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7727"/>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요셉\Desktop\Daily_Log\"/>
    </mc:Choice>
  </mc:AlternateContent>
  <x:bookViews>
    <x:workbookView xWindow="0" yWindow="0" windowWidth="10125" windowHeight="11460" tabRatio="845" activeTab="4"/>
  </x:bookViews>
  <x:sheets>
    <x:sheet name="재고현황_MOE" sheetId="1" r:id="rId4"/>
    <x:sheet name="판매 품목" sheetId="2" r:id="rId5"/>
    <x:sheet name="품절보고_1월" sheetId="3" r:id="rId6"/>
    <x:sheet name="1월" sheetId="4" r:id="rId7"/>
    <x:sheet name="고객분석" sheetId="5" r:id="rId8"/>
    <x:sheet name="고객명단" sheetId="6" r:id="rId9"/>
    <x:sheet name="Deduct" sheetId="7" r:id="rId10"/>
    <x:sheet name="Deduct (2)" sheetId="8" r:id="rId11"/>
    <x:sheet name="바코드" sheetId="9" r:id="rId12"/>
    <x:sheet name="근무 스케쥴_MOE" sheetId="10" r:id="rId13"/>
    <x:sheet name="목표달성" sheetId="11" r:id="rId14"/>
    <x:sheet name="품목삭제" sheetId="12" r:id="rId15"/>
    <x:sheet name="매출장부" sheetId="13" r:id="rId16"/>
    <x:sheet name="Sheet1" sheetId="14" r:id="rId17"/>
  </x:sheets>
  <x:definedNames>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localSheetId="1" hidden="1">'판매 품목'!$F$3115:$H$3124</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localSheetId="4" hidden="1">고객분석!$A$487:$M$499</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localSheetId="13" hidden="1">Sheet1!$A$1:$D$1675</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<x:sst xmlns:r="http://schemas.openxmlformats.org/officeDocument/2006/relationships" xmlns:c="http://schemas.openxmlformats.org/drawingml/2006/chart" xmlns:x="http://schemas.openxmlformats.org/spreadsheetml/2006/main" count="72287" uniqueCount="12446">
  <x:si>
    <x:t>This customer is the mother of receipt no. 612772, she bought this item because it has the same of the anklet she bought but this anklet is they have different the first anklet she bought is the old design we have that is two chain.</x:t>
  </x:si>
  <x:si>
    <x:t>A Tunisian lady whose name is Rima, went here looking for a necklace she saw on our Instagram page, after knowing it`s sold out, she looked for another designs and she chose a bracelet and bought it, she told madam knows her.</x:t>
  </x:si>
  <x:si>
    <x:t>Earring 2504070110</x:t>
  </x:si>
  <x:si>
    <x:t>Earring 2504060108</x:t>
  </x:si>
  <x:si>
    <x:t>Bracelet 2505070306</x:t>
  </x:si>
  <x:si>
    <x:t>Earring 2504070107</x:t>
  </x:si>
  <x:si>
    <x:t>Earring 2509150105</x:t>
  </x:si>
  <x:si>
    <x:t>Bracelet 2508050310</x:t>
  </x:si>
  <x:si>
    <x:t>Earring 2504120107</x:t>
  </x:si>
  <x:si>
    <x:t>Earring 2503060106</x:t>
  </x:si>
  <x:si>
    <x:t>Earring 2601150101</x:t>
  </x:si>
  <x:si>
    <x:t>She`s looking for a jewelries for herself and she found a bracelet ang a earring and bought it.</x:t>
  </x:si>
  <x:si>
    <x:t>She came here to buy another anklet and she really likes the earrings so she bought it too.</x:t>
  </x:si>
  <x:si>
    <x:t>She buy for a birthday gift to her friend.</x:t>
  </x:si>
  <x:si>
    <x:t>She passed by only here and bought this item. She bought it for herself.</x:t>
  </x:si>
  <x:si>
    <x:t>Same customer of receipt no.612010, she added to buy this item for a gift .</x:t>
  </x:si>
  <x:si>
    <x:t>She`s always buying an items to us(2 times). She bought this for herself</x:t>
  </x:si>
  <x:si>
    <x:t>An Indian customer bought simple necklace.</x:t>
  </x:si>
  <x:si>
    <x:t>For herself from the suadi buying earrings</x:t>
  </x:si>
  <x:si>
    <x:t>There`s 1pc. In the stock and 1pc. Display.</x:t>
  </x:si>
  <x:si>
    <x:t>An Arab young lady bought belly piercing.</x:t>
  </x:si>
  <x:si>
    <x:t>She`s coming back from vacation now she came only here to bought a new daily use ring so I help her to choose what she likes it. Then I show her this ring and she likes it to combine</x:t>
  </x:si>
  <x:si>
    <x:t>She bought it for herself and the other set is for a gift. She really likes our items so she bought it</x:t>
  </x:si>
  <x:si>
    <x:t>An indian women who came earlier ,then came again with her daughter to bought necklace.</x:t>
  </x:si>
  <x:si>
    <x:t>An Indian boy , want to bought a ring for a gift.He didn`t want the last price so I try to convince her m until he bought it.</x:t>
  </x:si>
  <x:si>
    <x:t>She`s finding a bracelet van Cleef then I show her the bracelet van Cleef we have but she don`t like it. Then I show her this necklace van Cleef and she really likes it. So she buy it. Then she`s asking for another stocks of van Cleef because her daughters like it</x:t>
  </x:si>
  <x:si>
    <x:t>Toma</x:t>
  </x:si>
  <x:si>
    <x:t>Sheetal</x:t>
  </x:si>
  <x:si>
    <x:t>Anuja</x:t>
  </x:si>
  <x:si>
    <x:t>Bremda</x:t>
  </x:si>
  <x:si>
    <x:t>Margie</x:t>
  </x:si>
  <x:si>
    <x:t>Ridimha</x:t>
  </x:si>
  <x:si>
    <x:t>Raheela</x:t>
  </x:si>
  <x:si>
    <x:t>Isabel</x:t>
  </x:si>
  <x:si>
    <x:t>Brenda</x:t>
  </x:si>
  <x:si>
    <x:t>Ilaria</x:t>
  </x:si>
  <x:si>
    <x:t>Ibrahim</x:t>
  </x:si>
  <x:si>
    <x:t>Naama</x:t>
  </x:si>
  <x:si>
    <x:t>Bouchra</x:t>
  </x:si>
  <x:si>
    <x:t>Maisoon</x:t>
  </x:si>
  <x:si>
    <x:t>Sukriti</x:t>
  </x:si>
  <x:si>
    <x:t>Katya</x:t>
  </x:si>
  <x:si>
    <x:t>Karthik</x:t>
  </x:si>
  <x:si>
    <x:t>Lemya</x:t>
  </x:si>
  <x:si>
    <x:t>환불(996)</x:t>
  </x:si>
  <x:si>
    <x:t>Omshama</x:t>
  </x:si>
  <x:si>
    <x:t>Rohini</x:t>
  </x:si>
  <x:si>
    <x:t>Aizah</x:t>
  </x:si>
  <x:si>
    <x:t>Linda</x:t>
  </x:si>
  <x:si>
    <x:t>Aiha</x:t>
  </x:si>
  <x:si>
    <x:t>Nandini</x:t>
  </x:si>
  <x:si>
    <x:t>Marj</x:t>
  </x:si>
  <x:si>
    <x:t>Afan</x:t>
  </x:si>
  <x:si>
    <x:t>Alex</x:t>
  </x:si>
  <x:si>
    <x:t>Navira</x:t>
  </x:si>
  <x:si>
    <x:t>Lahi</x:t>
  </x:si>
  <x:si>
    <x:t>Pudoor</x:t>
  </x:si>
  <x:si>
    <x:t>Mehak</x:t>
  </x:si>
  <x:si>
    <x:t>Diva</x:t>
  </x:si>
  <x:si>
    <x:t>Fizza</x:t>
  </x:si>
  <x:si>
    <x:t>Amaka</x:t>
  </x:si>
  <x:si>
    <x:t>환불(994)</x:t>
  </x:si>
  <x:si>
    <x:t>Maahnor</x:t>
  </x:si>
  <x:si>
    <x:t>Hanya</x:t>
  </x:si>
  <x:si>
    <x:t>Blessy</x:t>
  </x:si>
  <x:si>
    <x:t>Ermelen</x:t>
  </x:si>
  <x:si>
    <x:t>Machi</x:t>
  </x:si>
  <x:si>
    <x:t>Neenu</x:t>
  </x:si>
  <x:si>
    <x:t>미등록 제품</x:t>
  </x:si>
  <x:si>
    <x:t>10-0731</x:t>
  </x:si>
  <x:si>
    <x:t>19;26</x:t>
  </x:si>
  <x:si>
    <x:t>Nihan</x:t>
  </x:si>
  <x:si>
    <x:t>Fereeda</x:t>
  </x:si>
  <x:si>
    <x:t>Rechel</x:t>
  </x:si>
  <x:si>
    <x:t>Nesren</x:t>
  </x:si>
  <x:si>
    <x:t>Mary</x:t>
  </x:si>
  <x:si>
    <x:t>Anna</x:t>
  </x:si>
  <x:si>
    <x:t>Tanvi</x:t>
  </x:si>
  <x:si>
    <x:t>Jawza</x:t>
  </x:si>
  <x:si>
    <x:t>Sherin</x:t>
  </x:si>
  <x:si>
    <x:t>Arya</x:t>
  </x:si>
  <x:si>
    <x:t>Siama</x:t>
  </x:si>
  <x:si>
    <x:t>Veena</x:t>
  </x:si>
  <x:si>
    <x:t>Hassah</x:t>
  </x:si>
  <x:si>
    <x:t>Fadwa</x:t>
  </x:si>
  <x:si>
    <x:t>Meriam</x:t>
  </x:si>
  <x:si>
    <x:t>Hanaen</x:t>
  </x:si>
  <x:si>
    <x:t>Cehya</x:t>
  </x:si>
  <x:si>
    <x:t>Celine</x:t>
  </x:si>
  <x:si>
    <x:t>Saeeda</x:t>
  </x:si>
  <x:si>
    <x:t>Aarna</x:t>
  </x:si>
  <x:si>
    <x:t>Hakimah</x:t>
  </x:si>
  <x:si>
    <x:t>Rosalyn</x:t>
  </x:si>
  <x:si>
    <x:t>Meryam</x:t>
  </x:si>
  <x:si>
    <x:t>Anita</x:t>
  </x:si>
  <x:si>
    <x:t>Jawahir</x:t>
  </x:si>
  <x:si>
    <x:t>Shhar</x:t>
  </x:si>
  <x:si>
    <x:t>Paola</x:t>
  </x:si>
  <x:si>
    <x:t>Cecilia</x:t>
  </x:si>
  <x:si>
    <x:t>Tasia</x:t>
  </x:si>
  <x:si>
    <x:t>Mamtha</x:t>
  </x:si>
  <x:si>
    <x:t>Shadan</x:t>
  </x:si>
  <x:si>
    <x:t>Farrah</x:t>
  </x:si>
  <x:si>
    <x:t>Shivani</x:t>
  </x:si>
  <x:si>
    <x:t>Poorti</x:t>
  </x:si>
  <x:si>
    <x:t>Debeca</x:t>
  </x:si>
  <x:si>
    <x:t>Divya</x:t>
  </x:si>
  <x:si>
    <x:t>Elisma</x:t>
  </x:si>
  <x:si>
    <x:t>Piona</x:t>
  </x:si>
  <x:si>
    <x:t>Sayna</x:t>
  </x:si>
  <x:si>
    <x:t>Watha</x:t>
  </x:si>
  <x:si>
    <x:t>Teona</x:t>
  </x:si>
  <x:si>
    <x:t>Juju</x:t>
  </x:si>
  <x:si>
    <x:t>Vishnu</x:t>
  </x:si>
  <x:si>
    <x:t>Modi</x:t>
  </x:si>
  <x:si>
    <x:t>Malek</x:t>
  </x:si>
  <x:si>
    <x:t>Zhyper</x:t>
  </x:si>
  <x:si>
    <x:t>Diannne</x:t>
  </x:si>
  <x:si>
    <x:t>April</x:t>
  </x:si>
  <x:si>
    <x:t>Adeeb</x:t>
  </x:si>
  <x:si>
    <x:t>Sakina</x:t>
  </x:si>
  <x:si>
    <x:t>Nahla</x:t>
  </x:si>
  <x:si>
    <x:t>Dahab</x:t>
  </x:si>
  <x:si>
    <x:t>Upasana</x:t>
  </x:si>
  <x:si>
    <x:t>Migha</x:t>
  </x:si>
  <x:si>
    <x:t>Hidaya</x:t>
  </x:si>
  <x:si>
    <x:t>Irish</x:t>
  </x:si>
  <x:si>
    <x:t>Roanne</x:t>
  </x:si>
  <x:si>
    <x:t>Kerstin</x:t>
  </x:si>
  <x:si>
    <x:t>Kholood</x:t>
  </x:si>
  <x:si>
    <x:t>Afshan</x:t>
  </x:si>
  <x:si>
    <x:t>Shoruq</x:t>
  </x:si>
  <x:si>
    <x:t>Ranni</x:t>
  </x:si>
  <x:si>
    <x:t>Shrima</x:t>
  </x:si>
  <x:si>
    <x:t>Rhiza</x:t>
  </x:si>
  <x:si>
    <x:t>Sabrine</x:t>
  </x:si>
  <x:si>
    <x:t>Sohia</x:t>
  </x:si>
  <x:si>
    <x:t>Selwa</x:t>
  </x:si>
  <x:si>
    <x:t>Sayana</x:t>
  </x:si>
  <x:si>
    <x:t>Leyla</x:t>
  </x:si>
  <x:si>
    <x:t>Nida</x:t>
  </x:si>
  <x:si>
    <x:t>Farzane</x:t>
  </x:si>
  <x:si>
    <x:t>Farida</x:t>
  </x:si>
  <x:si>
    <x:t>Premkit</x:t>
  </x:si>
  <x:si>
    <x:t>Zameena</x:t>
  </x:si>
  <x:si>
    <x:t>Nikish</x:t>
  </x:si>
  <x:si>
    <x:t>Jiji</x:t>
  </x:si>
  <x:si>
    <x:t>Pedro</x:t>
  </x:si>
  <x:si>
    <x:t>Jenny</x:t>
  </x:si>
  <x:si>
    <x:t>Zerina</x:t>
  </x:si>
  <x:si>
    <x:t>Mustafa</x:t>
  </x:si>
  <x:si>
    <x:t>Sherry</x:t>
  </x:si>
  <x:si>
    <x:t>Inga</x:t>
  </x:si>
  <x:si>
    <x:t>Dena</x:t>
  </x:si>
  <x:si>
    <x:t>Nilofer</x:t>
  </x:si>
  <x:si>
    <x:t>Kierra</x:t>
  </x:si>
  <x:si>
    <x:t>Hira</x:t>
  </x:si>
  <x:si>
    <x:t>Duca</x:t>
  </x:si>
  <x:si>
    <x:t>Sazia</x:t>
  </x:si>
  <x:si>
    <x:t>Jesica</x:t>
  </x:si>
  <x:si>
    <x:t>Lora</x:t>
  </x:si>
  <x:si>
    <x:t>Archena</x:t>
  </x:si>
  <x:si>
    <x:t>Neiroz</x:t>
  </x:si>
  <x:si>
    <x:t>Delel</x:t>
  </x:si>
  <x:si>
    <x:t>Enesh</x:t>
  </x:si>
  <x:si>
    <x:t>Orla</x:t>
  </x:si>
  <x:si>
    <x:t>Nadin</x:t>
  </x:si>
  <x:si>
    <x:t>Sanjita</x:t>
  </x:si>
  <x:si>
    <x:t>Ashley</x:t>
  </x:si>
  <x:si>
    <x:t>Liza</x:t>
  </x:si>
  <x:si>
    <x:t>Cristy</x:t>
  </x:si>
  <x:si>
    <x:t>Faye</x:t>
  </x:si>
  <x:si>
    <x:t>Renata</x:t>
  </x:si>
  <x:si>
    <x:t>Puja</x:t>
  </x:si>
  <x:si>
    <x:t>Kiran</x:t>
  </x:si>
  <x:si>
    <x:t>Tooja</x:t>
  </x:si>
  <x:si>
    <x:t>Wollen</x:t>
  </x:si>
  <x:si>
    <x:t>Uzma</x:t>
  </x:si>
  <x:si>
    <x:t>Arzoo</x:t>
  </x:si>
  <x:si>
    <x:t>Lamia</x:t>
  </x:si>
  <x:si>
    <x:t>Sanjina</x:t>
  </x:si>
  <x:si>
    <x:t>Hadil</x:t>
  </x:si>
  <x:si>
    <x:t>Nasar</x:t>
  </x:si>
  <x:si>
    <x:t>Martina</x:t>
  </x:si>
  <x:si>
    <x:t>Azadeh</x:t>
  </x:si>
  <x:si>
    <x:t>교환(140)</x:t>
  </x:si>
  <x:si>
    <x:t>823 환불</x:t>
  </x:si>
  <x:si>
    <x:t>Nini</x:t>
  </x:si>
  <x:si>
    <x:t>Fabia</x:t>
  </x:si>
  <x:si>
    <x:t>Aarika</x:t>
  </x:si>
  <x:si>
    <x:t>Myad</x:t>
  </x:si>
  <x:si>
    <x:t>Meenna</x:t>
  </x:si>
  <x:si>
    <x:t>Swetha</x:t>
  </x:si>
  <x:si>
    <x:t>Rodha</x:t>
  </x:si>
  <x:si>
    <x:t>Umsari</x:t>
  </x:si>
  <x:si>
    <x:t>Renuka</x:t>
  </x:si>
  <x:si>
    <x:t>Jose</x:t>
  </x:si>
  <x:si>
    <x:t>Fahmina</x:t>
  </x:si>
  <x:si>
    <x:t>Nedina</x:t>
  </x:si>
  <x:si>
    <x:t>Toka</x:t>
  </x:si>
  <x:si>
    <x:t>Priyaa</x:t>
  </x:si>
  <x:si>
    <x:t>Alyazi</x:t>
  </x:si>
  <x:si>
    <x:t>Aiman</x:t>
  </x:si>
  <x:si>
    <x:t>Tyna</x:t>
  </x:si>
  <x:si>
    <x:t>To MCC</x:t>
  </x:si>
  <x:si>
    <x:t>Megha</x:t>
  </x:si>
  <x:si>
    <x:t>Adir</x:t>
  </x:si>
  <x:si>
    <x:t>Harika</x:t>
  </x:si>
  <x:si>
    <x:t>Vidyaa</x:t>
  </x:si>
  <x:si>
    <x:t>Nishira</x:t>
  </x:si>
  <x:si>
    <x:t>Abby</x:t>
  </x:si>
  <x:si>
    <x:t>Metra</x:t>
  </x:si>
  <x:si>
    <x:t>Fathaya</x:t>
  </x:si>
  <x:si>
    <x:t>Rolia</x:t>
  </x:si>
  <x:si>
    <x:t>Marian</x:t>
  </x:si>
  <x:si>
    <x:t>Naziua</x:t>
  </x:si>
  <x:si>
    <x:t>Naomi</x:t>
  </x:si>
  <x:si>
    <x:t>Disha</x:t>
  </x:si>
  <x:si>
    <x:t>Mollie</x:t>
  </x:si>
  <x:si>
    <x:t>Haniah</x:t>
  </x:si>
  <x:si>
    <x:t>Kalpana</x:t>
  </x:si>
  <x:si>
    <x:t>Calvin</x:t>
  </x:si>
  <x:si>
    <x:t>Noorah</x:t>
  </x:si>
  <x:si>
    <x:t>Sumera</x:t>
  </x:si>
  <x:si>
    <x:t>Munazza</x:t>
  </x:si>
  <x:si>
    <x:t>Rahul</x:t>
  </x:si>
  <x:si>
    <x:t>Ferhana</x:t>
  </x:si>
  <x:si>
    <x:t>Eileen</x:t>
  </x:si>
  <x:si>
    <x:t>Unal</x:t>
  </x:si>
  <x:si>
    <x:t>Rachel</x:t>
  </x:si>
  <x:si>
    <x:t>Luna</x:t>
  </x:si>
  <x:si>
    <x:t>Nana</x:t>
  </x:si>
  <x:si>
    <x:t>Jeovy</x:t>
  </x:si>
  <x:si>
    <x:t>Yuhan</x:t>
  </x:si>
  <x:si>
    <x:t>Pruthvi</x:t>
  </x:si>
  <x:si>
    <x:t>Rikha</x:t>
  </x:si>
  <x:si>
    <x:t>Mansi</x:t>
  </x:si>
  <x:si>
    <x:t>Kibi</x:t>
  </x:si>
  <x:si>
    <x:t>Avana</x:t>
  </x:si>
  <x:si>
    <x:t>Niha</x:t>
  </x:si>
  <x:si>
    <x:t>Elona</x:t>
  </x:si>
  <x:si>
    <x:t>Aish</x:t>
  </x:si>
  <x:si>
    <x:t>Jenn</x:t>
  </x:si>
  <x:si>
    <x:t>Zain</x:t>
  </x:si>
  <x:si>
    <x:t>실제재고</x:t>
  </x:si>
  <x:si>
    <x:t>Afia</x:t>
  </x:si>
  <x:si>
    <x:t>환불 체크</x:t>
  </x:si>
  <x:si>
    <x:t>2304</x:t>
  </x:si>
  <x:si>
    <x:t>Tarah</x:t>
  </x:si>
  <x:si>
    <x:t>Tarti</x:t>
  </x:si>
  <x:si>
    <x:t>Falak</x:t>
  </x:si>
  <x:si>
    <x:t>Melyssa</x:t>
  </x:si>
  <x:si>
    <x:t>Rishit</x:t>
  </x:si>
  <x:si>
    <x:t>Hazar</x:t>
  </x:si>
  <x:si>
    <x:t>Gayatri</x:t>
  </x:si>
  <x:si>
    <x:t>Thuray</x:t>
  </x:si>
  <x:si>
    <x:t>Gihan</x:t>
  </x:si>
  <x:si>
    <x:t>Alyazh</x:t>
  </x:si>
  <x:si>
    <x:t>Nesrine</x:t>
  </x:si>
  <x:si>
    <x:t>Tasnem</x:t>
  </x:si>
  <x:si>
    <x:t>Alona</x:t>
  </x:si>
  <x:si>
    <x:t>Lubna</x:t>
  </x:si>
  <x:si>
    <x:t>Sonia</x:t>
  </x:si>
  <x:si>
    <x:t>Chandra</x:t>
  </x:si>
  <x:si>
    <x:t>Monika</x:t>
  </x:si>
  <x:si>
    <x:t>Emma</x:t>
  </x:si>
  <x:si>
    <x:t>Palomy</x:t>
  </x:si>
  <x:si>
    <x:t>Debbie</x:t>
  </x:si>
  <x:si>
    <x:t>Iayesha</x:t>
  </x:si>
  <x:si>
    <x:t>Sahrah</x:t>
  </x:si>
  <x:si>
    <x:t>Anaida</x:t>
  </x:si>
  <x:si>
    <x:t>Juliet</x:t>
  </x:si>
  <x:si>
    <x:t>Chetna</x:t>
  </x:si>
  <x:si>
    <x:t>Klariz</x:t>
  </x:si>
  <x:si>
    <x:t>Kusum</x:t>
  </x:si>
  <x:si>
    <x:t>Hamna</x:t>
  </x:si>
  <x:si>
    <x:t>Alithea</x:t>
  </x:si>
  <x:si>
    <x:t>Sheena</x:t>
  </x:si>
  <x:si>
    <x:t>Amelia</x:t>
  </x:si>
  <x:si>
    <x:t>Lorna</x:t>
  </x:si>
  <x:si>
    <x:t>Faisa</x:t>
  </x:si>
  <x:si>
    <x:t>Ravi</x:t>
  </x:si>
  <x:si>
    <x:t>SHALNA</x:t>
  </x:si>
  <x:si>
    <x:t>Jade</x:t>
  </x:si>
  <x:si>
    <x:t>Yumna</x:t>
  </x:si>
  <x:si>
    <x:t>Janera</x:t>
  </x:si>
  <x:si>
    <x:t>Yutika</x:t>
  </x:si>
  <x:si>
    <x:t>Manzur</x:t>
  </x:si>
  <x:si>
    <x:t>Namah</x:t>
  </x:si>
  <x:si>
    <x:t>Janice</x:t>
  </x:si>
  <x:si>
    <x:t>Zuha</x:t>
  </x:si>
  <x:si>
    <x:t>Pali</x:t>
  </x:si>
  <x:si>
    <x:t>Pria</x:t>
  </x:si>
  <x:si>
    <x:t>Nilo</x:t>
  </x:si>
  <x:si>
    <x:t>Portia</x:t>
  </x:si>
  <x:si>
    <x:t>Angel</x:t>
  </x:si>
  <x:si>
    <x:t>10-0730</x:t>
  </x:si>
  <x:si>
    <x:t>Musa</x:t>
  </x:si>
  <x:si>
    <x:t>Jitesh</x:t>
  </x:si>
  <x:si>
    <x:t>Shilka</x:t>
  </x:si>
  <x:si>
    <x:t>Lamees</x:t>
  </x:si>
  <x:si>
    <x:t>Padmini</x:t>
  </x:si>
  <x:si>
    <x:t>Gaia</x:t>
  </x:si>
  <x:si>
    <x:t>Ayasha</x:t>
  </x:si>
  <x:si>
    <x:t>Zunaira</x:t>
  </x:si>
  <x:si>
    <x:t>Mamoob</x:t>
  </x:si>
  <x:si>
    <x:t>Shaama</x:t>
  </x:si>
  <x:si>
    <x:t xml:space="preserve">미등록 제품 </x:t>
  </x:si>
  <x:si>
    <x:t>Shalini</x:t>
  </x:si>
  <x:si>
    <x:t>Melisa</x:t>
  </x:si>
  <x:si>
    <x:t>Kryisty</x:t>
  </x:si>
  <x:si>
    <x:t>Nermin</x:t>
  </x:si>
  <x:si>
    <x:t>환불 912</x:t>
  </x:si>
  <x:si>
    <x:t>Harini</x:t>
  </x:si>
  <x:si>
    <x:t>환불(716)</x:t>
  </x:si>
  <x:si>
    <x:t>Tina</x:t>
  </x:si>
  <x:si>
    <x:t>Alka</x:t>
  </x:si>
  <x:si>
    <x:t>Valeria</x:t>
  </x:si>
  <x:si>
    <x:t>Cathy</x:t>
  </x:si>
  <x:si>
    <x:t>Rawda</x:t>
  </x:si>
  <x:si>
    <x:t>Kelly</x:t>
  </x:si>
  <x:si>
    <x:t>Nevin</x:t>
  </x:si>
  <x:si>
    <x:t>Rafiaa</x:t>
  </x:si>
  <x:si>
    <x:t>Earring 07210106</x:t>
  </x:si>
  <x:si>
    <x:t>Bracelet 12110301</x:t>
  </x:si>
  <x:si>
    <x:t>Bracelet 2511080303</x:t>
  </x:si>
  <x:si>
    <x:t>Ear Cuff 2511090101</x:t>
  </x:si>
  <x:si>
    <x:t>16 Feb 2026 12:16</x:t>
  </x:si>
  <x:si>
    <x:t>Bracelet 11150310</x:t>
  </x:si>
  <x:si>
    <x:t>Earring 08100104</x:t>
  </x:si>
  <x:si>
    <x:t>Bracelet 2512060307</x:t>
  </x:si>
  <x:si>
    <x:t>Necklace 2512080201</x:t>
  </x:si>
  <x:si>
    <x:t>Bracelet 2511080307</x:t>
  </x:si>
  <x:si>
    <x:t>Bracelet 07210304</x:t>
  </x:si>
  <x:si>
    <x:t>13 May 2026 14:14</x:t>
  </x:si>
  <x:si>
    <x:t>Earring 04210108</x:t>
  </x:si>
  <x:si>
    <x:t>Earring 01010110</x:t>
  </x:si>
  <x:si>
    <x:t>Earring 2512070105</x:t>
  </x:si>
  <x:si>
    <x:t>Necklace 08160202</x:t>
  </x:si>
  <x:si>
    <x:t>Ear Cuff 2506060106</x:t>
  </x:si>
  <x:si>
    <x:t>14 Feb 2026 12:11</x:t>
  </x:si>
  <x:si>
    <x:t>Necklace 2602210203</x:t>
  </x:si>
  <x:si>
    <x:t>Necklace 09160211</x:t>
  </x:si>
  <x:si>
    <x:t>Necklace 2512050208</x:t>
  </x:si>
  <x:si>
    <x:t>10 Mar 2026 13:20</x:t>
  </x:si>
  <x:si>
    <x:t>Necklace 09260206</x:t>
  </x:si>
  <x:si>
    <x:t>Bracelet 04240305</x:t>
  </x:si>
  <x:si>
    <x:t>24 Apr 2026 11:48</x:t>
  </x:si>
  <x:si>
    <x:t>17 May 2026 14:12</x:t>
  </x:si>
  <x:si>
    <x:t>Earring 2512070109</x:t>
  </x:si>
  <x:si>
    <x:t>13 Feb 2026 11:17</x:t>
  </x:si>
  <x:si>
    <x:t>Bracelet 2512050310</x:t>
  </x:si>
  <x:si>
    <x:t>Earring 12120115</x:t>
  </x:si>
  <x:si>
    <x:t>Bracelet 2512060304</x:t>
  </x:si>
  <x:si>
    <x:t>Necklace 2602200204</x:t>
  </x:si>
  <x:si>
    <x:t>Necklace 2602200206</x:t>
  </x:si>
  <x:si>
    <x:t>Necklace 2506050208</x:t>
  </x:si>
  <x:si>
    <x:t>Nose Stud 07210503</x:t>
  </x:si>
  <x:si>
    <x:t>An indian lady together with her helper whose working in dubai went here looking for a gift, at first only earring she wants but after showing some matching designs she chose it as set, she told if give more discounts she will take more items here and for sure she will come again for another sets of gift, and she will become a regular costumer, she took photo of our shop and some designs she wants and she will be buying it when she came back ,and she bought 6 items.</x:t>
  </x:si>
  <x:si>
    <x:t>Bracelet 2504070310</x:t>
  </x:si>
  <x:si>
    <x:t>Titanium 18kGP Opal</x:t>
  </x:si>
  <x:si>
    <x:t>One arab lady went here looking for bangles but its all big for her because she`s thin, after showing her the small size he likes it quickly and pay for it. She dont want to give her details.</x:t>
  </x:si>
  <x:si>
    <x:t>2 young arab ladies are passing by when they stopped to look around, then one lady tried one necklace and she really likes it ,so she bought it quickly, she dont want to give her details.</x:t>
  </x:si>
  <x:si>
    <x:t>She exchanged the items that her friend bought for her on her birthday but she don`t liked it, so she came and exchanged other items.</x:t>
  </x:si>
  <x:si>
    <x:t>She wanted to buy for herself, and she like our stuff . She`s kind a person like some good stuff and nice</x:t>
  </x:si>
  <x:si>
    <x:t>They came from the center point and came here next to buy some gifts. So they bought this item for gift.</x:t>
  </x:si>
  <x:si>
    <x:t>This Arab lady came back and buy earrings for her daughter. Last September twice she bought some stuffs.</x:t>
  </x:si>
  <x:si>
    <x:t>She is the sister of the receipt no.612693 which is like to bought also an earrings so she bought this item</x:t>
  </x:si>
  <x:si>
    <x:t>This is the twin of the other customer they are same. They like to buy a silver for herself..</x:t>
  </x:si>
  <x:si>
    <x:t>They came from the center point and her mother wants a pearl that`s why she bought this item.</x:t>
  </x:si>
  <x:si>
    <x:t>Necklace 2601160209</x:t>
  </x:si>
  <x:si>
    <x:t>Necklace 2509070201</x:t>
  </x:si>
  <x:si>
    <x:t>Earring 2504110106</x:t>
  </x:si>
  <x:si>
    <x:t>Necklace 2504050210</x:t>
  </x:si>
  <x:si>
    <x:t>Bracelet 2502100305</x:t>
  </x:si>
  <x:si>
    <x:t>Bracelet 2510060302</x:t>
  </x:si>
  <x:si>
    <x:t>Bracelet 2509150307</x:t>
  </x:si>
  <x:si>
    <x:t>Earring 2506050110</x:t>
  </x:si>
  <x:si>
    <x:t>She doesn`t want to take her information.. She bought this item for herself</x:t>
  </x:si>
  <x:si>
    <x:t>A Women with her little daughter and nanny bought smiley earrings.</x:t>
  </x:si>
  <x:si>
    <x:t>Its 7 in system but only 6 in physical stocks/Deduct 1 handchain</x:t>
  </x:si>
  <x:si>
    <x:t>A Ukrainian woman bought an earrings that have a zircon stones..</x:t>
  </x:si>
  <x:si>
    <x:t>2607150110</x:t>
  </x:si>
  <x:si>
    <x:t>0557559303</x:t>
  </x:si>
  <x:si>
    <x:t>0529041520</x:t>
  </x:si>
  <x:si>
    <x:t>She loves our items. She bought all her jewelry from us, now she love the necklace she bought from us, but she has a doubt for buying this 2 items so I gave her a discount so she bought it.</x:t>
  </x:si>
  <x:si>
    <x:t>She`s buying it for herself, she want more discount but me and madam said it to her that we give only 10% discount. Until she decided to buy for it</x:t>
  </x:si>
  <x:si>
    <x:t>An Iraqi couple bought necklace.She came already earlier then came back again with her partner.</x:t>
  </x:si>
  <x:si>
    <x:t>A family went here searching for a ring for the daughter she easily found a ring and bought it.</x:t>
  </x:si>
  <x:si>
    <x:t>She`s finding a jewelry that suits in her white dress, but she`s a little bit confuse what she wanted to buy, so it`s takes time when she choosing any of our items. Then after awhile she found a little bit cheaper she wanted. That`s why she get the pearl design. After that we deal with the discount , even she want more discount. I push it that`s the only discount we can give. Then she bought it.</x:t>
  </x:si>
  <x:si>
    <x:t>Bracelet 2502100306</x:t>
  </x:si>
  <x:si>
    <x:t>She only passed by and checked here if she likes something to buy, so she choose this item, she bought her before Friday r her daughter but she forget if she registered so I registered her information.</x:t>
  </x:si>
  <x:si>
    <x:t>She is returning costumer she bought here before but she ddn`t registered. She came with her friend and they came from other shop`s. She buy 2 rings and 1 necklace for a gifts for her self according to her.</x:t>
  </x:si>
  <x:si>
    <x:t>She`s one of our loyal customer. She`s an Indian lady she came here to fix or exchange her item because it`s broken. Then after we try her tabby to bought this item then it`s ok so she bought it totally.</x:t>
  </x:si>
  <x:si>
    <x:t>A local customer bought 3 items and asking hard for discount.she said she will come back again nextime.</x:t>
  </x:si>
  <x:si>
    <x:t>A filipina lady who came yesterday then came again now to buy earring.She doesn`t want to give details.</x:t>
  </x:si>
  <x:si>
    <x:t>We sell already 1 piece before the system updated./Deduct 1 handchain already sell, Last piece already</x:t>
  </x:si>
  <x:si>
    <x:t>She came here to find some good necklaces for her bestie..A present for them sign of a good friendship.</x:t>
  </x:si>
  <x:si>
    <x:t>An indian came back again with her father to bought handchain.She came already earlier with her mother.</x:t>
  </x:si>
  <x:si>
    <x:t>An old woman asking a too much discount and in the end she bought a bracelet for a gift to her friend</x:t>
  </x:si>
  <x:si>
    <x:t>A girl looking for a necklace that is a copy of any luxury brand ..and she found same like Valentino..</x:t>
  </x:si>
  <x:si>
    <x:t>A couple is about to pass by and a girl find a cute hand chain .,so the boyfriend her bought a new 1</x:t>
  </x:si>
  <x:si>
    <x:t>The arab costumer last night came back and she wants to exchange the handchain she buy into anklets.</x:t>
  </x:si>
  <x:si>
    <x:t>A mother and daughter bought earring.She dont give details because they`re leaving in Dubai tomorrow.</x:t>
  </x:si>
  <x:si>
    <x:t>An Arab lady went here searching for necklace but she can`t decide so she end up buying a silver ring.</x:t>
  </x:si>
  <x:si>
    <x:t>An Indian women who bought earring yesterday.And she came now to exchange with necklace and earrings.</x:t>
  </x:si>
  <x:si>
    <x:t>A young arab lady change her mind, she exchange the handchain with the same bracelet like her friend.</x:t>
  </x:si>
  <x:si>
    <x:t>An arab father and daughter is looking for a silver necklace that have s similar design to a vancleef</x:t>
  </x:si>
  <x:si>
    <x:t>A mother and daughter from india that living here in use bought a set of necklace for this coming eid</x:t>
  </x:si>
  <x:si>
    <x:t>Two emarati women wearing black abaya bought multiple earrings for her self and daughter.</x:t>
  </x:si>
  <x:si>
    <x:t>An indian family with a Carrefour trolley is passing by when the daughter saw the necklaces, after trying some of it,she chose 1 and the father asked for discount and he pay for it, he dont want to give his details.</x:t>
  </x:si>
  <x:si>
    <x:t>An Indian guy, went here searching for an earring for a gift, he really likes the silver with zircon with pearl, he asked for discount, it exceeds to 10 % but as per madam approval she agreed so he bought it.</x:t>
  </x:si>
  <x:si>
    <x:t>An arab lady with her friend are passing by when they saw the earcuff, they quickly chose 2, then they saw also 1 necklace for a gift, they asked discount and pay for it, they don`t want to give their details .</x:t>
  </x:si>
  <x:si>
    <x:t>A lady from Europe with her daughter and friend, are passing by when they saw the earrings, after looking around, she chose 1 earring, she asked for discount and pay for it. She dont want to give her details.</x:t>
  </x:si>
  <x:si>
    <x:t>A Pakistani couple with Carrefour trolley,whose living in dubai went here looking for ring to much her bracelet, she found one and told she will get more if give more discount, we give discount so she buy 3 rings.</x:t>
  </x:si>
  <x:si>
    <x:t>An emarati mother with her daughters went here looking for jewelries, the older daughter chose the silver bracelet and the younger daughter chose the necklace, the mother asked for discount and bought the 2 items</x:t>
  </x:si>
  <x:si>
    <x:t>A Russian girl went here searching for an earring then she choose 2 design after that she call her husband asking if which one is better then the husband choose silver..and asking for a discount when they are paying</x:t>
  </x:si>
  <x:si>
    <x:t>She passed by only here and she likes our collection and she like this item. That`s why she bought it for herself.</x:t>
  </x:si>
  <x:si>
    <x:t>They are Indian couples they don`t carry bag`s for other shop they are intentioned to buy rings and she came here.</x:t>
  </x:si>
  <x:si>
    <x:t>She bought this item for herself. It takes time because she wants to check more but this the only items she like</x:t>
  </x:si>
  <x:si>
    <x:t>They are a couple, they passed by only and checking the bangle set so the wife wants this and they bought this item</x:t>
  </x:si>
  <x:si>
    <x:t>She came here before to check the earrings, then a few minutes she came back to check a handchain. So she buy it.</x:t>
  </x:si>
  <x:si>
    <x:t>She passed by only here and she wanted to buy an earrings, then I show to her the screw type so she takes this item</x:t>
  </x:si>
  <x:si>
    <x:t>She`s always buying here for her daughters earrings,but the number didn`t registered so I registered her number .</x:t>
  </x:si>
  <x:si>
    <x:t>She bought it for herself and for her sister. It takes time a little bit because she`s choosing what she wanted.</x:t>
  </x:si>
  <x:si>
    <x:t>She passed by here together with her sister, and she want only to buy a pair of earrings so she bought this item</x:t>
  </x:si>
  <x:si>
    <x:t>She bought it for herself, she takes around but she didn`t see anything else so this 2 earrings only the she buy</x:t>
  </x:si>
  <x:si>
    <x:t>They are indian lady`s and they passed by only here but the one lady wants to buy a ring so she bought this iten</x:t>
  </x:si>
  <x:si>
    <x:t>She`s one of our loyal customer that always buying here, she likes this smiley design so she bought it for herself.</x:t>
  </x:si>
  <x:si>
    <x:t>This is our regular costumer Madam Amal and her husband. They always coming back and buy if there is a new designs.</x:t>
  </x:si>
  <x:si>
    <x:t>They are indian ladies wants to buy a bangle set so they choose this one because it`s a quite simple but elegant</x:t>
  </x:si>
  <x:si>
    <x:t>She`s from Saudi Arabia, she came only here to visit . And she wanted to buy for herself. So she bought this item</x:t>
  </x:si>
  <x:si>
    <x:t>She bought here before but she didn`t registered her details so I registered her. She bought this item for herself</x:t>
  </x:si>
  <x:si>
    <x:t>Etc</x:t>
  </x:si>
  <x:si>
    <x:t>O</x:t>
  </x:si>
  <x:si>
    <x:t>??</x:t>
  </x:si>
  <x:si>
    <x:t>P</x:t>
  </x:si>
  <x:si>
    <x:t>B</x:t>
  </x:si>
  <x:si>
    <x:t>An arab lady went here to exchange the gift ring she received before, after looking around, she took long time to choose and in the end she chose the fresh water pearl she just add payment.</x:t>
  </x:si>
  <x:si>
    <x:t>They came here to bought earrings for her daughter, it takes time because her daughter is a little bit confuse what she wanted. That`s why I help her to convince her which one she like .</x:t>
  </x:si>
  <x:si>
    <x:t>Customer took other one</x:t>
  </x:si>
  <x:si>
    <x:t>She is with her husband and son`s did shopping and passing and took a look first trying some rings until she chose 3 rings she likes.</x:t>
  </x:si>
  <x:si>
    <x:t>A mom with 2 daughters and a son with a Zara bag went here to check our items and she found a beautiful necklace for her and bought it.</x:t>
  </x:si>
  <x:si>
    <x:t>They are finding a long earrings , that her daughter used for the party. That`s why I showed this earrings so the daughter liked it.</x:t>
  </x:si>
  <x:si>
    <x:t>Anklet 2511050501</x:t>
  </x:si>
  <x:si>
    <x:t>Bracelet 06050305</x:t>
  </x:si>
  <x:si>
    <x:t>10월 30일 02:52 PM</x:t>
  </x:si>
  <x:si>
    <x:t>10월 10일 10:34 AM</x:t>
  </x:si>
  <x:si>
    <x:t>Necklace 09150203</x:t>
  </x:si>
  <x:si>
    <x:t>Earring 09150108</x:t>
  </x:si>
  <x:si>
    <x:t>Earring 2602170101</x:t>
  </x:si>
  <x:si>
    <x:t>Earring 2503050102</x:t>
  </x:si>
  <x:si>
    <x:t>Earring 2509050107</x:t>
  </x:si>
  <x:si>
    <x:t>Necklace 2507070205</x:t>
  </x:si>
  <x:si>
    <x:t>Earring 2505050103</x:t>
  </x:si>
  <x:si>
    <x:t>10월 10일 05:52 PM</x:t>
  </x:si>
  <x:si>
    <x:t>Earring 2602160109</x:t>
  </x:si>
  <x:si>
    <x:t>Earring 2602200107</x:t>
  </x:si>
  <x:si>
    <x:t>Necklace 09100202</x:t>
  </x:si>
  <x:si>
    <x:t>Necklace 2602190210</x:t>
  </x:si>
  <x:si>
    <x:t>Earring 2510070101</x:t>
  </x:si>
  <x:si>
    <x:t>Necklace 2509060208</x:t>
  </x:si>
  <x:si>
    <x:t>Necklace 2507060210</x:t>
  </x:si>
  <x:si>
    <x:t>Earring 2602180107</x:t>
  </x:si>
  <x:si>
    <x:t>Earring 11220103</x:t>
  </x:si>
  <x:si>
    <x:t>Bracelet 2507050302</x:t>
  </x:si>
  <x:si>
    <x:t>Bangle 2606150312</x:t>
  </x:si>
  <x:si>
    <x:t>Earring 2504070109</x:t>
  </x:si>
  <x:si>
    <x:t>Earring 2503050105</x:t>
  </x:si>
  <x:si>
    <x:t>Earring 07110108</x:t>
  </x:si>
  <x:si>
    <x:t>Earring 08160107</x:t>
  </x:si>
  <x:si>
    <x:t>Necklace 2506060201</x:t>
  </x:si>
  <x:si>
    <x:t>10월 10일 10:03 PM</x:t>
  </x:si>
  <x:si>
    <x:t>10월 15일 08:22 PM</x:t>
  </x:si>
  <x:si>
    <x:t>Necklace 2512050209</x:t>
  </x:si>
  <x:si>
    <x:t>11월 20일 12:39 PM</x:t>
  </x:si>
  <x:si>
    <x:t>Earring 2511070102</x:t>
  </x:si>
  <x:si>
    <x:t>Bracelet 07150306</x:t>
  </x:si>
  <x:si>
    <x:t>Last(Missing)</x:t>
  </x:si>
  <x:si>
    <x:t>Zahra AL Saffar</x:t>
  </x:si>
  <x:si>
    <x:t>Anklet 12100502</x:t>
  </x:si>
  <x:si>
    <x:t>Ring 01050405</x:t>
  </x:si>
  <x:si>
    <x:t>Qianqian Wei</x:t>
  </x:si>
  <x:si>
    <x:t>Ring 10050408</x:t>
  </x:si>
  <x:si>
    <x:t>Bangle 06230306</x:t>
  </x:si>
  <x:si>
    <x:t>25/06/28 이후 방문</x:t>
  </x:si>
  <x:si>
    <x:t>입고 242 / 574</x:t>
  </x:si>
  <x:si>
    <x:t>Ring 10050402</x:t>
  </x:si>
  <x:si>
    <x:t>Ring 09220411</x:t>
  </x:si>
  <x:si>
    <x:t>Ring 01100402</x:t>
  </x:si>
  <x:si>
    <x:t>Zarina Altamimi</x:t>
  </x:si>
  <x:si>
    <x:t>00966503309997</x:t>
  </x:si>
  <x:si>
    <x:t>Ring 11100406</x:t>
  </x:si>
  <x:si>
    <x:t>Ring 2602200403</x:t>
  </x:si>
  <x:si>
    <x:t>Ring 07140402</x:t>
  </x:si>
  <x:si>
    <x:t>Ring 12110401</x:t>
  </x:si>
  <x:si>
    <x:t>Anklet 12100505</x:t>
  </x:si>
  <x:si>
    <x:t>971555486235</x:t>
  </x:si>
  <x:si>
    <x:t>1월 21일 12:30 PM</x:t>
  </x:si>
  <x:si>
    <x:t>Bangle 01010312</x:t>
  </x:si>
  <x:si>
    <x:t>Ring 10050403</x:t>
  </x:si>
  <x:si>
    <x:t>재고입출입 처음 수량 오류</x:t>
  </x:si>
  <x:si>
    <x:t>Missing(시스템,실제)</x:t>
  </x:si>
  <x:si>
    <x:t>Bangle 03270367</x:t>
  </x:si>
  <x:si>
    <x:t>Ring 09160402</x:t>
  </x:si>
  <x:si>
    <x:t>Ring 2506050407</x:t>
  </x:si>
  <x:si>
    <x:t>Ring 01010407</x:t>
  </x:si>
  <x:si>
    <x:t>9월 27일 06:52 PM</x:t>
  </x:si>
  <x:si>
    <x:t>Ring 2502050401</x:t>
  </x:si>
  <x:si>
    <x:t>Bangle 04250321</x:t>
  </x:si>
  <x:si>
    <x:t>Ring 12110406</x:t>
  </x:si>
  <x:si>
    <x:t>Bangle 11150319</x:t>
  </x:si>
  <x:si>
    <x:t>Bangle 12100319</x:t>
  </x:si>
  <x:si>
    <x:t>1월 18일 12:18 PM</x:t>
  </x:si>
  <x:si>
    <x:t>Ring 01290409</x:t>
  </x:si>
  <x:si>
    <x:t>+447908900088</x:t>
  </x:si>
  <x:si>
    <x:t>9월 27일 05:50 PM</x:t>
  </x:si>
  <x:si>
    <x:t>A young indian lady went here looking for gift, after looking around she chose handchain and she bought it .</x:t>
  </x:si>
  <x:si>
    <x:t>Bangle Set 2510070313</x:t>
  </x:si>
  <x:si>
    <x:t>An Arab mother and daughter bought earrings.They dont give details.</x:t>
  </x:si>
  <x:si>
    <x:t>Costumer change ther ring to an earring just bought 10 mins earlier</x:t>
  </x:si>
  <x:si>
    <x:t>A European tourist lady wearing white top bought piercing and ring.</x:t>
  </x:si>
  <x:si>
    <x:t>2 damage, 1 in mcc 1 here 2 hand change damage , sold out already</x:t>
  </x:si>
  <x:si>
    <x:t>After a Last minute she decided to by also another bracelet for her</x:t>
  </x:si>
  <x:si>
    <x:t>An Emirati girl bought a gold plated ring for a gift to her friend</x:t>
  </x:si>
  <x:si>
    <x:t>약 5분 정도 둘러봄 처음에 목걸이를 선택 그러나 좀더 둘러보다가 귀걸이로 변경 우리 가게 정규 손님이 되면 좋겠음</x:t>
  </x:si>
  <x:si>
    <x:t>An Arab mother bought a hand hain and earrings to her daughter ...</x:t>
  </x:si>
  <x:si>
    <x:t>She`s an Indian lady, she wanted to buy a gift for a 12 years old girl. And she bought this item for a gift. It takes a little bit time because she`s choosing another.</x:t>
  </x:si>
  <x:si>
    <x:t>She is with her father had a look first. She likes at first the ring but when she saw the bracelet her mind was changed she chose the bracelet and paid with father.</x:t>
  </x:si>
  <x:si>
    <x:t>She`s finding a chunky rings, so I help her to choose to her fashion. And now she buys this ring that I choose to her. Then she choose an earring that her sister like.</x:t>
  </x:si>
  <x:si>
    <x:t>She`s one of our loyal customer, she bought this item for a gift to her friend. And she wanted an evil eye so I show all the evil eye items and she likes this item</x:t>
  </x:si>
  <x:si>
    <x:t>He bought a bracelet for Gift for her wife.</x:t>
  </x:si>
  <x:si>
    <x:t>Came with her daughter she bought a earring</x:t>
  </x:si>
  <x:si>
    <x:t>Young emarati lady with her sister went here looking for earring, after looking around the young lady chose 1 earring,suddenly the mother went here also then choose 1 earring also. They dont want to give her details.</x:t>
  </x:si>
  <x:si>
    <x:t>An old indian lady who purchased before more items returned back to buy again for gift, she chose necklace and bracelet that are match. She asked for discount and pay for it.</x:t>
  </x:si>
  <x:si>
    <x:t>She is with her Sister and brother as today is weekend maybe they are having a bonding. The 2 sister`s came and had a look the first bracelet she tried what she buy also.</x:t>
  </x:si>
  <x:si>
    <x:t>1월 22일 01:30 PM</x:t>
  </x:si>
  <x:si>
    <x:t>Delayed report</x:t>
  </x:si>
  <x:si>
    <x:t>Bangle 09150313</x:t>
  </x:si>
  <x:si>
    <x:t>+96597903896</x:t>
  </x:si>
  <x:si>
    <x:t>Ssend to Mcc</x:t>
  </x:si>
  <x:si>
    <x:t>For his wife</x:t>
  </x:si>
  <x:si>
    <x:t>Visit Status</x:t>
  </x:si>
  <x:si>
    <x:t>Ring 12120402</x:t>
  </x:si>
  <x:si>
    <x:t>Ring 12010402</x:t>
  </x:si>
  <x:si>
    <x:t>Not Reported</x:t>
  </x:si>
  <x:si>
    <x:t>Not reported</x:t>
  </x:si>
  <x:si>
    <x:t>Ring 2512060401</x:t>
  </x:si>
  <x:si>
    <x:t>Anklet 11150503</x:t>
  </x:si>
  <x:si>
    <x:t>Ring 03200401</x:t>
  </x:si>
  <x:si>
    <x:t>Bought a bangle</x:t>
  </x:si>
  <x:si>
    <x:t>Bangle 07140309</x:t>
  </x:si>
  <x:si>
    <x:t>Ring 08150403</x:t>
  </x:si>
  <x:si>
    <x:t>Ring 11150412</x:t>
  </x:si>
  <x:si>
    <x:t>12월 26일 01:47 P</x:t>
  </x:si>
  <x:si>
    <x:t>Fajer Khaled</x:t>
  </x:si>
  <x:si>
    <x:t>Bangle 12010320</x:t>
  </x:si>
  <x:si>
    <x:t>Bangle 01100307</x:t>
  </x:si>
  <x:si>
    <x:t>Bangle 07050312</x:t>
  </x:si>
  <x:si>
    <x:t>Ring 11100402</x:t>
  </x:si>
  <x:si>
    <x:t>Ring 12120404</x:t>
  </x:si>
  <x:si>
    <x:t>More Discount</x:t>
  </x:si>
  <x:si>
    <x:t>9월 27일 07:44 PM</x:t>
  </x:si>
  <x:si>
    <x:t>Ring 10050409</x:t>
  </x:si>
  <x:si>
    <x:t>Natalie Khan</x:t>
  </x:si>
  <x:si>
    <x:t>Ring 11150406</x:t>
  </x:si>
  <x:si>
    <x:t>Ring 09220407</x:t>
  </x:si>
  <x:si>
    <x:t>Belly Piercing</x:t>
  </x:si>
  <x:si>
    <x:t>1월 07일 01:50 PM</x:t>
  </x:si>
  <x:si>
    <x:t>9월 27일 09:42 PM</x:t>
  </x:si>
  <x:si>
    <x:t>Ring 08150411</x:t>
  </x:si>
  <x:si>
    <x:t>1월 02일 12:40 PM</x:t>
  </x:si>
  <x:si>
    <x:t>For her friends</x:t>
  </x:si>
  <x:si>
    <x:t>Ring 07210402</x:t>
  </x:si>
  <x:si>
    <x:t>Ring 12110404</x:t>
  </x:si>
  <x:si>
    <x:t>Ring 10210410</x:t>
  </x:si>
  <x:si>
    <x:t>Re/Not Reported</x:t>
  </x:si>
  <x:si>
    <x:t>Ahhkmad Arif</x:t>
  </x:si>
  <x:si>
    <x:t>Ring 11100408</x:t>
  </x:si>
  <x:si>
    <x:t>Munira Abdeen</x:t>
  </x:si>
  <x:si>
    <x:t>13023(Regine)</x:t>
  </x:si>
  <x:si>
    <x:t>13024(Regine)</x:t>
  </x:si>
  <x:si>
    <x:t>9월 27일 09:39 PM</x:t>
  </x:si>
  <x:si>
    <x:t>Ring 08010410</x:t>
  </x:si>
  <x:si>
    <x:t>966555327048</x:t>
  </x:si>
  <x:si>
    <x:t>Ring 09070417</x:t>
  </x:si>
  <x:si>
    <x:t>Shannon Thomas</x:t>
  </x:si>
  <x:si>
    <x:t xml:space="preserve">Not reported </x:t>
  </x:si>
  <x:si>
    <x:t>Ring 10190408</x:t>
  </x:si>
  <x:si>
    <x:t>923228886236</x:t>
  </x:si>
  <x:si>
    <x:t>Ring 10050401</x:t>
  </x:si>
  <x:si>
    <x:t>Ring 01050301</x:t>
  </x:si>
  <x:si>
    <x:t>Ring 11220412</x:t>
  </x:si>
  <x:si>
    <x:t>Ring 08010408</x:t>
  </x:si>
  <x:si>
    <x:t>Bangle 09050305</x:t>
  </x:si>
  <x:si>
    <x:t>New 디자인 or 안부?</x:t>
  </x:si>
  <x:si>
    <x:t>Ring 11100404</x:t>
  </x:si>
  <x:si>
    <x:t>Ring 05100408</x:t>
  </x:si>
  <x:si>
    <x:t>Ring 12120408</x:t>
  </x:si>
  <x:si>
    <x:t>Out(Missing)</x:t>
  </x:si>
  <x:si>
    <x:t>Bangle 05100315</x:t>
  </x:si>
  <x:si>
    <x:t>Zainab Ismail</x:t>
  </x:si>
  <x:si>
    <x:t>40s/European</x:t>
  </x:si>
  <x:si>
    <x:t>Ring 11150414</x:t>
  </x:si>
  <x:si>
    <x:t>Ring 11220413</x:t>
  </x:si>
  <x:si>
    <x:t>Ring 01290406</x:t>
  </x:si>
  <x:si>
    <x:t>Ring 2506050405</x:t>
  </x:si>
  <x:si>
    <x:t>Ring 2506050409</x:t>
  </x:si>
  <x:si>
    <x:t>Ring 12110409</x:t>
  </x:si>
  <x:si>
    <x:t>Ring 07050410</x:t>
  </x:si>
  <x:si>
    <x:t>Ring 2512060402</x:t>
  </x:si>
  <x:si>
    <x:t>20s/European</x:t>
  </x:si>
  <x:si>
    <x:t>0097433344664</x:t>
  </x:si>
  <x:si>
    <x:t>Dima Abdelqader</x:t>
  </x:si>
  <x:si>
    <x:t>Ring 07100401</x:t>
  </x:si>
  <x:si>
    <x:t>096596673939</x:t>
  </x:si>
  <x:si>
    <x:t>1월 09일 12:52 PM</x:t>
  </x:si>
  <x:si>
    <x:t>1월 20일 04:33 PM</x:t>
  </x:si>
  <x:si>
    <x:t>Ring 07150401</x:t>
  </x:si>
  <x:si>
    <x:t>1월 16일 11:22 AM</x:t>
  </x:si>
  <x:si>
    <x:t>20s/Traveller</x:t>
  </x:si>
  <x:si>
    <x:t>Ring 2501050407</x:t>
  </x:si>
  <x:si>
    <x:t>Ear Piercing</x:t>
  </x:si>
  <x:si>
    <x:t>Ring 2506050404</x:t>
  </x:si>
  <x:si>
    <x:t>Ring 07210405</x:t>
  </x:si>
  <x:si>
    <x:t>9월 27일 06:56 PM</x:t>
  </x:si>
  <x:si>
    <x:t>Anklet 08010501</x:t>
  </x:si>
  <x:si>
    <x:t>447985275980</x:t>
  </x:si>
  <x:si>
    <x:t>Ring 07100402</x:t>
  </x:si>
  <x:si>
    <x:t>9월 27일 12:25 PM</x:t>
  </x:si>
  <x:si>
    <x:t>Ring 2602200404</x:t>
  </x:si>
  <x:si>
    <x:t>Emarati(40s)</x:t>
  </x:si>
  <x:si>
    <x:t>Sarah Mourad</x:t>
  </x:si>
  <x:si>
    <x:t>Ring 12110407</x:t>
  </x:si>
  <x:si>
    <x:t>Ring 09100402</x:t>
  </x:si>
  <x:si>
    <x:t>Anklet 12100503</x:t>
  </x:si>
  <x:si>
    <x:t>Ring 11100405</x:t>
  </x:si>
  <x:si>
    <x:t>971588920223</x:t>
  </x:si>
  <x:si>
    <x:t>Nicola Chisholm</x:t>
  </x:si>
  <x:si>
    <x:t>9월 27일 08:22 PM</x:t>
  </x:si>
  <x:si>
    <x:t>Due to damage</x:t>
  </x:si>
  <x:si>
    <x:t>1월 10일 12:13 PM</x:t>
  </x:si>
  <x:si>
    <x:t>Tia Abusafieh</x:t>
  </x:si>
  <x:si>
    <x:t>Ring 08150410</x:t>
  </x:si>
  <x:si>
    <x:t>Ring 07060403</x:t>
  </x:si>
  <x:si>
    <x:t>For herself 혼자</x:t>
  </x:si>
  <x:si>
    <x:t>0096899387676</x:t>
  </x:si>
  <x:si>
    <x:t>Ring 04250415</x:t>
  </x:si>
  <x:si>
    <x:t>Amna Almansouri</x:t>
  </x:si>
  <x:si>
    <x:t>1월 13일 11:15 AM</x:t>
  </x:si>
  <x:si>
    <x:t>Mohammad Ali</x:t>
  </x:si>
  <x:si>
    <x:t>For her sister</x:t>
  </x:si>
  <x:si>
    <x:t>Ring 12120411</x:t>
  </x:si>
  <x:si>
    <x:t>Anklet 08140508</x:t>
  </x:si>
  <x:si>
    <x:t>Ring 11220402</x:t>
  </x:si>
  <x:si>
    <x:t>1월 06일 01:56 PM</x:t>
  </x:si>
  <x:si>
    <x:t>Last(Silver)</x:t>
  </x:si>
  <x:si>
    <x:t>Ring 08010407</x:t>
  </x:si>
  <x:si>
    <x:t>Ring 2401010408</x:t>
  </x:si>
  <x:si>
    <x:t>Ring 07210411</x:t>
  </x:si>
  <x:si>
    <x:t>Ring 01050408</x:t>
  </x:si>
  <x:si>
    <x:t>Bangle 11100319</x:t>
  </x:si>
  <x:si>
    <x:t>Ring 03200407</x:t>
  </x:si>
  <x:si>
    <x:t>1월 14일 03:36 PM</x:t>
  </x:si>
  <x:si>
    <x:t>For her friend</x:t>
  </x:si>
  <x:si>
    <x:t>Bangle 12050206</x:t>
  </x:si>
  <x:si>
    <x:t>Ring 04250413</x:t>
  </x:si>
  <x:si>
    <x:t>9월 27일 09:56 PM</x:t>
  </x:si>
  <x:si>
    <x:t>Ring 09070411</x:t>
  </x:si>
  <x:si>
    <x:t>Bangle 09100308</x:t>
  </x:si>
  <x:si>
    <x:t>9월 27일 02:46 PM</x:t>
  </x:si>
  <x:si>
    <x:t>Bangle 11100320</x:t>
  </x:si>
  <x:si>
    <x:t>For presents</x:t>
  </x:si>
  <x:si>
    <x:t>Ring 04250412</x:t>
  </x:si>
  <x:si>
    <x:t>Ring 09070404</x:t>
  </x:si>
  <x:si>
    <x:t>Bangle 11100317</x:t>
  </x:si>
  <x:si>
    <x:t>Anklet 08150508</x:t>
  </x:si>
  <x:si>
    <x:t>0096899361717</x:t>
  </x:si>
  <x:si>
    <x:t>202601170305</x:t>
  </x:si>
  <x:si>
    <x:t>0097431510636</x:t>
  </x:si>
  <x:si>
    <x:t>Ring 11220409</x:t>
  </x:si>
  <x:si>
    <x:t>Ring 12100406</x:t>
  </x:si>
  <x:si>
    <x:t>Ring 07100403</x:t>
  </x:si>
  <x:si>
    <x:t>Mariam Mohamed</x:t>
  </x:si>
  <x:si>
    <x:t>1월 17일 10:53 AM</x:t>
  </x:si>
  <x:si>
    <x:t>Error/잘못된 기재</x:t>
  </x:si>
  <x:si>
    <x:t>Manal Alsharief</x:t>
  </x:si>
  <x:si>
    <x:t>Ring 03250403</x:t>
  </x:si>
  <x:si>
    <x:t>For presents.</x:t>
  </x:si>
  <x:si>
    <x:t>Bangle 07150307</x:t>
  </x:si>
  <x:si>
    <x:t>Ring 12100401</x:t>
  </x:si>
  <x:si>
    <x:t>Ring 04250401</x:t>
  </x:si>
  <x:si>
    <x:t>For her Mother</x:t>
  </x:si>
  <x:si>
    <x:t>Ring 03200405</x:t>
  </x:si>
  <x:si>
    <x:t>Ring 11150405</x:t>
  </x:si>
  <x:si>
    <x:t>Ring 11100403</x:t>
  </x:si>
  <x:si>
    <x:t>Ring 01050409</x:t>
  </x:si>
  <x:si>
    <x:t>Maryam Imran</x:t>
  </x:si>
  <x:si>
    <x:t>Ring 12120412</x:t>
  </x:si>
  <x:si>
    <x:t>Ring 04250411</x:t>
  </x:si>
  <x:si>
    <x:t>Ring 09160407</x:t>
  </x:si>
  <x:si>
    <x:t>1월 05일 03:16 PM</x:t>
  </x:si>
  <x:si>
    <x:t>Bangle 11220315</x:t>
  </x:si>
  <x:si>
    <x:t>Ring 12120407</x:t>
  </x:si>
  <x:si>
    <x:t>Ring 07150404</x:t>
  </x:si>
  <x:si>
    <x:t>An Iraqi woman living in Dubai, went here earlier looking for a gift, she chose the bracelet but she told she will come back, after an hour she really came back because she really likes the bracelet she told she will buy also necklace for her if giving more discount, after giving discount she bought the bracelet and the necklace.</x:t>
  </x:si>
  <x:si>
    <x:t>An indian lady with her daughter went here looking for gift, after showing them some matching items, they chose 1 necklace and 1 ring, the mother asked for discount and pay for it, they are in hurry so she told no need to give her details.</x:t>
  </x:si>
  <x:si>
    <x:t>Ear Cuff 2505080109</x:t>
  </x:si>
  <x:si>
    <x:t>Earring 08010103</x:t>
  </x:si>
  <x:si>
    <x:t>Bracelet 07210302</x:t>
  </x:si>
  <x:si>
    <x:t>03 Jun 2026 12:03</x:t>
  </x:si>
  <x:si>
    <x:t>Earring 2511080106</x:t>
  </x:si>
  <x:si>
    <x:t>Bracelet 2511070303</x:t>
  </x:si>
  <x:si>
    <x:t>04 Jun 2026 12:50</x:t>
  </x:si>
  <x:si>
    <x:t>05 May 2026 13:33</x:t>
  </x:si>
  <x:si>
    <x:t>Necklace 08160203</x:t>
  </x:si>
  <x:si>
    <x:t>Bracelet 12110311</x:t>
  </x:si>
  <x:si>
    <x:t>msruaza@gmail.com</x:t>
  </x:si>
  <x:si>
    <x:t>10 Feb 2026 11:57</x:t>
  </x:si>
  <x:si>
    <x:t>Earring 11150102</x:t>
  </x:si>
  <x:si>
    <x:t>16 Mar 2026 10:46</x:t>
  </x:si>
  <x:si>
    <x:t>They came from Oman</x:t>
  </x:si>
  <x:si>
    <x:t>01 Jun 2026 10:16</x:t>
  </x:si>
  <x:si>
    <x:t>Necklace 09150201</x:t>
  </x:si>
  <x:si>
    <x:t>Nose Stud 07210501</x:t>
  </x:si>
  <x:si>
    <x:t>30 May 2026 12:09</x:t>
  </x:si>
  <x:si>
    <x:t>Earring 04210109</x:t>
  </x:si>
  <x:si>
    <x:t>Deduct 1 bangle set</x:t>
  </x:si>
  <x:si>
    <x:t>13 Apr 2026 17:06</x:t>
  </x:si>
  <x:si>
    <x:t>Earring 12010134</x:t>
  </x:si>
  <x:si>
    <x:t>Anklet 2511050502</x:t>
  </x:si>
  <x:si>
    <x:t>Earring 2511080108</x:t>
  </x:si>
  <x:si>
    <x:t>01 Mar 2026 13:18</x:t>
  </x:si>
  <x:si>
    <x:t>Belly Stud 11150508</x:t>
  </x:si>
  <x:si>
    <x:t>[0415_2입고]
MOE 2/10</x:t>
  </x:si>
  <x:si>
    <x:t>20s/Filipinas/Copy</x:t>
  </x:si>
  <x:si>
    <x:t>17 Feb 2026 12:00</x:t>
  </x:si>
  <x:si>
    <x:t>Necklace 07050202</x:t>
  </x:si>
  <x:si>
    <x:t>Bracelet 12110312</x:t>
  </x:si>
  <x:si>
    <x:t>Earring 2512070107</x:t>
  </x:si>
  <x:si>
    <x:t>Earring 2512090109</x:t>
  </x:si>
  <x:si>
    <x:t>Necklace 02100202</x:t>
  </x:si>
  <x:si>
    <x:t>Earring 2512080108</x:t>
  </x:si>
  <x:si>
    <x:t>Earring 08100108</x:t>
  </x:si>
  <x:si>
    <x:t>26 Jun 2026 12:37</x:t>
  </x:si>
  <x:si>
    <x:t>Earring 05120108</x:t>
  </x:si>
  <x:si>
    <x:t>An indian lady who bought last Tuesday for gift wants to replace the 1 bracelet among the 3 she bought last time because her daughter don`t like it, she chose the necklace with same price.</x:t>
  </x:si>
  <x:si>
    <x:t>A Malaysian woman who bought a necklace and rings last night came back today coz when she check our Instagram acct she see lots of cute rings there that why she exchange the necklace to another 2 rings again..</x:t>
  </x:si>
  <x:si>
    <x:t>An indian lady whose living in dubai for more than 20 years with her family went here looking for gift for her daughter, she told she will buy more if give more discount , so she chose 3 bracelet and bought it.</x:t>
  </x:si>
  <x:si>
    <x:t>An Arab father went here looking for bracelet for kids , I show him some of the bracelets and silver earrings, and he ended up choosing earrings, he bought two pieces and ask for discount so I give little discount.</x:t>
  </x:si>
  <x:si>
    <x:t>An Arab family whose living in dubai are passing by when the mother saw the rings, she quickly chose one and the daughter chose one earring, she asked for discount and bought 2. She don`t want to give her details.</x:t>
  </x:si>
  <x:si>
    <x:t>An Indian lady with her mom are passing by when they saw the earrings, after looking some of the items, the lady chose 1, she asked for last price and her mother pay for it, she dont want to give her details.</x:t>
  </x:si>
  <x:si>
    <x:t>A filipina lady whos working here in dubai, bought before with the promotional item, she return back to buy again 1 promotional item, this time she chose the silver earring, She don`t want to give her details.</x:t>
  </x:si>
  <x:si>
    <x:t>An Arab mother and daughter went here looking for ring when she saw the ring, she likes it and I show her also the necklace and the earring that matches the ring, she told she will buy it if have discount so I give.</x:t>
  </x:si>
  <x:si>
    <x:t>She came from selcela, then they passed by here and the lady wants to buy an earrings. And she bought it for herself and for her daughter it takes a little bit time because she has 3 stud so I help her to choose.</x:t>
  </x:si>
  <x:si>
    <x:t>A mother and daughter indian whose living in dubai ,went here looking for jewelries for the daughter, the daughter chose 1 necklace and the mother saw also for her, after asking for discount the mother bought 2.</x:t>
  </x:si>
  <x:si>
    <x:t>An Arab lady with Good health bag whose working in dubai is passing by when she saw the jewelries, she took 1 round then stop by to the rings section, she quickly chose 1 she like asked for discount and bought it.</x:t>
  </x:si>
  <x:si>
    <x:t>An Arab lady with a lots of bag like Victoria`s secret, Zara, dunes, went here first she said she`s only looking, but after checking all the items she really likes the bracelet and asked for discount and bought it.</x:t>
  </x:si>
  <x:si>
    <x:t>An indian lady whose working in dubai is passing by when she stopped by ,only for looking some designs but when she saw the bracelet she really likes it ,asked for discount and bought it quickly.</x:t>
  </x:si>
  <x:si>
    <x:t>She came from gold apple. Then she came here to bought a friends gift, before she chose it she ask for initial jewelry. But we don`t have the letter she wanted so she decided to bought this item</x:t>
  </x:si>
  <x:si>
    <x:t>A mother from U.K. with her daughter went here looking for gift, after checking some items, they bought anklet, and 2 bracelets ,she asked for Last price, and she don`t want to give her details.</x:t>
  </x:si>
  <x:si>
    <x:t>A couple from Lebanon whose living here in Dubai are passing by when the lady saw the necklaces, after checking some of the items she chose one and bought it. She don`t want to give her details.</x:t>
  </x:si>
  <x:si>
    <x:t>They are teenage and she wanted a gift for her friend, so she want me to help them to find a good , nice but a little bit cheaper gift. So I show to them the bracelet. And they choose this item.</x:t>
  </x:si>
  <x:si>
    <x:t>A group of young emarati with crocs bag and Starbucks cold drinks went here looking for a necklace , they chose the 2 necklaces, when paying, they saw the silver earring also so they bought one.</x:t>
  </x:si>
  <x:si>
    <x:t>For herself. She is carrying only her bag</x:t>
  </x:si>
  <x:si>
    <x:t>She bought a birthday gift for her friend.</x:t>
  </x:si>
  <x:si>
    <x:t>She buy for herself matching for her dress.</x:t>
  </x:si>
  <x:si>
    <x:t>She buy for a additional for her jewelries.</x:t>
  </x:si>
  <x:si>
    <x:t>Two Arab lady bought bangle set as a gift.</x:t>
  </x:si>
  <x:si>
    <x:t>He is Filipino buy a necklace for her wife.</x:t>
  </x:si>
  <x:si>
    <x:t>She buy necklace and earrings for presents.</x:t>
  </x:si>
  <x:si>
    <x:t>An Arab women from lefties bought bracelet.</x:t>
  </x:si>
  <x:si>
    <x:t>She say hello in Korean loves K drama she says she will come back again</x:t>
  </x:si>
  <x:si>
    <x:t>A European family went here looking for earring, the daughter chose 1 and the mother pay for it, she dont want to give her details.</x:t>
  </x:si>
  <x:si>
    <x:t>She`s one of our loyal customer ,an Indian lady that always buying an earrings. Now she bought it for a gift to her sister in law</x:t>
  </x:si>
  <x:si>
    <x:t>They are a black ladies who passed by here and checking what they wanted to bought. So the other girl was the one who bought this item.</x:t>
  </x:si>
  <x:si>
    <x:t>One Mexican lady went here looking for earrings, she took too much time searching what she wants but in the end she purchased 6 items.</x:t>
  </x:si>
  <x:si>
    <x:t>She`s with her friend, she`s looking for gift for her twins she want to buy 2 for twinnings for her sister but only 1 stocks left.</x:t>
  </x:si>
  <x:si>
    <x:t>They passed by here only and stop to check our items. Then she likes this inspired Dior necklace and she add earrings for her daughters</x:t>
  </x:si>
  <x:si>
    <x:t>She buy a lots of items for her lovely daughter`s. She`s with her husband they are from other country just visiting her in Duba.</x:t>
  </x:si>
  <x:si>
    <x:t>A Pakistani guy went here looking for gift, he told he just came back from Saudi and he wants to give gift to someone, he chose an earring quickly,he asked for Last price and bought it.</x:t>
  </x:si>
  <x:si>
    <x:t>A young Arab lady whose studying here in Dubai went here looking for a gift for her friend, after checking some of the designs, she chose necklace, she asked for discount and pay for it.</x:t>
  </x:si>
  <x:si>
    <x:t>A young Arab lady went here ,looking for necklace for her, after she called her mother to pay for it but the mother asked for last price then pay it, she dont want to give her details.</x:t>
  </x:si>
  <x:si>
    <x:t>A mother with her baby went here looking for an earring they are tourists from Russia, she quickly chose 2 earring and bought ,it she asked for discount. She don`t want to give her details.</x:t>
  </x:si>
  <x:si>
    <x:t>An Arab lady is looking for a necklace then she told she will comeback after how many minutes she came back and buy one necklace ,she`s living here but she don`t want to give her details.</x:t>
  </x:si>
  <x:si>
    <x:t>2 tourist young ladies from Russia are passing by when they saw the bangles, one lady tried one and she likes it, she asked for discount and pay for it, she don`t want to give her details.</x:t>
  </x:si>
  <x:si>
    <x:t>She`s an Egyptian lady who likes a hand chain she loves it so much but she want a discount so we gave 10 percent. She`s living near me and told us that she will be come back to buy again.</x:t>
  </x:si>
  <x:si>
    <x:t>She go here to find something she like, she is our long customer but her information is gone so I add her again. She bought this item for herself</x:t>
  </x:si>
  <x:si>
    <x:t>An indian lady with Zara bag is passing by when she saw the handchains, after trying some of it, she chose 1 ,she asked for last price and pay for it.</x:t>
  </x:si>
  <x:si>
    <x:t>An European lady with her boyfriend are passing by when the lady saw the necklaces. After trying some designs, she chose one and the guy pay for it</x:t>
  </x:si>
  <x:si>
    <x:t>This items are for exchange for the costumer who came back and complained about the quality of the items, according to her she was disappointed.</x:t>
  </x:si>
  <x:si>
    <x:t>She came here before and she came back to bought this two items as a gift.</x:t>
  </x:si>
  <x:si>
    <x:t>Palestine woman / return(remember our staff) / a clear preference / kind</x:t>
  </x:si>
  <x:si>
    <x:t>She directly came here to bought this item only. She bought it for herself.</x:t>
  </x:si>
  <x:si>
    <x:t>He bought here before but his information is not registered so I registered him. He bought this all items for a gift</x:t>
  </x:si>
  <x:si>
    <x:t>She bought it for herself. She`s always buying here but she don`t want to put her contact to our system</x:t>
  </x:si>
  <x:si>
    <x:t>1/12
(Deduct) 0/5
08100102 2
2507060109 1 
2512060206 1
2507050304 1
(Add) 0/2
10210201 1
2507050402 1</x:t>
  </x:si>
  <x:si>
    <x:t>She came here to bought a bracelet for her daughter. Then daughter choose the moon and star bracelet</x:t>
  </x:si>
  <x:si>
    <x:t>They are 2 friends coming here and looking for a earrings but she choose a 3 kinds of stud earrings.</x:t>
  </x:si>
  <x:si>
    <x:t>She`s about to find a necklace that suits to her. So she choose this one because she likes a small one</x:t>
  </x:si>
  <x:si>
    <x:t>They came back for the necklace because her niece wanted it, they came before here to buy for the niece</x:t>
  </x:si>
  <x:si>
    <x:t>She is a regular costumer she buy now 2 pairs of earrings matching for her dress in wedding occasion.</x:t>
  </x:si>
  <x:si>
    <x:t>She`s exchange only the item she bought 4months agoand she exchange to this item and she add a payment</x:t>
  </x:si>
  <x:si>
    <x:t>She`s a black lady, and she finding a gift. And she bought this item and the earrings is for herself</x:t>
  </x:si>
  <x:si>
    <x:t>She is a returning costumer but her name is not registered yet. She purchased now 2 pairs of earrings.</x:t>
  </x:si>
  <x:si>
    <x:t>She`s looking around and wants to buy an earrings but then she wants a ring so she buys all this item.</x:t>
  </x:si>
  <x:si>
    <x:t>They passed by only here and checking our items then her daughter likes this bracelet so she bought her</x:t>
  </x:si>
  <x:si>
    <x:t>She kept asking for discount. Original price is 270aed hand chain to 200 aed. Finally we sold 245aed</x:t>
  </x:si>
  <x:si>
    <x:t>They are couple and the guy wanted to buy something for her girlfriend so the girl choose this item.</x:t>
  </x:si>
  <x:si>
    <x:t>Actually they are returning costumer but they don`t want to register information.</x:t>
  </x:si>
  <x:si>
    <x:t>A local girl with mask and only the eyes can see who bought bracelet for her self.</x:t>
  </x:si>
  <x:si>
    <x:t>Necklace 02050203</x:t>
  </x:si>
  <x:si>
    <x:t>Necklace 2508060206</x:t>
  </x:si>
  <x:si>
    <x:t>Earring 2602160106</x:t>
  </x:si>
  <x:si>
    <x:t>Necklace 2508060204</x:t>
  </x:si>
  <x:si>
    <x:t>Earring 2601200105</x:t>
  </x:si>
  <x:si>
    <x:t>Necklace 2510050209</x:t>
  </x:si>
  <x:si>
    <x:t>Necklace 2603150209</x:t>
  </x:si>
  <x:si>
    <x:t>Earring 2605150107</x:t>
  </x:si>
  <x:si>
    <x:t>Necklace 2603150208</x:t>
  </x:si>
  <x:si>
    <x:t>Earring 2507080108</x:t>
  </x:si>
  <x:si>
    <x:t>Earring 2601190107</x:t>
  </x:si>
  <x:si>
    <x:t>Earring 2601160103</x:t>
  </x:si>
  <x:si>
    <x:t>Necklace 2511050207</x:t>
  </x:si>
  <x:si>
    <x:t>Earring 2504090109</x:t>
  </x:si>
  <x:si>
    <x:t>Earring 2510050102</x:t>
  </x:si>
  <x:si>
    <x:t>Earring 2502130104</x:t>
  </x:si>
  <x:si>
    <x:t>Necklace 2510060210</x:t>
  </x:si>
  <x:si>
    <x:t>Earring 2605150106</x:t>
  </x:si>
  <x:si>
    <x:t>Bracelet 2602150301</x:t>
  </x:si>
  <x:si>
    <x:t>Earring 2603150108</x:t>
  </x:si>
  <x:si>
    <x:t>Necklace 2504060209</x:t>
  </x:si>
  <x:si>
    <x:t>Bangle 2507050313</x:t>
  </x:si>
  <x:si>
    <x:t>Brass 18KGP Zircon</x:t>
  </x:si>
  <x:si>
    <x:t>Necklace 2504110203</x:t>
  </x:si>
  <x:si>
    <x:t>Necklace 2504070204</x:t>
  </x:si>
  <x:si>
    <x:t>Necklace 2509060206</x:t>
  </x:si>
  <x:si>
    <x:t>Necklace 2601170206</x:t>
  </x:si>
  <x:si>
    <x:t>Earring 2602210110</x:t>
  </x:si>
  <x:si>
    <x:t>Bracelet 2510050308</x:t>
  </x:si>
  <x:si>
    <x:t>Bracelet 2503080304</x:t>
  </x:si>
  <x:si>
    <x:t>Bracelet 2510050302</x:t>
  </x:si>
  <x:si>
    <x:t>Earring 2602160108</x:t>
  </x:si>
  <x:si>
    <x:t>Anklet 2505050501</x:t>
  </x:si>
  <x:si>
    <x:t>Earring 2504090108</x:t>
  </x:si>
  <x:si>
    <x:t>Bracelet 2509060303</x:t>
  </x:si>
  <x:si>
    <x:t>Earring 2508060107</x:t>
  </x:si>
  <x:si>
    <x:t>Earring 2502110101</x:t>
  </x:si>
  <x:si>
    <x:t>Earring 2507060107</x:t>
  </x:si>
  <x:si>
    <x:t>Earring 2505050106</x:t>
  </x:si>
  <x:si>
    <x:t>Necklace 2512050202</x:t>
  </x:si>
  <x:si>
    <x:t>Anklet 2505050504</x:t>
  </x:si>
  <x:si>
    <x:t>Bracelet 2507070303</x:t>
  </x:si>
  <x:si>
    <x:t>Earring 2508080107</x:t>
  </x:si>
  <x:si>
    <x:t>Earring 2502120108</x:t>
  </x:si>
  <x:si>
    <x:t>Necklace 2504110206</x:t>
  </x:si>
  <x:si>
    <x:t>Necklace 2601180205</x:t>
  </x:si>
  <x:si>
    <x:t>Necklace 2502100208</x:t>
  </x:si>
  <x:si>
    <x:t>Earring 2603160107</x:t>
  </x:si>
  <x:si>
    <x:t>Necklace 2504060203</x:t>
  </x:si>
  <x:si>
    <x:t>Bangle 2502100313</x:t>
  </x:si>
  <x:si>
    <x:t>Necklace 2507050207</x:t>
  </x:si>
  <x:si>
    <x:t>Bracelet 2503080301</x:t>
  </x:si>
  <x:si>
    <x:t>Earring 2602180108</x:t>
  </x:si>
  <x:si>
    <x:t>Earring 2601220108</x:t>
  </x:si>
  <x:si>
    <x:t>Earring 2503060104</x:t>
  </x:si>
  <x:si>
    <x:t>Earring 2503050101</x:t>
  </x:si>
  <x:si>
    <x:t>Necklace 2503060205</x:t>
  </x:si>
  <x:si>
    <x:t>Bracelet 2502100310</x:t>
  </x:si>
  <x:si>
    <x:t>Earring 2602310107</x:t>
  </x:si>
  <x:si>
    <x:t>Earring 2502120106</x:t>
  </x:si>
  <x:si>
    <x:t>Earring 2602210106</x:t>
  </x:si>
  <x:si>
    <x:t>Bangle 2509150311</x:t>
  </x:si>
  <x:si>
    <x:t>Earring 2504080104</x:t>
  </x:si>
  <x:si>
    <x:t>Earring 2602310104</x:t>
  </x:si>
  <x:si>
    <x:t>Necklace 2512050205</x:t>
  </x:si>
  <x:si>
    <x:t>Bracelet 2508050307</x:t>
  </x:si>
  <x:si>
    <x:t>Bracelet 2503070307</x:t>
  </x:si>
  <x:si>
    <x:t>Earring 2509070108</x:t>
  </x:si>
  <x:si>
    <x:t>Bracelet 2504070302</x:t>
  </x:si>
  <x:si>
    <x:t>Necklace 2506050206</x:t>
  </x:si>
  <x:si>
    <x:t>Necklace 2504050202</x:t>
  </x:si>
  <x:si>
    <x:t>Earring 2509050108</x:t>
  </x:si>
  <x:si>
    <x:t>Bracelet 2601190309</x:t>
  </x:si>
  <x:si>
    <x:t>Bracelet 2502100307</x:t>
  </x:si>
  <x:si>
    <x:t>Necklace 2504100210</x:t>
  </x:si>
  <x:si>
    <x:t>Earring 2512060103</x:t>
  </x:si>
  <x:si>
    <x:t>Bangle 2508050313</x:t>
  </x:si>
  <x:si>
    <x:t>Bracelet 2504050310</x:t>
  </x:si>
  <x:si>
    <x:t>Necklace 2510070205</x:t>
  </x:si>
  <x:si>
    <x:t>Necklace 2606160204</x:t>
  </x:si>
  <x:si>
    <x:t>Earring 2502110109</x:t>
  </x:si>
  <x:si>
    <x:t>Earring 2504070108</x:t>
  </x:si>
  <x:si>
    <x:t>Bracelet 2505060306</x:t>
  </x:si>
  <x:si>
    <x:t>Anklet 2507050504</x:t>
  </x:si>
  <x:si>
    <x:t>Anklet 2504050501</x:t>
  </x:si>
  <x:si>
    <x:t>Bangle 2601150314</x:t>
  </x:si>
  <x:si>
    <x:t>Earring 2505070109</x:t>
  </x:si>
  <x:si>
    <x:t>Earring 2601200107</x:t>
  </x:si>
  <x:si>
    <x:t>Earring 2602310105</x:t>
  </x:si>
  <x:si>
    <x:t>Bracelet 2503070306</x:t>
  </x:si>
  <x:si>
    <x:t>Necklace 2504090205</x:t>
  </x:si>
  <x:si>
    <x:t>Bracelet 2505060305</x:t>
  </x:si>
  <x:si>
    <x:t>Necklace 2504050201</x:t>
  </x:si>
  <x:si>
    <x:t>Earring 2502120103</x:t>
  </x:si>
  <x:si>
    <x:t>Bangle 2504060319</x:t>
  </x:si>
  <x:si>
    <x:t>Earring 2602190109</x:t>
  </x:si>
  <x:si>
    <x:t>Bracelet 02050302</x:t>
  </x:si>
  <x:si>
    <x:t>Earring 2602210101</x:t>
  </x:si>
  <x:si>
    <x:t>Earring 2601210105</x:t>
  </x:si>
  <x:si>
    <x:t>Bracelet 2511050309</x:t>
  </x:si>
  <x:si>
    <x:t>Bracelet 2504060301</x:t>
  </x:si>
  <x:si>
    <x:t>Necklace 2601180206</x:t>
  </x:si>
  <x:si>
    <x:t>Necklace 2602190204</x:t>
  </x:si>
  <x:si>
    <x:t>Bracelet 2503060305</x:t>
  </x:si>
  <x:si>
    <x:t>Earring 2502110111</x:t>
  </x:si>
  <x:si>
    <x:t>Earring 2601200104</x:t>
  </x:si>
  <x:si>
    <x:t>Necklace 2502100203</x:t>
  </x:si>
  <x:si>
    <x:t>Earring 2502100103</x:t>
  </x:si>
  <x:si>
    <x:t>Necklace 2602150205</x:t>
  </x:si>
  <x:si>
    <x:t>Necklace 2507070206</x:t>
  </x:si>
  <x:si>
    <x:t>Bracelet 2507060310</x:t>
  </x:si>
  <x:si>
    <x:t>Earring 2505060103</x:t>
  </x:si>
  <x:si>
    <x:t>Earring 2502120105</x:t>
  </x:si>
  <x:si>
    <x:t>Earring 2504050111</x:t>
  </x:si>
  <x:si>
    <x:t>Bracelet 2505060309</x:t>
  </x:si>
  <x:si>
    <x:t>Earring 2506050101</x:t>
  </x:si>
  <x:si>
    <x:t>Emarati customer wearing abaya bought anklet and ring.</x:t>
  </x:si>
  <x:si>
    <x:t>두명. 한명이 아주 난장판. 차라리 안 사는게 좋겠어요. 그러나 3개 고르고 최종 1개 구매.</x:t>
  </x:si>
  <x:si>
    <x:t>An Arab girl bought a bracelet as a gift to her friend</x:t>
  </x:si>
  <x:si>
    <x:t>In the system still have 1,but we sold it 2 already.</x:t>
  </x:si>
  <x:si>
    <x:t>Return by madam from mcc/2 handchain return from mcc</x:t>
  </x:si>
  <x:si>
    <x:t>An indian lady bought necklace and bracelet for gift.</x:t>
  </x:si>
  <x:si>
    <x:t>An Indian women wearing black jacket bought earring.</x:t>
  </x:si>
  <x:si>
    <x:t>A tall women wearing white top bought 2 same necklace.</x:t>
  </x:si>
  <x:si>
    <x:t>A Pakistani man bought bangle for his granddaughter.</x:t>
  </x:si>
  <x:si>
    <x:t>An Arab couple bringing channel bag bought bangle set.</x:t>
  </x:si>
  <x:si>
    <x:t>A Pakistani with her mother and sebling bought earring.</x:t>
  </x:si>
  <x:si>
    <x:t>An Arab returning customer since in MCC bought anklet.</x:t>
  </x:si>
  <x:si>
    <x:t>An indian women with Zara and Godiva bag bought bangle.</x:t>
  </x:si>
  <x:si>
    <x:t>Tourist Arab customer from quatar bought 2 bangle set.</x:t>
  </x:si>
  <x:si>
    <x:t>An African men bought necklace earrings and bracelet.</x:t>
  </x:si>
  <x:si>
    <x:t>An Indian national mother and daughter bought necklace</x:t>
  </x:si>
  <x:si>
    <x:t>The lady purchase again and ask to cut the bracelet.</x:t>
  </x:si>
  <x:si>
    <x:t>A Syrian guy bought an earrings for his mom`s birthday.</x:t>
  </x:si>
  <x:si>
    <x:t>A European women with her baby girl bought earrings.</x:t>
  </x:si>
  <x:si>
    <x:t>An Indian women customer with max bag bought necklace.</x:t>
  </x:si>
  <x:si>
    <x:t>A young lady wearing pink Nike jacket bought bangle.</x:t>
  </x:si>
  <x:si>
    <x:t>A European women wearing white shirt bought necklace.</x:t>
  </x:si>
  <x:si>
    <x:t>Send to Mcc/2 necklace sets silver color send to mcc</x:t>
  </x:si>
  <x:si>
    <x:t>A European women bought earring,she dont give details.</x:t>
  </x:si>
  <x:si>
    <x:t>An Indian women wearing maroon t-shirt bought bracelet.</x:t>
  </x:si>
  <x:si>
    <x:t>A guy bought necklace sets as a gift to his girlfriend</x:t>
  </x:si>
  <x:si>
    <x:t>An African women bought with her kid bought bracelet.</x:t>
  </x:si>
  <x:si>
    <x:t>A returning Pakistani couple bought handchain and ring.</x:t>
  </x:si>
  <x:si>
    <x:t>An Emarati staff in MOE bought necklace and earring.</x:t>
  </x:si>
  <x:si>
    <x:t>An Emarati women bought necklace,handchain and earring.</x:t>
  </x:si>
  <x:si>
    <x:t>A European customer with Jimmy choo bag bought earring.</x:t>
  </x:si>
  <x:si>
    <x:t>A European mother bought an earrings for her daughter</x:t>
  </x:si>
  <x:si>
    <x:t>An Indian women with her baby daughter bought 2 bangle.</x:t>
  </x:si>
  <x:si>
    <x:t>A European young lady with her mother bought earring.</x:t>
  </x:si>
  <x:si>
    <x:t>2 Filipina ladies wearing black dress bought necklace.</x:t>
  </x:si>
  <x:si>
    <x:t>A mother and daughter from Australia bought earrings.</x:t>
  </x:si>
  <x:si>
    <x:t>From mcc/Same design but Different barcode and price</x:t>
  </x:si>
  <x:si>
    <x:t>An Indian couple bought necklace for gift to someone.</x:t>
  </x:si>
  <x:si>
    <x:t>An Indian men from canada bought necklace for present.</x:t>
  </x:si>
  <x:si>
    <x:t>A European young lady with her mother bought earrings.</x:t>
  </x:si>
  <x:si>
    <x:t>A European women bought bracelet and necklace for gift.</x:t>
  </x:si>
  <x:si>
    <x:t>An Arab women with minisoo plastic bag bought earring.</x:t>
  </x:si>
  <x:si>
    <x:t>A European lady bought necklace and request to adjust.</x:t>
  </x:si>
  <x:si>
    <x:t>A tourist girl bought an earrings &amp; ring for herself.</x:t>
  </x:si>
  <x:si>
    <x:t>An Indian women bought bracelet and necklace for gift.</x:t>
  </x:si>
  <x:si>
    <x:t>An Emirati Mother buy an earrings for her daughter ..</x:t>
  </x:si>
  <x:si>
    <x:t>Two young ladies visitors from Kuwait bought necklace.</x:t>
  </x:si>
  <x:si>
    <x:t>Arab couple bought bracelet.Doesn`t want give details.</x:t>
  </x:si>
  <x:si>
    <x:t>She`s finding a a gift, and she`s a little bit choosy if what she wanted to buy so it takes time before she choose this item</x:t>
  </x:si>
  <x:si>
    <x:t>A mom with 2 daughters with cootonon bag pass by here to check earings and luckily they found a pair of earring and bought it.</x:t>
  </x:si>
  <x:si>
    <x:t>She is with her daughter looking for presents for her daughter`s friend. She buy a necklace and she don`t give her information.</x:t>
  </x:si>
  <x:si>
    <x:t>2 young men came looking something for birthday gift for his friend. They chose necklace than the bracelet their first option.</x:t>
  </x:si>
  <x:si>
    <x:t>She bought here before but her information isn`t here in our system so I registered it again. She bought this item as a gift</x:t>
  </x:si>
  <x:si>
    <x:t>They are 3 young ladies just passing and stop and take look the jewelries until they like the necklace silver for their friend.</x:t>
  </x:si>
  <x:si>
    <x:t>She`s one of our customer but her registered number it`s not registered so I registered again. She bought this item for herself</x:t>
  </x:si>
  <x:si>
    <x:t>She`s an Indian lady who passed by only here and checking of our items that suits to her. So she bought this item for herself</x:t>
  </x:si>
  <x:si>
    <x:t>She`s one of our loyal customer.. now only came back for the returning earrings then she bought another earrings for herself</x:t>
  </x:si>
  <x:si>
    <x:t>She`s from Scotland, but now she`s living here. She go here after she came from Sephora, to bought this all bracelet as a gift</x:t>
  </x:si>
  <x:si>
    <x:t>She`s buying it for herself, she passed by only and she wants to see rings so I show her, because she wanted a pinky ring</x:t>
  </x:si>
  <x:si>
    <x:t>I didn`t get her record number because she`s on the rush, she`s one of our loyal customer too buying earring for herself.</x:t>
  </x:si>
  <x:si>
    <x:t>She come with a kids and husband came from shopping to other shop`s. She came and had a look of rings then she buy 2 rings.</x:t>
  </x:si>
  <x:si>
    <x:t>She`s one of our loyal customer who always buying an earrings for herself, she buys again this item. And add the big size.</x:t>
  </x:si>
  <x:si>
    <x:t>She`s looking for an earrings for herself and she choose this one and she like it</x:t>
  </x:si>
  <x:si>
    <x:t>2026. 3. 15 오후 4:02:31</x:t>
  </x:si>
  <x:si>
    <x:t>2025. 9. 9 오후 12:23:25</x:t>
  </x:si>
  <x:si>
    <x:t>2025. 9. 9 오후 7:15:51</x:t>
  </x:si>
  <x:si>
    <x:t>2026. 3. 5 오후 7:14:53</x:t>
  </x:si>
  <x:si>
    <x:t>Necklace set 2512070203</x:t>
  </x:si>
  <x:si>
    <x:t>2025. 9. 20 오후 6:01:01</x:t>
  </x:si>
  <x:si>
    <x:t>2025. 9. 23 오후 1:56:03</x:t>
  </x:si>
  <x:si>
    <x:t>2026. 1. 18 오전 6:39:43</x:t>
  </x:si>
  <x:si>
    <x:t>2025. 9. 17 오후 12:03:12</x:t>
  </x:si>
  <x:si>
    <x:t>A returning Emarati customer with 2 kids bought earrings.</x:t>
  </x:si>
  <x:si>
    <x:t>She buy earrings and bracelet for presents to her friends.</x:t>
  </x:si>
  <x:si>
    <x:t>She`s our customer before, and she bought it for herself</x:t>
  </x:si>
  <x:si>
    <x:t>They finding a gift , then the daughter pick this bracelet.</x:t>
  </x:si>
  <x:si>
    <x:t>She bought it for herself, she`s one of our loyal customers</x:t>
  </x:si>
  <x:si>
    <x:t>She is a tourist only here and she bought it for herself</x:t>
  </x:si>
  <x:si>
    <x:t>She is returning costumer she buy a necklace for herself.</x:t>
  </x:si>
  <x:si>
    <x:t>He is a grandfather buying bracelet for his Grand daughter.</x:t>
  </x:si>
  <x:si>
    <x:t>A mother and daughter bought bracelet as a gift to someone.</x:t>
  </x:si>
  <x:si>
    <x:t xml:space="preserve">Came with her husband and bought bangleset and bracelet </x:t>
  </x:si>
  <x:si>
    <x:t>She bought it for herself, and she like it so she buy it.</x:t>
  </x:si>
  <x:si>
    <x:t>She is a student she buy ring for presents to her friend.</x:t>
  </x:si>
  <x:si>
    <x:t>She only visited here, so she bought only this for a gift</x:t>
  </x:si>
  <x:si>
    <x:t>She is with her husband, buy a earrings for her daughter.</x:t>
  </x:si>
  <x:si>
    <x:t>For presents, they didn`t registired they are in a hurry.</x:t>
  </x:si>
  <x:si>
    <x:t>She bought it for herself, they are only passed by here.</x:t>
  </x:si>
  <x:si>
    <x:t>Bracelet 2502100301</x:t>
  </x:si>
  <x:si>
    <x:t>Earring 2602180101</x:t>
  </x:si>
  <x:si>
    <x:t>Earring 2505050109</x:t>
  </x:si>
  <x:si>
    <x:t>Earring 2502120101</x:t>
  </x:si>
  <x:si>
    <x:t>Bracelet 2505050309</x:t>
  </x:si>
  <x:si>
    <x:t>Necklace 2504100207</x:t>
  </x:si>
  <x:si>
    <x:t>Earring 2602200102</x:t>
  </x:si>
  <x:si>
    <x:t>Necklace 02050201</x:t>
  </x:si>
  <x:si>
    <x:t>Earring 2502100111</x:t>
  </x:si>
  <x:si>
    <x:t>Nose Pin 2602150508</x:t>
  </x:si>
  <x:si>
    <x:t>Necklace 2510050208</x:t>
  </x:si>
  <x:si>
    <x:t>Earring 2505050110</x:t>
  </x:si>
  <x:si>
    <x:t>Necklace 2502100206</x:t>
  </x:si>
  <x:si>
    <x:t>Necklace 2504050206</x:t>
  </x:si>
  <x:si>
    <x:t>Necklace 2602180210</x:t>
  </x:si>
  <x:si>
    <x:t>Bracelet 2507050303</x:t>
  </x:si>
  <x:si>
    <x:t>Bracelet 2602170304</x:t>
  </x:si>
  <x:si>
    <x:t>Bangle 2502100316</x:t>
  </x:si>
  <x:si>
    <x:t>Bangle 2509050315</x:t>
  </x:si>
  <x:si>
    <x:t>Necklace 2502100205</x:t>
  </x:si>
  <x:si>
    <x:t>Bangle 2601160314</x:t>
  </x:si>
  <x:si>
    <x:t>Earring 2602190103</x:t>
  </x:si>
  <x:si>
    <x:t>She buy a bracelet for her friend, she came from Body Shop and after she came here</x:t>
  </x:si>
  <x:si>
    <x:t>Gift for her friend/ last time she came with her mother and bought the same thing</x:t>
  </x:si>
  <x:si>
    <x:t>Same customer of receipt no. 612853 she added this item . She bought it for herself</x:t>
  </x:si>
  <x:si>
    <x:t>Same lady who buy bracelet in receipt code 6-12961 she comeback and buy this ring.</x:t>
  </x:si>
  <x:si>
    <x:t>she came first check and came back and bought a bangle set and told me cute hahaha</x:t>
  </x:si>
  <x:si>
    <x:t>She bought 3 different designs of necklace. She don`t want to give her information.</x:t>
  </x:si>
  <x:si>
    <x:t>She like the style of the necklace,heart with the combination of infinity style.</x:t>
  </x:si>
  <x:si>
    <x:t>She passed here to find another to bought for herself. Now she got this 2 items.</x:t>
  </x:si>
  <x:si>
    <x:t>Necklace set 2512070204</x:t>
  </x:si>
  <x:si>
    <x:t>For herself,for party</x:t>
  </x:si>
  <x:si>
    <x:t>2 Emarati ladies went here looking for simple ring, after showing them same designs, they chose one each, and the other lady pay for both of it. They told they will come back if there`s a bigger size for the other ring with mother of all shell, I`m taking their number so we can contact them when there`s a bigger size for the ring but they don`t want to give their details, they told they will just pass by again because they are only living nearby.</x:t>
  </x:si>
  <x:si>
    <x:t>One lady and one guy Arabic are passing by when they saw the rings, they took too much time asking for more discount but I only give the last price so they end up agreed with it, the lady pay for it and she dont like to give her details.</x:t>
  </x:si>
  <x:si>
    <x:t>An Arab women with her daughters bought bracelet and necklace.She looking for silver handchain so I recommend the silver necklace to make handchain.</x:t>
  </x:si>
  <x:si>
    <x:t>One European lady with Zara bag went here looking for necklace,after trying some of it, she chose 1 and pay for it, she dont want to give her details.</x:t>
  </x:si>
  <x:si>
    <x:t>Indian lady mother with her daughter went here looking for earring, after looking around the daughter chose 2 pieces, the mother asked for discount and pay for it, she dont want to give her details because she`s in hurry.</x:t>
  </x:si>
  <x:si>
    <x:t>A Filipina is looking for unique necklace only., then I suggest some gold necklace set ., she try and do like it., I also suggest a bracelet that will match it but she said it`s enough the necklace and earrings only..</x:t>
  </x:si>
  <x:si>
    <x:t>An Arab lady with her son and helper are passing by when she saw the necklace, she really likes it and asked for last price so she can buy it , she borrow money from the helper to pay it. She dont want to give her details.</x:t>
  </x:si>
  <x:si>
    <x:t>A lady from Europe with her mother and baby came from Columbia store then went here looking for necklace, she quickly likes the necklace but she asked for more discount and bought it. She don`t want to give her details.</x:t>
  </x:si>
  <x:si>
    <x:t>(De-To MCC)
(1) Ear Cuff 2512100104
(1) Necklace 12050301
(1) Necklace 2504070209
(2) Necklace 2505060203
(1) Necklace 2505060205
(1) Necklace 2505060206
(De-Error)
(1) Hand Chain 2604160302
(1) Hand Chain 2605160305</x:t>
  </x:si>
  <x:si>
    <x:t>A couple from Pakistan whose living here in Dubai, went here looking for a ring, after checking how many rings she chose one, she asked for smaller size , when she tried it she really likes it so she bought it quickly.</x:t>
  </x:si>
  <x:si>
    <x:t>An Ethiopian helper is feeding her employers baby nearby the shop, she asked if we have promotions so I show her the items, she chose the bracelet and told she will give to her mother. She don`t want to give her details.</x:t>
  </x:si>
  <x:si>
    <x:t>2 European ladies whose residents in dubai went here looking for necklace, they took to much time searching, after trying some of it, they chose for each of them, they asked for discount and the other lady pay for both.</x:t>
  </x:si>
  <x:si>
    <x:t>She came from lefties and she directly come here to check some items she wanted to bought. Then she decided to buy this 3 items for herself</x:t>
  </x:si>
  <x:si>
    <x:t>A mom with daughter with Sephora bag pass by here to find a small earring for her and luckily she found an silver earring and bought it.</x:t>
  </x:si>
  <x:si>
    <x:t>She`s one of our loyal customer, but her information in our system is not registered so I registered her. She bought it for her daughter</x:t>
  </x:si>
  <x:si>
    <x:t>They are sister, they only passed by here , and they finding something that they wanted to buy. Then after they choose this item as a twinning.</x:t>
  </x:si>
  <x:si>
    <x:t>She came here before ,then she came back because she go first in Dior, she really wants the anklet that`s why she came back to buy this item</x:t>
  </x:si>
  <x:si>
    <x:t>Order in what`s app payment was transferred</x:t>
  </x:si>
  <x:si>
    <x:t>For herself and presents for her friends</x:t>
  </x:si>
  <x:si>
    <x:t>A European customer who bought necklace.</x:t>
  </x:si>
  <x:si>
    <x:t>For herself and presents for her friend.</x:t>
  </x:si>
  <x:si>
    <x:t>She`s looking for an anklet, but no any in items she likes because it`s small for her, but I find this item that a little bit big so I show to her and try to her so she like it.</x:t>
  </x:si>
  <x:si>
    <x:t>She`s buying for herself.</x:t>
  </x:si>
  <x:si>
    <x:t>Presents for her Sister.</x:t>
  </x:si>
  <x:si>
    <x:t>For presents to her friend.</x:t>
  </x:si>
  <x:si>
    <x:t>She`s buying it for herself</x:t>
  </x:si>
  <x:si>
    <x:t>Bought a gift and her self</x:t>
  </x:si>
  <x:si>
    <x:t>She bought it for a gift.</x:t>
  </x:si>
  <x:si>
    <x:t>16 Jul 2026 11:59</x:t>
  </x:si>
  <x:si>
    <x:t>She is a lady guard here, actually last 2 weeks she came and checked this necklace but her money is not enough, but now she came and buy it.</x:t>
  </x:si>
  <x:si>
    <x:t>She bought it for herself, she came in Sephora then she passed by only her, she`s in a hurry so she doesn`t want to take her information.</x:t>
  </x:si>
  <x:si>
    <x:t>She`s our one of customer but her number not registered so I registered her, then she came here to buy an earrings for her two daughters.</x:t>
  </x:si>
  <x:si>
    <x:t>She`s one of our loyal customer, who always buying our earrings collection. She brought this item for herself and for her grand daughter.</x:t>
  </x:si>
  <x:si>
    <x:t>First item she was trying to fit is the ring with purple stones. she wants to matching with earrings but we don`t have. She came from Sephora.</x:t>
  </x:si>
  <x:si>
    <x:t>They are 2 young ladies with different nationalities come and buy a silver necklace for birthday gift to their friend. They split the bills.</x:t>
  </x:si>
  <x:si>
    <x:t>She came here before, but she said to she`s going to take around and come back, then she came back to buy this item for gift, she buy 2 pcs.</x:t>
  </x:si>
  <x:si>
    <x:t>She passed by only here and checking if there`s something she wanted to buy. Because they are only tourist here. Then she bought this item</x:t>
  </x:si>
  <x:si>
    <x:t>He`s finding a gift for a girl, so I advice to him buy a silver because this one is for a lifetime used.. so he choose the butterfly design</x:t>
  </x:si>
  <x:si>
    <x:t>He`s looking for gift, and he choose between the two of his choice but he ask me for what is nice. So i pick this item and he bought it.</x:t>
  </x:si>
  <x:si>
    <x:t>She`s an Indian lady, she bought here before but her registered number is not registered so I registered it. She bought this item for a gift.</x:t>
  </x:si>
  <x:si>
    <x:t>She bought it for herself. It takes time because she wanted to see if she wants anything</x:t>
  </x:si>
  <x:si>
    <x:t>She directly come here to bought an earrings for herself, she`s one of our loyal customer</x:t>
  </x:si>
  <x:si>
    <x:t>He`s your son`s friend, he wanted to give a gift for her mother so he bought this 2 items.</x:t>
  </x:si>
  <x:si>
    <x:t>Madam wants to remove this item because many of our customer complaining about this item.</x:t>
  </x:si>
  <x:si>
    <x:t>She is returning costumer but her information not registered, now I took her information.</x:t>
  </x:si>
  <x:si>
    <x:t>She wanted to buy an anklet, it takes time because she`s confuse if she wanted to buy more</x:t>
  </x:si>
  <x:si>
    <x:t>She`s looking for gift. She wants a necklace but she`s confuse so she choose this bracelet</x:t>
  </x:si>
  <x:si>
    <x:t>She bought it , because she wants like an old style. And she really like the green color.</x:t>
  </x:si>
  <x:si>
    <x:t>She`s finding a gift , it`s takes time because she`s finding a nice and she likes to give</x:t>
  </x:si>
  <x:si>
    <x:t>A girl who wearing black abaya,who look chunky necklace with pearl to match her earrings.</x:t>
  </x:si>
  <x:si>
    <x:t>She bought here before an earrings too but her information is not here so I registered her, she bought this item for her daughter.</x:t>
  </x:si>
  <x:si>
    <x:t>He is a returning costumer but he don`t like to give his information. He bought a earing for his Mom.</x:t>
  </x:si>
  <x:si>
    <x:t>She wanted a bangle so I bring her in the bangle set. She choose the shell design. She really like it</x:t>
  </x:si>
  <x:si>
    <x:t>She`s one of our loyal customer, she only passed by here and she want a choker so she bought this item</x:t>
  </x:si>
  <x:si>
    <x:t>They are couple, they are looking around then the lady pick this earrings and the man buy it for her</x:t>
  </x:si>
  <x:si>
    <x:t>She come back again to look bracelet pearl that can match to her necklace pearl that she bought before.</x:t>
  </x:si>
  <x:si>
    <x:t>Two Emarati ladies wearing black abaya bought multiple jewelry and paid by cash they have 1000 cash.</x:t>
  </x:si>
  <x:si>
    <x:t>She came in rivoli shop, and she passed by here and wants to buy then she bought this item for herself</x:t>
  </x:si>
  <x:si>
    <x:t>He is a black man who wanted to find a gift for her wife and she choosing this item to give as a gift</x:t>
  </x:si>
  <x:si>
    <x:t>She passed by only and she wants an earrings, so I show the silver earrings to her then she likes it</x:t>
  </x:si>
  <x:si>
    <x:t>She`s with her husband ,the husband choose the best design for her which is the ring with green stone.</x:t>
  </x:si>
  <x:si>
    <x:t>He came back to buy the anklet for gift. He already came here but he came back</x:t>
  </x:si>
  <x:si>
    <x:t>She`s wanted to checked an earrings for herself and she choose this all items.</x:t>
  </x:si>
  <x:si>
    <x:t>They are a black ladies, they came here because her friends wants to bought something for herself. So her friend bought this item</x:t>
  </x:si>
  <x:si>
    <x:t>She`s a friend of one our loyal customer. She bought this item for tala. And tala likes this one so she decided to bought this item</x:t>
  </x:si>
  <x:si>
    <x:t>Category</x:t>
  </x:si>
  <x:si>
    <x:t>She`s indian lady, she bought her before, she only want a daily used earrings. It takes time because she`s confuse which one she likes.</x:t>
  </x:si>
  <x:si>
    <x:t>She`s confuse at the first place but I try my best to this customer to buy. Because she doesn`t want to buy, but after all she buy for herself, for her mother and for her maid,</x:t>
  </x:si>
  <x:si>
    <x:t>She buy this item for herself. with man.</x:t>
  </x:si>
  <x:si>
    <x:t>She passed by only here and she is tourist</x:t>
  </x:si>
  <x:si>
    <x:t>She bought for her friend, birthday gifts</x:t>
  </x:si>
  <x:si>
    <x:t>She bought for herself and for her friend.</x:t>
  </x:si>
  <x:si>
    <x:t>She buy for additional for her jewelries.</x:t>
  </x:si>
  <x:si>
    <x:t>She came from Sephora and she directly come here to bought a gift. So I help her to choose in our silver items and she choose this item</x:t>
  </x:si>
  <x:si>
    <x:t>She is the costumer who requested a ring size 5 the pcs rings amounting 800 I gave her a discount 10%. She came and buy the ring today.</x:t>
  </x:si>
  <x:si>
    <x:t>An Arab couple with their baby bought bangle set and earring.</x:t>
  </x:si>
  <x:si>
    <x:t>An Arab men staff from Gissah Perfume bought earring for gift.</x:t>
  </x:si>
  <x:si>
    <x:t>A father choose a butterfly silver earrings for his daughter..</x:t>
  </x:si>
  <x:si>
    <x:t>A group of young people ,2 mens and 2 ladies bought earring.</x:t>
  </x:si>
  <x:si>
    <x:t>An Indian girl bought a fresh water pearl earrings for her mom</x:t>
  </x:si>
  <x:si>
    <x:t>A young arab lady with her sister bought necklace and earring.</x:t>
  </x:si>
  <x:si>
    <x:t>2 European young ladies bought necklace for gift to someone.</x:t>
  </x:si>
  <x:si>
    <x:t>A mother and daughter from Jordan bought necklace and earrings.</x:t>
  </x:si>
  <x:si>
    <x:t>A Pakistani women wearing abaya bought necklace and earrings.</x:t>
  </x:si>
  <x:si>
    <x:t>A European women doesn`t want to give details bought handchain.</x:t>
  </x:si>
  <x:si>
    <x:t>A European husband bought a set of ring/bracelet for his wife..</x:t>
  </x:si>
  <x:si>
    <x:t>Emarati man wearing sport attire bought bracelet for present.</x:t>
  </x:si>
  <x:si>
    <x:t>A European lady doesn`t want to give details bought earring.</x:t>
  </x:si>
  <x:si>
    <x:t>A woman with cover face and wearing abaya bought bangle set.</x:t>
  </x:si>
  <x:si>
    <x:t>A filipina staff working in diamond shop in MOE bought earring.</x:t>
  </x:si>
  <x:si>
    <x:t>A European couple with gissah and crocs bag bought bracelet.</x:t>
  </x:si>
  <x:si>
    <x:t>A mother with her 2 kids bought necklace for teacher`s gift.</x:t>
  </x:si>
  <x:si>
    <x:t>An old woman from Palestine bought a ring as a gift for herself</x:t>
  </x:si>
  <x:si>
    <x:t>Her friend bought handchain,then she liked it she bought also.</x:t>
  </x:si>
  <x:si>
    <x:t>She bought this item for her mothers gift</x:t>
  </x:si>
  <x:si>
    <x:t>First time came our store to got the anklet</x:t>
  </x:si>
  <x:si>
    <x:t>She`s coming here before but her information is not in our system so I registered her again. And she bought a lot of items. I help her to choose and taking time because she wants to match what she wants to take. Then she ask more discount so I give her .</x:t>
  </x:si>
  <x:si>
    <x:t>She buy 2 earrings for herself. She`s in a hurry so she`s not able to give her info.</x:t>
  </x:si>
  <x:si>
    <x:t>She go here before but they came back and bought this item for her mother as a gift.</x:t>
  </x:si>
  <x:si>
    <x:t>She`s one of our customers always buying a nose stud, and she is staff of fitness first</x:t>
  </x:si>
  <x:si>
    <x:t>She came here before, but she came back to bought all the earrings she pick awhile ago.</x:t>
  </x:si>
  <x:si>
    <x:t>She came to apm but she bought an earrings here at our shop. She bought it for herself.</x:t>
  </x:si>
  <x:si>
    <x:t>She`s finding a necklace that she can layer at her necklace and she choose this one.</x:t>
  </x:si>
  <x:si>
    <x:t>She`s an Asian American she`s our loyal customer here. She bought it for her daughter.</x:t>
  </x:si>
  <x:si>
    <x:t>She`s teenage she bought it for her friend as a gift, her age is like 12-14 years old.</x:t>
  </x:si>
  <x:si>
    <x:t>They passed by only here and her daughter like this earrings so she bought this item</x:t>
  </x:si>
  <x:si>
    <x:t>Two emarati ladies with orange paper bag and one lady wear purple abaya ,bought earing.</x:t>
  </x:si>
  <x:si>
    <x:t>For herself, she`s looking also for her Mom but she ddn`t find what she`s Mom likes.</x:t>
  </x:si>
  <x:si>
    <x:t>An Arab girl bought a 2 ring &amp; 1 bracelet but asking for too much discount</x:t>
  </x:si>
  <x:si>
    <x:t>An Arab women wearing Maroon dress from Syria,bought bracelet and anklet.</x:t>
  </x:si>
  <x:si>
    <x:t>Found damage in the display,/Its already our last piece , now out of stock</x:t>
  </x:si>
  <x:si>
    <x:t>An arab young lady with her mother and sister bought necklace and earring.</x:t>
  </x:si>
  <x:si>
    <x:t>An emarati women wearing black abaya bought anklet,earring and necklace.</x:t>
  </x:si>
  <x:si>
    <x:t>An indian women doesn`t want to give details bought earrings and necklace.</x:t>
  </x:si>
  <x:si>
    <x:t>She passed by only here and she wants this one so she bought it for herself</x:t>
  </x:si>
  <x:si>
    <x:t>An Indian customer wearing jeans top longsleeve bought earrings and ring.</x:t>
  </x:si>
  <x:si>
    <x:t>An Emarati men and women together bought handchain and necklace for gift.</x:t>
  </x:si>
  <x:si>
    <x:t>An Arab returning customer,mother and daughter bought necklace and earring.</x:t>
  </x:si>
  <x:si>
    <x:t>2 ladies who came earlier to check and then came again to bought bracelet.</x:t>
  </x:si>
  <x:si>
    <x:t>Damage/Costumer return it because it`s broken the same day she bought it.</x:t>
  </x:si>
  <x:si>
    <x:t>An Egyptian women living 50 years in UAE with her family bought necklace.</x:t>
  </x:si>
  <x:si>
    <x:t>A couple went here n bought an earrings as a gift for the mother of a guy</x:t>
  </x:si>
  <x:si>
    <x:t>Two friends went here to find a bangle and luckily found one and bought it.</x:t>
  </x:si>
  <x:si>
    <x:t>An indian women wearing black clothes and with Zara bag bought necklace.</x:t>
  </x:si>
  <x:si>
    <x:t>Gift</x:t>
  </x:si>
  <x:si>
    <x:t>Date</x:t>
  </x:si>
  <x:si>
    <x:t>Earring 2508060102</x:t>
  </x:si>
  <x:si>
    <x:t>Necklace 2511050209</x:t>
  </x:si>
  <x:si>
    <x:t>Necklace 2604150204</x:t>
  </x:si>
  <x:si>
    <x:t>Necklace 2511050208</x:t>
  </x:si>
  <x:si>
    <x:t>She bought it for herself. For daily use</x:t>
  </x:si>
  <x:si>
    <x:t>Due to damage because the stone is missing</x:t>
  </x:si>
  <x:si>
    <x:t>A mother and son together bought necklace.</x:t>
  </x:si>
  <x:si>
    <x:t>This item is for customer exchange only.</x:t>
  </x:si>
  <x:si>
    <x:t>Two young lady wearing black bought earring</x:t>
  </x:si>
  <x:si>
    <x:t>Presents for her Grand Mother and sister</x:t>
  </x:si>
  <x:si>
    <x:t>She is a Grandmother from a rich family she buy a lots of stuff`s for a gift to her Grand daughter`s. She came with her Personal assistant and with her body guard`s.</x:t>
  </x:si>
  <x:si>
    <x:t>Earring 2507070105</x:t>
  </x:si>
  <x:si>
    <x:t>Earring 2504080102</x:t>
  </x:si>
  <x:si>
    <x:t>Earring 2502100105</x:t>
  </x:si>
  <x:si>
    <x:t>Necklace 2602160203</x:t>
  </x:si>
  <x:si>
    <x:t>Earring 2504050108</x:t>
  </x:si>
  <x:si>
    <x:t>Bracelet 2507070307</x:t>
  </x:si>
  <x:si>
    <x:t>Necklace 2507070204</x:t>
  </x:si>
  <x:si>
    <x:t>Earring 2602200106</x:t>
  </x:si>
  <x:si>
    <x:t>Necklace 2502100209</x:t>
  </x:si>
  <x:si>
    <x:t>Earring 2504050101</x:t>
  </x:si>
  <x:si>
    <x:t>Earring 2505050107</x:t>
  </x:si>
  <x:si>
    <x:t>Necklace 2504100209</x:t>
  </x:si>
  <x:si>
    <x:t>Earring 2504050106</x:t>
  </x:si>
  <x:si>
    <x:t>Bracelet 2509060308</x:t>
  </x:si>
  <x:si>
    <x:t>She bought it for her daughter, she choosing between the butterfly design and the shell design. But she finally want the shell one.</x:t>
  </x:si>
  <x:si>
    <x:t>She wants this item for herself. She wants to wear in her wedding tomorrow. So she`s finding an earrings. And she likes simple only</x:t>
  </x:si>
  <x:si>
    <x:t>She passed by only here, she doesn`t know how to speak in English so I do sign language and the phone to show her how much the item.</x:t>
  </x:si>
  <x:si>
    <x:t>She buy a bracelet and she is a returning costumer according to her she bought before but she wondered why here name is not registered.</x:t>
  </x:si>
  <x:si>
    <x:t>A Filipina lady who is working in dubai is passing by when she stopped by, after looking around ,she really likes the necklace with pearl, she asked for discount and pay for it.</x:t>
  </x:si>
  <x:si>
    <x:t>A European lady with her baby are passing by when the mother saw the earrings, after looking for some of the designs she chose the silver one,she asked for discount and bought it.</x:t>
  </x:si>
  <x:si>
    <x:t>An indian lady is passing by when she saw the bracelets, after trying some of it, she look around on other side and chose also a bangle set, she asked for Last price and pay for it.</x:t>
  </x:si>
  <x:si>
    <x:t>A lady from south Africa is passing by when she saw the rings, after trying some of it, she chose 1 and she really likes it so she buy it quickly, she dont want to give her details.</x:t>
  </x:si>
  <x:si>
    <x:t>A lady from Nepal whose working also inside the mall went here looking for an earring, after checking some of the design she chose one earring asked for discount and she bought it.</x:t>
  </x:si>
  <x:si>
    <x:t>Two indian sister is looking for a fresh water pearl., asking if our items are real they also try to grind it..after that ,they decided to bought 2 pearl earrings as a souvenir ..</x:t>
  </x:si>
  <x:si>
    <x:t>A Myanmar lady from yesterday return back to match her earring, after showing her some of the items ,she buy again 1 ring,1 bracelet and 1 necklace, She dont want to give her details.</x:t>
  </x:si>
  <x:si>
    <x:t>A 2 teenage girl from Lebanon cmeand look for asimple jewelry ..the 1 girl bought a necklace and the other 1 can`t decide if which 1 she will buy so she said she`ll be back next time.</x:t>
  </x:si>
  <x:si>
    <x:t>2 European ladies are passing by when they saw the earrings, after looking around one lady chose 1 earring, she asked for discount and pay for it, she dont want to give her details.</x:t>
  </x:si>
  <x:si>
    <x:t>A lady from Europe whose living in dubai, went here looking for anklets, after showing it, she chose 1 , she asked for discount and pay for it, she dont want to give her details.</x:t>
  </x:si>
  <x:si>
    <x:t>A guy from Pakistan went here looking for a gift, first he told he will come back after how many minutes he came back and choose a necklace ,he asked for discount and bought it.</x:t>
  </x:si>
  <x:si>
    <x:t>Young arab lady with her younger brother went here looking for gift, after looking around the young lady chooses 1 necklace and 1 earring, she asked for discount and pay for it.</x:t>
  </x:si>
  <x:si>
    <x:t>Our loyal costumer came back for the 4th time to buy again for a gift, she`s always buying here so she asked for more discount, and promise that she will again buy here as always.</x:t>
  </x:si>
  <x:si>
    <x:t>An arab lady went here looking for ring, after trying some of it, she chose 1 and she chose also 1 earring, she asked for discount and pay for it,she dont want to give her details.</x:t>
  </x:si>
  <x:si>
    <x:t>2 young Europeans went here looking for gift, after showing around they chose the silver necklace, they asked for discount and pay for it, they dont want to give their details,.</x:t>
  </x:si>
  <x:si>
    <x:t>An Indian guy together with his special someone went here because he`s looking for a gift to her and she found a silver bracelet and bought it he don`t like to give his details.</x:t>
  </x:si>
  <x:si>
    <x:t>European couple are passing by when the lady saw the earrings, after looking around she chose 1, and the guy pay for it. They in hurry so they told no need to give their details.</x:t>
  </x:si>
  <x:si>
    <x:t>Young indian lady came here last minute, she really likes the earring but she dont have enough money so she asked for last price and pay for it, she dont want to give her details.</x:t>
  </x:si>
  <x:si>
    <x:t>A guy from Europe went here looking for gift for her daughter, after looking around, He choose one necklace, He asked for discount and pay for it.He dont want to give his details.</x:t>
  </x:si>
  <x:si>
    <x:t>An arab couple are passing by when the lady saw the handchains, after trying some of it she really likes it, she asked for discount and pay for it, she dont want to give her details.</x:t>
  </x:si>
  <x:si>
    <x:t>A Nepali lady living here in Dubai is looking for something for herself she tried some bracelets and rings but she ended up on her first choice which is the bracelet and bought it.</x:t>
  </x:si>
  <x:si>
    <x:t>A Korean family ehose living in dubai with crocs bag, is passing by when the lady saw the necklace, after trying it, she really likes it ,she asked for Last price and pay for it.</x:t>
  </x:si>
  <x:si>
    <x:t>A lady from China whose living here in Dubai was passing by when she saw the earrings after checking how many items she really likes it and she bought it, she asked for discount.</x:t>
  </x:si>
  <x:si>
    <x:t>A family with two babies is looking inside the Columbia store when the mother went here looking for necklaces she saw one and likes it quickly he waits for her husband to pay for it.</x:t>
  </x:si>
  <x:si>
    <x:t>Earring 2507090103</x:t>
  </x:si>
  <x:si>
    <x:t>Bracelet 2508050303</x:t>
  </x:si>
  <x:si>
    <x:t>Bracelet 2504060304</x:t>
  </x:si>
  <x:si>
    <x:t>Necklace 2504080201</x:t>
  </x:si>
  <x:si>
    <x:t>She buy 2 necklaces and 1 earrings</x:t>
  </x:si>
  <x:si>
    <x:t>Lovely young lady who loves earring</x:t>
  </x:si>
  <x:si>
    <x:t>Bring two daughters bought earrings</x:t>
  </x:si>
  <x:si>
    <x:t>Two emarati lady bought hand chain.</x:t>
  </x:si>
  <x:si>
    <x:t>She bring her friend, from Indian</x:t>
  </x:si>
  <x:si>
    <x:t>Silver925 18kGP High Carbon Diamond</x:t>
  </x:si>
  <x:si>
    <x:t>She cares hypoallergenic products</x:t>
  </x:si>
  <x:si>
    <x:t>Silver 18KGP High Carbon Diamond</x:t>
  </x:si>
  <x:si>
    <x:t>Bought for gifts for her friends</x:t>
  </x:si>
  <x:si>
    <x:t>due to the damaged shell is missing</x:t>
  </x:si>
  <x:si>
    <x:t>She buy bangle for her daughter.</x:t>
  </x:si>
  <x:si>
    <x:t>A mother with son bought earrings.</x:t>
  </x:si>
  <x:si>
    <x:t>She bought it for her friends gift.</x:t>
  </x:si>
  <x:si>
    <x:t>She buy 2 rings for her daughter.</x:t>
  </x:si>
  <x:si>
    <x:t>A European lady who bought bracelet</x:t>
  </x:si>
  <x:si>
    <x:t>A group of Arab family bought ring.</x:t>
  </x:si>
  <x:si>
    <x:t>For herself and for her daughter</x:t>
  </x:si>
  <x:si>
    <x:t>She bought for her friend and gift.</x:t>
  </x:si>
  <x:si>
    <x:t>She buy necklace for her sister.</x:t>
  </x:si>
  <x:si>
    <x:t>Silver925 18KGP High-Carbon Diamond</x:t>
  </x:si>
  <x:si>
    <x:t>Love bangle set ask more discount</x:t>
  </x:si>
  <x:si>
    <x:t>She bought this item for herself</x:t>
  </x:si>
  <x:si>
    <x:t>She always bought her for herself</x:t>
  </x:si>
  <x:si>
    <x:t>A pregnant women bought necklace</x:t>
  </x:si>
  <x:si>
    <x:t>A group of Arab women bought ring</x:t>
  </x:si>
  <x:si>
    <x:t>Presents for a family from Saudi</x:t>
  </x:si>
  <x:si>
    <x:t>화장품 선물(정샘물 선블럭/or any trendy 화장품)</x:t>
  </x:si>
  <x:si>
    <x:t>For presents and for herself 2명(친구)</x:t>
  </x:si>
  <x:si>
    <x:t>She bought bracelet for herself.</x:t>
  </x:si>
  <x:si>
    <x:t>She`s from USA she buy for herself</x:t>
  </x:si>
  <x:si>
    <x:t>Bangle 2509050312</x:t>
  </x:si>
  <x:si>
    <x:t>Necklace 2504060201</x:t>
  </x:si>
  <x:si>
    <x:t>10월 23일 09:12 PM</x:t>
  </x:si>
  <x:si>
    <x:t>10월 16일 12:26 PM</x:t>
  </x:si>
  <x:si>
    <x:t>Earring 01010117</x:t>
  </x:si>
  <x:si>
    <x:t>Necklace 2511060208</x:t>
  </x:si>
  <x:si>
    <x:t>Bracelet 01050306</x:t>
  </x:si>
  <x:si>
    <x:t>Buying for herself.</x:t>
  </x:si>
  <x:si>
    <x:t>Customer exchange</x:t>
  </x:si>
  <x:si>
    <x:t>Bangle set 10100306</x:t>
  </x:si>
  <x:si>
    <x:t>26 Jan 2026 11:53</x:t>
  </x:si>
  <x:si>
    <x:t>Bracelet 12050205</x:t>
  </x:si>
  <x:si>
    <x:t>Necklace 07050210</x:t>
  </x:si>
  <x:si>
    <x:t>Bracelet 2503060304</x:t>
  </x:si>
  <x:si>
    <x:t>Necklace 2510070207</x:t>
  </x:si>
  <x:si>
    <x:t>Necklace 2505060201</x:t>
  </x:si>
  <x:si>
    <x:t>Bracelet 2512050302</x:t>
  </x:si>
  <x:si>
    <x:t>Bracelet 2504080304</x:t>
  </x:si>
  <x:si>
    <x:t>Bracelet 2504070308</x:t>
  </x:si>
  <x:si>
    <x:t>Necklace 2504050204</x:t>
  </x:si>
  <x:si>
    <x:t>Necklace 2512050207</x:t>
  </x:si>
  <x:si>
    <x:t>Earring 2510080102</x:t>
  </x:si>
  <x:si>
    <x:t>Necklace 2602150201</x:t>
  </x:si>
  <x:si>
    <x:t>Earring 2602150108</x:t>
  </x:si>
  <x:si>
    <x:t>Earring 2505060110</x:t>
  </x:si>
  <x:si>
    <x:t>Bracelet 2503080305</x:t>
  </x:si>
  <x:si>
    <x:t>Earring 2602180110</x:t>
  </x:si>
  <x:si>
    <x:t>Anklet 2509050502</x:t>
  </x:si>
  <x:si>
    <x:t>Bracelet 2504050307</x:t>
  </x:si>
  <x:si>
    <x:t>Bracelet 2511050306</x:t>
  </x:si>
  <x:si>
    <x:t>Necklace 2503060206</x:t>
  </x:si>
  <x:si>
    <x:t>Earring 2502110113</x:t>
  </x:si>
  <x:si>
    <x:t>Necklace 2602150206</x:t>
  </x:si>
  <x:si>
    <x:t>Bracelet 2505050301</x:t>
  </x:si>
  <x:si>
    <x:t>Bracelet 2503070309</x:t>
  </x:si>
  <x:si>
    <x:t>Earring 2508080103</x:t>
  </x:si>
  <x:si>
    <x:t>Earring 2502110103</x:t>
  </x:si>
  <x:si>
    <x:t>Necklace 2603150203</x:t>
  </x:si>
  <x:si>
    <x:t>Bangle 2505050311</x:t>
  </x:si>
  <x:si>
    <x:t>Earring 2507050104</x:t>
  </x:si>
  <x:si>
    <x:t>Bracelet 2510060305</x:t>
  </x:si>
  <x:si>
    <x:t>Bracelet 2604150310</x:t>
  </x:si>
  <x:si>
    <x:t>Earring 2509050110</x:t>
  </x:si>
  <x:si>
    <x:t>Bracelet 2507050307</x:t>
  </x:si>
  <x:si>
    <x:t>Bangle 2504060315</x:t>
  </x:si>
  <x:si>
    <x:t>Necklace 01290204</x:t>
  </x:si>
  <x:si>
    <x:t>10월 11일 07:02 PM</x:t>
  </x:si>
  <x:si>
    <x:t>An indian lady whose living in dubai went here looking for a gift for her sister, after checking some of the items, she chose the bracelet, after showing her the same design necklace she likes it also, she asked for discount and pay for both of it.</x:t>
  </x:si>
  <x:si>
    <x:t>An Indian lady is passing by when she saw our jewelries, at first she told she will only looking and will come back, but when she saw the FW pearl earring she really likes it and bought it quickly. Shes living here but she don`t want to give her details.</x:t>
  </x:si>
  <x:si>
    <x:t>(De-To MCC)
(1) Necklace 2602150204
(1) Necklace 2602160201
(1) Necklace 2602160202
(1) Necklace 2602170202
(1) Necklace 2602170210
(1) Necklace 2602180202
(1) Necklace 2602200207
(1) Necklace 2602200208
(1) Necklace 2602200209
(1) Necklace 2603150201</x:t>
  </x:si>
  <x:si>
    <x:t>An emarati mother with 2 kids came from ladies en rose shop then went here first looking for handchain she likes it quickly and buy it she wants also anklet but she chose the necklace so she can do both , she can wear also as anklet and as necklace.</x:t>
  </x:si>
  <x:si>
    <x:t>An Emarati customer who looking for necklace set ,she came then she said she will check other,then I felt disappointed because I tried my very best to promote our products.But then she came back and bought 2 set necklace and earring and I was so happy.</x:t>
  </x:si>
  <x:si>
    <x:t>An arab couple from Abu Dhabi went here looking for jewelries for the lady , but the guy told he will take more if more discount and he told if we will not give discount they will go, so we agreed to give more discount and they bought 4 item in total .</x:t>
  </x:si>
  <x:si>
    <x:t>One European mother with her little daughter whose living in dubai are passing by when she got the attention of the earrings, she quickly chose 1 design and she likes it so much, she asked for discount and pay for it, she dont want to give her details.</x:t>
  </x:si>
  <x:si>
    <x:t>A lady from Iran went here looking for nose pin after showing the nose pin she said she will come back ,when she come back and tell the price again she want to go if no discount so we give already so she will buy. She don`t want to give her details.</x:t>
  </x:si>
  <x:si>
    <x:t>She bought 2 items in separate receipts. For presents for 2 persons.</x:t>
  </x:si>
  <x:si>
    <x:t>He is a Emarati guy came and buy a ring with the heart stone design.</x:t>
  </x:si>
  <x:si>
    <x:t>She come with her friend she buy bracelet as her first choice to buy .</x:t>
  </x:si>
  <x:si>
    <x:t>He is from Camaron and he bought this item for her mother as a gift.</x:t>
  </x:si>
  <x:si>
    <x:t>She is Filipina with her daughter she buy earrings for her daughter.</x:t>
  </x:si>
  <x:si>
    <x:t>She buy necklace for presents. She don`t want to registered he info.</x:t>
  </x:si>
  <x:si>
    <x:t>It`s a additional for the pearl bracelet they buy for their daughter.</x:t>
  </x:si>
  <x:si>
    <x:t>She came back here to bought a gift and she already get her balance .</x:t>
  </x:si>
  <x:si>
    <x:t>For herself. She is returning costumer but her name is not registered.</x:t>
  </x:si>
  <x:si>
    <x:t>She came from Sephora and directly came here to bought this earrings.</x:t>
  </x:si>
  <x:si>
    <x:t>A local women wear black abaya with coffee bought bangle set and ring.</x:t>
  </x:si>
  <x:si>
    <x:t>A local father with 2 daughters and one son with him bought necklace.</x:t>
  </x:si>
  <x:si>
    <x:t>She is a teenage lady buying a handchain for presents for her friend.</x:t>
  </x:si>
  <x:si>
    <x:t>She`s from Kuwait she come Dubai to spend holiday. She buy as her gift.</x:t>
  </x:si>
  <x:si>
    <x:t>She is a Arab lady with her daughter and brother she bought a bracelet.</x:t>
  </x:si>
  <x:si>
    <x:t>A european women wearing formal attire bought earrings and bracelet.</x:t>
  </x:si>
  <x:si>
    <x:t>They are a Filipino sisters that wanted this hoops. So they bought it</x:t>
  </x:si>
  <x:si>
    <x:t>This is same lady with the receipt 612882 she just added the necklace.</x:t>
  </x:si>
  <x:si>
    <x:t>She like to buy a nose stud so I show her this item. And she likes it</x:t>
  </x:si>
  <x:si>
    <x:t>She exchange only her item for different items, due to discoloration</x:t>
  </x:si>
  <x:si>
    <x:t>They came from Zara and green apple shop. She bought it for herself.</x:t>
  </x:si>
  <x:si>
    <x:t>2 local lady who came earlier to check and then come back again to buy.</x:t>
  </x:si>
  <x:si>
    <x:t>She is always buying here but she don`t want to give her information.</x:t>
  </x:si>
  <x:si>
    <x:t>She liked the design of necklace so she match with the earrings also</x:t>
  </x:si>
  <x:si>
    <x:t>Several time came and bought from us, she took a gift and for herself</x:t>
  </x:si>
  <x:si>
    <x:t>A European with curly hair and tall, bought navel piercing and earrings</x:t>
  </x:si>
  <x:si>
    <x:t>She buy silver rings with high carbon diamond stone for his girlfriend.</x:t>
  </x:si>
  <x:si>
    <x:t>She`s finding a gift for her friend, so she decided to take this one.</x:t>
  </x:si>
  <x:si>
    <x:t>For herself, she is a returning costumer but her name not registered.</x:t>
  </x:si>
  <x:si>
    <x:t>Shes a returning costumer who returned here many times, she chose necklace this time and she asked for last price.</x:t>
  </x:si>
  <x:si>
    <x:t>Fitness center staff</x:t>
  </x:si>
  <x:si>
    <x:t>Bought for her mum gift</x:t>
  </x:si>
  <x:si>
    <x:t>2025. 11. 6 오후 8:43:30</x:t>
  </x:si>
  <x:si>
    <x:t>Hand Chain 2512070303</x:t>
  </x:si>
  <x:si>
    <x:t>Gift for her daughter.</x:t>
  </x:si>
  <x:si>
    <x:t>2025. 9. 23 오후 5:55:57</x:t>
  </x:si>
  <x:si>
    <x:t>20s/Scotish/GP/Sephora</x:t>
  </x:si>
  <x:si>
    <x:t>mxalsuwaidiii@gmail.com</x:t>
  </x:si>
  <x:si>
    <x:t>Necklace set 2602220202</x:t>
  </x:si>
  <x:si>
    <x:t>A gift for his wife.</x:t>
  </x:si>
  <x:si>
    <x:t>2026. 1. 23 오후 6:52:41</x:t>
  </x:si>
  <x:si>
    <x:t>They passed by only here then the lady wants to buy something,then she ask a discount so I tell to her to buy 2 or more items so she can get our 10% discount so she buy this item.</x:t>
  </x:si>
  <x:si>
    <x:t>She bought here before, she want a pearl design so she checked all pearl items we have. But she takes time to choose because of confusing but in the end she choose only the bracelet.</x:t>
  </x:si>
  <x:si>
    <x:t>She`s an Indian lady , she passed by only here and checking our item then she choose this item.</x:t>
  </x:si>
  <x:si>
    <x:t>She is a tourist she don`t want to give her information. She buy pearl earing as a remembrance.</x:t>
  </x:si>
  <x:si>
    <x:t>An Indian family bought ring for their daughter because she passed driving license as a gift.</x:t>
  </x:si>
  <x:si>
    <x:t>A group of young Emarati with crocs bag and Starbucks drinks bought belly studs and necklace.</x:t>
  </x:si>
  <x:si>
    <x:t>She is returning costumer but her name is not registered. She bought these items for presents.</x:t>
  </x:si>
  <x:si>
    <x:t>She bought it for her friends gift. But she doesn`t want to give her information in our system.</x:t>
  </x:si>
  <x:si>
    <x:t>She bought here before but she don`t like to register her number. She bought it for herself.</x:t>
  </x:si>
  <x:si>
    <x:t>A lady who came earlier to check necklace and leave, but come back again to bought her choice.</x:t>
  </x:si>
  <x:si>
    <x:t>An Indian woman came back after an hour for an earrings that she like at 1st time she saw it..</x:t>
  </x:si>
  <x:si>
    <x:t>At first An Emirati girl asking for a too much discount on a necklace after that she bought it</x:t>
  </x:si>
  <x:si>
    <x:t>Its the Kazakhstan couple when the lady saw the silver earring she also like it bought it also.</x:t>
  </x:si>
  <x:si>
    <x:t>They are Indian couple came from shopping to other stores and came and buy 3 pairs of earrings.</x:t>
  </x:si>
  <x:si>
    <x:t>A mother and 2 daughters from Mauritius bought bracelet and necklace.</x:t>
  </x:si>
  <x:si>
    <x:t>Indian men bought bracelet then change another bracelet.</x:t>
  </x:si>
  <x:si>
    <x:t>A tourist mother and daughter from Ukraine bought 5 items.</x:t>
  </x:si>
  <x:si>
    <x:t>A filipina women with trolley bag bought earring and ring.</x:t>
  </x:si>
  <x:si>
    <x:t>2 emarati women bought necklace set,bangle set and ring.</x:t>
  </x:si>
  <x:si>
    <x:t>An arab women bought bracelet with the 50 percent discount.</x:t>
  </x:si>
  <x:si>
    <x:t>An emarati women bought a 2 necklace add an earrings again</x:t>
  </x:si>
  <x:si>
    <x:t>An Indian lady doesn`t want to give details bought bangle.</x:t>
  </x:si>
  <x:si>
    <x:t>An emarati women with her small daughter bought 3 earrings.</x:t>
  </x:si>
  <x:si>
    <x:t>A European women bought necklace for her Filipina nanny.</x:t>
  </x:si>
  <x:si>
    <x:t>An Arab couple from Sharjah,bought bracelet and necklace.</x:t>
  </x:si>
  <x:si>
    <x:t>A returning Arab customer wearing white top bought earring.</x:t>
  </x:si>
  <x:si>
    <x:t>Returning customer came back to exchange because broken.</x:t>
  </x:si>
  <x:si>
    <x:t>2 women with baby infant from Indonesia bought earrings.</x:t>
  </x:si>
  <x:si>
    <x:t>A Filipina NBD staff in MOE bought ring for her daughter.</x:t>
  </x:si>
  <x:si>
    <x:t>An African couple bought ring.Doesn`t want to give details.</x:t>
  </x:si>
  <x:si>
    <x:t>An Arab women doesn`t want to give details bought earrings.</x:t>
  </x:si>
  <x:si>
    <x:t>A visitor women from Israel bought necklace and earring.</x:t>
  </x:si>
  <x:si>
    <x:t>Half Syrian and half filipina young lady bought earring.</x:t>
  </x:si>
  <x:si>
    <x:t>A Malaysian women bought earring.Shes a regular customer.</x:t>
  </x:si>
  <x:si>
    <x:t>A Filipina bought a fresh water pearl necklace and earrings</x:t>
  </x:si>
  <x:si>
    <x:t>Group of tourist boys from Egypt bought necklace for gift.</x:t>
  </x:si>
  <x:si>
    <x:t>A Canadian couple bought a bracelet for they`re daughter...</x:t>
  </x:si>
  <x:si>
    <x:t>A customer while ago came again to bought another items.</x:t>
  </x:si>
  <x:si>
    <x:t>An indian returning customer with aldo bag bought bracelet.</x:t>
  </x:si>
  <x:si>
    <x:t>A girl bought an earrings &amp; necklace for her best friend ..</x:t>
  </x:si>
  <x:si>
    <x:t>2 emarati women doesn`t want to give details bought ring.</x:t>
  </x:si>
  <x:si>
    <x:t>Mother and daughter from Iran bought a silver earrings ..</x:t>
  </x:si>
  <x:si>
    <x:t>An Arab mother and daughter from Abu Dhabi bought bracelet.</x:t>
  </x:si>
  <x:si>
    <x:t>Indian family bought 4 necklace to give gift for teachers.</x:t>
  </x:si>
  <x:si>
    <x:t>An African women wearing abaya bought nose pin and anklet.</x:t>
  </x:si>
  <x:si>
    <x:t>2 young Arab lady bought bracelet and necklace for gift.</x:t>
  </x:si>
  <x:si>
    <x:t>2 emarati friends went here looking for jewelries, after checking some of the items, 1 young emarati chose necklace and earring and pay for it.</x:t>
  </x:si>
  <x:si>
    <x:t>A lady from India is passing by when she look around, after trying the necklace, she really likes it, she asked for discount and pay for it.</x:t>
  </x:si>
  <x:si>
    <x:t>A lady tourist with centerpoint bag went here looking for a present going back to her country she found the earring lovely so she bought it.</x:t>
  </x:si>
  <x:si>
    <x:t>2 Arab ladies went here looking for a gift, after checking all the jewelries , the chose the 2 earrings and bought it. They ask for discount.</x:t>
  </x:si>
  <x:si>
    <x:t>One emarati lady from Abu Dhabi is passing by when she saw the earrings, after looking around, she quickly chose 2 pieces and pay for it.</x:t>
  </x:si>
  <x:si>
    <x:t>A Filipina girl is about to passing by then I call her to check our items ., she try 2 necklaces .,and choose to bought a design that have V.</x:t>
  </x:si>
  <x:si>
    <x:t>An Ethiopian tourist lady return here to buy a silver bracelet for her sister and an earring for a gift, they will return home tomorrow.</x:t>
  </x:si>
  <x:si>
    <x:t>After how many minutes the indian lady return again to by the 2 bangles for herself, after trying it, she asked for Last price ang pay for it.</x:t>
  </x:si>
  <x:si>
    <x:t>(Add-From MCC) total 11
(2) Earring 2601150101
(2) Earring 2602160109
(1) Earring 2602160110
(3) Earring 2603160107
(3) Necklace 2512050207</x:t>
  </x:si>
  <x:si>
    <x:t>An old Emirati workers here in Mall of Emirates everyday looking and asking a discount for the necklace set..and finally today he bought it..</x:t>
  </x:si>
  <x:si>
    <x:t>2 teens friends went here looking for a gift, they only have less budget so they choose 1 necklace they asked for discount and bought it.</x:t>
  </x:si>
  <x:si>
    <x:t>For a gift. Intentionally to buy just a passer.</x:t>
  </x:si>
  <x:si>
    <x:t>She buy bracelet for presents to her friend.</x:t>
  </x:si>
  <x:si>
    <x:t>With friend, she has no doubt about our items</x:t>
  </x:si>
  <x:si>
    <x:t>She buy 2 earings additional for her jewelries.</x:t>
  </x:si>
  <x:si>
    <x:t>Passing by looking for the earring and got it</x:t>
  </x:si>
  <x:si>
    <x:t>She`s indian girl, she bought it for herself</x:t>
  </x:si>
  <x:si>
    <x:t>She bought it for herself with nanny and kids</x:t>
  </x:si>
  <x:si>
    <x:t>A women wearing purple abaya bought bracelet.</x:t>
  </x:si>
  <x:si>
    <x:t>She`s finding a gift, and she choose this one.</x:t>
  </x:si>
  <x:si>
    <x:t>A father and daughter together bought earrings</x:t>
  </x:si>
  <x:si>
    <x:t>She bought it for herself and for her mother</x:t>
  </x:si>
  <x:si>
    <x:t>A local women with her friend bought earrings.</x:t>
  </x:si>
  <x:si>
    <x:t>She`s buying for herself. To make a fashion.</x:t>
  </x:si>
  <x:si>
    <x:t>She came back and buy another design of anklet.</x:t>
  </x:si>
  <x:si>
    <x:t>She come with family and exchange the necklace</x:t>
  </x:si>
  <x:si>
    <x:t>She buy matching necklace,earings and bracelet.</x:t>
  </x:si>
  <x:si>
    <x:t>She buy necklace for presents for her friend.</x:t>
  </x:si>
  <x:si>
    <x:t>She bought an earing for matching her necklace.</x:t>
  </x:si>
  <x:si>
    <x:t>She`s finding a gift. So she bought this item</x:t>
  </x:si>
  <x:si>
    <x:t>A group of family bought earrings and necklace</x:t>
  </x:si>
  <x:si>
    <x:t>She`s buying for herself and for her daughters.</x:t>
  </x:si>
  <x:si>
    <x:t>An Indian lady with H&amp;M bag bought necklace.</x:t>
  </x:si>
  <x:si>
    <x:t>An Indian men bought rose gold plated necklace.</x:t>
  </x:si>
  <x:si>
    <x:t>One of her friend recommend her to buy here.</x:t>
  </x:si>
  <x:si>
    <x:t>She will give presents for different persons.</x:t>
  </x:si>
  <x:si>
    <x:t>She bought it for herself and for her daughter</x:t>
  </x:si>
  <x:si>
    <x:t>Two Emarati women bought necklace and earrings.</x:t>
  </x:si>
  <x:si>
    <x:t>Presents for her friend from another country.</x:t>
  </x:si>
  <x:si>
    <x:t>Same person, she add another ring for herself.</x:t>
  </x:si>
  <x:si>
    <x:t>She only exchange this item to her damage item</x:t>
  </x:si>
  <x:si>
    <x:t>She`s buying for herself, she always buy here.</x:t>
  </x:si>
  <x:si>
    <x:t>She bought it for herself and for her friend</x:t>
  </x:si>
  <x:si>
    <x:t>Bought gif for her friend and also for her self</x:t>
  </x:si>
  <x:si>
    <x:t>Returning costumer she buy for her daughter.</x:t>
  </x:si>
  <x:si>
    <x:t>She buy for herself, she`s always buying here</x:t>
  </x:si>
  <x:si>
    <x:t>An Indian couple husband buy for her Earings.</x:t>
  </x:si>
  <x:si>
    <x:t>A husband and wife buy for their daughter a earing.</x:t>
  </x:si>
  <x:si>
    <x:t>She bought a earing to matching for her bracelet.</x:t>
  </x:si>
  <x:si>
    <x:t>A local women with black abaya bought handchain.</x:t>
  </x:si>
  <x:si>
    <x:t>An Arab lady with decathlon bag bought two rings.</x:t>
  </x:si>
  <x:si>
    <x:t>A local women wearing black abaya bought necklace.</x:t>
  </x:si>
  <x:si>
    <x:t>Chinese/for 20 min/bought a lot everything`s a mess</x:t>
  </x:si>
  <x:si>
    <x:t>She finding hoops earrings that suit in her style</x:t>
  </x:si>
  <x:si>
    <x:t>She buy necklace,earings and bracelet for herself.</x:t>
  </x:si>
  <x:si>
    <x:t>She bought this items for herself and for presents.</x:t>
  </x:si>
  <x:si>
    <x:t>Emarati women wearing black abaya bought necklace</x:t>
  </x:si>
  <x:si>
    <x:t>An Emarati women wearing black abaya bought bangle.</x:t>
  </x:si>
  <x:si>
    <x:t>A mother and daughter together bought hand chain.</x:t>
  </x:si>
  <x:si>
    <x:t>She came back here to buy again for her daughter.</x:t>
  </x:si>
  <x:si>
    <x:t>She passed by only here and bought only for herself</x:t>
  </x:si>
  <x:si>
    <x:t>A two young Arab lady from Oman bought hand chain.</x:t>
  </x:si>
  <x:si>
    <x:t>For herself, she don`t want to register her name.</x:t>
  </x:si>
  <x:si>
    <x:t>For herself and she bought it for her friend also.</x:t>
  </x:si>
  <x:si>
    <x:t>He buy bracelet for a birthday gift for his sister.</x:t>
  </x:si>
  <x:si>
    <x:t>She bought this item because she really likes it</x:t>
  </x:si>
  <x:si>
    <x:t>She is from Italy she works in Emirates Airlines.</x:t>
  </x:si>
  <x:si>
    <x:t>He buying for his wife . He wanted to buy a gift.</x:t>
  </x:si>
  <x:si>
    <x:t>She came back here to buy the she picture before.</x:t>
  </x:si>
  <x:si>
    <x:t>He bought this item for her mother birthday gift</x:t>
  </x:si>
  <x:si>
    <x:t>She buy a necklace for her 7 years old daughter.</x:t>
  </x:si>
  <x:si>
    <x:t>An Arab lady from Oman with friend bought bracelet.</x:t>
  </x:si>
  <x:si>
    <x:t>Same person for the last receipts. For presents.</x:t>
  </x:si>
  <x:si>
    <x:t>As a gift / no discount request / came as a couple</x:t>
  </x:si>
  <x:si>
    <x:t>They are tourist. She bought it for her daughter.</x:t>
  </x:si>
  <x:si>
    <x:t>She wants to buy it, so she bought it for herself</x:t>
  </x:si>
  <x:si>
    <x:t>She buy necklace and bracelet for her 2 daughter.</x:t>
  </x:si>
  <x:si>
    <x:t>Group of young ladies searching for silver earing.</x:t>
  </x:si>
  <x:si>
    <x:t>He buy bangle set and bracelet for wedding gifts.</x:t>
  </x:si>
  <x:si>
    <x:t>Wearing abaya with big paper bag,who bought earings</x:t>
  </x:si>
  <x:si>
    <x:t>She`s from USA, she bought a lot of our items but her number in our system isn`t there anymore so she doesn`t want to registered anymore. She bought this item for her daughter.</x:t>
  </x:si>
  <x:si>
    <x:t>A men and women bought belly piercing.</x:t>
  </x:si>
  <x:si>
    <x:t>A women from Kuwait bought handchain.</x:t>
  </x:si>
  <x:si>
    <x:t>Anklet 11150504</x:t>
  </x:si>
  <x:si>
    <x:t>새제품 입고 or 라마단 전</x:t>
  </x:si>
  <x:si>
    <x:t>Ring 09150407</x:t>
  </x:si>
  <x:si>
    <x:t>9월 27일 02:51 PM</x:t>
  </x:si>
  <x:si>
    <x:t>Ring 10050404</x:t>
  </x:si>
  <x:si>
    <x:t>Mansor Abdulah</x:t>
  </x:si>
  <x:si>
    <x:t>9월 27일 05:53 PM</x:t>
  </x:si>
  <x:si>
    <x:t>Bangle 06230304</x:t>
  </x:si>
  <x:si>
    <x:t>Ring 05100409</x:t>
  </x:si>
  <x:si>
    <x:t>Ring 11100410</x:t>
  </x:si>
  <x:si>
    <x:t>Niman Mustaffa</x:t>
  </x:si>
  <x:si>
    <x:t>1월 12일 03:32 PM</x:t>
  </x:si>
  <x:si>
    <x:t>Ring 09150402</x:t>
  </x:si>
  <x:si>
    <x:t>Reman Emhaisen</x:t>
  </x:si>
  <x:si>
    <x:t>Bangle 11100315</x:t>
  </x:si>
  <x:si>
    <x:t>Omar Alkaabi</x:t>
  </x:si>
  <x:si>
    <x:t>Hafra Mohamed</x:t>
  </x:si>
  <x:si>
    <x:t>Not Returned</x:t>
  </x:si>
  <x:si>
    <x:t>Ring 11150413</x:t>
  </x:si>
  <x:si>
    <x:t>Ring 08140403</x:t>
  </x:si>
  <x:si>
    <x:t>Ring 10190404</x:t>
  </x:si>
  <x:si>
    <x:t>Bangle 01100310</x:t>
  </x:si>
  <x:si>
    <x:t>They are a white people couple came and looking for a gift. First she tried the bracelet but she don`t like it so I recommend her the closed bangle and she liked it so bought it.</x:t>
  </x:si>
  <x:si>
    <x:t>She go only here to buy a gift. So she bought this item</x:t>
  </x:si>
  <x:si>
    <x:t>She buy necklace, earrings and bracelet for presents.</x:t>
  </x:si>
  <x:si>
    <x:t>He buy earings for her baby and a ring for her wife.</x:t>
  </x:si>
  <x:si>
    <x:t>He`s buying it for his friend. To give a gift for her</x:t>
  </x:si>
  <x:si>
    <x:t>They are regular costumer they bought some items here.</x:t>
  </x:si>
  <x:si>
    <x:t>For herself,she doesn`t want to register on our system.</x:t>
  </x:si>
  <x:si>
    <x:t>She bought it for herself. For her daily used jewelry</x:t>
  </x:si>
  <x:si>
    <x:t>He bought a earings for presents for his girlfriend .</x:t>
  </x:si>
  <x:si>
    <x:t>She buy 2 bracelets she don`t want to give her info.</x:t>
  </x:si>
  <x:si>
    <x:t>An Indian customer,mother and daughter bought bracelet.</x:t>
  </x:si>
  <x:si>
    <x:t>She came here before, but she came back to buy a gift.</x:t>
  </x:si>
  <x:si>
    <x:t>A returning customer, two ladies who bought bracelet.</x:t>
  </x:si>
  <x:si>
    <x:t>They are 2 men come and buy a bracelet for presents.</x:t>
  </x:si>
  <x:si>
    <x:t>She is a lesbian, bought it for present to her friend.</x:t>
  </x:si>
  <x:si>
    <x:t>She`s one of our customer, she`s buying it for herself</x:t>
  </x:si>
  <x:si>
    <x:t>They are couple buy a pear bracelet for their daughter.</x:t>
  </x:si>
  <x:si>
    <x:t>An Emarati women wearing black abaya bought 2 earrings.</x:t>
  </x:si>
  <x:si>
    <x:t>Couple and daughter / asking from where / buy and wear</x:t>
  </x:si>
  <x:si>
    <x:t>Same customer receipt no. 612562, she added this item .</x:t>
  </x:si>
  <x:si>
    <x:t>A Filipina lady working in mirdif mall bought earrings.</x:t>
  </x:si>
  <x:si>
    <x:t>She`s is indian women looking for smaller size bangle.</x:t>
  </x:si>
  <x:si>
    <x:t>She`s one of our customer. She bought it for herself</x:t>
  </x:si>
  <x:si>
    <x:t>He buy 2 pairs of earrings, and anklet for presents.</x:t>
  </x:si>
  <x:si>
    <x:t>She bought this item for her mother`s birthday gift.</x:t>
  </x:si>
  <x:si>
    <x:t>She came and had a look for bangles then she buy 1 item</x:t>
  </x:si>
  <x:si>
    <x:t>For herself she don`t want to register her information.</x:t>
  </x:si>
  <x:si>
    <x:t>She is an Indian lady buying earings for her daughter</x:t>
  </x:si>
  <x:si>
    <x:t>She bought it for herself, she like a simple jewelry</x:t>
  </x:si>
  <x:si>
    <x:t>She bought it for her friend to give as a gift. with 친구</x:t>
  </x:si>
  <x:si>
    <x:t>She bought 2 same earing designs for her daughter`s.</x:t>
  </x:si>
  <x:si>
    <x:t>She bought it for herself and for her friend. with 친구</x:t>
  </x:si>
  <x:si>
    <x:t>She`s a returning costumer but she ddn`t registered.</x:t>
  </x:si>
  <x:si>
    <x:t>She buy necklace she don`t want to registered her info.</x:t>
  </x:si>
  <x:si>
    <x:t>She buy necklace for birthday gift for her daughter.</x:t>
  </x:si>
  <x:si>
    <x:t>She buy bangle for herself and ring for her daughter.</x:t>
  </x:si>
  <x:si>
    <x:t>For wedding occasion matching for her wedding dress.</x:t>
  </x:si>
  <x:si>
    <x:t>She`s an Indian lady, she bought this item for herself.</x:t>
  </x:si>
  <x:si>
    <x:t>An indian lady women bought bangle.</x:t>
  </x:si>
  <x:si>
    <x:t>A filipina women bought earrings.</x:t>
  </x:si>
  <x:si>
    <x:t>Deduct 4 necklace set, send to mcc</x:t>
  </x:si>
  <x:si>
    <x:t>Deduct 2 bangle set ,send to mcc</x:t>
  </x:si>
  <x:si>
    <x:t>(De-Error)
(1) Bracelet 2604150306</x:t>
  </x:si>
  <x:si>
    <x:t>An emarati woman bought necklace.</x:t>
  </x:si>
  <x:si>
    <x:t>Return and exchange to other item.</x:t>
  </x:si>
  <x:si>
    <x:t>Bring to MCC..only 1 left in MOE.</x:t>
  </x:si>
  <x:si>
    <x:t>A couple bought earring for gift.</x:t>
  </x:si>
  <x:si>
    <x:t>A family from Oman bought earring.</x:t>
  </x:si>
  <x:si>
    <x:t>A European women bought necklace.</x:t>
  </x:si>
  <x:si>
    <x:t>A group of family bought necklace.</x:t>
  </x:si>
  <x:si>
    <x:t>Filipino couple bought for gift.</x:t>
  </x:si>
  <x:si>
    <x:t>An indian family bought earring.</x:t>
  </x:si>
  <x:si>
    <x:t>2 ladies from China bought ring.</x:t>
  </x:si>
  <x:si>
    <x:t>Sold but different barcode indicate</x:t>
  </x:si>
  <x:si>
    <x:t>An indian women bought necklace.</x:t>
  </x:si>
  <x:si>
    <x:t>2 Filipina bought bangle for gift.</x:t>
  </x:si>
  <x:si>
    <x:t>We have 1 more in physical stock</x:t>
  </x:si>
  <x:si>
    <x:t>Change color/Deduct 1 bangle set</x:t>
  </x:si>
  <x:si>
    <x:t>An African lady bought necklace.</x:t>
  </x:si>
  <x:si>
    <x:t>Costumer exchange to another item</x:t>
  </x:si>
  <x:si>
    <x:t>A European women bought earring.</x:t>
  </x:si>
  <x:si>
    <x:t>An Arab bought bracelet for gift.</x:t>
  </x:si>
  <x:si>
    <x:t>(Add-In)
(12) Bracelet 2603160302</x:t>
  </x:si>
  <x:si>
    <x:t>An Sri Lankan men bought necklace.</x:t>
  </x:si>
  <x:si>
    <x:t>(De-To MCC)
(1) Necklace 2504070209</x:t>
  </x:si>
  <x:si>
    <x:t>This barcode sold with other item.</x:t>
  </x:si>
  <x:si>
    <x:t>A filipina lady bought necklace.</x:t>
  </x:si>
  <x:si>
    <x:t>2 European ladies bought earring.</x:t>
  </x:si>
  <x:si>
    <x:t>An Indian women bought bracelet.</x:t>
  </x:si>
  <x:si>
    <x:t>An Indian women bought bangle set</x:t>
  </x:si>
  <x:si>
    <x:t>2 Emarati ladies bought handchain.</x:t>
  </x:si>
  <x:si>
    <x:t>An Arab family bought handchain.</x:t>
  </x:si>
  <x:si>
    <x:t>An Indian customer bought bracelet.</x:t>
  </x:si>
  <x:si>
    <x:t>Costumer exchanged for another item</x:t>
  </x:si>
  <x:si>
    <x:t>A family bought necklace for gift.</x:t>
  </x:si>
  <x:si>
    <x:t>An Indian women bought bangle set.</x:t>
  </x:si>
  <x:si>
    <x:t>Philippina bought a peral necklace</x:t>
  </x:si>
  <x:si>
    <x:t>A European lady bought necklace.</x:t>
  </x:si>
  <x:si>
    <x:t>A European couple bought bracelet.</x:t>
  </x:si>
  <x:si>
    <x:t>2 European ladies bought bracelet.</x:t>
  </x:si>
  <x:si>
    <x:t>(De-Error)
(4) Necklace 2602210201</x:t>
  </x:si>
  <x:si>
    <x:t>An Indian couple bought bracelet.</x:t>
  </x:si>
  <x:si>
    <x:t>An indian women added items again.</x:t>
  </x:si>
  <x:si>
    <x:t>An indian couple bought necklace.</x:t>
  </x:si>
  <x:si>
    <x:t>A women from Gissah bought ring.</x:t>
  </x:si>
  <x:si>
    <x:t>A tourist Arab women bought anklet.</x:t>
  </x:si>
  <x:si>
    <x:t>An Indian couple bought bracelets.</x:t>
  </x:si>
  <x:si>
    <x:t>A Filipino couple bought necklace.</x:t>
  </x:si>
  <x:si>
    <x:t>A European customer bought bracelet</x:t>
  </x:si>
  <x:si>
    <x:t>A tourist couple bought earrings.</x:t>
  </x:si>
  <x:si>
    <x:t>A family from Nepal bought ring.</x:t>
  </x:si>
  <x:si>
    <x:t>An indian family bought bracelet</x:t>
  </x:si>
  <x:si>
    <x:t>An Emarati women bought necklace.</x:t>
  </x:si>
  <x:si>
    <x:t>From mcc/1 necklace set from mcc</x:t>
  </x:si>
  <x:si>
    <x:t>Before its broken, already fixed.</x:t>
  </x:si>
  <x:si>
    <x:t>Excess in the system.double added.</x:t>
  </x:si>
  <x:si>
    <x:t>Deduct 3 bangle set, send to mcc</x:t>
  </x:si>
  <x:si>
    <x:t>A Pakistani lady bought bracelet.</x:t>
  </x:si>
  <x:si>
    <x:t>A Filipina women bought earring.</x:t>
  </x:si>
  <x:si>
    <x:t>As per madam remove from moe stock</x:t>
  </x:si>
  <x:si>
    <x:t>2 European women bought nosepin.</x:t>
  </x:si>
  <x:si>
    <x:t>An indian customer bought bangle.</x:t>
  </x:si>
  <x:si>
    <x:t>2 Emarati lady bought handchain.</x:t>
  </x:si>
  <x:si>
    <x:t>(De)
(1) Ring 2602200401 Missing</x:t>
  </x:si>
  <x:si>
    <x:t>A European couple bought earring.</x:t>
  </x:si>
  <x:si>
    <x:t>An Arab customer bought earring.</x:t>
  </x:si>
  <x:si>
    <x:t>An Indian couple bought earring.</x:t>
  </x:si>
  <x:si>
    <x:t>An indian family bought necklace.</x:t>
  </x:si>
  <x:si>
    <x:t>A lady from Egypt bought necklace.</x:t>
  </x:si>
  <x:si>
    <x:t>A European customer bought earcuff.</x:t>
  </x:si>
  <x:si>
    <x:t>She is with her friends, according to her she came last week but only for checking some stuffs for presents to her friend. No she came back and buy the bracelet. Actually her Mother bought here already.</x:t>
  </x:si>
  <x:si>
    <x:t>Returning costumer with her daughter ,they bought here before and she came back and buy again a ring. And aside from that she brought the anklet she bought before because it`s broken and need to fix it.</x:t>
  </x:si>
  <x:si>
    <x:t>He came from gissah perfume then only passed by here and finding a gift, then we show him the bangle set that best for gift. He`s a little bit confuse what he wanted then he decided to bought this set.</x:t>
  </x:si>
  <x:si>
    <x:t>She only passed by here and she wants to see some earrings that she can used a daily used for her travel. So we show this item and tell to her it`s a hypoallergenic and waterproof so she bought this item</x:t>
  </x:si>
  <x:si>
    <x:t>They came here to bought earrings again because she likes the first earrings she bought for her daughter now she bought earrings again for her daughter and for herself. It takes time because she`s confuse.</x:t>
  </x:si>
  <x:si>
    <x:t>She is a returning costumer, actually her daughter is our regular costumer sometimes she bought with the information of her daughter. But now I asked her own information to register, she bought yesterday a ring for her self but now she came back and buy again a bow bracelet for a gift to her friend.</x:t>
  </x:si>
  <x:si>
    <x:t>She passed by only here, then she bought her earrings. She`s one of our loyal customer.</x:t>
  </x:si>
  <x:si>
    <x:t>She brought her daughter here to bought some earrings for her daughter and she love it.</x:t>
  </x:si>
  <x:si>
    <x:t>She is a Mexican a flight attendant she bought it for matching for her dress for party.</x:t>
  </x:si>
  <x:si>
    <x:t>A local lady who 3 times came.she checked other jewelry shop.But bought necklace here.</x:t>
  </x:si>
  <x:si>
    <x:t>She`s from Qatar, visited in Dubai had shopping and passing here and buy a bracelet.</x:t>
  </x:si>
  <x:si>
    <x:t>She bought it for herself. She came from Sephora before and she passed by only here.</x:t>
  </x:si>
  <x:si>
    <x:t>She`s an Indian lady which is finding a gift for her niece and she choose this item .</x:t>
  </x:si>
  <x:si>
    <x:t>She`s a Hungarian lady and she wantedd to buy for her daughters so they buy this item</x:t>
  </x:si>
  <x:si>
    <x:t>She is tourist, and she wants a pearl that`s why she choose this.</x:t>
  </x:si>
  <x:si>
    <x:t>An Arab pregnant women bought a necklace and earrings for herself</x:t>
  </x:si>
  <x:si>
    <x:t>A tourist mother and daughter from Europe bought ring and earring.</x:t>
  </x:si>
  <x:si>
    <x:t>An Arab women from sharjah wearing maroon dress bought necklace.</x:t>
  </x:si>
  <x:si>
    <x:t>A European lady bought earring.She doesn`t want to give details.</x:t>
  </x:si>
  <x:si>
    <x:t>An Arab grandma bought bracelet. She doesn`t want to give details.</x:t>
  </x:si>
  <x:si>
    <x:t>A European girl bought a simple necklace and earrings for herself</x:t>
  </x:si>
  <x:si>
    <x:t>팔레스틴 그리고 이집트. 젊은 여성. 다른 곳을 모두 둘러보고 우리 제품 선택. 재방문해서 구매했음. 신중하게 구매.</x:t>
  </x:si>
  <x:si>
    <x:t>An Indian tourist girl bought a bracelet and earrings as a souvenir</x:t>
  </x:si>
  <x:si>
    <x:t>A Pakistani tourist guy bought a souvenir earring for his wife ..</x:t>
  </x:si>
  <x:si>
    <x:t>A filipina lady bought necklace.She doesn`t want to give details.</x:t>
  </x:si>
  <x:si>
    <x:t>An arab women who came earlier come back again to bought anklet.</x:t>
  </x:si>
  <x:si>
    <x:t>A pregnant women with husband bought earrings for gift to someone.</x:t>
  </x:si>
  <x:si>
    <x:t>Same customer of receipt (612413). She add this item for herself</x:t>
  </x:si>
  <x:si>
    <x:t>0502471368</x:t>
  </x:si>
  <x:si>
    <x:t>0525877200</x:t>
  </x:si>
  <x:si>
    <x:t>She is returning costumer she`s with her daughter came from shopping Max,Sephora and came here to buy 2 necklaces for her daughter and friend of her daughter.</x:t>
  </x:si>
  <x:si>
    <x:t>She is from other country a tourist in Dubai. She came with a hand carry of different stores. Had a look with the necklaces her eyes caught the pearl necklace.</x:t>
  </x:si>
  <x:si>
    <x:t>She`s finding a gift for her friends, it`s taking a little bit time cuz she ask what her friends like the most after that she decided to bought this item</x:t>
  </x:si>
  <x:si>
    <x:t>They came here before but they came back for the pearl necklace and earrings. They wanted more discounts that I gave here because they want to buy for it..</x:t>
  </x:si>
  <x:si>
    <x:t>Came back to exchange-childish /Her name is Anam and her daughter is also our customer. She`s really nice and we should treat her like a long term customer.</x:t>
  </x:si>
  <x:si>
    <x:t>She`s one of our customer, but she doesn`t want to put her registration number she said next time again. She bought only this item as a gift for her friends.</x:t>
  </x:si>
  <x:si>
    <x:t>She came here directly because she wanted to find a gift for her sister in laws mother, so I show her this item that this item is the best gift for mother.</x:t>
  </x:si>
  <x:si>
    <x:t>They go her to bought for her daughter a silver set so I show to them this set. And I told to them this is one of our best seller so the daughter liked it</x:t>
  </x:si>
  <x:si>
    <x:t>She`s with her 2 sister`s same looking items to buy but she secretly chose a necklace without telling her sister that it`s for her. They came from Sephora.</x:t>
  </x:si>
  <x:si>
    <x:t>A local girl who came earlier and choose bracelet,but then she leave and come back again with local husband and their kid and bought her choice bracelet.</x:t>
  </x:si>
  <x:si>
    <x:t>She wanted to buy for her niece,then now she`s waiting because I have first customer then after that she bought two pieces because her niece wants same them</x:t>
  </x:si>
  <x:si>
    <x:t>They came here again to both a gift for her daughters friend. It taking time because they ask first if what the friends like. So decided this item to both</x:t>
  </x:si>
  <x:si>
    <x:t>She chose the this earrings for exchange of what she chose the first one she likes more this design as she has matching with her necklace with green color.</x:t>
  </x:si>
  <x:si>
    <x:t>She is a returning costumer she bought 2 pairs of earrings last 2 weeks. She came back now and buy again 1 pair of earrings. I asked her to registered now.</x:t>
  </x:si>
  <x:si>
    <x:t>She came from the r&amp;b , she`s one of our customer here and she want to buy something for herself. It takes time cuz she wanted to check if she want add more.</x:t>
  </x:si>
  <x:si>
    <x:t>She`s an Indian, she`s looking a necklace that suits on her dress then me and madam shows this item.then she like it. It`s taking time but she bought it</x:t>
  </x:si>
  <x:si>
    <x:t>She came from different store here , then she passed by only here and she wanted a long necklace ,then she saw this item and she directly bought this item</x:t>
  </x:si>
  <x:si>
    <x:t>She`s from Texas and she live here not w, she wanted a cross item to give a gift for her friend so I show her the cross item we have. And she choose this one</x:t>
  </x:si>
  <x:si>
    <x:t>She passed by only here and just looking then she`s finding a pinky ring that matches on her ring then I help her to choose so then she choose this item</x:t>
  </x:si>
  <x:si>
    <x:t>She`s asking first what are the new collections then took a look with other bracelets. But her eyes caught the bracelet with a heart she buy it for presents.</x:t>
  </x:si>
  <x:si>
    <x:t>She had a look first checking what she likes until she saw the necklace set with earrings she bought it and according to her she can wear for random occasions.</x:t>
  </x:si>
  <x:si>
    <x:t>2025. 9. 25 오후 3:42:54</x:t>
  </x:si>
  <x:si>
    <x:t>2026. 1. 23 오후 6:49:41</x:t>
  </x:si>
  <x:si>
    <x:t>2026. 3. 9 오후 1:47:28</x:t>
  </x:si>
  <x:si>
    <x:t>2025. 9. 8 오후 4:32:53</x:t>
  </x:si>
  <x:si>
    <x:t>2025. 9. 25 오후 5:27:41</x:t>
  </x:si>
  <x:si>
    <x:t>She buy it for herself.</x:t>
  </x:si>
  <x:si>
    <x:t>Vivian H White Bangle</x:t>
  </x:si>
  <x:si>
    <x:t>2025. 9. 13 오후 12:39:25</x:t>
  </x:si>
  <x:si>
    <x:t>2025. 9. 19 오후 4:32:56</x:t>
  </x:si>
  <x:si>
    <x:t>2025. 9. 7 오후 9:46:10</x:t>
  </x:si>
  <x:si>
    <x:t>2025. 9. 18 오후 6:29:39</x:t>
  </x:si>
  <x:si>
    <x:t>Hand Chain 2510060310</x:t>
  </x:si>
  <x:si>
    <x:t>2025. 9. 14 오전 10:39:40</x:t>
  </x:si>
  <x:si>
    <x:t>2025. 9. 20 오후 9:13:09</x:t>
  </x:si>
  <x:si>
    <x:t>2025. 9. 13 오후 1:58:04</x:t>
  </x:si>
  <x:si>
    <x:t>2026. 3. 9 오후 1:45:28</x:t>
  </x:si>
  <x:si>
    <x:t>2025. 9. 19 오후 7:25:25</x:t>
  </x:si>
  <x:si>
    <x:t>2025. 9. 9 오후 2:00:32</x:t>
  </x:si>
  <x:si>
    <x:t>Earring 2606170102</x:t>
  </x:si>
  <x:si>
    <x:t>Earring 2606190105</x:t>
  </x:si>
  <x:si>
    <x:t>3 emarati sisters with a lot of bags went here looking for jewelries , after trying some of it 1 sister chose 3 items, she asked for discount and pay for it.</x:t>
  </x:si>
  <x:si>
    <x:t>A filipina with her husband went here looking for gift, after looking around, the lady chose the necklace and asked for discount and the husband pay for it.</x:t>
  </x:si>
  <x:si>
    <x:t>Bracelet 2606160308</x:t>
  </x:si>
  <x:si>
    <x:t>(Add-From MCC)
(2) Bangle 2606150312
(1) Bracelet 2606160308
(2) Bracelet 2606170303
(Add-Error)
(1) Bracelet 2604150306
(Add-Ex)
(1) Bracelet 2505060307
(1) Bracelet 2601150309
(1) Bracelet 2601170301
(1) Earcuff 2601230104
(1) Earring 2601220107
(1) Ring 2602170409
(1) Ring 2603150406</x:t>
  </x:si>
  <x:si>
    <x:t>Necklace 2606160201</x:t>
  </x:si>
  <x:si>
    <x:t>Necklace 2606170205</x:t>
  </x:si>
  <x:si>
    <x:t>A European women with her 2 daughters bought ring and earring.</x:t>
  </x:si>
  <x:si>
    <x:t>An Indian women bought earring for gift.She dont give details.</x:t>
  </x:si>
  <x:si>
    <x:t>15 Jul 2026 14:47</x:t>
  </x:si>
  <x:si>
    <x:t>사우디 카드 사용. 단번에 belly Stud 구입.</x:t>
  </x:si>
  <x:si>
    <x:t>2 Indian guy bought bracelet.</x:t>
  </x:si>
  <x:si>
    <x:t>An Indian women with Zara bag bought earring.</x:t>
  </x:si>
  <x:si>
    <x:t>An Arab women bought necklace set and bangle.</x:t>
  </x:si>
  <x:si>
    <x:t>An arab lady is passing by when she saw the handchains, after trying one, she really likes it so she dont want to remove it and pay for it.</x:t>
  </x:si>
  <x:si>
    <x:t>One african lady went here looking around, she saw necklace that she really likes so she bought it quickly, she dont want to give her details.</x:t>
  </x:si>
  <x:si>
    <x:t>She buy 2 earrings and bangle for her.</x:t>
  </x:si>
  <x:si>
    <x:t>She bought it for her sister as a gift</x:t>
  </x:si>
  <x:si>
    <x:t>For presents for wife and mother in law</x:t>
  </x:si>
  <x:si>
    <x:t>For exchange for her daughters choice</x:t>
  </x:si>
  <x:si>
    <x:t>She buy 2 pcs of anklets for herself.</x:t>
  </x:si>
  <x:si>
    <x:t>She`s bought for her sister, for gift.</x:t>
  </x:si>
  <x:si>
    <x:t>She is and Indian buy a pearl necklace.</x:t>
  </x:si>
  <x:si>
    <x:t>She`s buying for her daughters friend.</x:t>
  </x:si>
  <x:si>
    <x:t>She brought for gift to her friend..</x:t>
  </x:si>
  <x:si>
    <x:t>For her and presents for her friends.</x:t>
  </x:si>
  <x:si>
    <x:t>Pass by and check and bought a earring</x:t>
  </x:si>
  <x:si>
    <x:t>She`s finding earrings,so she buy it</x:t>
  </x:si>
  <x:si>
    <x:t>She`s buying for her friend as a gift</x:t>
  </x:si>
  <x:si>
    <x:t>Bracelet for presents for her friend.</x:t>
  </x:si>
  <x:si>
    <x:t>She buy 2 earrings for her daughter.</x:t>
  </x:si>
  <x:si>
    <x:t>She bought it for herself, daily used.</x:t>
  </x:si>
  <x:si>
    <x:t>She`s with her daughter, she buy ring.</x:t>
  </x:si>
  <x:si>
    <x:t>She buy for herself. with 남편 / 입생로랑백</x:t>
  </x:si>
  <x:si>
    <x:t>She`s buying for a gift to her friend</x:t>
  </x:si>
  <x:si>
    <x:t>A Filipina women who bought earring.</x:t>
  </x:si>
  <x:si>
    <x:t>She buy 2 earing for her 2 sister`s.</x:t>
  </x:si>
  <x:si>
    <x:t>She buy earrings and ring for presents</x:t>
  </x:si>
  <x:si>
    <x:t>Came with her mum and took the necklace</x:t>
  </x:si>
  <x:si>
    <x:t>Madam put back because it`s still ok.</x:t>
  </x:si>
  <x:si>
    <x:t>She bought 2 bracelets for presents.</x:t>
  </x:si>
  <x:si>
    <x:t>She buy for herself and for her sister.</x:t>
  </x:si>
  <x:si>
    <x:t>Two sister came and bought for rings</x:t>
  </x:si>
  <x:si>
    <x:t>For her daughter, 3 person and family</x:t>
  </x:si>
  <x:si>
    <x:t>She bought it for gift to her sister</x:t>
  </x:si>
  <x:si>
    <x:t>She came back and buy again new stuffs.</x:t>
  </x:si>
  <x:si>
    <x:t>Loves our design and bought for gift</x:t>
  </x:si>
  <x:si>
    <x:t>2 young Arab ladies bought necklace.</x:t>
  </x:si>
  <x:si>
    <x:t>He bought a bracelet for his daughter.</x:t>
  </x:si>
  <x:si>
    <x:t>She bought it for a gift to her friend,</x:t>
  </x:si>
  <x:si>
    <x:t>She bought this earrings for herself</x:t>
  </x:si>
  <x:si>
    <x:t>A young lady customer bought bangle.</x:t>
  </x:si>
  <x:si>
    <x:t>Couple/Starbucks coffee/warranty check</x:t>
  </x:si>
  <x:si>
    <x:t>Same person with the receipt 6-12344.</x:t>
  </x:si>
  <x:si>
    <x:t>For herself, she bought all the times.</x:t>
  </x:si>
  <x:si>
    <x:t>Bangle 12100318</x:t>
  </x:si>
  <x:si>
    <x:t>Bangle 12010317</x:t>
  </x:si>
  <x:si>
    <x:t>Ring 01050407</x:t>
  </x:si>
  <x:si>
    <x:t>Anklet 04200501</x:t>
  </x:si>
  <x:si>
    <x:t>1월 08일 02:09 PM</x:t>
  </x:si>
  <x:si>
    <x:t>Ring 01010408</x:t>
  </x:si>
  <x:si>
    <x:t>Anklet 11150502</x:t>
  </x:si>
  <x:si>
    <x:t>Ring 12010406</x:t>
  </x:si>
  <x:si>
    <x:t>Ring 01050403</x:t>
  </x:si>
  <x:si>
    <x:t>Anklet 06050503</x:t>
  </x:si>
  <x:si>
    <x:t>Bangle 04250317</x:t>
  </x:si>
  <x:si>
    <x:t>For presents 혼자</x:t>
  </x:si>
  <x:si>
    <x:t>9월 27일 04:26 PM</x:t>
  </x:si>
  <x:si>
    <x:t>9월 27일 08:23 PM</x:t>
  </x:si>
  <x:si>
    <x:t>Elise Sarkis</x:t>
  </x:si>
  <x:si>
    <x:t>Ring 01010406</x:t>
  </x:si>
  <x:si>
    <x:t>Ring 01010402</x:t>
  </x:si>
  <x:si>
    <x:t>Rahamathnissa</x:t>
  </x:si>
  <x:si>
    <x:t>Ring 03250407</x:t>
  </x:si>
  <x:si>
    <x:t>Bangle 07050317</x:t>
  </x:si>
  <x:si>
    <x:t>Ring 12110412</x:t>
  </x:si>
  <x:si>
    <x:t>Ring 11150408</x:t>
  </x:si>
  <x:si>
    <x:t>1월 04일 10:13 AM</x:t>
  </x:si>
  <x:si>
    <x:t>00966558181585</x:t>
  </x:si>
  <x:si>
    <x:t>Ring 12010401</x:t>
  </x:si>
  <x:si>
    <x:t>0096566222279</x:t>
  </x:si>
  <x:si>
    <x:t>Ring 09220408</x:t>
  </x:si>
  <x:si>
    <x:t>Ring 09100401</x:t>
  </x:si>
  <x:si>
    <x:t>Ring 04250414</x:t>
  </x:si>
  <x:si>
    <x:t>917785857565</x:t>
  </x:si>
  <x:si>
    <x:t>Zainab Muhammad</x:t>
  </x:si>
  <x:si>
    <x:t>For his wife.</x:t>
  </x:si>
  <x:si>
    <x:t>Ring 10050407</x:t>
  </x:si>
  <x:si>
    <x:t>Ring 2506050408</x:t>
  </x:si>
  <x:si>
    <x:t>Ring 09220401</x:t>
  </x:si>
  <x:si>
    <x:t>201030559440</x:t>
  </x:si>
  <x:si>
    <x:t>2025. 9. 11 오후 4:28:51</x:t>
  </x:si>
  <x:si>
    <x:t>Necklace set 2602220205</x:t>
  </x:si>
  <x:si>
    <x:t>Bangle set 2512060312</x:t>
  </x:si>
  <x:si>
    <x:t>She a Chinese lady with her daughter,they came from So In Love shop she bought a dress so she is looking for necklace to match with her dress. She asked me which necklace would match with her dress so I recommend the necklace with the charms. And good thing she liked it too.</x:t>
  </x:si>
  <x:si>
    <x:t>Shazie</x:t>
  </x:si>
  <x:si>
    <x:t>2601180109</x:t>
  </x:si>
  <x:si>
    <x:t>2509060315</x:t>
  </x:si>
  <x:si>
    <x:t>2504050208</x:t>
  </x:si>
  <x:si>
    <x:t>2502100109</x:t>
  </x:si>
  <x:si>
    <x:t>2502120412</x:t>
  </x:si>
  <x:si>
    <x:t>2507060303</x:t>
  </x:si>
  <x:si>
    <x:t>2505060103</x:t>
  </x:si>
  <x:si>
    <x:t>2512060103</x:t>
  </x:si>
  <x:si>
    <x:t>2505060311</x:t>
  </x:si>
  <x:si>
    <x:t>2504080304</x:t>
  </x:si>
  <x:si>
    <x:t>2510060205</x:t>
  </x:si>
  <x:si>
    <x:t>2511060402</x:t>
  </x:si>
  <x:si>
    <x:t>2505070409</x:t>
  </x:si>
  <x:si>
    <x:t>2509060207</x:t>
  </x:si>
  <x:si>
    <x:t>2502110113</x:t>
  </x:si>
  <x:si>
    <x:t>2603150402</x:t>
  </x:si>
  <x:si>
    <x:t>2505050406</x:t>
  </x:si>
  <x:si>
    <x:t>2509050105</x:t>
  </x:si>
  <x:si>
    <x:t>2604160302</x:t>
  </x:si>
  <x:si>
    <x:t>2601180202</x:t>
  </x:si>
  <x:si>
    <x:t>2509070313</x:t>
  </x:si>
  <x:si>
    <x:t>2602200104</x:t>
  </x:si>
  <x:si>
    <x:t>2604150107</x:t>
  </x:si>
  <x:si>
    <x:t>2508050305</x:t>
  </x:si>
  <x:si>
    <x:t>2507050304</x:t>
  </x:si>
  <x:si>
    <x:t>2502100103</x:t>
  </x:si>
  <x:si>
    <x:t>2505050203</x:t>
  </x:si>
  <x:si>
    <x:t>2509050405</x:t>
  </x:si>
  <x:si>
    <x:t>2601180310</x:t>
  </x:si>
  <x:si>
    <x:t>2505060108</x:t>
  </x:si>
  <x:si>
    <x:t>2504050108</x:t>
  </x:si>
  <x:si>
    <x:t>2504050209</x:t>
  </x:si>
  <x:si>
    <x:t>2502120408</x:t>
  </x:si>
  <x:si>
    <x:t>2602160209</x:t>
  </x:si>
  <x:si>
    <x:t>2509150402</x:t>
  </x:si>
  <x:si>
    <x:t>2503050301</x:t>
  </x:si>
  <x:si>
    <x:t>2503050407</x:t>
  </x:si>
  <x:si>
    <x:t>2601210109</x:t>
  </x:si>
  <x:si>
    <x:t>2505080106</x:t>
  </x:si>
  <x:si>
    <x:t>2509060402</x:t>
  </x:si>
  <x:si>
    <x:t>2601190104</x:t>
  </x:si>
  <x:si>
    <x:t>2504080205</x:t>
  </x:si>
  <x:si>
    <x:t>2509150301</x:t>
  </x:si>
  <x:si>
    <x:t>2507050201</x:t>
  </x:si>
  <x:si>
    <x:t>2509060204</x:t>
  </x:si>
  <x:si>
    <x:t>2602150405</x:t>
  </x:si>
  <x:si>
    <x:t>2603150311</x:t>
  </x:si>
  <x:si>
    <x:t>2509060102</x:t>
  </x:si>
  <x:si>
    <x:t>2502100107</x:t>
  </x:si>
  <x:si>
    <x:t>2504110106</x:t>
  </x:si>
  <x:si>
    <x:t>2505050305</x:t>
  </x:si>
  <x:si>
    <x:t>2502120108</x:t>
  </x:si>
  <x:si>
    <x:t>2504060302</x:t>
  </x:si>
  <x:si>
    <x:t>2508060107</x:t>
  </x:si>
  <x:si>
    <x:t>2606160204</x:t>
  </x:si>
  <x:si>
    <x:t>2504110203</x:t>
  </x:si>
  <x:si>
    <x:t>2504060111</x:t>
  </x:si>
  <x:si>
    <x:t>2503050303</x:t>
  </x:si>
  <x:si>
    <x:t>2511060307</x:t>
  </x:si>
  <x:si>
    <x:t>2606160305</x:t>
  </x:si>
  <x:si>
    <x:t>2510060308</x:t>
  </x:si>
  <x:si>
    <x:t>2502100203</x:t>
  </x:si>
  <x:si>
    <x:t>2602150107</x:t>
  </x:si>
  <x:si>
    <x:t>2507080108</x:t>
  </x:si>
  <x:si>
    <x:t>2503070310</x:t>
  </x:si>
  <x:si>
    <x:t>2505050306</x:t>
  </x:si>
  <x:si>
    <x:t>2504090201</x:t>
  </x:si>
  <x:si>
    <x:t>2504060105</x:t>
  </x:si>
  <x:si>
    <x:t>2509070102</x:t>
  </x:si>
  <x:si>
    <x:t>2603160103</x:t>
  </x:si>
  <x:si>
    <x:t>2510050410</x:t>
  </x:si>
  <x:si>
    <x:t>2601180404</x:t>
  </x:si>
  <x:si>
    <x:t>2505060202</x:t>
  </x:si>
  <x:si>
    <x:t>2606160304</x:t>
  </x:si>
  <x:si>
    <x:t>2505080105</x:t>
  </x:si>
  <x:si>
    <x:t>2507090102</x:t>
  </x:si>
  <x:si>
    <x:t>2504060315</x:t>
  </x:si>
  <x:si>
    <x:t>2504070301</x:t>
  </x:si>
  <x:si>
    <x:t>2504060311</x:t>
  </x:si>
  <x:si>
    <x:t>2503070202</x:t>
  </x:si>
  <x:si>
    <x:t>2507050501</x:t>
  </x:si>
  <x:si>
    <x:t>2512050203</x:t>
  </x:si>
  <x:si>
    <x:t>2606150305</x:t>
  </x:si>
  <x:si>
    <x:t>2508050605</x:t>
  </x:si>
  <x:si>
    <x:t>2505070105</x:t>
  </x:si>
  <x:si>
    <x:t>2507050406</x:t>
  </x:si>
  <x:si>
    <x:t>2512060201</x:t>
  </x:si>
  <x:si>
    <x:t>Sheeikha</x:t>
  </x:si>
  <x:si>
    <x:t>12100409</x:t>
  </x:si>
  <x:si>
    <x:t>2411100408</x:t>
  </x:si>
  <x:si>
    <x:t>12100215</x:t>
  </x:si>
  <x:si>
    <x:t>01090102</x:t>
  </x:si>
  <x:si>
    <x:t>0562863261</x:t>
  </x:si>
  <x:si>
    <x:t>12100321</x:t>
  </x:si>
  <x:si>
    <x:t>09100308</x:t>
  </x:si>
  <x:si>
    <x:t>09150103</x:t>
  </x:si>
  <x:si>
    <x:t>Mon(2/23)</x:t>
  </x:si>
  <x:si>
    <x:t>0545860456</x:t>
  </x:si>
  <x:si>
    <x:t>11160116</x:t>
  </x:si>
  <x:si>
    <x:t>Thu(3/5)</x:t>
  </x:si>
  <x:si>
    <x:t>12100212</x:t>
  </x:si>
  <x:si>
    <x:t>0543441469</x:t>
  </x:si>
  <x:si>
    <x:t>2507060210</x:t>
  </x:si>
  <x:si>
    <x:t>2602150204</x:t>
  </x:si>
  <x:si>
    <x:t>2504060304</x:t>
  </x:si>
  <x:si>
    <x:t>2507060309</x:t>
  </x:si>
  <x:si>
    <x:t>2603160102</x:t>
  </x:si>
  <x:si>
    <x:t>2507080109</x:t>
  </x:si>
  <x:si>
    <x:t>2510060203</x:t>
  </x:si>
  <x:si>
    <x:t>2510060402</x:t>
  </x:si>
  <x:si>
    <x:t>2504110206</x:t>
  </x:si>
  <x:si>
    <x:t>2508050103</x:t>
  </x:si>
  <x:si>
    <x:t>2504050304</x:t>
  </x:si>
  <x:si>
    <x:t>2502130113</x:t>
  </x:si>
  <x:si>
    <x:t>2508050203</x:t>
  </x:si>
  <x:si>
    <x:t>2601150204</x:t>
  </x:si>
  <x:si>
    <x:t>2506050102</x:t>
  </x:si>
  <x:si>
    <x:t>2504050407</x:t>
  </x:si>
  <x:si>
    <x:t>2504050406</x:t>
  </x:si>
  <x:si>
    <x:t>2606180101</x:t>
  </x:si>
  <x:si>
    <x:t>2509050409</x:t>
  </x:si>
  <x:si>
    <x:t>2602170206</x:t>
  </x:si>
  <x:si>
    <x:t>2601150306</x:t>
  </x:si>
  <x:si>
    <x:t>2505080110</x:t>
  </x:si>
  <x:si>
    <x:t>2510050204</x:t>
  </x:si>
  <x:si>
    <x:t>2504060403</x:t>
  </x:si>
  <x:si>
    <x:t>2508080107</x:t>
  </x:si>
  <x:si>
    <x:t>2505070301</x:t>
  </x:si>
  <x:si>
    <x:t>2606180103</x:t>
  </x:si>
  <x:si>
    <x:t>2602170312</x:t>
  </x:si>
  <x:si>
    <x:t>2502100207</x:t>
  </x:si>
  <x:si>
    <x:t>2606150204</x:t>
  </x:si>
  <x:si>
    <x:t>2508050108</x:t>
  </x:si>
  <x:si>
    <x:t>2504130105</x:t>
  </x:si>
  <x:si>
    <x:t>2506050104</x:t>
  </x:si>
  <x:si>
    <x:t>2510050408</x:t>
  </x:si>
  <x:si>
    <x:t>2511060203</x:t>
  </x:si>
  <x:si>
    <x:t>2503060310</x:t>
  </x:si>
  <x:si>
    <x:t>2504060103</x:t>
  </x:si>
  <x:si>
    <x:t>2606170109</x:t>
  </x:si>
  <x:si>
    <x:t>2504100103</x:t>
  </x:si>
  <x:si>
    <x:t>Ear Cuff</x:t>
  </x:si>
  <x:si>
    <x:t>2504100104</x:t>
  </x:si>
  <x:si>
    <x:t>2603150313</x:t>
  </x:si>
  <x:si>
    <x:t>2509150401</x:t>
  </x:si>
  <x:si>
    <x:t>2507070209</x:t>
  </x:si>
  <x:si>
    <x:t>2508080102</x:t>
  </x:si>
  <x:si>
    <x:t>2509060201</x:t>
  </x:si>
  <x:si>
    <x:t>2505050207</x:t>
  </x:si>
  <x:si>
    <x:t>2510050306</x:t>
  </x:si>
  <x:si>
    <x:t>2602190301</x:t>
  </x:si>
  <x:si>
    <x:t>2504100206</x:t>
  </x:si>
  <x:si>
    <x:t>2508050202</x:t>
  </x:si>
  <x:si>
    <x:t>2601190106</x:t>
  </x:si>
  <x:si>
    <x:t>2502130104</x:t>
  </x:si>
  <x:si>
    <x:t>2606150207</x:t>
  </x:si>
  <x:si>
    <x:t>2512050101</x:t>
  </x:si>
  <x:si>
    <x:t>2506050401</x:t>
  </x:si>
  <x:si>
    <x:t>2502120109</x:t>
  </x:si>
  <x:si>
    <x:t>2605150409</x:t>
  </x:si>
  <x:si>
    <x:t>2606170206</x:t>
  </x:si>
  <x:si>
    <x:t>2606160308</x:t>
  </x:si>
  <x:si>
    <x:t>2605170312</x:t>
  </x:si>
  <x:si>
    <x:t>2606170303</x:t>
  </x:si>
  <x:si>
    <x:t>0567677834</x:t>
  </x:si>
  <x:si>
    <x:t>09260410</x:t>
  </x:si>
  <x:si>
    <x:t>0522144439</x:t>
  </x:si>
  <x:si>
    <x:t>0568315516</x:t>
  </x:si>
  <x:si>
    <x:t>09150201</x:t>
  </x:si>
  <x:si>
    <x:t>0506330993</x:t>
  </x:si>
  <x:si>
    <x:t>01060211</x:t>
  </x:si>
  <x:si>
    <x:t>0504646023</x:t>
  </x:si>
  <x:si>
    <x:t>0507747753</x:t>
  </x:si>
  <x:si>
    <x:t>0501188663</x:t>
  </x:si>
  <x:si>
    <x:t>2408020111</x:t>
  </x:si>
  <x:si>
    <x:t>0551566160</x:t>
  </x:si>
  <x:si>
    <x:t>0556622118</x:t>
  </x:si>
  <x:si>
    <x:t>2409100307</x:t>
  </x:si>
  <x:si>
    <x:t>2306070303</x:t>
  </x:si>
  <x:si>
    <x:t>0503828881</x:t>
  </x:si>
  <x:si>
    <x:t>2501070107</x:t>
  </x:si>
  <x:si>
    <x:t>2411150310</x:t>
  </x:si>
  <x:si>
    <x:t>11150402</x:t>
  </x:si>
  <x:si>
    <x:t>0501365042</x:t>
  </x:si>
  <x:si>
    <x:t>2412100107</x:t>
  </x:si>
  <x:si>
    <x:t>0564797173</x:t>
  </x:si>
  <x:si>
    <x:t>0581291271</x:t>
  </x:si>
  <x:si>
    <x:t>Lyn(12917)</x:t>
  </x:si>
  <x:si>
    <x:t>2511080107</x:t>
  </x:si>
  <x:si>
    <x:t>0567939618</x:t>
  </x:si>
  <x:si>
    <x:t>05100315</x:t>
  </x:si>
  <x:si>
    <x:t>0555491995</x:t>
  </x:si>
  <x:si>
    <x:t>05120109</x:t>
  </x:si>
  <x:si>
    <x:t>0545006153</x:t>
  </x:si>
  <x:si>
    <x:t>2411150318</x:t>
  </x:si>
  <x:si>
    <x:t>0559576752</x:t>
  </x:si>
  <x:si>
    <x:t>01010107</x:t>
  </x:si>
  <x:si>
    <x:t>05100405</x:t>
  </x:si>
  <x:si>
    <x:t>2411100305</x:t>
  </x:si>
  <x:si>
    <x:t>Sun(3/22)</x:t>
  </x:si>
  <x:si>
    <x:t>03250405</x:t>
  </x:si>
  <x:si>
    <x:t>0507454373</x:t>
  </x:si>
  <x:si>
    <x:t>12300107</x:t>
  </x:si>
  <x:si>
    <x:t>0552828281</x:t>
  </x:si>
  <x:si>
    <x:t>2312010125</x:t>
  </x:si>
  <x:si>
    <x:t>0557606667</x:t>
  </x:si>
  <x:si>
    <x:t>30s/Arab</x:t>
  </x:si>
  <x:si>
    <x:t>0501388443</x:t>
  </x:si>
  <x:si>
    <x:t>0502520022</x:t>
  </x:si>
  <x:si>
    <x:t>0552749953</x:t>
  </x:si>
  <x:si>
    <x:t>0503693960</x:t>
  </x:si>
  <x:si>
    <x:t>03250116</x:t>
  </x:si>
  <x:si>
    <x:t>2412110309</x:t>
  </x:si>
  <x:si>
    <x:t>0554818816</x:t>
  </x:si>
  <x:si>
    <x:t>0569000042</x:t>
  </x:si>
  <x:si>
    <x:t>2506060204</x:t>
  </x:si>
  <x:si>
    <x:t>0507957206</x:t>
  </x:si>
  <x:si>
    <x:t>2511060209</x:t>
  </x:si>
  <x:si>
    <x:t>0586155618</x:t>
  </x:si>
  <x:si>
    <x:t>612107/Riza</x:t>
  </x:si>
  <x:si>
    <x:t>12110213</x:t>
  </x:si>
  <x:si>
    <x:t>0522425200</x:t>
  </x:si>
  <x:si>
    <x:t>2407100405</x:t>
  </x:si>
  <x:si>
    <x:t>10050102</x:t>
  </x:si>
  <x:si>
    <x:t>For present</x:t>
  </x:si>
  <x:si>
    <x:t>0508499932</x:t>
  </x:si>
  <x:si>
    <x:t>12010402</x:t>
  </x:si>
  <x:si>
    <x:t>0522370938</x:t>
  </x:si>
  <x:si>
    <x:t>0505005256</x:t>
  </x:si>
  <x:si>
    <x:t>2511070409</x:t>
  </x:si>
  <x:si>
    <x:t>05110304</x:t>
  </x:si>
  <x:si>
    <x:t>0505131585</x:t>
  </x:si>
  <x:si>
    <x:t>0526692142</x:t>
  </x:si>
  <x:si>
    <x:t>2511060315</x:t>
  </x:si>
  <x:si>
    <x:t>2409160302</x:t>
  </x:si>
  <x:si>
    <x:t>2409150407</x:t>
  </x:si>
  <x:si>
    <x:t>2501070110</x:t>
  </x:si>
  <x:si>
    <x:t>2412100105</x:t>
  </x:si>
  <x:si>
    <x:t>0506952578</x:t>
  </x:si>
  <x:si>
    <x:t>0559064045</x:t>
  </x:si>
  <x:si>
    <x:t>2409050101</x:t>
  </x:si>
  <x:si>
    <x:t>0505955532</x:t>
  </x:si>
  <x:si>
    <x:t>12100319</x:t>
  </x:si>
  <x:si>
    <x:t>06230202</x:t>
  </x:si>
  <x:si>
    <x:t>0507255044</x:t>
  </x:si>
  <x:si>
    <x:t>12010127</x:t>
  </x:si>
  <x:si>
    <x:t>09150309</x:t>
  </x:si>
  <x:si>
    <x:t>0506169016</x:t>
  </x:si>
  <x:si>
    <x:t>2411150501</x:t>
  </x:si>
  <x:si>
    <x:t>0505206101</x:t>
  </x:si>
  <x:si>
    <x:t>2502050406</x:t>
  </x:si>
  <x:si>
    <x:t>2312010406</x:t>
  </x:si>
  <x:si>
    <x:t>09100201</x:t>
  </x:si>
  <x:si>
    <x:t>0544044994</x:t>
  </x:si>
  <x:si>
    <x:t>09070303</x:t>
  </x:si>
  <x:si>
    <x:t>0526199934</x:t>
  </x:si>
  <x:si>
    <x:t>2412110404</x:t>
  </x:si>
  <x:si>
    <x:t>0522432263</x:t>
  </x:si>
  <x:si>
    <x:t>16:00-17:00</x:t>
  </x:si>
  <x:si>
    <x:t>0558617863</x:t>
  </x:si>
  <x:si>
    <x:t>2411150410</x:t>
  </x:si>
  <x:si>
    <x:t>03200110</x:t>
  </x:si>
  <x:si>
    <x:t>12010305</x:t>
  </x:si>
  <x:si>
    <x:t>0505683108</x:t>
  </x:si>
  <x:si>
    <x:t>0505148844</x:t>
  </x:si>
  <x:si>
    <x:t>07050109</x:t>
  </x:si>
  <x:si>
    <x:t>0502363470</x:t>
  </x:si>
  <x:si>
    <x:t>2602210210</x:t>
  </x:si>
  <x:si>
    <x:t>0585812091</x:t>
  </x:si>
  <x:si>
    <x:t>01010123</x:t>
  </x:si>
  <x:si>
    <x:t>Loves Korea</x:t>
  </x:si>
  <x:si>
    <x:t>0555243153</x:t>
  </x:si>
  <x:si>
    <x:t>0507205698</x:t>
  </x:si>
  <x:si>
    <x:t>11934/Riza</x:t>
  </x:si>
  <x:si>
    <x:t>337531628</x:t>
  </x:si>
  <x:si>
    <x:t>09070404</x:t>
  </x:si>
  <x:si>
    <x:t>05120101</x:t>
  </x:si>
  <x:si>
    <x:t>0501024032</x:t>
  </x:si>
  <x:si>
    <x:t>0504389916</x:t>
  </x:si>
  <x:si>
    <x:t>01070108</x:t>
  </x:si>
  <x:si>
    <x:t>2311220314</x:t>
  </x:si>
  <x:si>
    <x:t>2311080308</x:t>
  </x:si>
  <x:si>
    <x:t>2411150319</x:t>
  </x:si>
  <x:si>
    <x:t>08140207</x:t>
  </x:si>
  <x:si>
    <x:t>0553532326</x:t>
  </x:si>
  <x:si>
    <x:t>2304250102</x:t>
  </x:si>
  <x:si>
    <x:t>2412100102</x:t>
  </x:si>
  <x:si>
    <x:t>0561711338</x:t>
  </x:si>
  <x:si>
    <x:t>12110307</x:t>
  </x:si>
  <x:si>
    <x:t>2512060206</x:t>
  </x:si>
  <x:si>
    <x:t>0508634888</x:t>
  </x:si>
  <x:si>
    <x:t>0589708303</x:t>
  </x:si>
  <x:si>
    <x:t>2511080103</x:t>
  </x:si>
  <x:si>
    <x:t>0502002884</x:t>
  </x:si>
  <x:si>
    <x:t>12120105</x:t>
  </x:si>
  <x:si>
    <x:t>2602220205</x:t>
  </x:si>
  <x:si>
    <x:t>04050102</x:t>
  </x:si>
  <x:si>
    <x:t>0588327759</x:t>
  </x:si>
  <x:si>
    <x:t>2304250312</x:t>
  </x:si>
  <x:si>
    <x:t>96599909717</x:t>
  </x:si>
  <x:si>
    <x:t>2307270308</x:t>
  </x:si>
  <x:si>
    <x:t>11080302</x:t>
  </x:si>
  <x:si>
    <x:t>07060114</x:t>
  </x:si>
  <x:si>
    <x:t>0504462793</x:t>
  </x:si>
  <x:si>
    <x:t>0505969904</x:t>
  </x:si>
  <x:si>
    <x:t>11110102</x:t>
  </x:si>
  <x:si>
    <x:t>0557038696</x:t>
  </x:si>
  <x:si>
    <x:t>04250407</x:t>
  </x:si>
  <x:si>
    <x:t>2506060109</x:t>
  </x:si>
  <x:si>
    <x:t>0585195383</x:t>
  </x:si>
  <x:si>
    <x:t>0504519158</x:t>
  </x:si>
  <x:si>
    <x:t>08010103</x:t>
  </x:si>
  <x:si>
    <x:t>12120102</x:t>
  </x:si>
  <x:si>
    <x:t>2506060205</x:t>
  </x:si>
  <x:si>
    <x:t>0504877776</x:t>
  </x:si>
  <x:si>
    <x:t>11220118</x:t>
  </x:si>
  <x:si>
    <x:t>0567640369</x:t>
  </x:si>
  <x:si>
    <x:t>2401290115</x:t>
  </x:si>
  <x:si>
    <x:t>0558526083</x:t>
  </x:si>
  <x:si>
    <x:t>2408160107</x:t>
  </x:si>
  <x:si>
    <x:t>0568380466</x:t>
  </x:si>
  <x:si>
    <x:t>0503038038</x:t>
  </x:si>
  <x:si>
    <x:t>0559398811</x:t>
  </x:si>
  <x:si>
    <x:t>055478008</x:t>
  </x:si>
  <x:si>
    <x:t>05021333141</x:t>
  </x:si>
  <x:si>
    <x:t>07050410</x:t>
  </x:si>
  <x:si>
    <x:t>09:00-10:00</x:t>
  </x:si>
  <x:si>
    <x:t>2407060104</x:t>
  </x:si>
  <x:si>
    <x:t>01050311</x:t>
  </x:si>
  <x:si>
    <x:t>04200404</x:t>
  </x:si>
  <x:si>
    <x:t>05100314</x:t>
  </x:si>
  <x:si>
    <x:t>08150411</x:t>
  </x:si>
  <x:si>
    <x:t>0503899756</x:t>
  </x:si>
  <x:si>
    <x:t>12100208</x:t>
  </x:si>
  <x:si>
    <x:t>Send to MCC</x:t>
  </x:si>
  <x:si>
    <x:t>0588639807</x:t>
  </x:si>
  <x:si>
    <x:t>2512080104</x:t>
  </x:si>
  <x:si>
    <x:t>0557709977</x:t>
  </x:si>
  <x:si>
    <x:t>0501618285</x:t>
  </x:si>
  <x:si>
    <x:t>2512080110</x:t>
  </x:si>
  <x:si>
    <x:t>0551600012</x:t>
  </x:si>
  <x:si>
    <x:t>12957(Riza)</x:t>
  </x:si>
  <x:si>
    <x:t>04260203</x:t>
  </x:si>
  <x:si>
    <x:t>0509346236</x:t>
  </x:si>
  <x:si>
    <x:t>0506505419</x:t>
  </x:si>
  <x:si>
    <x:t>01050110</x:t>
  </x:si>
  <x:si>
    <x:t>2512060310</x:t>
  </x:si>
  <x:si>
    <x:t>2407050201</x:t>
  </x:si>
  <x:si>
    <x:t>08160114</x:t>
  </x:si>
  <x:si>
    <x:t>2404100203</x:t>
  </x:si>
  <x:si>
    <x:t>2512060402</x:t>
  </x:si>
  <x:si>
    <x:t>01010408</x:t>
  </x:si>
  <x:si>
    <x:t>0547090747</x:t>
  </x:si>
  <x:si>
    <x:t>For gift</x:t>
  </x:si>
  <x:si>
    <x:t>0561016664</x:t>
  </x:si>
  <x:si>
    <x:t>0566025858</x:t>
  </x:si>
  <x:si>
    <x:t>0503668537</x:t>
  </x:si>
  <x:si>
    <x:t>2407160112</x:t>
  </x:si>
  <x:si>
    <x:t>10050202</x:t>
  </x:si>
  <x:si>
    <x:t>0563621816</x:t>
  </x:si>
  <x:si>
    <x:t>Mon(3/9)</x:t>
  </x:si>
  <x:si>
    <x:t>08160104</x:t>
  </x:si>
  <x:si>
    <x:t>0503371551</x:t>
  </x:si>
  <x:si>
    <x:t>30s/Russian</x:t>
  </x:si>
  <x:si>
    <x:t>0506454340</x:t>
  </x:si>
  <x:si>
    <x:t>2408160201</x:t>
  </x:si>
  <x:si>
    <x:t>0504408168</x:t>
  </x:si>
  <x:si>
    <x:t>2310190121</x:t>
  </x:si>
  <x:si>
    <x:t>2512070109</x:t>
  </x:si>
  <x:si>
    <x:t>0507788223</x:t>
  </x:si>
  <x:si>
    <x:t>0564130663</x:t>
  </x:si>
  <x:si>
    <x:t>2407060305</x:t>
  </x:si>
  <x:si>
    <x:t>2305150301</x:t>
  </x:si>
  <x:si>
    <x:t>0567849170</x:t>
  </x:si>
  <x:si>
    <x:t>0502028620</x:t>
  </x:si>
  <x:si>
    <x:t>0503555224</x:t>
  </x:si>
  <x:si>
    <x:t>2506050404</x:t>
  </x:si>
  <x:si>
    <x:t>0553311042</x:t>
  </x:si>
  <x:si>
    <x:t>19029892893</x:t>
  </x:si>
  <x:si>
    <x:t>2602200204</x:t>
  </x:si>
  <x:si>
    <x:t>2511060313</x:t>
  </x:si>
  <x:si>
    <x:t>09220410</x:t>
  </x:si>
  <x:si>
    <x:t>0568887285</x:t>
  </x:si>
  <x:si>
    <x:t>0502505479</x:t>
  </x:si>
  <x:si>
    <x:t>0504422476</x:t>
  </x:si>
  <x:si>
    <x:t>0504283551</x:t>
  </x:si>
  <x:si>
    <x:t>0589999800</x:t>
  </x:si>
  <x:si>
    <x:t>2506060304</x:t>
  </x:si>
  <x:si>
    <x:t>04060403</x:t>
  </x:si>
  <x:si>
    <x:t>01050403</x:t>
  </x:si>
  <x:si>
    <x:t>0501298242</x:t>
  </x:si>
  <x:si>
    <x:t>0502135987</x:t>
  </x:si>
  <x:si>
    <x:t>0506326172</x:t>
  </x:si>
  <x:si>
    <x:t>2501060211</x:t>
  </x:si>
  <x:si>
    <x:t>0504057862</x:t>
  </x:si>
  <x:si>
    <x:t>2408100109</x:t>
  </x:si>
  <x:si>
    <x:t>04250413</x:t>
  </x:si>
  <x:si>
    <x:t>01290115</x:t>
  </x:si>
  <x:si>
    <x:t>0504288685</x:t>
  </x:si>
  <x:si>
    <x:t>2404150110</x:t>
  </x:si>
  <x:si>
    <x:t>0501241343</x:t>
  </x:si>
  <x:si>
    <x:t>2511050504</x:t>
  </x:si>
  <x:si>
    <x:t>2511070103</x:t>
  </x:si>
  <x:si>
    <x:t>0586691718</x:t>
  </x:si>
  <x:si>
    <x:t xml:space="preserve"> 08:26 PM</x:t>
  </x:si>
  <x:si>
    <x:t>2404250415</x:t>
  </x:si>
  <x:si>
    <x:t>11080410</x:t>
  </x:si>
  <x:si>
    <x:t>2512050310</x:t>
  </x:si>
  <x:si>
    <x:t>2410050102</x:t>
  </x:si>
  <x:si>
    <x:t>2511070207</x:t>
  </x:si>
  <x:si>
    <x:t>Sun(4/5)</x:t>
  </x:si>
  <x:si>
    <x:t>0563315559</x:t>
  </x:si>
  <x:si>
    <x:t>2411100316</x:t>
  </x:si>
  <x:si>
    <x:t>12120106</x:t>
  </x:si>
  <x:si>
    <x:t>2407060102</x:t>
  </x:si>
  <x:si>
    <x:t>12100411</x:t>
  </x:si>
  <x:si>
    <x:t>00:00-01:00</x:t>
  </x:si>
  <x:si>
    <x:t>11150508</x:t>
  </x:si>
  <x:si>
    <x:t>0501339387</x:t>
  </x:si>
  <x:si>
    <x:t>11160208</x:t>
  </x:si>
  <x:si>
    <x:t>0508824994</x:t>
  </x:si>
  <x:si>
    <x:t>01050411</x:t>
  </x:si>
  <x:si>
    <x:t>08010303</x:t>
  </x:si>
  <x:si>
    <x:t>For a gifts</x:t>
  </x:si>
  <x:si>
    <x:t>03050121</x:t>
  </x:si>
  <x:si>
    <x:t>0506433184</x:t>
  </x:si>
  <x:si>
    <x:t>2411150508</x:t>
  </x:si>
  <x:si>
    <x:t>2410050403</x:t>
  </x:si>
  <x:si>
    <x:t>Thu(2/19)</x:t>
  </x:si>
  <x:si>
    <x:t>0552502212</x:t>
  </x:si>
  <x:si>
    <x:t>2408010304</x:t>
  </x:si>
  <x:si>
    <x:t>0561665507</x:t>
  </x:si>
  <x:si>
    <x:t>11160112</x:t>
  </x:si>
  <x:si>
    <x:t>2506050409</x:t>
  </x:si>
  <x:si>
    <x:t>2512070210</x:t>
  </x:si>
  <x:si>
    <x:t>03050105</x:t>
  </x:si>
  <x:si>
    <x:t>12120115</x:t>
  </x:si>
  <x:si>
    <x:t>04060409</x:t>
  </x:si>
  <x:si>
    <x:t>03270367</x:t>
  </x:si>
  <x:si>
    <x:t>2501060209</x:t>
  </x:si>
  <x:si>
    <x:t>Discolored</x:t>
  </x:si>
  <x:si>
    <x:t>0505159334</x:t>
  </x:si>
  <x:si>
    <x:t>2411150510</x:t>
  </x:si>
  <x:si>
    <x:t>60691960</x:t>
  </x:si>
  <x:si>
    <x:t>0555533691</x:t>
  </x:si>
  <x:si>
    <x:t>2602220110</x:t>
  </x:si>
  <x:si>
    <x:t>12050206</x:t>
  </x:si>
  <x:si>
    <x:t>056734392</x:t>
  </x:si>
  <x:si>
    <x:t>0557301293</x:t>
  </x:si>
  <x:si>
    <x:t>11160119</x:t>
  </x:si>
  <x:si>
    <x:t>0553475616</x:t>
  </x:si>
  <x:si>
    <x:t>0555959522</x:t>
  </x:si>
  <x:si>
    <x:t>07060407</x:t>
  </x:si>
  <x:si>
    <x:t>0552712728</x:t>
  </x:si>
  <x:si>
    <x:t>2511060311</x:t>
  </x:si>
  <x:si>
    <x:t>0504003332</x:t>
  </x:si>
  <x:si>
    <x:t>Shakeeba</x:t>
  </x:si>
  <x:si>
    <x:t>0502270374</x:t>
  </x:si>
  <x:si>
    <x:t>0503389586</x:t>
  </x:si>
  <x:si>
    <x:t>0521082014</x:t>
  </x:si>
  <x:si>
    <x:t>12010401</x:t>
  </x:si>
  <x:si>
    <x:t>0585988201</x:t>
  </x:si>
  <x:si>
    <x:t>2311220201</x:t>
  </x:si>
  <x:si>
    <x:t>Um Talal</x:t>
  </x:si>
  <x:si>
    <x:t>04250601</x:t>
  </x:si>
  <x:si>
    <x:t>0545955562</x:t>
  </x:si>
  <x:si>
    <x:t>0557275364</x:t>
  </x:si>
  <x:si>
    <x:t>0569617959</x:t>
  </x:si>
  <x:si>
    <x:t>0505968932</x:t>
  </x:si>
  <x:si>
    <x:t>0567437759</x:t>
  </x:si>
  <x:si>
    <x:t>0507788363</x:t>
  </x:si>
  <x:si>
    <x:t>0505151815</x:t>
  </x:si>
  <x:si>
    <x:t>0542335914</x:t>
  </x:si>
  <x:si>
    <x:t>Sandeyyah</x:t>
  </x:si>
  <x:si>
    <x:t>2511070203</x:t>
  </x:si>
  <x:si>
    <x:t>07050106</x:t>
  </x:si>
  <x:si>
    <x:t>0557706143</x:t>
  </x:si>
  <x:si>
    <x:t>2412100409</x:t>
  </x:si>
  <x:si>
    <x:t>07140402</x:t>
  </x:si>
  <x:si>
    <x:t>0564488644</x:t>
  </x:si>
  <x:si>
    <x:t>12100214</x:t>
  </x:si>
  <x:si>
    <x:t>Haya Khalid</x:t>
  </x:si>
  <x:si>
    <x:t>01060102</x:t>
  </x:si>
  <x:si>
    <x:t>0568870213</x:t>
  </x:si>
  <x:si>
    <x:t>04150110</x:t>
  </x:si>
  <x:si>
    <x:t>Thu(3/26)</x:t>
  </x:si>
  <x:si>
    <x:t>23:00-24:00</x:t>
  </x:si>
  <x:si>
    <x:t>0504713100</x:t>
  </x:si>
  <x:si>
    <x:t>2412110205</x:t>
  </x:si>
  <x:si>
    <x:t>10190407</x:t>
  </x:si>
  <x:si>
    <x:t>2408150109</x:t>
  </x:si>
  <x:si>
    <x:t>2512060301</x:t>
  </x:si>
  <x:si>
    <x:t>2412100210</x:t>
  </x:si>
  <x:si>
    <x:t>2407100102</x:t>
  </x:si>
  <x:si>
    <x:t>2512050503</x:t>
  </x:si>
  <x:si>
    <x:t>0501868297</x:t>
  </x:si>
  <x:si>
    <x:t>Thu(4/2)</x:t>
  </x:si>
  <x:si>
    <x:t>2404150109</x:t>
  </x:si>
  <x:si>
    <x:t>0522571635</x:t>
  </x:si>
  <x:si>
    <x:t>07060403</x:t>
  </x:si>
  <x:si>
    <x:t>0545828115</x:t>
  </x:si>
  <x:si>
    <x:t>0529371996</x:t>
  </x:si>
  <x:si>
    <x:t>0565571432</x:t>
  </x:si>
  <x:si>
    <x:t>0563608028</x:t>
  </x:si>
  <x:si>
    <x:t>0586590605</x:t>
  </x:si>
  <x:si>
    <x:t>0529179209</x:t>
  </x:si>
  <x:si>
    <x:t>0528759024</x:t>
  </x:si>
  <x:si>
    <x:t>2404200404</x:t>
  </x:si>
  <x:si>
    <x:t>0567908697</x:t>
  </x:si>
  <x:si>
    <x:t>2409100103</x:t>
  </x:si>
  <x:si>
    <x:t>2408150308</x:t>
  </x:si>
  <x:si>
    <x:t>0557757533</x:t>
  </x:si>
  <x:si>
    <x:t>0563761155</x:t>
  </x:si>
  <x:si>
    <x:t>05130107</x:t>
  </x:si>
  <x:si>
    <x:t>11230203</x:t>
  </x:si>
  <x:si>
    <x:t>04250312</x:t>
  </x:si>
  <x:si>
    <x:t>0505566016</x:t>
  </x:si>
  <x:si>
    <x:t>2511060312</x:t>
  </x:si>
  <x:si>
    <x:t>0508688587</x:t>
  </x:si>
  <x:si>
    <x:t>Javeriya</x:t>
  </x:si>
  <x:si>
    <x:t>09160205</x:t>
  </x:si>
  <x:si>
    <x:t>0505234383</x:t>
  </x:si>
  <x:si>
    <x:t>11160104</x:t>
  </x:si>
  <x:si>
    <x:t>0551246994</x:t>
  </x:si>
  <x:si>
    <x:t>12010320</x:t>
  </x:si>
  <x:si>
    <x:t>2409160301</x:t>
  </x:si>
  <x:si>
    <x:t>Chloe Souza</x:t>
  </x:si>
  <x:si>
    <x:t>0525050751</x:t>
  </x:si>
  <x:si>
    <x:t>0502950783</x:t>
  </x:si>
  <x:si>
    <x:t>0529122201</x:t>
  </x:si>
  <x:si>
    <x:t>40s/Arab</x:t>
  </x:si>
  <x:si>
    <x:t>2501050108</x:t>
  </x:si>
  <x:si>
    <x:t>04200501</x:t>
  </x:si>
  <x:si>
    <x:t>05060401</x:t>
  </x:si>
  <x:si>
    <x:t>10190315</x:t>
  </x:si>
  <x:si>
    <x:t>2401010408</x:t>
  </x:si>
  <x:si>
    <x:t>2401010201</x:t>
  </x:si>
  <x:si>
    <x:t>Tennacia</x:t>
  </x:si>
  <x:si>
    <x:t>0529458921</x:t>
  </x:si>
  <x:si>
    <x:t>0503910404</x:t>
  </x:si>
  <x:si>
    <x:t>04250401</x:t>
  </x:si>
  <x:si>
    <x:t>2312010118</x:t>
  </x:si>
  <x:si>
    <x:t xml:space="preserve">07210402 </x:t>
  </x:si>
  <x:si>
    <x:t>11220413</x:t>
  </x:si>
  <x:si>
    <x:t>2404260105</x:t>
  </x:si>
  <x:si>
    <x:t>2411100403</x:t>
  </x:si>
  <x:si>
    <x:t>2602200311</x:t>
  </x:si>
  <x:si>
    <x:t>0564492580</x:t>
  </x:si>
  <x:si>
    <x:t>2511070306</x:t>
  </x:si>
  <x:si>
    <x:t>0508327232</x:t>
  </x:si>
  <x:si>
    <x:t>09100103</x:t>
  </x:si>
  <x:si>
    <x:t>2410050202</x:t>
  </x:si>
  <x:si>
    <x:t>0504321041</x:t>
  </x:si>
  <x:si>
    <x:t>03250404</x:t>
  </x:si>
  <x:si>
    <x:t>0506999456</x:t>
  </x:si>
  <x:si>
    <x:t>10050108</x:t>
  </x:si>
  <x:si>
    <x:t>01060202</x:t>
  </x:si>
  <x:si>
    <x:t>2502050405</x:t>
  </x:si>
  <x:si>
    <x:t>2411150108</x:t>
  </x:si>
  <x:si>
    <x:t>01260107</x:t>
  </x:si>
  <x:si>
    <x:t>0568733335</x:t>
  </x:si>
  <x:si>
    <x:t>03200401</x:t>
  </x:si>
  <x:si>
    <x:t>01100402</x:t>
  </x:si>
  <x:si>
    <x:t>09150203</x:t>
  </x:si>
  <x:si>
    <x:t>0501870009</x:t>
  </x:si>
  <x:si>
    <x:t>07210109</x:t>
  </x:si>
  <x:si>
    <x:t>2512100101</x:t>
  </x:si>
  <x:si>
    <x:t>0505029808</x:t>
  </x:si>
  <x:si>
    <x:t>2602210312</x:t>
  </x:si>
  <x:si>
    <x:t>0526055552</x:t>
  </x:si>
  <x:si>
    <x:t>05100202</x:t>
  </x:si>
  <x:si>
    <x:t>03250301</x:t>
  </x:si>
  <x:si>
    <x:t>09260401</x:t>
  </x:si>
  <x:si>
    <x:t>05120108</x:t>
  </x:si>
  <x:si>
    <x:t>0553868869</x:t>
  </x:si>
  <x:si>
    <x:t>0566905633</x:t>
  </x:si>
  <x:si>
    <x:t>2502050206</x:t>
  </x:si>
  <x:si>
    <x:t>2506050208</x:t>
  </x:si>
  <x:si>
    <x:t>03050406</x:t>
  </x:si>
  <x:si>
    <x:t>03250402</x:t>
  </x:si>
  <x:si>
    <x:t>Exchange</x:t>
  </x:si>
  <x:si>
    <x:t>01060104</x:t>
  </x:si>
  <x:si>
    <x:t>2411150115</x:t>
  </x:si>
  <x:si>
    <x:t>2502050205</x:t>
  </x:si>
  <x:si>
    <x:t>0509545787</x:t>
  </x:si>
  <x:si>
    <x:t>2411150201</x:t>
  </x:si>
  <x:si>
    <x:t>0504867765</x:t>
  </x:si>
  <x:si>
    <x:t>For her and for her sister.</x:t>
  </x:si>
  <x:si>
    <x:t>They are a family, the guy wanted only to buy a ring. So he choose this item</x:t>
  </x:si>
  <x:si>
    <x:t>Same customer of receipt number 612045, she added this item for her daughter.</x:t>
  </x:si>
  <x:si>
    <x:t>She buy for herself and for her daughter, but she`s always buying to our shop</x:t>
  </x:si>
  <x:si>
    <x:t>They came from Sephora and passed by here to bought a necklace for herself .</x:t>
  </x:si>
  <x:si>
    <x:t>She bought it for herself. She came here to bought the earrings for herself.</x:t>
  </x:si>
  <x:si>
    <x:t>They wanted a surprise gift for her friend so they came back and buy this item</x:t>
  </x:si>
  <x:si>
    <x:t>She`s a Filipina girl, she wants to buy an earrings so this item she choose.</x:t>
  </x:si>
  <x:si>
    <x:t>She bought necklace and earing for her and earing for her 1 year old daughter.</x:t>
  </x:si>
  <x:si>
    <x:t>She`s Sri Lanka lady, she bought her before, now they bought again for a gift.</x:t>
  </x:si>
  <x:si>
    <x:t>For her and for her daughter. She don`t want to register they are in a hurry.</x:t>
  </x:si>
  <x:si>
    <x:t>Local teen came our store, this is his 4th buy,today bought for his sister gift</x:t>
  </x:si>
  <x:si>
    <x:t>She passed by only here and she likes this design so she bought it immediately.</x:t>
  </x:si>
  <x:si>
    <x:t>They passed by only here and she likes this item so she bought it for herself</x:t>
  </x:si>
  <x:si>
    <x:t>He is from France just visiting here in Dubai he buy 2 bangles for presents.</x:t>
  </x:si>
  <x:si>
    <x:t>This is the Chinese lady who change only her items before. And she choose it.</x:t>
  </x:si>
  <x:si>
    <x:t>She`s our loyal customer an Indian lady, which really likes to buy earrings.</x:t>
  </x:si>
  <x:si>
    <x:t>Before you bought necklace she loves it so came back for bracelet and earring</x:t>
  </x:si>
  <x:si>
    <x:t>They are visitors in Dubai from Kuwait.A family who bought for their daughter.</x:t>
  </x:si>
  <x:si>
    <x:t>She`s one of our loyal customer,she go here to bought a gift for here friend.</x:t>
  </x:si>
  <x:si>
    <x:t>She`s my first customer today she came back for the necklace she ask before.</x:t>
  </x:si>
  <x:si>
    <x:t>She is a Chinese come to Dubai for tourist she bought earings for souviener.</x:t>
  </x:si>
  <x:si>
    <x:t>They are family, her daughter wanted this set so the mother bought it for her.</x:t>
  </x:si>
  <x:si>
    <x:t>She came to daiso and she passed by here then finding what she wants to buy.</x:t>
  </x:si>
  <x:si>
    <x:t>Monica</x:t>
  </x:si>
  <x:si>
    <x:t>Madam wants as a gift</x:t>
  </x:si>
  <x:si>
    <x:t>2025. 9. 23 오후 5:55:01</x:t>
  </x:si>
  <x:si>
    <x:t>2026. 1. 8 오후 4:17:15</x:t>
  </x:si>
  <x:si>
    <x:t>2025. 11. 6 오후 12:32:16</x:t>
  </x:si>
  <x:si>
    <x:t>alefia@tambawala.com</x:t>
  </x:si>
  <x:si>
    <x:t>2025. 9. 20 오후 5:29:28</x:t>
  </x:si>
  <x:si>
    <x:t>Bangle Set 2510070315</x:t>
  </x:si>
  <x:si>
    <x:t>Hand Chain 2509070301</x:t>
  </x:si>
  <x:si>
    <x:t>2025. 9. 26 오후 10:15:47</x:t>
  </x:si>
  <x:si>
    <x:t>nima.elnour@gmail.com</x:t>
  </x:si>
  <x:si>
    <x:t>2025. 9. 30 오후 9:56:37</x:t>
  </x:si>
  <x:si>
    <x:t>2026. 3. 9 오후 10:11:50</x:t>
  </x:si>
  <x:si>
    <x:t>She`s buying for gift</x:t>
  </x:si>
  <x:si>
    <x:t>2025. 9. 30 오후 9:07:40</x:t>
  </x:si>
  <x:si>
    <x:t>2025. 9. 21 오후 5:23:12</x:t>
  </x:si>
  <x:si>
    <x:t>2026. 3. 5 오후 7:10:06</x:t>
  </x:si>
  <x:si>
    <x:t>2025. 9. 30 오후 6:02:53</x:t>
  </x:si>
  <x:si>
    <x:t>Necklace set 2602210206</x:t>
  </x:si>
  <x:si>
    <x:t>Hand Chain 2511070306</x:t>
  </x:si>
  <x:si>
    <x:t>2025. 9. 19 오후 7:19:40</x:t>
  </x:si>
  <x:si>
    <x:t>2025. 9. 20 오후 12:03:48</x:t>
  </x:si>
  <x:si>
    <x:t>Bangle set 2512050314</x:t>
  </x:si>
  <x:si>
    <x:t>She buy for presents.</x:t>
  </x:si>
  <x:si>
    <x:t>2025. 9. 12 오후 5:54:56</x:t>
  </x:si>
  <x:si>
    <x:t>2025. 9. 21 오후 10:36:54</x:t>
  </x:si>
  <x:si>
    <x:t>2026. 1. 9 오후 8:04:28</x:t>
  </x:si>
  <x:si>
    <x:t>2026. 3. 15 오후 4:03:35</x:t>
  </x:si>
  <x:si>
    <x:t>Necklace set 2602210207</x:t>
  </x:si>
  <x:si>
    <x:t>For her 14 y.o daughter</x:t>
  </x:si>
  <x:si>
    <x:t>2025. 9. 10 오후 8:41:10</x:t>
  </x:si>
  <x:si>
    <x:t>Bangle set 2602190315</x:t>
  </x:si>
  <x:si>
    <x:t>2025. 9. 17 오전 11:59:19</x:t>
  </x:si>
  <x:si>
    <x:t>Necklace set 2602220204</x:t>
  </x:si>
  <x:si>
    <x:t>2025. 9. 25 오후 8:38:31</x:t>
  </x:si>
  <x:si>
    <x:t>2026. 3. 9 오후 1:46:09</x:t>
  </x:si>
  <x:si>
    <x:t>2025. 9. 19 오후 5:57:08</x:t>
  </x:si>
  <x:si>
    <x:t>2025. 9. 12 오후 12:23:49</x:t>
  </x:si>
  <x:si>
    <x:t>2025. 9. 29 오후 3:35:38</x:t>
  </x:si>
  <x:si>
    <x:t>2025. 9. 11 오후 9:44:58</x:t>
  </x:si>
  <x:si>
    <x:t>2025. 9. 11 오후 3:10:24</x:t>
  </x:si>
  <x:si>
    <x:t>Not reported by Riza</x:t>
  </x:si>
  <x:si>
    <x:t>2025. 9. 9 오후 2:10:44</x:t>
  </x:si>
  <x:si>
    <x:t>2025. 9. 19 오후 8:56:09</x:t>
  </x:si>
  <x:si>
    <x:t>2025. 9. 9 오후 2:07:20</x:t>
  </x:si>
  <x:si>
    <x:t>Necklace set 2602220203</x:t>
  </x:si>
  <x:si>
    <x:t>2025. 9. 19 오후 7:23:26</x:t>
  </x:si>
  <x:si>
    <x:t>2025. 9. 13 오후 12:46:42</x:t>
  </x:si>
  <x:si>
    <x:t>2025. 9. 15 오후 8:17:24</x:t>
  </x:si>
  <x:si>
    <x:t>2025. 9. 18 오후 12:55:07</x:t>
  </x:si>
  <x:si>
    <x:t>nawal08khan@gmail.com</x:t>
  </x:si>
  <x:si>
    <x:t>2025. 9. 15 오후 8:52:26</x:t>
  </x:si>
  <x:si>
    <x:t>Bangle set 2602180313</x:t>
  </x:si>
  <x:si>
    <x:t>2026. 3. 9 오후 1:46:54</x:t>
  </x:si>
  <x:si>
    <x:t>40s/Arab/Set purchase</x:t>
  </x:si>
  <x:si>
    <x:t>2025. 9. 20 오후 1:14:27</x:t>
  </x:si>
  <x:si>
    <x:t>2025. 9. 7 오후 6:38:35</x:t>
  </x:si>
  <x:si>
    <x:t>2025. 9. 24 오후 10:03:41</x:t>
  </x:si>
  <x:si>
    <x:t>2025. 9. 28 오후 2:45:57</x:t>
  </x:si>
  <x:si>
    <x:t>2025. 9. 20 오후 10:44:36</x:t>
  </x:si>
  <x:si>
    <x:t>drsadafjalil@gmail.com</x:t>
  </x:si>
  <x:si>
    <x:t>2025. 9. 20 오후 9:01:31</x:t>
  </x:si>
  <x:si>
    <x:t>2025. 9. 9 오후 7:50:25</x:t>
  </x:si>
  <x:si>
    <x:t>2025. 9. 13 오후 4:09:21</x:t>
  </x:si>
  <x:si>
    <x:t>Bought for her daughter</x:t>
  </x:si>
  <x:si>
    <x:t>2026. 1. 9 오후 8:05:25</x:t>
  </x:si>
  <x:si>
    <x:t>2025. 9. 19 오후 4:31:59</x:t>
  </x:si>
  <x:si>
    <x:t>2025. 9. 13 오후 5:48:04</x:t>
  </x:si>
  <x:si>
    <x:t>2025. 9. 20 오후 5:40:39</x:t>
  </x:si>
  <x:si>
    <x:t>She bought for herself,</x:t>
  </x:si>
  <x:si>
    <x:t>2025. 9. 7 오후 2:19:55</x:t>
  </x:si>
  <x:si>
    <x:t>2025. 9. 16 오후 6:18:52</x:t>
  </x:si>
  <x:si>
    <x:t>2026. 3. 15 오후 4:15:26</x:t>
  </x:si>
  <x:si>
    <x:t>2025. 9. 9 오후 2:06:43</x:t>
  </x:si>
  <x:si>
    <x:t>2025. 9. 14 오후 6:39:44</x:t>
  </x:si>
  <x:si>
    <x:t>2025. 9. 25 오후 5:27:16</x:t>
  </x:si>
  <x:si>
    <x:t>2025. 9. 12 오후 10:37:11</x:t>
  </x:si>
  <x:si>
    <x:t>2025. 9. 12 오후 10:05:46</x:t>
  </x:si>
  <x:si>
    <x:t>nassernaya340@gmail.com</x:t>
  </x:si>
  <x:si>
    <x:t>Madam wanted as a gift</x:t>
  </x:si>
  <x:si>
    <x:t>lamar.mahruqi@gmail.com</x:t>
  </x:si>
  <x:si>
    <x:t>2026. 1. 23 오후 8:25:21</x:t>
  </x:si>
  <x:si>
    <x:t>For herself, bracelet</x:t>
  </x:si>
  <x:si>
    <x:t>2025. 9. 22 오후 1:32:20</x:t>
  </x:si>
  <x:si>
    <x:t>2025. 9. 21 오후 1:13:34</x:t>
  </x:si>
  <x:si>
    <x:t>2025. 9. 22 오후 4:40:53</x:t>
  </x:si>
  <x:si>
    <x:t>2025. 9. 11 오전 11:15:11</x:t>
  </x:si>
  <x:si>
    <x:t>&lt;p&gt;SS 18kGP Zircon&lt;/p&gt;</x:t>
  </x:si>
  <x:si>
    <x:t>2025. 9. 9 오후 1:59:48</x:t>
  </x:si>
  <x:si>
    <x:t>Hands Chain 12100601</x:t>
  </x:si>
  <x:si>
    <x:t>shadabsmizan@gmail.com</x:t>
  </x:si>
  <x:si>
    <x:t>2025. 9. 19 오후 9:22:55</x:t>
  </x:si>
  <x:si>
    <x:t>2025. 11. 6 오후 9:38:12</x:t>
  </x:si>
  <x:si>
    <x:t>2025. 12. 5 오후 2:38:12</x:t>
  </x:si>
  <x:si>
    <x:t>2025. 9. 21 오후 2:42:05</x:t>
  </x:si>
  <x:si>
    <x:t>2025. 9. 13 오후 2:33:12</x:t>
  </x:si>
  <x:si>
    <x:t>Belly Stud 2512050506</x:t>
  </x:si>
  <x:si>
    <x:t>2026. 1. 23 오후 8:23:00</x:t>
  </x:si>
  <x:si>
    <x:t>2025. 9. 16 오후 7:18:40</x:t>
  </x:si>
  <x:si>
    <x:t>2026. 1. 23 오후 6:59:26</x:t>
  </x:si>
  <x:si>
    <x:t>A returning costumer bought again a some bracelet and earrings as a gift to her friend and she also bought again for herself</x:t>
  </x:si>
  <x:si>
    <x:t>Tourist husband and wife went here searching jewelries presents going back to India and they buy bracelet necklace and earring.</x:t>
  </x:si>
  <x:si>
    <x:t>An Arab couple bought earring.they came already yesterday but they don`t have enough money.They asked for the last discount.</x:t>
  </x:si>
  <x:si>
    <x:t>A tourist indian girl bought a 3 rings and asking too much discount. Coz She says this is her 1st time to travel here in uae</x:t>
  </x:si>
  <x:si>
    <x:t>Two Emirati ladies with ulta beauty bag went here looking for an earring after showing all the earrings she bought 3 pieces.</x:t>
  </x:si>
  <x:si>
    <x:t>An Arab lady went here looking for a small earring after checking all the earrings she found one that she likes and bought it.</x:t>
  </x:si>
  <x:si>
    <x:t>An Arab mom and daughter went here looking for a bracelet .. and they said all are nice .they bought 2 bracelet and an earring.</x:t>
  </x:si>
  <x:si>
    <x:t>Young lady from Europe went here looking for necklace, after looking around she chose 1 and 1 earring, and pay for it quickly.</x:t>
  </x:si>
  <x:si>
    <x:t>A foreign guy looking something special bracelet that have a jade stone coz he will give it to his wife as a valentine`s gift</x:t>
  </x:si>
  <x:si>
    <x:t>An arab women who came earlier and then she said she will come back,then she came again after few minutes and bought earrings.</x:t>
  </x:si>
  <x:si>
    <x:t>The young emarati who purchased earlier saw the bracelet that matches her necklace and earring so she pay for it also quickly.</x:t>
  </x:si>
  <x:si>
    <x:t>An arab lady is passing by when she saw the necklaces, she really likes it, thats why she asked for Last price and bought it.</x:t>
  </x:si>
  <x:si>
    <x:t>A family tourist with a baby from Kyrgyzstan pass by here when she saw a bracelet.. she likes it a lot and bought it easily.</x:t>
  </x:si>
  <x:si>
    <x:t>(MOE)
Stock-In
14제품 59개
(Add-From MCC)
(2) Bangle 2512060314
(De-To MCC)
(1) Bangle set 2602190315
(1) Necklace set 2602220203</x:t>
  </x:si>
  <x:si>
    <x:t>Indian couple went here looking for gift, after looking around the lady chose 1 bangle, she asked for discount and pay for it.</x:t>
  </x:si>
  <x:si>
    <x:t>One arab lady with her filipina helper went here looking around then the arab lady purchased 5 items, she give 1 to her nanny.</x:t>
  </x:si>
  <x:si>
    <x:t>A lady from Europe went here early to buy earring, she chose quickly, pay for it and wear it,she dont want to give her details.</x:t>
  </x:si>
  <x:si>
    <x:t>2 arab friends went here looking for gift,after looking around they chose earring and they asked for last price and pay for it.</x:t>
  </x:si>
  <x:si>
    <x:t>A young European lady with sephora bag went here looking for ring for a gift, she quickly choose what she wants and pay for it.</x:t>
  </x:si>
  <x:si>
    <x:t>An arab family with Carrefour trolley are passing by when they saw the jewelries, they see the ring lovely so they bought it.</x:t>
  </x:si>
  <x:si>
    <x:t>Hand Chain 2512050308</x:t>
  </x:si>
  <x:si>
    <x:t>Hand Chain 2602190302</x:t>
  </x:si>
  <x:si>
    <x:t xml:space="preserve">Silver925 18KGP Zircon </x:t>
  </x:si>
  <x:si>
    <x:t>Bangle Set 2508060311</x:t>
  </x:si>
  <x:si>
    <x:t>Hand Chain 2603150301</x:t>
  </x:si>
  <x:si>
    <x:t>Silver925 18kGP Zircon</x:t>
  </x:si>
  <x:si>
    <x:t>Bangle Set 2503050304</x:t>
  </x:si>
  <x:si>
    <x:t>Hand Chain 2604160302</x:t>
  </x:si>
  <x:si>
    <x:t>Bangle Set 2503050303</x:t>
  </x:si>
  <x:si>
    <x:t>Silver925 18KGP Zircon</x:t>
  </x:si>
  <x:si>
    <x:t>Hand Chain 2601190310</x:t>
  </x:si>
  <x:si>
    <x:t>Bangle Set 2503050306</x:t>
  </x:si>
  <x:si>
    <x:t>Hand Chain 2512050307</x:t>
  </x:si>
  <x:si>
    <x:t>Necklace set 2502100212</x:t>
  </x:si>
  <x:si>
    <x:t xml:space="preserve">Silver925 18kGP Zircon </x:t>
  </x:si>
  <x:si>
    <x:t>Hand Chain 2508060301</x:t>
  </x:si>
  <x:si>
    <x:t>Bangle Set 2509060315</x:t>
  </x:si>
  <x:si>
    <x:t>Bangle set 2504050314</x:t>
  </x:si>
  <x:si>
    <x:t>Bangle Set 2505070314</x:t>
  </x:si>
  <x:si>
    <x:t>Hand chain 2505070302</x:t>
  </x:si>
  <x:si>
    <x:t>Necklace set 2504060210</x:t>
  </x:si>
  <x:si>
    <x:t>Bangle Set 2509070312</x:t>
  </x:si>
  <x:si>
    <x:t>Shell &amp; Zircon 18KGP</x:t>
  </x:si>
  <x:si>
    <x:t>HandsChain 2502100503</x:t>
  </x:si>
  <x:si>
    <x:t>Hand chain 2505060310</x:t>
  </x:si>
  <x:si>
    <x:t>Bangle Set 2505090312</x:t>
  </x:si>
  <x:si>
    <x:t>Bangle set 2504050316</x:t>
  </x:si>
  <x:si>
    <x:t>Handschain 2510070301</x:t>
  </x:si>
  <x:si>
    <x:t>Necklace set 2502100210</x:t>
  </x:si>
  <x:si>
    <x:t>Hand chain 2505070303</x:t>
  </x:si>
  <x:si>
    <x:t>Bangle Set 2508060312</x:t>
  </x:si>
  <x:si>
    <x:t>Hand Chain 2602190301</x:t>
  </x:si>
  <x:si>
    <x:t>Necklace Set 2508060209</x:t>
  </x:si>
  <x:si>
    <x:t>Titanium 18kGP FW Pearl</x:t>
  </x:si>
  <x:si>
    <x:t>HandChain 2504080305</x:t>
  </x:si>
  <x:si>
    <x:t>Bangle Set 2505080312</x:t>
  </x:si>
  <x:si>
    <x:t>Titanium 18kGP Shell</x:t>
  </x:si>
  <x:si>
    <x:t>Bangle Set 2505090311</x:t>
  </x:si>
  <x:si>
    <x:t>Hand Chain 2602180310</x:t>
  </x:si>
  <x:si>
    <x:t>Silver925 18kGP Shell</x:t>
  </x:si>
  <x:si>
    <x:t>Bangle set 2504050315</x:t>
  </x:si>
  <x:si>
    <x:t>Bangle Set 2505090313</x:t>
  </x:si>
  <x:si>
    <x:t>SS 18kGP Glass Stone</x:t>
  </x:si>
  <x:si>
    <x:t>Bangle Set 2509070314</x:t>
  </x:si>
  <x:si>
    <x:t>SS 18kGP Natural Stone</x:t>
  </x:si>
  <x:si>
    <x:t>Bangle Set 2505080311</x:t>
  </x:si>
  <x:si>
    <x:t>Necklace set 2504060211</x:t>
  </x:si>
  <x:si>
    <x:t>Bangle Set 2505070315</x:t>
  </x:si>
  <x:si>
    <x:t>Bangle Set 2508050315</x:t>
  </x:si>
  <x:si>
    <x:t>Brass 18KGP FW Pearl</x:t>
  </x:si>
  <x:si>
    <x:t>Necklace set 2601190206</x:t>
  </x:si>
  <x:si>
    <x:t>Hand Chain 2605160305</x:t>
  </x:si>
  <x:si>
    <x:t>Bangle set 2603160312</x:t>
  </x:si>
  <x:si>
    <x:t>Titanium 18kGP Zircon</x:t>
  </x:si>
  <x:si>
    <x:t>Bangle set 2605150312</x:t>
  </x:si>
  <x:si>
    <x:t>Bangle Set 2503050308</x:t>
  </x:si>
  <x:si>
    <x:t>Bangle Set 2508050314</x:t>
  </x:si>
  <x:si>
    <x:t>Necklace Set 2503050204</x:t>
  </x:si>
  <x:si>
    <x:t>Silver925 18kGP Opal</x:t>
  </x:si>
  <x:si>
    <x:t>Bangle Set 2509070313</x:t>
  </x:si>
  <x:si>
    <x:t>Hand Chain 2605160304</x:t>
  </x:si>
  <x:si>
    <x:t>She like chunky earring</x:t>
  </x:si>
  <x:si>
    <x:t>2025. 9. 14 오후 12:58:13</x:t>
  </x:si>
  <x:si>
    <x:t>2026. 3. 11 오후 9:20:10</x:t>
  </x:si>
  <x:si>
    <x:t>2025. 9. 13 오후 1:10:14</x:t>
  </x:si>
  <x:si>
    <x:t>She bought it for gift</x:t>
  </x:si>
  <x:si>
    <x:t>Presents to her friend.</x:t>
  </x:si>
  <x:si>
    <x:t>2025. 9. 20 오후 11:54:20</x:t>
  </x:si>
  <x:si>
    <x:t>Necklace set 2602210208</x:t>
  </x:si>
  <x:si>
    <x:t>Buying for the gift.</x:t>
  </x:si>
  <x:si>
    <x:t>2025. 9. 29 오후 8:02:14</x:t>
  </x:si>
  <x:si>
    <x:t>Bangle set 2602200313</x:t>
  </x:si>
  <x:si>
    <x:t>Riina (10 Balance Lift)</x:t>
  </x:si>
  <x:si>
    <x:t>2025. 9. 11 오후 9:16:50</x:t>
  </x:si>
  <x:si>
    <x:t>Necklace set 2602210209</x:t>
  </x:si>
  <x:si>
    <x:t>2025. 9. 27 오후 2:11:18</x:t>
  </x:si>
  <x:si>
    <x:t>2025. 9. 28 오후 2:32:11</x:t>
  </x:si>
  <x:si>
    <x:t>2025. 9. 11 오후 9:45:59</x:t>
  </x:si>
  <x:si>
    <x:t>2025. 9. 13 오후 2:50:50</x:t>
  </x:si>
  <x:si>
    <x:t>Belly Studs 11150507</x:t>
  </x:si>
  <x:si>
    <x:t>Hand Chain 2512060305</x:t>
  </x:si>
  <x:si>
    <x:t>2025. 9. 19 오후 9:21:45</x:t>
  </x:si>
  <x:si>
    <x:t>2025. 9. 19 오후 8:16:12</x:t>
  </x:si>
  <x:si>
    <x:t>2025. 9. 9 오후 12:01:21</x:t>
  </x:si>
  <x:si>
    <x:t>2025. 9. 13 오후 10:24:25</x:t>
  </x:si>
  <x:si>
    <x:t>She wants a pearl earrings but she`s a little bit confuse because of the fresh water shapes so she wants to see another stock and I gave her, then I explain to her that all fresh water pearl is not same size and not a perfect circle. That`s why she convince to take it</x:t>
  </x:si>
  <x:si>
    <x:t>They are couple with their baby in the trolley. They don`t have any bags from other store they came intentionally to buy for presents, they buy the bracelet. She is returning costumer according to her she bought here before but her information not registered.</x:t>
  </x:si>
  <x:si>
    <x:t>They came here to change the item she bought before, but she can`t find for her so she decided that her daughter will be the one to choose. And they decided to buy additional item. Then I less only the bracelet amount before and she paid the exceed amount.</x:t>
  </x:si>
  <x:si>
    <x:t>She`s finding what suits to her taste, then she asking me for a choker so I show to her a choker so she wanted the pearl because she usually wear a pearl. So I show her all choker pearl and I told to her this silver pearl choker is more nice so she choose it</x:t>
  </x:si>
  <x:si>
    <x:t>This lady came from lefties and directly came and looking for necklace. We had a hard conversations because she doesn`t know how to speak English. So I just wait for her to look until she can find what she like and finally she choose 1 necklace and she buy it.</x:t>
  </x:si>
  <x:si>
    <x:t>Momina</x:t>
  </x:si>
  <x:si>
    <x:t>Noshin</x:t>
  </x:si>
  <x:si>
    <x:t>Ghala</x:t>
  </x:si>
  <x:si>
    <x:t>6-11836</x:t>
  </x:si>
  <x:si>
    <x:t>6-12710</x:t>
  </x:si>
  <x:si>
    <x:t>6-12426</x:t>
  </x:si>
  <x:si>
    <x:t>6-11844</x:t>
  </x:si>
  <x:si>
    <x:t>2303</x:t>
  </x:si>
  <x:si>
    <x:t>6-12610</x:t>
  </x:si>
  <x:si>
    <x:t>Aicha</x:t>
  </x:si>
  <x:si>
    <x:t>Sarahh</x:t>
  </x:si>
  <x:si>
    <x:t>Eman</x:t>
  </x:si>
  <x:si>
    <x:t>6-12058</x:t>
  </x:si>
  <x:si>
    <x:t>2407</x:t>
  </x:si>
  <x:si>
    <x:t>2603</x:t>
  </x:si>
  <x:si>
    <x:t>Alyazia</x:t>
  </x:si>
  <x:si>
    <x:t>Fozia</x:t>
  </x:si>
  <x:si>
    <x:t>6-11824</x:t>
  </x:si>
  <x:si>
    <x:t>6-12187</x:t>
  </x:si>
  <x:si>
    <x:t>Amidh</x:t>
  </x:si>
  <x:si>
    <x:t>Lily</x:t>
  </x:si>
  <x:si>
    <x:t>6-13086</x:t>
  </x:si>
  <x:si>
    <x:t>6-12713</x:t>
  </x:si>
  <x:si>
    <x:t>Amnaa</x:t>
  </x:si>
  <x:si>
    <x:t>6-13062</x:t>
  </x:si>
  <x:si>
    <x:t>Hind</x:t>
  </x:si>
  <x:si>
    <x:t>Ridian</x:t>
  </x:si>
  <x:si>
    <x:t>6-12700</x:t>
  </x:si>
  <x:si>
    <x:t>Card</x:t>
  </x:si>
  <x:si>
    <x:t>Lynette</x:t>
  </x:si>
  <x:si>
    <x:t>6-12807</x:t>
  </x:si>
  <x:si>
    <x:t>Louise</x:t>
  </x:si>
  <x:si>
    <x:t>Rania</x:t>
  </x:si>
  <x:si>
    <x:t>6-12421</x:t>
  </x:si>
  <x:si>
    <x:t>6-11867</x:t>
  </x:si>
  <x:si>
    <x:t>Hesa</x:t>
  </x:si>
  <x:si>
    <x:t>Sheyka</x:t>
  </x:si>
  <x:si>
    <x:t>6-12055</x:t>
  </x:si>
  <x:si>
    <x:t>6-12709</x:t>
  </x:si>
  <x:si>
    <x:t>Layla</x:t>
  </x:si>
  <x:si>
    <x:t>6-12296</x:t>
  </x:si>
  <x:si>
    <x:t>Shaazia</x:t>
  </x:si>
  <x:si>
    <x:t>6-12582</x:t>
  </x:si>
  <x:si>
    <x:t>2307</x:t>
  </x:si>
  <x:si>
    <x:t>2410</x:t>
  </x:si>
  <x:si>
    <x:t>Cyrile</x:t>
  </x:si>
  <x:si>
    <x:t>Nada</x:t>
  </x:si>
  <x:si>
    <x:t>6-12684</x:t>
  </x:si>
  <x:si>
    <x:t>6-12719</x:t>
  </x:si>
  <x:si>
    <x:t>Alefia</x:t>
  </x:si>
  <x:si>
    <x:t>6-12584</x:t>
  </x:si>
  <x:si>
    <x:t>1100104</x:t>
  </x:si>
  <x:si>
    <x:t>2602</x:t>
  </x:si>
  <x:si>
    <x:t>6-11852</x:t>
  </x:si>
  <x:si>
    <x:t>Pooja</x:t>
  </x:si>
  <x:si>
    <x:t>Medaya</x:t>
  </x:si>
  <x:si>
    <x:t>6-12169</x:t>
  </x:si>
  <x:si>
    <x:t>6-12496</x:t>
  </x:si>
  <x:si>
    <x:t>6-12468</x:t>
  </x:si>
  <x:si>
    <x:t>6-13061</x:t>
  </x:si>
  <x:si>
    <x:t>Fanan</x:t>
  </x:si>
  <x:si>
    <x:t>Shaikah</x:t>
  </x:si>
  <x:si>
    <x:t>6-12144</x:t>
  </x:si>
  <x:si>
    <x:t>6-12923</x:t>
  </x:si>
  <x:si>
    <x:t>Alnida</x:t>
  </x:si>
  <x:si>
    <x:t>Nurkyz</x:t>
  </x:si>
  <x:si>
    <x:t>Aghalia</x:t>
  </x:si>
  <x:si>
    <x:t>재방여부</x:t>
  </x:si>
  <x:si>
    <x:t>Henna</x:t>
  </x:si>
  <x:si>
    <x:t>Hadhiya</x:t>
  </x:si>
  <x:si>
    <x:t>6-12206</x:t>
  </x:si>
  <x:si>
    <x:t>6-11938</x:t>
  </x:si>
  <x:si>
    <x:t>6-12158</x:t>
  </x:si>
  <x:si>
    <x:t>Raghda</x:t>
  </x:si>
  <x:si>
    <x:t>Iolia</x:t>
  </x:si>
  <x:si>
    <x:t>6-12825</x:t>
  </x:si>
  <x:si>
    <x:t>Rama</x:t>
  </x:si>
  <x:si>
    <x:t>Rawdha</x:t>
  </x:si>
  <x:si>
    <x:t>6-13368</x:t>
  </x:si>
  <x:si>
    <x:t>6-12960</x:t>
  </x:si>
  <x:si>
    <x:t>Madeeha</x:t>
  </x:si>
  <x:si>
    <x:t>6-12901</x:t>
  </x:si>
  <x:si>
    <x:t>2411</x:t>
  </x:si>
  <x:si>
    <x:t>6-12489</x:t>
  </x:si>
  <x:si>
    <x:t>Shooq</x:t>
  </x:si>
  <x:si>
    <x:t>Nayla</x:t>
  </x:si>
  <x:si>
    <x:t>Saima</x:t>
  </x:si>
  <x:si>
    <x:t>6-12424</x:t>
  </x:si>
  <x:si>
    <x:t>6-11826</x:t>
  </x:si>
  <x:si>
    <x:t>6-13084</x:t>
  </x:si>
  <x:si>
    <x:t>Maya</x:t>
  </x:si>
  <x:si>
    <x:t>Khalima</x:t>
  </x:si>
  <x:si>
    <x:t>6-12170</x:t>
  </x:si>
  <x:si>
    <x:t>Ruwayda</x:t>
  </x:si>
  <x:si>
    <x:t>2026. 3. 5 오후 7:12:53</x:t>
  </x:si>
  <x:si>
    <x:t>2025. 9. 7 오후 6:10:57</x:t>
  </x:si>
  <x:si>
    <x:t>Not reported by Tala</x:t>
  </x:si>
  <x:si>
    <x:t>2025. 9. 30 오후 6:23:17</x:t>
  </x:si>
  <x:si>
    <x:t>2025. 9. 18 오후 12:18:23</x:t>
  </x:si>
  <x:si>
    <x:t>2025. 9. 11 오후 3:31:48</x:t>
  </x:si>
  <x:si>
    <x:t>Bangle set 2602200314</x:t>
  </x:si>
  <x:si>
    <x:t>2025. 9. 13 오후 9:47:21</x:t>
  </x:si>
  <x:si>
    <x:t>2025. 9. 12 오후 3:22:16</x:t>
  </x:si>
  <x:si>
    <x:t>2025. 9. 30 오후 6:14:32</x:t>
  </x:si>
  <x:si>
    <x:t>2025. 9. 19 오후 10:51:00</x:t>
  </x:si>
  <x:si>
    <x:t>2026. 3. 15 오후 4:16:55</x:t>
  </x:si>
  <x:si>
    <x:t>2025. 9. 9 오후 2:28:32</x:t>
  </x:si>
  <x:si>
    <x:t>Bangle set 2602200312</x:t>
  </x:si>
  <x:si>
    <x:t>Bangle Set 2510060313</x:t>
  </x:si>
  <x:si>
    <x:t>2025. 9. 28 오후 9:17:38</x:t>
  </x:si>
  <x:si>
    <x:t>Not reported by Regine</x:t>
  </x:si>
  <x:si>
    <x:t>2025. 9. 15 오후 7:48:15</x:t>
  </x:si>
  <x:si>
    <x:t>Necklace set 04100203</x:t>
  </x:si>
  <x:si>
    <x:t>2025. 9. 27 오후 2:18:54</x:t>
  </x:si>
  <x:si>
    <x:t>ouhoud.elk@gmail.com</x:t>
  </x:si>
  <x:si>
    <x:t>40s/Local/By Accident</x:t>
  </x:si>
  <x:si>
    <x:t>2025. 9. 10 오후 8:40:41</x:t>
  </x:si>
  <x:si>
    <x:t>Necklace Set 2506060205</x:t>
  </x:si>
  <x:si>
    <x:t>2026. 3. 5 오후 7:06:53</x:t>
  </x:si>
  <x:si>
    <x:t>2025. 9. 21 오후 1:14:02</x:t>
  </x:si>
  <x:si>
    <x:t>2025. 9. 17 오후 7:42:26</x:t>
  </x:si>
  <x:si>
    <x:t>2026. 1. 23 오후 6:51:23</x:t>
  </x:si>
  <x:si>
    <x:t>Bangle set 2505080311</x:t>
  </x:si>
  <x:si>
    <x:t>2025. 9. 9 오후 7:16:23</x:t>
  </x:si>
  <x:si>
    <x:t>2025. 9. 12 오후 10:07:57</x:t>
  </x:si>
  <x:si>
    <x:t>2025. 9. 22 오후 4:41:25</x:t>
  </x:si>
  <x:si>
    <x:t>2025. 9. 17 오후 5:35:33</x:t>
  </x:si>
  <x:si>
    <x:t>Bangle Set 2510070312</x:t>
  </x:si>
  <x:si>
    <x:t>Bangle set 2512060313</x:t>
  </x:si>
  <x:si>
    <x:t>2025. 9. 21 오후 6:04:22</x:t>
  </x:si>
  <x:si>
    <x:t>2025. 9. 29 오후 3:36:42</x:t>
  </x:si>
  <x:si>
    <x:t>2025. 9. 19 오후 8:35:55</x:t>
  </x:si>
  <x:si>
    <x:t>2025. 9. 21 오후 5:01:53</x:t>
  </x:si>
  <x:si>
    <x:t>2025. 9. 10 오후 8:38:53</x:t>
  </x:si>
  <x:si>
    <x:t>2025. 9. 19 오후 6:27:56</x:t>
  </x:si>
  <x:si>
    <x:t>Khaoula Al Baccouche</x:t>
  </x:si>
  <x:si>
    <x:t>rawannaln1@gmail.com</x:t>
  </x:si>
  <x:si>
    <x:t>2025. 9. 8 오후 6:12:08</x:t>
  </x:si>
  <x:si>
    <x:t>ghayaalrasasi@gmail.com</x:t>
  </x:si>
  <x:si>
    <x:t>40s/Arab/By Acctident</x:t>
  </x:si>
  <x:si>
    <x:t>2025. 9. 20 오후 12:04:50</x:t>
  </x:si>
  <x:si>
    <x:t>2025. 9. 7 오후 5:23:15</x:t>
  </x:si>
  <x:si>
    <x:t>Present for her friend.</x:t>
  </x:si>
  <x:si>
    <x:t>2025. 9. 28 오후 5:18:15</x:t>
  </x:si>
  <x:si>
    <x:t>2026. 1. 8 오후 4:18:26</x:t>
  </x:si>
  <x:si>
    <x:t>30s/Arab/Good Potential</x:t>
  </x:si>
  <x:si>
    <x:t>Bangle Set 2510060315</x:t>
  </x:si>
  <x:si>
    <x:t>2025. 9. 19 오후 7:24:28</x:t>
  </x:si>
  <x:si>
    <x:t>2025. 9. 24 오후 5:14:16</x:t>
  </x:si>
  <x:si>
    <x:t>2025. 9. 26 오후 2:56:04</x:t>
  </x:si>
  <x:si>
    <x:t>2025. 9. 14 오후 2:46:08</x:t>
  </x:si>
  <x:si>
    <x:t>2025. 9. 21 오후 1:15:56</x:t>
  </x:si>
  <x:si>
    <x:t>She buy for herself.</x:t>
  </x:si>
  <x:si>
    <x:t>&lt;p&gt;Titanium 18kGP&lt;/p&gt;</x:t>
  </x:si>
  <x:si>
    <x:t>2026. 1. 17 오후 3:35:06</x:t>
  </x:si>
  <x:si>
    <x:t>Laila Fadhel9(letter R)</x:t>
  </x:si>
  <x:si>
    <x:t>2025. 11. 6 오후 8:44:13</x:t>
  </x:si>
  <x:si>
    <x:t>2025. 9. 11 오후 9:45:30</x:t>
  </x:si>
  <x:si>
    <x:t>Nose Ring Set 05100602</x:t>
  </x:si>
  <x:si>
    <x:t>He bought it for gift</x:t>
  </x:si>
  <x:si>
    <x:t>2025. 9. 20 오후 10:46:41</x:t>
  </x:si>
  <x:si>
    <x:t>2025. 9. 21 오후 6:57:54</x:t>
  </x:si>
  <x:si>
    <x:t>2025. 9. 21 오후 3:52:33</x:t>
  </x:si>
  <x:si>
    <x:t>Silver925 18kGP Catseye</x:t>
  </x:si>
  <x:si>
    <x:t>2025. 9. 17 오후 1:05:19</x:t>
  </x:si>
  <x:si>
    <x:t>2026. 1. 23 오후 8:24:04</x:t>
  </x:si>
  <x:si>
    <x:t>2025. 9. 11 오후 2:24:04</x:t>
  </x:si>
  <x:si>
    <x:t>2026. 1. 9 오후 8:06:10</x:t>
  </x:si>
  <x:si>
    <x:t>2025. 9. 28 오후 9:17:03</x:t>
  </x:si>
  <x:si>
    <x:t>Bangle Set 2510080311</x:t>
  </x:si>
  <x:si>
    <x:t>2026. 3. 9 오후 1:44:47</x:t>
  </x:si>
  <x:si>
    <x:t>2025. 9. 7 오후 6:10:17</x:t>
  </x:si>
  <x:si>
    <x:t>2025. 9. 23 오후 4:47:50</x:t>
  </x:si>
  <x:si>
    <x:t>For her friend, gift</x:t>
  </x:si>
  <x:si>
    <x:t>Hand Chain 2510060309</x:t>
  </x:si>
  <x:si>
    <x:t>2025. 9. 25 오후 3:41:16</x:t>
  </x:si>
  <x:si>
    <x:t>2025. 9. 9 오후 2:05:46</x:t>
  </x:si>
  <x:si>
    <x:t>She buy for her Mom.</x:t>
  </x:si>
  <x:si>
    <x:t>2025. 9. 23 오후 5:56:28</x:t>
  </x:si>
  <x:si>
    <x:t>2025. 9. 15 오후 9:35:00</x:t>
  </x:si>
  <x:si>
    <x:t>2026. 3. 9 오후 1:44:08</x:t>
  </x:si>
  <x:si>
    <x:t>Nose Piercing 06230504</x:t>
  </x:si>
  <x:si>
    <x:t>2025. 9. 10 오후 8:39:32</x:t>
  </x:si>
  <x:si>
    <x:t>2025. 9. 15 오후 12:09:24</x:t>
  </x:si>
  <x:si>
    <x:t>2025. 9. 20 오후 1:37:04</x:t>
  </x:si>
  <x:si>
    <x:t>2025. 9. 16 오후 2:25:32</x:t>
  </x:si>
  <x:si>
    <x:t>2025. 9. 24 오후 2:12:42</x:t>
  </x:si>
  <x:si>
    <x:t>Necklace set 2602210210</x:t>
  </x:si>
  <x:si>
    <x:t>2025. 9. 25 오후 9:56:24</x:t>
  </x:si>
  <x:si>
    <x:t>Earrings, for herself</x:t>
  </x:si>
  <x:si>
    <x:t>2026. 1. 23 오후 6:50:22</x:t>
  </x:si>
  <x:si>
    <x:t>2025. 9. 15 오후 12:11:56</x:t>
  </x:si>
  <x:si>
    <x:t>2025. 9. 22 오후 7:36:33</x:t>
  </x:si>
  <x:si>
    <x:t>2026. 3. 15 오후 4:21:46</x:t>
  </x:si>
  <x:si>
    <x:t>Presents for her friend</x:t>
  </x:si>
  <x:si>
    <x:t>No discount/2명/Young</x:t>
  </x:si>
  <x:si>
    <x:t>2025. 9. 30 오후 9:45:05</x:t>
  </x:si>
  <x:si>
    <x:t>Indian/Nice Customer</x:t>
  </x:si>
  <x:si>
    <x:t>duaanizam1999@gmail.com</x:t>
  </x:si>
  <x:si>
    <x:t>Necklace set 2602220201</x:t>
  </x:si>
  <x:si>
    <x:t>Presents fo his friend.</x:t>
  </x:si>
  <x:si>
    <x:t>2025. 12. 5 오후 2:36:54</x:t>
  </x:si>
  <x:si>
    <x:t>2025. 9. 17 오후 12:00:51</x:t>
  </x:si>
  <x:si>
    <x:t>2025. 9. 10 오전 11:08:56</x:t>
  </x:si>
  <x:si>
    <x:t>2025. 9. 7 오후 5:24:06</x:t>
  </x:si>
  <x:si>
    <x:t>2025. 9. 14 오후 7:39:43</x:t>
  </x:si>
  <x:si>
    <x:t>2025. 9. 10 오후 8:40:07</x:t>
  </x:si>
  <x:si>
    <x:t>2025. 9. 11 오후 2:15:25</x:t>
  </x:si>
  <x:si>
    <x:t>2025. 9. 26 오후 10:16:15</x:t>
  </x:si>
  <x:si>
    <x:t>2025. 9. 7 오후 6:11:50</x:t>
  </x:si>
  <x:si>
    <x:t>2025. 9. 11 오후 2:23:33</x:t>
  </x:si>
  <x:si>
    <x:t>2025. 9. 11 오후 9:44:27</x:t>
  </x:si>
  <x:si>
    <x:t>not reported by Riza</x:t>
  </x:si>
  <x:si>
    <x:t>She came here to buy an item for herself. And she likes our items .</x:t>
  </x:si>
  <x:si>
    <x:t>She buy necklace set with earrings and other earrings for presents.</x:t>
  </x:si>
  <x:si>
    <x:t>She buy earrings for her daughter. After buying she will go to Max.</x:t>
  </x:si>
  <x:si>
    <x:t>Same customer of receipt 612323, she add this one for her daughter.</x:t>
  </x:si>
  <x:si>
    <x:t>She came and intentionally buying the earrings for her 2 daughters.</x:t>
  </x:si>
  <x:si>
    <x:t>She came only to buy for a presents to her friends and for herself.</x:t>
  </x:si>
  <x:si>
    <x:t>Men and women together bought bracelet for gift to their friend.</x:t>
  </x:si>
  <x:si>
    <x:t>Her Brother came with video call took two bangle sets and earring.</x:t>
  </x:si>
  <x:si>
    <x:t>An Emarati women with black abaya with paper bag bought handchain.</x:t>
  </x:si>
  <x:si>
    <x:t>She buy bracelet and necklace for her Mo and bangle for herself.</x:t>
  </x:si>
  <x:si>
    <x:t>First time to buy, she buy earrings and rings for herself/alone/작은키</x:t>
  </x:si>
  <x:si>
    <x:t>She buy matching pear necklace and earrings to use for occasion.</x:t>
  </x:si>
  <x:si>
    <x:t>She buys it for gift for her friend, she`s usually buying to us.</x:t>
  </x:si>
  <x:si>
    <x:t>Same customer of receipt no.(612911) She adding this one bracelet.</x:t>
  </x:si>
  <x:si>
    <x:t>2 emarati sisters came here looking for jewelries, they bought more items, but they pay separately and asked for discount.</x:t>
  </x:si>
  <x:si>
    <x:t>An emarati lady is passing by when she saw the earrings, after choosing how many designs she chose 2 pieces and bought it.</x:t>
  </x:si>
  <x:si>
    <x:t>A couple from Indonesia went here searching for a gift then they saw earring bracelet and a ring the guy bought it for her</x:t>
  </x:si>
  <x:si>
    <x:t>An arab lady went here looking for gift, after showing around she chose 1 necklace, she asked for discount and pay for it.</x:t>
  </x:si>
  <x:si>
    <x:t>A couple tourist from India is looking for a present going back to India. The lady choses the ring and bought it for her.</x:t>
  </x:si>
  <x:si>
    <x:t xml:space="preserve">[MOE]
(De-To MCC)
(2) Necklace set 2601190206
(2) Necklace set 2602210210
(4) Necklace set 2602220205
(1) Ring 2602160402
</x:t>
  </x:si>
  <x:si>
    <x:t>Two tourist friends went here asking for earrings after checking all the earrings they bought 2 pairs of silver earrings.</x:t>
  </x:si>
  <x:si>
    <x:t>A couple from Kazakhstan is passing by when the lady saw a big earring she suddenly say she like it and bought it easily</x:t>
  </x:si>
  <x:si>
    <x:t>One Arab guy went here looking for a perfect gift .. after looking all our jewelries he bought the bracelet and a necklace.</x:t>
  </x:si>
  <x:si>
    <x:t>An indian women with centerpoint bag and came from OVA,bought necklace and ring to us.not sure if she bought from OVA also.</x:t>
  </x:si>
  <x:si>
    <x:t>An Arab customer with her kid came to our kiosk to check then she went to Nayomi then came again to us to bought earrings.</x:t>
  </x:si>
  <x:si>
    <x:t>An emarati young lady with ulta bag is oassing by when she saw the evil eye necklace, she really likes it and buy quickly.</x:t>
  </x:si>
  <x:si>
    <x:t>A young group of lady bought bracelet.One of them is the one who brought them to buy.The one lady is returning customer.</x:t>
  </x:si>
  <x:si>
    <x:t>They are couple just passing but they stopped and had a look, but the lady is her intention to buy rings only as she said.</x:t>
  </x:si>
  <x:si>
    <x:t>They are daughter and mother, her daughter wanted to have a layered so we help her to choose and this item she will like.</x:t>
  </x:si>
  <x:si>
    <x:t>They(2 girls) bought the earring for their friend`s gift. They checked if their friend doesn`t like it, exchange or not.</x:t>
  </x:si>
  <x:si>
    <x:t>She bought here before an stud earrings too. Now she came back again because she wants a small one. So she buy this item</x:t>
  </x:si>
  <x:si>
    <x:t>An Arab women wearing black abaya with loccitane paperbag.She`s returning customer but doesn`t want to give her details.</x:t>
  </x:si>
  <x:si>
    <x:t>An Arab mother and daughter bought 6 pieces earrings as a gift.Returning customer but today only registered their details.</x:t>
  </x:si>
  <x:si>
    <x:t>Returning costumers carrying Zara bag came here to look for earing to match her necklace and bracelet with the same design.</x:t>
  </x:si>
  <x:si>
    <x:t>They bought for her sister, she pick immediately that`s she wanted</x:t>
  </x:si>
  <x:si>
    <x:t>She bought it for her sister and for herself. She buy always here.</x:t>
  </x:si>
  <x:si>
    <x:t>Its in the inventory sales log paper but we didnt receive the item</x:t>
  </x:si>
  <x:si>
    <x:t>어제 금색 같은 디자인 구매. 할인 요구 없이 은색 구매. 특이점 어제 파우치에 담아가서 오늘 박스 하나더 요청함.</x:t>
  </x:si>
  <x:si>
    <x:t>This item she took was exchanged to the earrings she bought first.</x:t>
  </x:si>
  <x:si>
    <x:t>Alyasha</x:t>
  </x:si>
  <x:si>
    <x:t>Tijina</x:t>
  </x:si>
  <x:si>
    <x:t>Brass</x:t>
  </x:si>
  <x:si>
    <x:t>Rasha</x:t>
  </x:si>
  <x:si>
    <x:t>2405</x:t>
  </x:si>
  <x:si>
    <x:t>Ranya</x:t>
  </x:si>
  <x:si>
    <x:t>Salama</x:t>
  </x:si>
  <x:si>
    <x:t>6-11800</x:t>
  </x:si>
  <x:si>
    <x:t>6-12896</x:t>
  </x:si>
  <x:si>
    <x:t>Eaaring</x:t>
  </x:si>
  <x:si>
    <x:t>Shabbir</x:t>
  </x:si>
  <x:si>
    <x:t>Shouq</x:t>
  </x:si>
  <x:si>
    <x:t>6-12245</x:t>
  </x:si>
  <x:si>
    <x:t>6-11774</x:t>
  </x:si>
  <x:si>
    <x:t>6-12363</x:t>
  </x:si>
  <x:si>
    <x:t>Minha</x:t>
  </x:si>
  <x:si>
    <x:t>Dana</x:t>
  </x:si>
  <x:si>
    <x:t>Reem</x:t>
  </x:si>
  <x:si>
    <x:t>Rehan</x:t>
  </x:si>
  <x:si>
    <x:t>6-12775</x:t>
  </x:si>
  <x:si>
    <x:t>6-11817</x:t>
  </x:si>
  <x:si>
    <x:t>Lojine</x:t>
  </x:si>
  <x:si>
    <x:t>Hamad</x:t>
  </x:si>
  <x:si>
    <x:t>2512</x:t>
  </x:si>
  <x:si>
    <x:t>6-12450</x:t>
  </x:si>
  <x:si>
    <x:t>Nuwani</x:t>
  </x:si>
  <x:si>
    <x:t>6-12747</x:t>
  </x:si>
  <x:si>
    <x:t>6-13070</x:t>
  </x:si>
  <x:si>
    <x:t>Alexia</x:t>
  </x:si>
  <x:si>
    <x:t>6-12416</x:t>
  </x:si>
  <x:si>
    <x:t>6-11796</x:t>
  </x:si>
  <x:si>
    <x:t>6-11773</x:t>
  </x:si>
  <x:si>
    <x:t>6-11787</x:t>
  </x:si>
  <x:si>
    <x:t>Asmah</x:t>
  </x:si>
  <x:si>
    <x:t>Noha</x:t>
  </x:si>
  <x:si>
    <x:t>6-12035</x:t>
  </x:si>
  <x:si>
    <x:t>6-11992</x:t>
  </x:si>
  <x:si>
    <x:t>6-12611</x:t>
  </x:si>
  <x:si>
    <x:t>Jiana</x:t>
  </x:si>
  <x:si>
    <x:t>Gina</x:t>
  </x:si>
  <x:si>
    <x:t>Jean</x:t>
  </x:si>
  <x:si>
    <x:t>Senya</x:t>
  </x:si>
  <x:si>
    <x:t>6-11767</x:t>
  </x:si>
  <x:si>
    <x:t>6-11983</x:t>
  </x:si>
  <x:si>
    <x:t>6-12752</x:t>
  </x:si>
  <x:si>
    <x:t>6-12985</x:t>
  </x:si>
  <x:si>
    <x:t>Haifa</x:t>
  </x:si>
  <x:si>
    <x:t>6-12371</x:t>
  </x:si>
  <x:si>
    <x:t>Hoor</x:t>
  </x:si>
  <x:si>
    <x:t>6-12446</x:t>
  </x:si>
  <x:si>
    <x:t>6-11801</x:t>
  </x:si>
  <x:si>
    <x:t>Marwa</x:t>
  </x:si>
  <x:si>
    <x:t>6-11778</x:t>
  </x:si>
  <x:si>
    <x:t>Shayma</x:t>
  </x:si>
  <x:si>
    <x:t>6-12955</x:t>
  </x:si>
  <x:si>
    <x:t>6-12057</x:t>
  </x:si>
  <x:si>
    <x:t>6-12485</x:t>
  </x:si>
  <x:si>
    <x:t>6-12903</x:t>
  </x:si>
  <x:si>
    <x:t>Adam</x:t>
  </x:si>
  <x:si>
    <x:t>6-11830</x:t>
  </x:si>
  <x:si>
    <x:t>Jane</x:t>
  </x:si>
  <x:si>
    <x:t>Mariam</x:t>
  </x:si>
  <x:si>
    <x:t>6-12304</x:t>
  </x:si>
  <x:si>
    <x:t>Haya</x:t>
  </x:si>
  <x:si>
    <x:t>6-12198</x:t>
  </x:si>
  <x:si>
    <x:t>Sheeja</x:t>
  </x:si>
  <x:si>
    <x:t>6-11972</x:t>
  </x:si>
  <x:si>
    <x:t>6-13009</x:t>
  </x:si>
  <x:si>
    <x:t>Stone</x:t>
  </x:si>
  <x:si>
    <x:t>6-12971</x:t>
  </x:si>
  <x:si>
    <x:t>6-11883</x:t>
  </x:si>
  <x:si>
    <x:t>6-12385</x:t>
  </x:si>
  <x:si>
    <x:t>Alina</x:t>
  </x:si>
  <x:si>
    <x:t>Shamsa</x:t>
  </x:si>
  <x:si>
    <x:t>6-12884</x:t>
  </x:si>
  <x:si>
    <x:t>Aseel</x:t>
  </x:si>
  <x:si>
    <x:t>6-12311</x:t>
  </x:si>
  <x:si>
    <x:t>6-12438</x:t>
  </x:si>
  <x:si>
    <x:t>6-13031</x:t>
  </x:si>
  <x:si>
    <x:t>Arab</x:t>
  </x:si>
  <x:si>
    <x:t>Halimah</x:t>
  </x:si>
  <x:si>
    <x:t>6-12359</x:t>
  </x:si>
  <x:si>
    <x:t>6-12552</x:t>
  </x:si>
  <x:si>
    <x:t>Nafia</x:t>
  </x:si>
  <x:si>
    <x:t>6-12756</x:t>
  </x:si>
  <x:si>
    <x:t>Namitha</x:t>
  </x:si>
  <x:si>
    <x:t>Zoya</x:t>
  </x:si>
  <x:si>
    <x:t>Fatima</x:t>
  </x:si>
  <x:si>
    <x:t>An Arab mother with her daughter went here looking for a gift but she can`t decide so she told she will come back. After how many minutes they really came back and chose a bangle set, she asked for discount and pay for it.</x:t>
  </x:si>
  <x:si>
    <x:t>2 European lady came from nayomi shop stopped by here looking around, after trying some of the necklaces, one lady chose 1 ,she asked for discount and pay for it, she`s in hurry and she dont want to give her details.</x:t>
  </x:si>
  <x:si>
    <x:t>A young Turkish lady with her indian lady friend whose studying here in dubai, went here looking for a gift, they agreed to buy the bracelet for their other friend and asked for discount and the Turkish lady pay for it.</x:t>
  </x:si>
  <x:si>
    <x:t>A Filipina girl wants only a simple jewelry coz she feel shy to wear a too glamour..,this why I suggest her a simple bracelet and stud earring.. she`s very happy and said she`ll be back again next time to purchase a ring.</x:t>
  </x:si>
  <x:si>
    <x:t>She is a regular costumer she purchase a lots of stuff`s here. She came with her boyfriend, asked directly a ring she doesn`t look any items only a ring. She bought a rings which have 3 pcs together amount of 800 AED.</x:t>
  </x:si>
  <x:si>
    <x:t>One arab lady with her son and daughter are passing by when the lady saw the bangle, after trying some of it she tried one and she likes it, she asked for last price and pay for it, she dont want to give her details.</x:t>
  </x:si>
  <x:si>
    <x:t>A Pakistani lady went here before but her son wants to go somewhere first so she did not came back , today she came and buy for bracelet, she`s looking also for earring but it`s sold out so, she will come back again soon.</x:t>
  </x:si>
  <x:si>
    <x:t>She wants to find that she can layered so it`s takes a little bit time because I help here to choose what she wanted then she choose this 3 necklace to layered, then we also find an earring and hand chain that can match.</x:t>
  </x:si>
  <x:si>
    <x:t>He is an African guy buying a necklace and 2 pairs of set of bangles. She want to give to her grandma and the other is for sister a surprise gifts because they will travel tomorrow.</x:t>
  </x:si>
  <x:si>
    <x:t>Khawla</x:t>
  </x:si>
  <x:si>
    <x:t>6-12776</x:t>
  </x:si>
  <x:si>
    <x:t>6-12788</x:t>
  </x:si>
  <x:si>
    <x:t>Halema</x:t>
  </x:si>
  <x:si>
    <x:t>6-12801</x:t>
  </x:si>
  <x:si>
    <x:t>Nawal</x:t>
  </x:si>
  <x:si>
    <x:t>6-11811</x:t>
  </x:si>
  <x:si>
    <x:t>6-12606</x:t>
  </x:si>
  <x:si>
    <x:t>Samiya</x:t>
  </x:si>
  <x:si>
    <x:t>Hend</x:t>
  </x:si>
  <x:si>
    <x:t>6-12016</x:t>
  </x:si>
  <x:si>
    <x:t>2507</x:t>
  </x:si>
  <x:si>
    <x:t>6-11879</x:t>
  </x:si>
  <x:si>
    <x:t>6-12860</x:t>
  </x:si>
  <x:si>
    <x:t>6-11953</x:t>
  </x:si>
  <x:si>
    <x:t>6-12370</x:t>
  </x:si>
  <x:si>
    <x:t>6-12873</x:t>
  </x:si>
  <x:si>
    <x:t>Budoor</x:t>
  </x:si>
  <x:si>
    <x:t>Anas</x:t>
  </x:si>
  <x:si>
    <x:t>6-11849</x:t>
  </x:si>
  <x:si>
    <x:t>Halima</x:t>
  </x:si>
  <x:si>
    <x:t>Rifka</x:t>
  </x:si>
  <x:si>
    <x:t>Roudha</x:t>
  </x:si>
  <x:si>
    <x:t>Riza</x:t>
  </x:si>
  <x:si>
    <x:t>Note</x:t>
  </x:si>
  <x:si>
    <x:t>6-11857</x:t>
  </x:si>
  <x:si>
    <x:t>Meaad</x:t>
  </x:si>
  <x:si>
    <x:t>Neha</x:t>
  </x:si>
  <x:si>
    <x:t>6-11837</x:t>
  </x:si>
  <x:si>
    <x:t>Aliyah</x:t>
  </x:si>
  <x:si>
    <x:t>Jayani</x:t>
  </x:si>
  <x:si>
    <x:t>6-12386</x:t>
  </x:si>
  <x:si>
    <x:t>Soumaya</x:t>
  </x:si>
  <x:si>
    <x:t>6-12470</x:t>
  </x:si>
  <x:si>
    <x:t>Derya</x:t>
  </x:si>
  <x:si>
    <x:t>6-12883</x:t>
  </x:si>
  <x:si>
    <x:t>Ameera</x:t>
  </x:si>
  <x:si>
    <x:t>Elmer</x:t>
  </x:si>
  <x:si>
    <x:t>6-12076</x:t>
  </x:si>
  <x:si>
    <x:t>Zainab</x:t>
  </x:si>
  <x:si>
    <x:t>All/Out</x:t>
  </x:si>
  <x:si>
    <x:t>6-11854</x:t>
  </x:si>
  <x:si>
    <x:t>2503</x:t>
  </x:si>
  <x:si>
    <x:t>Alia</x:t>
  </x:si>
  <x:si>
    <x:t>6-12192</x:t>
  </x:si>
  <x:si>
    <x:t>Naziya</x:t>
  </x:si>
  <x:si>
    <x:t>Bangle</x:t>
  </x:si>
  <x:si>
    <x:t>6-12685</x:t>
  </x:si>
  <x:si>
    <x:t>6-11878</x:t>
  </x:si>
  <x:si>
    <x:t>Rayan</x:t>
  </x:si>
  <x:si>
    <x:t>Salwa</x:t>
  </x:si>
  <x:si>
    <x:t>6-13033</x:t>
  </x:si>
  <x:si>
    <x:t>6-12333</x:t>
  </x:si>
  <x:si>
    <x:t>6-12309</x:t>
  </x:si>
  <x:si>
    <x:t>6-12808</x:t>
  </x:si>
  <x:si>
    <x:t>6-12993</x:t>
  </x:si>
  <x:si>
    <x:t>6-12373</x:t>
  </x:si>
  <x:si>
    <x:t>Earcuff</x:t>
  </x:si>
  <x:si>
    <x:t>Dalia</x:t>
  </x:si>
  <x:si>
    <x:t>Sofia</x:t>
  </x:si>
  <x:si>
    <x:t>Ghenwa</x:t>
  </x:si>
  <x:si>
    <x:t>Name</x:t>
  </x:si>
  <x:si>
    <x:t>6-11911</x:t>
  </x:si>
  <x:si>
    <x:t>Ring</x:t>
  </x:si>
  <x:si>
    <x:t>6-12250</x:t>
  </x:si>
  <x:si>
    <x:t>6-12640</x:t>
  </x:si>
  <x:si>
    <x:t>6-12905</x:t>
  </x:si>
  <x:si>
    <x:t>Manar</x:t>
  </x:si>
  <x:si>
    <x:t>6-11941</x:t>
  </x:si>
  <x:si>
    <x:t>Haniya</x:t>
  </x:si>
  <x:si>
    <x:t>Jude</x:t>
  </x:si>
  <x:si>
    <x:t>6-12282</x:t>
  </x:si>
  <x:si>
    <x:t>6-13341</x:t>
  </x:si>
  <x:si>
    <x:t>Mayson</x:t>
  </x:si>
  <x:si>
    <x:t>6-12041</x:t>
  </x:si>
  <x:si>
    <x:t>Khadiga</x:t>
  </x:si>
  <x:si>
    <x:t>6-11932</x:t>
  </x:si>
  <x:si>
    <x:t>6-12377</x:t>
  </x:si>
  <x:si>
    <x:t>Ricky</x:t>
  </x:si>
  <x:si>
    <x:t>Wafa</x:t>
  </x:si>
  <x:si>
    <x:t>6-12714</x:t>
  </x:si>
  <x:si>
    <x:t>Sada</x:t>
  </x:si>
  <x:si>
    <x:t>6-12407</x:t>
  </x:si>
  <x:si>
    <x:t>6-12361</x:t>
  </x:si>
  <x:si>
    <x:t>6-11919</x:t>
  </x:si>
  <x:si>
    <x:t>Haidee</x:t>
  </x:si>
  <x:si>
    <x:t>Manav</x:t>
  </x:si>
  <x:si>
    <x:t>6-12850</x:t>
  </x:si>
  <x:si>
    <x:t>Souhila</x:t>
  </x:si>
  <x:si>
    <x:t>6-12422</x:t>
  </x:si>
  <x:si>
    <x:t>6-11832</x:t>
  </x:si>
  <x:si>
    <x:t>Anklet</x:t>
  </x:si>
  <x:si>
    <x:t>6-12406</x:t>
  </x:si>
  <x:si>
    <x:t>6-12230</x:t>
  </x:si>
  <x:si>
    <x:t>6-11864</x:t>
  </x:si>
  <x:si>
    <x:t>Ghina</x:t>
  </x:si>
  <x:si>
    <x:t>Hibba</x:t>
  </x:si>
  <x:si>
    <x:t>Earring</x:t>
  </x:si>
  <x:si>
    <x:t>2309</x:t>
  </x:si>
  <x:si>
    <x:t>6-12745</x:t>
  </x:si>
  <x:si>
    <x:t>6-12224</x:t>
  </x:si>
  <x:si>
    <x:t>Niven</x:t>
  </x:si>
  <x:si>
    <x:t>How??</x:t>
  </x:si>
  <x:si>
    <x:t>Thanya</x:t>
  </x:si>
  <x:si>
    <x:t>6-11782</x:t>
  </x:si>
  <x:si>
    <x:t>Kawla</x:t>
  </x:si>
  <x:si>
    <x:t>6-12344</x:t>
  </x:si>
  <x:si>
    <x:t>6-12382</x:t>
  </x:si>
  <x:si>
    <x:t>6-12475</x:t>
  </x:si>
  <x:si>
    <x:t>Fathiy</x:t>
  </x:si>
  <x:si>
    <x:t>Mariamm</x:t>
  </x:si>
  <x:si>
    <x:t>6-12957</x:t>
  </x:si>
  <x:si>
    <x:t>Sabina</x:t>
  </x:si>
  <x:si>
    <x:t>6-12880</x:t>
  </x:si>
  <x:si>
    <x:t>재고현황</x:t>
  </x:si>
  <x:si>
    <x:t>6-12390</x:t>
  </x:si>
  <x:si>
    <x:t>2511</x:t>
  </x:si>
  <x:si>
    <x:t>6-12216</x:t>
  </x:si>
  <x:si>
    <x:t>6-11049</x:t>
  </x:si>
  <x:si>
    <x:t>Magalie</x:t>
  </x:si>
  <x:si>
    <x:t>Kaneez</x:t>
  </x:si>
  <x:si>
    <x:t>6-13310</x:t>
  </x:si>
  <x:si>
    <x:t>6-12435</x:t>
  </x:si>
  <x:si>
    <x:t>6-12707</x:t>
  </x:si>
  <x:si>
    <x:t>Anushka</x:t>
  </x:si>
  <x:si>
    <x:t>6-12017</x:t>
  </x:si>
  <x:si>
    <x:t>Rima</x:t>
  </x:si>
  <x:si>
    <x:t>6-11835</x:t>
  </x:si>
  <x:si>
    <x:t>6-11910</x:t>
  </x:si>
  <x:si>
    <x:t>Hassa</x:t>
  </x:si>
  <x:si>
    <x:t>Patti</x:t>
  </x:si>
  <x:si>
    <x:t>Miriam</x:t>
  </x:si>
  <x:si>
    <x:t>Arifa</x:t>
  </x:si>
  <x:si>
    <x:t>6-12490</x:t>
  </x:si>
  <x:si>
    <x:t>Fearl</x:t>
  </x:si>
  <x:si>
    <x:t>Larissa</x:t>
  </x:si>
  <x:si>
    <x:t>6-12183</x:t>
  </x:si>
  <x:si>
    <x:t>6-12833</x:t>
  </x:si>
  <x:si>
    <x:t>6-12804</x:t>
  </x:si>
  <x:si>
    <x:t>Wasan</x:t>
  </x:si>
  <x:si>
    <x:t>6-13308</x:t>
  </x:si>
  <x:si>
    <x:t>Sabrina</x:t>
  </x:si>
  <x:si>
    <x:t>6-13054</x:t>
  </x:si>
  <x:si>
    <x:t>6-12637</x:t>
  </x:si>
  <x:si>
    <x:t>6-11995</x:t>
  </x:si>
  <x:si>
    <x:t>Farhin</x:t>
  </x:si>
  <x:si>
    <x:t>Mouza</x:t>
  </x:si>
  <x:si>
    <x:t>Rimal</x:t>
  </x:si>
  <x:si>
    <x:t>6-12295</x:t>
  </x:si>
  <x:si>
    <x:t>6-12533</x:t>
  </x:si>
  <x:si>
    <x:t>Fariha</x:t>
  </x:si>
  <x:si>
    <x:t>6-13886</x:t>
  </x:si>
  <x:si>
    <x:t>11월 품절</x:t>
  </x:si>
  <x:si>
    <x:t>Neomi</x:t>
  </x:si>
  <x:si>
    <x:t>Haja</x:t>
  </x:si>
  <x:si>
    <x:t>Fifi</x:t>
  </x:si>
  <x:si>
    <x:t>Jahida</x:t>
  </x:si>
  <x:si>
    <x:t>Suaad</x:t>
  </x:si>
  <x:si>
    <x:t>6-12455</x:t>
  </x:si>
  <x:si>
    <x:t>Afreen</x:t>
  </x:si>
  <x:si>
    <x:t>12월 품절</x:t>
  </x:si>
  <x:si>
    <x:t>Emily</x:t>
  </x:si>
  <x:si>
    <x:t>6-11856</x:t>
  </x:si>
  <x:si>
    <x:t>6-12217</x:t>
  </x:si>
  <x:si>
    <x:t>6-11051</x:t>
  </x:si>
  <x:si>
    <x:t>6-12983</x:t>
  </x:si>
  <x:si>
    <x:t>Mafalda</x:t>
  </x:si>
  <x:si>
    <x:t>6-12476</x:t>
  </x:si>
  <x:si>
    <x:t>Carol</x:t>
  </x:si>
  <x:si>
    <x:t>6-12946</x:t>
  </x:si>
  <x:si>
    <x:t>Aisha</x:t>
  </x:si>
  <x:si>
    <x:t>Arooj</x:t>
  </x:si>
  <x:si>
    <x:t>Cibel</x:t>
  </x:si>
  <x:si>
    <x:t>Hassna</x:t>
  </x:si>
  <x:si>
    <x:t>6-12425</x:t>
  </x:si>
  <x:si>
    <x:t>6-11823</x:t>
  </x:si>
  <x:si>
    <x:t>Huta</x:t>
  </x:si>
  <x:si>
    <x:t>인센티브</x:t>
  </x:si>
  <x:si>
    <x:t>Yara</x:t>
  </x:si>
  <x:si>
    <x:t>2404</x:t>
  </x:si>
  <x:si>
    <x:t>6-12634</x:t>
  </x:si>
  <x:si>
    <x:t>6-12621</x:t>
  </x:si>
  <x:si>
    <x:t>6-11965</x:t>
  </x:si>
  <x:si>
    <x:t>Mayed</x:t>
  </x:si>
  <x:si>
    <x:t>Amira</x:t>
  </x:si>
  <x:si>
    <x:t>Hemda</x:t>
  </x:si>
  <x:si>
    <x:t>6-11989</x:t>
  </x:si>
  <x:si>
    <x:t>6-12671</x:t>
  </x:si>
  <x:si>
    <x:t>6-11779</x:t>
  </x:si>
  <x:si>
    <x:t>Ulfa</x:t>
  </x:si>
  <x:si>
    <x:t>Ouhoud</x:t>
  </x:si>
  <x:si>
    <x:t>Snehal</x:t>
  </x:si>
  <x:si>
    <x:t>Talia</x:t>
  </x:si>
  <x:si>
    <x:t>6-11865</x:t>
  </x:si>
  <x:si>
    <x:t>6-12013</x:t>
  </x:si>
  <x:si>
    <x:t>6-11821</x:t>
  </x:si>
  <x:si>
    <x:t>6-12145</x:t>
  </x:si>
  <x:si>
    <x:t>6-13030</x:t>
  </x:si>
  <x:si>
    <x:t>등록필요</x:t>
  </x:si>
  <x:si>
    <x:t>6-12934</x:t>
  </x:si>
  <x:si>
    <x:t>6-11892</x:t>
  </x:si>
  <x:si>
    <x:t>6-12761</x:t>
  </x:si>
  <x:si>
    <x:t>6-12749</x:t>
  </x:si>
  <x:si>
    <x:t>Hana</x:t>
  </x:si>
  <x:si>
    <x:t>6-12381</x:t>
  </x:si>
  <x:si>
    <x:t>Alanoud</x:t>
  </x:si>
  <x:si>
    <x:t>6-12360</x:t>
  </x:si>
  <x:si>
    <x:t>6-12522</x:t>
  </x:si>
  <x:si>
    <x:t>6-11929</x:t>
  </x:si>
  <x:si>
    <x:t>Ayisha</x:t>
  </x:si>
  <x:si>
    <x:t>Silver</x:t>
  </x:si>
  <x:si>
    <x:t>Jamilla</x:t>
  </x:si>
  <x:si>
    <x:t>6-11897</x:t>
  </x:si>
  <x:si>
    <x:t>2월 품절</x:t>
  </x:si>
  <x:si>
    <x:t>2306</x:t>
  </x:si>
  <x:si>
    <x:t>Rahaf</x:t>
  </x:si>
  <x:si>
    <x:t>Sara</x:t>
  </x:si>
  <x:si>
    <x:t>Paloma</x:t>
  </x:si>
  <x:si>
    <x:t>6-11950</x:t>
  </x:si>
  <x:si>
    <x:t>6-12535</x:t>
  </x:si>
  <x:si>
    <x:t>6-12032</x:t>
  </x:si>
  <x:si>
    <x:t>6-12252</x:t>
  </x:si>
  <x:si>
    <x:t>Roush</x:t>
  </x:si>
  <x:si>
    <x:t>2409</x:t>
  </x:si>
  <x:si>
    <x:t>Salem</x:t>
  </x:si>
  <x:si>
    <x:t>Riham</x:t>
  </x:si>
  <x:si>
    <x:t>Shekah</x:t>
  </x:si>
  <x:si>
    <x:t>Layan</x:t>
  </x:si>
  <x:si>
    <x:t>Javeria</x:t>
  </x:si>
  <x:si>
    <x:t>6-12954</x:t>
  </x:si>
  <x:si>
    <x:t>6-11780</x:t>
  </x:si>
  <x:si>
    <x:t>Sheikha</x:t>
  </x:si>
  <x:si>
    <x:t>6-12251</x:t>
  </x:si>
  <x:si>
    <x:t>6-12068</x:t>
  </x:si>
  <x:si>
    <x:t>6-12154</x:t>
  </x:si>
  <x:si>
    <x:t>Hessa</x:t>
  </x:si>
  <x:si>
    <x:t>6-12718</x:t>
  </x:si>
  <x:si>
    <x:t>6-12958</x:t>
  </x:si>
  <x:si>
    <x:t>6-12537</x:t>
  </x:si>
  <x:si>
    <x:t>6-12520</x:t>
  </x:si>
  <x:si>
    <x:t>Alyazai</x:t>
  </x:si>
  <x:si>
    <x:t>6-12427</x:t>
  </x:si>
  <x:si>
    <x:t>6-12255</x:t>
  </x:si>
  <x:si>
    <x:t>6-12895</x:t>
  </x:si>
  <x:si>
    <x:t>6-11960</x:t>
  </x:si>
  <x:si>
    <x:t>6-12031</x:t>
  </x:si>
  <x:si>
    <x:t>Saeedah</x:t>
  </x:si>
  <x:si>
    <x:t>6-12498</x:t>
  </x:si>
  <x:si>
    <x:t>6-12235</x:t>
  </x:si>
  <x:si>
    <x:t>6-11961</x:t>
  </x:si>
  <x:si>
    <x:t>Sheika</x:t>
  </x:si>
  <x:si>
    <x:t>6-12651</x:t>
  </x:si>
  <x:si>
    <x:t>6-11831</x:t>
  </x:si>
  <x:si>
    <x:t>Tania</x:t>
  </x:si>
  <x:si>
    <x:t>Rashed</x:t>
  </x:si>
  <x:si>
    <x:t>Rana</x:t>
  </x:si>
  <x:si>
    <x:t>Mona</x:t>
  </x:si>
  <x:si>
    <x:t>6-12721</x:t>
  </x:si>
  <x:si>
    <x:t>6-11969</x:t>
  </x:si>
  <x:si>
    <x:t>Nima</x:t>
  </x:si>
  <x:si>
    <x:t>6-12048</x:t>
  </x:si>
  <x:si>
    <x:t>Same customer of receipt (612202). She bought for herself, she doesn`t want but I try my best to buy it so she buy it.</x:t>
  </x:si>
  <x:si>
    <x:t>Return Visit/Chinese/1 necklace and 2 bracelets/ for her daughter/ 480/30/450 / request more discount but not accept</x:t>
  </x:si>
  <x:si>
    <x:t>They are couple, the girl is a Filipina girl, they passed by only here and I talk to the lady so she bought this item.</x:t>
  </x:si>
  <x:si>
    <x:t>They finding an earrings that she wanted.. it takes time because she`s a little bit confuse. After awhile they buy it.</x:t>
  </x:si>
  <x:si>
    <x:t>He is a traveller,he came back because before his mother is don`t want to bought but he came back to bought this item.</x:t>
  </x:si>
  <x:si>
    <x:t>An Arab women who came from Ras Alkaima to shop in Dubai.She bought from Charles and Keith.And bought bracelet to us.</x:t>
  </x:si>
  <x:si>
    <x:t>They looking for earrings to her daughter and the daughter wants a pearl so we show the pearl earring and she like it</x:t>
  </x:si>
  <x:si>
    <x:t>First she checking all our items, after she checking she slowly pick all items she wanted. She bought it for herself .</x:t>
  </x:si>
  <x:si>
    <x:t>She passed by only here, and she`s checking if she wanted to bought something. Then she saw this one and she like it.</x:t>
  </x:si>
  <x:si>
    <x:t>She bought it for herself and she likes the designs as well. She want to try and see how the quality is good or not.</x:t>
  </x:si>
  <x:si>
    <x:t>She go hear to exchange only the earrings that she bought here because it`s broken . But she bought another earrings.</x:t>
  </x:si>
  <x:si>
    <x:t>They are couple buying a 2 pairs of earrings for there daughter and anklet for the mother.</x:t>
  </x:si>
  <x:si>
    <x:t>They finding a gift for they`re mother so I show them the silver. And they choose this item</x:t>
  </x:si>
  <x:si>
    <x:t>For his Grand mother, He is a returning costumer but don`t want to give his information.</x:t>
  </x:si>
  <x:si>
    <x:t>With husband and daughter/ask about the discount promotion/she has very clear preference</x:t>
  </x:si>
  <x:si>
    <x:t>She bought it for herself. She`s checking if she wants more but only this item she bought.</x:t>
  </x:si>
  <x:si>
    <x:t>He finding a gift ,and he choose this item. He doesn`t want to register his information.</x:t>
  </x:si>
  <x:si>
    <x:t>This is the mother of the first customer receipt 612462. She bought this item for herself</x:t>
  </x:si>
  <x:si>
    <x:t>They find a gift for her daughters friend.. and I showed them this item. And she loved it.</x:t>
  </x:si>
  <x:si>
    <x:t>They are couple from USA just passing and having a look first until she liked the necklace.</x:t>
  </x:si>
  <x:si>
    <x:t>a young returning emarati customer who doesn`t want to give her details ,bought bracelet.</x:t>
  </x:si>
  <x:si>
    <x:t>She came here to buy something to gift, it takes time cuz she`s choosing what she wanted.</x:t>
  </x:si>
  <x:si>
    <x:t>They are 3 ladies finding hand chain so I show them the hand chain, and they like this 3 items so they bought it. Then ask for tighten up so I fixed it</x:t>
  </x:si>
  <x:si>
    <x:t>She`s looking for a hoop earrings, so I show all the hoops, but she wanted a little bit big.. so this item she bought, and she add for her sister</x:t>
  </x:si>
  <x:si>
    <x:t>She came without any paper bag from any shop. She`s having a look until she like the two rings . According to her she will match it to her bracelet.</x:t>
  </x:si>
  <x:si>
    <x:t>She`s an Indian lady, she bought for a gift, so she takes time to decide what gift she wants to buy. Because 2person she`s going to give a gift.</x:t>
  </x:si>
  <x:si>
    <x:t>She buy some stuff`s for herself and the rest for her Sister. She is with her Sister and her daughters they came from shopping from other shop`s.</x:t>
  </x:si>
  <x:si>
    <x:t>They are finding a gift for 12years old so I show them the necklace anfld bracelet.. then they choose this one..They are one of our loyal customer</x:t>
  </x:si>
  <x:si>
    <x:t>He is buying this one for his wife so he is confuse for the items so I advice him that silver is more nice to give as a gift so he choose this item</x:t>
  </x:si>
  <x:si>
    <x:t>This lady came from Sephora,lefties, life pharmacy these are bags she`s carrying. She come and buy some stuffs for presents in different persons.</x:t>
  </x:si>
  <x:si>
    <x:t>She come and look around first had a look. and after she asking a stud earrings so I showed her the studs I recommend her and she liked it and buy it</x:t>
  </x:si>
  <x:si>
    <x:t>2605150310</x:t>
  </x:si>
  <x:si>
    <x:t>2602150203</x:t>
  </x:si>
  <x:si>
    <x:t>2605160204</x:t>
  </x:si>
  <x:si>
    <x:t>2508070104</x:t>
  </x:si>
  <x:si>
    <x:t>2512050303</x:t>
  </x:si>
  <x:si>
    <x:t>2509050303</x:t>
  </x:si>
  <x:si>
    <x:t>2606160306</x:t>
  </x:si>
  <x:si>
    <x:t>2507050311</x:t>
  </x:si>
  <x:si>
    <x:t>2508060206</x:t>
  </x:si>
  <x:si>
    <x:t>2505050505</x:t>
  </x:si>
  <x:si>
    <x:t>2504060409</x:t>
  </x:si>
  <x:si>
    <x:t>2601190303</x:t>
  </x:si>
  <x:si>
    <x:t>2505060310</x:t>
  </x:si>
  <x:si>
    <x:t>2506050203</x:t>
  </x:si>
  <x:si>
    <x:t>2504100204</x:t>
  </x:si>
  <x:si>
    <x:t>2509070103</x:t>
  </x:si>
  <x:si>
    <x:t>2502100308</x:t>
  </x:si>
  <x:si>
    <x:t>2507070109</x:t>
  </x:si>
  <x:si>
    <x:t>2502130115</x:t>
  </x:si>
  <x:si>
    <x:t>2505080104</x:t>
  </x:si>
  <x:si>
    <x:t>2601220101</x:t>
  </x:si>
  <x:si>
    <x:t>2502110410</x:t>
  </x:si>
  <x:si>
    <x:t>2503050304</x:t>
  </x:si>
  <x:si>
    <x:t>2507050206</x:t>
  </x:si>
  <x:si>
    <x:t>2502120101</x:t>
  </x:si>
  <x:si>
    <x:t>2507070304</x:t>
  </x:si>
  <x:si>
    <x:t>2507070108</x:t>
  </x:si>
  <x:si>
    <x:t>2504060202</x:t>
  </x:si>
  <x:si>
    <x:t>2505070404</x:t>
  </x:si>
  <x:si>
    <x:t>2507050208</x:t>
  </x:si>
  <x:si>
    <x:t>2509150313</x:t>
  </x:si>
  <x:si>
    <x:t>2505060314</x:t>
  </x:si>
  <x:si>
    <x:t>2602150408</x:t>
  </x:si>
  <x:si>
    <x:t>2505050209</x:t>
  </x:si>
  <x:si>
    <x:t>2509050305</x:t>
  </x:si>
  <x:si>
    <x:t>2508050311</x:t>
  </x:si>
  <x:si>
    <x:t>2602180304</x:t>
  </x:si>
  <x:si>
    <x:t>2505060205</x:t>
  </x:si>
  <x:si>
    <x:t>2506050207</x:t>
  </x:si>
  <x:si>
    <x:t>2508080108</x:t>
  </x:si>
  <x:si>
    <x:t>2509060306</x:t>
  </x:si>
  <x:si>
    <x:t>2510050206</x:t>
  </x:si>
  <x:si>
    <x:t>2510050309</x:t>
  </x:si>
  <x:si>
    <x:t>2503050402</x:t>
  </x:si>
  <x:si>
    <x:t>2504070102</x:t>
  </x:si>
  <x:si>
    <x:t>2508060311</x:t>
  </x:si>
  <x:si>
    <x:t>2507070104</x:t>
  </x:si>
  <x:si>
    <x:t>2502100101</x:t>
  </x:si>
  <x:si>
    <x:t>2509060101</x:t>
  </x:si>
  <x:si>
    <x:t>2509060203</x:t>
  </x:si>
  <x:si>
    <x:t>2507070301</x:t>
  </x:si>
  <x:si>
    <x:t>2505060107</x:t>
  </x:si>
  <x:si>
    <x:t>2601150201</x:t>
  </x:si>
  <x:si>
    <x:t>2505070104</x:t>
  </x:si>
  <x:si>
    <x:t>2505070406</x:t>
  </x:si>
  <x:si>
    <x:t>2505050313</x:t>
  </x:si>
  <x:si>
    <x:t>2505080312</x:t>
  </x:si>
  <x:si>
    <x:t>2512050406</x:t>
  </x:si>
  <x:si>
    <x:t>2510070103</x:t>
  </x:si>
  <x:si>
    <x:t>2510070102</x:t>
  </x:si>
  <x:si>
    <x:t>2602170108</x:t>
  </x:si>
  <x:si>
    <x:t>2601170303</x:t>
  </x:si>
  <x:si>
    <x:t>2504070109</x:t>
  </x:si>
  <x:si>
    <x:t>2505070305</x:t>
  </x:si>
  <x:si>
    <x:t>2504080301</x:t>
  </x:si>
  <x:si>
    <x:t>2511050104</x:t>
  </x:si>
  <x:si>
    <x:t>2510070106</x:t>
  </x:si>
  <x:si>
    <x:t>2511050202</x:t>
  </x:si>
  <x:si>
    <x:t>2508060208</x:t>
  </x:si>
  <x:si>
    <x:t>2502100213</x:t>
  </x:si>
  <x:si>
    <x:t>2504070305</x:t>
  </x:si>
  <x:si>
    <x:t>2506050108</x:t>
  </x:si>
  <x:si>
    <x:t>2508050207</x:t>
  </x:si>
  <x:si>
    <x:t>2508070106</x:t>
  </x:si>
  <x:si>
    <x:t>2504120110</x:t>
  </x:si>
  <x:si>
    <x:t>2503060204</x:t>
  </x:si>
  <x:si>
    <x:t>2604150103</x:t>
  </x:si>
  <x:si>
    <x:t>2504090208</x:t>
  </x:si>
  <x:si>
    <x:t>2507060203</x:t>
  </x:si>
  <x:si>
    <x:t>2601200106</x:t>
  </x:si>
  <x:si>
    <x:t>2504050301</x:t>
  </x:si>
  <x:si>
    <x:t>2606150306</x:t>
  </x:si>
  <x:si>
    <x:t>2605160206</x:t>
  </x:si>
  <x:si>
    <x:t>2510060209</x:t>
  </x:si>
  <x:si>
    <x:t>2504080101</x:t>
  </x:si>
  <x:si>
    <x:t>2605150309</x:t>
  </x:si>
  <x:si>
    <x:t>2512050403</x:t>
  </x:si>
  <x:si>
    <x:t>2509050201</x:t>
  </x:si>
  <x:si>
    <x:t>2606160302</x:t>
  </x:si>
  <x:si>
    <x:t>2510060105</x:t>
  </x:si>
  <x:si>
    <x:t>2503050102</x:t>
  </x:si>
  <x:si>
    <x:t>2503060201</x:t>
  </x:si>
  <x:si>
    <x:t>2507050306</x:t>
  </x:si>
  <x:si>
    <x:t>2601220102</x:t>
  </x:si>
  <x:si>
    <x:t>2507050312</x:t>
  </x:si>
  <x:si>
    <x:t>2504050307</x:t>
  </x:si>
  <x:si>
    <x:t>2604150309</x:t>
  </x:si>
  <x:si>
    <x:t>2508060209</x:t>
  </x:si>
  <x:si>
    <x:t>2602150505</x:t>
  </x:si>
  <x:si>
    <x:t>2601150209</x:t>
  </x:si>
  <x:si>
    <x:t>2602200101</x:t>
  </x:si>
  <x:si>
    <x:t>2510060304</x:t>
  </x:si>
  <x:si>
    <x:t>2502110402</x:t>
  </x:si>
  <x:si>
    <x:t>2504070203</x:t>
  </x:si>
  <x:si>
    <x:t>2602150506</x:t>
  </x:si>
  <x:si>
    <x:t>2510050305</x:t>
  </x:si>
  <x:si>
    <x:t>2510060201</x:t>
  </x:si>
  <x:si>
    <x:t>2505060307</x:t>
  </x:si>
  <x:si>
    <x:t>2505080311</x:t>
  </x:si>
  <x:si>
    <x:t>2507050308</x:t>
  </x:si>
  <x:si>
    <x:t>2512050301</x:t>
  </x:si>
  <x:si>
    <x:t>2505050402</x:t>
  </x:si>
  <x:si>
    <x:t>2601150203</x:t>
  </x:si>
  <x:si>
    <x:t>2602150407</x:t>
  </x:si>
  <x:si>
    <x:t>2505080402</x:t>
  </x:si>
  <x:si>
    <x:t>2512050306</x:t>
  </x:si>
  <x:si>
    <x:t>2502130103</x:t>
  </x:si>
  <x:si>
    <x:t>2504050112</x:t>
  </x:si>
  <x:si>
    <x:t>2510060202</x:t>
  </x:si>
  <x:si>
    <x:t>2505060410</x:t>
  </x:si>
  <x:si>
    <x:t>2507060201</x:t>
  </x:si>
  <x:si>
    <x:t>2508050404</x:t>
  </x:si>
  <x:si>
    <x:t>2509060312</x:t>
  </x:si>
  <x:si>
    <x:t>2510070401</x:t>
  </x:si>
  <x:si>
    <x:t>2507070207</x:t>
  </x:si>
  <x:si>
    <x:t>2507060105</x:t>
  </x:si>
  <x:si>
    <x:t>2510070107</x:t>
  </x:si>
  <x:si>
    <x:t>2510050208</x:t>
  </x:si>
  <x:si>
    <x:t>2510050205</x:t>
  </x:si>
  <x:si>
    <x:t>2508070103</x:t>
  </x:si>
  <x:si>
    <x:t>2502100313</x:t>
  </x:si>
  <x:si>
    <x:t>2504130104</x:t>
  </x:si>
  <x:si>
    <x:t>2510050304</x:t>
  </x:si>
  <x:si>
    <x:t>2601150410</x:t>
  </x:si>
  <x:si>
    <x:t>2508050201</x:t>
  </x:si>
  <x:si>
    <x:t>2507060403</x:t>
  </x:si>
  <x:si>
    <x:t>2509060401</x:t>
  </x:si>
  <x:si>
    <x:t>2502120406</x:t>
  </x:si>
  <x:si>
    <x:t>2504110108</x:t>
  </x:si>
  <x:si>
    <x:t>2601150109</x:t>
  </x:si>
  <x:si>
    <x:t>2502100112</x:t>
  </x:si>
  <x:si>
    <x:t>2602150109</x:t>
  </x:si>
  <x:si>
    <x:t>2507070206</x:t>
  </x:si>
  <x:si>
    <x:t>2509050208</x:t>
  </x:si>
  <x:si>
    <x:t>2603150305</x:t>
  </x:si>
  <x:si>
    <x:t>2502100310</x:t>
  </x:si>
  <x:si>
    <x:t>2504120109</x:t>
  </x:si>
  <x:si>
    <x:t>2511050406</x:t>
  </x:si>
  <x:si>
    <x:t>2507070401</x:t>
  </x:si>
  <x:si>
    <x:t>2601170103</x:t>
  </x:si>
  <x:si>
    <x:t>2504070206</x:t>
  </x:si>
  <x:si>
    <x:t>2509160101</x:t>
  </x:si>
  <x:si>
    <x:t>2504070310</x:t>
  </x:si>
  <x:si>
    <x:t>2507060109</x:t>
  </x:si>
  <x:si>
    <x:t>2604160103</x:t>
  </x:si>
  <x:si>
    <x:t>2603150307</x:t>
  </x:si>
  <x:si>
    <x:t>2504060303</x:t>
  </x:si>
  <x:si>
    <x:t>2601150314</x:t>
  </x:si>
  <x:si>
    <x:t>2602160201</x:t>
  </x:si>
  <x:si>
    <x:t>2506050304</x:t>
  </x:si>
  <x:si>
    <x:t>2510060310</x:t>
  </x:si>
  <x:si>
    <x:t>2601220105</x:t>
  </x:si>
  <x:si>
    <x:t>2504080204</x:t>
  </x:si>
  <x:si>
    <x:t>2504090106</x:t>
  </x:si>
  <x:si>
    <x:t>2509050404</x:t>
  </x:si>
  <x:si>
    <x:t>2508050501</x:t>
  </x:si>
  <x:si>
    <x:t>2601160110</x:t>
  </x:si>
  <x:si>
    <x:t>2505060206</x:t>
  </x:si>
  <x:si>
    <x:t>2504070209</x:t>
  </x:si>
  <x:si>
    <x:t>2605160209</x:t>
  </x:si>
  <x:si>
    <x:t>2503050404</x:t>
  </x:si>
  <x:si>
    <x:t>2508080105</x:t>
  </x:si>
  <x:si>
    <x:t>2601160401</x:t>
  </x:si>
  <x:si>
    <x:t>2504050104</x:t>
  </x:si>
  <x:si>
    <x:t>2504060306</x:t>
  </x:si>
  <x:si>
    <x:t>2504060410</x:t>
  </x:si>
  <x:si>
    <x:t>2502120401</x:t>
  </x:si>
  <x:si>
    <x:t>2601160102</x:t>
  </x:si>
  <x:si>
    <x:t>2601180402</x:t>
  </x:si>
  <x:si>
    <x:t>2505060303</x:t>
  </x:si>
  <x:si>
    <x:t>2505070402</x:t>
  </x:si>
  <x:si>
    <x:t>2604150303</x:t>
  </x:si>
  <x:si>
    <x:t>2509050501</x:t>
  </x:si>
  <x:si>
    <x:t>2509050206</x:t>
  </x:si>
  <x:si>
    <x:t>2502120402</x:t>
  </x:si>
  <x:si>
    <x:t>2602200103</x:t>
  </x:si>
  <x:si>
    <x:t>2507070210</x:t>
  </x:si>
  <x:si>
    <x:t>2602170204</x:t>
  </x:si>
  <x:si>
    <x:t>2504070207</x:t>
  </x:si>
  <x:si>
    <x:t>2508060201</x:t>
  </x:si>
  <x:si>
    <x:t>2507060103</x:t>
  </x:si>
  <x:si>
    <x:t>2504050206</x:t>
  </x:si>
  <x:si>
    <x:t>2602150110</x:t>
  </x:si>
  <x:si>
    <x:t>2502100301</x:t>
  </x:si>
  <x:si>
    <x:t>2504060404</x:t>
  </x:si>
  <x:si>
    <x:t>2508050608</x:t>
  </x:si>
  <x:si>
    <x:t>2601160314</x:t>
  </x:si>
  <x:si>
    <x:t>2506050306</x:t>
  </x:si>
  <x:si>
    <x:t>2603150203</x:t>
  </x:si>
  <x:si>
    <x:t>2504060316</x:t>
  </x:si>
  <x:si>
    <x:t>2604160106</x:t>
  </x:si>
  <x:si>
    <x:t>2502130102</x:t>
  </x:si>
  <x:si>
    <x:t>2505070108</x:t>
  </x:si>
  <x:si>
    <x:t>2507070309</x:t>
  </x:si>
  <x:si>
    <x:t>2604160105</x:t>
  </x:si>
  <x:si>
    <x:t>2507080201</x:t>
  </x:si>
  <x:si>
    <x:t>2602150406</x:t>
  </x:si>
  <x:si>
    <x:t>2504060108</x:t>
  </x:si>
  <x:si>
    <x:t>2504110204</x:t>
  </x:si>
  <x:si>
    <x:t>2604150110</x:t>
  </x:si>
  <x:si>
    <x:t>2510080101</x:t>
  </x:si>
  <x:si>
    <x:t>2509150303</x:t>
  </x:si>
  <x:si>
    <x:t>2507050209</x:t>
  </x:si>
  <x:si>
    <x:t>2504050308</x:t>
  </x:si>
  <x:si>
    <x:t>2510080102</x:t>
  </x:si>
  <x:si>
    <x:t>2606160208</x:t>
  </x:si>
  <x:si>
    <x:t>2503060107</x:t>
  </x:si>
  <x:si>
    <x:t>2606160207</x:t>
  </x:si>
  <x:si>
    <x:t>2603150107</x:t>
  </x:si>
  <x:si>
    <x:t>2510060106</x:t>
  </x:si>
  <x:si>
    <x:t>2510070405</x:t>
  </x:si>
  <x:si>
    <x:t>2504050313</x:t>
  </x:si>
  <x:si>
    <x:t>2604150202</x:t>
  </x:si>
  <x:si>
    <x:t>2605150606</x:t>
  </x:si>
  <x:si>
    <x:t>2504070401</x:t>
  </x:si>
  <x:si>
    <x:t>2505050409</x:t>
  </x:si>
  <x:si>
    <x:t>2604150406</x:t>
  </x:si>
  <x:si>
    <x:t>2 ladies came I think they are sisters, they are carrying a bag`s of Hermes and the other lady carry a luggage. The 1 sister is buying the 2 bangles.</x:t>
  </x:si>
  <x:si>
    <x:t>They are family coming from shopping and passing here in the store having a look until her daughter liked the necklace and buy for her daughter.</x:t>
  </x:si>
  <x:si>
    <x:t>She came from lacoste store,then passed by here and asking for this item, then i told to her that this hand chain is the best seller so she bought it</x:t>
  </x:si>
  <x:si>
    <x:t>She is carrying pack bag with a logo of fitness first so maybe she came from gym. She passing by and ask a anklets she buy 2 anklets for herself.</x:t>
  </x:si>
  <x:si>
    <x:t>She is with her daughter passing and stop having a look first then she like the ring with the beige stones color. But she don`t give her information.</x:t>
  </x:si>
  <x:si>
    <x:t>She is returning costumer but her name not registered and she wonder why her name not registered. She buy this item for present to her daughter friend.</x:t>
  </x:si>
  <x:si>
    <x:t>She is with the receipt 612645, she is one of our customer too. Then she decide to bought only this earrings cuz she`s confuse if what she wanted .</x:t>
  </x:si>
  <x:si>
    <x:t>They are indian`s, she came here before and she came back to bought something she wanted.. it takes time because she wanted to get more discount.</x:t>
  </x:si>
  <x:si>
    <x:t>She`s looking for flat stud earrings,then I show to her but she don`t like the design so I show the screw type earrings and she like this design</x:t>
  </x:si>
  <x:si>
    <x:t>They are indian ladies mother and daughter. Her daughter wanted to buy something for herself , it takes time because she`s choosing what she wanted.</x:t>
  </x:si>
  <x:si>
    <x:t>One of our loyal customer,she came here to bought a pair of earrings to her daughter because the pair of earrings she bought here before is lost.</x:t>
  </x:si>
  <x:si>
    <x:t>An indian lady with his husband with Carrefour trolley are passing by when they heard the word have a look so the lady came by and go direct to the handchains ,after trying some of it she chose one, asked for discount and bought it.</x:t>
  </x:si>
  <x:si>
    <x:t>She wants the necklace with this design but we don`t have stocks. So I show her the bracelet, and she think about it, then after awhile she choose it. Because she wanted the same thing for a gift to her cousin and sister. So she bought it.</x:t>
  </x:si>
  <x:si>
    <x:t>A European girl is looking for a necklace that have an initial M for her.,but at this moment we don`t have it, so she decided to find a unique earrings instead.. and she said if the quality is good then definitely she`ll come back again.</x:t>
  </x:si>
  <x:si>
    <x:t>A Pakistani father went here looking for gift for her family because he will go back to Pakistan tomorrow , after checking around he chose 2 earrings and 1 necklace, he asked for discount and pay for it, he dont want to give his details.</x:t>
  </x:si>
  <x:si>
    <x:t>An arab lady together with her filipina helper whose living in dubai are passing by when they saw the earring, after showing her some of the same designs in ring ,she found it lovely so she bought the 2 pieces and asked for discount.</x:t>
  </x:si>
  <x:si>
    <x:t>An arab lady is passing by when she asked where is the Zara shop, after giving her the direction, she saw the rings, she tried one and she likes it, she asked for discount and pay for it. Shes is hurry so she did not give her details.</x:t>
  </x:si>
  <x:si>
    <x:t>An arab lady with her husband and one guy went here looking for gift, after looking around they choose 1 bracelet and 1 necklace, the husband asked for discount and pay for it. They dont want to give their details.</x:t>
  </x:si>
  <x:si>
    <x:t>An indian lady together with her husband whose living in dubai, went here looking for a FW pearl eaaring, after checking some items, the lady chose one, she asked for good price and the husband bought it for her.</x:t>
  </x:si>
  <x:si>
    <x:t>A lady from Lebanon with Starbucks hot drink whose living in dubai long time, went here looking for an earring, she wants only simple and small so she chose easily and bought it. She don`t want to give her details.</x:t>
  </x:si>
  <x:si>
    <x:t>An Indian husband and wife came here again to checked necklaces for gift for their staff, they bought also before then they came back. They said they will buy 2 if more discount, then they bought 2 silver necklaces.</x:t>
  </x:si>
  <x:si>
    <x:t>A couple from Russia living here told they bought here before and show what they bought a ring and a bangle, they said they will buy more if we give discount so I give , then they buy 3 bangles and a bracelet.</x:t>
  </x:si>
  <x:si>
    <x:t>Young arab lady went here looking for earring but after looking around she saw the bracelets she likes it more than the earring so she asked for discount and buy it for herself, she dont want to give her details.</x:t>
  </x:si>
  <x:si>
    <x:t>Due to discoloration</x:t>
  </x:si>
  <x:si>
    <x:t>2025. 9. 20 오후 10:20:39</x:t>
  </x:si>
  <x:si>
    <x:t>2026. 1. 9 오후 9:53:18</x:t>
  </x:si>
  <x:si>
    <x:t>2025. 9. 12 오후 5:51:53</x:t>
  </x:si>
  <x:si>
    <x:t>2025. 9. 8 오후 4:32:14</x:t>
  </x:si>
  <x:si>
    <x:t>Necklace 12100216</x:t>
  </x:si>
  <x:si>
    <x:t>Bracelet 07270303</x:t>
  </x:si>
  <x:si>
    <x:t>10월 18일 06:06 PM</x:t>
  </x:si>
  <x:si>
    <x:t>Necklace 01050202</x:t>
  </x:si>
  <x:si>
    <x:t>10월 17일 09:00 PM</x:t>
  </x:si>
  <x:si>
    <x:t>12월 28일 11:41 AM</x:t>
  </x:si>
  <x:si>
    <x:t>11월 13일 01:23 PM</x:t>
  </x:si>
  <x:si>
    <x:t>10월 04일 05:02 PM</x:t>
  </x:si>
  <x:si>
    <x:t>12월 14일 11:00 AM</x:t>
  </x:si>
  <x:si>
    <x:t>Necklace 2602200209</x:t>
  </x:si>
  <x:si>
    <x:t>10월 04일 10:02 AM</x:t>
  </x:si>
  <x:si>
    <x:t>Melania Barrantes</x:t>
  </x:si>
  <x:si>
    <x:t>Earring 2602230101</x:t>
  </x:si>
  <x:si>
    <x:t>Earring 12080101</x:t>
  </x:si>
  <x:si>
    <x:t>Earring 2511060109</x:t>
  </x:si>
  <x:si>
    <x:t>10월 08일 11:57 AM</x:t>
  </x:si>
  <x:si>
    <x:t>Earring 2602220109</x:t>
  </x:si>
  <x:si>
    <x:t>Bracelet 04250310</x:t>
  </x:si>
  <x:si>
    <x:t>Earring 12100110</x:t>
  </x:si>
  <x:si>
    <x:t>Nose Stud 01050506</x:t>
  </x:si>
  <x:si>
    <x:t>Necklace 12110215</x:t>
  </x:si>
  <x:si>
    <x:t>10월 12일 06:20 PM</x:t>
  </x:si>
  <x:si>
    <x:t>umhareb65@gmail.com</x:t>
  </x:si>
  <x:si>
    <x:t>Necklace 12100209</x:t>
  </x:si>
  <x:si>
    <x:t>Bracelet 11100305</x:t>
  </x:si>
  <x:si>
    <x:t>Earring 05120109</x:t>
  </x:si>
  <x:si>
    <x:t>Bracelet 07060301</x:t>
  </x:si>
  <x:si>
    <x:t>Bracelet 2512060310</x:t>
  </x:si>
  <x:si>
    <x:t>Earring 12080103</x:t>
  </x:si>
  <x:si>
    <x:t>10월 22일 11:32 AM</x:t>
  </x:si>
  <x:si>
    <x:t>Earring 01050110</x:t>
  </x:si>
  <x:si>
    <x:t>Bracelet 08140315</x:t>
  </x:si>
  <x:si>
    <x:t>10월 04일 08:14 PM</x:t>
  </x:si>
  <x:si>
    <x:t>For his daughter</x:t>
  </x:si>
  <x:si>
    <x:t>12월 13일 12:02 AM</x:t>
  </x:si>
  <x:si>
    <x:t>10월 14일 08:42 PM</x:t>
  </x:si>
  <x:si>
    <x:t>He buy for gift..</x:t>
  </x:si>
  <x:si>
    <x:t>12월 02일 10:44 AM</x:t>
  </x:si>
  <x:si>
    <x:t>10월 21일 05:30 PM</x:t>
  </x:si>
  <x:si>
    <x:t>Bracelet 09150309</x:t>
  </x:si>
  <x:si>
    <x:t>10월 07일 09:40 PM</x:t>
  </x:si>
  <x:si>
    <x:t>Earring 11150113</x:t>
  </x:si>
  <x:si>
    <x:t>Earring 01060104</x:t>
  </x:si>
  <x:si>
    <x:t>Earring 12120103</x:t>
  </x:si>
  <x:si>
    <x:t>For birthday gift</x:t>
  </x:si>
  <x:si>
    <x:t>Bracelet 09160301</x:t>
  </x:si>
  <x:si>
    <x:t>Earring 11150105</x:t>
  </x:si>
  <x:si>
    <x:t>11월 01일 10:30 AM</x:t>
  </x:si>
  <x:si>
    <x:t>Bracelet 2506060305</x:t>
  </x:si>
  <x:si>
    <x:t>Bracelet 03050309</x:t>
  </x:si>
  <x:si>
    <x:t>10월 14일 07:42 PM</x:t>
  </x:si>
  <x:si>
    <x:t>Earring 08010101</x:t>
  </x:si>
  <x:si>
    <x:t>Earring 11160112</x:t>
  </x:si>
  <x:si>
    <x:t>27 Jan 2026 12:42</x:t>
  </x:si>
  <x:si>
    <x:t>kumulisa@wau.edu</x:t>
  </x:si>
  <x:si>
    <x:t>Bracelet 08160302</x:t>
  </x:si>
  <x:si>
    <x:t>10월 16일 03:19 PM</x:t>
  </x:si>
  <x:si>
    <x:t>Earring 03250119</x:t>
  </x:si>
  <x:si>
    <x:t>Re/7/31 Tomorrow</x:t>
  </x:si>
  <x:si>
    <x:t>Earring 12120107</x:t>
  </x:si>
  <x:si>
    <x:t>Bracelet 12100310</x:t>
  </x:si>
  <x:si>
    <x:t>Earring 07160111</x:t>
  </x:si>
  <x:si>
    <x:t>Earring 09150111</x:t>
  </x:si>
  <x:si>
    <x:t>10월 17일 03:56 PM</x:t>
  </x:si>
  <x:si>
    <x:t>Looked for ear cuff</x:t>
  </x:si>
  <x:si>
    <x:t>10월 10일 06:18 PM</x:t>
  </x:si>
  <x:si>
    <x:t>10월 05일 07:50 PM</x:t>
  </x:si>
  <x:si>
    <x:t>Earring 05100107</x:t>
  </x:si>
  <x:si>
    <x:t>Earring 03050121</x:t>
  </x:si>
  <x:si>
    <x:t>10월 11일 02:51 PM</x:t>
  </x:si>
  <x:si>
    <x:t>10월 04일 08:11 PM</x:t>
  </x:si>
  <x:si>
    <x:t>10월 13일 02:48 PM</x:t>
  </x:si>
  <x:si>
    <x:t>Bracelet 01050309</x:t>
  </x:si>
  <x:si>
    <x:t>Earring 11160108</x:t>
  </x:si>
  <x:si>
    <x:t>Bangle set 12050210</x:t>
  </x:si>
  <x:si>
    <x:t>Bracelet 01260307</x:t>
  </x:si>
  <x:si>
    <x:t>Earring 07140104</x:t>
  </x:si>
  <x:si>
    <x:t>Earring 11150115</x:t>
  </x:si>
  <x:si>
    <x:t>12월 18일 11:33 AM</x:t>
  </x:si>
  <x:si>
    <x:t>Necklace 01050211</x:t>
  </x:si>
  <x:si>
    <x:t>10월 17일 01:50 PM</x:t>
  </x:si>
  <x:si>
    <x:t>10월 23일 06:17 PM</x:t>
  </x:si>
  <x:si>
    <x:t>Bracelet 2511070307</x:t>
  </x:si>
  <x:si>
    <x:t>Earring 07060104</x:t>
  </x:si>
  <x:si>
    <x:t>Bangle 2501100308</x:t>
  </x:si>
  <x:si>
    <x:t>Bracelet 07140301</x:t>
  </x:si>
  <x:si>
    <x:t>Earring 2511070104</x:t>
  </x:si>
  <x:si>
    <x:t>10월 05일 03:28 PM</x:t>
  </x:si>
  <x:si>
    <x:t>Necklace 08100202</x:t>
  </x:si>
  <x:si>
    <x:t>Necklace 07270213</x:t>
  </x:si>
  <x:si>
    <x:t>Necklace 2511070206</x:t>
  </x:si>
  <x:si>
    <x:t>Earring 08020111</x:t>
  </x:si>
  <x:si>
    <x:t>Not reported by Mon</x:t>
  </x:si>
  <x:si>
    <x:t>Earring 2511080107</x:t>
  </x:si>
  <x:si>
    <x:t>Earring 2511070110</x:t>
  </x:si>
  <x:si>
    <x:t>Bracelet 11150305</x:t>
  </x:si>
  <x:si>
    <x:t>Bracelet 07050301</x:t>
  </x:si>
  <x:si>
    <x:t>Earring 08100101</x:t>
  </x:si>
  <x:si>
    <x:t>Bracelet 12010303</x:t>
  </x:si>
  <x:si>
    <x:t>10월 17일 09:15 PM</x:t>
  </x:si>
  <x:si>
    <x:t>Necklace 01100204</x:t>
  </x:si>
  <x:si>
    <x:t>Earring 2511080104</x:t>
  </x:si>
  <x:si>
    <x:t>Earring 05190105</x:t>
  </x:si>
  <x:si>
    <x:t>10월 05일 06:10 PM</x:t>
  </x:si>
  <x:si>
    <x:t>Earring 11110101</x:t>
  </x:si>
  <x:si>
    <x:t>10월 06일 09:35 PM</x:t>
  </x:si>
  <x:si>
    <x:t>Bracelet 2506060304</x:t>
  </x:si>
  <x:si>
    <x:t>Earring 09100103</x:t>
  </x:si>
  <x:si>
    <x:t>10월 13일 06:58 PM</x:t>
  </x:si>
  <x:si>
    <x:t>11월 03일 04:12 PM</x:t>
  </x:si>
  <x:si>
    <x:t>11월 29일 10:42 AM</x:t>
  </x:si>
  <x:si>
    <x:t>10월 05일 12:11 PM</x:t>
  </x:si>
  <x:si>
    <x:t>Necklace 12010211</x:t>
  </x:si>
  <x:si>
    <x:t>10월 18일 11:48 PM</x:t>
  </x:si>
  <x:si>
    <x:t>Bracelet 04050301</x:t>
  </x:si>
  <x:si>
    <x:t>Earring 2512070106</x:t>
  </x:si>
  <x:si>
    <x:t>Bracelet 2511070305</x:t>
  </x:si>
  <x:si>
    <x:t>Necklace 12110205</x:t>
  </x:si>
  <x:si>
    <x:t>Necklace 10050201</x:t>
  </x:si>
  <x:si>
    <x:t>Buy for herself.</x:t>
  </x:si>
  <x:si>
    <x:t>10월 07일 01:00 PM</x:t>
  </x:si>
  <x:si>
    <x:t>Necklace 07050212</x:t>
  </x:si>
  <x:si>
    <x:t>10월 31일 10:29 AM</x:t>
  </x:si>
  <x:si>
    <x:t>12월 19일 11:09 AM</x:t>
  </x:si>
  <x:si>
    <x:t>11월 21일 10:27 AM</x:t>
  </x:si>
  <x:si>
    <x:t>10월 08일 04:46 PM</x:t>
  </x:si>
  <x:si>
    <x:t>Necklace 09050203</x:t>
  </x:si>
  <x:si>
    <x:t>Earring 08150103</x:t>
  </x:si>
  <x:si>
    <x:t>10월 18일 11:15 PM</x:t>
  </x:si>
  <x:si>
    <x:t>10월 17일 07:50 PM</x:t>
  </x:si>
  <x:si>
    <x:t>12월 16일 12:25 PM</x:t>
  </x:si>
  <x:si>
    <x:t>Necklace 2512060209</x:t>
  </x:si>
  <x:si>
    <x:t>11월 08일 01:09 PM</x:t>
  </x:si>
  <x:si>
    <x:t>10월 14일 07:22 PM</x:t>
  </x:si>
  <x:si>
    <x:t>10월 28일 01:52 PM</x:t>
  </x:si>
  <x:si>
    <x:t>Nose Stud 01050503</x:t>
  </x:si>
  <x:si>
    <x:t>Gift for herself</x:t>
  </x:si>
  <x:si>
    <x:t>Earring 08150112</x:t>
  </x:si>
  <x:si>
    <x:t>Necklace 07050201</x:t>
  </x:si>
  <x:si>
    <x:t>Earring 11160117</x:t>
  </x:si>
  <x:si>
    <x:t>29 Jan 2026 14:23</x:t>
  </x:si>
  <x:si>
    <x:t>Necklace 2511070207</x:t>
  </x:si>
  <x:si>
    <x:t>10월 05일 09:27 PM</x:t>
  </x:si>
  <x:si>
    <x:t>Earring 2506060105</x:t>
  </x:si>
  <x:si>
    <x:t>Earring 05240102</x:t>
  </x:si>
  <x:si>
    <x:t>Bracelet 06070303</x:t>
  </x:si>
  <x:si>
    <x:t>Bracelet 2506060306</x:t>
  </x:si>
  <x:si>
    <x:t>10월 12일 10:05 PM</x:t>
  </x:si>
  <x:si>
    <x:t>Copper 18KGP?Zircon</x:t>
  </x:si>
  <x:si>
    <x:t>Buying by herself</x:t>
  </x:si>
  <x:si>
    <x:t>10월 09일 05:58 PM</x:t>
  </x:si>
  <x:si>
    <x:t>Earring 2602220107</x:t>
  </x:si>
  <x:si>
    <x:t>10월 19일 06:48 PM</x:t>
  </x:si>
  <x:si>
    <x:t>12월 31일 12:59 PM</x:t>
  </x:si>
  <x:si>
    <x:t>Bracelet 2602190304</x:t>
  </x:si>
  <x:si>
    <x:t>Necklace 11160204</x:t>
  </x:si>
  <x:si>
    <x:t>Earring 08010110</x:t>
  </x:si>
  <x:si>
    <x:t>Earring 07060114</x:t>
  </x:si>
  <x:si>
    <x:t>Necklace 2601170208</x:t>
  </x:si>
  <x:si>
    <x:t>Bracelet 2512050303</x:t>
  </x:si>
  <x:si>
    <x:t>Ear Stud 10190129</x:t>
  </x:si>
  <x:si>
    <x:t>Bracelet 02050307</x:t>
  </x:si>
  <x:si>
    <x:t>Bracelet 2504050301</x:t>
  </x:si>
  <x:si>
    <x:t>Bracelet 2507070309</x:t>
  </x:si>
  <x:si>
    <x:t>Bracelet 2504060302</x:t>
  </x:si>
  <x:si>
    <x:t>Earring 03200101</x:t>
  </x:si>
  <x:si>
    <x:t>nojoud@hotmail.com</x:t>
  </x:si>
  <x:si>
    <x:t>Earring 07050112</x:t>
  </x:si>
  <x:si>
    <x:t>Earring 2508070110</x:t>
  </x:si>
  <x:si>
    <x:t>Necklace 2504090204</x:t>
  </x:si>
  <x:si>
    <x:t>Necklace 2602150202</x:t>
  </x:si>
  <x:si>
    <x:t>Bracelet 2504050308</x:t>
  </x:si>
  <x:si>
    <x:t>Earring 2602190106</x:t>
  </x:si>
  <x:si>
    <x:t>Necklace 12100208</x:t>
  </x:si>
  <x:si>
    <x:t>Necklace 12050301</x:t>
  </x:si>
  <x:si>
    <x:t>10월 04일 02:31 PM</x:t>
  </x:si>
  <x:si>
    <x:t>Afra Almashghouni</x:t>
  </x:si>
  <x:si>
    <x:t>Necklace 06070204</x:t>
  </x:si>
  <x:si>
    <x:t>Necklace 2508060207</x:t>
  </x:si>
  <x:si>
    <x:t>Earring 2602210109</x:t>
  </x:si>
  <x:si>
    <x:t>11월 25일 12:05 PM</x:t>
  </x:si>
  <x:si>
    <x:t>Necklace 2504060205</x:t>
  </x:si>
  <x:si>
    <x:t>Necklace 2507050208</x:t>
  </x:si>
  <x:si>
    <x:t>Bracelet 2503070310</x:t>
  </x:si>
  <x:si>
    <x:t>Necklace 2502100207</x:t>
  </x:si>
  <x:si>
    <x:t>Bangle 2601170311</x:t>
  </x:si>
  <x:si>
    <x:t>Bracelet 2601160304</x:t>
  </x:si>
  <x:si>
    <x:t>Earring 2502110106</x:t>
  </x:si>
  <x:si>
    <x:t>Earring 2502100106</x:t>
  </x:si>
  <x:si>
    <x:t>Necklace 2602150208</x:t>
  </x:si>
  <x:si>
    <x:t>Necklace 2508060201</x:t>
  </x:si>
  <x:si>
    <x:t>Earring 2504060106</x:t>
  </x:si>
  <x:si>
    <x:t>Necklace 2503070202</x:t>
  </x:si>
  <x:si>
    <x:t>Necklace 2503050206</x:t>
  </x:si>
  <x:si>
    <x:t>Necklace 2504100203</x:t>
  </x:si>
  <x:si>
    <x:t>Necklace 2504080210</x:t>
  </x:si>
  <x:si>
    <x:t>Necklace 2510050205</x:t>
  </x:si>
  <x:si>
    <x:t>Necklace 2601170205</x:t>
  </x:si>
  <x:si>
    <x:t>Earring 2602180105</x:t>
  </x:si>
  <x:si>
    <x:t>Earring 2504060109</x:t>
  </x:si>
  <x:si>
    <x:t>Anklet 2505050505</x:t>
  </x:si>
  <x:si>
    <x:t>Necklace 2509050203</x:t>
  </x:si>
  <x:si>
    <x:t>Bangle 2601170313</x:t>
  </x:si>
  <x:si>
    <x:t>Necklace 2508050201</x:t>
  </x:si>
  <x:si>
    <x:t>Earring 2508080108</x:t>
  </x:si>
  <x:si>
    <x:t>Bangle 2505050313</x:t>
  </x:si>
  <x:si>
    <x:t>Earring 2504120110</x:t>
  </x:si>
  <x:si>
    <x:t>Necklace 2602190206</x:t>
  </x:si>
  <x:si>
    <x:t>Bracelet 2604160301</x:t>
  </x:si>
  <x:si>
    <x:t>Bracelet 2508050304</x:t>
  </x:si>
  <x:si>
    <x:t>Bangle 2510060311</x:t>
  </x:si>
  <x:si>
    <x:t>Bangle 2505060311</x:t>
  </x:si>
  <x:si>
    <x:t>Earring 2507070103</x:t>
  </x:si>
  <x:si>
    <x:t>Earring 2509050109</x:t>
  </x:si>
  <x:si>
    <x:t>Necklace 2508050207</x:t>
  </x:si>
  <x:si>
    <x:t>Bracelet 2510050304</x:t>
  </x:si>
  <x:si>
    <x:t>Anklet 2505050503</x:t>
  </x:si>
  <x:si>
    <x:t>Earring 02050103</x:t>
  </x:si>
  <x:si>
    <x:t>Earring 2602190102</x:t>
  </x:si>
  <x:si>
    <x:t>Earring 2507070107</x:t>
  </x:si>
  <x:si>
    <x:t>Necklace 2601170210</x:t>
  </x:si>
  <x:si>
    <x:t>Earring 2602150102</x:t>
  </x:si>
  <x:si>
    <x:t>Earring 2507060104</x:t>
  </x:si>
  <x:si>
    <x:t>Necklace 2601180204</x:t>
  </x:si>
  <x:si>
    <x:t>Bracelet 2503060310</x:t>
  </x:si>
  <x:si>
    <x:t>Earring 2505070107</x:t>
  </x:si>
  <x:si>
    <x:t>Earring 2508060105</x:t>
  </x:si>
  <x:si>
    <x:t>Bracelet 2502100304</x:t>
  </x:si>
  <x:si>
    <x:t>Necklace 2509050201</x:t>
  </x:si>
  <x:si>
    <x:t>Necklace 2508060208</x:t>
  </x:si>
  <x:si>
    <x:t>Necklace 2602180209</x:t>
  </x:si>
  <x:si>
    <x:t>Bracelet 2601150308</x:t>
  </x:si>
  <x:si>
    <x:t>Bracelet 2505050305</x:t>
  </x:si>
  <x:si>
    <x:t>Earring 2502130110</x:t>
  </x:si>
  <x:si>
    <x:t>Bangle 2509150312</x:t>
  </x:si>
  <x:si>
    <x:t>Bracelet 2504050302</x:t>
  </x:si>
  <x:si>
    <x:t>Bracelet 2505050302</x:t>
  </x:si>
  <x:si>
    <x:t>Earring 2602160102</x:t>
  </x:si>
  <x:si>
    <x:t>Bracelet 2502100303</x:t>
  </x:si>
  <x:si>
    <x:t>Earring 2605150108</x:t>
  </x:si>
  <x:si>
    <x:t>Necklace 2603150201</x:t>
  </x:si>
  <x:si>
    <x:t>Earring 2508070102</x:t>
  </x:si>
  <x:si>
    <x:t>Bracelet 2505060307</x:t>
  </x:si>
  <x:si>
    <x:t>Earring 2602160103</x:t>
  </x:si>
  <x:si>
    <x:t>Necklace 2602160210</x:t>
  </x:si>
  <x:si>
    <x:t>Necklace 2509050205</x:t>
  </x:si>
  <x:si>
    <x:t>Bracelet 2504060312</x:t>
  </x:si>
  <x:si>
    <x:t>Earring 2504080105</x:t>
  </x:si>
  <x:si>
    <x:t>Necklace 2511060205</x:t>
  </x:si>
  <x:si>
    <x:t>Bangle 2505070311</x:t>
  </x:si>
  <x:si>
    <x:t>Necklace 2507050210</x:t>
  </x:si>
  <x:si>
    <x:t>Necklace 2602160209</x:t>
  </x:si>
  <x:si>
    <x:t>Earring 2504130109</x:t>
  </x:si>
  <x:si>
    <x:t>Necklace 2504070208</x:t>
  </x:si>
  <x:si>
    <x:t>Necklace 2510060201</x:t>
  </x:si>
  <x:si>
    <x:t>Necklace 2507070203</x:t>
  </x:si>
  <x:si>
    <x:t>Earring 2504060102</x:t>
  </x:si>
  <x:si>
    <x:t>Bracelet 2504070301</x:t>
  </x:si>
  <x:si>
    <x:t>Necklace 2504080207</x:t>
  </x:si>
  <x:si>
    <x:t>Necklace 2510050204</x:t>
  </x:si>
  <x:si>
    <x:t>Earring 2506050104</x:t>
  </x:si>
  <x:si>
    <x:t>Necklace 2505060202</x:t>
  </x:si>
  <x:si>
    <x:t>Earring 2502110112</x:t>
  </x:si>
  <x:si>
    <x:t>Earring 2601200110</x:t>
  </x:si>
  <x:si>
    <x:t>Bracelet 2503060301</x:t>
  </x:si>
  <x:si>
    <x:t>Earring 2510060108</x:t>
  </x:si>
  <x:si>
    <x:t>Earring 2510060107</x:t>
  </x:si>
  <x:si>
    <x:t>Necklace 2508050204</x:t>
  </x:si>
  <x:si>
    <x:t>Necklace 2506050201</x:t>
  </x:si>
  <x:si>
    <x:t>Bracelet 2512050304</x:t>
  </x:si>
  <x:si>
    <x:t>Bracelet 2504050306</x:t>
  </x:si>
  <x:si>
    <x:t>Bracelet 2508060302</x:t>
  </x:si>
  <x:si>
    <x:t>Earring 2505070101</x:t>
  </x:si>
  <x:si>
    <x:t>Necklace 2507060204</x:t>
  </x:si>
  <x:si>
    <x:t>Bracelet 2503080302</x:t>
  </x:si>
  <x:si>
    <x:t>Earring 2504110101</x:t>
  </x:si>
  <x:si>
    <x:t>Necklace 2505050202</x:t>
  </x:si>
  <x:si>
    <x:t>Bracelet 2507070306</x:t>
  </x:si>
  <x:si>
    <x:t>Titanium 18kGP Jade</x:t>
  </x:si>
  <x:si>
    <x:t>Necklace 2602170208</x:t>
  </x:si>
  <x:si>
    <x:t>Bracelet 2511050303</x:t>
  </x:si>
  <x:si>
    <x:t>Earring 2504130107</x:t>
  </x:si>
  <x:si>
    <x:t>Bracelet 2504050305</x:t>
  </x:si>
  <x:si>
    <x:t>Earring 2512050102</x:t>
  </x:si>
  <x:si>
    <x:t>Bracelet 2511050302</x:t>
  </x:si>
  <x:si>
    <x:t>Anklet 2507050502</x:t>
  </x:si>
  <x:si>
    <x:t>Bracelet 2505050310</x:t>
  </x:si>
  <x:si>
    <x:t>Earring 2511050108</x:t>
  </x:si>
  <x:si>
    <x:t>Bangle 2602170315</x:t>
  </x:si>
  <x:si>
    <x:t>Bracelet 2601150304</x:t>
  </x:si>
  <x:si>
    <x:t>Earring 2504100101</x:t>
  </x:si>
  <x:si>
    <x:t>Earring 2504060107</x:t>
  </x:si>
  <x:si>
    <x:t>Earring 2504050110</x:t>
  </x:si>
  <x:si>
    <x:t>Earring 2502130106</x:t>
  </x:si>
  <x:si>
    <x:t>Earring 2502130107</x:t>
  </x:si>
  <x:si>
    <x:t>Earring 2507070108</x:t>
  </x:si>
  <x:si>
    <x:t>Necklace 2502100201</x:t>
  </x:si>
  <x:si>
    <x:t>Earring 2604150103</x:t>
  </x:si>
  <x:si>
    <x:t>Necklace 2505060207</x:t>
  </x:si>
  <x:si>
    <x:t>Necklace 2601170209</x:t>
  </x:si>
  <x:si>
    <x:t>Bracelet 2505050306</x:t>
  </x:si>
  <x:si>
    <x:t>Earring 2512050104</x:t>
  </x:si>
  <x:si>
    <x:t>Necklace 2511050201</x:t>
  </x:si>
  <x:si>
    <x:t>Earring 2507050106</x:t>
  </x:si>
  <x:si>
    <x:t>Bracelet 2507060302</x:t>
  </x:si>
  <x:si>
    <x:t>Necklace 2508060202</x:t>
  </x:si>
  <x:si>
    <x:t>Earring 2504120106</x:t>
  </x:si>
  <x:si>
    <x:t>Bangle 2504060314</x:t>
  </x:si>
  <x:si>
    <x:t>Bracelet 2504060310</x:t>
  </x:si>
  <x:si>
    <x:t>Bracelet 2601170305</x:t>
  </x:si>
  <x:si>
    <x:t>Necklace 2602190203</x:t>
  </x:si>
  <x:si>
    <x:t>Necklace 2503060203</x:t>
  </x:si>
  <x:si>
    <x:t>Bangle 2504060320</x:t>
  </x:si>
  <x:si>
    <x:t>Earring 2502110104</x:t>
  </x:si>
  <x:si>
    <x:t>Necklace 2602150209</x:t>
  </x:si>
  <x:si>
    <x:t>Earring 2508070104</x:t>
  </x:si>
  <x:si>
    <x:t>Earring 2602150103</x:t>
  </x:si>
  <x:si>
    <x:t>Earring 2510070106</x:t>
  </x:si>
  <x:si>
    <x:t>Anklet 2507050501</x:t>
  </x:si>
  <x:si>
    <x:t>Anklet 2508050501</x:t>
  </x:si>
  <x:si>
    <x:t>Earring 2508060110</x:t>
  </x:si>
  <x:si>
    <x:t>Necklace 2504070207</x:t>
  </x:si>
  <x:si>
    <x:t>Anklet 2505050507</x:t>
  </x:si>
  <x:si>
    <x:t>Bracelet 2502100308</x:t>
  </x:si>
  <x:si>
    <x:t>Necklace 2511060203</x:t>
  </x:si>
  <x:si>
    <x:t>Necklace 2509050208</x:t>
  </x:si>
  <x:si>
    <x:t>Earring 2602170110</x:t>
  </x:si>
  <x:si>
    <x:t>Earring 2601220107</x:t>
  </x:si>
  <x:si>
    <x:t>Earring 2505070104</x:t>
  </x:si>
  <x:si>
    <x:t>Necklace 2502100213</x:t>
  </x:si>
  <x:si>
    <x:t>Necklace 2509050210</x:t>
  </x:si>
  <x:si>
    <x:t>Earring 2502100104</x:t>
  </x:si>
  <x:si>
    <x:t>Earring 2511050105</x:t>
  </x:si>
  <x:si>
    <x:t>Earring 2502100110</x:t>
  </x:si>
  <x:si>
    <x:t>Necklace 2506050202</x:t>
  </x:si>
  <x:si>
    <x:t>Earring 2509060110</x:t>
  </x:si>
  <x:si>
    <x:t>Earring 2509070103</x:t>
  </x:si>
  <x:si>
    <x:t>Earring 2504090101</x:t>
  </x:si>
  <x:si>
    <x:t>Earring 2602200105</x:t>
  </x:si>
  <x:si>
    <x:t>Bracelet 2511050310</x:t>
  </x:si>
  <x:si>
    <x:t>Necklace 2506050203</x:t>
  </x:si>
  <x:si>
    <x:t>Earring 2505050104</x:t>
  </x:si>
  <x:si>
    <x:t>Bracelet 2504070309</x:t>
  </x:si>
  <x:si>
    <x:t>Necklace 2504080209</x:t>
  </x:si>
  <x:si>
    <x:t>Earring 2504050107</x:t>
  </x:si>
  <x:si>
    <x:t>Earring 2505060102</x:t>
  </x:si>
  <x:si>
    <x:t>Necklace 2504060207</x:t>
  </x:si>
  <x:si>
    <x:t>Bracelet 2506050310</x:t>
  </x:si>
  <x:si>
    <x:t>Earring 2601160110</x:t>
  </x:si>
  <x:si>
    <x:t>Necklace 2602160202</x:t>
  </x:si>
  <x:si>
    <x:t>Earring 2601220109</x:t>
  </x:si>
  <x:si>
    <x:t>Earring 2504050102</x:t>
  </x:si>
  <x:si>
    <x:t>Anklet 2509150501</x:t>
  </x:si>
  <x:si>
    <x:t>Earring 2602160110</x:t>
  </x:si>
  <x:si>
    <x:t>Necklace 2602170202</x:t>
  </x:si>
  <x:si>
    <x:t>Bracelet 2602170309</x:t>
  </x:si>
  <x:si>
    <x:t>Bracelet 2505060308</x:t>
  </x:si>
  <x:si>
    <x:t>Bracelet 2509050308</x:t>
  </x:si>
  <x:si>
    <x:t>Necklace 2504110207</x:t>
  </x:si>
  <x:si>
    <x:t>Earring 2504130105</x:t>
  </x:si>
  <x:si>
    <x:t>Necklace 2602160204</x:t>
  </x:si>
  <x:si>
    <x:t>Earring 2508060103</x:t>
  </x:si>
  <x:si>
    <x:t>Earring 2601220102</x:t>
  </x:si>
  <x:si>
    <x:t>Necklace 2511070201</x:t>
  </x:si>
  <x:si>
    <x:t>10월 18일 03:09 PM</x:t>
  </x:si>
  <x:si>
    <x:t>Necklace 2504090208</x:t>
  </x:si>
  <x:si>
    <x:t>Earring 2601230103</x:t>
  </x:si>
  <x:si>
    <x:t>Earring 02050102</x:t>
  </x:si>
  <x:si>
    <x:t>Earring 07150105</x:t>
  </x:si>
  <x:si>
    <x:t>Necklace 2503060204</x:t>
  </x:si>
  <x:si>
    <x:t>Bracelet 07070307</x:t>
  </x:si>
  <x:si>
    <x:t>Bracelet 2604150306</x:t>
  </x:si>
  <x:si>
    <x:t>Necklace 12010210</x:t>
  </x:si>
  <x:si>
    <x:t>10월 15일 08:31 PM</x:t>
  </x:si>
  <x:si>
    <x:t>Necklace 08150204</x:t>
  </x:si>
  <x:si>
    <x:t>Bracelet 07060308</x:t>
  </x:si>
  <x:si>
    <x:t>Bracelet 01010302</x:t>
  </x:si>
  <x:si>
    <x:t>Earring 2509060108</x:t>
  </x:si>
  <x:si>
    <x:t>Earring 08150111</x:t>
  </x:si>
  <x:si>
    <x:t>10월 14일 06:41 PM</x:t>
  </x:si>
  <x:si>
    <x:t>Earring 2504050109</x:t>
  </x:si>
  <x:si>
    <x:t>Necklace 2510060204</x:t>
  </x:si>
  <x:si>
    <x:t>Bangle 2507050312</x:t>
  </x:si>
  <x:si>
    <x:t>Bracelet 2504060307</x:t>
  </x:si>
  <x:si>
    <x:t>Bracelet 12110307</x:t>
  </x:si>
  <x:si>
    <x:t>Necklace 2505050206</x:t>
  </x:si>
  <x:si>
    <x:t>Earring 2509060103</x:t>
  </x:si>
  <x:si>
    <x:t>Necklace 2512060203</x:t>
  </x:si>
  <x:si>
    <x:t>Earring 07060102</x:t>
  </x:si>
  <x:si>
    <x:t>Earring 08020109</x:t>
  </x:si>
  <x:si>
    <x:t>Earring 06050108</x:t>
  </x:si>
  <x:si>
    <x:t>Earring 12100101</x:t>
  </x:si>
  <x:si>
    <x:t>10월 16일 11:05 AM</x:t>
  </x:si>
  <x:si>
    <x:t>12월 09일 12:26 PM</x:t>
  </x:si>
  <x:si>
    <x:t>Earring 2602220104</x:t>
  </x:si>
  <x:si>
    <x:t>Bangle 2512060314</x:t>
  </x:si>
  <x:si>
    <x:t>10월 18일 07:21 PM</x:t>
  </x:si>
  <x:si>
    <x:t>Gift for her friend</x:t>
  </x:si>
  <x:si>
    <x:t>Necklace 09160206</x:t>
  </x:si>
  <x:si>
    <x:t>Necklace 08150202</x:t>
  </x:si>
  <x:si>
    <x:t>Necklace 09220207</x:t>
  </x:si>
  <x:si>
    <x:t>Bracelet 01050308</x:t>
  </x:si>
  <x:si>
    <x:t>Necklace 01050205</x:t>
  </x:si>
  <x:si>
    <x:t>10월 18일 12:14 PM</x:t>
  </x:si>
  <x:si>
    <x:t>Necklace 2602200202</x:t>
  </x:si>
  <x:si>
    <x:t>Bracelet 09150310</x:t>
  </x:si>
  <x:si>
    <x:t>11월 05일 11:22 AM</x:t>
  </x:si>
  <x:si>
    <x:t>Ilka Scharfenberg</x:t>
  </x:si>
  <x:si>
    <x:t>Earring 12110110</x:t>
  </x:si>
  <x:si>
    <x:t>Necklace 2511080202</x:t>
  </x:si>
  <x:si>
    <x:t>Earring 2602230105</x:t>
  </x:si>
  <x:si>
    <x:t>Earring 04260109</x:t>
  </x:si>
  <x:si>
    <x:t>10월 20일 06:11 PM</x:t>
  </x:si>
  <x:si>
    <x:t>10월 05일 06:55 PM</x:t>
  </x:si>
  <x:si>
    <x:t>Bracelet 12100309</x:t>
  </x:si>
  <x:si>
    <x:t>Earring 11100113</x:t>
  </x:si>
  <x:si>
    <x:t>10월 27일 03:12 PM</x:t>
  </x:si>
  <x:si>
    <x:t>10월 04일 07:45 PM</x:t>
  </x:si>
  <x:si>
    <x:t>Necklace 2602210201</x:t>
  </x:si>
  <x:si>
    <x:t>Bangle set 12050209</x:t>
  </x:si>
  <x:si>
    <x:t>Necklace 12100212</x:t>
  </x:si>
  <x:si>
    <x:t>Ear Stud 07210121</x:t>
  </x:si>
  <x:si>
    <x:t>ebenoman@gmail.com</x:t>
  </x:si>
  <x:si>
    <x:t>Earring 12010125</x:t>
  </x:si>
  <x:si>
    <x:t>Belly Ring 09150601</x:t>
  </x:si>
  <x:si>
    <x:t>Buying For herself</x:t>
  </x:si>
  <x:si>
    <x:t>Bought for anklet</x:t>
  </x:si>
  <x:si>
    <x:t>Buying for herself</x:t>
  </x:si>
  <x:si>
    <x:t>Earring 01100104</x:t>
  </x:si>
  <x:si>
    <x:t>12월 05일 01:55 PM</x:t>
  </x:si>
  <x:si>
    <x:t>Earring 10050102</x:t>
  </x:si>
  <x:si>
    <x:t>Earring 05110109</x:t>
  </x:si>
  <x:si>
    <x:t>Earring 07110106</x:t>
  </x:si>
  <x:si>
    <x:t>Necklace 01060211</x:t>
  </x:si>
  <x:si>
    <x:t>Bracelet 11100309</x:t>
  </x:si>
  <x:si>
    <x:t>Bangle 2405100312</x:t>
  </x:si>
  <x:si>
    <x:t>ysara7183@gmail.com</x:t>
  </x:si>
  <x:si>
    <x:t>Necklace 11160206</x:t>
  </x:si>
  <x:si>
    <x:t>Earring 2511090103</x:t>
  </x:si>
  <x:si>
    <x:t>10월 03일 04:30 PM</x:t>
  </x:si>
  <x:si>
    <x:t>Earring 11150116</x:t>
  </x:si>
  <x:si>
    <x:t>Ear Cuff 2512100104</x:t>
  </x:si>
  <x:si>
    <x:t>Necklace 11150207</x:t>
  </x:si>
  <x:si>
    <x:t>Earring 2511080105</x:t>
  </x:si>
  <x:si>
    <x:t>12월 27일 01:19 PM</x:t>
  </x:si>
  <x:si>
    <x:t>Necklace 01050209</x:t>
  </x:si>
  <x:si>
    <x:t>Earring 10050108</x:t>
  </x:si>
  <x:si>
    <x:t>Earring 2602220106</x:t>
  </x:si>
  <x:si>
    <x:t>10월 04일 06:45 PM</x:t>
  </x:si>
  <x:si>
    <x:t>Earring 08100107</x:t>
  </x:si>
  <x:si>
    <x:t>Present for herself</x:t>
  </x:si>
  <x:si>
    <x:t>Bracelet 08010308</x:t>
  </x:si>
  <x:si>
    <x:t>Earring 11100110</x:t>
  </x:si>
  <x:si>
    <x:t>10월 10일 06:44 PM</x:t>
  </x:si>
  <x:si>
    <x:t>Necklace 12050303</x:t>
  </x:si>
  <x:si>
    <x:t>Necklace 12100214</x:t>
  </x:si>
  <x:si>
    <x:t>10월 25일 11:27 AM</x:t>
  </x:si>
  <x:si>
    <x:t>10월 07일 11:31 AM</x:t>
  </x:si>
  <x:si>
    <x:t>Earring 11160102</x:t>
  </x:si>
  <x:si>
    <x:t>Earring 2408160114</x:t>
  </x:si>
  <x:si>
    <x:t>11월 10일 05:29 PM</x:t>
  </x:si>
  <x:si>
    <x:t>Earring 01260107</x:t>
  </x:si>
  <x:si>
    <x:t>Bracelet 11220302</x:t>
  </x:si>
  <x:si>
    <x:t>10월 21일 07:01 PM</x:t>
  </x:si>
  <x:si>
    <x:t>10월 11일 05:38 PM</x:t>
  </x:si>
  <x:si>
    <x:t>Bracelet 11080308</x:t>
  </x:si>
  <x:si>
    <x:t>Earring 09150103</x:t>
  </x:si>
  <x:si>
    <x:t>Earring 05130107</x:t>
  </x:si>
  <x:si>
    <x:t>10월 06일 07:08 PM</x:t>
  </x:si>
  <x:si>
    <x:t>Bracelet 07050305</x:t>
  </x:si>
  <x:si>
    <x:t>Earring 11100109</x:t>
  </x:si>
  <x:si>
    <x:t>Bracelet 2511070310</x:t>
  </x:si>
  <x:si>
    <x:t>Necklace 10190207</x:t>
  </x:si>
  <x:si>
    <x:t>Earring 2512080102</x:t>
  </x:si>
  <x:si>
    <x:t>12월 01일 11:49 AM</x:t>
  </x:si>
  <x:si>
    <x:t>10월 11일 02:23 PM</x:t>
  </x:si>
  <x:si>
    <x:t>Ear Cuff 09260115</x:t>
  </x:si>
  <x:si>
    <x:t>Necklace 01060202</x:t>
  </x:si>
  <x:si>
    <x:t>Earring 05130102</x:t>
  </x:si>
  <x:si>
    <x:t>Necklace 2512070209</x:t>
  </x:si>
  <x:si>
    <x:t>Earring 2512070102</x:t>
  </x:si>
  <x:si>
    <x:t>Earring 11160115</x:t>
  </x:si>
  <x:si>
    <x:t>11월 15일 11:51 AM</x:t>
  </x:si>
  <x:si>
    <x:t>A ring for herself.</x:t>
  </x:si>
  <x:si>
    <x:t>Bracelet 01100305</x:t>
  </x:si>
  <x:si>
    <x:t>Earring 12120106</x:t>
  </x:si>
  <x:si>
    <x:t>Bracelet 11080302</x:t>
  </x:si>
  <x:si>
    <x:t>Earring 01290105</x:t>
  </x:si>
  <x:si>
    <x:t>10월 10일 06:08 PM</x:t>
  </x:si>
  <x:si>
    <x:t>10월 04일 09:30 PM</x:t>
  </x:si>
  <x:si>
    <x:t>Earring 02100108</x:t>
  </x:si>
  <x:si>
    <x:t>Necklace 09050201</x:t>
  </x:si>
  <x:si>
    <x:t>For his girlfriend</x:t>
  </x:si>
  <x:si>
    <x:t>Necklace 11050201</x:t>
  </x:si>
  <x:si>
    <x:t>Earring 07100101</x:t>
  </x:si>
  <x:si>
    <x:t>12월 10일 12:49 PM</x:t>
  </x:si>
  <x:si>
    <x:t>Necklace 07150201</x:t>
  </x:si>
  <x:si>
    <x:t>Necklace 07050204</x:t>
  </x:si>
  <x:si>
    <x:t>10월 22일 10:07 PM</x:t>
  </x:si>
  <x:si>
    <x:t>Earring 12110108</x:t>
  </x:si>
  <x:si>
    <x:t>10월 04일 07:07 PM</x:t>
  </x:si>
  <x:si>
    <x:t>Earring 11150101</x:t>
  </x:si>
  <x:si>
    <x:t>Earring 07050101</x:t>
  </x:si>
  <x:si>
    <x:t>Earring 2511050110</x:t>
  </x:si>
  <x:si>
    <x:t>Nose Stud 01050502</x:t>
  </x:si>
  <x:si>
    <x:t>Necklace 2511070204</x:t>
  </x:si>
  <x:si>
    <x:t>11월 02일 12:25 PM</x:t>
  </x:si>
  <x:si>
    <x:t>10월 10일 06:16 PM</x:t>
  </x:si>
  <x:si>
    <x:t>12월 24일 12:51 PM</x:t>
  </x:si>
  <x:si>
    <x:t>Necklace 07060203</x:t>
  </x:si>
  <x:si>
    <x:t>Earring 2511060101</x:t>
  </x:si>
  <x:si>
    <x:t>Necklace 10050202</x:t>
  </x:si>
  <x:si>
    <x:t>Necklace 09160210</x:t>
  </x:si>
  <x:si>
    <x:t>10월 18일 11:57 PM</x:t>
  </x:si>
  <x:si>
    <x:t>Earring 02100109</x:t>
  </x:si>
  <x:si>
    <x:t>Shaima Almarzooqi</x:t>
  </x:si>
  <x:si>
    <x:t>Earring 11160111</x:t>
  </x:si>
  <x:si>
    <x:t>Necklace 04200201</x:t>
  </x:si>
  <x:si>
    <x:t>Earring 11220101</x:t>
  </x:si>
  <x:si>
    <x:t>30s/Indian Couple</x:t>
  </x:si>
  <x:si>
    <x:t>Earring 08170105</x:t>
  </x:si>
  <x:si>
    <x:t>Earring 07160107</x:t>
  </x:si>
  <x:si>
    <x:t>Earring 10050109</x:t>
  </x:si>
  <x:si>
    <x:t>10월 11일 12:21 PM</x:t>
  </x:si>
  <x:si>
    <x:t>Necklace 03150205</x:t>
  </x:si>
  <x:si>
    <x:t>10월 04일 09:06 PM</x:t>
  </x:si>
  <x:si>
    <x:t>12월 15일 03:46 PM</x:t>
  </x:si>
  <x:si>
    <x:t>50s/European/Pearl</x:t>
  </x:si>
  <x:si>
    <x:t>Earring 01050103</x:t>
  </x:si>
  <x:si>
    <x:t>10월 10일 05:04 PM</x:t>
  </x:si>
  <x:si>
    <x:t>Bracelet 04150306</x:t>
  </x:si>
  <x:si>
    <x:t>Bracelet 05100303</x:t>
  </x:si>
  <x:si>
    <x:t>Earring 06280105</x:t>
  </x:si>
  <x:si>
    <x:t>Necklace 2602210202</x:t>
  </x:si>
  <x:si>
    <x:t>Earring 08170101</x:t>
  </x:si>
  <x:si>
    <x:t>Earring 11150110</x:t>
  </x:si>
  <x:si>
    <x:t>Bangle set 07200306</x:t>
  </x:si>
  <x:si>
    <x:t>Earring 04200102</x:t>
  </x:si>
  <x:si>
    <x:t>Bracelet 11150315</x:t>
  </x:si>
  <x:si>
    <x:t>10월 19일 06:32 PM</x:t>
  </x:si>
  <x:si>
    <x:t>10월 05일 07:56 PM</x:t>
  </x:si>
  <x:si>
    <x:t>Bracelet 2602190306</x:t>
  </x:si>
  <x:si>
    <x:t>Earring 09100104</x:t>
  </x:si>
  <x:si>
    <x:t>Shaikha Altamimi</x:t>
  </x:si>
  <x:si>
    <x:t>Earring 2602220108</x:t>
  </x:si>
  <x:si>
    <x:t>Necklace 09100206</x:t>
  </x:si>
  <x:si>
    <x:t>11월 23일 01:48 PM</x:t>
  </x:si>
  <x:si>
    <x:t>Earring 12120111</x:t>
  </x:si>
  <x:si>
    <x:t>10월 10일 05:54 PM</x:t>
  </x:si>
  <x:si>
    <x:t>Necklace 2512060206</x:t>
  </x:si>
  <x:si>
    <x:t>Huma Zulfiqar Ahmad</x:t>
  </x:si>
  <x:si>
    <x:t>Earring 01050106</x:t>
  </x:si>
  <x:si>
    <x:t>Bracelet 2511070309</x:t>
  </x:si>
  <x:si>
    <x:t>Earring 08160101</x:t>
  </x:si>
  <x:si>
    <x:t>10월 04일 04:07 PM</x:t>
  </x:si>
  <x:si>
    <x:t>Bracelet 2512060308</x:t>
  </x:si>
  <x:si>
    <x:t>10월 12일 05:35 PM</x:t>
  </x:si>
  <x:si>
    <x:t>Bangle 2511060313</x:t>
  </x:si>
  <x:si>
    <x:t>40s/High Potential</x:t>
  </x:si>
  <x:si>
    <x:t>Bangle 2511060315</x:t>
  </x:si>
  <x:si>
    <x:t>Bracelet 09050301</x:t>
  </x:si>
  <x:si>
    <x:t>Necklace 2511060210</x:t>
  </x:si>
  <x:si>
    <x:t>Earring 01060110</x:t>
  </x:si>
  <x:si>
    <x:t>10월 08일 08:59 PM</x:t>
  </x:si>
  <x:si>
    <x:t>Earring 12010118</x:t>
  </x:si>
  <x:si>
    <x:t>Earring 03200109</x:t>
  </x:si>
  <x:si>
    <x:t>Bangle 2511050314</x:t>
  </x:si>
  <x:si>
    <x:t>Necklace 2602200208</x:t>
  </x:si>
  <x:si>
    <x:t>Necklace 2506060202</x:t>
  </x:si>
  <x:si>
    <x:t>Necklace 05110204</x:t>
  </x:si>
  <x:si>
    <x:t>For her daughter,</x:t>
  </x:si>
  <x:si>
    <x:t>Earring 12110113</x:t>
  </x:si>
  <x:si>
    <x:t>Bangle set 10100307</x:t>
  </x:si>
  <x:si>
    <x:t>She came here yesterday but it`s a little bit late so she can`t choose on, now she came back then she choose this item to layered on her necklace and she bought also the bracelet that matching on the necklace</x:t>
  </x:si>
  <x:si>
    <x:t>She bought it for herself and she loves to buy jewel to used, it she wants to buy more because she loves our collection. And she really wants to buy a lot so she ask for a big discount, so I confirm it to madam.</x:t>
  </x:si>
  <x:si>
    <x:t>She came from feathers and she passed by here only to find a choker, then she wants earrings, it takes time because she`s choosing an earrings that can match so I help her to choose then she bought this all item</x:t>
  </x:si>
  <x:si>
    <x:t>She`s a African lady , carrying Zara bag passing here and she stopped and had a look of the ring. She chose 1 ring and after she checked a bangle to match with her charm bracelet. She bought the ring and bangle.</x:t>
  </x:si>
  <x:si>
    <x:t>She came here to exchange the gift that friend given to her, now she`s finding earrings that more showing. Now I offer this item so she like it and she add 20 aed because this is more high than her friends bought.</x:t>
  </x:si>
  <x:si>
    <x:t>(De-??)
(1) Bangle 10190317
(De-Discolored)
(1) Bangle set 2602180311
(De-Error)
(2) Bracelet 2601160301
(De-To MCC)
(1) Bracelet 2602170309
(1) Bracelet 2602190307
(2) Bracelet 2604160301
(1) Earring 2503060104
(1) Earring 2602180106
(1) Earring 2602210104
(1) Earring 2602210106
(2) Earring 2602220104
(2) Earring 2602230105
(De-Damaged)
(1) Earring 2601210108
(De-Error)
(1) Earring 2602160104
(2) Earring 2605150108</x:t>
  </x:si>
  <x:si>
    <x:t>She`s from Kuwait just visiting here in Dubai she buy necklace and earrings for remembrance for herself.</x:t>
  </x:si>
  <x:si>
    <x:t>A Chinese national bought bracelet.She dont give details because she has no UAE number and she`s tourist.</x:t>
  </x:si>
  <x:si>
    <x:t>She`s one of our loyal customer, she bought it for herself because the one she has before stolen to her.</x:t>
  </x:si>
  <x:si>
    <x:t>She came back and looking for matching for her dress for tomorrow`s wedding she chose a gold bangle set.</x:t>
  </x:si>
  <x:si>
    <x:t>He`s looking for a gift so he picked this item because the one he wanted to giving a gift like a moonstone.</x:t>
  </x:si>
  <x:si>
    <x:t>She came from shopping from other stores and she passed and had a look then she buy earrings and necklace.</x:t>
  </x:si>
  <x:si>
    <x:t>He bought it for a gift. It takes a little bit time because he waited for the confirmation that he will buy</x:t>
  </x:si>
  <x:si>
    <x:t>She bought this item for a gift. She doesn`t want to registered her information because she`s in the rush</x:t>
  </x:si>
  <x:si>
    <x:t>She bought it for a gift, it takes a little bit time because of the confirmation which one they like it.</x:t>
  </x:si>
  <x:si>
    <x:t>She go here to find a belly piercing so I show to her our items. It takes time because she ask her daughter</x:t>
  </x:si>
  <x:si>
    <x:t>A man came bought for her wife`s surprised gift . Last time she bought the same item for her friend`s gift.</x:t>
  </x:si>
  <x:si>
    <x:t>They finding a long earrings silver color, but we don`t have then she choose this item for the second hole.</x:t>
  </x:si>
  <x:si>
    <x:t>She`s finding a gift, that`s why she takes time to check what she wanted to buy. Until she find this ring.</x:t>
  </x:si>
  <x:si>
    <x:t>She passed by here, she came to pull and bear store. And she likes this ring so she bought it for herself</x:t>
  </x:si>
  <x:si>
    <x:t>Same lady she just added the another necklace for her daughter for daily wear, a ribbon design of necklace</x:t>
  </x:si>
  <x:si>
    <x:t>0506292570</x:t>
  </x:si>
  <x:si>
    <x:t>12100102</x:t>
  </x:si>
  <x:si>
    <x:t>2511060108</x:t>
  </x:si>
  <x:si>
    <x:t>0567360222</x:t>
  </x:si>
  <x:si>
    <x:t>2411150511</x:t>
  </x:si>
  <x:si>
    <x:t>0503843916</x:t>
  </x:si>
  <x:si>
    <x:t>0502509666</x:t>
  </x:si>
  <x:si>
    <x:t>0563943783</x:t>
  </x:si>
  <x:si>
    <x:t>12100507</x:t>
  </x:si>
  <x:si>
    <x:t>0555112425</x:t>
  </x:si>
  <x:si>
    <x:t>0561169401</x:t>
  </x:si>
  <x:si>
    <x:t>Hasseena</x:t>
  </x:si>
  <x:si>
    <x:t>2411150102</x:t>
  </x:si>
  <x:si>
    <x:t>2405100309</x:t>
  </x:si>
  <x:si>
    <x:t>0504405438</x:t>
  </x:si>
  <x:si>
    <x:t>0507300777</x:t>
  </x:si>
  <x:si>
    <x:t>11100102</x:t>
  </x:si>
  <x:si>
    <x:t>0507363737</x:t>
  </x:si>
  <x:si>
    <x:t>0566180907</x:t>
  </x:si>
  <x:si>
    <x:t>09050201</x:t>
  </x:si>
  <x:si>
    <x:t>2510070209</x:t>
  </x:si>
  <x:si>
    <x:t>12100404</x:t>
  </x:si>
  <x:si>
    <x:t>04250411</x:t>
  </x:si>
  <x:si>
    <x:t>2512090110</x:t>
  </x:si>
  <x:si>
    <x:t>0505311414</x:t>
  </x:si>
  <x:si>
    <x:t>07050301</x:t>
  </x:si>
  <x:si>
    <x:t>0544047742</x:t>
  </x:si>
  <x:si>
    <x:t>01050503</x:t>
  </x:si>
  <x:si>
    <x:t>0505744003</x:t>
  </x:si>
  <x:si>
    <x:t>0567511158</x:t>
  </x:si>
  <x:si>
    <x:t>12010135</x:t>
  </x:si>
  <x:si>
    <x:t>2511070101</x:t>
  </x:si>
  <x:si>
    <x:t>02100202</x:t>
  </x:si>
  <x:si>
    <x:t>0563939969</x:t>
  </x:si>
  <x:si>
    <x:t>0503655363</x:t>
  </x:si>
  <x:si>
    <x:t>0552111401</x:t>
  </x:si>
  <x:si>
    <x:t>2511080109</x:t>
  </x:si>
  <x:si>
    <x:t>0521721535</x:t>
  </x:si>
  <x:si>
    <x:t>612099/Tala</x:t>
  </x:si>
  <x:si>
    <x:t>08010304</x:t>
  </x:si>
  <x:si>
    <x:t>2506050406</x:t>
  </x:si>
  <x:si>
    <x:t>2501100308</x:t>
  </x:si>
  <x:si>
    <x:t>2402100202</x:t>
  </x:si>
  <x:si>
    <x:t>054727773</x:t>
  </x:si>
  <x:si>
    <x:t>0505117626</x:t>
  </x:si>
  <x:si>
    <x:t>Sun(2/8)</x:t>
  </x:si>
  <x:si>
    <x:t>0585406244</x:t>
  </x:si>
  <x:si>
    <x:t>0502460003</x:t>
  </x:si>
  <x:si>
    <x:t>2501060111</x:t>
  </x:si>
  <x:si>
    <x:t>2512060108</x:t>
  </x:si>
  <x:si>
    <x:t>0557858720</x:t>
  </x:si>
  <x:si>
    <x:t>2512060109</x:t>
  </x:si>
  <x:si>
    <x:t>0501109171</x:t>
  </x:si>
  <x:si>
    <x:t>0564244020</x:t>
  </x:si>
  <x:si>
    <x:t>06050111</x:t>
  </x:si>
  <x:si>
    <x:t>0509773999</x:t>
  </x:si>
  <x:si>
    <x:t>0564036939</x:t>
  </x:si>
  <x:si>
    <x:t>0505986773</x:t>
  </x:si>
  <x:si>
    <x:t>Kerthika</x:t>
  </x:si>
  <x:si>
    <x:t>By Exchange</x:t>
  </x:si>
  <x:si>
    <x:t>11100314</x:t>
  </x:si>
  <x:si>
    <x:t>07100401</x:t>
  </x:si>
  <x:si>
    <x:t>0543777666</x:t>
  </x:si>
  <x:si>
    <x:t>12010317</x:t>
  </x:si>
  <x:si>
    <x:t>2511070405</x:t>
  </x:si>
  <x:si>
    <x:t>0509368689</x:t>
  </x:si>
  <x:si>
    <x:t>0501599015</x:t>
  </x:si>
  <x:si>
    <x:t>2506060301</x:t>
  </x:si>
  <x:si>
    <x:t>2602200405</x:t>
  </x:si>
  <x:si>
    <x:t>2312010305</x:t>
  </x:si>
  <x:si>
    <x:t>0502483483</x:t>
  </x:si>
  <x:si>
    <x:t>2512050314</x:t>
  </x:si>
  <x:si>
    <x:t>06230304</x:t>
  </x:si>
  <x:si>
    <x:t>04100304</x:t>
  </x:si>
  <x:si>
    <x:t>Thu(3/19)</x:t>
  </x:si>
  <x:si>
    <x:t>12010210</x:t>
  </x:si>
  <x:si>
    <x:t>0508844799</x:t>
  </x:si>
  <x:si>
    <x:t>0551790480</x:t>
  </x:si>
  <x:si>
    <x:t>08150112</x:t>
  </x:si>
  <x:si>
    <x:t>2303150117</x:t>
  </x:si>
  <x:si>
    <x:t>0565666864</x:t>
  </x:si>
  <x:si>
    <x:t>0526793963</x:t>
  </x:si>
  <x:si>
    <x:t>2512060306</x:t>
  </x:si>
  <x:si>
    <x:t>07210407</x:t>
  </x:si>
  <x:si>
    <x:t>01050309</x:t>
  </x:si>
  <x:si>
    <x:t>07070307</x:t>
  </x:si>
  <x:si>
    <x:t>07100101</x:t>
  </x:si>
  <x:si>
    <x:t>08150308</x:t>
  </x:si>
  <x:si>
    <x:t>2512060408</x:t>
  </x:si>
  <x:si>
    <x:t>0585894751</x:t>
  </x:si>
  <x:si>
    <x:t>0563032301</x:t>
  </x:si>
  <x:si>
    <x:t>0585940779</x:t>
  </x:si>
  <x:si>
    <x:t>12100309</x:t>
  </x:si>
  <x:si>
    <x:t>0562214298</x:t>
  </x:si>
  <x:si>
    <x:t>0581716583</x:t>
  </x:si>
  <x:si>
    <x:t>11100316</x:t>
  </x:si>
  <x:si>
    <x:t>08010208</x:t>
  </x:si>
  <x:si>
    <x:t>0501812381</x:t>
  </x:si>
  <x:si>
    <x:t>16477457472</x:t>
  </x:si>
  <x:si>
    <x:t>2511070201</x:t>
  </x:si>
  <x:si>
    <x:t>2602210206</x:t>
  </x:si>
  <x:si>
    <x:t>0501190560</x:t>
  </x:si>
  <x:si>
    <x:t>0503992270</x:t>
  </x:si>
  <x:si>
    <x:t>2502050407</x:t>
  </x:si>
  <x:si>
    <x:t>0569229100</x:t>
  </x:si>
  <x:si>
    <x:t>12120111</x:t>
  </x:si>
  <x:si>
    <x:t>07060104</x:t>
  </x:si>
  <x:si>
    <x:t>12100412</x:t>
  </x:si>
  <x:si>
    <x:t>2512050309</x:t>
  </x:si>
  <x:si>
    <x:t>0509556123</x:t>
  </x:si>
  <x:si>
    <x:t>08150101</x:t>
  </x:si>
  <x:si>
    <x:t>2408150213</x:t>
  </x:si>
  <x:si>
    <x:t>0504774522</x:t>
  </x:si>
  <x:si>
    <x:t>12110201</x:t>
  </x:si>
  <x:si>
    <x:t>11100408</x:t>
  </x:si>
  <x:si>
    <x:t>Thu(4/9)</x:t>
  </x:si>
  <x:si>
    <x:t>04250415</x:t>
  </x:si>
  <x:si>
    <x:t>2411150117</x:t>
  </x:si>
  <x:si>
    <x:t>Fri(2/13)</x:t>
  </x:si>
  <x:si>
    <x:t>2511090103</x:t>
  </x:si>
  <x:si>
    <x:t>0554536929</x:t>
  </x:si>
  <x:si>
    <x:t>05110203</x:t>
  </x:si>
  <x:si>
    <x:t>2506060101</x:t>
  </x:si>
  <x:si>
    <x:t>0547924457</x:t>
  </x:si>
  <x:si>
    <x:t>0502492606</x:t>
  </x:si>
  <x:si>
    <x:t>2510070314</x:t>
  </x:si>
  <x:si>
    <x:t>12050207</x:t>
  </x:si>
  <x:si>
    <x:t>0562967073</x:t>
  </x:si>
  <x:si>
    <x:t>0553131305</x:t>
  </x:si>
  <x:si>
    <x:t>2512070110</x:t>
  </x:si>
  <x:si>
    <x:t>09160308</x:t>
  </x:si>
  <x:si>
    <x:t>08010501</x:t>
  </x:si>
  <x:si>
    <x:t>01050301</x:t>
  </x:si>
  <x:si>
    <x:t>0588888944</x:t>
  </x:si>
  <x:si>
    <x:t>2411160105</x:t>
  </x:si>
  <x:si>
    <x:t>2511050505</x:t>
  </x:si>
  <x:si>
    <x:t>0569151176</x:t>
  </x:si>
  <x:si>
    <x:t>07100208</x:t>
  </x:si>
  <x:si>
    <x:t>06050108</x:t>
  </x:si>
  <x:si>
    <x:t>2511060106</x:t>
  </x:si>
  <x:si>
    <x:t>0585264500</x:t>
  </x:si>
  <x:si>
    <x:t>0508467563</x:t>
  </x:si>
  <x:si>
    <x:t>0555363232</x:t>
  </x:si>
  <x:si>
    <x:t>Joerellee</x:t>
  </x:si>
  <x:si>
    <x:t>0505858071</x:t>
  </x:si>
  <x:si>
    <x:t>2411150309</x:t>
  </x:si>
  <x:si>
    <x:t>2312010123</x:t>
  </x:si>
  <x:si>
    <x:t>0506450249</x:t>
  </x:si>
  <x:si>
    <x:t>07150306</x:t>
  </x:si>
  <x:si>
    <x:t>0502463380</x:t>
  </x:si>
  <x:si>
    <x:t>0555013500</x:t>
  </x:si>
  <x:si>
    <x:t>09150110</x:t>
  </x:si>
  <x:si>
    <x:t>0529031856</x:t>
  </x:si>
  <x:si>
    <x:t>01100101</x:t>
  </x:si>
  <x:si>
    <x:t>0501040077</x:t>
  </x:si>
  <x:si>
    <x:t>2407060308</x:t>
  </x:si>
  <x:si>
    <x:t>2512060207</x:t>
  </x:si>
  <x:si>
    <x:t>0581404277</x:t>
  </x:si>
  <x:si>
    <x:t>2501060102</x:t>
  </x:si>
  <x:si>
    <x:t>0529322993</x:t>
  </x:si>
  <x:si>
    <x:t>0504505336</x:t>
  </x:si>
  <x:si>
    <x:t>0508838608</x:t>
  </x:si>
  <x:si>
    <x:t>02100404</x:t>
  </x:si>
  <x:si>
    <x:t>0505802561</x:t>
  </x:si>
  <x:si>
    <x:t>2405110110</x:t>
  </x:si>
  <x:si>
    <x:t>0501511195</x:t>
  </x:si>
  <x:si>
    <x:t>11160102</x:t>
  </x:si>
  <x:si>
    <x:t>2512070209</x:t>
  </x:si>
  <x:si>
    <x:t>0525140919</x:t>
  </x:si>
  <x:si>
    <x:t>0502090697</x:t>
  </x:si>
  <x:si>
    <x:t>0507238803</x:t>
  </x:si>
  <x:si>
    <x:t>12 BAL SAFA</x:t>
  </x:si>
  <x:si>
    <x:t>0502699809</x:t>
  </x:si>
  <x:si>
    <x:t>07150401</x:t>
  </x:si>
  <x:si>
    <x:t>0526466038</x:t>
  </x:si>
  <x:si>
    <x:t>Silver-Out</x:t>
  </x:si>
  <x:si>
    <x:t>2501050103</x:t>
  </x:si>
  <x:si>
    <x:t>2411150311</x:t>
  </x:si>
  <x:si>
    <x:t>2501050309</x:t>
  </x:si>
  <x:si>
    <x:t>0543788312</x:t>
  </x:si>
  <x:si>
    <x:t>2511050507</x:t>
  </x:si>
  <x:si>
    <x:t>01070103</x:t>
  </x:si>
  <x:si>
    <x:t>2409150103</x:t>
  </x:si>
  <x:si>
    <x:t>0567617172</x:t>
  </x:si>
  <x:si>
    <x:t>Nabeelah</x:t>
  </x:si>
  <x:si>
    <x:t>20s/Arab</x:t>
  </x:si>
  <x:si>
    <x:t>Mon(3/2)</x:t>
  </x:si>
  <x:si>
    <x:t>0527222562</x:t>
  </x:si>
  <x:si>
    <x:t>0555155916</x:t>
  </x:si>
  <x:si>
    <x:t>2511060110</x:t>
  </x:si>
  <x:si>
    <x:t>12010125</x:t>
  </x:si>
  <x:si>
    <x:t>09070307</x:t>
  </x:si>
  <x:si>
    <x:t>08150109</x:t>
  </x:si>
  <x:si>
    <x:t>2512060401</x:t>
  </x:si>
  <x:si>
    <x:t>04210109</x:t>
  </x:si>
  <x:si>
    <x:t>02100105</x:t>
  </x:si>
  <x:si>
    <x:t>2408100402</x:t>
  </x:si>
  <x:si>
    <x:t>12300110</x:t>
  </x:si>
  <x:si>
    <x:t>0507444271</x:t>
  </x:si>
  <x:si>
    <x:t>12100503</x:t>
  </x:si>
  <x:si>
    <x:t>2506060307</x:t>
  </x:si>
  <x:si>
    <x:t>09050101</x:t>
  </x:si>
  <x:si>
    <x:t>2408010208</x:t>
  </x:si>
  <x:si>
    <x:t>Ser or Dis?</x:t>
  </x:si>
  <x:si>
    <x:t>0545552474</x:t>
  </x:si>
  <x:si>
    <x:t>2502050304</x:t>
  </x:si>
  <x:si>
    <x:t>Muhamaad</x:t>
  </x:si>
  <x:si>
    <x:t>0559792278</x:t>
  </x:si>
  <x:si>
    <x:t>612112/Riza</x:t>
  </x:si>
  <x:si>
    <x:t>0568355120</x:t>
  </x:si>
  <x:si>
    <x:t>2408010101</x:t>
  </x:si>
  <x:si>
    <x:t>0501599727</x:t>
  </x:si>
  <x:si>
    <x:t>11100301</x:t>
  </x:si>
  <x:si>
    <x:t>Nationality</x:t>
  </x:si>
  <x:si>
    <x:t>0567779949</x:t>
  </x:si>
  <x:si>
    <x:t>0522603969</x:t>
  </x:si>
  <x:si>
    <x:t>0521002449</x:t>
  </x:si>
  <x:si>
    <x:t>2408010103</x:t>
  </x:si>
  <x:si>
    <x:t>0555356768</x:t>
  </x:si>
  <x:si>
    <x:t>0507824450</x:t>
  </x:si>
  <x:si>
    <x:t>2512050505</x:t>
  </x:si>
  <x:si>
    <x:t>0566040508</x:t>
  </x:si>
  <x:si>
    <x:t>2602200404</x:t>
  </x:si>
  <x:si>
    <x:t>11150116</x:t>
  </x:si>
  <x:si>
    <x:t>0523880392</x:t>
  </x:si>
  <x:si>
    <x:t>2501070102</x:t>
  </x:si>
  <x:si>
    <x:t>Amal Sayed</x:t>
  </x:si>
  <x:si>
    <x:t>0503259892</x:t>
  </x:si>
  <x:si>
    <x:t>Sun(2/22)</x:t>
  </x:si>
  <x:si>
    <x:t>2407050107</x:t>
  </x:si>
  <x:si>
    <x:t>2307210407</x:t>
  </x:si>
  <x:si>
    <x:t>0506310336</x:t>
  </x:si>
  <x:si>
    <x:t>0509880298</x:t>
  </x:si>
  <x:si>
    <x:t>2511060102</x:t>
  </x:si>
  <x:si>
    <x:t>2408170105</x:t>
  </x:si>
  <x:si>
    <x:t>08150501</x:t>
  </x:si>
  <x:si>
    <x:t>09220409</x:t>
  </x:si>
  <x:si>
    <x:t>0567547810</x:t>
  </x:si>
  <x:si>
    <x:t>08010405</x:t>
  </x:si>
  <x:si>
    <x:t>12100106</x:t>
  </x:si>
  <x:si>
    <x:t>0506286706</x:t>
  </x:si>
  <x:si>
    <x:t>01050101</x:t>
  </x:si>
  <x:si>
    <x:t>12110404</x:t>
  </x:si>
  <x:si>
    <x:t>2405100411</x:t>
  </x:si>
  <x:si>
    <x:t>0508987147</x:t>
  </x:si>
  <x:si>
    <x:t>0585769148</x:t>
  </x:si>
  <x:si>
    <x:t>0544543176</x:t>
  </x:si>
  <x:si>
    <x:t>30s/local</x:t>
  </x:si>
  <x:si>
    <x:t>0559497315</x:t>
  </x:si>
  <x:si>
    <x:t>0557997987</x:t>
  </x:si>
  <x:si>
    <x:t>07200306</x:t>
  </x:si>
  <x:si>
    <x:t>0526884506</x:t>
  </x:si>
  <x:si>
    <x:t>2512060105</x:t>
  </x:si>
  <x:si>
    <x:t>Abdullah</x:t>
  </x:si>
  <x:si>
    <x:t>07150110</x:t>
  </x:si>
  <x:si>
    <x:t>2404200104</x:t>
  </x:si>
  <x:si>
    <x:t>11080501</x:t>
  </x:si>
  <x:si>
    <x:t>07270303</x:t>
  </x:si>
  <x:si>
    <x:t>0561555737</x:t>
  </x:si>
  <x:si>
    <x:t>12100501</x:t>
  </x:si>
  <x:si>
    <x:t>2412050210</x:t>
  </x:si>
  <x:si>
    <x:t>11220201</x:t>
  </x:si>
  <x:si>
    <x:t>11150309</x:t>
  </x:si>
  <x:si>
    <x:t>2506050503</x:t>
  </x:si>
  <x:si>
    <x:t>10190404</x:t>
  </x:si>
  <x:si>
    <x:t>0501092547</x:t>
  </x:si>
  <x:si>
    <x:t>0522450903</x:t>
  </x:si>
  <x:si>
    <x:t>2511070402</x:t>
  </x:si>
  <x:si>
    <x:t>0505574743</x:t>
  </x:si>
  <x:si>
    <x:t>0504790750</x:t>
  </x:si>
  <x:si>
    <x:t>11100310</x:t>
  </x:si>
  <x:si>
    <x:t>0551001550</x:t>
  </x:si>
  <x:si>
    <x:t>2602180314</x:t>
  </x:si>
  <x:si>
    <x:t>2510070303</x:t>
  </x:si>
  <x:si>
    <x:t>Sun(3/29)</x:t>
  </x:si>
  <x:si>
    <x:t>09070311</x:t>
  </x:si>
  <x:si>
    <x:t>0585503248</x:t>
  </x:si>
  <x:si>
    <x:t>2307210405</x:t>
  </x:si>
  <x:si>
    <x:t>0585291314</x:t>
  </x:si>
  <x:si>
    <x:t>0503819811</x:t>
  </x:si>
  <x:si>
    <x:t>2501100401</x:t>
  </x:si>
  <x:si>
    <x:t>11100401</x:t>
  </x:si>
  <x:si>
    <x:t>0525208378</x:t>
  </x:si>
  <x:si>
    <x:t>0509778363</x:t>
  </x:si>
  <x:si>
    <x:t>0503550124</x:t>
  </x:si>
  <x:si>
    <x:t>11150115</x:t>
  </x:si>
  <x:si>
    <x:t>0585695516</x:t>
  </x:si>
  <x:si>
    <x:t>2501070103</x:t>
  </x:si>
  <x:si>
    <x:t>05100602</x:t>
  </x:si>
  <x:si>
    <x:t>0508822665</x:t>
  </x:si>
  <x:si>
    <x:t>0509346680</x:t>
  </x:si>
  <x:si>
    <x:t>0567781151</x:t>
  </x:si>
  <x:si>
    <x:t>2311220412</x:t>
  </x:si>
  <x:si>
    <x:t>2511070310</x:t>
  </x:si>
  <x:si>
    <x:t>0501112061</x:t>
  </x:si>
  <x:si>
    <x:t>11100109</x:t>
  </x:si>
  <x:si>
    <x:t>0508555213</x:t>
  </x:si>
  <x:si>
    <x:t>Out(Damage)</x:t>
  </x:si>
  <x:si>
    <x:t>Meher VAHID</x:t>
  </x:si>
  <x:si>
    <x:t>Yesheshvini</x:t>
  </x:si>
  <x:si>
    <x:t>0556456459</x:t>
  </x:si>
  <x:si>
    <x:t>01010117</x:t>
  </x:si>
  <x:si>
    <x:t>2405100409</x:t>
  </x:si>
  <x:si>
    <x:t>2410100301</x:t>
  </x:si>
  <x:si>
    <x:t>08010407</x:t>
  </x:si>
  <x:si>
    <x:t>0568870101</x:t>
  </x:si>
  <x:si>
    <x:t>0503965640</x:t>
  </x:si>
  <x:si>
    <x:t>Mon(3/30)</x:t>
  </x:si>
  <x:si>
    <x:t>0509146053</x:t>
  </x:si>
  <x:si>
    <x:t>0506702417</x:t>
  </x:si>
  <x:si>
    <x:t>11160108</x:t>
  </x:si>
  <x:si>
    <x:t>0555957733</x:t>
  </x:si>
  <x:si>
    <x:t>2511070407</x:t>
  </x:si>
  <x:si>
    <x:t>0506051558</x:t>
  </x:si>
  <x:si>
    <x:t>2602200402</x:t>
  </x:si>
  <x:si>
    <x:t>12120112</x:t>
  </x:si>
  <x:si>
    <x:t>2511070311</x:t>
  </x:si>
  <x:si>
    <x:t>2511080202</x:t>
  </x:si>
  <x:si>
    <x:t>0506511653</x:t>
  </x:si>
  <x:si>
    <x:t>30s/Asian</x:t>
  </x:si>
  <x:si>
    <x:t>555486235</x:t>
  </x:si>
  <x:si>
    <x:t>2408010407</x:t>
  </x:si>
  <x:si>
    <x:t>Fri(3/13)</x:t>
  </x:si>
  <x:si>
    <x:t>2312300107</x:t>
  </x:si>
  <x:si>
    <x:t>2506060105</x:t>
  </x:si>
  <x:si>
    <x:t>950000400</x:t>
  </x:si>
  <x:si>
    <x:t>01050306</x:t>
  </x:si>
  <x:si>
    <x:t>2602190311</x:t>
  </x:si>
  <x:si>
    <x:t>2412100103</x:t>
  </x:si>
  <x:si>
    <x:t>2408010107</x:t>
  </x:si>
  <x:si>
    <x:t>09150407</x:t>
  </x:si>
  <x:si>
    <x:t>2506050408</x:t>
  </x:si>
  <x:si>
    <x:t>2510070302</x:t>
  </x:si>
  <x:si>
    <x:t>2411160121</x:t>
  </x:si>
  <x:si>
    <x:t>2506060201</x:t>
  </x:si>
  <x:si>
    <x:t>01100304</x:t>
  </x:si>
  <x:si>
    <x:t>0559950506</x:t>
  </x:si>
  <x:si>
    <x:t>10100307</x:t>
  </x:si>
  <x:si>
    <x:t>2501050304</x:t>
  </x:si>
  <x:si>
    <x:t>2512070207</x:t>
  </x:si>
  <x:si>
    <x:t>0507501311</x:t>
  </x:si>
  <x:si>
    <x:t>11150311</x:t>
  </x:si>
  <x:si>
    <x:t>2405110304</x:t>
  </x:si>
  <x:si>
    <x:t>Lewaasleem</x:t>
  </x:si>
  <x:si>
    <x:t>Andelija</x:t>
  </x:si>
  <x:si>
    <x:t>07050112</x:t>
  </x:si>
  <x:si>
    <x:t>Reem Mohd</x:t>
  </x:si>
  <x:si>
    <x:t>2312010210</x:t>
  </x:si>
  <x:si>
    <x:t>2412120408</x:t>
  </x:si>
  <x:si>
    <x:t>0556859771</x:t>
  </x:si>
  <x:si>
    <x:t>2412120412</x:t>
  </x:si>
  <x:si>
    <x:t>03200407</x:t>
  </x:si>
  <x:si>
    <x:t>0588244546</x:t>
  </x:si>
  <x:si>
    <x:t>2511070209</x:t>
  </x:si>
  <x:si>
    <x:t>0504122935</x:t>
  </x:si>
  <x:si>
    <x:t>11100114</x:t>
  </x:si>
  <x:si>
    <x:t>2512060209</x:t>
  </x:si>
  <x:si>
    <x:t>0556156582</x:t>
  </x:si>
  <x:si>
    <x:t>06230303</x:t>
  </x:si>
  <x:si>
    <x:t>Patricia</x:t>
  </x:si>
  <x:si>
    <x:t>0543625523</x:t>
  </x:si>
  <x:si>
    <x:t>2511080101</x:t>
  </x:si>
  <x:si>
    <x:t>03050407</x:t>
  </x:si>
  <x:si>
    <x:t>2311080202</x:t>
  </x:si>
  <x:si>
    <x:t>07060102</x:t>
  </x:si>
  <x:si>
    <x:t>2506050407</x:t>
  </x:si>
  <x:si>
    <x:t>07050101</x:t>
  </x:si>
  <x:si>
    <x:t>2506050210</x:t>
  </x:si>
  <x:si>
    <x:t>08010307</x:t>
  </x:si>
  <x:si>
    <x:t>2512100102</x:t>
  </x:si>
  <x:si>
    <x:t>0544276247</x:t>
  </x:si>
  <x:si>
    <x:t>0507044873</x:t>
  </x:si>
  <x:si>
    <x:t>2401290405</x:t>
  </x:si>
  <x:si>
    <x:t>12100303</x:t>
  </x:si>
  <x:si>
    <x:t>0561604050</x:t>
  </x:si>
  <x:si>
    <x:t>11220113</x:t>
  </x:si>
  <x:si>
    <x:t>0555549072</x:t>
  </x:si>
  <x:si>
    <x:t>0527014518</x:t>
  </x:si>
  <x:si>
    <x:t>01050103</x:t>
  </x:si>
  <x:si>
    <x:t>0529000720</x:t>
  </x:si>
  <x:si>
    <x:t>01050207</x:t>
  </x:si>
  <x:si>
    <x:t>0568158414</x:t>
  </x:si>
  <x:si>
    <x:t>2411150315</x:t>
  </x:si>
  <x:si>
    <x:t>0543104297</x:t>
  </x:si>
  <x:si>
    <x:t>0558441664</x:t>
  </x:si>
  <x:si>
    <x:t>For a gift</x:t>
  </x:si>
  <x:si>
    <x:t>08010308</x:t>
  </x:si>
  <x:si>
    <x:t>2512060405</x:t>
  </x:si>
  <x:si>
    <x:t>09070412</x:t>
  </x:si>
  <x:si>
    <x:t>2601170312</x:t>
  </x:si>
  <x:si>
    <x:t>2510060301</x:t>
  </x:si>
  <x:si>
    <x:t>2502120110</x:t>
  </x:si>
  <x:si>
    <x:t>2504110210</x:t>
  </x:si>
  <x:si>
    <x:t>2605150109</x:t>
  </x:si>
  <x:si>
    <x:t>2508050603</x:t>
  </x:si>
  <x:si>
    <x:t>2502110101</x:t>
  </x:si>
  <x:si>
    <x:t>2509070202</x:t>
  </x:si>
  <x:si>
    <x:t>2505070304</x:t>
  </x:si>
  <x:si>
    <x:t>2510060108</x:t>
  </x:si>
  <x:si>
    <x:t>2512050308</x:t>
  </x:si>
  <x:si>
    <x:t>2502100201</x:t>
  </x:si>
  <x:si>
    <x:t>2603160108</x:t>
  </x:si>
  <x:si>
    <x:t>2505080101</x:t>
  </x:si>
  <x:si>
    <x:t>2605160303</x:t>
  </x:si>
  <x:si>
    <x:t>2502100102</x:t>
  </x:si>
  <x:si>
    <x:t>2509070108</x:t>
  </x:si>
  <x:si>
    <x:t>2504130102</x:t>
  </x:si>
  <x:si>
    <x:t>2505070315</x:t>
  </x:si>
  <x:si>
    <x:t>2504060308</x:t>
  </x:si>
  <x:si>
    <x:t>2507050207</x:t>
  </x:si>
  <x:si>
    <x:t>2503050405</x:t>
  </x:si>
  <x:si>
    <x:t>2507070308</x:t>
  </x:si>
  <x:si>
    <x:t>2510060107</x:t>
  </x:si>
  <x:si>
    <x:t>2504090107</x:t>
  </x:si>
  <x:si>
    <x:t>2505050110</x:t>
  </x:si>
  <x:si>
    <x:t>2507060410</x:t>
  </x:si>
  <x:si>
    <x:t>2508050406</x:t>
  </x:si>
  <x:si>
    <x:t>2602150102</x:t>
  </x:si>
  <x:si>
    <x:t>2507060206</x:t>
  </x:si>
  <x:si>
    <x:t>2511050101</x:t>
  </x:si>
  <x:si>
    <x:t>2602160202</x:t>
  </x:si>
  <x:si>
    <x:t>2508050204</x:t>
  </x:si>
  <x:si>
    <x:t>2602150105</x:t>
  </x:si>
  <x:si>
    <x:t>2510050209</x:t>
  </x:si>
  <x:si>
    <x:t>2505080108</x:t>
  </x:si>
  <x:si>
    <x:t>2505090103</x:t>
  </x:si>
  <x:si>
    <x:t>2601150308</x:t>
  </x:si>
  <x:si>
    <x:t>2507050408</x:t>
  </x:si>
  <x:si>
    <x:t>2502110407</x:t>
  </x:si>
  <x:si>
    <x:t>2508060207</x:t>
  </x:si>
  <x:si>
    <x:t>2510060404</x:t>
  </x:si>
  <x:si>
    <x:t>2509060404</x:t>
  </x:si>
  <x:si>
    <x:t>2502120102</x:t>
  </x:si>
  <x:si>
    <x:t>2509150105</x:t>
  </x:si>
  <x:si>
    <x:t>2504090101</x:t>
  </x:si>
  <x:si>
    <x:t>2504090104</x:t>
  </x:si>
  <x:si>
    <x:t>2507090104</x:t>
  </x:si>
  <x:si>
    <x:t>2601220103</x:t>
  </x:si>
  <x:si>
    <x:t>2509050205</x:t>
  </x:si>
  <x:si>
    <x:t>2601210107</x:t>
  </x:si>
  <x:si>
    <x:t>2601170301</x:t>
  </x:si>
  <x:si>
    <x:t>2504060309</x:t>
  </x:si>
  <x:si>
    <x:t>2512060102</x:t>
  </x:si>
  <x:si>
    <x:t>2601190309</x:t>
  </x:si>
  <x:si>
    <x:t>2601150405</x:t>
  </x:si>
  <x:si>
    <x:t>2509150304</x:t>
  </x:si>
  <x:si>
    <x:t>2510050202</x:t>
  </x:si>
  <x:si>
    <x:t>2602170313</x:t>
  </x:si>
  <x:si>
    <x:t>2509060105</x:t>
  </x:si>
  <x:si>
    <x:t>2507070102</x:t>
  </x:si>
  <x:si>
    <x:t>2510050110</x:t>
  </x:si>
  <x:si>
    <x:t>2502110111</x:t>
  </x:si>
  <x:si>
    <x:t>2511050105</x:t>
  </x:si>
  <x:si>
    <x:t>2510050401</x:t>
  </x:si>
  <x:si>
    <x:t>2505080404</x:t>
  </x:si>
  <x:si>
    <x:t>2510050303</x:t>
  </x:si>
  <x:si>
    <x:t>2505060403</x:t>
  </x:si>
  <x:si>
    <x:t>2504060310</x:t>
  </x:si>
  <x:si>
    <x:t>2502110404</x:t>
  </x:si>
  <x:si>
    <x:t>2502130107</x:t>
  </x:si>
  <x:si>
    <x:t>2508080104</x:t>
  </x:si>
  <x:si>
    <x:t>2509060206</x:t>
  </x:si>
  <x:si>
    <x:t>2601180308</x:t>
  </x:si>
  <x:si>
    <x:t>2504050410</x:t>
  </x:si>
  <x:si>
    <x:t>2508050307</x:t>
  </x:si>
  <x:si>
    <x:t>2510060207</x:t>
  </x:si>
  <x:si>
    <x:t>2502100209</x:t>
  </x:si>
  <x:si>
    <x:t>2502100412</x:t>
  </x:si>
  <x:si>
    <x:t>2504050106</x:t>
  </x:si>
  <x:si>
    <x:t>2507050314</x:t>
  </x:si>
  <x:si>
    <x:t>2504060317</x:t>
  </x:si>
  <x:si>
    <x:t>2512050107</x:t>
  </x:si>
  <x:si>
    <x:t>2505060106</x:t>
  </x:si>
  <x:si>
    <x:t>2508050101</x:t>
  </x:si>
  <x:si>
    <x:t>2509150306</x:t>
  </x:si>
  <x:si>
    <x:t>2502120113</x:t>
  </x:si>
  <x:si>
    <x:t>2511060310</x:t>
  </x:si>
  <x:si>
    <x:t>2503080304</x:t>
  </x:si>
  <x:si>
    <x:t>2504130101</x:t>
  </x:si>
  <x:si>
    <x:t>2504060201</x:t>
  </x:si>
  <x:si>
    <x:t>2601170101</x:t>
  </x:si>
  <x:si>
    <x:t>2601190207</x:t>
  </x:si>
  <x:si>
    <x:t>2505060109</x:t>
  </x:si>
  <x:si>
    <x:t>2504070306</x:t>
  </x:si>
  <x:si>
    <x:t>2503050104</x:t>
  </x:si>
  <x:si>
    <x:t>2510060303</x:t>
  </x:si>
  <x:si>
    <x:t>2505050404</x:t>
  </x:si>
  <x:si>
    <x:t>2503050101</x:t>
  </x:si>
  <x:si>
    <x:t>2510060306</x:t>
  </x:si>
  <x:si>
    <x:t>2601150401</x:t>
  </x:si>
  <x:si>
    <x:t>2504130108</x:t>
  </x:si>
  <x:si>
    <x:t>2505050304</x:t>
  </x:si>
  <x:si>
    <x:t>2504060204</x:t>
  </x:si>
  <x:si>
    <x:t>2512050307</x:t>
  </x:si>
  <x:si>
    <x:t>2510060110</x:t>
  </x:si>
  <x:si>
    <x:t>2504060211</x:t>
  </x:si>
  <x:si>
    <x:t>2504050310</x:t>
  </x:si>
  <x:si>
    <x:t>2504050314</x:t>
  </x:si>
  <x:si>
    <x:t>2504070211</x:t>
  </x:si>
  <x:si>
    <x:t>2509050203</x:t>
  </x:si>
  <x:si>
    <x:t>2510060307</x:t>
  </x:si>
  <x:si>
    <x:t>2505060305</x:t>
  </x:si>
  <x:si>
    <x:t>2601150207</x:t>
  </x:si>
  <x:si>
    <x:t>2508070108</x:t>
  </x:si>
  <x:si>
    <x:t>2509050202</x:t>
  </x:si>
  <x:si>
    <x:t>2507050202</x:t>
  </x:si>
  <x:si>
    <x:t>2504050403</x:t>
  </x:si>
  <x:si>
    <x:t>2503050107</x:t>
  </x:si>
  <x:si>
    <x:t>SS 18kGP</x:t>
  </x:si>
  <x:si>
    <x:t>2512050305</x:t>
  </x:si>
  <x:si>
    <x:t>2507060104</x:t>
  </x:si>
  <x:si>
    <x:t>2507060409</x:t>
  </x:si>
  <x:si>
    <x:t>2601180401</x:t>
  </x:si>
  <x:si>
    <x:t>2504060208</x:t>
  </x:si>
  <x:si>
    <x:t>2504110101</x:t>
  </x:si>
  <x:si>
    <x:t>2508080103</x:t>
  </x:si>
  <x:si>
    <x:t>2502110112</x:t>
  </x:si>
  <x:si>
    <x:t>2504070201</x:t>
  </x:si>
  <x:si>
    <x:t>2602170314</x:t>
  </x:si>
  <x:si>
    <x:t>2508050610</x:t>
  </x:si>
  <x:si>
    <x:t>2504080305</x:t>
  </x:si>
  <x:si>
    <x:t>2504120104</x:t>
  </x:si>
  <x:si>
    <x:t>2504070105</x:t>
  </x:si>
  <x:si>
    <x:t>2502110405</x:t>
  </x:si>
  <x:si>
    <x:t>2509070312</x:t>
  </x:si>
  <x:si>
    <x:t>02050304</x:t>
  </x:si>
  <x:si>
    <x:t>2502100401</x:t>
  </x:si>
  <x:si>
    <x:t>Necklace</x:t>
  </x:si>
  <x:si>
    <x:t>2508050401</x:t>
  </x:si>
  <x:si>
    <x:t>2505050101</x:t>
  </x:si>
  <x:si>
    <x:t>2507060407</x:t>
  </x:si>
  <x:si>
    <x:t>2505050202</x:t>
  </x:si>
  <x:si>
    <x:t>2506050110</x:t>
  </x:si>
  <x:si>
    <x:t>2504050315</x:t>
  </x:si>
  <x:si>
    <x:t>2503070303</x:t>
  </x:si>
  <x:si>
    <x:t>Bracelet</x:t>
  </x:si>
  <x:si>
    <x:t>2603160311</x:t>
  </x:si>
  <x:si>
    <x:t>2509060308</x:t>
  </x:si>
  <x:si>
    <x:t>2602190101</x:t>
  </x:si>
  <x:si>
    <x:t>2504060305</x:t>
  </x:si>
  <x:si>
    <x:t>2601210110</x:t>
  </x:si>
  <x:si>
    <x:t>2602170105</x:t>
  </x:si>
  <x:si>
    <x:t>2503080301</x:t>
  </x:si>
  <x:si>
    <x:t>2509050103</x:t>
  </x:si>
  <x:si>
    <x:t>2601160315</x:t>
  </x:si>
  <x:si>
    <x:t>2506050111</x:t>
  </x:si>
  <x:si>
    <x:t>2504070302</x:t>
  </x:si>
  <x:si>
    <x:t>2509080313</x:t>
  </x:si>
  <x:si>
    <x:t>2507050403</x:t>
  </x:si>
  <x:si>
    <x:t>2604150109</x:t>
  </x:si>
  <x:si>
    <x:t>2602310108</x:t>
  </x:si>
  <x:si>
    <x:t>2505090311</x:t>
  </x:si>
  <x:si>
    <x:t>2507060106</x:t>
  </x:si>
  <x:si>
    <x:t>2505060102</x:t>
  </x:si>
  <x:si>
    <x:t>2601180306</x:t>
  </x:si>
  <x:si>
    <x:t>2502100104</x:t>
  </x:si>
  <x:si>
    <x:t>Bangle set</x:t>
  </x:si>
  <x:si>
    <x:t>2507060107</x:t>
  </x:si>
  <x:si>
    <x:t>2602190209</x:t>
  </x:si>
  <x:si>
    <x:t>2510060407</x:t>
  </x:si>
  <x:si>
    <x:t>2601220108</x:t>
  </x:si>
  <x:si>
    <x:t>2509060302</x:t>
  </x:si>
  <x:si>
    <x:t>2504050401</x:t>
  </x:si>
  <x:si>
    <x:t>2508060101</x:t>
  </x:si>
  <x:si>
    <x:t>2602170103</x:t>
  </x:si>
  <x:si>
    <x:t>2602190406</x:t>
  </x:si>
  <x:si>
    <x:t>2503060203</x:t>
  </x:si>
  <x:si>
    <x:t>2601180208</x:t>
  </x:si>
  <x:si>
    <x:t>2506050204</x:t>
  </x:si>
  <x:si>
    <x:t>2506050206</x:t>
  </x:si>
  <x:si>
    <x:t>2504100203</x:t>
  </x:si>
  <x:si>
    <x:t>Nose Pin</x:t>
  </x:si>
  <x:si>
    <x:t>2504060104</x:t>
  </x:si>
  <x:si>
    <x:t>2511060206</x:t>
  </x:si>
  <x:si>
    <x:t>2604150105</x:t>
  </x:si>
  <x:si>
    <x:t>2508050302</x:t>
  </x:si>
  <x:si>
    <x:t>2504060313</x:t>
  </x:si>
  <x:si>
    <x:t>2510050109</x:t>
  </x:si>
  <x:si>
    <x:t>2504070404</x:t>
  </x:si>
  <x:si>
    <x:t>2504080207</x:t>
  </x:si>
  <x:si>
    <x:t>2509060301</x:t>
  </x:si>
  <x:si>
    <x:t>2603150401</x:t>
  </x:si>
  <x:si>
    <x:t>2606150308</x:t>
  </x:si>
  <x:si>
    <x:t>2604150310</x:t>
  </x:si>
  <x:si>
    <x:t>2507070107</x:t>
  </x:si>
  <x:si>
    <x:t>2503050601</x:t>
  </x:si>
  <x:si>
    <x:t>2601150110</x:t>
  </x:si>
  <x:si>
    <x:t>2509050406</x:t>
  </x:si>
  <x:si>
    <x:t>2505050403</x:t>
  </x:si>
  <x:si>
    <x:t>2511050205</x:t>
  </x:si>
  <x:si>
    <x:t>2603150104</x:t>
  </x:si>
  <x:si>
    <x:t>2502100407</x:t>
  </x:si>
  <x:si>
    <x:t>2507060404</x:t>
  </x:si>
  <x:si>
    <x:t>2508080106</x:t>
  </x:si>
  <x:si>
    <x:t>2509060103</x:t>
  </x:si>
  <x:si>
    <x:t>2606160201</x:t>
  </x:si>
  <x:si>
    <x:t>2504050204</x:t>
  </x:si>
  <x:si>
    <x:t>2504060101</x:t>
  </x:si>
  <x:si>
    <x:t>2601150206</x:t>
  </x:si>
  <x:si>
    <x:t>2603150403</x:t>
  </x:si>
  <x:si>
    <x:t>2604150306</x:t>
  </x:si>
  <x:si>
    <x:t>2504120108</x:t>
  </x:si>
  <x:si>
    <x:t>2504060107</x:t>
  </x:si>
  <x:si>
    <x:t>2502100111</x:t>
  </x:si>
  <x:si>
    <x:t>2508050606</x:t>
  </x:si>
  <x:si>
    <x:t>2602200102</x:t>
  </x:si>
  <x:si>
    <x:t>2508060302</x:t>
  </x:si>
  <x:si>
    <x:t>2512050405</x:t>
  </x:si>
  <x:si>
    <x:t>2602190205</x:t>
  </x:si>
  <x:si>
    <x:t>2601170311</x:t>
  </x:si>
  <x:si>
    <x:t>2505080107</x:t>
  </x:si>
  <x:si>
    <x:t>2505050302</x:t>
  </x:si>
  <x:si>
    <x:t>2505070110</x:t>
  </x:si>
  <x:si>
    <x:t>2601170102</x:t>
  </x:si>
  <x:si>
    <x:t>2505060304</x:t>
  </x:si>
  <x:si>
    <x:t>2510050405</x:t>
  </x:si>
  <x:si>
    <x:t>2505070311</x:t>
  </x:si>
  <x:si>
    <x:t>2510050210</x:t>
  </x:si>
  <x:si>
    <x:t>2604150307</x:t>
  </x:si>
  <x:si>
    <x:t>2510050201</x:t>
  </x:si>
  <x:si>
    <x:t>2510060410</x:t>
  </x:si>
  <x:si>
    <x:t>2509050101</x:t>
  </x:si>
  <x:si>
    <x:t>2504060319</x:t>
  </x:si>
  <x:si>
    <x:t>2509150406</x:t>
  </x:si>
  <x:si>
    <x:t>2601180108</x:t>
  </x:si>
  <x:si>
    <x:t>2504070308</x:t>
  </x:si>
  <x:si>
    <x:t>2503060302</x:t>
  </x:si>
  <x:si>
    <x:t>2502110411</x:t>
  </x:si>
  <x:si>
    <x:t>2504090207</x:t>
  </x:si>
  <x:si>
    <x:t>2602210103</x:t>
  </x:si>
  <x:si>
    <x:t>2503060307</x:t>
  </x:si>
  <x:si>
    <x:t>2602170210</x:t>
  </x:si>
  <x:si>
    <x:t>2502130110</x:t>
  </x:si>
  <x:si>
    <x:t>2505060110</x:t>
  </x:si>
  <x:si>
    <x:t>2504110205</x:t>
  </x:si>
  <x:si>
    <x:t>2605160205</x:t>
  </x:si>
  <x:si>
    <x:t>2504090102</x:t>
  </x:si>
  <x:si>
    <x:t>2504050312</x:t>
  </x:si>
  <x:si>
    <x:t>2507080106</x:t>
  </x:si>
  <x:si>
    <x:t>2502120405</x:t>
  </x:si>
  <x:si>
    <x:t>2510070109</x:t>
  </x:si>
  <x:si>
    <x:t>2602150301</x:t>
  </x:si>
  <x:si>
    <x:t>2504050201</x:t>
  </x:si>
  <x:si>
    <x:t>2508050208</x:t>
  </x:si>
  <x:si>
    <x:t>2503070301</x:t>
  </x:si>
  <x:si>
    <x:t>2504050109</x:t>
  </x:si>
  <x:si>
    <x:t>2507080105</x:t>
  </x:si>
  <x:si>
    <x:t>2601160201</x:t>
  </x:si>
  <x:si>
    <x:t>2602180310</x:t>
  </x:si>
  <x:si>
    <x:t>2509050209</x:t>
  </x:si>
  <x:si>
    <x:t>2506050103</x:t>
  </x:si>
  <x:si>
    <x:t>2601150404</x:t>
  </x:si>
  <x:si>
    <x:t>2510070301</x:t>
  </x:si>
  <x:si>
    <x:t>2602180205</x:t>
  </x:si>
  <x:si>
    <x:t>2503050105</x:t>
  </x:si>
  <x:si>
    <x:t>2510050101</x:t>
  </x:si>
  <x:si>
    <x:t>2505050410</x:t>
  </x:si>
  <x:si>
    <x:t>2504120101</x:t>
  </x:si>
  <x:si>
    <x:t>2601170208</x:t>
  </x:si>
  <x:si>
    <x:t>2509070301</x:t>
  </x:si>
  <x:si>
    <x:t>2601170203</x:t>
  </x:si>
  <x:si>
    <x:t>2507050307</x:t>
  </x:si>
  <x:si>
    <x:t>2503070305</x:t>
  </x:si>
  <x:si>
    <x:t>2508070109</x:t>
  </x:si>
  <x:si>
    <x:t>2504050402</x:t>
  </x:si>
  <x:si>
    <x:t>2504050306</x:t>
  </x:si>
  <x:si>
    <x:t>2504110207</x:t>
  </x:si>
  <x:si>
    <x:t>2505070307</x:t>
  </x:si>
  <x:si>
    <x:t>2505050210</x:t>
  </x:si>
  <x:si>
    <x:t>2502100404</x:t>
  </x:si>
  <x:si>
    <x:t>2504050210</x:t>
  </x:si>
  <x:si>
    <x:t>2510070206</x:t>
  </x:si>
  <x:si>
    <x:t>2507050205</x:t>
  </x:si>
  <x:si>
    <x:t>2601170202</x:t>
  </x:si>
  <x:si>
    <x:t>2509070201</x:t>
  </x:si>
  <x:si>
    <x:t>2505060201</x:t>
  </x:si>
  <x:si>
    <x:t>2601160106</x:t>
  </x:si>
  <x:si>
    <x:t>2502110106</x:t>
  </x:si>
  <x:si>
    <x:t>Hands Chain</x:t>
  </x:si>
  <x:si>
    <x:t>2504070108</x:t>
  </x:si>
  <x:si>
    <x:t>2508050405</x:t>
  </x:si>
  <x:si>
    <x:t>2510050310</x:t>
  </x:si>
  <x:si>
    <x:t>2505070109</x:t>
  </x:si>
  <x:si>
    <x:t>2507060311</x:t>
  </x:si>
  <x:si>
    <x:t>2502120410</x:t>
  </x:si>
  <x:si>
    <x:t>2601160206</x:t>
  </x:si>
  <x:si>
    <x:t>2508070105</x:t>
  </x:si>
  <x:si>
    <x:t>2605170204</x:t>
  </x:si>
  <x:si>
    <x:t>2601150302</x:t>
  </x:si>
  <x:si>
    <x:t>2504120102</x:t>
  </x:si>
  <x:si>
    <x:t>2505070101</x:t>
  </x:si>
  <x:si>
    <x:t>02050307</x:t>
  </x:si>
  <x:si>
    <x:t>2512050202</x:t>
  </x:si>
  <x:si>
    <x:t>2601150202</x:t>
  </x:si>
  <x:si>
    <x:t>2504100102</x:t>
  </x:si>
  <x:si>
    <x:t>2507070103</x:t>
  </x:si>
  <x:si>
    <x:t>2603150315</x:t>
  </x:si>
  <x:si>
    <x:t>2504070208</x:t>
  </x:si>
  <x:si>
    <x:t>2504100201</x:t>
  </x:si>
  <x:si>
    <x:t>2504050203</x:t>
  </x:si>
  <x:si>
    <x:t>2504070402</x:t>
  </x:si>
  <x:si>
    <x:t>2504060109</x:t>
  </x:si>
  <x:si>
    <x:t>2601160303</x:t>
  </x:si>
  <x:si>
    <x:t>2505050401</x:t>
  </x:si>
  <x:si>
    <x:t>2504050110</x:t>
  </x:si>
  <x:si>
    <x:t>2504070104</x:t>
  </x:si>
  <x:si>
    <x:t>2506050501</x:t>
  </x:si>
  <x:si>
    <x:t>2508050312</x:t>
  </x:si>
  <x:si>
    <x:t>2604150501</x:t>
  </x:si>
  <x:si>
    <x:t>2504130107</x:t>
  </x:si>
  <x:si>
    <x:t>2605160308</x:t>
  </x:si>
  <x:si>
    <x:t>2503080305</x:t>
  </x:si>
  <x:si>
    <x:t>2605160305</x:t>
  </x:si>
  <x:si>
    <x:t>2601220109</x:t>
  </x:si>
  <x:si>
    <x:t>2602170203</x:t>
  </x:si>
  <x:si>
    <x:t>2507050210</x:t>
  </x:si>
  <x:si>
    <x:t>2507050303</x:t>
  </x:si>
  <x:si>
    <x:t>2602150207</x:t>
  </x:si>
  <x:si>
    <x:t>2510060103</x:t>
  </x:si>
  <x:si>
    <x:t>Tourist Friends from Saudi went here to buy souvenir going back to Saudi and they bought earrings and ring for them.</x:t>
  </x:si>
  <x:si>
    <x:t>An arab lady who purchased before return back with her friend, after looking around, she chose 1 necklace and earring.</x:t>
  </x:si>
  <x:si>
    <x:t>A teen Arab went here asking if we have a hand chain i show her our designs and she likes it so much and bought one.</x:t>
  </x:si>
  <x:si>
    <x:t>She is a returning costumer but her information is not registered. This time she bought a necklace set for her self.</x:t>
  </x:si>
  <x:si>
    <x:t>When the European couple was paying the bangle she tried the ring with a natural stone she likes it also and bought it.</x:t>
  </x:si>
  <x:si>
    <x:t>After buying for mother, the daughter also bought earring for herself ,they are both from Jordan whose living in Dubai.</x:t>
  </x:si>
  <x:si>
    <x:t>An Emarati women wearing abaya and working in MOE as well bought necklace and bracelet.And asking for very last price.</x:t>
  </x:si>
  <x:si>
    <x:t>An Arab lady is about to go home when she saw the ring, she really likes it so she asked for the last price and buy it.</x:t>
  </x:si>
  <x:si>
    <x:t>One European lady is passing by when she saw the bangles, after trying it, she really likes it so she buy it quickly.</x:t>
  </x:si>
  <x:si>
    <x:t>Two Indian friends is looking around when they saw the bangle they tried it and they really like it so they bought it.</x:t>
  </x:si>
  <x:si>
    <x:t>She is a returning costumer many time she bought here. This time she came and intentionally to buy a earrings and ring.</x:t>
  </x:si>
  <x:si>
    <x:t>Mall staff guy working in perfume shop looking for bracelet for a gift, he chose one, asked for discount and bought it.</x:t>
  </x:si>
  <x:si>
    <x:t>She is our one of customer likes buying Earings and pairing with necklace and bracelet.. she likes our silver design</x:t>
  </x:si>
  <x:si>
    <x:t>Young arab lady went here looking for gift, after looking around she chose earring. She dont want to give her details.</x:t>
  </x:si>
  <x:si>
    <x:t>A European daughter and mother return here early morning to buy jewelries for a gift ,they already bought before, the daughter chose 1 earring and 2 bracelet and bought it.</x:t>
  </x:si>
  <x:si>
    <x:t>Emarati mother with her daughter are passing by when the mother saw the bangle she quickly chose 1, she asked for discount and pay for it. She dont want to give her details.</x:t>
  </x:si>
  <x:si>
    <x:t>2 lady from Saudi is passing by when they stopped, after looking around, 1 lady chose 1 handchain, she asked for discount and pay for it.she dont want to give her details.</x:t>
  </x:si>
  <x:si>
    <x:t>An Argentinian mother and daughter tourists went here looking for a present going back to Argentina so they chose silver ring and necklace for both of them and bought it.</x:t>
  </x:si>
  <x:si>
    <x:t>A young Arab also together with her friend whose studying also here also in dubai went here also looking for a gift, she chose the necklace asked for discount and pay for it.</x:t>
  </x:si>
  <x:si>
    <x:t>She`s finding for a baby bracelet, madam assisted this customer, so I helped madam for assisting them, then she choose the butterfly, and I fixed it to make a baby bracelet.</x:t>
  </x:si>
  <x:si>
    <x:t>One arab lady whose working also inside moe went here looking around, then she saw the necklaces, after trying some of it, she chose 1, she asked for discount and pay for it.</x:t>
  </x:si>
  <x:si>
    <x:t>She is from Oman but they have apartment here in Dubai. She`s with her daughter shopping and they passing here took a look until she liked the set necklace for wedding.</x:t>
  </x:si>
  <x:si>
    <x:t>An arab daughter with her mother went here looking for handchain, after trying some of it, the daughter chose what she want and the mother asked for discount and pay for it.</x:t>
  </x:si>
  <x:si>
    <x:t>A filipina lady is passing by when she saw the necklaces, after trying some of it she chose 1, she asked for discount and pay for it, she dont want to give her details.</x:t>
  </x:si>
  <x:si>
    <x:t>An European lady is passing by when she stopped by, she pointed some items to try, after trying it, she chose 3 anklets and a necklace, she dont want to give her details.</x:t>
  </x:si>
  <x:si>
    <x:t>She`s looking for earrings that she can wear when she`s sleeping, so I told to her it`s nice a hoops and a screw type. So I show her the earrings and she but rings too.</x:t>
  </x:si>
  <x:si>
    <x:t>They are Indian couple came and check the stuff`s. At first she tried the bracelet after the bangles and lastly she bought the belly studs. The guy carrying a E-max paper bag.</x:t>
  </x:si>
  <x:si>
    <x:t>She`s looking to buy for herself, and she wanted a 2chain necklace so I show her all we have. But she choose a silver so she buy only this choker type and she buy herself an earrings too</x:t>
  </x:si>
  <x:si>
    <x:t>(De-To MCC) total 13
(1) Bracelet 02050302
(2) Bracelet 2601170305
(3) Bracelet 2601190309
(1) Earring 2602230102
(1) Necklace 2505060204
(3) Necklace 2603150201
(2) Necklace set 2602210208</x:t>
  </x:si>
  <x:si>
    <x:t>She wanted a hand chain so I show her all the hand chain and I told to her this one is the best seller, so she wanted this and I fixed it to make her size because it`s bigger to her hand</x:t>
  </x:si>
  <x:si>
    <x:t>2 Indian ladies together with their partners they passed by but the ladies stop and had a look. The 1 lady is really want to buy a earrings for her 2nd hole. She buy 2 pairs of earrings.</x:t>
  </x:si>
  <x:si>
    <x:t>6-11786</x:t>
  </x:si>
  <x:si>
    <x:t>Nahiya</x:t>
  </x:si>
  <x:si>
    <x:t>Donya</x:t>
  </x:si>
  <x:si>
    <x:t>Fatimah</x:t>
  </x:si>
  <x:si>
    <x:t>6-12881</x:t>
  </x:si>
  <x:si>
    <x:t>6-12163</x:t>
  </x:si>
  <x:si>
    <x:t>Jasmin</x:t>
  </x:si>
  <x:si>
    <x:t>6-12845</x:t>
  </x:si>
  <x:si>
    <x:t>Missing</x:t>
  </x:si>
  <x:si>
    <x:t>6-12561</x:t>
  </x:si>
  <x:si>
    <x:t>6-12534</x:t>
  </x:si>
  <x:si>
    <x:t>Natifa</x:t>
  </x:si>
  <x:si>
    <x:t>6-12063</x:t>
  </x:si>
  <x:si>
    <x:t>6-12937</x:t>
  </x:si>
  <x:si>
    <x:t>Swapna</x:t>
  </x:si>
  <x:si>
    <x:t>6-12462</x:t>
  </x:si>
  <x:si>
    <x:t>6-2929</x:t>
  </x:si>
  <x:si>
    <x:t>Aysha</x:t>
  </x:si>
  <x:si>
    <x:t>Sumaya</x:t>
  </x:si>
  <x:si>
    <x:t>Regular</x:t>
  </x:si>
  <x:si>
    <x:t>6-12168</x:t>
  </x:si>
  <x:si>
    <x:t>6-12992</x:t>
  </x:si>
  <x:si>
    <x:t>Ramesh</x:t>
  </x:si>
  <x:si>
    <x:t>6-11902</x:t>
  </x:si>
  <x:si>
    <x:t>Passant</x:t>
  </x:si>
  <x:si>
    <x:t>6-12499</x:t>
  </x:si>
  <x:si>
    <x:t>6-11785</x:t>
  </x:si>
  <x:si>
    <x:t>Amritha</x:t>
  </x:si>
  <x:si>
    <x:t>Hanna</x:t>
  </x:si>
  <x:si>
    <x:t>6-12082</x:t>
  </x:si>
  <x:si>
    <x:t>6-11935</x:t>
  </x:si>
  <x:si>
    <x:t>6-12891</x:t>
  </x:si>
  <x:si>
    <x:t>6-12253</x:t>
  </x:si>
  <x:si>
    <x:t>Salma</x:t>
  </x:si>
  <x:si>
    <x:t>Fathia</x:t>
  </x:si>
  <x:si>
    <x:t>2501</x:t>
  </x:si>
  <x:si>
    <x:t>Hashir</x:t>
  </x:si>
  <x:si>
    <x:t>Raghad</x:t>
  </x:si>
  <x:si>
    <x:t>6-12541</x:t>
  </x:si>
  <x:si>
    <x:t>Kabitha</x:t>
  </x:si>
  <x:si>
    <x:t>6-12627</x:t>
  </x:si>
  <x:si>
    <x:t>재고입출입</x:t>
  </x:si>
  <x:si>
    <x:t>6-11993</x:t>
  </x:si>
  <x:si>
    <x:t>6-12062</x:t>
  </x:si>
  <x:si>
    <x:t>Chinese</x:t>
  </x:si>
  <x:si>
    <x:t>6-11850</x:t>
  </x:si>
  <x:si>
    <x:t>2310</x:t>
  </x:si>
  <x:si>
    <x:t>6-12890</x:t>
  </x:si>
  <x:si>
    <x:t>6-12404</x:t>
  </x:si>
  <x:si>
    <x:t>6-12172</x:t>
  </x:si>
  <x:si>
    <x:t>6-12008</x:t>
  </x:si>
  <x:si>
    <x:t>Ekta</x:t>
  </x:si>
  <x:si>
    <x:t>6-12542</x:t>
  </x:si>
  <x:si>
    <x:t>6-12007</x:t>
  </x:si>
  <x:si>
    <x:t>6-13019</x:t>
  </x:si>
  <x:si>
    <x:t>Zina</x:t>
  </x:si>
  <x:si>
    <x:t>Wajiha</x:t>
  </x:si>
  <x:si>
    <x:t>Shoug</x:t>
  </x:si>
  <x:si>
    <x:t>6-12746</x:t>
  </x:si>
  <x:si>
    <x:t>Asian</x:t>
  </x:si>
  <x:si>
    <x:t>Saira</x:t>
  </x:si>
  <x:si>
    <x:t>Ruba</x:t>
  </x:si>
  <x:si>
    <x:t>Omani</x:t>
  </x:si>
  <x:si>
    <x:t>Ayah</x:t>
  </x:si>
  <x:si>
    <x:t>Sathvik</x:t>
  </x:si>
  <x:si>
    <x:t>Shamma</x:t>
  </x:si>
  <x:si>
    <x:t>6-12286</x:t>
  </x:si>
  <x:si>
    <x:t>6-11873</x:t>
  </x:si>
  <x:si>
    <x:t>Reema</x:t>
  </x:si>
  <x:si>
    <x:t>Namita</x:t>
  </x:si>
  <x:si>
    <x:t>6-12166</x:t>
  </x:si>
  <x:si>
    <x:t>6-11971</x:t>
  </x:si>
  <x:si>
    <x:t>6-11805</x:t>
  </x:si>
  <x:si>
    <x:t>Amani</x:t>
  </x:si>
  <x:si>
    <x:t>Sophia</x:t>
  </x:si>
  <x:si>
    <x:t>Timmy</x:t>
  </x:si>
  <x:si>
    <x:t>Dane</x:t>
  </x:si>
  <x:si>
    <x:t>6-13067</x:t>
  </x:si>
  <x:si>
    <x:t>6-12968</x:t>
  </x:si>
  <x:si>
    <x:t>6-12151</x:t>
  </x:si>
  <x:si>
    <x:t>Sushma</x:t>
  </x:si>
  <x:si>
    <x:t>6-12394</x:t>
  </x:si>
  <x:si>
    <x:t>6-12276</x:t>
  </x:si>
  <x:si>
    <x:t>6-11962</x:t>
  </x:si>
  <x:si>
    <x:t>Reshmi</x:t>
  </x:si>
  <x:si>
    <x:t>Kuwaiti</x:t>
  </x:si>
  <x:si>
    <x:t>6-12436</x:t>
  </x:si>
  <x:si>
    <x:t>6-12503</x:t>
  </x:si>
  <x:si>
    <x:t>Shmayen</x:t>
  </x:si>
  <x:si>
    <x:t>Ines</x:t>
  </x:si>
  <x:si>
    <x:t>Deduct</x:t>
  </x:si>
  <x:si>
    <x:t>Saja</x:t>
  </x:si>
  <x:si>
    <x:t>Zahra</x:t>
  </x:si>
  <x:si>
    <x:t>6-12558</x:t>
  </x:si>
  <x:si>
    <x:t>Junah</x:t>
  </x:si>
  <x:si>
    <x:t>Fasiha</x:t>
  </x:si>
  <x:si>
    <x:t>6-11843</x:t>
  </x:si>
  <x:si>
    <x:t>Noura</x:t>
  </x:si>
  <x:si>
    <x:t>6-12383</x:t>
  </x:si>
  <x:si>
    <x:t>6-12933</x:t>
  </x:si>
  <x:si>
    <x:t>6-11838</x:t>
  </x:si>
  <x:si>
    <x:t>6-13065</x:t>
  </x:si>
  <x:si>
    <x:t>6-12249</x:t>
  </x:si>
  <x:si>
    <x:t>6-12557</x:t>
  </x:si>
  <x:si>
    <x:t>Aqsa</x:t>
  </x:si>
  <x:si>
    <x:t>6-11907</x:t>
  </x:si>
  <x:si>
    <x:t>Smile</x:t>
  </x:si>
  <x:si>
    <x:t>2504</x:t>
  </x:si>
  <x:si>
    <x:t>Sonya</x:t>
  </x:si>
  <x:si>
    <x:t>6-11917</x:t>
  </x:si>
  <x:si>
    <x:t>Zara</x:t>
  </x:si>
  <x:si>
    <x:t>6-11870</x:t>
  </x:si>
  <x:si>
    <x:t>Malak</x:t>
  </x:si>
  <x:si>
    <x:t>6-12148</x:t>
  </x:si>
  <x:si>
    <x:t>Last</x:t>
  </x:si>
  <x:si>
    <x:t>Jessica</x:t>
  </x:si>
  <x:si>
    <x:t>Afra</x:t>
  </x:si>
  <x:si>
    <x:t>Bera</x:t>
  </x:si>
  <x:si>
    <x:t>Samya</x:t>
  </x:si>
  <x:si>
    <x:t>6-12600</x:t>
  </x:si>
  <x:si>
    <x:t>Nour</x:t>
  </x:si>
  <x:si>
    <x:t>Rola</x:t>
  </x:si>
  <x:si>
    <x:t>6-12246</x:t>
  </x:si>
  <x:si>
    <x:t>Lema</x:t>
  </x:si>
  <x:si>
    <x:t>6-11967</x:t>
  </x:si>
  <x:si>
    <x:t>Adeeba</x:t>
  </x:si>
  <x:si>
    <x:t>Total</x:t>
  </x:si>
  <x:si>
    <x:t>6-12040</x:t>
  </x:si>
  <x:si>
    <x:t>6-12748</x:t>
  </x:si>
  <x:si>
    <x:t>Irum</x:t>
  </x:si>
  <x:si>
    <x:t>6-12717</x:t>
  </x:si>
  <x:si>
    <x:t>Futtaim</x:t>
  </x:si>
  <x:si>
    <x:t>6-12720</x:t>
  </x:si>
  <x:si>
    <x:t>Emaan</x:t>
  </x:si>
  <x:si>
    <x:t>재고입출</x:t>
  </x:si>
  <x:si>
    <x:t>Alreem</x:t>
  </x:si>
  <x:si>
    <x:t>Sanjana</x:t>
  </x:si>
  <x:si>
    <x:t>Khulood</x:t>
  </x:si>
  <x:si>
    <x:t>Montaza</x:t>
  </x:si>
  <x:si>
    <x:t>6-12156</x:t>
  </x:si>
  <x:si>
    <x:t>6-12823</x:t>
  </x:si>
  <x:si>
    <x:t>Florina</x:t>
  </x:si>
  <x:si>
    <x:t>Tatiana</x:t>
  </x:si>
  <x:si>
    <x:t>Aziza</x:t>
  </x:si>
  <x:si>
    <x:t>6-13012</x:t>
  </x:si>
  <x:si>
    <x:t>6-12924</x:t>
  </x:si>
  <x:si>
    <x:t>Lara</x:t>
  </x:si>
  <x:si>
    <x:t>6-11984</x:t>
  </x:si>
  <x:si>
    <x:t>6-11900</x:t>
  </x:si>
  <x:si>
    <x:t>Noof</x:t>
  </x:si>
  <x:si>
    <x:t>Misgana</x:t>
  </x:si>
  <x:si>
    <x:t>Fatma</x:t>
  </x:si>
  <x:si>
    <x:t>6-12843</x:t>
  </x:si>
  <x:si>
    <x:t>6-12188</x:t>
  </x:si>
  <x:si>
    <x:t>Ayesha</x:t>
  </x:si>
  <x:si>
    <x:t>6-11952</x:t>
  </x:si>
  <x:si>
    <x:t>6-12437</x:t>
  </x:si>
  <x:si>
    <x:t>6-12384</x:t>
  </x:si>
  <x:si>
    <x:t>6-13029</x:t>
  </x:si>
  <x:si>
    <x:t>6-11841</x:t>
  </x:si>
  <x:si>
    <x:t>6-13005</x:t>
  </x:si>
  <x:si>
    <x:t>6-12088</x:t>
  </x:si>
  <x:si>
    <x:t>Ashma</x:t>
  </x:si>
  <x:si>
    <x:t>6-12900</x:t>
  </x:si>
  <x:si>
    <x:t>Regine</x:t>
  </x:si>
  <x:si>
    <x:t>6-12331</x:t>
  </x:si>
  <x:si>
    <x:t>6-12098</x:t>
  </x:si>
  <x:si>
    <x:t>6-11898</x:t>
  </x:si>
  <x:si>
    <x:t>6-12653</x:t>
  </x:si>
  <x:si>
    <x:t>Sona</x:t>
  </x:si>
  <x:si>
    <x:t>Tala</x:t>
  </x:si>
  <x:si>
    <x:t>6-12355</x:t>
  </x:si>
  <x:si>
    <x:t>6-12904</x:t>
  </x:si>
  <x:si>
    <x:t>6-12486</x:t>
  </x:si>
  <x:si>
    <x:t>Amanh</x:t>
  </x:si>
  <x:si>
    <x:t>6-12864</x:t>
  </x:si>
  <x:si>
    <x:t>Hajar</x:t>
  </x:si>
  <x:si>
    <x:t>Ghaya</x:t>
  </x:si>
  <x:si>
    <x:t>6-13092</x:t>
  </x:si>
  <x:si>
    <x:t>Candice</x:t>
  </x:si>
  <x:si>
    <x:t>Paula</x:t>
  </x:si>
  <x:si>
    <x:t>7월 품절</x:t>
  </x:si>
  <x:si>
    <x:t>6-12727</x:t>
  </x:si>
  <x:si>
    <x:t>6-12654</x:t>
  </x:si>
  <x:si>
    <x:t>6-12215</x:t>
  </x:si>
  <x:si>
    <x:t>2406</x:t>
  </x:si>
  <x:si>
    <x:t>Deena</x:t>
  </x:si>
  <x:si>
    <x:t>Shaima</x:t>
  </x:si>
  <x:si>
    <x:t>6-12272</x:t>
  </x:si>
  <x:si>
    <x:t>Emarati</x:t>
  </x:si>
  <x:si>
    <x:t>Seima</x:t>
  </x:si>
  <x:si>
    <x:t>Khaled</x:t>
  </x:si>
  <x:si>
    <x:t>Alunood</x:t>
  </x:si>
  <x:si>
    <x:t>Necklace 2507060201</x:t>
  </x:si>
  <x:si>
    <x:t>Necklace 2509050202</x:t>
  </x:si>
  <x:si>
    <x:t>Earring 2512050107</x:t>
  </x:si>
  <x:si>
    <x:t>Necklace 2602160205</x:t>
  </x:si>
  <x:si>
    <x:t>Earring 2510080103</x:t>
  </x:si>
  <x:si>
    <x:t>Earring 2512060102</x:t>
  </x:si>
  <x:si>
    <x:t>Earring 2505070102</x:t>
  </x:si>
  <x:si>
    <x:t>Bracelet 2509150306</x:t>
  </x:si>
  <x:si>
    <x:t>Necklace 2510060207</x:t>
  </x:si>
  <x:si>
    <x:t>Bangle 2502100315</x:t>
  </x:si>
  <x:si>
    <x:t>Bracelet 2507070308</x:t>
  </x:si>
  <x:si>
    <x:t>Bangle 2502100314</x:t>
  </x:si>
  <x:si>
    <x:t>Bracelet 2509070302</x:t>
  </x:si>
  <x:si>
    <x:t>Earring 2601190104</x:t>
  </x:si>
  <x:si>
    <x:t>Earring 2506050107</x:t>
  </x:si>
  <x:si>
    <x:t>Earring 2601210106</x:t>
  </x:si>
  <x:si>
    <x:t>Bracelet 2505060304</x:t>
  </x:si>
  <x:si>
    <x:t>Earring 2511050106</x:t>
  </x:si>
  <x:si>
    <x:t>Necklace 2504080206</x:t>
  </x:si>
  <x:si>
    <x:t>Necklace 2511060202</x:t>
  </x:si>
  <x:si>
    <x:t>Bracelet 2503060303</x:t>
  </x:si>
  <x:si>
    <x:t>Bangle 2504050312</x:t>
  </x:si>
  <x:si>
    <x:t>Bangle 2509080313</x:t>
  </x:si>
  <x:si>
    <x:t>Earring 2507050105</x:t>
  </x:si>
  <x:si>
    <x:t>Necklace 2602190201</x:t>
  </x:si>
  <x:si>
    <x:t>Earring 2504060104</x:t>
  </x:si>
  <x:si>
    <x:t>Earring 2504060105</x:t>
  </x:si>
  <x:si>
    <x:t>Necklace 2510070201</x:t>
  </x:si>
  <x:si>
    <x:t>Earring 2507080109</x:t>
  </x:si>
  <x:si>
    <x:t>Earring 2509150101</x:t>
  </x:si>
  <x:si>
    <x:t>Earring 2504120102</x:t>
  </x:si>
  <x:si>
    <x:t>Bracelet 2510050307</x:t>
  </x:si>
  <x:si>
    <x:t>Anklet 2505050502</x:t>
  </x:si>
  <x:si>
    <x:t>Bracelet 2507060304</x:t>
  </x:si>
  <x:si>
    <x:t>Earring 2512060101</x:t>
  </x:si>
  <x:si>
    <x:t>Bracelet 2506050304</x:t>
  </x:si>
  <x:si>
    <x:t>Necklace 2602190205</x:t>
  </x:si>
  <x:si>
    <x:t>Bracelet 2507050301</x:t>
  </x:si>
  <x:si>
    <x:t>Earring 2502100112</x:t>
  </x:si>
  <x:si>
    <x:t>Earring 2508050109</x:t>
  </x:si>
  <x:si>
    <x:t>Bracelet 2506050302</x:t>
  </x:si>
  <x:si>
    <x:t>Bracelet 02050303</x:t>
  </x:si>
  <x:si>
    <x:t>Earring 2510070110</x:t>
  </x:si>
  <x:si>
    <x:t>Earring 2505060105</x:t>
  </x:si>
  <x:si>
    <x:t>Earring 2504080112</x:t>
  </x:si>
  <x:si>
    <x:t>Necklace 02050204</x:t>
  </x:si>
  <x:si>
    <x:t>Bangle 2507060313</x:t>
  </x:si>
  <x:si>
    <x:t>Necklace 2602180208</x:t>
  </x:si>
  <x:si>
    <x:t>Bangle 2505070313</x:t>
  </x:si>
  <x:si>
    <x:t>Necklace 2510060208</x:t>
  </x:si>
  <x:si>
    <x:t>Bracelet 2507060305</x:t>
  </x:si>
  <x:si>
    <x:t>Necklace 2507070207</x:t>
  </x:si>
  <x:si>
    <x:t>Earring 2504110104</x:t>
  </x:si>
  <x:si>
    <x:t>Necklace 2510070203</x:t>
  </x:si>
  <x:si>
    <x:t>Bracelet 2507050310</x:t>
  </x:si>
  <x:si>
    <x:t>Necklace 2507050203</x:t>
  </x:si>
  <x:si>
    <x:t>Earring 2602210108</x:t>
  </x:si>
  <x:si>
    <x:t>Earring 2504060101</x:t>
  </x:si>
  <x:si>
    <x:t>Earring 2508050104</x:t>
  </x:si>
  <x:si>
    <x:t>Earring 2504120104</x:t>
  </x:si>
  <x:si>
    <x:t>Earring 2504080107</x:t>
  </x:si>
  <x:si>
    <x:t>Necklace 2505060205</x:t>
  </x:si>
  <x:si>
    <x:t>Necklace 2602170209</x:t>
  </x:si>
  <x:si>
    <x:t>Necklace 2602170201</x:t>
  </x:si>
  <x:si>
    <x:t>Necklace 2601170204</x:t>
  </x:si>
  <x:si>
    <x:t>Bracelet 2511060309</x:t>
  </x:si>
  <x:si>
    <x:t>Necklace 2503050207</x:t>
  </x:si>
  <x:si>
    <x:t>Necklace 2602190207</x:t>
  </x:si>
  <x:si>
    <x:t>Necklace 2509070202</x:t>
  </x:si>
  <x:si>
    <x:t>Bracelet 2504070307</x:t>
  </x:si>
  <x:si>
    <x:t>Earring 2512050103</x:t>
  </x:si>
  <x:si>
    <x:t>Earring 2504060112</x:t>
  </x:si>
  <x:si>
    <x:t>Necklace 2504050205</x:t>
  </x:si>
  <x:si>
    <x:t>Bangle 2502100312</x:t>
  </x:si>
  <x:si>
    <x:t>Earring 2504050105</x:t>
  </x:si>
  <x:si>
    <x:t>Earring 2509060101</x:t>
  </x:si>
  <x:si>
    <x:t>Necklace 2602160208</x:t>
  </x:si>
  <x:si>
    <x:t>Bracelet 2505070304</x:t>
  </x:si>
  <x:si>
    <x:t>Earring 2510060105</x:t>
  </x:si>
  <x:si>
    <x:t>Earring 2502110108</x:t>
  </x:si>
  <x:si>
    <x:t>Earring 2507060108</x:t>
  </x:si>
  <x:si>
    <x:t>Earring 2504100102</x:t>
  </x:si>
  <x:si>
    <x:t>Brass 18kGP Zircon</x:t>
  </x:si>
  <x:si>
    <x:t>Earring 2504090102</x:t>
  </x:si>
  <x:si>
    <x:t>Necklace 2502100202</x:t>
  </x:si>
  <x:si>
    <x:t>Earring 2509050101</x:t>
  </x:si>
  <x:si>
    <x:t>Earring 2510060104</x:t>
  </x:si>
  <x:si>
    <x:t>Bracelet 2603150310</x:t>
  </x:si>
  <x:si>
    <x:t>Earring 2509060109</x:t>
  </x:si>
  <x:si>
    <x:t>Earring 2505060108</x:t>
  </x:si>
  <x:si>
    <x:t>Necklace 2504060202</x:t>
  </x:si>
  <x:si>
    <x:t>Bracelet 2506060303</x:t>
  </x:si>
  <x:si>
    <x:t>Bangle 2505050314</x:t>
  </x:si>
  <x:si>
    <x:t>Bangle 2509050313</x:t>
  </x:si>
  <x:si>
    <x:t>Earring 2602180106</x:t>
  </x:si>
  <x:si>
    <x:t>Necklace 2601190205</x:t>
  </x:si>
  <x:si>
    <x:t>Bracelet 2504070305</x:t>
  </x:si>
  <x:si>
    <x:t>Earring 2512050109</x:t>
  </x:si>
  <x:si>
    <x:t>Necklace 2504050207</x:t>
  </x:si>
  <x:si>
    <x:t>Earring 2602170102</x:t>
  </x:si>
  <x:si>
    <x:t>Necklace 2601190204</x:t>
  </x:si>
  <x:si>
    <x:t>Necklace 2508050206</x:t>
  </x:si>
  <x:si>
    <x:t>Earring 2505070103</x:t>
  </x:si>
  <x:si>
    <x:t>Bracelet 2505060302</x:t>
  </x:si>
  <x:si>
    <x:t>10월 14일 07:31 PM</x:t>
  </x:si>
  <x:si>
    <x:t>Anklet 2511050504</x:t>
  </x:si>
  <x:si>
    <x:t>Necklace 2503060202</x:t>
  </x:si>
  <x:si>
    <x:t>Earring 2507090104</x:t>
  </x:si>
  <x:si>
    <x:t>Necklace 2601150206</x:t>
  </x:si>
  <x:si>
    <x:t>Earring 2602200108</x:t>
  </x:si>
  <x:si>
    <x:t>Necklace 2504070209</x:t>
  </x:si>
  <x:si>
    <x:t>Bracelet 2603150309</x:t>
  </x:si>
  <x:si>
    <x:t>Necklace 2504100208</x:t>
  </x:si>
  <x:si>
    <x:t>Earring 2509160103</x:t>
  </x:si>
  <x:si>
    <x:t>Necklace 2602150210</x:t>
  </x:si>
  <x:si>
    <x:t>11월 16일 12:10 PM</x:t>
  </x:si>
  <x:si>
    <x:t>Earring 2511080101</x:t>
  </x:si>
  <x:si>
    <x:t>Necklace 2505050205</x:t>
  </x:si>
  <x:si>
    <x:t>Necklace 2509060207</x:t>
  </x:si>
  <x:si>
    <x:t>Necklace 2506050207</x:t>
  </x:si>
  <x:si>
    <x:t>Bracelet 2504060309</x:t>
  </x:si>
  <x:si>
    <x:t>Bracelet 2506050311</x:t>
  </x:si>
  <x:si>
    <x:t>Necklace 2511080201</x:t>
  </x:si>
  <x:si>
    <x:t>Earring 2510050107</x:t>
  </x:si>
  <x:si>
    <x:t>12월 08일 10:16 AM</x:t>
  </x:si>
  <x:si>
    <x:t>Necklace 12110206</x:t>
  </x:si>
  <x:si>
    <x:t>Necklace 12110201</x:t>
  </x:si>
  <x:si>
    <x:t>Earring 2504100106</x:t>
  </x:si>
  <x:si>
    <x:t>Bracelet 2503070301</x:t>
  </x:si>
  <x:si>
    <x:t>Necklace 2602180206</x:t>
  </x:si>
  <x:si>
    <x:t>Necklace 2503050205</x:t>
  </x:si>
  <x:si>
    <x:t>Bracelet 2510060307</x:t>
  </x:si>
  <x:si>
    <x:t>Necklace 2602190208</x:t>
  </x:si>
  <x:si>
    <x:t>Earring 2510060109</x:t>
  </x:si>
  <x:si>
    <x:t>Necklace 09160212</x:t>
  </x:si>
  <x:si>
    <x:t>Necklace 2512050210</x:t>
  </x:si>
  <x:si>
    <x:t>Earring 08010107</x:t>
  </x:si>
  <x:si>
    <x:t>Bangle 2507060312</x:t>
  </x:si>
  <x:si>
    <x:t>Bangle 2505060315</x:t>
  </x:si>
  <x:si>
    <x:t>Regular/New design</x:t>
  </x:si>
  <x:si>
    <x:t>Necklace 2602200201</x:t>
  </x:si>
  <x:si>
    <x:t>Necklace 09160207</x:t>
  </x:si>
  <x:si>
    <x:t>Earring 2504070101</x:t>
  </x:si>
  <x:si>
    <x:t>Necklace 2602180202</x:t>
  </x:si>
  <x:si>
    <x:t>Majeda Alsuwaidi</x:t>
  </x:si>
  <x:si>
    <x:t>10월 10일 03:16 PM</x:t>
  </x:si>
  <x:si>
    <x:t>Earring 2511080102</x:t>
  </x:si>
  <x:si>
    <x:t>Earring 2509060106</x:t>
  </x:si>
  <x:si>
    <x:t>10월 15일 06:41 PM</x:t>
  </x:si>
  <x:si>
    <x:t>10월 18일 10:11 AM</x:t>
  </x:si>
  <x:si>
    <x:t>Earring 2509060105</x:t>
  </x:si>
  <x:si>
    <x:t>Necklace 2603150204</x:t>
  </x:si>
  <x:si>
    <x:t>She buy for herself</x:t>
  </x:si>
  <x:si>
    <x:t>Anklet 2506050503</x:t>
  </x:si>
  <x:si>
    <x:t>Earring 09070103</x:t>
  </x:si>
  <x:si>
    <x:t>Bracelet 09150306</x:t>
  </x:si>
  <x:si>
    <x:t>Earring 2511050109</x:t>
  </x:si>
  <x:si>
    <x:t>10월 07일 08:52 PM</x:t>
  </x:si>
  <x:si>
    <x:t>Necklace 07100208</x:t>
  </x:si>
  <x:si>
    <x:t>Necklace 2602210205</x:t>
  </x:si>
  <x:si>
    <x:t>Necklace 2602200210</x:t>
  </x:si>
  <x:si>
    <x:t>Bangle 2511060311</x:t>
  </x:si>
  <x:si>
    <x:t>12월 29일 11:53 AM</x:t>
  </x:si>
  <x:si>
    <x:t>Earring 04250104</x:t>
  </x:si>
  <x:si>
    <x:t>Necklace 09100203</x:t>
  </x:si>
  <x:si>
    <x:t>Necklace 01060203</x:t>
  </x:si>
  <x:si>
    <x:t>10월 18일 07:25 PM</x:t>
  </x:si>
  <x:si>
    <x:t>10월 22일 05:53 PM</x:t>
  </x:si>
  <x:si>
    <x:t>Necklace 11160209</x:t>
  </x:si>
  <x:si>
    <x:t>humayi95@gmail.com</x:t>
  </x:si>
  <x:si>
    <x:t>Earring 10050103</x:t>
  </x:si>
  <x:si>
    <x:t>Bracelet 11100312</x:t>
  </x:si>
  <x:si>
    <x:t>10월 01일 05:33 PM</x:t>
  </x:si>
  <x:si>
    <x:t>10월 10일 11:50 AM</x:t>
  </x:si>
  <x:si>
    <x:t>Earring 2506060104</x:t>
  </x:si>
  <x:si>
    <x:t>Nose Stud 11150511</x:t>
  </x:si>
  <x:si>
    <x:t>Necklace 12100215</x:t>
  </x:si>
  <x:si>
    <x:t>Bracelet 10190315</x:t>
  </x:si>
  <x:si>
    <x:t>11월 07일 12:49 PM</x:t>
  </x:si>
  <x:si>
    <x:t>10월 19일 08:08 PM</x:t>
  </x:si>
  <x:si>
    <x:t>10월 09일 07:39 PM</x:t>
  </x:si>
  <x:si>
    <x:t>Bangle set 03010611</x:t>
  </x:si>
  <x:si>
    <x:t>Bracelet 10050302</x:t>
  </x:si>
  <x:si>
    <x:t>10월 18일 03:04 PM</x:t>
  </x:si>
  <x:si>
    <x:t>10월 18일 04:59 PM</x:t>
  </x:si>
  <x:si>
    <x:t>&lt;p&gt;Zircon 18KGP&lt;/p&gt;</x:t>
  </x:si>
  <x:si>
    <x:t>Bracelet 09160305</x:t>
  </x:si>
  <x:si>
    <x:t>Necklace 09150206</x:t>
  </x:si>
  <x:si>
    <x:t>10월 22일 08:41 PM</x:t>
  </x:si>
  <x:si>
    <x:t>10월 07일 02:27 PM</x:t>
  </x:si>
  <x:si>
    <x:t>Bracelet 2512060301</x:t>
  </x:si>
  <x:si>
    <x:t>Earring 10190121</x:t>
  </x:si>
  <x:si>
    <x:t>Bracelet 2602190307</x:t>
  </x:si>
  <x:si>
    <x:t>Earring 01290107</x:t>
  </x:si>
  <x:si>
    <x:t>Bracelet 01050303</x:t>
  </x:si>
  <x:si>
    <x:t>Earring 01070102</x:t>
  </x:si>
  <x:si>
    <x:t>Earring 01100101</x:t>
  </x:si>
  <x:si>
    <x:t>10월 08일 06:15 PM</x:t>
  </x:si>
  <x:si>
    <x:t>Necklace 11160201</x:t>
  </x:si>
  <x:si>
    <x:t>11월 09일 11:35 AM</x:t>
  </x:si>
  <x:si>
    <x:t>Bracelet 05150301</x:t>
  </x:si>
  <x:si>
    <x:t>10월 11일 03:02 PM</x:t>
  </x:si>
  <x:si>
    <x:t>Earring 08150109</x:t>
  </x:si>
  <x:si>
    <x:t>Bracelet 11100301</x:t>
  </x:si>
  <x:si>
    <x:t>Earring 07060107</x:t>
  </x:si>
  <x:si>
    <x:t>Silver925 Crystal</x:t>
  </x:si>
  <x:si>
    <x:t>Earring 12120104</x:t>
  </x:si>
  <x:si>
    <x:t>Earring 10050101</x:t>
  </x:si>
  <x:si>
    <x:t>Bracelet 01050302</x:t>
  </x:si>
  <x:si>
    <x:t>Silver925 Blue Gate</x:t>
  </x:si>
  <x:si>
    <x:t>Earring 03050123</x:t>
  </x:si>
  <x:si>
    <x:t>Earring 11100102</x:t>
  </x:si>
  <x:si>
    <x:t>Earring 01090102</x:t>
  </x:si>
  <x:si>
    <x:t>Earring 12010123</x:t>
  </x:si>
  <x:si>
    <x:t>Necklace 12110204</x:t>
  </x:si>
  <x:si>
    <x:t>Bracelet 2502050305</x:t>
  </x:si>
  <x:si>
    <x:t>Bracelet 11150304</x:t>
  </x:si>
  <x:si>
    <x:t>Earring 12100102</x:t>
  </x:si>
  <x:si>
    <x:t>Lamar Al Mahruqi</x:t>
  </x:si>
  <x:si>
    <x:t>Bought a bangle set</x:t>
  </x:si>
  <x:si>
    <x:t>Roudha Alkhateeb</x:t>
  </x:si>
  <x:si>
    <x:t>Bracelet 12110314</x:t>
  </x:si>
  <x:si>
    <x:t>Bracelet 04150310</x:t>
  </x:si>
  <x:si>
    <x:t>Bracelet 11150302</x:t>
  </x:si>
  <x:si>
    <x:t>10월 18일 02:53 PM</x:t>
  </x:si>
  <x:si>
    <x:t>Necklace 2511070210</x:t>
  </x:si>
  <x:si>
    <x:t>Earring 12120114</x:t>
  </x:si>
  <x:si>
    <x:t>Bracelet 10050303</x:t>
  </x:si>
  <x:si>
    <x:t>Bracelet 08010304</x:t>
  </x:si>
  <x:si>
    <x:t>Earring 11160113</x:t>
  </x:si>
  <x:si>
    <x:t>Earring 06050106</x:t>
  </x:si>
  <x:si>
    <x:t>11월 11일 12:09 PM</x:t>
  </x:si>
  <x:si>
    <x:t>10월 18일 08:36 PM</x:t>
  </x:si>
  <x:si>
    <x:t>Earring 11220120</x:t>
  </x:si>
  <x:si>
    <x:t>Earring 2602230102</x:t>
  </x:si>
  <x:si>
    <x:t>Bracelet 2510070303</x:t>
  </x:si>
  <x:si>
    <x:t>For their children</x:t>
  </x:si>
  <x:si>
    <x:t>Earring 11160105</x:t>
  </x:si>
  <x:si>
    <x:t>Earring 02100105</x:t>
  </x:si>
  <x:si>
    <x:t>Mariam Al Ansari</x:t>
  </x:si>
  <x:si>
    <x:t>Earring 2511060110</x:t>
  </x:si>
  <x:si>
    <x:t>Necklace 2512060201</x:t>
  </x:si>
  <x:si>
    <x:t>Bracelet 2511080302</x:t>
  </x:si>
  <x:si>
    <x:t>Ear Cuff 07050110</x:t>
  </x:si>
  <x:si>
    <x:t>Gift for a friend</x:t>
  </x:si>
  <x:si>
    <x:t>Earring 12100106</x:t>
  </x:si>
  <x:si>
    <x:t>&lt;p&gt;Zircon 18kGP&lt;/p&gt;</x:t>
  </x:si>
  <x:si>
    <x:t>10월 04일 03:44 PM</x:t>
  </x:si>
  <x:si>
    <x:t>10월 04일 01:03 PM</x:t>
  </x:si>
  <x:si>
    <x:t>Necklace 09150207</x:t>
  </x:si>
  <x:si>
    <x:t>10월 12일 10:08 PM</x:t>
  </x:si>
  <x:si>
    <x:t>11월 26일 11:50 AM</x:t>
  </x:si>
  <x:si>
    <x:t>11월 30일 03:07 PM</x:t>
  </x:si>
  <x:si>
    <x:t>Bracelet 01260301</x:t>
  </x:si>
  <x:si>
    <x:t>10월 07일 08:16 PM</x:t>
  </x:si>
  <x:si>
    <x:t>Necklace 2512070208</x:t>
  </x:si>
  <x:si>
    <x:t>10월 14일 12:55 PM</x:t>
  </x:si>
  <x:si>
    <x:t>Buying for gift.</x:t>
  </x:si>
  <x:si>
    <x:t>Necklace 08010204</x:t>
  </x:si>
  <x:si>
    <x:t>10월 21일 07:19 PM</x:t>
  </x:si>
  <x:si>
    <x:t>Necklace 2506060204</x:t>
  </x:si>
  <x:si>
    <x:t>40s/Indian Couple</x:t>
  </x:si>
  <x:si>
    <x:t>10월 24일 12:13 PM</x:t>
  </x:si>
  <x:si>
    <x:t>Earring 08160108</x:t>
  </x:si>
  <x:si>
    <x:t>Necklace 2511070208</x:t>
  </x:si>
  <x:si>
    <x:t>12월 17일 02:01 PM</x:t>
  </x:si>
  <x:si>
    <x:t>For the daughter</x:t>
  </x:si>
  <x:si>
    <x:t>Earring 08010109</x:t>
  </x:si>
  <x:si>
    <x:t>Earring 01050101</x:t>
  </x:si>
  <x:si>
    <x:t>Bangle 2511070311</x:t>
  </x:si>
  <x:si>
    <x:t>Bracelet 08010305</x:t>
  </x:si>
  <x:si>
    <x:t>Earring 03050114</x:t>
  </x:si>
  <x:si>
    <x:t>12월 23일 01:21 PM</x:t>
  </x:si>
  <x:si>
    <x:t>hafra4ul@gmail.com</x:t>
  </x:si>
  <x:si>
    <x:t>10월 19일 05:43 PM</x:t>
  </x:si>
  <x:si>
    <x:t>Necklace 10210201</x:t>
  </x:si>
  <x:si>
    <x:t>Earring 08100106</x:t>
  </x:si>
  <x:si>
    <x:t>Earring 2602220103</x:t>
  </x:si>
  <x:si>
    <x:t>Bracelet 2512060306</x:t>
  </x:si>
  <x:si>
    <x:t>Necklace 01060205</x:t>
  </x:si>
  <x:si>
    <x:t>Bracelet 09070303</x:t>
  </x:si>
  <x:si>
    <x:t>Earring 03250117</x:t>
  </x:si>
  <x:si>
    <x:t>10월 23일 12:11 PM</x:t>
  </x:si>
  <x:si>
    <x:t>Earring 2512060109</x:t>
  </x:si>
  <x:si>
    <x:t>Bracelet 11100307</x:t>
  </x:si>
  <x:si>
    <x:t>28 Jan 2026 12:09</x:t>
  </x:si>
  <x:si>
    <x:t>10월 04일 01:39 PM</x:t>
  </x:si>
  <x:si>
    <x:t>10월 19일 10:32 PM</x:t>
  </x:si>
  <x:si>
    <x:t>Necklace 12110212</x:t>
  </x:si>
  <x:si>
    <x:t>Necklace 11160210</x:t>
  </x:si>
  <x:si>
    <x:t>Earring 08150101</x:t>
  </x:si>
  <x:si>
    <x:t>10월 26일 11:37 AM</x:t>
  </x:si>
  <x:si>
    <x:t>10월 04일 05:41 PM</x:t>
  </x:si>
  <x:si>
    <x:t>Necklace 2511070203</x:t>
  </x:si>
  <x:si>
    <x:t>Necklace 2602200207</x:t>
  </x:si>
  <x:si>
    <x:t>Necklace 10050209</x:t>
  </x:si>
  <x:si>
    <x:t>10월 04일 06:32 PM</x:t>
  </x:si>
  <x:si>
    <x:t>Bracelet 12100302</x:t>
  </x:si>
  <x:si>
    <x:t>Earring 04050102</x:t>
  </x:si>
  <x:si>
    <x:t>Earring 08010105</x:t>
  </x:si>
  <x:si>
    <x:t>Bracelet 05100309</x:t>
  </x:si>
  <x:si>
    <x:t>Necklace 12110207</x:t>
  </x:si>
  <x:si>
    <x:t>For her daughter</x:t>
  </x:si>
  <x:si>
    <x:t>12월 22일 11:20 AM</x:t>
  </x:si>
  <x:si>
    <x:t>10월 15일 04:26 PM</x:t>
  </x:si>
  <x:si>
    <x:t>Necklace 2510070209</x:t>
  </x:si>
  <x:si>
    <x:t>Bracelet 09160304</x:t>
  </x:si>
  <x:si>
    <x:t>10월 04일 01:55 PM</x:t>
  </x:si>
  <x:si>
    <x:t>10월 12일 07:27 PM</x:t>
  </x:si>
  <x:si>
    <x:t>10월 04일 10:07 PM</x:t>
  </x:si>
  <x:si>
    <x:t>11월 18일 12:29 PM</x:t>
  </x:si>
  <x:si>
    <x:t>Earring 01010123</x:t>
  </x:si>
  <x:si>
    <x:t>Earring 01010118</x:t>
  </x:si>
  <x:si>
    <x:t>Earring 2506060103</x:t>
  </x:si>
  <x:si>
    <x:t>Necklace 05110203</x:t>
  </x:si>
  <x:si>
    <x:t>11월 04일 01:19 PM</x:t>
  </x:si>
  <x:si>
    <x:t>Earring 2602220105</x:t>
  </x:si>
  <x:si>
    <x:t>Earring 04150106</x:t>
  </x:si>
  <x:si>
    <x:t>23 Jan 2026 11:36</x:t>
  </x:si>
  <x:si>
    <x:t>Bracelet 12110303</x:t>
  </x:si>
  <x:si>
    <x:t>11월 24일 02:35 PM</x:t>
  </x:si>
  <x:si>
    <x:t>Shahad Albloushi</x:t>
  </x:si>
  <x:si>
    <x:t>Earring 11160110</x:t>
  </x:si>
  <x:si>
    <x:t>10월 04일 07:08 PM</x:t>
  </x:si>
  <x:si>
    <x:t>Earring 01050109</x:t>
  </x:si>
  <x:si>
    <x:t>11월 19일 11:31 AM</x:t>
  </x:si>
  <x:si>
    <x:t>Earring 08100109</x:t>
  </x:si>
  <x:si>
    <x:t>Necklace 08020208</x:t>
  </x:si>
  <x:si>
    <x:t>chsouza99@gmail.com</x:t>
  </x:si>
  <x:si>
    <x:t>Earring 09050105</x:t>
  </x:si>
  <x:si>
    <x:t>10월 20일 05:43 PM</x:t>
  </x:si>
  <x:si>
    <x:t>Earring 01100106</x:t>
  </x:si>
  <x:si>
    <x:t>Earring 2511070103</x:t>
  </x:si>
  <x:si>
    <x:t>not reported by Mon</x:t>
  </x:si>
  <x:si>
    <x:t>10월 08일 05:49 PM</x:t>
  </x:si>
  <x:si>
    <x:t>Bracelet 09150308</x:t>
  </x:si>
  <x:si>
    <x:t>Necklace 12300202</x:t>
  </x:si>
  <x:si>
    <x:t>Earring 11100108</x:t>
  </x:si>
  <x:si>
    <x:t>Necklace 2511070202</x:t>
  </x:si>
  <x:si>
    <x:t>Bracelet 10190306</x:t>
  </x:si>
  <x:si>
    <x:t>Earring 11220115</x:t>
  </x:si>
  <x:si>
    <x:t>Earring 08150107</x:t>
  </x:si>
  <x:si>
    <x:t>Bracelet 12100312</x:t>
  </x:si>
  <x:si>
    <x:t>10월 11일 11:47 AM</x:t>
  </x:si>
  <x:si>
    <x:t>12월 21일 01:15 PM</x:t>
  </x:si>
  <x:si>
    <x:t>Bracelet 11150313</x:t>
  </x:si>
  <x:si>
    <x:t>Bangle set 04100304</x:t>
  </x:si>
  <x:si>
    <x:t>Earring 03150117</x:t>
  </x:si>
  <x:si>
    <x:t>10월 02일 01:01 PM</x:t>
  </x:si>
  <x:si>
    <x:t>Earring 05100109</x:t>
  </x:si>
  <x:si>
    <x:t>10월 11일 12:57 PM</x:t>
  </x:si>
  <x:si>
    <x:t>10월 22일 11:46 AM</x:t>
  </x:si>
  <x:si>
    <x:t>Bracelet 04250306</x:t>
  </x:si>
  <x:si>
    <x:t>10월 23일 01:03 PM</x:t>
  </x:si>
  <x:si>
    <x:t>Bracelet 09160303</x:t>
  </x:si>
  <x:si>
    <x:t>11월 22일 11:23 AM</x:t>
  </x:si>
  <x:si>
    <x:t>Necklace 12110208</x:t>
  </x:si>
  <x:si>
    <x:t>Earring 07150104</x:t>
  </x:si>
  <x:si>
    <x:t>10월 14일 01:43 PM</x:t>
  </x:si>
  <x:si>
    <x:t>11월 12일 10:21 AM</x:t>
  </x:si>
  <x:si>
    <x:t>Maha Eloyady Maha</x:t>
  </x:si>
  <x:si>
    <x:t>Bracelet 08150303</x:t>
  </x:si>
  <x:si>
    <x:t>Earring 04210104</x:t>
  </x:si>
  <x:si>
    <x:t>Bracelet 03050304</x:t>
  </x:si>
  <x:si>
    <x:t>Earring 2512100101</x:t>
  </x:si>
  <x:si>
    <x:t>Bracelet 10190302</x:t>
  </x:si>
  <x:si>
    <x:t>Earring 10050111</x:t>
  </x:si>
  <x:si>
    <x:t>Bracelet 2512060302</x:t>
  </x:si>
  <x:si>
    <x:t>Bangle 2511050313</x:t>
  </x:si>
  <x:si>
    <x:t>Earring 01100102</x:t>
  </x:si>
  <x:si>
    <x:t>12월 25일 12:20 PM</x:t>
  </x:si>
  <x:si>
    <x:t>Earring 07110109</x:t>
  </x:si>
  <x:si>
    <x:t>Earring 09150112</x:t>
  </x:si>
  <x:si>
    <x:t>Earring 01060111</x:t>
  </x:si>
  <x:si>
    <x:t>12월 03일 11:45 AM</x:t>
  </x:si>
  <x:si>
    <x:t>Necklace 06280213</x:t>
  </x:si>
  <x:si>
    <x:t>Earring 01100108</x:t>
  </x:si>
  <x:si>
    <x:t>Bangle 2602190312</x:t>
  </x:si>
  <x:si>
    <x:t>Earring 08160110</x:t>
  </x:si>
  <x:si>
    <x:t>Vyshnavi Subhash</x:t>
  </x:si>
  <x:si>
    <x:t>10월 14일 08:14 PM</x:t>
  </x:si>
  <x:si>
    <x:t>Earring 01050108</x:t>
  </x:si>
  <x:si>
    <x:t>Aoife Richardson</x:t>
  </x:si>
  <x:si>
    <x:t>Earring 05120102</x:t>
  </x:si>
  <x:si>
    <x:t>Bracelet 09070306</x:t>
  </x:si>
  <x:si>
    <x:t>Earring 12010135</x:t>
  </x:si>
  <x:si>
    <x:t>10월 13일 03:03 PM</x:t>
  </x:si>
  <x:si>
    <x:t>Necklace 01050210</x:t>
  </x:si>
  <x:si>
    <x:t>Necklace 07050211</x:t>
  </x:si>
  <x:si>
    <x:t>Earring 11100103</x:t>
  </x:si>
  <x:si>
    <x:t>Bracelet 11100310</x:t>
  </x:si>
  <x:si>
    <x:t>10월 11일 01:01 PM</x:t>
  </x:si>
  <x:si>
    <x:t>For her daughter.</x:t>
  </x:si>
  <x:si>
    <x:t>Earring 11220113</x:t>
  </x:si>
  <x:si>
    <x:t>Earring 03250116</x:t>
  </x:si>
  <x:si>
    <x:t>Necklace 10050210</x:t>
  </x:si>
  <x:si>
    <x:t>Necklace 05100202</x:t>
  </x:si>
  <x:si>
    <x:t>Earring 01050104</x:t>
  </x:si>
  <x:si>
    <x:t>11월 27일 12:05 PM</x:t>
  </x:si>
  <x:si>
    <x:t>Earring 04200110</x:t>
  </x:si>
  <x:si>
    <x:t>Earring 12120102</x:t>
  </x:si>
  <x:si>
    <x:t>Necklace 12110214</x:t>
  </x:si>
  <x:si>
    <x:t>10월 04일 04:12 PM</x:t>
  </x:si>
  <x:si>
    <x:t>Earring 08170107</x:t>
  </x:si>
  <x:si>
    <x:t>Earring 07160112</x:t>
  </x:si>
  <x:si>
    <x:t>10월 22일 03:58 PM</x:t>
  </x:si>
  <x:si>
    <x:t>10월 14일 08:36 PM</x:t>
  </x:si>
  <x:si>
    <x:t>Earring 2506060101</x:t>
  </x:si>
  <x:si>
    <x:t>Earring 01070101</x:t>
  </x:si>
  <x:si>
    <x:t>Bracelet 2511080305</x:t>
  </x:si>
  <x:si>
    <x:t>40s/Arab/물건 추천 가능</x:t>
  </x:si>
  <x:si>
    <x:t>Earring 03150104</x:t>
  </x:si>
  <x:si>
    <x:t>Necklace 09160205</x:t>
  </x:si>
  <x:si>
    <x:t>Bracelet 12110304</x:t>
  </x:si>
  <x:si>
    <x:t>Bracelet 09160308</x:t>
  </x:si>
  <x:si>
    <x:t>Earring 07100102</x:t>
  </x:si>
  <x:si>
    <x:t>Necklace 01050204</x:t>
  </x:si>
  <x:si>
    <x:t>Earring 12300107</x:t>
  </x:si>
  <x:si>
    <x:t>11월 17일 11:45 AM</x:t>
  </x:si>
  <x:si>
    <x:t>Earring 10050106</x:t>
  </x:si>
  <x:si>
    <x:t>10월 17일 06:29 PM</x:t>
  </x:si>
  <x:si>
    <x:t>Bracelet 12100301</x:t>
  </x:si>
  <x:si>
    <x:t>Earring 01050112</x:t>
  </x:si>
  <x:si>
    <x:t>12월 30일 01:34 PM</x:t>
  </x:si>
  <x:si>
    <x:t>Necklace 12100201</x:t>
  </x:si>
  <x:si>
    <x:t>Earring 11160104</x:t>
  </x:si>
  <x:si>
    <x:t>Earring 05130103</x:t>
  </x:si>
  <x:si>
    <x:t>12월 11일 10:24 AM</x:t>
  </x:si>
  <x:si>
    <x:t>12월 06일 12:04 PM</x:t>
  </x:si>
  <x:si>
    <x:t>11월 28일 11:16 AM</x:t>
  </x:si>
  <x:si>
    <x:t>12월 20일 10:27 AM</x:t>
  </x:si>
  <x:si>
    <x:t>Earring 12010127</x:t>
  </x:si>
  <x:si>
    <x:t>25 Jan 2026 11:01</x:t>
  </x:si>
  <x:si>
    <x:t>Necklace 08150205</x:t>
  </x:si>
  <x:si>
    <x:t>Earring 11160106</x:t>
  </x:si>
  <x:si>
    <x:t>Necklace 09100208</x:t>
  </x:si>
  <x:si>
    <x:t>10월 04일 08:58 PM</x:t>
  </x:si>
  <x:si>
    <x:t>Necklace 11160213</x:t>
  </x:si>
  <x:si>
    <x:t>10월 05일 07:31 PM</x:t>
  </x:si>
  <x:si>
    <x:t>Earring 08260103</x:t>
  </x:si>
  <x:si>
    <x:t>10월 11일 06:46 PM</x:t>
  </x:si>
  <x:si>
    <x:t>Bracelet 08010307</x:t>
  </x:si>
  <x:si>
    <x:t>Necklace 07050203</x:t>
  </x:si>
  <x:si>
    <x:t>Earring 01060108</x:t>
  </x:si>
  <x:si>
    <x:t>10월 17일 04:33 PM</x:t>
  </x:si>
  <x:si>
    <x:t>10월 12일 05:23 PM</x:t>
  </x:si>
  <x:si>
    <x:t>Earring 07160109</x:t>
  </x:si>
  <x:si>
    <x:t>Necklace 11100202</x:t>
  </x:si>
  <x:si>
    <x:t>11월 14일 12:30 PM</x:t>
  </x:si>
  <x:si>
    <x:t>Alanoud Almuslahi</x:t>
  </x:si>
  <x:si>
    <x:t>10월 17일 02:56 PM</x:t>
  </x:si>
  <x:si>
    <x:t>Earring 2511080110</x:t>
  </x:si>
  <x:si>
    <x:t>Bracelet 12110310</x:t>
  </x:si>
  <x:si>
    <x:t>10월 18일 08:47 PM</x:t>
  </x:si>
  <x:si>
    <x:t>Necklace 03150211</x:t>
  </x:si>
  <x:si>
    <x:t>Bracelet 01260308</x:t>
  </x:si>
  <x:si>
    <x:t>Earring 08160103</x:t>
  </x:si>
  <x:si>
    <x:t>10월 04일 10:24 PM</x:t>
  </x:si>
  <x:si>
    <x:t>Earring 2512080110</x:t>
  </x:si>
  <x:si>
    <x:t>Earring 01290103</x:t>
  </x:si>
  <x:si>
    <x:t>10월 23일 02:58 PM</x:t>
  </x:si>
  <x:si>
    <x:t>Necklace 2511060207</x:t>
  </x:si>
  <x:si>
    <x:t>Necklace 11100201</x:t>
  </x:si>
  <x:si>
    <x:t>Earring 2412120103</x:t>
  </x:si>
  <x:si>
    <x:t>Bangle set 12050212</x:t>
  </x:si>
  <x:si>
    <x:t>Necklace 09160214</x:t>
  </x:si>
  <x:si>
    <x:t>10월 16일 01:17 PM</x:t>
  </x:si>
  <x:si>
    <x:t>10월 22일 12:35 PM</x:t>
  </x:si>
  <x:si>
    <x:t>Earring 12010117</x:t>
  </x:si>
  <x:si>
    <x:t>10월 10일 03:04 PM</x:t>
  </x:si>
  <x:si>
    <x:t>Returning Customer</x:t>
  </x:si>
  <x:si>
    <x:t>Bracelet 01050304</x:t>
  </x:si>
  <x:si>
    <x:t>Necklace 11160208</x:t>
  </x:si>
  <x:si>
    <x:t>Bangle 2506050312</x:t>
  </x:si>
  <x:si>
    <x:t>10월 14일 03:07 PM</x:t>
  </x:si>
  <x:si>
    <x:t>Bracelet 11080309</x:t>
  </x:si>
  <x:si>
    <x:t>12월 04일 11:03 AM</x:t>
  </x:si>
  <x:si>
    <x:t>Earring 01050105</x:t>
  </x:si>
  <x:si>
    <x:t>Necklace 10210216</x:t>
  </x:si>
  <x:si>
    <x:t>Earring 07050106</x:t>
  </x:si>
  <x:si>
    <x:t>10월 10일 09:50 PM</x:t>
  </x:si>
  <x:si>
    <x:t>Earring 08020112</x:t>
  </x:si>
  <x:si>
    <x:t>Earring 12100104</x:t>
  </x:si>
  <x:si>
    <x:t>10월 18일 07:04 PM</x:t>
  </x:si>
  <x:si>
    <x:t>10월 22일 04:50 PM</x:t>
  </x:si>
  <x:si>
    <x:t>Earring 07110114</x:t>
  </x:si>
  <x:si>
    <x:t>10월 07일 07:58 PM</x:t>
  </x:si>
  <x:si>
    <x:t>Bangle set 04100301</x:t>
  </x:si>
  <x:si>
    <x:t>10월 12일 03:34 PM</x:t>
  </x:si>
  <x:si>
    <x:t>Earring 11220118</x:t>
  </x:si>
  <x:si>
    <x:t>Bracelet 07060306</x:t>
  </x:si>
  <x:si>
    <x:t>10월 12일 11:35 PM</x:t>
  </x:si>
  <x:si>
    <x:t>Not reported by ??</x:t>
  </x:si>
  <x:si>
    <x:t>12월 07일 12:33 PM</x:t>
  </x:si>
  <x:si>
    <x:t>Necklace 2506050210</x:t>
  </x:si>
  <x:si>
    <x:t>10월 04일 04:05 PM</x:t>
  </x:si>
  <x:si>
    <x:t>For Her daughter</x:t>
  </x:si>
  <x:si>
    <x:t>Necklace 11150205</x:t>
  </x:si>
  <x:si>
    <x:t>10월 29일 11:26 AM</x:t>
  </x:si>
  <x:si>
    <x:t>Bangle 2504060318</x:t>
  </x:si>
  <x:si>
    <x:t>Earring 2602160104</x:t>
  </x:si>
  <x:si>
    <x:t>Earring 2512050108</x:t>
  </x:si>
  <x:si>
    <x:t>Earring 01060112</x:t>
  </x:si>
  <x:si>
    <x:t>Bracelet 01050307</x:t>
  </x:si>
  <x:si>
    <x:t>10월 11일 09:16 PM</x:t>
  </x:si>
  <x:si>
    <x:t>Necklace 08010208</x:t>
  </x:si>
  <x:si>
    <x:t>24 Jan 2026 13:37</x:t>
  </x:si>
  <x:si>
    <x:t>Bracelet 2510050303</x:t>
  </x:si>
  <x:si>
    <x:t>Bracelet 10050301</x:t>
  </x:si>
  <x:si>
    <x:t>10월 11일 10:40 AM</x:t>
  </x:si>
  <x:si>
    <x:t>Necklace 2507060208</x:t>
  </x:si>
  <x:si>
    <x:t>Necklace 12110209</x:t>
  </x:si>
  <x:si>
    <x:t>Nose Ring 09150604</x:t>
  </x:si>
  <x:si>
    <x:t>Earring 08020110</x:t>
  </x:si>
  <x:si>
    <x:t>Earring 2507070104</x:t>
  </x:si>
  <x:si>
    <x:t>Bracelet 11100311</x:t>
  </x:si>
  <x:si>
    <x:t>Earring 01100107</x:t>
  </x:si>
  <x:si>
    <x:t>Necklace 2504080204</x:t>
  </x:si>
  <x:si>
    <x:t>12월 12일 12:27 PM</x:t>
  </x:si>
  <x:si>
    <x:t>Bangle 2505050312</x:t>
  </x:si>
  <x:si>
    <x:t>Nojoud Albastaki</x:t>
  </x:si>
  <x:si>
    <x:t>Earring 2505070108</x:t>
  </x:si>
  <x:si>
    <x:t>Earring 2504130103</x:t>
  </x:si>
  <x:si>
    <x:t>Earring 2504130101</x:t>
  </x:si>
  <x:si>
    <x:t>Necklace 2507060207</x:t>
  </x:si>
  <x:si>
    <x:t>Bangle 2602170312</x:t>
  </x:si>
  <x:si>
    <x:t>Earring 2601190105</x:t>
  </x:si>
  <x:si>
    <x:t>Necklace 2504050208</x:t>
  </x:si>
  <x:si>
    <x:t>Silver925 Zircon</x:t>
  </x:si>
  <x:si>
    <x:t>She`s one of our loyal customer she go here to bought an earrings to give a gift</x:t>
  </x:si>
  <x:si>
    <x:t>She buy bracelet for presents. She is returning but just now I registered her info.</x:t>
  </x:si>
  <x:si>
    <x:t>She wanted to buy for her daughter a pair of earrings,so the girl choose this item</x:t>
  </x:si>
  <x:si>
    <x:t>She like to buy some unique design that`s why I offer this design and she like it.</x:t>
  </x:si>
  <x:si>
    <x:t>They are indian family,they are passing only here and bought for her Grandmother.</x:t>
  </x:si>
  <x:si>
    <x:t>She`s finding for a gift. And she wanted an earrings so she choose this all items.</x:t>
  </x:si>
  <x:si>
    <x:t>She`s a lady indian one of our loyal customer , she bought only this item for gift.</x:t>
  </x:si>
  <x:si>
    <x:t>An Indian lady, she`s just visitor from Australia bought evil eye style earring.</x:t>
  </x:si>
  <x:si>
    <x:t>She go straight here to find ring that she suits for her. And she choose this ring</x:t>
  </x:si>
  <x:si>
    <x:t>She`s a Filipina girl who wanted to bought earrings and she are choosing this item.</x:t>
  </x:si>
  <x:si>
    <x:t>She passed by only here and she wanted earrings that`s why she choose this one .</x:t>
  </x:si>
  <x:si>
    <x:t>She`s from Saudi Arabia. She passed by only here to bought a bracelet for herself</x:t>
  </x:si>
  <x:si>
    <x:t>A women who wearing abaya with shakes drinks who bought necklace and earrings.</x:t>
  </x:si>
  <x:si>
    <x:t>Its from mcc stocks, 3 pieces in system but 2 pieces only in physical stocks</x:t>
  </x:si>
  <x:si>
    <x:t>(De-To MCC)
(2) Hand Chain 2603150301
(Add-From MCC)
(3) Necklace 2602150204</x:t>
  </x:si>
  <x:si>
    <x:t>A European women with trolley bought necklace.she doesn`t want to give details.</x:t>
  </x:si>
  <x:si>
    <x:t>An Arab women with her son and daughter from UK bought bangle set and earring.</x:t>
  </x:si>
  <x:si>
    <x:t>An Arab women wearing full black formal attire bought necklace and earrings.</x:t>
  </x:si>
  <x:si>
    <x:t>A Pakistani girl returning customer with her Sister bought 2 bangle for gift.</x:t>
  </x:si>
  <x:si>
    <x:t>A Pakistani women wearing abaya and doesn`t want to give details bought ring.</x:t>
  </x:si>
  <x:si>
    <x:t>An arab lady with her mom went here searching for necklace and they bought one</x:t>
  </x:si>
  <x:si>
    <x:t>Returning customer,an Indian family with 2 daughters bought gift for someone.</x:t>
  </x:si>
  <x:si>
    <x:t>A European girl cmeback to bought again a new earrings and bangle for herself</x:t>
  </x:si>
  <x:si>
    <x:t>Excess in the system./We don`t have these before.Now we have 3 stocks from MCC.</x:t>
  </x:si>
  <x:si>
    <x:t>An Indian men from europe wearing sleeveless top bought bracelet for present.</x:t>
  </x:si>
  <x:si>
    <x:t>Bought earring and bangle set for wedding</x:t>
  </x:si>
  <x:si>
    <x:t>An Emarati lady bought gift for her friend.</x:t>
  </x:si>
  <x:si>
    <x:t>For herself and presents for her sister.</x:t>
  </x:si>
  <x:si>
    <x:t>A women with baby daughter bought earrings</x:t>
  </x:si>
  <x:si>
    <x:t>She buy 2 different necklaces for presents.</x:t>
  </x:si>
  <x:si>
    <x:t>A mother and daughter bought handchain .</x:t>
  </x:si>
  <x:si>
    <x:t>For matching of there dress for occasion.</x:t>
  </x:si>
  <x:si>
    <x:t>She`s buying for her daughters daily used.</x:t>
  </x:si>
  <x:si>
    <x:t>He is from Qatar he buy for his girlfriend.</x:t>
  </x:si>
  <x:si>
    <x:t>An Indian lady buying a 1 pair of earrings.</x:t>
  </x:si>
  <x:si>
    <x:t>A women came from lefties bought earrings.</x:t>
  </x:si>
  <x:si>
    <x:t>Came with two daughters bought for earring</x:t>
  </x:si>
  <x:si>
    <x:t>She buy earring matched with her necklace.</x:t>
  </x:si>
  <x:si>
    <x:t>Our loyal costumer who purchased already here 6 times, return back to buy again for gift, she chose 1 bracelet, she asked for discount and pay for it.</x:t>
  </x:si>
  <x:si>
    <x:t>An arab lady whose living in dubai is passing by when she saw the bangles, after trying some of it she chose 2 , she asked for discount and pay for it.</x:t>
  </x:si>
  <x:si>
    <x:t>An indian lady is a returning costumer, she`s looking for a gift, after looking around she choose 2 rings, she asked for discount and pay for it.</x:t>
  </x:si>
  <x:si>
    <x:t>She came here to bought a pair of earrings but now she wanted a pearl earrings, after she tried it she buy for herself. She is our customer before.</x:t>
  </x:si>
  <x:si>
    <x:t>One young lady with cottonon bag came here to buy birthday gift to her friend this coming February 1, and luckily she found a bracelet as a gift.</x:t>
  </x:si>
  <x:si>
    <x:t>A Russian lady she is a returning costumer but her information not registered, I registered her already she bought 2 rings and bracelet for herself.</x:t>
  </x:si>
  <x:si>
    <x:t>A tourist family from Kyrgyzstan bought 6 items and paid dollar.they dont want give details.</x:t>
  </x:si>
  <x:si>
    <x:t>She bought a bracelet for her daughter, and her daughter give a 2 necklaces for her friends.</x:t>
  </x:si>
  <x:si>
    <x:t>She`s only looking around then she ask me for a bracelet that she wants to wear for daily use .</x:t>
  </x:si>
  <x:si>
    <x:t>She`s a doctor and looking for the handchain that similar to her gold hand chain so she buy it</x:t>
  </x:si>
  <x:si>
    <x:t>Same customer with receipt no. 613023, she added this one because she wanted a new belly stud</x:t>
  </x:si>
  <x:si>
    <x:t>She intentionally to buy this ring, according to her she always passed here and saw this ring.</x:t>
  </x:si>
  <x:si>
    <x:t>He came before here to ask only the necklace but a few hours he came back to buy it for a gift.</x:t>
  </x:si>
  <x:si>
    <x:t>She came here before but she came back because she get the money. Then she bought this items.</x:t>
  </x:si>
  <x:si>
    <x:t>He buy matching necklace,bracelet and earrings then he added a ring. He will give for presents.</x:t>
  </x:si>
  <x:si>
    <x:t>An indian women asking more discount,then she left but after a second came back again to buy.</x:t>
  </x:si>
  <x:si>
    <x:t>A Pakistani lady together with his boyfriend Indian guy went here looking for tennis bracelet, after showing her all the bracelets she chose one and asked for discount then the guy pay it for her.</x:t>
  </x:si>
  <x:si>
    <x:t>A lady from Philippines with her friend are passing by when they stopped by, after looking around , the lady chose 1 earring, asked for discount and pay for it.she dont want to give her details</x:t>
  </x:si>
  <x:si>
    <x:t>An indian lady together with American guy are passing by when she saw the bangles, after trying some of it, she chose 1, she asked for Last price and pay for it, she dont want to give her details.</x:t>
  </x:si>
  <x:si>
    <x:t>She`s intentionally to buy a necklace she is having a look first of the necklace designs until she choose 1 and I ask her if she want a ring matching for it and she buy it also. After that she said as she is a new costumer she will try first if the material is good then she will comeback next time</x:t>
  </x:si>
  <x:si>
    <x:t>0509647532</x:t>
  </x:si>
  <x:si>
    <x:t>03050115</x:t>
  </x:si>
  <x:si>
    <x:t>09150308</x:t>
  </x:si>
  <x:si>
    <x:t>0563660726</x:t>
  </x:si>
  <x:si>
    <x:t>2401290113</x:t>
  </x:si>
  <x:si>
    <x:t>01100305</x:t>
  </x:si>
  <x:si>
    <x:t>0506444810</x:t>
  </x:si>
  <x:si>
    <x:t>0526626149</x:t>
  </x:si>
  <x:si>
    <x:t>For her Mom</x:t>
  </x:si>
  <x:si>
    <x:t>0504001611</x:t>
  </x:si>
  <x:si>
    <x:t>08160302</x:t>
  </x:si>
  <x:si>
    <x:t>0506803113</x:t>
  </x:si>
  <x:si>
    <x:t>0566334336</x:t>
  </x:si>
  <x:si>
    <x:t>03050104</x:t>
  </x:si>
  <x:si>
    <x:t>0547494062</x:t>
  </x:si>
  <x:si>
    <x:t>2409050301</x:t>
  </x:si>
  <x:si>
    <x:t>2309220408</x:t>
  </x:si>
  <x:si>
    <x:t>Nose Stud</x:t>
  </x:si>
  <x:si>
    <x:t>2408100103</x:t>
  </x:si>
  <x:si>
    <x:t>0563373776</x:t>
  </x:si>
  <x:si>
    <x:t>0562165273</x:t>
  </x:si>
  <x:si>
    <x:t>0547807774</x:t>
  </x:si>
  <x:si>
    <x:t>Mon(3/16)</x:t>
  </x:si>
  <x:si>
    <x:t>12100210</x:t>
  </x:si>
  <x:si>
    <x:t>0563890256</x:t>
  </x:si>
  <x:si>
    <x:t>2407110101</x:t>
  </x:si>
  <x:si>
    <x:t>10190302</x:t>
  </x:si>
  <x:si>
    <x:t>2512050209</x:t>
  </x:si>
  <x:si>
    <x:t>11150102</x:t>
  </x:si>
  <x:si>
    <x:t>2512100104</x:t>
  </x:si>
  <x:si>
    <x:t>0502155715</x:t>
  </x:si>
  <x:si>
    <x:t>2406050108</x:t>
  </x:si>
  <x:si>
    <x:t>2404200501</x:t>
  </x:si>
  <x:si>
    <x:t>06280213</x:t>
  </x:si>
  <x:si>
    <x:t>2309070311</x:t>
  </x:si>
  <x:si>
    <x:t>2510070315</x:t>
  </x:si>
  <x:si>
    <x:t>10050403</x:t>
  </x:si>
  <x:si>
    <x:t>09150207</x:t>
  </x:si>
  <x:si>
    <x:t>0547397270</x:t>
  </x:si>
  <x:si>
    <x:t>0559155937</x:t>
  </x:si>
  <x:si>
    <x:t>12120405</x:t>
  </x:si>
  <x:si>
    <x:t>0555000466</x:t>
  </x:si>
  <x:si>
    <x:t>01050304</x:t>
  </x:si>
  <x:si>
    <x:t>2404100301</x:t>
  </x:si>
  <x:si>
    <x:t>0526311236</x:t>
  </x:si>
  <x:si>
    <x:t>01100107</x:t>
  </x:si>
  <x:si>
    <x:t>01060111</x:t>
  </x:si>
  <x:si>
    <x:t>12110113</x:t>
  </x:si>
  <x:si>
    <x:t>0525606297</x:t>
  </x:si>
  <x:si>
    <x:t>0567177440</x:t>
  </x:si>
  <x:si>
    <x:t>12110309</x:t>
  </x:si>
  <x:si>
    <x:t>0562358587</x:t>
  </x:si>
  <x:si>
    <x:t>07060408</x:t>
  </x:si>
  <x:si>
    <x:t>07050210</x:t>
  </x:si>
  <x:si>
    <x:t>01050405</x:t>
  </x:si>
  <x:si>
    <x:t>2501050407</x:t>
  </x:si>
  <x:si>
    <x:t>01050109</x:t>
  </x:si>
  <x:si>
    <x:t>2405100602</x:t>
  </x:si>
  <x:si>
    <x:t>2401290408</x:t>
  </x:si>
  <x:si>
    <x:t>0506467187</x:t>
  </x:si>
  <x:si>
    <x:t>2404150306</x:t>
  </x:si>
  <x:si>
    <x:t>04050402</x:t>
  </x:si>
  <x:si>
    <x:t>0508030182</x:t>
  </x:si>
  <x:si>
    <x:t>2408150403</x:t>
  </x:si>
  <x:si>
    <x:t>2401290107</x:t>
  </x:si>
  <x:si>
    <x:t>2511060314</x:t>
  </x:si>
  <x:si>
    <x:t>0504649229</x:t>
  </x:si>
  <x:si>
    <x:t>07050312</x:t>
  </x:si>
  <x:si>
    <x:t>0544447043</x:t>
  </x:si>
  <x:si>
    <x:t>0521488648</x:t>
  </x:si>
  <x:si>
    <x:t>0503541010</x:t>
  </x:si>
  <x:si>
    <x:t>30s/Arab/GP</x:t>
  </x:si>
  <x:si>
    <x:t>2511070302</x:t>
  </x:si>
  <x:si>
    <x:t>0505551198</x:t>
  </x:si>
  <x:si>
    <x:t>2412100305</x:t>
  </x:si>
  <x:si>
    <x:t>0551134118</x:t>
  </x:si>
  <x:si>
    <x:t>0505287510</x:t>
  </x:si>
  <x:si>
    <x:t>0544335266</x:t>
  </x:si>
  <x:si>
    <x:t>2511050501</x:t>
  </x:si>
  <x:si>
    <x:t>0506771556</x:t>
  </x:si>
  <x:si>
    <x:t>08150409</x:t>
  </x:si>
  <x:si>
    <x:t>0501185080</x:t>
  </x:si>
  <x:si>
    <x:t>01060205</x:t>
  </x:si>
  <x:si>
    <x:t>2512090104</x:t>
  </x:si>
  <x:si>
    <x:t>0561452423</x:t>
  </x:si>
  <x:si>
    <x:t>0507792926</x:t>
  </x:si>
  <x:si>
    <x:t xml:space="preserve"> 12:47 PM</x:t>
  </x:si>
  <x:si>
    <x:t>30s/Indian</x:t>
  </x:si>
  <x:si>
    <x:t>01050505</x:t>
  </x:si>
  <x:si>
    <x:t>2401010406</x:t>
  </x:si>
  <x:si>
    <x:t>0503059814</x:t>
  </x:si>
  <x:si>
    <x:t>12010406</x:t>
  </x:si>
  <x:si>
    <x:t>2501050111</x:t>
  </x:si>
  <x:si>
    <x:t>11150414</x:t>
  </x:si>
  <x:si>
    <x:t>08020111</x:t>
  </x:si>
  <x:si>
    <x:t>0551941063</x:t>
  </x:si>
  <x:si>
    <x:t>2412110212</x:t>
  </x:si>
  <x:si>
    <x:t>2412110215</x:t>
  </x:si>
  <x:si>
    <x:t>2309260404</x:t>
  </x:si>
  <x:si>
    <x:t>2502050305</x:t>
  </x:si>
  <x:si>
    <x:t>2311220115</x:t>
  </x:si>
  <x:si>
    <x:t>0505060204</x:t>
  </x:si>
  <x:si>
    <x:t>07150404</x:t>
  </x:si>
  <x:si>
    <x:t>0521388831</x:t>
  </x:si>
  <x:si>
    <x:t>0501874452</x:t>
  </x:si>
  <x:si>
    <x:t>2602220102</x:t>
  </x:si>
  <x:si>
    <x:t>2411100318</x:t>
  </x:si>
  <x:si>
    <x:t>04150306</x:t>
  </x:si>
  <x:si>
    <x:t>12120107</x:t>
  </x:si>
  <x:si>
    <x:t>11923/Riza</x:t>
  </x:si>
  <x:si>
    <x:t>09070103</x:t>
  </x:si>
  <x:si>
    <x:t>12110214</x:t>
  </x:si>
  <x:si>
    <x:t>0503631414</x:t>
  </x:si>
  <x:si>
    <x:t>12120108</x:t>
  </x:si>
  <x:si>
    <x:t>12110206</x:t>
  </x:si>
  <x:si>
    <x:t>01010118</x:t>
  </x:si>
  <x:si>
    <x:t>0527533395</x:t>
  </x:si>
  <x:si>
    <x:t>0504234142</x:t>
  </x:si>
  <x:si>
    <x:t>09050307</x:t>
  </x:si>
  <x:si>
    <x:t>0568788850</x:t>
  </x:si>
  <x:si>
    <x:t>2409150201</x:t>
  </x:si>
  <x:si>
    <x:t>2506060202</x:t>
  </x:si>
  <x:si>
    <x:t>0559003762</x:t>
  </x:si>
  <x:si>
    <x:t>2412100404</x:t>
  </x:si>
  <x:si>
    <x:t>0508039500</x:t>
  </x:si>
  <x:si>
    <x:t>04250602</x:t>
  </x:si>
  <x:si>
    <x:t>Stefania</x:t>
  </x:si>
  <x:si>
    <x:t>0502422261</x:t>
  </x:si>
  <x:si>
    <x:t>0503983262</x:t>
  </x:si>
  <x:si>
    <x:t>0586962572</x:t>
  </x:si>
  <x:si>
    <x:t>2309070306</x:t>
  </x:si>
  <x:si>
    <x:t>11150310</x:t>
  </x:si>
  <x:si>
    <x:t>2409100206</x:t>
  </x:si>
  <x:si>
    <x:t>11100402</x:t>
  </x:si>
  <x:si>
    <x:t>2404250102</x:t>
  </x:si>
  <x:si>
    <x:t>97915214</x:t>
  </x:si>
  <x:si>
    <x:t>0528563955</x:t>
  </x:si>
  <x:si>
    <x:t>12050209</x:t>
  </x:si>
  <x:si>
    <x:t>11160121</x:t>
  </x:si>
  <x:si>
    <x:t>09150313</x:t>
  </x:si>
  <x:si>
    <x:t>2407050305</x:t>
  </x:si>
  <x:si>
    <x:t>10050109</x:t>
  </x:si>
  <x:si>
    <x:t>11220402</x:t>
  </x:si>
  <x:si>
    <x:t>Ear Stud</x:t>
  </x:si>
  <x:si>
    <x:t>2511050313</x:t>
  </x:si>
  <x:si>
    <x:t>Thu(3/12)</x:t>
  </x:si>
  <x:si>
    <x:t>0502746250</x:t>
  </x:si>
  <x:si>
    <x:t>2411100105</x:t>
  </x:si>
  <x:si>
    <x:t>11160113</x:t>
  </x:si>
  <x:si>
    <x:t>2407110109</x:t>
  </x:si>
  <x:si>
    <x:t>0557170322</x:t>
  </x:si>
  <x:si>
    <x:t>0503642009</x:t>
  </x:si>
  <x:si>
    <x:t>0509107755</x:t>
  </x:si>
  <x:si>
    <x:t>0506272872</x:t>
  </x:si>
  <x:si>
    <x:t>0502755122</x:t>
  </x:si>
  <x:si>
    <x:t>0585941210</x:t>
  </x:si>
  <x:si>
    <x:t>0556661611</x:t>
  </x:si>
  <x:si>
    <x:t>By Missing</x:t>
  </x:si>
  <x:si>
    <x:t>2309070416</x:t>
  </x:si>
  <x:si>
    <x:t>Fro herself</x:t>
  </x:si>
  <x:si>
    <x:t>0589995066</x:t>
  </x:si>
  <x:si>
    <x:t>2411100402</x:t>
  </x:si>
  <x:si>
    <x:t>2311220113</x:t>
  </x:si>
  <x:si>
    <x:t>2512060210</x:t>
  </x:si>
  <x:si>
    <x:t>2512080107</x:t>
  </x:si>
  <x:si>
    <x:t>2408160113</x:t>
  </x:si>
  <x:si>
    <x:t>2412120103</x:t>
  </x:si>
  <x:si>
    <x:t>01050506</x:t>
  </x:si>
  <x:si>
    <x:t>2512090102</x:t>
  </x:si>
  <x:si>
    <x:t>Alexandra</x:t>
  </x:si>
  <x:si>
    <x:t>2412100201</x:t>
  </x:si>
  <x:si>
    <x:t>2408100107</x:t>
  </x:si>
  <x:si>
    <x:t xml:space="preserve"> 03:46 PM</x:t>
  </x:si>
  <x:si>
    <x:t>12100310</x:t>
  </x:si>
  <x:si>
    <x:t>0543202125</x:t>
  </x:si>
  <x:si>
    <x:t>0582209121</x:t>
  </x:si>
  <x:si>
    <x:t>0503777033</x:t>
  </x:si>
  <x:si>
    <x:t>11100319</x:t>
  </x:si>
  <x:si>
    <x:t>2312010128</x:t>
  </x:si>
  <x:si>
    <x:t>2411150304</x:t>
  </x:si>
  <x:si>
    <x:t>0585778367</x:t>
  </x:si>
  <x:si>
    <x:t>11160101</x:t>
  </x:si>
  <x:si>
    <x:t>50s/Omani</x:t>
  </x:si>
  <x:si>
    <x:t>08100108</x:t>
  </x:si>
  <x:si>
    <x:t>0586010005</x:t>
  </x:si>
  <x:si>
    <x:t>2511060105</x:t>
  </x:si>
  <x:si>
    <x:t xml:space="preserve"> 03:02 PM</x:t>
  </x:si>
  <x:si>
    <x:t>2408100202</x:t>
  </x:si>
  <x:si>
    <x:t>05100408</x:t>
  </x:si>
  <x:si>
    <x:t>0551231868</x:t>
  </x:si>
  <x:si>
    <x:t>07050315</x:t>
  </x:si>
  <x:si>
    <x:t>09160407</x:t>
  </x:si>
  <x:si>
    <x:t>07140309</x:t>
  </x:si>
  <x:si>
    <x:t>0566102973</x:t>
  </x:si>
  <x:si>
    <x:t>0504497223</x:t>
  </x:si>
  <x:si>
    <x:t>2403200110</x:t>
  </x:si>
  <x:si>
    <x:t>09070418</x:t>
  </x:si>
  <x:si>
    <x:t>No Report</x:t>
  </x:si>
  <x:si>
    <x:t>2511050502</x:t>
  </x:si>
  <x:si>
    <x:t>0506545878</x:t>
  </x:si>
  <x:si>
    <x:t>01260301</x:t>
  </x:si>
  <x:si>
    <x:t>2307140104</x:t>
  </x:si>
  <x:si>
    <x:t>2512060107</x:t>
  </x:si>
  <x:si>
    <x:t>0552005480</x:t>
  </x:si>
  <x:si>
    <x:t>12110407</x:t>
  </x:si>
  <x:si>
    <x:t>0566091533</x:t>
  </x:si>
  <x:si>
    <x:t>0501372996</x:t>
  </x:si>
  <x:si>
    <x:t>2501050302</x:t>
  </x:si>
  <x:si>
    <x:t>11160213</x:t>
  </x:si>
  <x:si>
    <x:t>0562646492</x:t>
  </x:si>
  <x:si>
    <x:t>2602200208</x:t>
  </x:si>
  <x:si>
    <x:t>0555771984</x:t>
  </x:si>
  <x:si>
    <x:t>0545325151</x:t>
  </x:si>
  <x:si>
    <x:t>10050407</x:t>
  </x:si>
  <x:si>
    <x:t>11100105</x:t>
  </x:si>
  <x:si>
    <x:t>0585620246</x:t>
  </x:si>
  <x:si>
    <x:t>0562511159</x:t>
  </x:si>
  <x:si>
    <x:t>2501060112</x:t>
  </x:si>
  <x:si>
    <x:t>2412110403</x:t>
  </x:si>
  <x:si>
    <x:t>0522727789</x:t>
  </x:si>
  <x:si>
    <x:t>0559117978</x:t>
  </x:si>
  <x:si>
    <x:t>0501448986</x:t>
  </x:si>
  <x:si>
    <x:t>0505458265</x:t>
  </x:si>
  <x:si>
    <x:t>07110106</x:t>
  </x:si>
  <x:si>
    <x:t>12010117</x:t>
  </x:si>
  <x:si>
    <x:t>2401290305</x:t>
  </x:si>
  <x:si>
    <x:t>2506050312</x:t>
  </x:si>
  <x:si>
    <x:t>2312010147</x:t>
  </x:si>
  <x:si>
    <x:t>2506050402</x:t>
  </x:si>
  <x:si>
    <x:t>96871505056</x:t>
  </x:si>
  <x:si>
    <x:t>For gerself</x:t>
  </x:si>
  <x:si>
    <x:t>01050104</x:t>
  </x:si>
  <x:si>
    <x:t>09100208</x:t>
  </x:si>
  <x:si>
    <x:t>01060209</x:t>
  </x:si>
  <x:si>
    <x:t>0506789400</x:t>
  </x:si>
  <x:si>
    <x:t>2309070303</x:t>
  </x:si>
  <x:si>
    <x:t>0566807293</x:t>
  </x:si>
  <x:si>
    <x:t>2501050505</x:t>
  </x:si>
  <x:si>
    <x:t>0509843914</x:t>
  </x:si>
  <x:si>
    <x:t>0568288262</x:t>
  </x:si>
  <x:si>
    <x:t>09220401</x:t>
  </x:si>
  <x:si>
    <x:t>2411100401</x:t>
  </x:si>
  <x:si>
    <x:t>2512070102</x:t>
  </x:si>
  <x:si>
    <x:t>0501427119</x:t>
  </x:si>
  <x:si>
    <x:t>2412050301</x:t>
  </x:si>
  <x:si>
    <x:t>0504506695</x:t>
  </x:si>
  <x:si>
    <x:t>0527364445</x:t>
  </x:si>
  <x:si>
    <x:t>0504570333</x:t>
  </x:si>
  <x:si>
    <x:t>07060308</x:t>
  </x:si>
  <x:si>
    <x:t>For himself</x:t>
  </x:si>
  <x:si>
    <x:t>08150107</x:t>
  </x:si>
  <x:si>
    <x:t>01010406</x:t>
  </x:si>
  <x:si>
    <x:t>0542915559</x:t>
  </x:si>
  <x:si>
    <x:t>2406050502</x:t>
  </x:si>
  <x:si>
    <x:t>0561072059</x:t>
  </x:si>
  <x:si>
    <x:t>0581223009</x:t>
  </x:si>
  <x:si>
    <x:t>0503894955</x:t>
  </x:si>
  <x:si>
    <x:t>2412110310</x:t>
  </x:si>
  <x:si>
    <x:t>0544009870</x:t>
  </x:si>
  <x:si>
    <x:t>0502475930</x:t>
  </x:si>
  <x:si>
    <x:t>11150318</x:t>
  </x:si>
  <x:si>
    <x:t>0552101120</x:t>
  </x:si>
  <x:si>
    <x:t>0508462093</x:t>
  </x:si>
  <x:si>
    <x:t>0503347388</x:t>
  </x:si>
  <x:si>
    <x:t>01050209</x:t>
  </x:si>
  <x:si>
    <x:t>11160111</x:t>
  </x:si>
  <x:si>
    <x:t>2602190312</x:t>
  </x:si>
  <x:si>
    <x:t>07060306</x:t>
  </x:si>
  <x:si>
    <x:t>12834(Riza)</x:t>
  </x:si>
  <x:si>
    <x:t>0502379858</x:t>
  </x:si>
  <x:si>
    <x:t>11100405</x:t>
  </x:si>
  <x:si>
    <x:t>0551601749</x:t>
  </x:si>
  <x:si>
    <x:t>01290113</x:t>
  </x:si>
  <x:si>
    <x:t>04260109</x:t>
  </x:si>
  <x:si>
    <x:t>2511070309</x:t>
  </x:si>
  <x:si>
    <x:t>2501050308</x:t>
  </x:si>
  <x:si>
    <x:t>2412110213</x:t>
  </x:si>
  <x:si>
    <x:t>0527878378</x:t>
  </x:si>
  <x:si>
    <x:t>01100401</x:t>
  </x:si>
  <x:si>
    <x:t>2407150101</x:t>
  </x:si>
  <x:si>
    <x:t xml:space="preserve"> 2507050406</x:t>
  </x:si>
  <x:si>
    <x:t>04250412</x:t>
  </x:si>
  <x:si>
    <x:t>07210402</x:t>
  </x:si>
  <x:si>
    <x:t>2511070303</x:t>
  </x:si>
  <x:si>
    <x:t>Thu(2/5)</x:t>
  </x:si>
  <x:si>
    <x:t>0566251309</x:t>
  </x:si>
  <x:si>
    <x:t>04050301</x:t>
  </x:si>
  <x:si>
    <x:t>20:00-21:00</x:t>
  </x:si>
  <x:si>
    <x:t>08010109</x:t>
  </x:si>
  <x:si>
    <x:t>10050409</x:t>
  </x:si>
  <x:si>
    <x:t>0562277818</x:t>
  </x:si>
  <x:si>
    <x:t>0544564525</x:t>
  </x:si>
  <x:si>
    <x:t>2411110101</x:t>
  </x:si>
  <x:si>
    <x:t>0508941111</x:t>
  </x:si>
  <x:si>
    <x:t>2310190408</x:t>
  </x:si>
  <x:si>
    <x:t>11150304</x:t>
  </x:si>
  <x:si>
    <x:t>12110303</x:t>
  </x:si>
  <x:si>
    <x:t>11220101</x:t>
  </x:si>
  <x:si>
    <x:t>0563332191</x:t>
  </x:si>
  <x:si>
    <x:t>0558566073</x:t>
  </x:si>
  <x:si>
    <x:t>2407060114</x:t>
  </x:si>
  <x:si>
    <x:t>2501060109</x:t>
  </x:si>
  <x:si>
    <x:t>0527154447</x:t>
  </x:si>
  <x:si>
    <x:t>0553149606</x:t>
  </x:si>
  <x:si>
    <x:t>2405100315</x:t>
  </x:si>
  <x:si>
    <x:t>12120402</x:t>
  </x:si>
  <x:si>
    <x:t>0568445431</x:t>
  </x:si>
  <x:si>
    <x:t>2512060314</x:t>
  </x:si>
  <x:si>
    <x:t>2411160119</x:t>
  </x:si>
  <x:si>
    <x:t>12110204</x:t>
  </x:si>
  <x:si>
    <x:t>12100201</x:t>
  </x:si>
  <x:si>
    <x:t>0528088288</x:t>
  </x:si>
  <x:si>
    <x:t>09160303</x:t>
  </x:si>
  <x:si>
    <x:t>04240138</x:t>
  </x:si>
  <x:si>
    <x:t>0529556174</x:t>
  </x:si>
  <x:si>
    <x:t>2309070307</x:t>
  </x:si>
  <x:si>
    <x:t>2411100114</x:t>
  </x:si>
  <x:si>
    <x:t>2411160117</x:t>
  </x:si>
  <x:si>
    <x:t>0564267342</x:t>
  </x:si>
  <x:si>
    <x:t>0503064242</x:t>
  </x:si>
  <x:si>
    <x:t>Fri(3/20)</x:t>
  </x:si>
  <x:si>
    <x:t>2510080311</x:t>
  </x:si>
  <x:si>
    <x:t>01050111</x:t>
  </x:si>
  <x:si>
    <x:t>0585928540</x:t>
  </x:si>
  <x:si>
    <x:t>05150301</x:t>
  </x:si>
  <x:si>
    <x:t>0501193202</x:t>
  </x:si>
  <x:si>
    <x:t>12100312</x:t>
  </x:si>
  <x:si>
    <x:t>0557991559</x:t>
  </x:si>
  <x:si>
    <x:t>2602200403</x:t>
  </x:si>
  <x:si>
    <x:t>12110310</x:t>
  </x:si>
  <x:si>
    <x:t>2403200109</x:t>
  </x:si>
  <x:si>
    <x:t>2401010312</x:t>
  </x:si>
  <x:si>
    <x:t>2309220409</x:t>
  </x:si>
  <x:si>
    <x:t>01050105</x:t>
  </x:si>
  <x:si>
    <x:t>08170101</x:t>
  </x:si>
  <x:si>
    <x:t>0527976888</x:t>
  </x:si>
  <x:si>
    <x:t>2307210402</x:t>
  </x:si>
  <x:si>
    <x:t>01050106</x:t>
  </x:si>
  <x:si>
    <x:t>0551255569</x:t>
  </x:si>
  <x:si>
    <x:t>03150211</x:t>
  </x:si>
  <x:si>
    <x:t>11100317</x:t>
  </x:si>
  <x:si>
    <x:t>06050501</x:t>
  </x:si>
  <x:si>
    <x:t>2403200405</x:t>
  </x:si>
  <x:si>
    <x:t>0506444258</x:t>
  </x:si>
  <x:si>
    <x:t>0544941001</x:t>
  </x:si>
  <x:si>
    <x:t>2411100113</x:t>
  </x:si>
  <x:si>
    <x:t>11933/Tala</x:t>
  </x:si>
  <x:si>
    <x:t>0506300732</x:t>
  </x:si>
  <x:si>
    <x:t>07100403</x:t>
  </x:si>
  <x:si>
    <x:t>2512080102</x:t>
  </x:si>
  <x:si>
    <x:t>97338381930</x:t>
  </x:si>
  <x:si>
    <x:t>09160210</x:t>
  </x:si>
  <x:si>
    <x:t>2511080302</x:t>
  </x:si>
  <x:si>
    <x:t>2512070106</x:t>
  </x:si>
  <x:si>
    <x:t>070602203</x:t>
  </x:si>
  <x:si>
    <x:t>0505515666</x:t>
  </x:si>
  <x:si>
    <x:t>Mon(2/2)</x:t>
  </x:si>
  <x:si>
    <x:t>2511050503</x:t>
  </x:si>
  <x:si>
    <x:t>0554301275</x:t>
  </x:si>
  <x:si>
    <x:t xml:space="preserve"> 05:26 PM</x:t>
  </x:si>
  <x:si>
    <x:t>0554783955</x:t>
  </x:si>
  <x:si>
    <x:t>2602220204</x:t>
  </x:si>
  <x:si>
    <x:t>Jumaatiq</x:t>
  </x:si>
  <x:si>
    <x:t>European</x:t>
  </x:si>
  <x:si>
    <x:t>09070411</x:t>
  </x:si>
  <x:si>
    <x:t>For herslf</x:t>
  </x:si>
  <x:si>
    <x:t>05100107</x:t>
  </x:si>
  <x:si>
    <x:t>2407160107</x:t>
  </x:si>
  <x:si>
    <x:t>0585981500</x:t>
  </x:si>
  <x:si>
    <x:t>15:00-16:00</x:t>
  </x:si>
  <x:si>
    <x:t>Bought ring</x:t>
  </x:si>
  <x:si>
    <x:t>2407110108</x:t>
  </x:si>
  <x:si>
    <x:t>0554422144</x:t>
  </x:si>
  <x:si>
    <x:t>0508526526</x:t>
  </x:si>
  <x:si>
    <x:t>0501598936</x:t>
  </x:si>
  <x:si>
    <x:t>0561914028</x:t>
  </x:si>
  <x:si>
    <x:t>2411110102</x:t>
  </x:si>
  <x:si>
    <x:t>12110205</x:t>
  </x:si>
  <x:si>
    <x:t>03050123</x:t>
  </x:si>
  <x:si>
    <x:t>0501414140</x:t>
  </x:si>
  <x:si>
    <x:t>12010147</x:t>
  </x:si>
  <x:si>
    <x:t>12100315</x:t>
  </x:si>
  <x:si>
    <x:t>10:00-11:00</x:t>
  </x:si>
  <x:si>
    <x:t>0508988874</x:t>
  </x:si>
  <x:si>
    <x:t>2501050411</x:t>
  </x:si>
  <x:si>
    <x:t>0507135395</x:t>
  </x:si>
  <x:si>
    <x:t>2408100106</x:t>
  </x:si>
  <x:si>
    <x:t>Send to Mcc</x:t>
  </x:si>
  <x:si>
    <x:t>2512080101</x:t>
  </x:si>
  <x:si>
    <x:t>07150104</x:t>
  </x:si>
  <x:si>
    <x:t>2312300202</x:t>
  </x:si>
  <x:si>
    <x:t>0559574447</x:t>
  </x:si>
  <x:si>
    <x:t>0506304072</x:t>
  </x:si>
  <x:si>
    <x:t>0507324090</x:t>
  </x:si>
  <x:si>
    <x:t>10050111</x:t>
  </x:si>
  <x:si>
    <x:t>0582526933</x:t>
  </x:si>
  <x:si>
    <x:t>08170107</x:t>
  </x:si>
  <x:si>
    <x:t>0507688116</x:t>
  </x:si>
  <x:si>
    <x:t>01290204</x:t>
  </x:si>
  <x:si>
    <x:t>10050104</x:t>
  </x:si>
  <x:si>
    <x:t>0523504660</x:t>
  </x:si>
  <x:si>
    <x:t>09100402</x:t>
  </x:si>
  <x:si>
    <x:t>2501050404</x:t>
  </x:si>
  <x:si>
    <x:t>Mohammed</x:t>
  </x:si>
  <x:si>
    <x:t>0585518211</x:t>
  </x:si>
  <x:si>
    <x:t>2408150111</x:t>
  </x:si>
  <x:si>
    <x:t>2408150304</x:t>
  </x:si>
  <x:si>
    <x:t>0557955579</x:t>
  </x:si>
  <x:si>
    <x:t>0544325164</x:t>
  </x:si>
  <x:si>
    <x:t>08140403</x:t>
  </x:si>
  <x:si>
    <x:t>0528164425</x:t>
  </x:si>
  <x:si>
    <x:t>08100103</x:t>
  </x:si>
  <x:si>
    <x:t>0505682695</x:t>
  </x:si>
  <x:si>
    <x:t>10050209</x:t>
  </x:si>
  <x:si>
    <x:t>0556007099</x:t>
  </x:si>
  <x:si>
    <x:t>0561261364</x:t>
  </x:si>
  <x:si>
    <x:t>12110314</x:t>
  </x:si>
  <x:si>
    <x:t>01050307</x:t>
  </x:si>
  <x:si>
    <x:t>Maissoun</x:t>
  </x:si>
  <x:si>
    <x:t>0563527272</x:t>
  </x:si>
  <x:si>
    <x:t>2412120102</x:t>
  </x:si>
  <x:si>
    <x:t>07150307</x:t>
  </x:si>
  <x:si>
    <x:t>09150108</x:t>
  </x:si>
  <x:si>
    <x:t>0505185529</x:t>
  </x:si>
  <x:si>
    <x:t>0506767601</x:t>
  </x:si>
  <x:si>
    <x:t>2512070204</x:t>
  </x:si>
  <x:si>
    <x:t>0502312281</x:t>
  </x:si>
  <x:si>
    <x:t>2511070204</x:t>
  </x:si>
  <x:si>
    <x:t>0503441911</x:t>
  </x:si>
  <x:si>
    <x:t>2407100101</x:t>
  </x:si>
  <x:si>
    <x:t>0559664131</x:t>
  </x:si>
  <x:si>
    <x:t>0582218311</x:t>
  </x:si>
  <x:si>
    <x:t>0528495395</x:t>
  </x:si>
  <x:si>
    <x:t>0504652995</x:t>
  </x:si>
  <x:si>
    <x:t>03050302</x:t>
  </x:si>
  <x:si>
    <x:t>03150104</x:t>
  </x:si>
  <x:si>
    <x:t>04250317</x:t>
  </x:si>
  <x:si>
    <x:t>2512050407</x:t>
  </x:si>
  <x:si>
    <x:t>She came here before she wants the anklet but she wants a big discount.. then she came back for that anklets and ask for a discount again then I give it less 10drhm. Only so she will take it</x:t>
  </x:si>
  <x:si>
    <x:t>She`s an Indian lady, finding a gift for her daughter and she wanted a cross chain, so I show her the silver first and she wanted a big pendant so I show her this item. Then she like it.</x:t>
  </x:si>
  <x:si>
    <x:t>She passed by only here they went to Sephora before pass by here. Then she likes the mother of pearl but she`s finding an earrings and she bought this one, and the rings is for her daughter</x:t>
  </x:si>
  <x:si>
    <x:t>They passed by only here then they check this item, then his wife`s gonna like it so the man buy this for his wife, it`s takes time a little bit because the guy is confuse about the items.</x:t>
  </x:si>
  <x:si>
    <x:t>They came from center point, Sephora and nayomi, after that they directly come her to check if there something they want to bought then she bought this item for herself and for her daughter.</x:t>
  </x:si>
  <x:si>
    <x:t>She`s a returning costumer ,she told she bought before here with her friends using her friends details, now she came back to buy bracelet as a gift for her friend who came from Jordan.</x:t>
  </x:si>
  <x:si>
    <x:t>They are finding a gift for her daughter`s friend.. so they choosing this set, it`s take time because the mother is a little bit confuse. But in the end they choose the one I choose to them</x:t>
  </x:si>
  <x:si>
    <x:t>Same customer of the receipt (612347) she add this one .</x:t>
  </x:si>
  <x:si>
    <x:t>Same customer receipt no. 612566. They bought it for a gift</x:t>
  </x:si>
  <x:si>
    <x:t>An Emarati returning customer bought bangle and bracelet.</x:t>
  </x:si>
  <x:si>
    <x:t>One family from Oman,the mother bought earrings and ring.</x:t>
  </x:si>
  <x:si>
    <x:t>They are indian, she wanted this necklace so she bought it.</x:t>
  </x:si>
  <x:si>
    <x:t>Looking for the best selling one. Likes Layering bangles</x:t>
  </x:si>
  <x:si>
    <x:t>She bought before and came back now and purchase a bangle.</x:t>
  </x:si>
  <x:si>
    <x:t>She bought it for her daughter. They only passed by here.</x:t>
  </x:si>
  <x:si>
    <x:t>She`s asking for a nose pin, so she bought this for herself</x:t>
  </x:si>
  <x:si>
    <x:t>Same customer of receipt 612507. She bought it for herself</x:t>
  </x:si>
  <x:si>
    <x:t>She bought this one for a gift that`s why she wanted a set</x:t>
  </x:si>
  <x:si>
    <x:t>She`s looking for something she wanted. So it takes time</x:t>
  </x:si>
  <x:si>
    <x:t>She buy necklace but she don`t want to register her info.</x:t>
  </x:si>
  <x:si>
    <x:t>An Indian women wearing maroon blazer bought two earrings.</x:t>
  </x:si>
  <x:si>
    <x:t>Bought for ring first and also bracelet buy like our design</x:t>
  </x:si>
  <x:si>
    <x:t>She bought this item for herself. She only passed by here</x:t>
  </x:si>
  <x:si>
    <x:t>She`s an Indian lady wants to buy for herself for daily use</x:t>
  </x:si>
  <x:si>
    <x:t>2602160210</x:t>
  </x:si>
  <x:si>
    <x:t>2507070303</x:t>
  </x:si>
  <x:si>
    <x:t>2502110412</x:t>
  </x:si>
  <x:si>
    <x:t>2504050405</x:t>
  </x:si>
  <x:si>
    <x:t>2504110208</x:t>
  </x:si>
  <x:si>
    <x:t>2505050204</x:t>
  </x:si>
  <x:si>
    <x:t>2505060207</x:t>
  </x:si>
  <x:si>
    <x:t>2507050409</x:t>
  </x:si>
  <x:si>
    <x:t>2505050301</x:t>
  </x:si>
  <x:si>
    <x:t>2506050309</x:t>
  </x:si>
  <x:si>
    <x:t>2506050101</x:t>
  </x:si>
  <x:si>
    <x:t>2509060303</x:t>
  </x:si>
  <x:si>
    <x:t>2601170313</x:t>
  </x:si>
  <x:si>
    <x:t>2504080112</x:t>
  </x:si>
  <x:si>
    <x:t>2504080210</x:t>
  </x:si>
  <x:si>
    <x:t>2502120112</x:t>
  </x:si>
  <x:si>
    <x:t>2507050107</x:t>
  </x:si>
  <x:si>
    <x:t>2504130109</x:t>
  </x:si>
  <x:si>
    <x:t>2504070205</x:t>
  </x:si>
  <x:si>
    <x:t>2508050104</x:t>
  </x:si>
  <x:si>
    <x:t>2505050312</x:t>
  </x:si>
  <x:si>
    <x:t>2511050303</x:t>
  </x:si>
  <x:si>
    <x:t>2507050204</x:t>
  </x:si>
  <x:si>
    <x:t>02050405</x:t>
  </x:si>
  <x:si>
    <x:t>2504120103</x:t>
  </x:si>
  <x:si>
    <x:t>2507090103</x:t>
  </x:si>
  <x:si>
    <x:t>2505070302</x:t>
  </x:si>
  <x:si>
    <x:t>2508060204</x:t>
  </x:si>
  <x:si>
    <x:t>2504050207</x:t>
  </x:si>
  <x:si>
    <x:t>2503060209</x:t>
  </x:si>
  <x:si>
    <x:t>2510050108</x:t>
  </x:si>
  <x:si>
    <x:t>2508050106</x:t>
  </x:si>
  <x:si>
    <x:t>2601170302</x:t>
  </x:si>
  <x:si>
    <x:t>2503070309</x:t>
  </x:si>
  <x:si>
    <x:t>2509050312</x:t>
  </x:si>
  <x:si>
    <x:t>2508060312</x:t>
  </x:si>
  <x:si>
    <x:t>2505060404</x:t>
  </x:si>
  <x:si>
    <x:t>2505060312</x:t>
  </x:si>
  <x:si>
    <x:t>2509050102</x:t>
  </x:si>
  <x:si>
    <x:t>2504090206</x:t>
  </x:si>
  <x:si>
    <x:t>2509080312</x:t>
  </x:si>
  <x:si>
    <x:t>2602180302</x:t>
  </x:si>
  <x:si>
    <x:t>2504050501</x:t>
  </x:si>
  <x:si>
    <x:t>2508050314</x:t>
  </x:si>
  <x:si>
    <x:t>2509160103</x:t>
  </x:si>
  <x:si>
    <x:t>2508050407</x:t>
  </x:si>
  <x:si>
    <x:t>2510050203</x:t>
  </x:si>
  <x:si>
    <x:t>2601150205</x:t>
  </x:si>
  <x:si>
    <x:t>2508080101</x:t>
  </x:si>
  <x:si>
    <x:t>2505060105</x:t>
  </x:si>
  <x:si>
    <x:t>2507050109</x:t>
  </x:si>
  <x:si>
    <x:t>02050301</x:t>
  </x:si>
  <x:si>
    <x:t>2503070306</x:t>
  </x:si>
  <x:si>
    <x:t>2602180104</x:t>
  </x:si>
  <x:si>
    <x:t>2509050107</x:t>
  </x:si>
  <x:si>
    <x:t>2509150101</x:t>
  </x:si>
  <x:si>
    <x:t>2508050609</x:t>
  </x:si>
  <x:si>
    <x:t>2508060303</x:t>
  </x:si>
  <x:si>
    <x:t>2601190203</x:t>
  </x:si>
  <x:si>
    <x:t>2601180409</x:t>
  </x:si>
  <x:si>
    <x:t>2601190206</x:t>
  </x:si>
  <x:si>
    <x:t>2507060102</x:t>
  </x:si>
  <x:si>
    <x:t>2502100202</x:t>
  </x:si>
  <x:si>
    <x:t>2505050503</x:t>
  </x:si>
  <x:si>
    <x:t>2507070205</x:t>
  </x:si>
  <x:si>
    <x:t>2508050209</x:t>
  </x:si>
  <x:si>
    <x:t>2507050315</x:t>
  </x:si>
  <x:si>
    <x:t>2507080202</x:t>
  </x:si>
  <x:si>
    <x:t>2602160110</x:t>
  </x:si>
  <x:si>
    <x:t>2601210108</x:t>
  </x:si>
  <x:si>
    <x:t>2505050310</x:t>
  </x:si>
  <x:si>
    <x:t>2505070408</x:t>
  </x:si>
  <x:si>
    <x:t>2601190105</x:t>
  </x:si>
  <x:si>
    <x:t>2509060205</x:t>
  </x:si>
  <x:si>
    <x:t>2509050410</x:t>
  </x:si>
  <x:si>
    <x:t>2603160104</x:t>
  </x:si>
  <x:si>
    <x:t>2507070302</x:t>
  </x:si>
  <x:si>
    <x:t>2509050502</x:t>
  </x:si>
  <x:si>
    <x:t>2505060208</x:t>
  </x:si>
  <x:si>
    <x:t>2502120103</x:t>
  </x:si>
  <x:si>
    <x:t>2507060313</x:t>
  </x:si>
  <x:si>
    <x:t>2504050102</x:t>
  </x:si>
  <x:si>
    <x:t>2509050407</x:t>
  </x:si>
  <x:si>
    <x:t>2505050206</x:t>
  </x:si>
  <x:si>
    <x:t>2504070101</x:t>
  </x:si>
  <x:si>
    <x:t>2506050303</x:t>
  </x:si>
  <x:si>
    <x:t>2511060205</x:t>
  </x:si>
  <x:si>
    <x:t>2509050207</x:t>
  </x:si>
  <x:si>
    <x:t>2508050315</x:t>
  </x:si>
  <x:si>
    <x:t>2509050402</x:t>
  </x:si>
  <x:si>
    <x:t>2510060204</x:t>
  </x:si>
  <x:si>
    <x:t>2502120404</x:t>
  </x:si>
  <x:si>
    <x:t>2505050107</x:t>
  </x:si>
  <x:si>
    <x:t>2601150103</x:t>
  </x:si>
  <x:si>
    <x:t>2605160304</x:t>
  </x:si>
  <x:si>
    <x:t>2509060202</x:t>
  </x:si>
  <x:si>
    <x:t>2603150306</x:t>
  </x:si>
  <x:si>
    <x:t>2508050301</x:t>
  </x:si>
  <x:si>
    <x:t>2509050109</x:t>
  </x:si>
  <x:si>
    <x:t>2603160105</x:t>
  </x:si>
  <x:si>
    <x:t>2505080315</x:t>
  </x:si>
  <x:si>
    <x:t>2504050302</x:t>
  </x:si>
  <x:si>
    <x:t>2602180403</x:t>
  </x:si>
  <x:si>
    <x:t>2508070101</x:t>
  </x:si>
  <x:si>
    <x:t>2602150302</x:t>
  </x:si>
  <x:si>
    <x:t>Silver925</x:t>
  </x:si>
  <x:si>
    <x:t>2504060205</x:t>
  </x:si>
  <x:si>
    <x:t>2504050107</x:t>
  </x:si>
  <x:si>
    <x:t>2504110107</x:t>
  </x:si>
  <x:si>
    <x:t>2505080405</x:t>
  </x:si>
  <x:si>
    <x:t>2505050103</x:t>
  </x:si>
  <x:si>
    <x:t>2511060306</x:t>
  </x:si>
  <x:si>
    <x:t>2507070105</x:t>
  </x:si>
  <x:si>
    <x:t>2505050314</x:t>
  </x:si>
  <x:si>
    <x:t>2507050401</x:t>
  </x:si>
  <x:si>
    <x:t>2505050205</x:t>
  </x:si>
  <x:si>
    <x:t>2510070205</x:t>
  </x:si>
  <x:si>
    <x:t>2510050308</x:t>
  </x:si>
  <x:si>
    <x:t>2507060402</x:t>
  </x:si>
  <x:si>
    <x:t>2505050502</x:t>
  </x:si>
  <x:si>
    <x:t>2502100205</x:t>
  </x:si>
  <x:si>
    <x:t>2602160206</x:t>
  </x:si>
  <x:si>
    <x:t>2602170202</x:t>
  </x:si>
  <x:si>
    <x:t>2505050501</x:t>
  </x:si>
  <x:si>
    <x:t>2503050202</x:t>
  </x:si>
  <x:si>
    <x:t>2504060203</x:t>
  </x:si>
  <x:si>
    <x:t>2507050503</x:t>
  </x:si>
  <x:si>
    <x:t>2511050201</x:t>
  </x:si>
  <x:si>
    <x:t>2507070201</x:t>
  </x:si>
  <x:si>
    <x:t>Nose pin</x:t>
  </x:si>
  <x:si>
    <x:t>2508050409</x:t>
  </x:si>
  <x:si>
    <x:t>2507050313</x:t>
  </x:si>
  <x:si>
    <x:t>2503050206</x:t>
  </x:si>
  <x:si>
    <x:t>2507090101</x:t>
  </x:si>
  <x:si>
    <x:t>2508060109</x:t>
  </x:si>
  <x:si>
    <x:t>2504050111</x:t>
  </x:si>
  <x:si>
    <x:t>2505060104</x:t>
  </x:si>
  <x:si>
    <x:t>2504080209</x:t>
  </x:si>
  <x:si>
    <x:t>2510070402</x:t>
  </x:si>
  <x:si>
    <x:t>2508050102</x:t>
  </x:si>
  <x:si>
    <x:t>2505050105</x:t>
  </x:si>
  <x:si>
    <x:t>2504110104</x:t>
  </x:si>
  <x:si>
    <x:t>2504060106</x:t>
  </x:si>
  <x:si>
    <x:t>2508050210</x:t>
  </x:si>
  <x:si>
    <x:t>2504130103</x:t>
  </x:si>
  <x:si>
    <x:t>2601180407</x:t>
  </x:si>
  <x:si>
    <x:t>2512050402</x:t>
  </x:si>
  <x:si>
    <x:t>2502110108</x:t>
  </x:si>
  <x:si>
    <x:t>2509060309</x:t>
  </x:si>
  <x:si>
    <x:t>2601150304</x:t>
  </x:si>
  <x:si>
    <x:t>2505050104</x:t>
  </x:si>
  <x:si>
    <x:t>2504080107</x:t>
  </x:si>
  <x:si>
    <x:t>2510060102</x:t>
  </x:si>
  <x:si>
    <x:t>2509060305</x:t>
  </x:si>
  <x:si>
    <x:t>2504050409</x:t>
  </x:si>
  <x:si>
    <x:t>2510060409</x:t>
  </x:si>
  <x:si>
    <x:t>2503050302</x:t>
  </x:si>
  <x:si>
    <x:t>2505050308</x:t>
  </x:si>
  <x:si>
    <x:t>2503080302</x:t>
  </x:si>
  <x:si>
    <x:t>2511060309</x:t>
  </x:si>
  <x:si>
    <x:t>2510060408</x:t>
  </x:si>
  <x:si>
    <x:t>2509060310</x:t>
  </x:si>
  <x:si>
    <x:t>2505060406</x:t>
  </x:si>
  <x:si>
    <x:t>2505080313</x:t>
  </x:si>
  <x:si>
    <x:t>2510070403</x:t>
  </x:si>
  <x:si>
    <x:t>2508060105</x:t>
  </x:si>
  <x:si>
    <x:t>2503050209</x:t>
  </x:si>
  <x:si>
    <x:t>2601160107</x:t>
  </x:si>
  <x:si>
    <x:t>2509060106</x:t>
  </x:si>
  <x:si>
    <x:t>2601150501</x:t>
  </x:si>
  <x:si>
    <x:t>2504060408</x:t>
  </x:si>
  <x:si>
    <x:t>2507060408</x:t>
  </x:si>
  <x:si>
    <x:t>2509150307</x:t>
  </x:si>
  <x:si>
    <x:t>2510060109</x:t>
  </x:si>
  <x:si>
    <x:t>2511060201</x:t>
  </x:si>
  <x:si>
    <x:t>2508050310</x:t>
  </x:si>
  <x:si>
    <x:t>2507060310</x:t>
  </x:si>
  <x:si>
    <x:t>2502110406</x:t>
  </x:si>
  <x:si>
    <x:t>2504070106</x:t>
  </x:si>
  <x:si>
    <x:t>2507050103</x:t>
  </x:si>
  <x:si>
    <x:t>2502130105</x:t>
  </x:si>
  <x:si>
    <x:t>2509060209</x:t>
  </x:si>
  <x:si>
    <x:t>02050302</x:t>
  </x:si>
  <x:si>
    <x:t>02050204</x:t>
  </x:si>
  <x:si>
    <x:t>2503060305</x:t>
  </x:si>
  <x:si>
    <x:t>2504090210</x:t>
  </x:si>
  <x:si>
    <x:t>2601210106</x:t>
  </x:si>
  <x:si>
    <x:t>2502100110</x:t>
  </x:si>
  <x:si>
    <x:t>2604150104</x:t>
  </x:si>
  <x:si>
    <x:t>2502120411</x:t>
  </x:si>
  <x:si>
    <x:t>2511050209</x:t>
  </x:si>
  <x:si>
    <x:t>2508060301</x:t>
  </x:si>
  <x:si>
    <x:t>2504120107</x:t>
  </x:si>
  <x:si>
    <x:t>2510050107</x:t>
  </x:si>
  <x:si>
    <x:t>2502100402</x:t>
  </x:si>
  <x:si>
    <x:t>2602160101</x:t>
  </x:si>
  <x:si>
    <x:t>2504080208</x:t>
  </x:si>
  <x:si>
    <x:t>2602170106</x:t>
  </x:si>
  <x:si>
    <x:t>2505060401</x:t>
  </x:si>
  <x:si>
    <x:t>2507070106</x:t>
  </x:si>
  <x:si>
    <x:t>2602160105</x:t>
  </x:si>
  <x:si>
    <x:t>2606160202</x:t>
  </x:si>
  <x:si>
    <x:t>2606160303</x:t>
  </x:si>
  <x:si>
    <x:t>2504060405</x:t>
  </x:si>
  <x:si>
    <x:t>2509050307</x:t>
  </x:si>
  <x:si>
    <x:t>2601160101</x:t>
  </x:si>
  <x:si>
    <x:t>2509050403</x:t>
  </x:si>
  <x:si>
    <x:t>2602160107</x:t>
  </x:si>
  <x:si>
    <x:t>2601180110</x:t>
  </x:si>
  <x:si>
    <x:t>2505060409</x:t>
  </x:si>
  <x:si>
    <x:t>2601170209</x:t>
  </x:si>
  <x:si>
    <x:t>2603150209</x:t>
  </x:si>
  <x:si>
    <x:t>2507060202</x:t>
  </x:si>
  <x:si>
    <x:t>2504050103</x:t>
  </x:si>
  <x:si>
    <x:t>Ring 2601190401</x:t>
  </x:si>
  <x:si>
    <x:t>Ring 2502100406</x:t>
  </x:si>
  <x:si>
    <x:t>Ring 2502120401</x:t>
  </x:si>
  <x:si>
    <x:t>Ring 2502110407</x:t>
  </x:si>
  <x:si>
    <x:t>Ring 2502120402</x:t>
  </x:si>
  <x:si>
    <x:t>Ring 2601170402</x:t>
  </x:si>
  <x:si>
    <x:t>SS 18kGP Zircon</x:t>
  </x:si>
  <x:si>
    <x:t>Ring 2602150402</x:t>
  </x:si>
  <x:si>
    <x:t>Ring 2505080403</x:t>
  </x:si>
  <x:si>
    <x:t>Ring 2505060402</x:t>
  </x:si>
  <x:si>
    <x:t>Ring 2602150410</x:t>
  </x:si>
  <x:si>
    <x:t>Ring 2504070404</x:t>
  </x:si>
  <x:si>
    <x:t>Ring 2502100409</x:t>
  </x:si>
  <x:si>
    <x:t>0096599923399</x:t>
  </x:si>
  <x:si>
    <x:t>New Customer</x:t>
  </x:si>
  <x:si>
    <x:t>Anklet 12100507</x:t>
  </x:si>
  <x:si>
    <x:t>Ring 2511060410</x:t>
  </x:si>
  <x:si>
    <x:t>30s/Arab/Group</x:t>
  </x:si>
  <x:si>
    <x:t>Ring 03250402</x:t>
  </x:si>
  <x:si>
    <x:t>6-12763,6-12765</x:t>
  </x:si>
  <x:si>
    <x:t>Ring 08150408</x:t>
  </x:si>
  <x:si>
    <x:t>For her mother.</x:t>
  </x:si>
  <x:si>
    <x:t>SharifaNaseer</x:t>
  </x:si>
  <x:si>
    <x:t>SS 18kGP?Zircon</x:t>
  </x:si>
  <x:si>
    <x:t>+96599089510</x:t>
  </x:si>
  <x:si>
    <x:t>Ring 03050403</x:t>
  </x:si>
  <x:si>
    <x:t>Ring 03250404</x:t>
  </x:si>
  <x:si>
    <x:t>Bangle 06230303</x:t>
  </x:si>
  <x:si>
    <x:t>Ring 08100401</x:t>
  </x:si>
  <x:si>
    <x:t>Ring 12100402</x:t>
  </x:si>
  <x:si>
    <x:t>Sara Alblooshi</x:t>
  </x:si>
  <x:si>
    <x:t>Need to check</x:t>
  </x:si>
  <x:si>
    <x:t>For her Nanny</x:t>
  </x:si>
  <x:si>
    <x:t>Ring 01100401</x:t>
  </x:si>
  <x:si>
    <x:t>Ring 06050401</x:t>
  </x:si>
  <x:si>
    <x:t>Salim Nassir</x:t>
  </x:si>
  <x:si>
    <x:t>Ring 09160401</x:t>
  </x:si>
  <x:si>
    <x:t>9월 27일 08:02 PM</x:t>
  </x:si>
  <x:si>
    <x:t>1월 03일 11:55 AM</x:t>
  </x:si>
  <x:si>
    <x:t>Anklet 06050502</x:t>
  </x:si>
  <x:si>
    <x:t>Ring 11220401</x:t>
  </x:si>
  <x:si>
    <x:t>Anklet 11150505</x:t>
  </x:si>
  <x:si>
    <x:t>1월 01일 01:31 PM</x:t>
  </x:si>
  <x:si>
    <x:t>Bought a gift</x:t>
  </x:si>
  <x:si>
    <x:t>Ring 03050409</x:t>
  </x:si>
  <x:si>
    <x:t>Ring 12120405</x:t>
  </x:si>
  <x:si>
    <x:t>Bangle 09100307</x:t>
  </x:si>
  <x:si>
    <x:t>Ring 09070416</x:t>
  </x:si>
  <x:si>
    <x:t>Ring 02100407</x:t>
  </x:si>
  <x:si>
    <x:t>Ring 07100404</x:t>
  </x:si>
  <x:si>
    <x:t>30s/European</x:t>
  </x:si>
  <x:si>
    <x:t>9월 27일 03:37 PM</x:t>
  </x:si>
  <x:si>
    <x:t>For herself.</x:t>
  </x:si>
  <x:si>
    <x:t>Ring 11150411</x:t>
  </x:si>
  <x:si>
    <x:t>1월 11일 12:42 PM</x:t>
  </x:si>
  <x:si>
    <x:t>Ring 2512060408</x:t>
  </x:si>
  <x:si>
    <x:t>Bangle 09070311</x:t>
  </x:si>
  <x:si>
    <x:t>Ring 12100411</x:t>
  </x:si>
  <x:si>
    <x:t>Bangle 03270358</x:t>
  </x:si>
  <x:si>
    <x:t>Ring 2511060405</x:t>
  </x:si>
  <x:si>
    <x:t>9월 27일 09:28 PM</x:t>
  </x:si>
  <x:si>
    <x:t>Ring 09160406</x:t>
  </x:si>
  <x:si>
    <x:t>Mariam Muhammad</x:t>
  </x:si>
  <x:si>
    <x:t>9월 27일 03:28 PM</x:t>
  </x:si>
  <x:si>
    <x:t>0971545058989</x:t>
  </x:si>
  <x:si>
    <x:t>For her friend,</x:t>
  </x:si>
  <x:si>
    <x:t>30s/Local/Set</x:t>
  </x:si>
  <x:si>
    <x:t>Ring 2511060404</x:t>
  </x:si>
  <x:si>
    <x:t>Ring 11100407</x:t>
  </x:si>
  <x:si>
    <x:t>050508823030</x:t>
  </x:si>
  <x:si>
    <x:t>Ring 09260410</x:t>
  </x:si>
  <x:si>
    <x:t>Ring 01070105</x:t>
  </x:si>
  <x:si>
    <x:t>Amna Aldhaheri</x:t>
  </x:si>
  <x:si>
    <x:t>Bangle 03050307</x:t>
  </x:si>
  <x:si>
    <x:t>Ring 07210407</x:t>
  </x:si>
  <x:si>
    <x:t>972543079094</x:t>
  </x:si>
  <x:si>
    <x:t>Ring 2602200401</x:t>
  </x:si>
  <x:si>
    <x:t>Ring 2602160405</x:t>
  </x:si>
  <x:si>
    <x:t>Ring 08100402</x:t>
  </x:si>
  <x:si>
    <x:t>Mariam Alhosani</x:t>
  </x:si>
  <x:si>
    <x:t>For herself,</x:t>
  </x:si>
  <x:si>
    <x:t>Ring 04250407</x:t>
  </x:si>
  <x:si>
    <x:t>Ring 2512060403</x:t>
  </x:si>
  <x:si>
    <x:t>Bangle 08150308</x:t>
  </x:si>
  <x:si>
    <x:t>Ring 07060408</x:t>
  </x:si>
  <x:si>
    <x:t>Bought rings</x:t>
  </x:si>
  <x:si>
    <x:t>Bangle 08140320</x:t>
  </x:si>
  <x:si>
    <x:t>40s/African Man</x:t>
  </x:si>
  <x:si>
    <x:t>Ring 2601170403</x:t>
  </x:si>
  <x:si>
    <x:t>Bangle 11100313</x:t>
  </x:si>
  <x:si>
    <x:t>Ring 01050411</x:t>
  </x:si>
  <x:si>
    <x:t>Anklet 11150501</x:t>
  </x:si>
  <x:si>
    <x:t>Zeeshan Khalid</x:t>
  </x:si>
  <x:si>
    <x:t>Ring 12100407</x:t>
  </x:si>
  <x:si>
    <x:t>Varsha Kumar</x:t>
  </x:si>
  <x:si>
    <x:t>Bangle 07050315</x:t>
  </x:si>
  <x:si>
    <x:t>Ring 2503050403</x:t>
  </x:si>
  <x:si>
    <x:t>Anklet 11080501</x:t>
  </x:si>
  <x:si>
    <x:t>Asma Alblooshi</x:t>
  </x:si>
  <x:si>
    <x:t>+96895511742</x:t>
  </x:si>
  <x:si>
    <x:t>1월 19일 05:07 PM</x:t>
  </x:si>
  <x:si>
    <x:t>Ring 09260404</x:t>
  </x:si>
  <x:si>
    <x:t>Ring 12110403</x:t>
  </x:si>
  <x:si>
    <x:t>Bangle 09050307</x:t>
  </x:si>
  <x:si>
    <x:t>Ring 02100404</x:t>
  </x:si>
  <x:si>
    <x:t>Ring 2505050410</x:t>
  </x:si>
  <x:si>
    <x:t>Ring 2602160407</x:t>
  </x:si>
  <x:si>
    <x:t>Ring 2505070402</x:t>
  </x:si>
  <x:si>
    <x:t>Ring 2602170406</x:t>
  </x:si>
  <x:si>
    <x:t>Ring 2505070403</x:t>
  </x:si>
  <x:si>
    <x:t>Ring 2502100403</x:t>
  </x:si>
  <x:si>
    <x:t>Ring 2505060406</x:t>
  </x:si>
  <x:si>
    <x:t>Ring 2602190410</x:t>
  </x:si>
  <x:si>
    <x:t>Ring 2602180401</x:t>
  </x:si>
  <x:si>
    <x:t>Ring 2601170409</x:t>
  </x:si>
  <x:si>
    <x:t>Ring 2507050404</x:t>
  </x:si>
  <x:si>
    <x:t>Ring 2601160405</x:t>
  </x:si>
  <x:si>
    <x:t>Ring 2510070403</x:t>
  </x:si>
  <x:si>
    <x:t>Ring 2504060408</x:t>
  </x:si>
  <x:si>
    <x:t>Ring 2503050407</x:t>
  </x:si>
  <x:si>
    <x:t>Ring 2504050402</x:t>
  </x:si>
  <x:si>
    <x:t>Ring 2505060403</x:t>
  </x:si>
  <x:si>
    <x:t>Ring 2502120405</x:t>
  </x:si>
  <x:si>
    <x:t>Ring 2603150401</x:t>
  </x:si>
  <x:si>
    <x:t>Ring 2505050406</x:t>
  </x:si>
  <x:si>
    <x:t>Ring 2504070402</x:t>
  </x:si>
  <x:si>
    <x:t>Ring 2505060405</x:t>
  </x:si>
  <x:si>
    <x:t>Ring 2507060408</x:t>
  </x:si>
  <x:si>
    <x:t>Ring 2601180403</x:t>
  </x:si>
  <x:si>
    <x:t>Ring 2602190403</x:t>
  </x:si>
  <x:si>
    <x:t>Ring 2602150403</x:t>
  </x:si>
  <x:si>
    <x:t>Ring 2505070407</x:t>
  </x:si>
  <x:si>
    <x:t>Ring 2502110405</x:t>
  </x:si>
  <x:si>
    <x:t>SS 18kGP Enamel</x:t>
  </x:si>
  <x:si>
    <x:t>Ring 2602170409</x:t>
  </x:si>
  <x:si>
    <x:t>Ring 2602190402</x:t>
  </x:si>
  <x:si>
    <x:t>Ring 2601160404</x:t>
  </x:si>
  <x:si>
    <x:t>Ring 2509150406</x:t>
  </x:si>
  <x:si>
    <x:t>Ring 2510050401</x:t>
  </x:si>
  <x:si>
    <x:t>Ring 2508050404</x:t>
  </x:si>
  <x:si>
    <x:t>Ring 2509050410</x:t>
  </x:si>
  <x:si>
    <x:t>Ring 2512050405</x:t>
  </x:si>
  <x:si>
    <x:t>Ring 2602160403</x:t>
  </x:si>
  <x:si>
    <x:t>Ring 2504050401</x:t>
  </x:si>
  <x:si>
    <x:t>Ring 2602170404</x:t>
  </x:si>
  <x:si>
    <x:t>Ring 2502120403</x:t>
  </x:si>
  <x:si>
    <x:t>Ring 2601150409</x:t>
  </x:si>
  <x:si>
    <x:t>Ring 2503050401</x:t>
  </x:si>
  <x:si>
    <x:t>Ring 2507050407</x:t>
  </x:si>
  <x:si>
    <x:t>Ring 2504060404</x:t>
  </x:si>
  <x:si>
    <x:t>Ring 2511050403</x:t>
  </x:si>
  <x:si>
    <x:t>Silver925 18kGP</x:t>
  </x:si>
  <x:si>
    <x:t>Zircon 18kGP</x:t>
  </x:si>
  <x:si>
    <x:t>Ring 2601150408</x:t>
  </x:si>
  <x:si>
    <x:t>Silver925 Shell</x:t>
  </x:si>
  <x:si>
    <x:t>Ring 2604150406</x:t>
  </x:si>
  <x:si>
    <x:t>Ring 2507060410</x:t>
  </x:si>
  <x:si>
    <x:t>Ring 2601180408</x:t>
  </x:si>
  <x:si>
    <x:t>Ring 2511050406</x:t>
  </x:si>
  <x:si>
    <x:t>Ring 2512050406</x:t>
  </x:si>
  <x:si>
    <x:t>Ring 2510050402</x:t>
  </x:si>
  <x:si>
    <x:t>Ring 2601160403</x:t>
  </x:si>
  <x:si>
    <x:t>Ring 2504060401</x:t>
  </x:si>
  <x:si>
    <x:t>Ring 2602150404</x:t>
  </x:si>
  <x:si>
    <x:t>Ring 2502120408</x:t>
  </x:si>
  <x:si>
    <x:t>Ring 2505070408</x:t>
  </x:si>
  <x:si>
    <x:t>Ring 2601170410</x:t>
  </x:si>
  <x:si>
    <x:t>Ring 2601170404</x:t>
  </x:si>
  <x:si>
    <x:t>Ring 2505070401</x:t>
  </x:si>
  <x:si>
    <x:t>Ring 2602160409</x:t>
  </x:si>
  <x:si>
    <x:t>Ring 2502120407</x:t>
  </x:si>
  <x:si>
    <x:t>Ring 2602190401</x:t>
  </x:si>
  <x:si>
    <x:t>Ring 2602170402</x:t>
  </x:si>
  <x:si>
    <x:t>Ring 2510060408</x:t>
  </x:si>
  <x:si>
    <x:t>Ring 2601170408</x:t>
  </x:si>
  <x:si>
    <x:t>Ring 2509060404</x:t>
  </x:si>
  <x:si>
    <x:t>Ring 2509050404</x:t>
  </x:si>
  <x:si>
    <x:t>Ring 2510060402</x:t>
  </x:si>
  <x:si>
    <x:t>Ring 2602150409</x:t>
  </x:si>
  <x:si>
    <x:t>Ring 2512050402</x:t>
  </x:si>
  <x:si>
    <x:t>Ring 2505080402</x:t>
  </x:si>
  <x:si>
    <x:t>Ring 2505070406</x:t>
  </x:si>
  <x:si>
    <x:t>Ring 2602160410</x:t>
  </x:si>
  <x:si>
    <x:t>Ring 2503050405</x:t>
  </x:si>
  <x:si>
    <x:t>Ring 2601180410</x:t>
  </x:si>
  <x:si>
    <x:t>Ring 2602180402</x:t>
  </x:si>
  <x:si>
    <x:t>Ring 2507070401</x:t>
  </x:si>
  <x:si>
    <x:t>Ring 02050405</x:t>
  </x:si>
  <x:si>
    <x:t>Ring 2504070401</x:t>
  </x:si>
  <x:si>
    <x:t>Ring 2601160407</x:t>
  </x:si>
  <x:si>
    <x:t>Ring 2505050407</x:t>
  </x:si>
  <x:si>
    <x:t>Ring 2502100410</x:t>
  </x:si>
  <x:si>
    <x:t>Ring 2602160401</x:t>
  </x:si>
  <x:si>
    <x:t>Ring 2601160406</x:t>
  </x:si>
  <x:si>
    <x:t>Ring 2507060404</x:t>
  </x:si>
  <x:si>
    <x:t>Ring 2504070403</x:t>
  </x:si>
  <x:si>
    <x:t>Ring 2602160406</x:t>
  </x:si>
  <x:si>
    <x:t>Ring 2601150407</x:t>
  </x:si>
  <x:si>
    <x:t>Ring 2601170406</x:t>
  </x:si>
  <x:si>
    <x:t>Ring 2505060409</x:t>
  </x:si>
  <x:si>
    <x:t>Ring 2602180405</x:t>
  </x:si>
  <x:si>
    <x:t>Ring 2505070404</x:t>
  </x:si>
  <x:si>
    <x:t>Ring 2602170403</x:t>
  </x:si>
  <x:si>
    <x:t>Ring 2602160402</x:t>
  </x:si>
  <x:si>
    <x:t>Ring 2602150401</x:t>
  </x:si>
  <x:si>
    <x:t>Ring 2504050403</x:t>
  </x:si>
  <x:si>
    <x:t>Ring 2505050408</x:t>
  </x:si>
  <x:si>
    <x:t>Ring 2504060405</x:t>
  </x:si>
  <x:si>
    <x:t>Ring 2602180403</x:t>
  </x:si>
  <x:si>
    <x:t>Bangle 11100314</x:t>
  </x:si>
  <x:si>
    <x:t>Ring 2505060401</x:t>
  </x:si>
  <x:si>
    <x:t>Ring 2505070409</x:t>
  </x:si>
  <x:si>
    <x:t>Ring 2602170401</x:t>
  </x:si>
  <x:si>
    <x:t>Ring 2602180406</x:t>
  </x:si>
  <x:si>
    <x:t>Ring 2508050407</x:t>
  </x:si>
  <x:si>
    <x:t>Ring 2510050407</x:t>
  </x:si>
  <x:si>
    <x:t>Ring 02050406</x:t>
  </x:si>
  <x:si>
    <x:t>Ring 2509150404</x:t>
  </x:si>
  <x:si>
    <x:t>Belly piercing</x:t>
  </x:si>
  <x:si>
    <x:t>Ring 2601160402</x:t>
  </x:si>
  <x:si>
    <x:t>Ring 2502100402</x:t>
  </x:si>
  <x:si>
    <x:t>Ring 2511050404</x:t>
  </x:si>
  <x:si>
    <x:t>Zircon 18KGP</x:t>
  </x:si>
  <x:si>
    <x:t>Ring 2511050402</x:t>
  </x:si>
  <x:si>
    <x:t>Ring 2602190409</x:t>
  </x:si>
  <x:si>
    <x:t>Ring 2509050407</x:t>
  </x:si>
  <x:si>
    <x:t>Ring 2503050402</x:t>
  </x:si>
  <x:si>
    <x:t>Ring 2602170410</x:t>
  </x:si>
  <x:si>
    <x:t>Ring 2504050410</x:t>
  </x:si>
  <x:si>
    <x:t>Ring 2507050408</x:t>
  </x:si>
  <x:si>
    <x:t>Ring 2504050405</x:t>
  </x:si>
  <x:si>
    <x:t>Ring 2507050403</x:t>
  </x:si>
  <x:si>
    <x:t>Ring 2602170408</x:t>
  </x:si>
  <x:si>
    <x:t>Anklet 08150501</x:t>
  </x:si>
  <x:si>
    <x:t>Ring 2503050406</x:t>
  </x:si>
  <x:si>
    <x:t>Ring 2505080404</x:t>
  </x:si>
  <x:si>
    <x:t>Ring 2510060401</x:t>
  </x:si>
  <x:si>
    <x:t>Ring 05100411</x:t>
  </x:si>
  <x:si>
    <x:t>Ring 2602210401</x:t>
  </x:si>
  <x:si>
    <x:t>Ring 2507060407</x:t>
  </x:si>
  <x:si>
    <x:t>Ring 2602160408</x:t>
  </x:si>
  <x:si>
    <x:t>Ring 2602150406</x:t>
  </x:si>
  <x:si>
    <x:t>Ring 2505080405</x:t>
  </x:si>
  <x:si>
    <x:t>Ring 2605150401</x:t>
  </x:si>
  <x:si>
    <x:t>Ring 2602180408</x:t>
  </x:si>
  <x:si>
    <x:t>Ring 2601170401</x:t>
  </x:si>
  <x:si>
    <x:t>Ring 2507050401</x:t>
  </x:si>
  <x:si>
    <x:t>SS 18kGP Shell</x:t>
  </x:si>
  <x:si>
    <x:t>Transfer to MCC</x:t>
  </x:si>
  <x:si>
    <x:t>Ring 2502100401</x:t>
  </x:si>
  <x:si>
    <x:t>Ring 2509060403</x:t>
  </x:si>
  <x:si>
    <x:t>Ring 2602180407</x:t>
  </x:si>
  <x:si>
    <x:t>1월 15일 12:22 PM</x:t>
  </x:si>
  <x:si>
    <x:t>Titanium 18kGP</x:t>
  </x:si>
  <x:si>
    <x:t>Ring 12110411</x:t>
  </x:si>
  <x:si>
    <x:t>Ring 2509050405</x:t>
  </x:si>
  <x:si>
    <x:t>Ring 2601150405</x:t>
  </x:si>
  <x:si>
    <x:t>Ring 2511050410</x:t>
  </x:si>
  <x:si>
    <x:t>Ring 2504060410</x:t>
  </x:si>
  <x:si>
    <x:t>Ring 2602170407</x:t>
  </x:si>
  <x:si>
    <x:t>Ring 2502100411</x:t>
  </x:si>
  <x:si>
    <x:t>Ring 2601160408</x:t>
  </x:si>
  <x:si>
    <x:t>Ring 2602160404</x:t>
  </x:si>
  <x:si>
    <x:t>Ring 2504050406</x:t>
  </x:si>
  <x:si>
    <x:t>Ring 2508050401</x:t>
  </x:si>
  <x:si>
    <x:t>Ring 2506050401</x:t>
  </x:si>
  <x:si>
    <x:t>Ring 2502110402</x:t>
  </x:si>
  <x:si>
    <x:t>Ring 2504050409</x:t>
  </x:si>
  <x:si>
    <x:t>Ring 2602180409</x:t>
  </x:si>
  <x:si>
    <x:t>Ring 2505050403</x:t>
  </x:si>
  <x:si>
    <x:t>Ring 2504060406</x:t>
  </x:si>
  <x:si>
    <x:t>Ring 2601170405</x:t>
  </x:si>
  <x:si>
    <x:t>Ring 2505060410</x:t>
  </x:si>
  <x:si>
    <x:t>Ring 2602180404</x:t>
  </x:si>
  <x:si>
    <x:t>Ring 2504060409</x:t>
  </x:si>
  <x:si>
    <x:t>Ring 08010405</x:t>
  </x:si>
  <x:si>
    <x:t>2506050301</x:t>
  </x:si>
  <x:si>
    <x:t>2503060303</x:t>
  </x:si>
  <x:si>
    <x:t>2510060311</x:t>
  </x:si>
  <x:si>
    <x:t>2605150103</x:t>
  </x:si>
  <x:si>
    <x:t>2504070112</x:t>
  </x:si>
  <x:si>
    <x:t>2503050305</x:t>
  </x:si>
  <x:si>
    <x:t>2502110105</x:t>
  </x:si>
  <x:si>
    <x:t>2601160210</x:t>
  </x:si>
  <x:si>
    <x:t>2510050311</x:t>
  </x:si>
  <x:si>
    <x:t>2505060101</x:t>
  </x:si>
  <x:si>
    <x:t>2507050504</x:t>
  </x:si>
  <x:si>
    <x:t>2502110104</x:t>
  </x:si>
  <x:si>
    <x:t>2601150106</x:t>
  </x:si>
  <x:si>
    <x:t>2606170205</x:t>
  </x:si>
  <x:si>
    <x:t>Belly Ring</x:t>
  </x:si>
  <x:si>
    <x:t>2511060308</x:t>
  </x:si>
  <x:si>
    <x:t>2510050407</x:t>
  </x:si>
  <x:si>
    <x:t>2502130106</x:t>
  </x:si>
  <x:si>
    <x:t>2504060320</x:t>
  </x:si>
  <x:si>
    <x:t>2606170308</x:t>
  </x:si>
  <x:si>
    <x:t>2606170203</x:t>
  </x:si>
  <x:si>
    <x:t>2502100405</x:t>
  </x:si>
  <x:si>
    <x:t>2502100406</x:t>
  </x:si>
  <x:si>
    <x:t>2606170306</x:t>
  </x:si>
  <x:si>
    <x:t>2508050402</x:t>
  </x:si>
  <x:si>
    <x:t>2504100101</x:t>
  </x:si>
  <x:si>
    <x:t>2510080103</x:t>
  </x:si>
  <x:si>
    <x:t>2510050312</x:t>
  </x:si>
  <x:si>
    <x:t>2602170104</x:t>
  </x:si>
  <x:si>
    <x:t>02050406</x:t>
  </x:si>
  <x:si>
    <x:t>2504060406</x:t>
  </x:si>
  <x:si>
    <x:t>2504050101</x:t>
  </x:si>
  <x:si>
    <x:t>2503060205</x:t>
  </x:si>
  <x:si>
    <x:t>2507080110</x:t>
  </x:si>
  <x:si>
    <x:t>2502130108</x:t>
  </x:si>
  <x:si>
    <x:t>2602180102</x:t>
  </x:si>
  <x:si>
    <x:t>2505050408</x:t>
  </x:si>
  <x:si>
    <x:t>2502120111</x:t>
  </x:si>
  <x:si>
    <x:t>2510070201</x:t>
  </x:si>
  <x:si>
    <x:t>2510050207</x:t>
  </x:si>
  <x:si>
    <x:t>2602190302</x:t>
  </x:si>
  <x:si>
    <x:t>2504110202</x:t>
  </x:si>
  <x:si>
    <x:t>2509070107</x:t>
  </x:si>
  <x:si>
    <x:t>2507060401</x:t>
  </x:si>
  <x:si>
    <x:t>2511060401</x:t>
  </x:si>
  <x:si>
    <x:t>2510060305</x:t>
  </x:si>
  <x:si>
    <x:t>2512060101</x:t>
  </x:si>
  <x:si>
    <x:t>2503060202</x:t>
  </x:si>
  <x:si>
    <x:t>2508050306</x:t>
  </x:si>
  <x:si>
    <x:t>2505060309</x:t>
  </x:si>
  <x:si>
    <x:t>2512050207</x:t>
  </x:si>
  <x:si>
    <x:t>2602190104</x:t>
  </x:si>
  <x:si>
    <x:t>2502100105</x:t>
  </x:si>
  <x:si>
    <x:t>2504060110</x:t>
  </x:si>
  <x:si>
    <x:t>2504080108</x:t>
  </x:si>
  <x:si>
    <x:t>2506050310</x:t>
  </x:si>
  <x:si>
    <x:t>2505050208</x:t>
  </x:si>
  <x:si>
    <x:t>2504080104</x:t>
  </x:si>
  <x:si>
    <x:t>2504060401</x:t>
  </x:si>
  <x:si>
    <x:t>2504090103</x:t>
  </x:si>
  <x:si>
    <x:t>2509060208</x:t>
  </x:si>
  <x:si>
    <x:t>2504110102</x:t>
  </x:si>
  <x:si>
    <x:t>2505090313</x:t>
  </x:si>
  <x:si>
    <x:t>2507070305</x:t>
  </x:si>
  <x:si>
    <x:t>2507050106</x:t>
  </x:si>
  <x:si>
    <x:t>2505070303</x:t>
  </x:si>
  <x:si>
    <x:t>2510050105</x:t>
  </x:si>
  <x:si>
    <x:t>2505070103</x:t>
  </x:si>
  <x:si>
    <x:t>2510060206</x:t>
  </x:si>
  <x:si>
    <x:t>2507080103</x:t>
  </x:si>
  <x:si>
    <x:t>2502100302</x:t>
  </x:si>
  <x:si>
    <x:t>2510060309</x:t>
  </x:si>
  <x:si>
    <x:t>2602170304</x:t>
  </x:si>
  <x:si>
    <x:t>2504070303</x:t>
  </x:si>
  <x:si>
    <x:t>2504060206</x:t>
  </x:si>
  <x:si>
    <x:t>2504100209</x:t>
  </x:si>
  <x:si>
    <x:t>2506050107</x:t>
  </x:si>
  <x:si>
    <x:t>2508060106</x:t>
  </x:si>
  <x:si>
    <x:t>2505060315</x:t>
  </x:si>
  <x:si>
    <x:t>2510050106</x:t>
  </x:si>
  <x:si>
    <x:t>2507070110</x:t>
  </x:si>
  <x:si>
    <x:t>2506050307</x:t>
  </x:si>
  <x:si>
    <x:t>02050103</x:t>
  </x:si>
  <x:si>
    <x:t>2504070307</x:t>
  </x:si>
  <x:si>
    <x:t>2509060107</x:t>
  </x:si>
  <x:si>
    <x:t>2605150106</x:t>
  </x:si>
  <x:si>
    <x:t>2504110109</x:t>
  </x:si>
  <x:si>
    <x:t>2502120107</x:t>
  </x:si>
  <x:si>
    <x:t>2505050307</x:t>
  </x:si>
  <x:si>
    <x:t>2510070110</x:t>
  </x:si>
  <x:si>
    <x:t>2504080303</x:t>
  </x:si>
  <x:si>
    <x:t>2508050304</x:t>
  </x:si>
  <x:si>
    <x:t>2602190110</x:t>
  </x:si>
  <x:si>
    <x:t>2506050311</x:t>
  </x:si>
  <x:si>
    <x:t>2507050108</x:t>
  </x:si>
  <x:si>
    <x:t>2504060112</x:t>
  </x:si>
  <x:si>
    <x:t>2505060405</x:t>
  </x:si>
  <x:si>
    <x:t>2504130106</x:t>
  </x:si>
  <x:si>
    <x:t>2602190408</x:t>
  </x:si>
  <x:si>
    <x:t>2504110105</x:t>
  </x:si>
  <x:si>
    <x:t>2503050308</x:t>
  </x:si>
  <x:si>
    <x:t>HandChain</x:t>
  </x:si>
  <x:si>
    <x:t>2509050314</x:t>
  </x:si>
  <x:si>
    <x:t>2510060302</x:t>
  </x:si>
  <x:si>
    <x:t>2505080314</x:t>
  </x:si>
  <x:si>
    <x:t>2510050315</x:t>
  </x:si>
  <x:si>
    <x:t>2505070410</x:t>
  </x:si>
  <x:si>
    <x:t>2507060208</x:t>
  </x:si>
  <x:si>
    <x:t>2510060401</x:t>
  </x:si>
  <x:si>
    <x:t>2504080202</x:t>
  </x:si>
  <x:si>
    <x:t>2507060312</x:t>
  </x:si>
  <x:si>
    <x:t>2508070102</x:t>
  </x:si>
  <x:si>
    <x:t>2509080311</x:t>
  </x:si>
  <x:si>
    <x:t>2507050105</x:t>
  </x:si>
  <x:si>
    <x:t>2602170207</x:t>
  </x:si>
  <x:si>
    <x:t>2512050404</x:t>
  </x:si>
  <x:si>
    <x:t>2506050201</x:t>
  </x:si>
  <x:si>
    <x:t>2601190201</x:t>
  </x:si>
  <x:si>
    <x:t>02050404</x:t>
  </x:si>
  <x:si>
    <x:t>2503080303</x:t>
  </x:si>
  <x:si>
    <x:t>2502100312</x:t>
  </x:si>
  <x:si>
    <x:t>2503050201</x:t>
  </x:si>
  <x:si>
    <x:t>2508050205</x:t>
  </x:si>
  <x:si>
    <x:t>2504070309</x:t>
  </x:si>
  <x:si>
    <x:t>2509050313</x:t>
  </x:si>
  <x:si>
    <x:t>2603150301</x:t>
  </x:si>
  <x:si>
    <x:t>2502120407</x:t>
  </x:si>
  <x:si>
    <x:t>2503070302</x:t>
  </x:si>
  <x:si>
    <x:t>2601160103</x:t>
  </x:si>
  <x:si>
    <x:t>2505050108</x:t>
  </x:si>
  <x:si>
    <x:t>2510050104</x:t>
  </x:si>
  <x:si>
    <x:t>2511050106</x:t>
  </x:si>
  <x:si>
    <x:t>2503050307</x:t>
  </x:si>
  <x:si>
    <x:t>2602190405</x:t>
  </x:si>
  <x:si>
    <x:t>2504110209</x:t>
  </x:si>
  <x:si>
    <x:t>2509050302</x:t>
  </x:si>
  <x:si>
    <x:t>2509050301</x:t>
  </x:si>
  <x:si>
    <x:t>2507060207</x:t>
  </x:si>
  <x:si>
    <x:t>2504090204</x:t>
  </x:si>
  <x:si>
    <x:t>2508060108</x:t>
  </x:si>
  <x:si>
    <x:t>2504070107</x:t>
  </x:si>
  <x:si>
    <x:t>2504060318</x:t>
  </x:si>
  <x:si>
    <x:t>2602210104</x:t>
  </x:si>
  <x:si>
    <x:t>2505070106</x:t>
  </x:si>
  <x:si>
    <x:t>2502100316</x:t>
  </x:si>
  <x:si>
    <x:t>2505070313</x:t>
  </x:si>
  <x:si>
    <x:t>2510050313</x:t>
  </x:si>
  <x:si>
    <x:t>2504070111</x:t>
  </x:si>
  <x:si>
    <x:t>2512050206</x:t>
  </x:si>
  <x:si>
    <x:t>2511060204</x:t>
  </x:si>
  <x:si>
    <x:t>2511050306</x:t>
  </x:si>
  <x:si>
    <x:t>2602170107</x:t>
  </x:si>
  <x:si>
    <x:t>2508050206</x:t>
  </x:si>
  <x:si>
    <x:t>2502100210</x:t>
  </x:si>
  <x:si>
    <x:t>2603150106</x:t>
  </x:si>
  <x:si>
    <x:t>2507070203</x:t>
  </x:si>
  <x:si>
    <x:t>2602210110</x:t>
  </x:si>
  <x:si>
    <x:t>2602170309</x:t>
  </x:si>
  <x:si>
    <x:t>2511050410</x:t>
  </x:si>
  <x:si>
    <x:t>2510070207</x:t>
  </x:si>
  <x:si>
    <x:t>2504070204</x:t>
  </x:si>
  <x:si>
    <x:t>2504090203</x:t>
  </x:si>
  <x:si>
    <x:t>2504100205</x:t>
  </x:si>
  <x:si>
    <x:t>2605170311</x:t>
  </x:si>
  <x:si>
    <x:t>2511060304</x:t>
  </x:si>
  <x:si>
    <x:t>2504110110</x:t>
  </x:si>
  <x:si>
    <x:t>2505070405</x:t>
  </x:si>
  <x:si>
    <x:t>2507050309</x:t>
  </x:si>
  <x:si>
    <x:t>2504060301</x:t>
  </x:si>
  <x:si>
    <x:t>2601160203</x:t>
  </x:si>
  <x:si>
    <x:t>2504050311</x:t>
  </x:si>
  <x:si>
    <x:t>2508050607</x:t>
  </x:si>
  <x:si>
    <x:t>2508050105</x:t>
  </x:si>
  <x:si>
    <x:t>2602160207</x:t>
  </x:si>
  <x:si>
    <x:t>2505070314</x:t>
  </x:si>
  <x:si>
    <x:t>2505070107</x:t>
  </x:si>
  <x:si>
    <x:t>2602190404</x:t>
  </x:si>
  <x:si>
    <x:t>2504050408</x:t>
  </x:si>
  <x:si>
    <x:t>2507050310</x:t>
  </x:si>
  <x:si>
    <x:t>2602170209</x:t>
  </x:si>
  <x:si>
    <x:t>2505060204</x:t>
  </x:si>
  <x:si>
    <x:t>2504090209</x:t>
  </x:si>
  <x:si>
    <x:t>2502100204</x:t>
  </x:si>
  <x:si>
    <x:t>2507050203</x:t>
  </x:si>
  <x:si>
    <x:t>2505050309</x:t>
  </x:si>
  <x:si>
    <x:t>2502100303</x:t>
  </x:si>
  <x:si>
    <x:t>2508050313</x:t>
  </x:si>
  <x:si>
    <x:t>2505070312</x:t>
  </x:si>
  <x:si>
    <x:t>2504060314</x:t>
  </x:si>
  <x:si>
    <x:t>2505060308</x:t>
  </x:si>
  <x:si>
    <x:t>2505050106</x:t>
  </x:si>
  <x:si>
    <x:t>2505080302</x:t>
  </x:si>
  <x:si>
    <x:t>2509060311</x:t>
  </x:si>
  <x:si>
    <x:t>2503050208</x:t>
  </x:si>
  <x:si>
    <x:t>2502130111</x:t>
  </x:si>
  <x:si>
    <x:t>2502110408</x:t>
  </x:si>
  <x:si>
    <x:t>2504060102</x:t>
  </x:si>
  <x:si>
    <x:t>2507070101</x:t>
  </x:si>
  <x:si>
    <x:t>2505050506</x:t>
  </x:si>
  <x:si>
    <x:t>2510070404</x:t>
  </x:si>
  <x:si>
    <x:t>2605150307</x:t>
  </x:si>
  <x:si>
    <x:t>2510060104</x:t>
  </x:si>
  <x:si>
    <x:t>2508050109</x:t>
  </x:si>
  <x:si>
    <x:t>2507050302</x:t>
  </x:si>
  <x:si>
    <x:t>2507060101</x:t>
  </x:si>
  <x:si>
    <x:t>2511060202</x:t>
  </x:si>
  <x:si>
    <x:t>2605150107</x:t>
  </x:si>
  <x:si>
    <x:t>2504120106</x:t>
  </x:si>
  <x:si>
    <x:t>2508060202</x:t>
  </x:si>
  <x:si>
    <x:t>2506050502</x:t>
  </x:si>
  <x:si>
    <x:t>2508060205</x:t>
  </x:si>
  <x:si>
    <x:t>2511050401</x:t>
  </x:si>
  <x:si>
    <x:t>2505070102</x:t>
  </x:si>
  <x:si>
    <x:t>2504060210</x:t>
  </x:si>
  <x:si>
    <x:t>2504110201</x:t>
  </x:si>
  <x:si>
    <x:t>2504070110</x:t>
  </x:si>
  <x:si>
    <x:t>2506050105</x:t>
  </x:si>
  <x:si>
    <x:t>2505050504</x:t>
  </x:si>
  <x:si>
    <x:t>2509050104</x:t>
  </x:si>
  <x:si>
    <x:t>Belly Stud</x:t>
  </x:si>
  <x:si>
    <x:t>2510050307</x:t>
  </x:si>
  <x:si>
    <x:t>2505050109</x:t>
  </x:si>
  <x:si>
    <x:t>2510050402</x:t>
  </x:si>
  <x:si>
    <x:t>2509060307</x:t>
  </x:si>
  <x:si>
    <x:t>2601170306</x:t>
  </x:si>
  <x:si>
    <x:t>2504080203</x:t>
  </x:si>
  <x:si>
    <x:t>2505090102</x:t>
  </x:si>
  <x:si>
    <x:t>2508050303</x:t>
  </x:si>
  <x:si>
    <x:t>2504080105</x:t>
  </x:si>
  <x:si>
    <x:t>2503050406</x:t>
  </x:si>
  <x:si>
    <x:t>02050303</x:t>
  </x:si>
  <x:si>
    <x:t>2601200105</x:t>
  </x:si>
  <x:si>
    <x:t>2503060207</x:t>
  </x:si>
  <x:si>
    <x:t>2512050106</x:t>
  </x:si>
  <x:si>
    <x:t>2511050302</x:t>
  </x:si>
  <x:si>
    <x:t>2505060407</x:t>
  </x:si>
  <x:si>
    <x:t>2507070307</x:t>
  </x:si>
  <x:si>
    <x:t>2502120104</x:t>
  </x:si>
  <x:si>
    <x:t>2504100207</x:t>
  </x:si>
  <x:si>
    <x:t>2507080107</x:t>
  </x:si>
  <x:si>
    <x:t>2507060302</x:t>
  </x:si>
  <x:si>
    <x:t>2510050302</x:t>
  </x:si>
  <x:si>
    <x:t>2507050502</x:t>
  </x:si>
  <x:si>
    <x:t>2503050106</x:t>
  </x:si>
  <x:si>
    <x:t>2504080201</x:t>
  </x:si>
  <x:si>
    <x:t>2601160304</x:t>
  </x:si>
  <x:si>
    <x:t>2504070103</x:t>
  </x:si>
  <x:si>
    <x:t>2503060301</x:t>
  </x:si>
  <x:si>
    <x:t>2504100208</x:t>
  </x:si>
  <x:si>
    <x:t>2512050110</x:t>
  </x:si>
  <x:si>
    <x:t>2601170109</x:t>
  </x:si>
  <x:si>
    <x:t>2505070407</x:t>
  </x:si>
  <x:si>
    <x:t>2505080401</x:t>
  </x:si>
  <x:si>
    <x:t>2506050308</x:t>
  </x:si>
  <x:si>
    <x:t>2505060306</x:t>
  </x:si>
  <x:si>
    <x:t>2602170315</x:t>
  </x:si>
  <x:si>
    <x:t>2510070104</x:t>
  </x:si>
  <x:si>
    <x:t>2509070314</x:t>
  </x:si>
  <x:si>
    <x:t>2502100503</x:t>
  </x:si>
  <x:si>
    <x:t>2512050304</x:t>
  </x:si>
  <x:si>
    <x:t>2509050311</x:t>
  </x:si>
  <x:si>
    <x:t>02050407</x:t>
  </x:si>
  <x:si>
    <x:t>2604160301</x:t>
  </x:si>
  <x:si>
    <x:t>2504100106</x:t>
  </x:si>
  <x:si>
    <x:t>2508060102</x:t>
  </x:si>
  <x:si>
    <x:t>2507070208</x:t>
  </x:si>
  <x:si>
    <x:t>2509050106</x:t>
  </x:si>
  <x:si>
    <x:t>Hand Chain</x:t>
  </x:si>
  <x:si>
    <x:t>2502100410</x:t>
  </x:si>
  <x:si>
    <x:t>2601220110</x:t>
  </x:si>
  <x:si>
    <x:t>2512060104</x:t>
  </x:si>
  <x:si>
    <x:t>2509070315</x:t>
  </x:si>
  <x:si>
    <x:t>2510060403</x:t>
  </x:si>
  <x:si>
    <x:t>2507050407</x:t>
  </x:si>
  <x:si>
    <x:t>2502120403</x:t>
  </x:si>
  <x:si>
    <x:t>2507050405</x:t>
  </x:si>
  <x:si>
    <x:t>2509050304</x:t>
  </x:si>
  <x:si>
    <x:t>2506050202</x:t>
  </x:si>
  <x:si>
    <x:t>2509050401</x:t>
  </x:si>
  <x:si>
    <x:t>2601150104</x:t>
  </x:si>
  <x:si>
    <x:t>2605150110</x:t>
  </x:si>
  <x:si>
    <x:t>2511050203</x:t>
  </x:si>
  <x:si>
    <x:t>2509060313</x:t>
  </x:si>
  <x:si>
    <x:t>2509050308</x:t>
  </x:si>
  <x:si>
    <x:t>2507050404</x:t>
  </x:si>
  <x:si>
    <x:t>2502100413</x:t>
  </x:si>
  <x:si>
    <x:t>2509050204</x:t>
  </x:si>
  <x:si>
    <x:t>2507060205</x:t>
  </x:si>
  <x:si>
    <x:t>2509060109</x:t>
  </x:si>
  <x:si>
    <x:t>2510060101</x:t>
  </x:si>
  <x:si>
    <x:t>2511050210</x:t>
  </x:si>
  <x:si>
    <x:t>2505070306</x:t>
  </x:si>
  <x:si>
    <x:t>2507070306</x:t>
  </x:si>
  <x:si>
    <x:t>2507060204</x:t>
  </x:si>
  <x:si>
    <x:t>2504100202</x:t>
  </x:si>
  <x:si>
    <x:t>2605150208</x:t>
  </x:si>
  <x:si>
    <x:t>2509060403</x:t>
  </x:si>
  <x:si>
    <x:t>2502110401</x:t>
  </x:si>
  <x:si>
    <x:t>2507050301</x:t>
  </x:si>
  <x:si>
    <x:t>2505090312</x:t>
  </x:si>
  <x:si>
    <x:t>2509050110</x:t>
  </x:si>
  <x:si>
    <x:t>2504090109</x:t>
  </x:si>
  <x:si>
    <x:t>2503050204</x:t>
  </x:si>
  <x:si>
    <x:t>2504110103</x:t>
  </x:si>
  <x:si>
    <x:t>2507060108</x:t>
  </x:si>
  <x:si>
    <x:t>2501070105</x:t>
  </x:si>
  <x:si>
    <x:t>2509070104</x:t>
  </x:si>
  <x:si>
    <x:t>2507070202</x:t>
  </x:si>
  <x:si>
    <x:t>2507050402</x:t>
  </x:si>
  <x:si>
    <x:t>2504050303</x:t>
  </x:si>
  <x:si>
    <x:t>2504090205</x:t>
  </x:si>
  <x:si>
    <x:t>2504080102</x:t>
  </x:si>
  <x:si>
    <x:t>2510070105</x:t>
  </x:si>
  <x:si>
    <x:t>2511050108</x:t>
  </x:si>
  <x:si>
    <x:t>2508060203</x:t>
  </x:si>
  <x:si>
    <x:t>2603150208</x:t>
  </x:si>
  <x:si>
    <x:t>2507060110</x:t>
  </x:si>
  <x:si>
    <x:t>02050206</x:t>
  </x:si>
  <x:si>
    <x:t>2605160208</x:t>
  </x:si>
  <x:si>
    <x:t>2505050303</x:t>
  </x:si>
  <x:si>
    <x:t>2507060406</x:t>
  </x:si>
  <x:si>
    <x:t>2604150106</x:t>
  </x:si>
  <x:si>
    <x:t>2511060305</x:t>
  </x:si>
  <x:si>
    <x:t>2506050106</x:t>
  </x:si>
  <x:si>
    <x:t>2507060304</x:t>
  </x:si>
  <x:si>
    <x:t>2503060106</x:t>
  </x:si>
  <x:si>
    <x:t>2512050205</x:t>
  </x:si>
  <x:si>
    <x:t>2503050401</x:t>
  </x:si>
  <x:si>
    <x:t>2504060312</x:t>
  </x:si>
  <x:si>
    <x:t>2601170314</x:t>
  </x:si>
  <x:si>
    <x:t>2509070101</x:t>
  </x:si>
  <x:si>
    <x:t>2502120106</x:t>
  </x:si>
  <x:si>
    <x:t>2509050315</x:t>
  </x:si>
  <x:si>
    <x:t>2605160210</x:t>
  </x:si>
  <x:si>
    <x:t>2512050302</x:t>
  </x:si>
  <x:si>
    <x:t>2604150408</x:t>
  </x:si>
  <x:si>
    <x:t>2504060307</x:t>
  </x:si>
  <x:si>
    <x:t>2504080302</x:t>
  </x:si>
  <x:si>
    <x:t>02050305</x:t>
  </x:si>
  <x:si>
    <x:t>2602150104</x:t>
  </x:si>
  <x:si>
    <x:t>2506050302</x:t>
  </x:si>
  <x:si>
    <x:t>2504050205</x:t>
  </x:si>
  <x:si>
    <x:t>2505080301</x:t>
  </x:si>
  <x:si>
    <x:t>2505080102</x:t>
  </x:si>
  <x:si>
    <x:t>2504050105</x:t>
  </x:si>
  <x:si>
    <x:t>2508050110</x:t>
  </x:si>
  <x:si>
    <x:t>2502100304</x:t>
  </x:si>
  <x:si>
    <x:t>2510060208</x:t>
  </x:si>
  <x:si>
    <x:t>2503070307</x:t>
  </x:si>
  <x:si>
    <x:t>2504080206</x:t>
  </x:si>
  <x:si>
    <x:t>2503050205</x:t>
  </x:si>
  <x:si>
    <x:t>2511050310</x:t>
  </x:si>
  <x:si>
    <x:t>2604160303</x:t>
  </x:si>
  <x:si>
    <x:t>2505050407</x:t>
  </x:si>
  <x:si>
    <x:t>2512050105</x:t>
  </x:si>
  <x:si>
    <x:t>2507060405</x:t>
  </x:si>
  <x:si>
    <x:t>2504050202</x:t>
  </x:si>
  <x:si>
    <x:t>2504090108</x:t>
  </x:si>
  <x:si>
    <x:t>2504120105</x:t>
  </x:si>
  <x:si>
    <x:t>2601150310</x:t>
  </x:si>
  <x:si>
    <x:t>2504080109</x:t>
  </x:si>
  <x:si>
    <x:t>2601220104</x:t>
  </x:si>
  <x:si>
    <x:t>2510060210</x:t>
  </x:si>
  <x:si>
    <x:t>2505050507</x:t>
  </x:si>
  <x:si>
    <x:t>2508060110</x:t>
  </x:si>
  <x:si>
    <x:t>2504070202</x:t>
  </x:si>
  <x:si>
    <x:t>2602150106</x:t>
  </x:si>
  <x:si>
    <x:t>2504070403</x:t>
  </x:si>
  <x:si>
    <x:t>2602150509</x:t>
  </x:si>
  <x:si>
    <x:t>2511050405</x:t>
  </x:si>
  <x:si>
    <x:t>2503050203</x:t>
  </x:si>
  <x:si>
    <x:t>2510070101</x:t>
  </x:si>
  <x:si>
    <x:t>2502130114</x:t>
  </x:si>
  <x:si>
    <x:t>2504060207</x:t>
  </x:si>
  <x:si>
    <x:t>2510070202</x:t>
  </x:si>
  <x:si>
    <x:t>2601160207</x:t>
  </x:si>
  <x:si>
    <x:t>2502100108</x:t>
  </x:si>
  <x:si>
    <x:t>2505060402</x:t>
  </x:si>
  <x:si>
    <x:t>2603150308</x:t>
  </x:si>
  <x:si>
    <x:t>2504100210</x:t>
  </x:si>
  <x:si>
    <x:t>2601170105</x:t>
  </x:si>
  <x:si>
    <x:t>She`s one of our loyal customer. She bought it for her daughter and for herself, it takes time because she wants to show first to her daughter through phone to choose which her daughter wanted.</x:t>
  </x:si>
  <x:si>
    <x:t>He`s finding for sister`s friends and she likes a heart design so I show all heart design, then he takes photo and send to her sister and they liked a our new collection, so he takes this item</x:t>
  </x:si>
  <x:si>
    <x:t>An indian mother and her daughter whose living in dubai,is passing by when the daughter stopped by, after she chose what she likes,she called her mother, she asked for discount, and pay for it,</x:t>
  </x:si>
  <x:si>
    <x:t>An emarati mother and daughter is passing by when they saw the bangles, the mother told she will buy more items if giving more discount, then they bought 4 items, she don`t want to give her details.</x:t>
  </x:si>
  <x:si>
    <x:t>She wanted to buy something that`s she can daily used, so it takes time when she choosing what she wanted because she`s a little bit choosy, that`s why. So she choose all this item for her taste.</x:t>
  </x:si>
  <x:si>
    <x:t>A group of tourists from Romania went here looking for a bracelet but they said they will come back after how many minutes they came and decided to buy the bracelet they pay split, dollar and card.</x:t>
  </x:si>
  <x:si>
    <x:t>They are indian ladies carrying a Sephora bag, when they reached here 1 lady asking for pure Silver. I showed to her the necklace and she chose the designed she like she will give for Birthday gift.</x:t>
  </x:si>
  <x:si>
    <x:t>구매력O</x:t>
  </x:si>
  <x:si>
    <x:t>6-12238</x:t>
  </x:si>
  <x:si>
    <x:t>Sophie</x:t>
  </x:si>
  <x:si>
    <x:t>6-12667</x:t>
  </x:si>
  <x:si>
    <x:t>Camilla</x:t>
  </x:si>
  <x:si>
    <x:t>Weam</x:t>
  </x:si>
  <x:si>
    <x:t>Mohamad</x:t>
  </x:si>
  <x:si>
    <x:t>6-12657</x:t>
  </x:si>
  <x:si>
    <x:t>6-12928</x:t>
  </x:si>
  <x:si>
    <x:t>Hannah</x:t>
  </x:si>
  <x:si>
    <x:t>Donia</x:t>
  </x:si>
  <x:si>
    <x:t>Fakrah</x:t>
  </x:si>
  <x:si>
    <x:t>6-12495</x:t>
  </x:si>
  <x:si>
    <x:t>6-11813</x:t>
  </x:si>
  <x:si>
    <x:t>6-12750</x:t>
  </x:si>
  <x:si>
    <x:t>6-12925</x:t>
  </x:si>
  <x:si>
    <x:t>6-12512</x:t>
  </x:si>
  <x:si>
    <x:t>Dina</x:t>
  </x:si>
  <x:si>
    <x:t>Fawzia</x:t>
  </x:si>
  <x:si>
    <x:t>Raja</x:t>
  </x:si>
  <x:si>
    <x:t>Talal</x:t>
  </x:si>
  <x:si>
    <x:t>6-13060</x:t>
  </x:si>
  <x:si>
    <x:t>Alanood</x:t>
  </x:si>
  <x:si>
    <x:t>6-12306</x:t>
  </x:si>
  <x:si>
    <x:t>6-12678</x:t>
  </x:si>
  <x:si>
    <x:t>6-12725</x:t>
  </x:si>
  <x:si>
    <x:t>6-12000</x:t>
  </x:si>
  <x:si>
    <x:t>6-11776</x:t>
  </x:si>
  <x:si>
    <x:t>Asma</x:t>
  </x:si>
  <x:si>
    <x:t>6-12945</x:t>
  </x:si>
  <x:si>
    <x:t>6-11904</x:t>
  </x:si>
  <x:si>
    <x:t>Maryam</x:t>
  </x:si>
  <x:si>
    <x:t>Hanadi</x:t>
  </x:si>
  <x:si>
    <x:t>6-12577</x:t>
  </x:si>
  <x:si>
    <x:t>6-12636</x:t>
  </x:si>
  <x:si>
    <x:t>Radiyah</x:t>
  </x:si>
  <x:si>
    <x:t>6-12994</x:t>
  </x:si>
  <x:si>
    <x:t>6-12579</x:t>
  </x:si>
  <x:si>
    <x:t>6-12020</x:t>
  </x:si>
  <x:si>
    <x:t>6-12362</x:t>
  </x:si>
  <x:si>
    <x:t>6-12281</x:t>
  </x:si>
  <x:si>
    <x:t>Suhaila</x:t>
  </x:si>
  <x:si>
    <x:t>6-12612</x:t>
  </x:si>
  <x:si>
    <x:t>6-12619</x:t>
  </x:si>
  <x:si>
    <x:t>6-12519</x:t>
  </x:si>
  <x:si>
    <x:t>할인여부</x:t>
  </x:si>
  <x:si>
    <x:t>6-11998</x:t>
  </x:si>
  <x:si>
    <x:t>Nawel</x:t>
  </x:si>
  <x:si>
    <x:t>6-12511</x:t>
  </x:si>
  <x:si>
    <x:t>6+12871</x:t>
  </x:si>
  <x:si>
    <x:t>6-12940</x:t>
  </x:si>
  <x:si>
    <x:t>Sandra</x:t>
  </x:si>
  <x:si>
    <x:t>6-12236</x:t>
  </x:si>
  <x:si>
    <x:t>Khloud</x:t>
  </x:si>
  <x:si>
    <x:t>6-12701</x:t>
  </x:si>
  <x:si>
    <x:t>2401</x:t>
  </x:si>
  <x:si>
    <x:t>6-11845</x:t>
  </x:si>
  <x:si>
    <x:t>Tanya</x:t>
  </x:si>
  <x:si>
    <x:t>Suad</x:t>
  </x:si>
  <x:si>
    <x:t>Heena</x:t>
  </x:si>
  <x:si>
    <x:t>Oshe</x:t>
  </x:si>
  <x:si>
    <x:t>6-11937</x:t>
  </x:si>
  <x:si>
    <x:t>6-11858</x:t>
  </x:si>
  <x:si>
    <x:t>Hamz</x:t>
  </x:si>
  <x:si>
    <x:t>Rawan</x:t>
  </x:si>
  <x:si>
    <x:t>6-12545</x:t>
  </x:si>
  <x:si>
    <x:t>6-12689</x:t>
  </x:si>
  <x:si>
    <x:t>Khadija</x:t>
  </x:si>
  <x:si>
    <x:t>6-11982</x:t>
  </x:si>
  <x:si>
    <x:t>6-12267</x:t>
  </x:si>
  <x:si>
    <x:t>6-12744</x:t>
  </x:si>
  <x:si>
    <x:t>Iram</x:t>
  </x:si>
  <x:si>
    <x:t>Shakha</x:t>
  </x:si>
  <x:si>
    <x:t>6-12150</x:t>
  </x:si>
  <x:si>
    <x:t>Zena</x:t>
  </x:si>
  <x:si>
    <x:t>6-12014</x:t>
  </x:si>
  <x:si>
    <x:t>6-12758</x:t>
  </x:si>
  <x:si>
    <x:t>Sairen</x:t>
  </x:si>
  <x:si>
    <x:t>Back up</x:t>
  </x:si>
  <x:si>
    <x:t>6-12576</x:t>
  </x:si>
  <x:si>
    <x:t>Menna</x:t>
  </x:si>
  <x:si>
    <x:t>Tolin</x:t>
  </x:si>
  <x:si>
    <x:t>6-11922</x:t>
  </x:si>
  <x:si>
    <x:t>Meher</x:t>
  </x:si>
  <x:si>
    <x:t>Arfa</x:t>
  </x:si>
  <x:si>
    <x:t>6-12028</x:t>
  </x:si>
  <x:si>
    <x:t>Muna</x:t>
  </x:si>
  <x:si>
    <x:t>6-12605</x:t>
  </x:si>
  <x:si>
    <x:t>Lana</x:t>
  </x:si>
  <x:si>
    <x:t>Najah</x:t>
  </x:si>
  <x:si>
    <x:t>6-12454</x:t>
  </x:si>
  <x:si>
    <x:t>6-12064</x:t>
  </x:si>
  <x:si>
    <x:t>Aliya</x:t>
  </x:si>
  <x:si>
    <x:t>6-12074</x:t>
  </x:si>
  <x:si>
    <x:t>Damaged</x:t>
  </x:si>
  <x:si>
    <x:t>Emam</x:t>
  </x:si>
  <x:si>
    <x:t>Cash</x:t>
  </x:si>
  <x:si>
    <x:t>6-12834</x:t>
  </x:si>
  <x:si>
    <x:t>6-12089</x:t>
  </x:si>
  <x:si>
    <x:t>Shaikha</x:t>
  </x:si>
  <x:si>
    <x:t>6-12467</x:t>
  </x:si>
  <x:si>
    <x:t>1차목표</x:t>
  </x:si>
  <x:si>
    <x:t>6-12726</x:t>
  </x:si>
  <x:si>
    <x:t>6-12846</x:t>
  </x:si>
  <x:si>
    <x:t>6-12602</x:t>
  </x:si>
  <x:si>
    <x:t>6-12762</x:t>
  </x:si>
  <x:si>
    <x:t>6-12601</x:t>
  </x:si>
  <x:si>
    <x:t>6-12629</x:t>
  </x:si>
  <x:si>
    <x:t>6-12502</x:t>
  </x:si>
  <x:si>
    <x:t>3월 품절</x:t>
  </x:si>
  <x:si>
    <x:t>Uroosa</x:t>
  </x:si>
  <x:si>
    <x:t>6-11954</x:t>
  </x:si>
  <x:si>
    <x:t>총 매출</x:t>
  </x:si>
  <x:si>
    <x:t>6-11775</x:t>
  </x:si>
  <x:si>
    <x:t>Athba</x:t>
  </x:si>
  <x:si>
    <x:t>Siobhan</x:t>
  </x:si>
  <x:si>
    <x:t>6-12483</x:t>
  </x:si>
  <x:si>
    <x:t>Abirr</x:t>
  </x:si>
  <x:si>
    <x:t>Iqbal</x:t>
  </x:si>
  <x:si>
    <x:t>6-12054</x:t>
  </x:si>
  <x:si>
    <x:t>6-12730</x:t>
  </x:si>
  <x:si>
    <x:t>6-11869</x:t>
  </x:si>
  <x:si>
    <x:t>Amal</x:t>
  </x:si>
  <x:si>
    <x:t>6-12531</x:t>
  </x:si>
  <x:si>
    <x:t>6-11959</x:t>
  </x:si>
  <x:si>
    <x:t>Hema</x:t>
  </x:si>
  <x:si>
    <x:t>6-13016</x:t>
  </x:si>
  <x:si>
    <x:t>5-12093</x:t>
  </x:si>
  <x:si>
    <x:t>2510</x:t>
  </x:si>
  <x:si>
    <x:t>Batool</x:t>
  </x:si>
  <x:si>
    <x:t>Marye</x:t>
  </x:si>
  <x:si>
    <x:t>6-11912</x:t>
  </x:si>
  <x:si>
    <x:t>6-12802</x:t>
  </x:si>
  <x:si>
    <x:t>6-12639</x:t>
  </x:si>
  <x:si>
    <x:t>6-13018</x:t>
  </x:si>
  <x:si>
    <x:t>Lina</x:t>
  </x:si>
  <x:si>
    <x:t>Sekina</x:t>
  </x:si>
  <x:si>
    <x:t>Mars</x:t>
  </x:si>
  <x:si>
    <x:t>Abeer</x:t>
  </x:si>
  <x:si>
    <x:t>6-11985</x:t>
  </x:si>
  <x:si>
    <x:t>Yasmine</x:t>
  </x:si>
  <x:si>
    <x:t>Safa</x:t>
  </x:si>
  <x:si>
    <x:t>New 디자인</x:t>
  </x:si>
  <x:si>
    <x:t>6-12882</x:t>
  </x:si>
  <x:si>
    <x:t>6-12466</x:t>
  </x:si>
  <x:si>
    <x:t>Sakshi</x:t>
  </x:si>
  <x:si>
    <x:t>Maitha</x:t>
  </x:si>
  <x:si>
    <x:t>Sama</x:t>
  </x:si>
  <x:si>
    <x:t>2601</x:t>
  </x:si>
  <x:si>
    <x:t>Pamela</x:t>
  </x:si>
  <x:si>
    <x:t>Wadima</x:t>
  </x:si>
  <x:si>
    <x:t>6-12396</x:t>
  </x:si>
  <x:si>
    <x:t>Rand</x:t>
  </x:si>
  <x:si>
    <x:t>6-12751</x:t>
  </x:si>
  <x:si>
    <x:t>Iqra</x:t>
  </x:si>
  <x:si>
    <x:t>Sally</x:t>
  </x:si>
  <x:si>
    <x:t>6-12301</x:t>
  </x:si>
  <x:si>
    <x:t>6-11958</x:t>
  </x:si>
  <x:si>
    <x:t>6-11908</x:t>
  </x:si>
  <x:si>
    <x:t>Maria</x:t>
  </x:si>
  <x:si>
    <x:t>6-12365</x:t>
  </x:si>
  <x:si>
    <x:t>6-12218</x:t>
  </x:si>
  <x:si>
    <x:t>Grace</x:t>
  </x:si>
  <x:si>
    <x:t>Anish</x:t>
  </x:si>
  <x:si>
    <x:t>Rangi</x:t>
  </x:si>
  <x:si>
    <x:t>10월 품절</x:t>
  </x:si>
  <x:si>
    <x:t>Mira</x:t>
  </x:si>
  <x:si>
    <x:t>6-12699</x:t>
  </x:si>
  <x:si>
    <x:t>6-13093</x:t>
  </x:si>
  <x:si>
    <x:t>Ahmad</x:t>
  </x:si>
  <x:si>
    <x:t>Safe</x:t>
  </x:si>
  <x:si>
    <x:t>6-11973</x:t>
  </x:si>
  <x:si>
    <x:t>6-12149</x:t>
  </x:si>
  <x:si>
    <x:t>Amana</x:t>
  </x:si>
  <x:si>
    <x:t>2402</x:t>
  </x:si>
  <x:si>
    <x:t>6-12002</x:t>
  </x:si>
  <x:si>
    <x:t>6-12500</x:t>
  </x:si>
  <x:si>
    <x:t>Shatha</x:t>
  </x:si>
  <x:si>
    <x:t>6-12302</x:t>
  </x:si>
  <x:si>
    <x:t>Larine</x:t>
  </x:si>
  <x:si>
    <x:t>6-12033</x:t>
  </x:si>
  <x:si>
    <x:t>Omniah</x:t>
  </x:si>
  <x:si>
    <x:t>6-12677</x:t>
  </x:si>
  <x:si>
    <x:t>Sahar</x:t>
  </x:si>
  <x:si>
    <x:t>Rowda</x:t>
  </x:si>
  <x:si>
    <x:t>6-12019</x:t>
  </x:si>
  <x:si>
    <x:t>Ghalia</x:t>
  </x:si>
  <x:si>
    <x:t>Louie</x:t>
  </x:si>
  <x:si>
    <x:t>Menu</x:t>
  </x:si>
  <x:si>
    <x:t>Tess</x:t>
  </x:si>
  <x:si>
    <x:t>Noora</x:t>
  </x:si>
  <x:si>
    <x:t>Stella</x:t>
  </x:si>
  <x:si>
    <x:t>6-12603</x:t>
  </x:si>
  <x:si>
    <x:t>Shama</x:t>
  </x:si>
  <x:si>
    <x:t>Heba</x:t>
  </x:si>
  <x:si>
    <x:t>Nassar</x:t>
  </x:si>
  <x:si>
    <x:t>6-12191</x:t>
  </x:si>
  <x:si>
    <x:t>Smitha</x:t>
  </x:si>
  <x:si>
    <x:t>Saad</x:t>
  </x:si>
  <x:si>
    <x:t>6-12345</x:t>
  </x:si>
  <x:si>
    <x:t>6-12642</x:t>
  </x:si>
  <x:si>
    <x:t>6-12473</x:t>
  </x:si>
  <x:si>
    <x:t>Hannen</x:t>
  </x:si>
  <x:si>
    <x:t>6-11862</x:t>
  </x:si>
  <x:si>
    <x:t>6-12688</x:t>
  </x:si>
  <x:si>
    <x:t>Faheem</x:t>
  </x:si>
  <x:si>
    <x:t>Zaina</x:t>
  </x:si>
  <x:si>
    <x:t>6-12877</x:t>
  </x:si>
  <x:si>
    <x:t>Amena</x:t>
  </x:si>
  <x:si>
    <x:t>6-12465</x:t>
  </x:si>
  <x:si>
    <x:t>Norah</x:t>
  </x:si>
  <x:si>
    <x:t>Erum</x:t>
  </x:si>
  <x:si>
    <x:t>6-12830</x:t>
  </x:si>
  <x:si>
    <x:t>Shyma</x:t>
  </x:si>
  <x:si>
    <x:t>Ally</x:t>
  </x:si>
  <x:si>
    <x:t>Noor</x:t>
  </x:si>
  <x:si>
    <x:t>Hiba</x:t>
  </x:si>
  <x:si>
    <x:t>Sadaf</x:t>
  </x:si>
  <x:si>
    <x:t>Helen</x:t>
  </x:si>
  <x:si>
    <x:t>Latifa</x:t>
  </x:si>
  <x:si>
    <x:t>6-11818</x:t>
  </x:si>
  <x:si>
    <x:t>Chithra</x:t>
  </x:si>
  <x:si>
    <x:t>Alyn</x:t>
  </x:si>
  <x:si>
    <x:t>Amreen</x:t>
  </x:si>
  <x:si>
    <x:t>Amna</x:t>
  </x:si>
  <x:si>
    <x:t>6-12848</x:t>
  </x:si>
  <x:si>
    <x:t>6-12372</x:t>
  </x:si>
  <x:si>
    <x:t>6-12312</x:t>
  </x:si>
  <x:si>
    <x:t>6-12532</x:t>
  </x:si>
  <x:si>
    <x:t>6-12608</x:t>
  </x:si>
  <x:si>
    <x:t>Anood</x:t>
  </x:si>
  <x:si>
    <x:t>6-12374</x:t>
  </x:si>
  <x:si>
    <x:t>Raquel</x:t>
  </x:si>
  <x:si>
    <x:t>6-12899</x:t>
  </x:si>
  <x:si>
    <x:t>6-12481</x:t>
  </x:si>
  <x:si>
    <x:t>Farren</x:t>
  </x:si>
  <x:si>
    <x:t>Shurooq</x:t>
  </x:si>
  <x:si>
    <x:t>Aleena</x:t>
  </x:si>
  <x:si>
    <x:t>Venitha</x:t>
  </x:si>
  <x:si>
    <x:t>6-11769</x:t>
  </x:si>
  <x:si>
    <x:t>Nancy</x:t>
  </x:si>
  <x:si>
    <x:t>Laila</x:t>
  </x:si>
  <x:si>
    <x:t>6-13059</x:t>
  </x:si>
  <x:si>
    <x:t>6-12620</x:t>
  </x:si>
  <x:si>
    <x:t>6-12518</x:t>
  </x:si>
  <x:si>
    <x:t>Pascale</x:t>
  </x:si>
  <x:si>
    <x:t>Abdul</x:t>
  </x:si>
  <x:si>
    <x:t>2508</x:t>
  </x:si>
  <x:si>
    <x:t>Esther</x:t>
  </x:si>
  <x:si>
    <x:t>6-11876</x:t>
  </x:si>
  <x:si>
    <x:t>Claudia</x:t>
  </x:si>
  <x:si>
    <x:t>6-12708</x:t>
  </x:si>
  <x:si>
    <x:t>6-12069</x:t>
  </x:si>
  <x:si>
    <x:t>Reemaa</x:t>
  </x:si>
  <x:si>
    <x:t>6-12415</x:t>
  </x:si>
  <x:si>
    <x:t>Irene</x:t>
  </x:si>
  <x:si>
    <x:t>6-12609</x:t>
  </x:si>
  <x:si>
    <x:t>6-12461</x:t>
  </x:si>
  <x:si>
    <x:t>Samina</x:t>
  </x:si>
  <x:si>
    <x:t>Wahida</x:t>
  </x:si>
  <x:si>
    <x:t>6-12487</x:t>
  </x:si>
  <x:si>
    <x:t>Meera</x:t>
  </x:si>
  <x:si>
    <x:t>Zani</x:t>
  </x:si>
  <x:si>
    <x:t>6-12578</x:t>
  </x:si>
  <x:si>
    <x:t>6-12824</x:t>
  </x:si>
  <x:si>
    <x:t>Rida</x:t>
  </x:si>
  <x:si>
    <x:t>Nerjia</x:t>
  </x:si>
  <x:si>
    <x:t>6-11936</x:t>
  </x:si>
  <x:si>
    <x:t>Sana</x:t>
  </x:si>
  <x:si>
    <x:t>Anwar</x:t>
  </x:si>
  <x:si>
    <x:t>Shaheen</x:t>
  </x:si>
  <x:si>
    <x:t>6-12469</x:t>
  </x:si>
  <x:si>
    <x:t>6-11798</x:t>
  </x:si>
  <x:si>
    <x:t>6-12474</x:t>
  </x:si>
  <x:si>
    <x:t>6-12902</x:t>
  </x:si>
  <x:si>
    <x:t>Mysha</x:t>
  </x:si>
  <x:si>
    <x:t>Nadia</x:t>
  </x:si>
  <x:si>
    <x:t>Saba</x:t>
  </x:si>
  <x:si>
    <x:t>6-12559</x:t>
  </x:si>
  <x:si>
    <x:t>6-12143</x:t>
  </x:si>
  <x:si>
    <x:t>6-11802</x:t>
  </x:si>
  <x:si>
    <x:t>Ghazal</x:t>
  </x:si>
  <x:si>
    <x:t>6-12047</x:t>
  </x:si>
  <x:si>
    <x:t>6-12586</x:t>
  </x:si>
  <x:si>
    <x:t>Arifa G</x:t>
  </x:si>
  <x:si>
    <x:t>Razan</x:t>
  </x:si>
  <x:si>
    <x:t>6-12067</x:t>
  </x:si>
  <x:si>
    <x:t>6-13394</x:t>
  </x:si>
  <x:si>
    <x:t>6-12543</x:t>
  </x:si>
  <x:si>
    <x:t>6-12208</x:t>
  </x:si>
  <x:si>
    <x:t>6-12464</x:t>
  </x:si>
  <x:si>
    <x:t>6-12162</x:t>
  </x:si>
  <x:si>
    <x:t>6-12785</x:t>
  </x:si>
  <x:si>
    <x:t>Sanya</x:t>
  </x:si>
  <x:si>
    <x:t>6-11842</x:t>
  </x:si>
  <x:si>
    <x:t>2509</x:t>
  </x:si>
  <x:si>
    <x:t>Swaria</x:t>
  </x:si>
  <x:si>
    <x:t>6-12729</x:t>
  </x:si>
  <x:si>
    <x:t>6-11855</x:t>
  </x:si>
  <x:si>
    <x:t>Vivian</x:t>
  </x:si>
  <x:si>
    <x:t>6-11799</x:t>
  </x:si>
  <x:si>
    <x:t>6-12165</x:t>
  </x:si>
  <x:si>
    <x:t>6-12335</x:t>
  </x:si>
  <x:si>
    <x:t>Regina</x:t>
  </x:si>
  <x:si>
    <x:t>6-11886</x:t>
  </x:si>
  <x:si>
    <x:t>6-12471</x:t>
  </x:si>
  <x:si>
    <x:t>2502</x:t>
  </x:si>
  <x:si>
    <x:t>Neda</x:t>
  </x:si>
  <x:si>
    <x:t>Jamila</x:t>
  </x:si>
  <x:si>
    <x:t>6-12247</x:t>
  </x:si>
  <x:si>
    <x:t>Hala</x:t>
  </x:si>
  <x:si>
    <x:t>Error</x:t>
  </x:si>
  <x:si>
    <x:t>추가해야</x:t>
  </x:si>
  <x:si>
    <x:t>Rehab</x:t>
  </x:si>
  <x:si>
    <x:t>Nariam</x:t>
  </x:si>
  <x:si>
    <x:t>6-12829</x:t>
  </x:si>
  <x:si>
    <x:t>Wardah</x:t>
  </x:si>
  <x:si>
    <x:t>Sadee</x:t>
  </x:si>
  <x:si>
    <x:t>Saeed</x:t>
  </x:si>
  <x:si>
    <x:t>Nabeela</x:t>
  </x:si>
  <x:si>
    <x:t>6-12388</x:t>
  </x:si>
  <x:si>
    <x:t>Rihanna</x:t>
  </x:si>
  <x:si>
    <x:t>Anju</x:t>
  </x:si>
  <x:si>
    <x:t>Dianne</x:t>
  </x:si>
  <x:si>
    <x:t>Nirmal</x:t>
  </x:si>
  <x:si>
    <x:t>6-11846</x:t>
  </x:si>
  <x:si>
    <x:t>Shadab</x:t>
  </x:si>
  <x:si>
    <x:t>Sera</x:t>
  </x:si>
  <x:si>
    <x:t>6-12980</x:t>
  </x:si>
  <x:si>
    <x:t>6-12501</x:t>
  </x:si>
  <x:si>
    <x:t>Taha</x:t>
  </x:si>
  <x:si>
    <x:t>6-11803</x:t>
  </x:si>
  <x:si>
    <x:t>Talya</x:t>
  </x:si>
  <x:si>
    <x:t>Aman</x:t>
  </x:si>
  <x:si>
    <x:t>6-12698</x:t>
  </x:si>
  <x:si>
    <x:t>Hafida</x:t>
  </x:si>
  <x:si>
    <x:t>Azza</x:t>
  </x:si>
  <x:si>
    <x:t>Sharifa</x:t>
  </x:si>
  <x:si>
    <x:t>6-12072</x:t>
  </x:si>
  <x:si>
    <x:t>Alisha</x:t>
  </x:si>
  <x:si>
    <x:t>6-11921</x:t>
  </x:si>
  <x:si>
    <x:t>Ajit</x:t>
  </x:si>
  <x:si>
    <x:t>Dalal</x:t>
  </x:si>
  <x:si>
    <x:t>Malalei</x:t>
  </x:si>
  <x:si>
    <x:t>6-11840</x:t>
  </x:si>
  <x:si>
    <x:t>6-12060</x:t>
  </x:si>
  <x:si>
    <x:t>Usha</x:t>
  </x:si>
  <x:si>
    <x:t>6-12672</x:t>
  </x:si>
  <x:si>
    <x:t>6-12018</x:t>
  </x:si>
  <x:si>
    <x:t>Rose</x:t>
  </x:si>
  <x:si>
    <x:t>6-12430</x:t>
  </x:si>
  <x:si>
    <x:t>Anam</x:t>
  </x:si>
  <x:si>
    <x:t>Ramani</x:t>
  </x:si>
  <x:si>
    <x:t>Toqir</x:t>
  </x:si>
  <x:si>
    <x:t>Nouf</x:t>
  </x:si>
  <x:si>
    <x:t>6-12961</x:t>
  </x:si>
  <x:si>
    <x:t>6-12364</x:t>
  </x:si>
  <x:si>
    <x:t>Kenneth</x:t>
  </x:si>
  <x:si>
    <x:t>Dameer</x:t>
  </x:si>
  <x:si>
    <x:t>6-12034</x:t>
  </x:si>
  <x:si>
    <x:t>Sadya</x:t>
  </x:si>
  <x:si>
    <x:t>Ivana</x:t>
  </x:si>
  <x:si>
    <x:t>6-12783</x:t>
  </x:si>
  <x:si>
    <x:t>6-12706</x:t>
  </x:si>
  <x:si>
    <x:t>6-11872</x:t>
  </x:si>
  <x:si>
    <x:t>Faryal</x:t>
  </x:si>
  <x:si>
    <x:t>Aura</x:t>
  </x:si>
  <x:si>
    <x:t>Lujain</x:t>
  </x:si>
  <x:si>
    <x:t>6-11809</x:t>
  </x:si>
  <x:si>
    <x:t>Rabiya</x:t>
  </x:si>
  <x:si>
    <x:t>Sundus</x:t>
  </x:si>
  <x:si>
    <x:t>6-12456</x:t>
  </x:si>
  <x:si>
    <x:t>Daleen</x:t>
  </x:si>
  <x:si>
    <x:t>Moza</x:t>
  </x:si>
  <x:si>
    <x:t>6-12305</x:t>
  </x:si>
  <x:si>
    <x:t>6-11783</x:t>
  </x:si>
  <x:si>
    <x:t>Leah</x:t>
  </x:si>
  <x:si>
    <x:t>6-12231</x:t>
  </x:si>
  <x:si>
    <x:t>6-12210</x:t>
  </x:si>
  <x:si>
    <x:t>6-12847</x:t>
  </x:si>
  <x:si>
    <x:t>Mahira</x:t>
  </x:si>
  <x:si>
    <x:t>6-11810</x:t>
  </x:si>
  <x:si>
    <x:t>Senna</x:t>
  </x:si>
  <x:si>
    <x:t>Nouha</x:t>
  </x:si>
  <x:si>
    <x:t>Copper</x:t>
  </x:si>
  <x:si>
    <x:t>Simran</x:t>
  </x:si>
  <x:si>
    <x:t>6-12697</x:t>
  </x:si>
  <x:si>
    <x:t>2311</x:t>
  </x:si>
  <x:si>
    <x:t>Isiraa</x:t>
  </x:si>
  <x:si>
    <x:t>Tasneem</x:t>
  </x:si>
  <x:si>
    <x:t>6-12803</x:t>
  </x:si>
  <x:si>
    <x:t>Mairam</x:t>
  </x:si>
  <x:si>
    <x:t>6-12878</x:t>
  </x:si>
  <x:si>
    <x:t>Adel</x:t>
  </x:si>
  <x:si>
    <x:t>Amalu</x:t>
  </x:si>
  <x:si>
    <x:t>6-12379</x:t>
  </x:si>
  <x:si>
    <x:t>Jasmine</x:t>
  </x:si>
  <x:si>
    <x:t>Berfin</x:t>
  </x:si>
  <x:si>
    <x:t>6-12417</x:t>
  </x:si>
  <x:si>
    <x:t>Lamoar</x:t>
  </x:si>
  <x:si>
    <x:t>6-12554</x:t>
  </x:si>
  <x:si>
    <x:t>6-12442</x:t>
  </x:si>
  <x:si>
    <x:t>Nadine</x:t>
  </x:si>
  <x:si>
    <x:t>2408</x:t>
  </x:si>
  <x:si>
    <x:t>6-11814</x:t>
  </x:si>
  <x:si>
    <x:t>6-12226</x:t>
  </x:si>
  <x:si>
    <x:t>6-12560</x:t>
  </x:si>
  <x:si>
    <x:t>6-12583</x:t>
  </x:si>
  <x:si>
    <x:t>6-12214</x:t>
  </x:si>
  <x:si>
    <x:t>6-11839</x:t>
  </x:si>
  <x:si>
    <x:t>Copy</x:t>
  </x:si>
  <x:si>
    <x:t>Alaa</x:t>
  </x:si>
  <x:si>
    <x:t>6-12947</x:t>
  </x:si>
  <x:si>
    <x:t>6-12581</x:t>
  </x:si>
  <x:si>
    <x:t>Notes</x:t>
  </x:si>
  <x:si>
    <x:t>Celiana</x:t>
  </x:si>
  <x:si>
    <x:t>Sarah</x:t>
  </x:si>
  <x:si>
    <x:t>Esbina</x:t>
  </x:si>
  <x:si>
    <x:t>Alya</x:t>
  </x:si>
  <x:si>
    <x:t>Shathu</x:t>
  </x:si>
  <x:si>
    <x:t>6-12849</x:t>
  </x:si>
  <x:si>
    <x:t>6-12027</x:t>
  </x:si>
  <x:si>
    <x:t>Fahad</x:t>
  </x:si>
  <x:si>
    <x:t>6-12655</x:t>
  </x:si>
  <x:si>
    <x:t>6-12659</x:t>
  </x:si>
  <x:si>
    <x:t>6-12075</x:t>
  </x:si>
  <x:si>
    <x:t>Narha</x:t>
  </x:si>
  <x:si>
    <x:t>6-11764</x:t>
  </x:si>
  <x:si>
    <x:t>마지노선</x:t>
  </x:si>
  <x:si>
    <x:t>6-11784</x:t>
  </x:si>
  <x:si>
    <x:t>Roqayah</x:t>
  </x:si>
  <x:si>
    <x:t>Lakshmi</x:t>
  </x:si>
  <x:si>
    <x:t>6-12831</x:t>
  </x:si>
  <x:si>
    <x:t>2312</x:t>
  </x:si>
  <x:si>
    <x:t>6-12393</x:t>
  </x:si>
  <x:si>
    <x:t>Diya</x:t>
  </x:si>
  <x:si>
    <x:t>Laura</x:t>
  </x:si>
  <x:si>
    <x:t>Nabeel</x:t>
  </x:si>
  <x:si>
    <x:t>6-11968</x:t>
  </x:si>
  <x:si>
    <x:t>6-11781</x:t>
  </x:si>
  <x:si>
    <x:t>6-11880</x:t>
  </x:si>
  <x:si>
    <x:t>Marie</x:t>
  </x:si>
  <x:si>
    <x:t>Alyasya</x:t>
  </x:si>
  <x:si>
    <x:t>6-12897</x:t>
  </x:si>
  <x:si>
    <x:t>6-11853</x:t>
  </x:si>
  <x:si>
    <x:t>Farah</x:t>
  </x:si>
  <x:si>
    <x:t>Carrie</x:t>
  </x:si>
  <x:si>
    <x:t>Huda</x:t>
  </x:si>
  <x:si>
    <x:t>Manan</x:t>
  </x:si>
  <x:si>
    <x:t>Damage</x:t>
  </x:si>
  <x:si>
    <x:t>Fareena</x:t>
  </x:si>
  <x:si>
    <x:t>구매금액</x:t>
  </x:si>
  <x:si>
    <x:t>6-12716</x:t>
  </x:si>
  <x:si>
    <x:t>Dhuha</x:t>
  </x:si>
  <x:si>
    <x:t>6-12080</x:t>
  </x:si>
  <x:si>
    <x:t>6-12070</x:t>
  </x:si>
  <x:si>
    <x:t>Maha</x:t>
  </x:si>
  <x:si>
    <x:t>Shahad</x:t>
  </x:si>
  <x:si>
    <x:t>6-12380</x:t>
  </x:si>
  <x:si>
    <x:t>Khadeja</x:t>
  </x:si>
  <x:si>
    <x:t>6-12254</x:t>
  </x:si>
  <x:si>
    <x:t>Hanan</x:t>
  </x:si>
  <x:si>
    <x:t>6-12544</x:t>
  </x:si>
  <x:si>
    <x:t>Andreea</x:t>
  </x:si>
  <x:si>
    <x:t>Dima</x:t>
  </x:si>
  <x:si>
    <x:t>Shazia</x:t>
  </x:si>
  <x:si>
    <x:t>최종매출</x:t>
  </x:si>
  <x:si>
    <x:t>6-12307</x:t>
  </x:si>
  <x:si>
    <x:t>Mahra</x:t>
  </x:si>
  <x:si>
    <x:t>6-13056</x:t>
  </x:si>
  <x:si>
    <x:t>6-12604</x:t>
  </x:si>
  <x:si>
    <x:t>Baraa</x:t>
  </x:si>
  <x:si>
    <x:t>6-13085</x:t>
  </x:si>
  <x:si>
    <x:t>Syed</x:t>
  </x:si>
  <x:si>
    <x:t>6-13032</x:t>
  </x:si>
  <x:si>
    <x:t>6-11871</x:t>
  </x:si>
  <x:si>
    <x:t>Sneha</x:t>
  </x:si>
  <x:si>
    <x:t>6-12809</x:t>
  </x:si>
  <x:si>
    <x:t>6-12400</x:t>
  </x:si>
  <x:si>
    <x:t>Samar</x:t>
  </x:si>
  <x:si>
    <x:t>Rojina</x:t>
  </x:si>
  <x:si>
    <x:t>Bulbul</x:t>
  </x:si>
  <x:si>
    <x:t>Zeina</x:t>
  </x:si>
  <x:si>
    <x:t>6-12287</x:t>
  </x:si>
  <x:si>
    <x:t>6-13090</x:t>
  </x:si>
  <x:si>
    <x:t>6-12005</x:t>
  </x:si>
  <x:si>
    <x:t>6-12408</x:t>
  </x:si>
  <x:si>
    <x:t>6-11777</x:t>
  </x:si>
  <x:si>
    <x:t>Manal</x:t>
  </x:si>
  <x:si>
    <x:t>6-11762</x:t>
  </x:si>
  <x:si>
    <x:t>Amina</x:t>
  </x:si>
  <x:si>
    <x:t>6-12488</x:t>
  </x:si>
  <x:si>
    <x:t>6-11994</x:t>
  </x:si>
  <x:si>
    <x:t>6-11909</x:t>
  </x:si>
  <x:si>
    <x:t>6-12641</x:t>
  </x:si>
  <x:si>
    <x:t>Anwaar</x:t>
  </x:si>
  <x:si>
    <x:t>Agatha</x:t>
  </x:si>
  <x:si>
    <x:t>Najala</x:t>
  </x:si>
  <x:si>
    <x:t>6-13072</x:t>
  </x:si>
  <x:si>
    <x:t>Marta</x:t>
  </x:si>
  <x:si>
    <x:t>6-11940</x:t>
  </x:si>
  <x:si>
    <x:t>6-12687</x:t>
  </x:si>
  <x:si>
    <x:t>Simi</x:t>
  </x:si>
  <x:si>
    <x:t>2412</x:t>
  </x:si>
  <x:si>
    <x:t>Fatmah</x:t>
  </x:si>
  <x:si>
    <x:t>6-12842</x:t>
  </x:si>
  <x:si>
    <x:t>Halla</x:t>
  </x:si>
  <x:si>
    <x:t>2505</x:t>
  </x:si>
  <x:si>
    <x:t>6-12086</x:t>
  </x:si>
  <x:si>
    <x:t>Binu</x:t>
  </x:si>
  <x:si>
    <x:t>Arwa</x:t>
  </x:si>
  <x:si>
    <x:t>Debie</x:t>
  </x:si>
  <x:si>
    <x:t>시스템X</x:t>
  </x:si>
  <x:si>
    <x:t>6-12711</x:t>
  </x:si>
  <x:si>
    <x:t>Susan</x:t>
  </x:si>
  <x:si>
    <x:t>Kholoud</x:t>
  </x:si>
  <x:si>
    <x:t>Junaid</x:t>
  </x:si>
  <x:si>
    <x:t>Nora</x:t>
  </x:si>
  <x:si>
    <x:t>Naya</x:t>
  </x:si>
  <x:si>
    <x:t>6-12997</x:t>
  </x:si>
  <x:si>
    <x:t>6-12061</x:t>
  </x:si>
  <x:si>
    <x:t>She came here before but that time she just had a look and now she come and buy the necklace what she liked. She came from shopping different bags in her pushcart.</x:t>
  </x:si>
  <x:si>
    <x:t>She buy necklace with small pearls for herself. She always passing here and saw this necklace and now she came back and buy it. She don`t want to register her info.</x:t>
  </x:si>
  <x:si>
    <x:t>They are a couple, and the girl wanted to change her earrings so I show her the earrings and she like it. It takes a little bit time because we take out her earrings.</x:t>
  </x:si>
  <x:si>
    <x:t>She passed by only here ,they came from lefties, she asking for the ring then her daughter came so her daughter like this necklace so she bought this necklace also.</x:t>
  </x:si>
  <x:si>
    <x:t>She`s an Italian girl ,who only passed by here and wanted a simple ring . It takes time because she like it a simple so I help her to find then she likes this item</x:t>
  </x:si>
  <x:si>
    <x:t>She`s looking for a choker that can match on her necklace.. so I show her this item and she like it. But it`s a little bit long so I put an extra to make it short</x:t>
  </x:si>
  <x:si>
    <x:t>Earring 2602310106</x:t>
  </x:si>
  <x:si>
    <x:t>Earring 2604160106</x:t>
  </x:si>
  <x:si>
    <x:t>Bracelet 2507060307</x:t>
  </x:si>
  <x:si>
    <x:t>Earring 2604150108</x:t>
  </x:si>
  <x:si>
    <x:t>Earring 2504050112</x:t>
  </x:si>
  <x:si>
    <x:t>Necklace 2509050206</x:t>
  </x:si>
  <x:si>
    <x:t>Bracelet 2504080301</x:t>
  </x:si>
  <x:si>
    <x:t>Bangle 2504050313</x:t>
  </x:si>
  <x:si>
    <x:t>Earring 2509060104</x:t>
  </x:si>
  <x:si>
    <x:t>Bracelet 2507070305</x:t>
  </x:si>
  <x:si>
    <x:t>Necklace 2509060209</x:t>
  </x:si>
  <x:si>
    <x:t>Bracelet 2601180305</x:t>
  </x:si>
  <x:si>
    <x:t>Necklace 2507070210</x:t>
  </x:si>
  <x:si>
    <x:t>Bracelet 2503080303</x:t>
  </x:si>
  <x:si>
    <x:t>Bracelet 2601180308</x:t>
  </x:si>
  <x:si>
    <x:t>Earring 2512050110</x:t>
  </x:si>
  <x:si>
    <x:t>Necklace 2510070202</x:t>
  </x:si>
  <x:si>
    <x:t>Earring 2502120111</x:t>
  </x:si>
  <x:si>
    <x:t>Earring 2502130105</x:t>
  </x:si>
  <x:si>
    <x:t>Earring 2507060110</x:t>
  </x:si>
  <x:si>
    <x:t>Necklace 2605160204</x:t>
  </x:si>
  <x:si>
    <x:t>Earring 2511050104</x:t>
  </x:si>
  <x:si>
    <x:t>Necklace 2504050209</x:t>
  </x:si>
  <x:si>
    <x:t>Earring 2508070101</x:t>
  </x:si>
  <x:si>
    <x:t>Necklace 2503050208</x:t>
  </x:si>
  <x:si>
    <x:t>Earring 2602190108</x:t>
  </x:si>
  <x:si>
    <x:t>Necklace 2504090203</x:t>
  </x:si>
  <x:si>
    <x:t>Earring 2507070101</x:t>
  </x:si>
  <x:si>
    <x:t>Necklace 2507050201</x:t>
  </x:si>
  <x:si>
    <x:t>Bracelet 2504060303</x:t>
  </x:si>
  <x:si>
    <x:t>Necklace 2502100204</x:t>
  </x:si>
  <x:si>
    <x:t>Earring 2507060101</x:t>
  </x:si>
  <x:si>
    <x:t>Earring 2510070105</x:t>
  </x:si>
  <x:si>
    <x:t>Bangle 2509050311</x:t>
  </x:si>
  <x:si>
    <x:t>Bracelet 2504060311</x:t>
  </x:si>
  <x:si>
    <x:t>Earring 2508070109</x:t>
  </x:si>
  <x:si>
    <x:t>Necklace 2602180207</x:t>
  </x:si>
  <x:si>
    <x:t>Necklace 2504090210</x:t>
  </x:si>
  <x:si>
    <x:t>Bracelet 2512050305</x:t>
  </x:si>
  <x:si>
    <x:t>Earring 2505050108</x:t>
  </x:si>
  <x:si>
    <x:t>Bracelet 2504080303</x:t>
  </x:si>
  <x:si>
    <x:t>Necklace 2603150206</x:t>
  </x:si>
  <x:si>
    <x:t>Earring 2604160103</x:t>
  </x:si>
  <x:si>
    <x:t>Necklace 2504070211</x:t>
  </x:si>
  <x:si>
    <x:t>Earring 2509050102</x:t>
  </x:si>
  <x:si>
    <x:t>Bangle 2504060317</x:t>
  </x:si>
  <x:si>
    <x:t>Necklace 2507050206</x:t>
  </x:si>
  <x:si>
    <x:t>Bracelet 2503060302</x:t>
  </x:si>
  <x:si>
    <x:t>Earring 2504070102</x:t>
  </x:si>
  <x:si>
    <x:t>Earring 2503060107</x:t>
  </x:si>
  <x:si>
    <x:t>Earring 2602150106</x:t>
  </x:si>
  <x:si>
    <x:t>Earring 2602200110</x:t>
  </x:si>
  <x:si>
    <x:t>Bracelet 2502100302</x:t>
  </x:si>
  <x:si>
    <x:t>Necklace 2509060205</x:t>
  </x:si>
  <x:si>
    <x:t>Necklace 2602170210</x:t>
  </x:si>
  <x:si>
    <x:t>Necklace 2601160205</x:t>
  </x:si>
  <x:si>
    <x:t>Earring 2502110107</x:t>
  </x:si>
  <x:si>
    <x:t>Earring 2602190107</x:t>
  </x:si>
  <x:si>
    <x:t>Earring 2507070106</x:t>
  </x:si>
  <x:si>
    <x:t>Necklace 2504100201</x:t>
  </x:si>
  <x:si>
    <x:t>Earring 2505050101</x:t>
  </x:si>
  <x:si>
    <x:t>SS 18kGP FW Pearl</x:t>
  </x:si>
  <x:si>
    <x:t>Bangle 2509060312</x:t>
  </x:si>
  <x:si>
    <x:t>Anklet 2602150506</x:t>
  </x:si>
  <x:si>
    <x:t>Bracelet 2505080302</x:t>
  </x:si>
  <x:si>
    <x:t>Necklace 2601160204</x:t>
  </x:si>
  <x:si>
    <x:t>Necklace 2601150207</x:t>
  </x:si>
  <x:si>
    <x:t>Necklace 2503050209</x:t>
  </x:si>
  <x:si>
    <x:t>Bracelet 2601190308</x:t>
  </x:si>
  <x:si>
    <x:t>Earring 2507090102</x:t>
  </x:si>
  <x:si>
    <x:t>Earring 2505050105</x:t>
  </x:si>
  <x:si>
    <x:t>Bangle 2505070312</x:t>
  </x:si>
  <x:si>
    <x:t>Necklace 2602150204</x:t>
  </x:si>
  <x:si>
    <x:t>Earring 2504070104</x:t>
  </x:si>
  <x:si>
    <x:t>Earring 2502100107</x:t>
  </x:si>
  <x:si>
    <x:t>Bangle 2503060307</x:t>
  </x:si>
  <x:si>
    <x:t>Earring 2504060103</x:t>
  </x:si>
  <x:si>
    <x:t>Necklace 2602180204</x:t>
  </x:si>
  <x:si>
    <x:t>Earring 2510060106</x:t>
  </x:si>
  <x:si>
    <x:t>Necklace 2505060203</x:t>
  </x:si>
  <x:si>
    <x:t>Bracelet 2506050305</x:t>
  </x:si>
  <x:si>
    <x:t>Bracelet 2510060308</x:t>
  </x:si>
  <x:si>
    <x:t>Earring 2508070107</x:t>
  </x:si>
  <x:si>
    <x:t>Earring 2507080110</x:t>
  </x:si>
  <x:si>
    <x:t>Necklace 2601180209</x:t>
  </x:si>
  <x:si>
    <x:t>Bangle 2509080312</x:t>
  </x:si>
  <x:si>
    <x:t>Earring 2601210101</x:t>
  </x:si>
  <x:si>
    <x:t>Earring 2510060110</x:t>
  </x:si>
  <x:si>
    <x:t>Bracelet 2509060306</x:t>
  </x:si>
  <x:si>
    <x:t>Necklace 2508060203</x:t>
  </x:si>
  <x:si>
    <x:t>Necklace 2508050209</x:t>
  </x:si>
  <x:si>
    <x:t>Bangle 2509060313</x:t>
  </x:si>
  <x:si>
    <x:t>Necklace 2504080208</x:t>
  </x:si>
  <x:si>
    <x:t>Earring 2503050104</x:t>
  </x:si>
  <x:si>
    <x:t>Necklace 2509050207</x:t>
  </x:si>
  <x:si>
    <x:t>Earring 2510070104</x:t>
  </x:si>
  <x:si>
    <x:t>Bracelet 2505060303</x:t>
  </x:si>
  <x:si>
    <x:t>Earring 2502100113</x:t>
  </x:si>
  <x:si>
    <x:t>Necklace 2602160201</x:t>
  </x:si>
  <x:si>
    <x:t>Bracelet 2504060308</x:t>
  </x:si>
  <x:si>
    <x:t>Necklace 2510050203</x:t>
  </x:si>
  <x:si>
    <x:t>Bracelet 2601170302</x:t>
  </x:si>
  <x:si>
    <x:t>Bangle 2509050314</x:t>
  </x:si>
  <x:si>
    <x:t>Necklace 2602170205</x:t>
  </x:si>
  <x:si>
    <x:t>Bracelet 2601180301</x:t>
  </x:si>
  <x:si>
    <x:t>Earring 2504090104</x:t>
  </x:si>
  <x:si>
    <x:t>Earring 2601230101</x:t>
  </x:si>
  <x:si>
    <x:t>Bracelet 2510060306</x:t>
  </x:si>
  <x:si>
    <x:t>Earring 2502120109</x:t>
  </x:si>
  <x:si>
    <x:t>Earring 2503050107</x:t>
  </x:si>
  <x:si>
    <x:t>Necklace 2504070205</x:t>
  </x:si>
  <x:si>
    <x:t>Necklace 2504080205</x:t>
  </x:si>
  <x:si>
    <x:t>Bangle 2509080311</x:t>
  </x:si>
  <x:si>
    <x:t>Earring 2504120108</x:t>
  </x:si>
  <x:si>
    <x:t>Bracelet 2505060301</x:t>
  </x:si>
  <x:si>
    <x:t>Necklace 2507070201</x:t>
  </x:si>
  <x:si>
    <x:t>Bracelet 2503050302</x:t>
  </x:si>
  <x:si>
    <x:t>Copper 18kGP Zircon</x:t>
  </x:si>
  <x:si>
    <x:t>Bracelet 2509050306</x:t>
  </x:si>
  <x:si>
    <x:t>Necklace 2508060205</x:t>
  </x:si>
  <x:si>
    <x:t>Bracelet 2601180302</x:t>
  </x:si>
  <x:si>
    <x:t>Earring 2507060106</x:t>
  </x:si>
  <x:si>
    <x:t>Earring 2505070110</x:t>
  </x:si>
  <x:si>
    <x:t>Necklace 2504070203</x:t>
  </x:si>
  <x:si>
    <x:t>Bangle 2505060314</x:t>
  </x:si>
  <x:si>
    <x:t>Bracelet 2510060303</x:t>
  </x:si>
  <x:si>
    <x:t>Necklace 2602170204</x:t>
  </x:si>
  <x:si>
    <x:t>Necklace 2510060206</x:t>
  </x:si>
  <x:si>
    <x:t>Necklace 2505050210</x:t>
  </x:si>
  <x:si>
    <x:t>Earring 2502110105</x:t>
  </x:si>
  <x:si>
    <x:t>Earring 2504070105</x:t>
  </x:si>
  <x:si>
    <x:t>Necklace 2505060206</x:t>
  </x:si>
  <x:si>
    <x:t>Earring 2503050106</x:t>
  </x:si>
  <x:si>
    <x:t>Anklet 2507050503</x:t>
  </x:si>
  <x:si>
    <x:t>Earring 2601150104</x:t>
  </x:si>
  <x:si>
    <x:t>Earring 2505060101</x:t>
  </x:si>
  <x:si>
    <x:t>Necklace 2508050202</x:t>
  </x:si>
  <x:si>
    <x:t>Necklace 2510070206</x:t>
  </x:si>
  <x:si>
    <x:t>Earring 2503050108</x:t>
  </x:si>
  <x:si>
    <x:t>Necklace 2505050204</x:t>
  </x:si>
  <x:si>
    <x:t>Necklace 2510060203</x:t>
  </x:si>
  <x:si>
    <x:t>Necklace 2509060210</x:t>
  </x:si>
  <x:si>
    <x:t>Bracelet 2504080302</x:t>
  </x:si>
  <x:si>
    <x:t>Necklace 2505050207</x:t>
  </x:si>
  <x:si>
    <x:t>Necklace 2601160208</x:t>
  </x:si>
  <x:si>
    <x:t>Earring 2504090106</x:t>
  </x:si>
  <x:si>
    <x:t>Earring 2507070109</x:t>
  </x:si>
  <x:si>
    <x:t>Earring 2602310103</x:t>
  </x:si>
  <x:si>
    <x:t>Anklet 2506050501</x:t>
  </x:si>
  <x:si>
    <x:t>Earring 2506050103</x:t>
  </x:si>
  <x:si>
    <x:t>Earring 2504070112</x:t>
  </x:si>
  <x:si>
    <x:t>Necklace 2504060204</x:t>
  </x:si>
  <x:si>
    <x:t>Necklace 2510060209</x:t>
  </x:si>
  <x:si>
    <x:t>Bracelet 2511060310</x:t>
  </x:si>
  <x:si>
    <x:t>Bracelet 2504060305</x:t>
  </x:si>
  <x:si>
    <x:t>Earring 2504060110</x:t>
  </x:si>
  <x:si>
    <x:t>Necklace 2504100206</x:t>
  </x:si>
  <x:si>
    <x:t>Bracelet 2506050303</x:t>
  </x:si>
  <x:si>
    <x:t>Bracelet 2505050303</x:t>
  </x:si>
  <x:si>
    <x:t>Earring 2504080101</x:t>
  </x:si>
  <x:si>
    <x:t>Necklace 2507070209</x:t>
  </x:si>
  <x:si>
    <x:t>Necklace 2601190202</x:t>
  </x:si>
  <x:si>
    <x:t>Copper 18KGP Zircon</x:t>
  </x:si>
  <x:si>
    <x:t>Necklace 2507050202</x:t>
  </x:si>
  <x:si>
    <x:t>Necklace 2503060209</x:t>
  </x:si>
  <x:si>
    <x:t>Necklace 2505050209</x:t>
  </x:si>
  <x:si>
    <x:t>Necklace 2601170201</x:t>
  </x:si>
  <x:si>
    <x:t>Necklace 2507080201</x:t>
  </x:si>
  <x:si>
    <x:t>Necklace 2503050201</x:t>
  </x:si>
  <x:si>
    <x:t>Earring 2601200109</x:t>
  </x:si>
  <x:si>
    <x:t>Bangle 2504050311</x:t>
  </x:si>
  <x:si>
    <x:t>Earring 2507090101</x:t>
  </x:si>
  <x:si>
    <x:t>Earring 2504130102</x:t>
  </x:si>
  <x:si>
    <x:t>Necklace 2508050205</x:t>
  </x:si>
  <x:si>
    <x:t>Bracelet 2503070303</x:t>
  </x:si>
  <x:si>
    <x:t>Earring 2506050106</x:t>
  </x:si>
  <x:si>
    <x:t>Necklace 2510060205</x:t>
  </x:si>
  <x:si>
    <x:t>Bracelet 2504060306</x:t>
  </x:si>
  <x:si>
    <x:t>Earring 2504130106</x:t>
  </x:si>
  <x:si>
    <x:t>Necklace 2505060204</x:t>
  </x:si>
  <x:si>
    <x:t>Bracelet 2507060306</x:t>
  </x:si>
  <x:si>
    <x:t>Earring 2604150109</x:t>
  </x:si>
  <x:si>
    <x:t>Earring 2602200109</x:t>
  </x:si>
  <x:si>
    <x:t>Bracelet 2505050308</x:t>
  </x:si>
  <x:si>
    <x:t>Necklace 2504100205</x:t>
  </x:si>
  <x:si>
    <x:t>Necklace 2602180203</x:t>
  </x:si>
  <x:si>
    <x:t>Necklace 2504110202</x:t>
  </x:si>
  <x:si>
    <x:t>Bracelet 2507050308</x:t>
  </x:si>
  <x:si>
    <x:t>Necklace 2504090209</x:t>
  </x:si>
  <x:si>
    <x:t>Earring 2503060105</x:t>
  </x:si>
  <x:si>
    <x:t>Earring 2507070110</x:t>
  </x:si>
  <x:si>
    <x:t>Earring 2601200103</x:t>
  </x:si>
  <x:si>
    <x:t>Brass 18kGP Shell</x:t>
  </x:si>
  <x:si>
    <x:t>Earring 2602210107</x:t>
  </x:si>
  <x:si>
    <x:t>Necklace 2602190202</x:t>
  </x:si>
  <x:si>
    <x:t>Earring 2602150101</x:t>
  </x:si>
  <x:si>
    <x:t>Necklace 2504050203</x:t>
  </x:si>
  <x:si>
    <x:t>Earring 2602200101</x:t>
  </x:si>
  <x:si>
    <x:t>Earring 2509050106</x:t>
  </x:si>
  <x:si>
    <x:t>Earring 2602180109</x:t>
  </x:si>
  <x:si>
    <x:t>Necklace 2507070202</x:t>
  </x:si>
  <x:si>
    <x:t>Earring 2507050110</x:t>
  </x:si>
  <x:si>
    <x:t>Earring 2508070103</x:t>
  </x:si>
  <x:si>
    <x:t>Bracelet 2508050306</x:t>
  </x:si>
  <x:si>
    <x:t>Bangle 2509060311</x:t>
  </x:si>
  <x:si>
    <x:t>Bracelet 2506050306</x:t>
  </x:si>
  <x:si>
    <x:t>Ann</x:t>
  </x:si>
  <x:si>
    <x:t>매출액</x:t>
  </x:si>
  <x:si>
    <x:t>순매출</x:t>
  </x:si>
  <x:si>
    <x:t>Jud</x:t>
  </x:si>
  <x:si>
    <x:t>Eya</x:t>
  </x:si>
  <x:si>
    <x:t>이름</x:t>
  </x:si>
  <x:si>
    <x:t>50s</x:t>
  </x:si>
  <x:si>
    <x:t>Aya</x:t>
  </x:si>
  <x:si>
    <x:t>번호</x:t>
  </x:si>
  <x:si>
    <x:t>E</x:t>
  </x:si>
  <x:si>
    <x:t>1차</x:t>
  </x:si>
  <x:si>
    <x:t>A</x:t>
  </x:si>
  <x:si>
    <x:t>카드</x:t>
  </x:si>
  <x:si>
    <x:t>입고X</x:t>
  </x:si>
  <x:si>
    <x:t>8월</x:t>
  </x:si>
  <x:si>
    <x:t>Wed</x:t>
  </x:si>
  <x:si>
    <x:t>AQ</x:t>
  </x:si>
  <x:si>
    <x:t>라마단</x:t>
  </x:si>
  <x:si>
    <x:t>영수증</x:t>
  </x:si>
  <x:si>
    <x:t>금</x:t>
  </x:si>
  <x:si>
    <x:t>Lul</x:t>
  </x:si>
  <x:si>
    <x:t>Tue</x:t>
  </x:si>
  <x:si>
    <x:t>J/T</x:t>
  </x:si>
  <x:si>
    <x:t>12월</x:t>
  </x:si>
  <x:si>
    <x:t>Age</x:t>
  </x:si>
  <x:si>
    <x:t>9월</x:t>
  </x:si>
  <x:si>
    <x:t>T</x:t>
  </x:si>
  <x:si>
    <x:t>X</x:t>
  </x:si>
  <x:si>
    <x:t>PT</x:t>
  </x:si>
  <x:si>
    <x:t>VIP</x:t>
  </x:si>
  <x:si>
    <x:t>시스템</x:t>
  </x:si>
  <x:si>
    <x:t>현금</x:t>
  </x:si>
  <x:si>
    <x:t>30s</x:t>
  </x:si>
  <x:si>
    <x:t>상품</x:t>
  </x:si>
  <x:si>
    <x:t>Ali</x:t>
  </x:si>
  <x:si>
    <x:t>달성</x:t>
  </x:si>
  <x:si>
    <x:t>Anu</x:t>
  </x:si>
  <x:si>
    <x:t>토</x:t>
  </x:si>
  <x:si>
    <x:t>2월</x:t>
  </x:si>
  <x:si>
    <x:t>Rim</x:t>
  </x:si>
  <x:si>
    <x:t>월</x:t>
  </x:si>
  <x:si>
    <x:t>6월</x:t>
  </x:si>
  <x:si>
    <x:t>Ban</x:t>
  </x:si>
  <x:si>
    <x:t>5월</x:t>
  </x:si>
  <x:si>
    <x:t>CQ</x:t>
  </x:si>
  <x:si>
    <x:t>Ex</x:t>
  </x:si>
  <x:si>
    <x:t>Re</x:t>
  </x:si>
  <x:si>
    <x:t>검수자</x:t>
  </x:si>
  <x:si>
    <x:t>Raj</x:t>
  </x:si>
  <x:si>
    <x:t>Add</x:t>
  </x:si>
  <x:si>
    <x:t>Lyn</x:t>
  </x:si>
  <x:si>
    <x:t>Sat</x:t>
  </x:si>
  <x:si>
    <x:t>Ana</x:t>
  </x:si>
  <x:si>
    <x:t>1월</x:t>
  </x:si>
  <x:si>
    <x:t>20s</x:t>
  </x:si>
  <x:si>
    <x:t>40s</x:t>
  </x:si>
  <x:si>
    <x:t>목</x:t>
  </x:si>
  <x:si>
    <x:t>10월</x:t>
  </x:si>
  <x:si>
    <x:t>Out</x:t>
  </x:si>
  <x:si>
    <x:t>할인</x:t>
  </x:si>
  <x:si>
    <x:t>J</x:t>
  </x:si>
  <x:si>
    <x:t>New</x:t>
  </x:si>
  <x:si>
    <x:t>Ola</x:t>
  </x:si>
  <x:si>
    <x:t>May</x:t>
  </x:si>
  <x:si>
    <x:t>7월</x:t>
  </x:si>
  <x:si>
    <x:t>수</x:t>
  </x:si>
  <x:si>
    <x:t>Kam</x:t>
  </x:si>
  <x:si>
    <x:t>환불</x:t>
  </x:si>
  <x:si>
    <x:t>교환</x:t>
  </x:si>
  <x:si>
    <x:t>-</x:t>
  </x:si>
  <x:si>
    <x:t>4월</x:t>
  </x:si>
  <x:si>
    <x:t>11월</x:t>
  </x:si>
  <x:si>
    <x:t>Jia</x:t>
  </x:si>
  <x:si>
    <x:t>In</x:t>
  </x:si>
  <x:si>
    <x:t>담당</x:t>
  </x:si>
  <x:si>
    <x:t>일</x:t>
  </x:si>
  <x:si>
    <x:t>할인율</x:t>
  </x:si>
  <x:si>
    <x:t>요청</x:t>
  </x:si>
  <x:si>
    <x:t>메모장</x:t>
  </x:si>
  <x:si>
    <x:t>Mai</x:t>
  </x:si>
  <x:si>
    <x:t>특징</x:t>
  </x:si>
  <x:si>
    <x:t>SQ</x:t>
  </x:si>
  <x:si>
    <x:t>화</x:t>
  </x:si>
  <x:si>
    <x:t>OQ</x:t>
  </x:si>
  <x:si>
    <x:t>Ina</x:t>
  </x:si>
  <x:si>
    <x:t>Nof</x:t>
  </x:si>
  <x:si>
    <x:t>날짜</x:t>
  </x:si>
  <x:si>
    <x:t>Eve</x:t>
  </x:si>
  <x:si>
    <x:t>SS</x:t>
  </x:si>
  <x:si>
    <x:t xml:space="preserve">SS </x:t>
  </x:si>
  <x:si>
    <x:t>R</x:t>
  </x:si>
  <x:si>
    <x:t>Ba</x:t>
  </x:si>
  <x:si>
    <x:t>N</x:t>
  </x:si>
  <x:si>
    <x:t>수량</x:t>
  </x:si>
  <x:si>
    <x:t>One arab lady went here looking for handchain, after trying some of the designs, she choose 1, she asked for Last price and pay for it.</x:t>
  </x:si>
  <x:si>
    <x:t>Two Arab ladies went here searching for an earring and they find easily because I told them it`s our best seller so they bought it.</x:t>
  </x:si>
  <x:si>
    <x:t>A couple European tourist with Nike bag is passing by when they saw the bangle the lady tried it and she like it so she bought it.</x:t>
  </x:si>
  <x:si>
    <x:t>A regular costumer again came here to buy for gift, after looking around she chose 1 bracelet, she asked for last price and pay for it.</x:t>
  </x:si>
  <x:si>
    <x:t>An emarati lady went here looking for ring , after trying some of it she chose 2, and 1 necklace, she dont want to give her details.</x:t>
  </x:si>
  <x:si>
    <x:t>An indian old lady whose living in dubai went here looking for gift for her staff ,after looking around she chose earring and a ring.</x:t>
  </x:si>
  <x:si>
    <x:t>An Arab lady went here searching for a ring, after how many try she bought it. She lives here but She don`t want to give her details.</x:t>
  </x:si>
  <x:si>
    <x:t>European lady went here looking for gift, after looking around she chose 1 earring and pay for it, she dont want to give her details.</x:t>
  </x:si>
  <x:si>
    <x:t>We only have 2 physical stocks left , but in the system it showing 4 ,and in the inventory sales log , it`s the first time we sold it,</x:t>
  </x:si>
  <x:si>
    <x:t>An Indian guy whose working in dubai went here looking for a gift, he chose the silver bracelet ,asked for discount and bought it.</x:t>
  </x:si>
  <x:si>
    <x:t>An arab mother and daughter went here looking for a bracelet, they quickly chose and bought it. They don`t want to give their details.</x:t>
  </x:si>
  <x:si>
    <x:t>An asian lady is passing by when she saw the rings, after trying some of it, she chose 4 pieces, she dont like to give her details.</x:t>
  </x:si>
  <x:si>
    <x:t>Two friends went here asking if we have an evil eye necklace I show them then she likes it they don`t want to give their details.</x:t>
  </x:si>
  <x:si>
    <x:t>A young Arab lady whose studying here in dubai went here looking for a gift she chose the handchain, asked for discount and pay for it.</x:t>
  </x:si>
  <x:si>
    <x:t>From MOE to MCC total 10
(4) Necklace 2602160210
(2) Necklace set 2602210208
(3) Necklace set 2602220203
(1) Necklace set 2602220204</x:t>
  </x:si>
  <x:si>
    <x:t>An old lady from Iran went here looking for a gift going back to Iran tomorrow, she chose 2 earrings ,asked for discount and bought it.</x:t>
  </x:si>
  <x:si>
    <x:t>An arab lady is passing by when she stopped by, after showing around , she chose 1 ring, she asked for last price and pay for it.</x:t>
  </x:si>
  <x:si>
    <x:t>2 young tourist lady from Tanzania with Hollister bag went here looking around then they chose 1 earring and 1 ring for both of them.</x:t>
  </x:si>
  <x:si>
    <x:t>A mom and daughter tourists from Senegal went here looking for an earring. A mom find an earring that she really likes and bought it.</x:t>
  </x:si>
  <x:si>
    <x:t>A young emarati lady went here looking for gift, she took time to choose,after looking around, she chose 1 necklace and pay for it.</x:t>
  </x:si>
  <x:si>
    <x:t>A returning young arab lady went here looking for earring, after looking around, she chose 1, she asked for discount and pay for it.</x:t>
  </x:si>
  <x:si>
    <x:t>An Ethiopian teen tourist went here looking for a bracelet , after looking to a silver bracelet she really likes it and bought it.</x:t>
  </x:si>
  <x:si>
    <x:t>She came in h&amp;m then she go straight here to look an anklet so I show her all our anklets and she like a silver so she takes this item</x:t>
  </x:si>
  <x:si>
    <x:t>A guy from our neighbor pefume shop return 3 times already to buy again anklet for a gift ,he asked for discount and bought it quickly.</x:t>
  </x:si>
  <x:si>
    <x:t>Young arab lady went here showing the photo of the necklace she took before, she came now to buy it and give as gift to a friend.</x:t>
  </x:si>
  <x:si>
    <x:t>An Indian lady very hard to convince that we never give more than 10 percent discount because she was asking.but lastly bought earcuff.</x:t>
  </x:si>
  <x:si>
    <x:t>A mother and 2 daughters went here looking for a gift, they looking first in earrings then rings and end up buying for a necklace.</x:t>
  </x:si>
  <x:si>
    <x:t>An old couple from India went here looking for ring, after trying some of the rings, she chose one, asked for discount and bought it.</x:t>
  </x:si>
  <x:si>
    <x:t>An American guy went here looking for small earring, after showing him some of the choices, he picked one and bought it quickly.</x:t>
  </x:si>
  <x:si>
    <x:t>She passed by only here and she wants a ring so I show her all our rings. Then she added this bracelet. She bought it for herself</x:t>
  </x:si>
  <x:si>
    <x:t>2 young arab ladies went here looking for gift, after looking around they chose 1 necklace ,they asked for discount and pay for it.</x:t>
  </x:si>
  <x:si>
    <x:t>An indian lady return back to change to another item what she bought last 2 days ago,it`s for her daughter and it`s not fit to her.</x:t>
  </x:si>
  <x:si>
    <x:t>An indian guy whose living in dubai, went here looking for a gift, he chose the 3 bangles and asked for more discount and he bought it.</x:t>
  </x:si>
  <x:si>
    <x:t>An arab lady is passing by when she saw the handchains, after trying it, she really likes it, she asked for discount and pay for it.</x:t>
  </x:si>
  <x:si>
    <x:t>An Indian lady that passed by only here and she`s looking for an evil eye bracelet so I show all we have and she choose this item</x:t>
  </x:si>
  <x:si>
    <x:t>An Indian couple came yesterday to check only.And then came again today to bought the handchain she liked.</x:t>
  </x:si>
  <x:si>
    <x:t>This lady came yesterday but she`s having a look only and now she came back and buy the bracelet, anklet.</x:t>
  </x:si>
  <x:si>
    <x:t>Mother and daughter went here looking for a necklace and bought it, then the mother pay for both necklaces.</x:t>
  </x:si>
  <x:si>
    <x:t>Two friends went here asking if we have hand chain I show them our hand chain they tried it and bought one.</x:t>
  </x:si>
  <x:si>
    <x:t>Two lady cousin went here looking for an earring, they like the fresh water pearl earring and bought it.</x:t>
  </x:si>
  <x:si>
    <x:t>She bought it for herself, she ask me for a long earrings so I show to her this earrings and she like it.</x:t>
  </x:si>
  <x:si>
    <x:t>An emarati women simply looking and pick a 2 necklace .. then immediately says i want this and pay fast..</x:t>
  </x:si>
  <x:si>
    <x:t>Two friends from Thailand went here looking for an earring, they find easily what they like and bought it.</x:t>
  </x:si>
  <x:si>
    <x:t>A returning costumer from Russia came back to buy silver earring she saw the new design so she bought it.</x:t>
  </x:si>
  <x:si>
    <x:t>2 Indonesian ladies together.The one lady is returning customer,and the one lady bought bracelet is new.</x:t>
  </x:si>
  <x:si>
    <x:t>He is a tourist and so interested to buy a good bracelet for giving it as a gift to his beloved daughter.</x:t>
  </x:si>
  <x:si>
    <x:t>A beautiful lady is looking for a perfect ring for her and she found one and she said she likes it a lot.</x:t>
  </x:si>
  <x:si>
    <x:t>A European women wearing black dress came earlier and check,then came again to bought 2 bracelets for gift.</x:t>
  </x:si>
  <x:si>
    <x:t>A husband and wife from Oman bought bangle set and earrings.</x:t>
  </x:si>
  <x:si>
    <x:t>Two Pakistani women bought necklace as a present to someone.</x:t>
  </x:si>
  <x:si>
    <x:t>She`s looking for a ring. Then she buys and she add an earrings</x:t>
  </x:si>
  <x:si>
    <x:t>For herself. Returning costumer but her number not registered.</x:t>
  </x:si>
  <x:si>
    <x:t>An African lady who work in mirdif mall,who bought necklace.</x:t>
  </x:si>
  <x:si>
    <x:t>A husband and wife together bought necklace for her daughter.</x:t>
  </x:si>
  <x:si>
    <x:t>She bought bracelet from herself and earrings for her daughter.</x:t>
  </x:si>
  <x:si>
    <x:t>She`s a staff of Sephora, she bought this item to as a gift.</x:t>
  </x:si>
  <x:si>
    <x:t>2 ladies who bought bracelet and ring as gift to their friend.</x:t>
  </x:si>
  <x:si>
    <x:t>She buy necklace and earing for Gift for her birthday today.</x:t>
  </x:si>
  <x:si>
    <x:t>When she passed she`s asking about a anklet. And she buy it.</x:t>
  </x:si>
  <x:si>
    <x:t>She`s buying it for gift. She don`t want to put her information</x:t>
  </x:si>
  <x:si>
    <x:t>She bought 2 hand chain for her daughter and for her friend.</x:t>
  </x:si>
  <x:si>
    <x:t>She`s looking for her daughter and her daughter likes this item</x:t>
  </x:si>
  <x:si>
    <x:t>Traveller got nose rings for her daughter and ring for herself</x:t>
  </x:si>
  <x:si>
    <x:t>She go her to buy for a gift. She decided to buy this bracelet</x:t>
  </x:si>
  <x:si>
    <x:t>They are in a hurry so she didn`t want to register her info.</x:t>
  </x:si>
  <x:si>
    <x:t>An Arab women doesn`t want to give her details bought earrings.</x:t>
  </x:si>
  <x:si>
    <x:t>A Pakistani mother and daughter bought earring and bracelet.</x:t>
  </x:si>
  <x:si>
    <x:t>She buy 2 bracelets for her daughter and anklet for herself.</x:t>
  </x:si>
  <x:si>
    <x:t>She`s a regular costumer came back and buy again a earrings.</x:t>
  </x:si>
  <x:si>
    <x:t>A Indian Husband and Wife buy a necklace to wear for wedding.</x:t>
  </x:si>
  <x:si>
    <x:t>She bought it for herself, she`s our one of loyal customer..</x:t>
  </x:si>
  <x:si>
    <x:t>She passed by only here and she like this item so she bought it</x:t>
  </x:si>
  <x:si>
    <x:t>They are sister`s buying a bracelet for presents to their Mom.</x:t>
  </x:si>
  <x:si>
    <x:t>She bought for herself, she said she will come back next week</x:t>
  </x:si>
  <x:si>
    <x:t>She bought it for herself. And she like a small earrings only</x:t>
  </x:si>
  <x:si>
    <x:t>A lady from Lithuania is passing by when she stopped by because she told it likes Korean style because she`s been to Korea before and she have a Korean fiance , after checking some designs ,she chose the handchain and bought it.</x:t>
  </x:si>
  <x:si>
    <x:t>2 young Arab ladies went here looking for gift, after checking some of the items they choose 1, but they said they will come back, after how many minutes they really came back and pay for it, they dont want to give their details.</x:t>
  </x:si>
  <x:si>
    <x:t>This Arab lady is together with her friend and her 2 daughters came here she was looking for presents she bought the 2 bracelets with Arabic words in English it`s called Love, 1 heart necklace. And she added 1 earrings for herself.</x:t>
  </x:si>
  <x:si>
    <x:t>A couple indian are passing by when they stopped by to look around, after it the lady found what she likes, she chose 1 necklace and 1 earring, the guy pay for it and he asked for discount. They dont want to give their details.</x:t>
  </x:si>
  <x:si>
    <x:t>An Indian lady with sun and sand bag went here looking for earring, she quickly likes the one design, she asked for more discount but I told her if she buy 3 i can give more discount so she buy also the hand chain and the ring.</x:t>
  </x:si>
  <x:si>
    <x:t>She came from choice , after she came directly here and asking for earings ,as she said she bought before here and she told it`s good quality so she bought again 3 pairs of earrings but she don`t want to give her information.</x:t>
  </x:si>
  <x:si>
    <x:t>Emirati girl bought a bangle but asking for too much discount for the bangle coz she will give it to her friend</x:t>
  </x:si>
  <x:si>
    <x:t>An indian women who came earlier then came back again now with her daughter to purchase necklace and earring.</x:t>
  </x:si>
  <x:si>
    <x:t>An Arab customer bought necklace because she saw her friend necklace that bought from here and she liked it.</x:t>
  </x:si>
  <x:si>
    <x:t>A mother and daughter from Spain bought lots of jewelries coz they will travel going back on they`re country</x:t>
  </x:si>
  <x:si>
    <x:t>An European tourist lady is looking for a present going back to Europe tomorrow so she bought a silver bangle.</x:t>
  </x:si>
  <x:si>
    <x:t>One lady tourist from Ghana went here looking for a jewelry for herself and she bought a necklace and a ring.</x:t>
  </x:si>
  <x:si>
    <x:t>An indian guy went here looking for a gift, after looking around he chose 1 necklace and pay for it quickly.</x:t>
  </x:si>
  <x:si>
    <x:t>She`s not from here she came only to buy some of the staff she wanted and she wants to bought this bracelet .</x:t>
  </x:si>
  <x:si>
    <x:t>She bought this item for herself, they go here with her mother and looking for anklet so she bought this item.</x:t>
  </x:si>
  <x:si>
    <x:t>They wanted to buy a daily used. They are mother and daughter she bought this item for her and for her daughter</x:t>
  </x:si>
  <x:si>
    <x:t>She`s finding an earrings for her daughter . And madam and me offer a screw type earrings, and the kids love it</x:t>
  </x:si>
  <x:si>
    <x:t>He came here before but he came back to buy this item to be a present . He don`t like to take the information.</x:t>
  </x:si>
  <x:si>
    <x:t>He is indian guy who brought Sephora item and passed by in our shop to buy ring as a gift for her girlfriend.</x:t>
  </x:si>
  <x:si>
    <x:t>This is the customer of ate riza before and she is one of our loyal customer. Her mother bought it for herself</x:t>
  </x:si>
  <x:si>
    <x:t>This lady is the Sister who buy a bangle set, but she buy a necklace for presents not for herself to friend.</x:t>
  </x:si>
  <x:si>
    <x:t>Bought for gift, checked the warranty, once he checked and then back because he couldn`t find the item he want</x:t>
  </x:si>
  <x:si>
    <x:t>She bought it for herself.it takes time because she wanted more discount until madam give her 150 as a prize.</x:t>
  </x:si>
  <x:si>
    <x:t>She came her to bought for gift, about 10mins. And she want discount so I gave her a discount to deal with it.</x:t>
  </x:si>
  <x:si>
    <x:t>They add this one because they niece really likes it. Before they don`t have budget but in the end bought it</x:t>
  </x:si>
  <x:si>
    <x:t>She an Indian lady she`s with her Mom and son. She stopped in the kiosk had a look and she found the necklace.</x:t>
  </x:si>
  <x:si>
    <x:t>She will attend a meeting but she forgot to wear bracelet so she bought it just to have something in her wrist.</x:t>
  </x:si>
  <x:si>
    <x:t>They are coming from selcela and passing here and had a look for earrings after then she liked and bought it.</x:t>
  </x:si>
  <x:si>
    <x:t>She bought this item for herself. She wanted like a brand so we show her this item. And she choose this item</x:t>
  </x:si>
  <x:si>
    <x:t>They are the customer of ate Lyn a while ago, and they came back here to bought another earrings for a gift.</x:t>
  </x:si>
  <x:si>
    <x:t>They passed by here to bought a bracelet. And the girl wants the tennis with the gold color so they bought it</x:t>
  </x:si>
  <x:si>
    <x:t>She`s with her family as today is Sunday so they having a family bonding. But this lady a Mother and with her teenage daughter who is checking stuff`s to buy. A mother chose a 2 rings while the daughter like the van Cleef bracelet as I recommend to her, because she don`t like the bracelets what`s on the displays.</x:t>
  </x:si>
  <x:si>
    <x:t>She came from center point and she passed by only her and I approach her she ask me if we have an amethyst so I tell her already sold out then I tell her that we have only jade opal and torquoise,so I show her all torquoise and she like it.</x:t>
  </x:si>
  <x:si>
    <x:t>Re-register 1/1
2507050210	1
(Add) 0/2
09150109	1
11150510	1
(Deduct) 0/18
2511080107	1
2512050408	1
2512060408	3
2512070209	2
2408100103	2
2505060314	1
2508050205	1
2509070315	1
2512070106	1
2510050308	1
2511060203	2
11150511	1
2508050405	1</x:t>
  </x:si>
  <x:si>
    <x:t>She is with her Mom and Her Sister`s. They came from selcela her 1 Sister bought a necklace set. No other stuff`s she is looking only the bangle set that she likes and she buy it, while her other sister also is looking necklace for presents.</x:t>
  </x:si>
  <x:si>
    <x:t>berfinegribayir@hotnail.com</x:t>
  </x:si>
  <x:si>
    <x:t>For her friend as a gift</x:t>
  </x:si>
  <x:si>
    <x:t>Not reported by Riza(12652)</x:t>
  </x:si>
  <x:si>
    <x:t>Not reported by Riza(12672)</x:t>
  </x:si>
  <x:si>
    <x:t>A couple bought necklace</x:t>
  </x:si>
  <x:si>
    <x:t>Not reported by Riza(12756)</x:t>
  </x:si>
  <x:si>
    <x:t>maryamimran010@gmail.com</x:t>
  </x:si>
  <x:si>
    <x:t>Due to customer exchange.</x:t>
  </x:si>
  <x:si>
    <x:t>Not reported by Riza(12657)</x:t>
  </x:si>
  <x:si>
    <x:t>She bought it for herself</x:t>
  </x:si>
  <x:si>
    <x:t>For her 1 year old daughter</x:t>
  </x:si>
  <x:si>
    <x:t>She bought it for herself.</x:t>
  </x:si>
  <x:si>
    <x:t>He buy ring for presents</x:t>
  </x:si>
  <x:si>
    <x:t>Earings for her daughter.</x:t>
  </x:si>
  <x:si>
    <x:t>For her daughter(together)</x:t>
  </x:si>
  <x:si>
    <x:t>dana_alkhalili@hotmail.com</x:t>
  </x:si>
  <x:si>
    <x:t>hessa.alsuwaid7@gmail.com</x:t>
  </x:si>
  <x:si>
    <x:t>이미 7월에 품절 제품으로 시스템에서 삭제됨</x:t>
  </x:si>
  <x:si>
    <x:t>She buy earing for herself.</x:t>
  </x:si>
  <x:si>
    <x:t>For herself, from Indian .</x:t>
  </x:si>
  <x:si>
    <x:t>Not reported by Riza(12545)</x:t>
  </x:si>
  <x:si>
    <x:t>For presents to her friend</x:t>
  </x:si>
  <x:si>
    <x:t>Mum bought for her earring</x:t>
  </x:si>
  <x:si>
    <x:t>Not reported by Riza(12776)</x:t>
  </x:si>
  <x:si>
    <x:t>A couple bought earrings.</x:t>
  </x:si>
  <x:si>
    <x:t>tia.abusafieh4@gmail.com</x:t>
  </x:si>
  <x:si>
    <x:t>&lt;p&gt;Titanium 18kGP Shell&lt;/p&gt;</x:t>
  </x:si>
  <x:si>
    <x:t>zahra.alsaffar110@gmail.com</x:t>
  </x:si>
  <x:si>
    <x:t>Not reported by Riza(12682)</x:t>
  </x:si>
  <x:si>
    <x:t>This is order from online.</x:t>
  </x:si>
  <x:si>
    <x:t>She buy 2 rings for herself</x:t>
  </x:si>
  <x:si>
    <x:t>An Indian women bought ring</x:t>
  </x:si>
  <x:si>
    <x:t>Not reported by Riza(12663)</x:t>
  </x:si>
  <x:si>
    <x:t>3 Arab women bought ring</x:t>
  </x:si>
  <x:si>
    <x:t>mohamedyou2008@gmail.com</x:t>
  </x:si>
  <x:si>
    <x:t>manalalsharief@hotmail.com</x:t>
  </x:si>
  <x:si>
    <x:t>For herself came together</x:t>
  </x:si>
  <x:si>
    <x:t>She buy a ring for herself.</x:t>
  </x:si>
  <x:si>
    <x:t>For herself and for her Mom</x:t>
  </x:si>
  <x:si>
    <x:t>Not reported by Riza(12762)</x:t>
  </x:si>
  <x:si>
    <x:t>She bought it for herself,</x:t>
  </x:si>
  <x:si>
    <x:t>Not reported by Riza(12542)</x:t>
  </x:si>
  <x:si>
    <x:t xml:space="preserve">Bought for her daughter </x:t>
  </x:si>
  <x:si>
    <x:t>fatimamohdahli@gmail.com</x:t>
  </x:si>
  <x:si>
    <x:t>vaibhavramesh10@gmail.com</x:t>
  </x:si>
  <x:si>
    <x:t>sara.alabdulla@gmail.com</x:t>
  </x:si>
  <x:si>
    <x:t>Buying for gift and herself</x:t>
  </x:si>
  <x:si>
    <x:t>ilka.scharfenberg@gmx.net</x:t>
  </x:si>
  <x:si>
    <x:t>&lt;p&gt;Silver925 18kGP Opal&lt;/p&gt;</x:t>
  </x:si>
  <x:si>
    <x:t>Not reported by Riza(12728)</x:t>
  </x:si>
  <x:si>
    <x:t>Copper 18KGP Shell &amp; Zircon</x:t>
  </x:si>
  <x:si>
    <x:t>She`s buying for herself..</x:t>
  </x:si>
  <x:si>
    <x:t>Belly piercing 2508050608</x:t>
  </x:si>
  <x:si>
    <x:t>Silver925 18kGP FW Pearl</x:t>
  </x:si>
  <x:si>
    <x:t>She buy anklet for herself</x:t>
  </x:si>
  <x:si>
    <x:t>Birthday gift for herself</x:t>
  </x:si>
  <x:si>
    <x:t>She give for the presents.</x:t>
  </x:si>
  <x:si>
    <x:t>For a gift to her friend</x:t>
  </x:si>
  <x:si>
    <x:t>nicolachisholm85@gmail.com</x:t>
  </x:si>
  <x:si>
    <x:t>Copper 18kGP Shell &amp; Zircon</x:t>
  </x:si>
  <x:si>
    <x:t>She`s buying for herself</x:t>
  </x:si>
  <x:si>
    <x:t>&lt;p&gt;Silver925 Crystal&lt;/p&gt;</x:t>
  </x:si>
  <x:si>
    <x:t>They are indian family, and the 14 year old wants to buy something for herself, but they takes time because she waited for her mother.And all they pick is they like it .</x:t>
  </x:si>
  <x:si>
    <x:t>They passed by only here, but her daughter only checking then her mother ask her what she likes. Then the mother bought this item because this item what the daughters like</x:t>
  </x:si>
  <x:si>
    <x:t>She`s lower in 20 years all , she`s only 11 years old which finding a gift for her friend, and I tell to her to give a gift necklace, so she bought it for her self money.</x:t>
  </x:si>
  <x:si>
    <x:t>A guy from Pakistan went here showing a photo of what his wife took before, its an earring and a ring, her wife told him to buy it now, he asked for discount and pay for it.</x:t>
  </x:si>
  <x:si>
    <x:t>They are couples who came a lady buy a 2 pairs of silver earrings. She is a returning costumer as I saw she is wearing earrings from here but she don`t want to registered.</x:t>
  </x:si>
  <x:si>
    <x:t>She`s from Russia, she`s looking for a necklace for her daughter but a locket type, but she likes this items so she`s a little bit confuse so it takes a little bit time</x:t>
  </x:si>
  <x:si>
    <x:t>2 friends from Europe went here looking around, after trying some of the rings, the lady chose one, she asked for discount and pay for it, she dont want to give her details.</x:t>
  </x:si>
  <x:si>
    <x:t>She is with the husband together with their 2 months old baby in stroller. She bought before stuff`s here a silver earrings and now she came back and buy again earrings.</x:t>
  </x:si>
  <x:si>
    <x:t>One filipina lady whose working inside moe also went here looking for ring, after trying some of it, she chose 1 and asked for last price, she don`t want to give her details.</x:t>
  </x:si>
  <x:si>
    <x:t>8월 품절</x:t>
  </x:si>
  <x:si>
    <x:t>6-11866</x:t>
  </x:si>
  <x:si>
    <x:t>Bushra</x:t>
  </x:si>
  <x:si>
    <x:t>2403</x:t>
  </x:si>
  <x:si>
    <x:t>Nayab</x:t>
  </x:si>
  <x:si>
    <x:t>6-11914</x:t>
  </x:si>
  <x:si>
    <x:t>Zarah</x:t>
  </x:si>
  <x:si>
    <x:t>Rabeb</x:t>
  </x:si>
  <x:si>
    <x:t>6-11825</x:t>
  </x:si>
  <x:si>
    <x:t>Bakhite</x:t>
  </x:si>
  <x:si>
    <x:t>6-12244</x:t>
  </x:si>
  <x:si>
    <x:t>Aline</x:t>
  </x:si>
  <x:si>
    <x:t>6-12922</x:t>
  </x:si>
  <x:si>
    <x:t>Evelyn</x:t>
  </x:si>
  <x:si>
    <x:t>6-12428</x:t>
  </x:si>
  <x:si>
    <x:t>6-11888</x:t>
  </x:si>
  <x:si>
    <x:t>6-11916</x:t>
  </x:si>
  <x:si>
    <x:t>6-11987</x:t>
  </x:si>
  <x:si>
    <x:t>6-12805</x:t>
  </x:si>
  <x:si>
    <x:t>6-12497</x:t>
  </x:si>
  <x:si>
    <x:t>6-12401</x:t>
  </x:si>
  <x:si>
    <x:t>Kavya</x:t>
  </x:si>
  <x:si>
    <x:t>6-13057</x:t>
  </x:si>
  <x:si>
    <x:t>Roxana</x:t>
  </x:si>
  <x:si>
    <x:t>6-13682</x:t>
  </x:si>
  <x:si>
    <x:t>6-12663</x:t>
  </x:si>
  <x:si>
    <x:t>6-12658</x:t>
  </x:si>
  <x:si>
    <x:t>Suha</x:t>
  </x:si>
  <x:si>
    <x:t>Saha</x:t>
  </x:si>
  <x:si>
    <x:t>Abdulah</x:t>
  </x:si>
  <x:si>
    <x:t>6-12652</x:t>
  </x:si>
  <x:si>
    <x:t>Kajal</x:t>
  </x:si>
  <x:si>
    <x:t>Mimi</x:t>
  </x:si>
  <x:si>
    <x:t>6-12712</x:t>
  </x:si>
  <x:si>
    <x:t>Arif</x:t>
  </x:si>
  <x:si>
    <x:t>Maheen</x:t>
  </x:si>
  <x:si>
    <x:t>2308</x:t>
  </x:si>
  <x:si>
    <x:t>6-12066</x:t>
  </x:si>
  <x:si>
    <x:t>Excil</x:t>
  </x:si>
  <x:si>
    <x:t>Azam</x:t>
  </x:si>
  <x:si>
    <x:t>6-12395</x:t>
  </x:si>
  <x:si>
    <x:t>Ferah</x:t>
  </x:si>
  <x:si>
    <x:t>6-11927</x:t>
  </x:si>
  <x:si>
    <x:t>6-12392</x:t>
  </x:si>
  <x:si>
    <x:t>6-13008</x:t>
  </x:si>
  <x:si>
    <x:t>6-12319</x:t>
  </x:si>
  <x:si>
    <x:t>Saiba</x:t>
  </x:si>
  <x:si>
    <x:t>6-13021</x:t>
  </x:si>
  <x:si>
    <x:t>Luca</x:t>
  </x:si>
  <x:si>
    <x:t>6-12071</x:t>
  </x:si>
  <x:si>
    <x:t>6-12280</x:t>
  </x:si>
  <x:si>
    <x:t>Amanda</x:t>
  </x:si>
  <x:si>
    <x:t>Iman</x:t>
  </x:si>
  <x:si>
    <x:t>Hassan</x:t>
  </x:si>
  <x:si>
    <x:t>6-12664</x:t>
  </x:si>
  <x:si>
    <x:t>Dansee</x:t>
  </x:si>
  <x:si>
    <x:t>6-12049</x:t>
  </x:si>
  <x:si>
    <x:t>6-12715</x:t>
  </x:si>
  <x:si>
    <x:t>6-12021</x:t>
  </x:si>
  <x:si>
    <x:t>6-11931</x:t>
  </x:si>
  <x:si>
    <x:t>Mudhawi</x:t>
  </x:si>
  <x:si>
    <x:t>Fouzia</x:t>
  </x:si>
  <x:si>
    <x:t>Anum</x:t>
  </x:si>
  <x:si>
    <x:t>Hamda</x:t>
  </x:si>
  <x:si>
    <x:t>Ammar</x:t>
  </x:si>
  <x:si>
    <x:t>6-11945</x:t>
  </x:si>
  <x:si>
    <x:t>2506</x:t>
  </x:si>
  <x:si>
    <x:t>6-12944</x:t>
  </x:si>
  <x:si>
    <x:t>6-12015</x:t>
  </x:si>
  <x:si>
    <x:t>6-12346</x:t>
  </x:si>
  <x:si>
    <x:t>6-12585</x:t>
  </x:si>
  <x:si>
    <x:t>6-13027</x:t>
  </x:si>
  <x:si>
    <x:t>6-12171</x:t>
  </x:si>
  <x:si>
    <x:t>6-12626</x:t>
  </x:si>
  <x:si>
    <x:t>6-12580</x:t>
  </x:si>
  <x:si>
    <x:t>6-11829</x:t>
  </x:si>
  <x:si>
    <x:t>Leen</x:t>
  </x:si>
  <x:si>
    <x:t>6-13066</x:t>
  </x:si>
  <x:si>
    <x:t>Natasha</x:t>
  </x:si>
  <x:si>
    <x:t>Nita</x:t>
  </x:si>
  <x:si>
    <x:t>2305</x:t>
  </x:si>
  <x:si>
    <x:t>6-11816</x:t>
  </x:si>
  <x:si>
    <x:t>6-12263</x:t>
  </x:si>
  <x:si>
    <x:t>6-11761</x:t>
  </x:si>
  <x:si>
    <x:t>6-12806</x:t>
  </x:si>
  <x:si>
    <x:t>Uhood</x:t>
  </x:si>
  <x:si>
    <x:t>Mobina</x:t>
  </x:si>
  <x:si>
    <x:t>6-12186</x:t>
  </x:si>
  <x:si>
    <x:t>Fateema</x:t>
  </x:si>
  <x:si>
    <x:t>Helena</x:t>
  </x:si>
  <x:si>
    <x:t>Deeba</x:t>
  </x:si>
  <x:si>
    <x:t>6-13020</x:t>
  </x:si>
  <x:si>
    <x:t>6-12073</x:t>
  </x:si>
  <x:si>
    <x:t>They came from kiabi and they passed by only here then the lady wants this ring so they bought it</x:t>
  </x:si>
  <x:si>
    <x:t>She bought it for herself. At first she`s confuse and I help her to choose so she bought this item</x:t>
  </x:si>
  <x:si>
    <x:t>She`s looking for a gift, it takes time because she want to confirm if it`s the one she gonna buy</x:t>
  </x:si>
  <x:si>
    <x:t>This is a wrong punch only because of the name . I only do this to take out the customer. Sorry sir</x:t>
  </x:si>
  <x:si>
    <x:t>She bought it for herself, she doesn`t want to registered her information because she`s in a hurry.</x:t>
  </x:si>
  <x:si>
    <x:t>She`s an Indian lady, she came directly here to buy a gift. And she chooses all this item as a gift</x:t>
  </x:si>
  <x:si>
    <x:t>She came from nayomi, and she passed by her then she`s looking for her bracelet, so she bought it.</x:t>
  </x:si>
  <x:si>
    <x:t>They finding a matching for her daughters dress for prom night. And her daughter choose this item.</x:t>
  </x:si>
  <x:si>
    <x:t>She came here to bought something for her that she wanted to layered. She`s our one of customer.</x:t>
  </x:si>
  <x:si>
    <x:t>An emarati family with Charles Keith paper bag who bought bangle set.They are first time customer.</x:t>
  </x:si>
  <x:si>
    <x:t>Also this item was bought the same customer of receipt no. 612772. She bought this item as a gift.</x:t>
  </x:si>
  <x:si>
    <x:t>She bought it for a gift to her mother, she choose this item because it`s near from turquiose color</x:t>
  </x:si>
  <x:si>
    <x:t>She find for a grandmother gift. So after a few minutes she decide to buy the pearl necklace silver</x:t>
  </x:si>
  <x:si>
    <x:t>She bought it for herself. She wants for a daily use so I told to her this is the one for daily use</x:t>
  </x:si>
  <x:si>
    <x:t>She`s finding earrings for herself so it takes time to her to choose.. then she choose this item</x:t>
  </x:si>
  <x:si>
    <x:t>She bought this item for herself, she passed by only here and she checked our items and she like it</x:t>
  </x:si>
  <x:si>
    <x:t>A family with carrefour trolley went here last minute , and a husband buy a bangle for her wife.</x:t>
  </x:si>
  <x:si>
    <x:t>She buy necklace and ring she is from other country. No information because she don`t want to give.</x:t>
  </x:si>
  <x:si>
    <x:t>She`s together with her Sister`s just passing and tried to look at the items. She likes the ring.</x:t>
  </x:si>
  <x:si>
    <x:t>She`s finding an earrings that suits on her ears. So I offered this earrings . She`s gonna like it</x:t>
  </x:si>
  <x:si>
    <x:t>They passed by only here and her mother wants to bought this item for her so the mother bought it</x:t>
  </x:si>
  <x:si>
    <x:t>She`s finding a gift for 3 years old baby. So I offer her a silver one. So she bought the butterfly</x:t>
  </x:si>
  <x:si>
    <x:t>Two friends with carrefour trolley went here looking for a ring and decided to buy it immediately.</x:t>
  </x:si>
  <x:si>
    <x:t>An arab lady stopped by here looking around, after trying some of the item she chose 1 necklace , she asked for discount and pay for it, she dont like to give her details.</x:t>
  </x:si>
  <x:si>
    <x:t>An European guy went here looking for gift, after looking around he chose necklace and a bracelet, he asked for discount and pay for it, he dont want to give his details.</x:t>
  </x:si>
  <x:si>
    <x:t>An indian couple whose living in dubai are passing by when they saw the earrings, after the lady saw some designs she chose one asked for discount and the husband pay for it.</x:t>
  </x:si>
  <x:si>
    <x:t>An emarati lady with Zara bag went here looking for ring, after trying some of it,she chose 1 and pay for it quickly, she`s in hurry so she dont want to give her details.</x:t>
  </x:si>
  <x:si>
    <x:t>A mother with 2 daughters and a son went here looking for jewelries that they like, after trying some of it, they buy 4 items, the mother asked for discount and pay for it.</x:t>
  </x:si>
  <x:si>
    <x:t>An Arab mother with a daughter with centerpoint bag went here looking for a gift, she said she will buy 2 pieces if giving discount, so she choice 2 earrings and bought it.</x:t>
  </x:si>
  <x:si>
    <x:t>An Indian lady tourist holding Zara bag went here looking for a present for herself then she chose the silver bracelet and bought it. She don`t want to give her details.</x:t>
  </x:si>
  <x:si>
    <x:t>An Indian family whose living here in dubai, went here looking and tried some of the jewelries and end up choosing earrings, they bought 2 earrings and asked for discount.</x:t>
  </x:si>
  <x:si>
    <x:t>(Add-From MCC)
(2) Bangle 2502100312
(1) Bangle 2511050314
(3) Bangle 2601150314
(1) Bracelet 2512060301
(2) Bracelet 2512060302
(1) Ring 2512060401
(2) Ring 2602180403</x:t>
  </x:si>
  <x:si>
    <x:t>A family earlier return because they want also an earring for the mom and bought it, they are living here but they don`t want to give their details and email for the receipt.</x:t>
  </x:si>
  <x:si>
    <x:t>An arab lady is passing by when she stopped, she told she was just looking around but she saw the earring and she really likes it, she asked for discount and pay for it .</x:t>
  </x:si>
  <x:si>
    <x:t>An European family whose living in dubai went here looking for a necklace, she quickly chose one asked for last price and bought it. She don`t want to give her details.</x:t>
  </x:si>
  <x:si>
    <x:t>An emarati lady whose working inside the mall is passing by when she saw the earrings, after checking some of the items she chose 1, she asked for discount and pay for it.</x:t>
  </x:si>
  <x:si>
    <x:t>A guy from Jordan whose living in dubai went here looking for gift, he chose quickly the bracelet, he asked for last price and pay for it. He don`t want to give his details.</x:t>
  </x:si>
  <x:si>
    <x:t>An Arab mom with a daughter went here looking for a bracelet for her daughter after checking how many bracelet she chose one ang bought it and asked for little discount.</x:t>
  </x:si>
  <x:si>
    <x:t>Young emarati lady went here looking for bracelet, after looking and trying some of it, she chose the fw pearl bracelet and pay for it, she dont want to give her details.</x:t>
  </x:si>
  <x:si>
    <x:t>A young Indian couple whose living here in dubai, are passing by when they saw the earrings, the girl easily choose one earring she asked for last price and bought it quickly.</x:t>
  </x:si>
  <x:si>
    <x:t>A young Arab lady together with her mother and sister went here looking for handchain, after trying some of it, she choose 1, her mother asked for discount and pay for it.</x:t>
  </x:si>
  <x:si>
    <x:t>A filipina lady whose working also inside moe, went here looking for minimalist earring, after showing some of the items, she chose 1, asked for discount and pay for it.</x:t>
  </x:si>
  <x:si>
    <x:t>2 Arab ladies came back again to purchase.They came already few days ago,just tried on and promised will come back.They refuse to give details because visit only in Dubai.</x:t>
  </x:si>
  <x:si>
    <x:t>An indian lady with her friend filipina lady went here looking for necklace, after looking around the Indian lady chose the necklace, she asked for Last price and pay for it.</x:t>
  </x:si>
  <x:si>
    <x:t>An indian lady went here looking for long earring,after showing her some of the choices, she chose 1,she asked for discount and pay for it, she dont want to give her details.</x:t>
  </x:si>
  <x:si>
    <x:t>Fatty</x:t>
  </x:si>
  <x:si>
    <x:t>Shantal</x:t>
  </x:si>
  <x:si>
    <x:t>Herjeet</x:t>
  </x:si>
  <x:si>
    <x:t>A lady holding a rnb bag went here to check if there`s an earring that she like but she`s still thinking so she left then after how many minutes she came back and she find the suitable earring for her and bought it.</x:t>
  </x:si>
  <x:si>
    <x:t>Titanium 18kGP Natural Stone</x:t>
  </x:si>
  <x:si>
    <x:t>Silver925 18kGP Shell &amp; Zircon</x:t>
  </x:si>
  <x:si>
    <x:t>Necklace Earring set 2504110210</x:t>
  </x:si>
  <x:si>
    <x:t>2410050401</x:t>
  </x:si>
  <x:si>
    <x:t>0521031864</x:t>
  </x:si>
  <x:si>
    <x:t>2501100201</x:t>
  </x:si>
  <x:si>
    <x:t>2411150302</x:t>
  </x:si>
  <x:si>
    <x:t>Mini Singh</x:t>
  </x:si>
  <x:si>
    <x:t>2511070208</x:t>
  </x:si>
  <x:si>
    <x:t>11150510</x:t>
  </x:si>
  <x:si>
    <x:t>0505533606</x:t>
  </x:si>
  <x:si>
    <x:t>2602190313</x:t>
  </x:si>
  <x:si>
    <x:t>0544416122</x:t>
  </x:si>
  <x:si>
    <x:t>2506060308</x:t>
  </x:si>
  <x:si>
    <x:t>01100201</x:t>
  </x:si>
  <x:si>
    <x:t>0502145694</x:t>
  </x:si>
  <x:si>
    <x:t>2511060408</x:t>
  </x:si>
  <x:si>
    <x:t>0567244615</x:t>
  </x:si>
  <x:si>
    <x:t>2602230101</x:t>
  </x:si>
  <x:si>
    <x:t>01010402</x:t>
  </x:si>
  <x:si>
    <x:t>0508079179</x:t>
  </x:si>
  <x:si>
    <x:t>Bushra Ali</x:t>
  </x:si>
  <x:si>
    <x:t>12100216</x:t>
  </x:si>
  <x:si>
    <x:t>0507788771</x:t>
  </x:si>
  <x:si>
    <x:t>01290107</x:t>
  </x:si>
  <x:si>
    <x:t>2510060312</x:t>
  </x:si>
  <x:si>
    <x:t>0522807798</x:t>
  </x:si>
  <x:si>
    <x:t>2410100306</x:t>
  </x:si>
  <x:si>
    <x:t>2412100501</x:t>
  </x:si>
  <x:si>
    <x:t>0545570084</x:t>
  </x:si>
  <x:si>
    <x:t>0526995373</x:t>
  </x:si>
  <x:si>
    <x:t>12100401</x:t>
  </x:si>
  <x:si>
    <x:t>10050301</x:t>
  </x:si>
  <x:si>
    <x:t>0504810030</x:t>
  </x:si>
  <x:si>
    <x:t>0564419948</x:t>
  </x:si>
  <x:si>
    <x:t>2501050104</x:t>
  </x:si>
  <x:si>
    <x:t>0567850550</x:t>
  </x:si>
  <x:si>
    <x:t>0506028162</x:t>
  </x:si>
  <x:si>
    <x:t>08100402</x:t>
  </x:si>
  <x:si>
    <x:t>0555611340</x:t>
  </x:si>
  <x:si>
    <x:t>2511070106</x:t>
  </x:si>
  <x:si>
    <x:t>0562749117</x:t>
  </x:si>
  <x:si>
    <x:t>Buthaina</x:t>
  </x:si>
  <x:si>
    <x:t>2409150101</x:t>
  </x:si>
  <x:si>
    <x:t>2407150307</x:t>
  </x:si>
  <x:si>
    <x:t>01290409</x:t>
  </x:si>
  <x:si>
    <x:t>2412110406</x:t>
  </x:si>
  <x:si>
    <x:t>2501050210</x:t>
  </x:si>
  <x:si>
    <x:t>0525200088</x:t>
  </x:si>
  <x:si>
    <x:t>0501661221</x:t>
  </x:si>
  <x:si>
    <x:t>0568808900</x:t>
  </x:si>
  <x:si>
    <x:t>Princess</x:t>
  </x:si>
  <x:si>
    <x:t>0547088444</x:t>
  </x:si>
  <x:si>
    <x:t>2409150202</x:t>
  </x:si>
  <x:si>
    <x:t>0504358565</x:t>
  </x:si>
  <x:si>
    <x:t>12110401</x:t>
  </x:si>
  <x:si>
    <x:t>2511060407</x:t>
  </x:si>
  <x:si>
    <x:t>0564669424</x:t>
  </x:si>
  <x:si>
    <x:t>0562136810</x:t>
  </x:si>
  <x:si>
    <x:t>0502040304</x:t>
  </x:si>
  <x:si>
    <x:t>17:00-18:00</x:t>
  </x:si>
  <x:si>
    <x:t>03270358</x:t>
  </x:si>
  <x:si>
    <x:t>03150117</x:t>
  </x:si>
  <x:si>
    <x:t>2307140309</x:t>
  </x:si>
  <x:si>
    <x:t>2407070307</x:t>
  </x:si>
  <x:si>
    <x:t>96897312202</x:t>
  </x:si>
  <x:si>
    <x:t>0509273098</x:t>
  </x:si>
  <x:si>
    <x:t>2407150110</x:t>
  </x:si>
  <x:si>
    <x:t>0566839999</x:t>
  </x:si>
  <x:si>
    <x:t>0527272533</x:t>
  </x:si>
  <x:si>
    <x:t>21:00-22:00</x:t>
  </x:si>
  <x:si>
    <x:t>08020109</x:t>
  </x:si>
  <x:si>
    <x:t>02100407</x:t>
  </x:si>
  <x:si>
    <x:t>Mon(2/16)</x:t>
  </x:si>
  <x:si>
    <x:t>Priyanaa</x:t>
  </x:si>
  <x:si>
    <x:t>0501152966</x:t>
  </x:si>
  <x:si>
    <x:t>0553472396</x:t>
  </x:si>
  <x:si>
    <x:t>07050111</x:t>
  </x:si>
  <x:si>
    <x:t>2511080304</x:t>
  </x:si>
  <x:si>
    <x:t>0525558612</x:t>
  </x:si>
  <x:si>
    <x:t>11100315</x:t>
  </x:si>
  <x:si>
    <x:t>0547384657</x:t>
  </x:si>
  <x:si>
    <x:t>0562993232</x:t>
  </x:si>
  <x:si>
    <x:t>0581072477</x:t>
  </x:si>
  <x:si>
    <x:t>0507169592</x:t>
  </x:si>
  <x:si>
    <x:t>2511060207</x:t>
  </x:si>
  <x:si>
    <x:t>2410050404</x:t>
  </x:si>
  <x:si>
    <x:t>2510060313</x:t>
  </x:si>
  <x:si>
    <x:t>0567501818</x:t>
  </x:si>
  <x:si>
    <x:t>0555955534</x:t>
  </x:si>
  <x:si>
    <x:t>0552395744</x:t>
  </x:si>
  <x:si>
    <x:t>2411160111</x:t>
  </x:si>
  <x:si>
    <x:t>2412050207</x:t>
  </x:si>
  <x:si>
    <x:t>Fri(3/6)</x:t>
  </x:si>
  <x:si>
    <x:t>0559900774</x:t>
  </x:si>
  <x:si>
    <x:t>08150303</x:t>
  </x:si>
  <x:si>
    <x:t>0561416990</x:t>
  </x:si>
  <x:si>
    <x:t>2512070206</x:t>
  </x:si>
  <x:si>
    <x:t>0567887797</x:t>
  </x:si>
  <x:si>
    <x:t>0528334439</x:t>
  </x:si>
  <x:si>
    <x:t>0506455266</x:t>
  </x:si>
  <x:si>
    <x:t>11220412</x:t>
  </x:si>
  <x:si>
    <x:t>2401010407</x:t>
  </x:si>
  <x:si>
    <x:t>11100403</x:t>
  </x:si>
  <x:si>
    <x:t>2409150207</x:t>
  </x:si>
  <x:si>
    <x:t>07060110</x:t>
  </x:si>
  <x:si>
    <x:t>Last/12/24</x:t>
  </x:si>
  <x:si>
    <x:t>0509377003</x:t>
  </x:si>
  <x:si>
    <x:t>2309260410</x:t>
  </x:si>
  <x:si>
    <x:t>2501050504</x:t>
  </x:si>
  <x:si>
    <x:t>2411050201</x:t>
  </x:si>
  <x:si>
    <x:t>0556352635</x:t>
  </x:si>
  <x:si>
    <x:t>2407110106</x:t>
  </x:si>
  <x:si>
    <x:t>05130103</x:t>
  </x:si>
  <x:si>
    <x:t>2512090106</x:t>
  </x:si>
  <x:si>
    <x:t>0505240099</x:t>
  </x:si>
  <x:si>
    <x:t>2511050314</x:t>
  </x:si>
  <x:si>
    <x:t>11150509</x:t>
  </x:si>
  <x:si>
    <x:t>2312010134</x:t>
  </x:si>
  <x:si>
    <x:t>01050211</x:t>
  </x:si>
  <x:si>
    <x:t>07270308</x:t>
  </x:si>
  <x:si>
    <x:t>01050502</x:t>
  </x:si>
  <x:si>
    <x:t>Mon(3/23)</x:t>
  </x:si>
  <x:si>
    <x:t>데이터X/찾음/2개</x:t>
  </x:si>
  <x:si>
    <x:t>2511060210</x:t>
  </x:si>
  <x:si>
    <x:t>2412100315</x:t>
  </x:si>
  <x:si>
    <x:t>0562679882</x:t>
  </x:si>
  <x:si>
    <x:t>12080101</x:t>
  </x:si>
  <x:si>
    <x:t>0543545550</x:t>
  </x:si>
  <x:si>
    <x:t>2511060410</x:t>
  </x:si>
  <x:si>
    <x:t>12945(Riza)</x:t>
  </x:si>
  <x:si>
    <x:t>0528856854</x:t>
  </x:si>
  <x:si>
    <x:t>03080303</x:t>
  </x:si>
  <x:si>
    <x:t>09150310</x:t>
  </x:si>
  <x:si>
    <x:t>0585442518</x:t>
  </x:si>
  <x:si>
    <x:t>0504259747</x:t>
  </x:si>
  <x:si>
    <x:t>07200201</x:t>
  </x:si>
  <x:si>
    <x:t>11100410</x:t>
  </x:si>
  <x:si>
    <x:t>0508555008</x:t>
  </x:si>
  <x:si>
    <x:t>11050201</x:t>
  </x:si>
  <x:si>
    <x:t>0559949993</x:t>
  </x:si>
  <x:si>
    <x:t>0508341934</x:t>
  </x:si>
  <x:si>
    <x:t>0509033368</x:t>
  </x:si>
  <x:si>
    <x:t>Thu(2/26)</x:t>
  </x:si>
  <x:si>
    <x:t>12100209</x:t>
  </x:si>
  <x:si>
    <x:t>2405120102</x:t>
  </x:si>
  <x:si>
    <x:t>09070416</x:t>
  </x:si>
  <x:si>
    <x:t>2602220101</x:t>
  </x:si>
  <x:si>
    <x:t>2409160305</x:t>
  </x:si>
  <x:si>
    <x:t>01100106</x:t>
  </x:si>
  <x:si>
    <x:t>2409160402</x:t>
  </x:si>
  <x:si>
    <x:t>2411150202</x:t>
  </x:si>
  <x:si>
    <x:t>0564999530</x:t>
  </x:si>
  <x:si>
    <x:t>0503474605</x:t>
  </x:si>
  <x:si>
    <x:t>12050301</x:t>
  </x:si>
  <x:si>
    <x:t>06050305</x:t>
  </x:si>
  <x:si>
    <x:t>0504265649</x:t>
  </x:si>
  <x:si>
    <x:t>10050404</x:t>
  </x:si>
  <x:si>
    <x:t>07140104</x:t>
  </x:si>
  <x:si>
    <x:t>Iman Janahi</x:t>
  </x:si>
  <x:si>
    <x:t>0509166757</x:t>
  </x:si>
  <x:si>
    <x:t>0504827782</x:t>
  </x:si>
  <x:si>
    <x:t>0505286829</x:t>
  </x:si>
  <x:si>
    <x:t>0588859738</x:t>
  </x:si>
  <x:si>
    <x:t>0567393838</x:t>
  </x:si>
  <x:si>
    <x:t>2405130102</x:t>
  </x:si>
  <x:si>
    <x:t>11160210</x:t>
  </x:si>
  <x:si>
    <x:t>09150601</x:t>
  </x:si>
  <x:si>
    <x:t>2308140110</x:t>
  </x:si>
  <x:si>
    <x:t xml:space="preserve"> 2509050107</x:t>
  </x:si>
  <x:si>
    <x:t>Thu(7/9)</x:t>
  </x:si>
  <x:si>
    <x:t>0501021400</x:t>
  </x:si>
  <x:si>
    <x:t>0566994002</x:t>
  </x:si>
  <x:si>
    <x:t>96892899773</x:t>
  </x:si>
  <x:si>
    <x:t>01050108</x:t>
  </x:si>
  <x:si>
    <x:t>11100201</x:t>
  </x:si>
  <x:si>
    <x:t>0528908900</x:t>
  </x:si>
  <x:si>
    <x:t>0569078879</x:t>
  </x:si>
  <x:si>
    <x:t>2409150309</x:t>
  </x:si>
  <x:si>
    <x:t>Fri(7/10)</x:t>
  </x:si>
  <x:si>
    <x:t>2501060108</x:t>
  </x:si>
  <x:si>
    <x:t>0509211188</x:t>
  </x:si>
  <x:si>
    <x:t>0582376401</x:t>
  </x:si>
  <x:si>
    <x:t>099746888</x:t>
  </x:si>
  <x:si>
    <x:t>05130105</x:t>
  </x:si>
  <x:si>
    <x:t>2308140320</x:t>
  </x:si>
  <x:si>
    <x:t>01050408</x:t>
  </x:si>
  <x:si>
    <x:t>Fri(2/27)</x:t>
  </x:si>
  <x:si>
    <x:t>0501491008</x:t>
  </x:si>
  <x:si>
    <x:t>0527200441</x:t>
  </x:si>
  <x:si>
    <x:t>Brushali</x:t>
  </x:si>
  <x:si>
    <x:t>2510070311</x:t>
  </x:si>
  <x:si>
    <x:t>2512060208</x:t>
  </x:si>
  <x:si>
    <x:t>01050308</x:t>
  </x:si>
  <x:si>
    <x:t>01050305</x:t>
  </x:si>
  <x:si>
    <x:t>0556880616</x:t>
  </x:si>
  <x:si>
    <x:t>09100206</x:t>
  </x:si>
  <x:si>
    <x:t>96565988996</x:t>
  </x:si>
  <x:si>
    <x:t>2404200109</x:t>
  </x:si>
  <x:si>
    <x:t>06281005</x:t>
  </x:si>
  <x:si>
    <x:t>11160105</x:t>
  </x:si>
  <x:si>
    <x:t>0565426557</x:t>
  </x:si>
  <x:si>
    <x:t>2412100407</x:t>
  </x:si>
  <x:si>
    <x:t>13069(Lyn)</x:t>
  </x:si>
  <x:si>
    <x:t>09150109</x:t>
  </x:si>
  <x:si>
    <x:t>0542336668</x:t>
  </x:si>
  <x:si>
    <x:t>2408170107</x:t>
  </x:si>
  <x:si>
    <x:t>0508560336</x:t>
  </x:si>
  <x:si>
    <x:t>12110405</x:t>
  </x:si>
  <x:si>
    <x:t>0581600908</x:t>
  </x:si>
  <x:si>
    <x:t>0556699097</x:t>
  </x:si>
  <x:si>
    <x:t>12050210</x:t>
  </x:si>
  <x:si>
    <x:t>0569649444</x:t>
  </x:si>
  <x:si>
    <x:t>2408150411</x:t>
  </x:si>
  <x:si>
    <x:t>0502098196</x:t>
  </x:si>
  <x:si>
    <x:t>2410050108</x:t>
  </x:si>
  <x:si>
    <x:t>0567457991</x:t>
  </x:si>
  <x:si>
    <x:t>0509155100</x:t>
  </x:si>
  <x:si>
    <x:t>2411160208</x:t>
  </x:si>
  <x:si>
    <x:t>0568355231</x:t>
  </x:si>
  <x:si>
    <x:t>0564495666</x:t>
  </x:si>
  <x:si>
    <x:t>0502888260</x:t>
  </x:si>
  <x:si>
    <x:t>07050204</x:t>
  </x:si>
  <x:si>
    <x:t>01100204</x:t>
  </x:si>
  <x:si>
    <x:t>Thu(2/12)</x:t>
  </x:si>
  <x:si>
    <x:t>2411150305</x:t>
  </x:si>
  <x:si>
    <x:t>0501330835</x:t>
  </x:si>
  <x:si>
    <x:t>10050302</x:t>
  </x:si>
  <x:si>
    <x:t>0506363707</x:t>
  </x:si>
  <x:si>
    <x:t>0566660086</x:t>
  </x:si>
  <x:si>
    <x:t>0566405725</x:t>
  </x:si>
  <x:si>
    <x:t>55547155373</x:t>
  </x:si>
  <x:si>
    <x:t>2511060103</x:t>
  </x:si>
  <x:si>
    <x:t>12300202</x:t>
  </x:si>
  <x:si>
    <x:t>Belly Studs</x:t>
  </x:si>
  <x:si>
    <x:t>2511080306</x:t>
  </x:si>
  <x:si>
    <x:t>0509880749</x:t>
  </x:si>
  <x:si>
    <x:t>0528662250</x:t>
  </x:si>
  <x:si>
    <x:t>05100303</x:t>
  </x:si>
  <x:si>
    <x:t>12110411</x:t>
  </x:si>
  <x:si>
    <x:t>0507444990</x:t>
  </x:si>
  <x:si>
    <x:t>0555216508</x:t>
  </x:si>
  <x:si>
    <x:t>07150105</x:t>
  </x:si>
  <x:si>
    <x:t>0509300129</x:t>
  </x:si>
  <x:si>
    <x:t>0504336444</x:t>
  </x:si>
  <x:si>
    <x:t>0566385943</x:t>
  </x:si>
  <x:si>
    <x:t>2512090103</x:t>
  </x:si>
  <x:si>
    <x:t>2410050201</x:t>
  </x:si>
  <x:si>
    <x:t>2309070418</x:t>
  </x:si>
  <x:si>
    <x:t>07050202</x:t>
  </x:si>
  <x:si>
    <x:t>2501050107</x:t>
  </x:si>
  <x:si>
    <x:t>Mon(4/6)</x:t>
  </x:si>
  <x:si>
    <x:t>0507174044</x:t>
  </x:si>
  <x:si>
    <x:t>0556248463</x:t>
  </x:si>
  <x:si>
    <x:t>0561016969</x:t>
  </x:si>
  <x:si>
    <x:t>05040401</x:t>
  </x:si>
  <x:si>
    <x:t>Mon(4/13)</x:t>
  </x:si>
  <x:si>
    <x:t>2310190315</x:t>
  </x:si>
  <x:si>
    <x:t>2408020112</x:t>
  </x:si>
  <x:si>
    <x:t>12823(Riza)</x:t>
  </x:si>
  <x:si>
    <x:t>For hersels</x:t>
  </x:si>
  <x:si>
    <x:t>2501100107</x:t>
  </x:si>
  <x:si>
    <x:t>11150411</x:t>
  </x:si>
  <x:si>
    <x:t>0504669635</x:t>
  </x:si>
  <x:si>
    <x:t>0526512346</x:t>
  </x:si>
  <x:si>
    <x:t>0563859750</x:t>
  </x:si>
  <x:si>
    <x:t>04250310</x:t>
  </x:si>
  <x:si>
    <x:t>2309260115</x:t>
  </x:si>
  <x:si>
    <x:t>2511070202</x:t>
  </x:si>
  <x:si>
    <x:t>09150402</x:t>
  </x:si>
  <x:si>
    <x:t>04200301</x:t>
  </x:si>
  <x:si>
    <x:t>07100402</x:t>
  </x:si>
  <x:si>
    <x:t>0505751149</x:t>
  </x:si>
  <x:si>
    <x:t>08140315</x:t>
  </x:si>
  <x:si>
    <x:t>250406019</x:t>
  </x:si>
  <x:si>
    <x:t>0585868548</x:t>
  </x:si>
  <x:si>
    <x:t>0507831222</x:t>
  </x:si>
  <x:si>
    <x:t>0529008566</x:t>
  </x:si>
  <x:si>
    <x:t>0556674554</x:t>
  </x:si>
  <x:si>
    <x:t>2511070305</x:t>
  </x:si>
  <x:si>
    <x:t>Asmaa Raed</x:t>
  </x:si>
  <x:si>
    <x:t>2506060305</x:t>
  </x:si>
  <x:si>
    <x:t>10050103</x:t>
  </x:si>
  <x:si>
    <x:t>2512060410</x:t>
  </x:si>
  <x:si>
    <x:t>0505740655</x:t>
  </x:si>
  <x:si>
    <x:t>Fri(4/10)</x:t>
  </x:si>
  <x:si>
    <x:t>66663514</x:t>
  </x:si>
  <x:si>
    <x:t>09160406</x:t>
  </x:si>
  <x:si>
    <x:t>0503039990</x:t>
  </x:si>
  <x:si>
    <x:t>2506050209</x:t>
  </x:si>
  <x:si>
    <x:t>2511050506</x:t>
  </x:si>
  <x:si>
    <x:t>0501592293</x:t>
  </x:si>
  <x:si>
    <x:t>03050403</x:t>
  </x:si>
  <x:si>
    <x:t>2501060206</x:t>
  </x:si>
  <x:si>
    <x:t>2512050504</x:t>
  </x:si>
  <x:si>
    <x:t>2409160401</x:t>
  </x:si>
  <x:si>
    <x:t>31618650123</x:t>
  </x:si>
  <x:si>
    <x:t>0551849121</x:t>
  </x:si>
  <x:si>
    <x:t>2512050408</x:t>
  </x:si>
  <x:si>
    <x:t>056161626</x:t>
  </x:si>
  <x:si>
    <x:t>0506525556</x:t>
  </x:si>
  <x:si>
    <x:t>06050401</x:t>
  </x:si>
  <x:si>
    <x:t>2412050206</x:t>
  </x:si>
  <x:si>
    <x:t>0565715715</x:t>
  </x:si>
  <x:si>
    <x:t>01060110</x:t>
  </x:si>
  <x:si>
    <x:t>0553556829</x:t>
  </x:si>
  <x:si>
    <x:t>0561374417</x:t>
  </x:si>
  <x:si>
    <x:t>0529114771</x:t>
  </x:si>
  <x:si>
    <x:t>02100108</x:t>
  </x:si>
  <x:si>
    <x:t>04200201</x:t>
  </x:si>
  <x:si>
    <x:t>2310190317</x:t>
  </x:si>
  <x:si>
    <x:t>03200109</x:t>
  </x:si>
  <x:si>
    <x:t>03250119</x:t>
  </x:si>
  <x:si>
    <x:t>0561559983</x:t>
  </x:si>
  <x:si>
    <x:t>2512060403</x:t>
  </x:si>
  <x:si>
    <x:t>2408010501</x:t>
  </x:si>
  <x:si>
    <x:t>0504291334</x:t>
  </x:si>
  <x:si>
    <x:t>Fri(4/3)</x:t>
  </x:si>
  <x:si>
    <x:t>0505551047</x:t>
  </x:si>
  <x:si>
    <x:t>2309070404</x:t>
  </x:si>
  <x:si>
    <x:t>0543085726</x:t>
  </x:si>
  <x:si>
    <x:t>01100103</x:t>
  </x:si>
  <x:si>
    <x:t>0543326554</x:t>
  </x:si>
  <x:si>
    <x:t>Nose Ring</x:t>
  </x:si>
  <x:si>
    <x:t>2510060314</x:t>
  </x:si>
  <x:si>
    <x:t>2511080309</x:t>
  </x:si>
  <x:si>
    <x:t>2506050403</x:t>
  </x:si>
  <x:si>
    <x:t>0559684405</x:t>
  </x:si>
  <x:si>
    <x:t>2312010407</x:t>
  </x:si>
  <x:si>
    <x:t>0569605132</x:t>
  </x:si>
  <x:si>
    <x:t>0505579938</x:t>
  </x:si>
  <x:si>
    <x:t>트렌디 디자인 전송?</x:t>
  </x:si>
  <x:si>
    <x:t>2511070102</x:t>
  </x:si>
  <x:si>
    <x:t>01050203</x:t>
  </x:si>
  <x:si>
    <x:t>05240102</x:t>
  </x:si>
  <x:si>
    <x:t>07110110</x:t>
  </x:si>
  <x:si>
    <x:t>01070107</x:t>
  </x:si>
  <x:si>
    <x:t>0507751400</x:t>
  </x:si>
  <x:si>
    <x:t>2407150404</x:t>
  </x:si>
  <x:si>
    <x:t>12120407</x:t>
  </x:si>
  <x:si>
    <x:t>03250403</x:t>
  </x:si>
  <x:si>
    <x:t>0552278490</x:t>
  </x:si>
  <x:si>
    <x:t>2411100202</x:t>
  </x:si>
  <x:si>
    <x:t>11100404</x:t>
  </x:si>
  <x:si>
    <x:t>0505591060</x:t>
  </x:si>
  <x:si>
    <x:t>Shana Lee</x:t>
  </x:si>
  <x:si>
    <x:t>Neelofar</x:t>
  </x:si>
  <x:si>
    <x:t>09150202</x:t>
  </x:si>
  <x:si>
    <x:t>0503036006</x:t>
  </x:si>
  <x:si>
    <x:t>0567262682</x:t>
  </x:si>
  <x:si>
    <x:t>2403250116</x:t>
  </x:si>
  <x:si>
    <x:t>2501050310</x:t>
  </x:si>
  <x:si>
    <x:t>08010101</x:t>
  </x:si>
  <x:si>
    <x:t>13:00-14:00</x:t>
  </x:si>
  <x:si>
    <x:t>0547080635</x:t>
  </x:si>
  <x:si>
    <x:t>2407050202</x:t>
  </x:si>
  <x:si>
    <x:t>0586111032</x:t>
  </x:si>
  <x:si>
    <x:t>2303050302</x:t>
  </x:si>
  <x:si>
    <x:t>0588988921</x:t>
  </x:si>
  <x:si>
    <x:t>08100202</x:t>
  </x:si>
  <x:si>
    <x:t>0559205543</x:t>
  </x:si>
  <x:si>
    <x:t>0555258397</x:t>
  </x:si>
  <x:si>
    <x:t>04060401</x:t>
  </x:si>
  <x:si>
    <x:t>0509899099</x:t>
  </x:si>
  <x:si>
    <x:t>Dua Nizam</x:t>
  </x:si>
  <x:si>
    <x:t>2411100313</x:t>
  </x:si>
  <x:si>
    <x:t>0521943335</x:t>
  </x:si>
  <x:si>
    <x:t>0581773724</x:t>
  </x:si>
  <x:si>
    <x:t>She`s one of our loyal customer who always buying an earrings for herself</x:t>
  </x:si>
  <x:si>
    <x:t>Same person with the first receipt she buy another earing for her daughter.</x:t>
  </x:si>
  <x:si>
    <x:t>This is the item exchange of madam narha. The customer of receipt no.613071</x:t>
  </x:si>
  <x:si>
    <x:t>She`s one of our customer, she wants only to buy an anklet for daily use.</x:t>
  </x:si>
  <x:si>
    <x:t>She came from Zara and passed by only here to see a gift for her friend.</x:t>
  </x:si>
  <x:si>
    <x:t>She buy it for herself. But she doesn`t want to registered her information</x:t>
  </x:si>
  <x:si>
    <x:t>This person same person with the receipt 6-12925 he just added the ring.</x:t>
  </x:si>
  <x:si>
    <x:t>She bought it for a gift , and she didn`t want to register her information.</x:t>
  </x:si>
  <x:si>
    <x:t>They are tourist only and they don`t want to register their information.</x:t>
  </x:si>
  <x:si>
    <x:t>For her daughter, she don`t want to give her information on in the system.</x:t>
  </x:si>
  <x:si>
    <x:t>She came in Sephora and she passed by her to bought an earring for herself</x:t>
  </x:si>
  <x:si>
    <x:t>A lady wearing sports wear from USA, she bought a hand chain and earrings.</x:t>
  </x:si>
  <x:si>
    <x:t>She`s only looking around then she likes this one that`s why she bought it</x:t>
  </x:si>
  <x:si>
    <x:t>They are came here to check only. But I convince them to both an earrings.</x:t>
  </x:si>
  <x:si>
    <x:t>She`s a visitor only here. She wanted only to bought this item for herself</x:t>
  </x:si>
  <x:si>
    <x:t>&lt;p&gt;Silver925 18kGP FW Pearl&lt;/p&gt;&lt;p&gt;Letter B(2)D(1)K(2)L(1)N(1)Z(1) DP AS&lt;/p&gt;</x:t>
  </x:si>
  <x:si>
    <x:t>She buy 1 ear cuff and earing for herself. She don`t want to give her info.</x:t>
  </x:si>
  <x:si>
    <x:t>They finding a gift for there friends. So they decided to choose this item</x:t>
  </x:si>
  <x:si>
    <x:t>She`s looking for a gift so she bought this one, she`s a tourist only here</x:t>
  </x:si>
  <x:si>
    <x:t>For herself, she like bracelet</x:t>
  </x:si>
  <x:si>
    <x:t>She buy necklace for presents</x:t>
  </x:si>
  <x:si>
    <x:t>She bought it for her daughter.</x:t>
  </x:si>
  <x:si>
    <x:t>For herself and for her mother</x:t>
  </x:si>
  <x:si>
    <x:t>For herself came together 실속X</x:t>
  </x:si>
  <x:si>
    <x:t>She buy necklace for presents.</x:t>
  </x:si>
  <x:si>
    <x:t>Not reported by Regine(12670)</x:t>
  </x:si>
  <x:si>
    <x:t>She buy 2 earings for her self.</x:t>
  </x:si>
  <x:si>
    <x:t>&lt;p&gt;Silver925 18KGP Zircon&lt;/p&gt;</x:t>
  </x:si>
  <x:si>
    <x:t>Not reported by Regine(12614)</x:t>
  </x:si>
  <x:si>
    <x:t>Buying for her friends gift.</x:t>
  </x:si>
  <x:si>
    <x:t>She buy earrings for presents.</x:t>
  </x:si>
  <x:si>
    <x:t>Couple, buying for her wife .</x:t>
  </x:si>
  <x:si>
    <x:t>She bought it for friends gift</x:t>
  </x:si>
  <x:si>
    <x:t>She buy ring for her sister.</x:t>
  </x:si>
  <x:si>
    <x:t>For herself and for her Nanny</x:t>
  </x:si>
  <x:si>
    <x:t>For presents to their friend.</x:t>
  </x:si>
  <x:si>
    <x:t>Shaikha.altamimi07@gmail.com</x:t>
  </x:si>
  <x:si>
    <x:t>Not reported by Regine(12754)</x:t>
  </x:si>
  <x:si>
    <x:t>Not reported by Regine(12548)</x:t>
  </x:si>
  <x:si>
    <x:t>She buy earrings for a gift.</x:t>
  </x:si>
  <x:si>
    <x:t>Not reported by Regine(12572)</x:t>
  </x:si>
  <x:si>
    <x:t>He buy`s it for himself 남녀동반</x:t>
  </x:si>
  <x:si>
    <x:t>25/05/31 이후 방문 / 안부 인사 라마단 전</x:t>
  </x:si>
  <x:si>
    <x:t>She buy bangle set for herself.</x:t>
  </x:si>
  <x:si>
    <x:t>For her and to her daughter.</x:t>
  </x:si>
  <x:si>
    <x:t>&lt;p&gt;Silver925 18kGP Shell&lt;/p&gt;</x:t>
  </x:si>
  <x:si>
    <x:t>She buy necklace for herself.</x:t>
  </x:si>
  <x:si>
    <x:t>They bought this item as a gift</x:t>
  </x:si>
  <x:si>
    <x:t>Birthday gift for her daughter.</x:t>
  </x:si>
  <x:si>
    <x:t>She buy 2 rings for herself.</x:t>
  </x:si>
  <x:si>
    <x:t>Not reported by Regine(12546)</x:t>
  </x:si>
  <x:si>
    <x:t>For herself and for presents.</x:t>
  </x:si>
  <x:si>
    <x:t>They bought this for a gift.</x:t>
  </x:si>
  <x:si>
    <x:t>She bought it for her niece.</x:t>
  </x:si>
  <x:si>
    <x:t>For herself, exchange the item.</x:t>
  </x:si>
  <x:si>
    <x:t>For her 2 years old daughter</x:t>
  </x:si>
  <x:si>
    <x:t>She buy earing for her friend.</x:t>
  </x:si>
  <x:si>
    <x:t>A dad bought for her daughter</x:t>
  </x:si>
  <x:si>
    <x:t>She buy 2 earings for herself.</x:t>
  </x:si>
  <x:si>
    <x:t>Bought gifts for her friends</x:t>
  </x:si>
  <x:si>
    <x:t>Silver925 18kGP Opal &amp; Zircon</x:t>
  </x:si>
  <x:si>
    <x:t>He buy necklace for his wife.</x:t>
  </x:si>
  <x:si>
    <x:t>She bought this one for a gift</x:t>
  </x:si>
  <x:si>
    <x:t>Bought for the nanay earring</x:t>
  </x:si>
  <x:si>
    <x:t>For herself and for the gift</x:t>
  </x:si>
  <x:si>
    <x:t>She buy bracelets for presents.</x:t>
  </x:si>
  <x:si>
    <x:t>She buy earing for her sister.</x:t>
  </x:si>
  <x:si>
    <x:t>Came with her mum bought a ring</x:t>
  </x:si>
  <x:si>
    <x:t>He bought it for her wife/부부</x:t>
  </x:si>
  <x:si>
    <x:t>She buy necklace for herself</x:t>
  </x:si>
  <x:si>
    <x:t>Not reported by Regine(12755)</x:t>
  </x:si>
  <x:si>
    <x:t>Mobinadamirchilo85@gmail.com</x:t>
  </x:si>
  <x:si>
    <x:t>Not reported by Regine(12620)</x:t>
  </x:si>
  <x:si>
    <x:t>Not reported by Regine(12702)</x:t>
  </x:si>
  <x:si>
    <x:t>She buy earrings for herself.</x:t>
  </x:si>
  <x:si>
    <x:t>Bought earring for her daughter</x:t>
  </x:si>
  <x:si>
    <x:t>She buy ear cuff for herself</x:t>
  </x:si>
  <x:si>
    <x:t>She bought it for her daughter</x:t>
  </x:si>
  <x:si>
    <x:t>Bought for anklet and bangle</x:t>
  </x:si>
  <x:si>
    <x:t>She`s buying for her daughter.</x:t>
  </x:si>
  <x:si>
    <x:t>2306230304</x:t>
  </x:si>
  <x:si>
    <x:t>11:00-12:00</x:t>
  </x:si>
  <x:si>
    <x:t>0545666407</x:t>
  </x:si>
  <x:si>
    <x:t>01060112</x:t>
  </x:si>
  <x:si>
    <x:t>0553399695</x:t>
  </x:si>
  <x:si>
    <x:t>2411150507</x:t>
  </x:si>
  <x:si>
    <x:t>2412100303</x:t>
  </x:si>
  <x:si>
    <x:t>0502430303</x:t>
  </x:si>
  <x:si>
    <x:t>12050205</x:t>
  </x:si>
  <x:si>
    <x:t>2405050201</x:t>
  </x:si>
  <x:si>
    <x:t>12110212</x:t>
  </x:si>
  <x:si>
    <x:t>0524284870</x:t>
  </x:si>
  <x:si>
    <x:t>07060107</x:t>
  </x:si>
  <x:si>
    <x:t>12110312</x:t>
  </x:si>
  <x:si>
    <x:t>12100502</x:t>
  </x:si>
  <x:si>
    <x:t>2401010118</x:t>
  </x:si>
  <x:si>
    <x:t>2511090102</x:t>
  </x:si>
  <x:si>
    <x:t>2412120104</x:t>
  </x:si>
  <x:si>
    <x:t>0585422885</x:t>
  </x:si>
  <x:si>
    <x:t>0559145335</x:t>
  </x:si>
  <x:si>
    <x:t>0505015505</x:t>
  </x:si>
  <x:si>
    <x:t>0589074894</x:t>
  </x:si>
  <x:si>
    <x:t>0506796745</x:t>
  </x:si>
  <x:si>
    <x:t>Helanmary</x:t>
  </x:si>
  <x:si>
    <x:t>14:00-15:00</x:t>
  </x:si>
  <x:si>
    <x:t>0508347152</x:t>
  </x:si>
  <x:si>
    <x:t>2408150103</x:t>
  </x:si>
  <x:si>
    <x:t>40s/Indian</x:t>
  </x:si>
  <x:si>
    <x:t>01070110</x:t>
  </x:si>
  <x:si>
    <x:t>0502465555</x:t>
  </x:si>
  <x:si>
    <x:t>10050402</x:t>
  </x:si>
  <x:si>
    <x:t>0551097750</x:t>
  </x:si>
  <x:si>
    <x:t>0589337551</x:t>
  </x:si>
  <x:si>
    <x:t>10100301</x:t>
  </x:si>
  <x:si>
    <x:t>07210411</x:t>
  </x:si>
  <x:si>
    <x:t>12110311</x:t>
  </x:si>
  <x:si>
    <x:t>0502830507</x:t>
  </x:si>
  <x:si>
    <x:t>Sun(4/19)</x:t>
  </x:si>
  <x:si>
    <x:t>0522076994</x:t>
  </x:si>
  <x:si>
    <x:t>2312010206</x:t>
  </x:si>
  <x:si>
    <x:t>0529766774</x:t>
  </x:si>
  <x:si>
    <x:t>2512060312</x:t>
  </x:si>
  <x:si>
    <x:t>01290405</x:t>
  </x:si>
  <x:si>
    <x:t>2512060304</x:t>
  </x:si>
  <x:si>
    <x:t>12120114</x:t>
  </x:si>
  <x:si>
    <x:t>Without VAT</x:t>
  </x:si>
  <x:si>
    <x:t>Fri(2/20)</x:t>
  </x:si>
  <x:si>
    <x:t>07160107</x:t>
  </x:si>
  <x:si>
    <x:t>03150102</x:t>
  </x:si>
  <x:si>
    <x:t>2312010127</x:t>
  </x:si>
  <x:si>
    <x:t>02100402</x:t>
  </x:si>
  <x:si>
    <x:t>22:00-23:00</x:t>
  </x:si>
  <x:si>
    <x:t>0568777136</x:t>
  </x:si>
  <x:si>
    <x:t>0556990337</x:t>
  </x:si>
  <x:si>
    <x:t>07050110</x:t>
  </x:si>
  <x:si>
    <x:t>Abdulrahman</x:t>
  </x:si>
  <x:si>
    <x:t>08100102</x:t>
  </x:si>
  <x:si>
    <x:t>0503524969</x:t>
  </x:si>
  <x:si>
    <x:t>12955(Riza)</x:t>
  </x:si>
  <x:si>
    <x:t>0569965491</x:t>
  </x:si>
  <x:si>
    <x:t>2501050306</x:t>
  </x:si>
  <x:si>
    <x:t>Eren Perez</x:t>
  </x:si>
  <x:si>
    <x:t>2409150109</x:t>
  </x:si>
  <x:si>
    <x:t>0507083606</x:t>
  </x:si>
  <x:si>
    <x:t>0521732285</x:t>
  </x:si>
  <x:si>
    <x:t>2312010130</x:t>
  </x:si>
  <x:si>
    <x:t>12100316</x:t>
  </x:si>
  <x:si>
    <x:t>09050203</x:t>
  </x:si>
  <x:si>
    <x:t>2511070110</x:t>
  </x:si>
  <x:si>
    <x:t>2412100318</x:t>
  </x:si>
  <x:si>
    <x:t>12080103</x:t>
  </x:si>
  <x:si>
    <x:t>2512060203</x:t>
  </x:si>
  <x:si>
    <x:t>0509665968</x:t>
  </x:si>
  <x:si>
    <x:t>11150319</x:t>
  </x:si>
  <x:si>
    <x:t>0509477521</x:t>
  </x:si>
  <x:si>
    <x:t>0567214153</x:t>
  </x:si>
  <x:si>
    <x:t>0569070107</x:t>
  </x:si>
  <x:si>
    <x:t>0529838645</x:t>
  </x:si>
  <x:si>
    <x:t>11100312</x:t>
  </x:si>
  <x:si>
    <x:t>11160206</x:t>
  </x:si>
  <x:si>
    <x:t>0503402277</x:t>
  </x:si>
  <x:si>
    <x:t>40s/Arab/GP</x:t>
  </x:si>
  <x:si>
    <x:t>12100104</x:t>
  </x:si>
  <x:si>
    <x:t>2409160214</x:t>
  </x:si>
  <x:si>
    <x:t>0543223346</x:t>
  </x:si>
  <x:si>
    <x:t>10050401</x:t>
  </x:si>
  <x:si>
    <x:t>0567079989</x:t>
  </x:si>
  <x:si>
    <x:t>11100110</x:t>
  </x:si>
  <x:si>
    <x:t>0568593985</x:t>
  </x:si>
  <x:si>
    <x:t>01060108</x:t>
  </x:si>
  <x:si>
    <x:t>0564803000</x:t>
  </x:si>
  <x:si>
    <x:t>0501110459</x:t>
  </x:si>
  <x:si>
    <x:t>Sun(3/8)</x:t>
  </x:si>
  <x:si>
    <x:t>Abdulhadi</x:t>
  </x:si>
  <x:si>
    <x:t>2501050311</x:t>
  </x:si>
  <x:si>
    <x:t>0553044144</x:t>
  </x:si>
  <x:si>
    <x:t>0506556983</x:t>
  </x:si>
  <x:si>
    <x:t>01100108</x:t>
  </x:si>
  <x:si>
    <x:t>0588553327</x:t>
  </x:si>
  <x:si>
    <x:t>2511080106</x:t>
  </x:si>
  <x:si>
    <x:t>10210410</x:t>
  </x:si>
  <x:si>
    <x:t>04260105</x:t>
  </x:si>
  <x:si>
    <x:t>0543103732</x:t>
  </x:si>
  <x:si>
    <x:t>0527865652</x:t>
  </x:si>
  <x:si>
    <x:t>2511060109</x:t>
  </x:si>
  <x:si>
    <x:t>01100303</x:t>
  </x:si>
  <x:si>
    <x:t>10050101</x:t>
  </x:si>
  <x:si>
    <x:t>2411150303</x:t>
  </x:si>
  <x:si>
    <x:t>09150206</x:t>
  </x:si>
  <x:si>
    <x:t>2511080305</x:t>
  </x:si>
  <x:si>
    <x:t>11150505</x:t>
  </x:si>
  <x:si>
    <x:t>2306230202</x:t>
  </x:si>
  <x:si>
    <x:t>10190317</x:t>
  </x:si>
  <x:si>
    <x:t>Swapnali</x:t>
  </x:si>
  <x:si>
    <x:t>01050310</x:t>
  </x:si>
  <x:si>
    <x:t>11924/Tala</x:t>
  </x:si>
  <x:si>
    <x:t>0568593347</x:t>
  </x:si>
  <x:si>
    <x:t>0569908909</x:t>
  </x:si>
  <x:si>
    <x:t>0568642288</x:t>
  </x:si>
  <x:si>
    <x:t>Rofaiadh</x:t>
  </x:si>
  <x:si>
    <x:t>08160113</x:t>
  </x:si>
  <x:si>
    <x:t>2412100316</x:t>
  </x:si>
  <x:si>
    <x:t>2311230203</x:t>
  </x:si>
  <x:si>
    <x:t>Cleaning</x:t>
  </x:si>
  <x:si>
    <x:t>2403250301</x:t>
  </x:si>
  <x:si>
    <x:t>0503100314</x:t>
  </x:si>
  <x:si>
    <x:t>06280105</x:t>
  </x:si>
  <x:si>
    <x:t>0551067494</x:t>
  </x:si>
  <x:si>
    <x:t>07100102</x:t>
  </x:si>
  <x:si>
    <x:t>0503670555</x:t>
  </x:si>
  <x:si>
    <x:t>0581977389</x:t>
  </x:si>
  <x:si>
    <x:t>0544981779</x:t>
  </x:si>
  <x:si>
    <x:t>2412120106</x:t>
  </x:si>
  <x:si>
    <x:t>08150103</x:t>
  </x:si>
  <x:si>
    <x:t>2407100401</x:t>
  </x:si>
  <x:si>
    <x:t>2512050506</x:t>
  </x:si>
  <x:si>
    <x:t>0552565696</x:t>
  </x:si>
  <x:si>
    <x:t>0554641155</x:t>
  </x:si>
  <x:si>
    <x:t>05555921723</x:t>
  </x:si>
  <x:si>
    <x:t>0503362600</x:t>
  </x:si>
  <x:si>
    <x:t>0505510559</x:t>
  </x:si>
  <x:si>
    <x:t>2408150409</x:t>
  </x:si>
  <x:si>
    <x:t>Yuval Amir</x:t>
  </x:si>
  <x:si>
    <x:t>2408170104</x:t>
  </x:si>
  <x:si>
    <x:t>2412120402</x:t>
  </x:si>
  <x:si>
    <x:t>Kristina</x:t>
  </x:si>
  <x:si>
    <x:t>0526095008</x:t>
  </x:si>
  <x:si>
    <x:t>12110406</x:t>
  </x:si>
  <x:si>
    <x:t>0565779592</x:t>
  </x:si>
  <x:si>
    <x:t>2412110303</x:t>
  </x:si>
  <x:si>
    <x:t>2412110201</x:t>
  </x:si>
  <x:si>
    <x:t>12010202</x:t>
  </x:si>
  <x:si>
    <x:t>19:00-20:00</x:t>
  </x:si>
  <x:si>
    <x:t>07140301</x:t>
  </x:si>
  <x:si>
    <x:t>0556702373</x:t>
  </x:si>
  <x:si>
    <x:t>2511070109</x:t>
  </x:si>
  <x:si>
    <x:t>07050403</x:t>
  </x:si>
  <x:si>
    <x:t>12050211</x:t>
  </x:si>
  <x:si>
    <x:t>0553853853</x:t>
  </x:si>
  <x:si>
    <x:t>11150313</x:t>
  </x:si>
  <x:si>
    <x:t>2401260308</x:t>
  </x:si>
  <x:si>
    <x:t>Asmat Thani</x:t>
  </x:si>
  <x:si>
    <x:t>0566636771</x:t>
  </x:si>
  <x:si>
    <x:t>2409160211</x:t>
  </x:si>
  <x:si>
    <x:t>2412100106</x:t>
  </x:si>
  <x:si>
    <x:t>2410050301</x:t>
  </x:si>
  <x:si>
    <x:t>2309070103</x:t>
  </x:si>
  <x:si>
    <x:t>12100305</x:t>
  </x:si>
  <x:si>
    <x:t>09100307</x:t>
  </x:si>
  <x:si>
    <x:t>0524336224</x:t>
  </x:si>
  <x:si>
    <x:t>0585939698</x:t>
  </x:si>
  <x:si>
    <x:t>0505674589</x:t>
  </x:si>
  <x:si>
    <x:t>0509890863</x:t>
  </x:si>
  <x:si>
    <x:t>12891(Riza)</x:t>
  </x:si>
  <x:si>
    <x:t>0509034002</x:t>
  </x:si>
  <x:si>
    <x:t>2403010611</x:t>
  </x:si>
  <x:si>
    <x:t>07060304</x:t>
  </x:si>
  <x:si>
    <x:t>2303270358</x:t>
  </x:si>
  <x:si>
    <x:t>0559807733</x:t>
  </x:si>
  <x:si>
    <x:t>0504692392</x:t>
  </x:si>
  <x:si>
    <x:t>12100101</x:t>
  </x:si>
  <x:si>
    <x:t>0528866472</x:t>
  </x:si>
  <x:si>
    <x:t>12110215</x:t>
  </x:si>
  <x:si>
    <x:t>2511060107</x:t>
  </x:si>
  <x:si>
    <x:t>2409160407</x:t>
  </x:si>
  <x:si>
    <x:t>06230504</x:t>
  </x:si>
  <x:si>
    <x:t>09220407</x:t>
  </x:si>
  <x:si>
    <x:t>2408150505</x:t>
  </x:si>
  <x:si>
    <x:t>11100313</x:t>
  </x:si>
  <x:si>
    <x:t>2404250602</x:t>
  </x:si>
  <x:si>
    <x:t>12110108</x:t>
  </x:si>
  <x:si>
    <x:t>2412120403</x:t>
  </x:si>
  <x:si>
    <x:t>04250321</x:t>
  </x:si>
  <x:si>
    <x:t>09150306</x:t>
  </x:si>
  <x:si>
    <x:t>09050105</x:t>
  </x:si>
  <x:si>
    <x:t>2501050109</x:t>
  </x:si>
  <x:si>
    <x:t>08010410</x:t>
  </x:si>
  <x:si>
    <x:t>20s/Arab/GP</x:t>
  </x:si>
  <x:si>
    <x:t>0551233338</x:t>
  </x:si>
  <x:si>
    <x:t>0528446696</x:t>
  </x:si>
  <x:si>
    <x:t>For herself</x:t>
  </x:si>
  <x:si>
    <x:t>0566417534</x:t>
  </x:si>
  <x:si>
    <x:t>0508082244</x:t>
  </x:si>
  <x:si>
    <x:t>11160114</x:t>
  </x:si>
  <x:si>
    <x:t>0507347798</x:t>
  </x:si>
  <x:si>
    <x:t>04250306</x:t>
  </x:si>
  <x:si>
    <x:t>11100203</x:t>
  </x:si>
  <x:si>
    <x:t>0555877072</x:t>
  </x:si>
  <x:si>
    <x:t>2511080301</x:t>
  </x:si>
  <x:si>
    <x:t>Mohammad</x:t>
  </x:si>
  <x:si>
    <x:t>0555497152</x:t>
  </x:si>
  <x:si>
    <x:t>0566944964</x:t>
  </x:si>
  <x:si>
    <x:t>12110110</x:t>
  </x:si>
  <x:si>
    <x:t>0563765726</x:t>
  </x:si>
  <x:si>
    <x:t>11100309</x:t>
  </x:si>
  <x:si>
    <x:t>09160401</x:t>
  </x:si>
  <x:si>
    <x:t>Fri(3/27)</x:t>
  </x:si>
  <x:si>
    <x:t>11150501</x:t>
  </x:si>
  <x:si>
    <x:t>0561245545</x:t>
  </x:si>
  <x:si>
    <x:t>2501060208</x:t>
  </x:si>
  <x:si>
    <x:t>2501100102</x:t>
  </x:si>
  <x:si>
    <x:t>11100407</x:t>
  </x:si>
  <x:si>
    <x:t>2501050105</x:t>
  </x:si>
  <x:si>
    <x:t>0553450666</x:t>
  </x:si>
  <x:si>
    <x:t>07100404</x:t>
  </x:si>
  <x:si>
    <x:t>2411160116</x:t>
  </x:si>
  <x:si>
    <x:t>0547469446</x:t>
  </x:si>
  <x:si>
    <x:t>2602180313</x:t>
  </x:si>
  <x:si>
    <x:t>2506060302</x:t>
  </x:si>
  <x:si>
    <x:t>0503703330</x:t>
  </x:si>
  <x:si>
    <x:t>0527960881</x:t>
  </x:si>
  <x:si>
    <x:t>054723198</x:t>
  </x:si>
  <x:si>
    <x:t>08100106</x:t>
  </x:si>
  <x:si>
    <x:t>0547000570</x:t>
  </x:si>
  <x:si>
    <x:t>2602190305</x:t>
  </x:si>
  <x:si>
    <x:t>2407110105</x:t>
  </x:si>
  <x:si>
    <x:t>0528909424</x:t>
  </x:si>
  <x:si>
    <x:t>08150410</x:t>
  </x:si>
  <x:si>
    <x:t>0506320208</x:t>
  </x:si>
  <x:si>
    <x:t>0547168721</x:t>
  </x:si>
  <x:si>
    <x:t xml:space="preserve">SS 18kGP </x:t>
  </x:si>
  <x:si>
    <x:t>20s/Local</x:t>
  </x:si>
  <x:si>
    <x:t>0509179944</x:t>
  </x:si>
  <x:si>
    <x:t>0544335290</x:t>
  </x:si>
  <x:si>
    <x:t>11080202</x:t>
  </x:si>
  <x:si>
    <x:t>2410050402</x:t>
  </x:si>
  <x:si>
    <x:t>0502087221</x:t>
  </x:si>
  <x:si>
    <x:t>2412120115</x:t>
  </x:si>
  <x:si>
    <x:t>0509464694</x:t>
  </x:si>
  <x:si>
    <x:t>2506060104</x:t>
  </x:si>
  <x:si>
    <x:t>0552702720</x:t>
  </x:si>
  <x:si>
    <x:t>0508701328</x:t>
  </x:si>
  <x:si>
    <x:t>11150502</x:t>
  </x:si>
  <x:si>
    <x:t>0568095140</x:t>
  </x:si>
  <x:si>
    <x:t>0529600035</x:t>
  </x:si>
  <x:si>
    <x:t>09220408</x:t>
  </x:si>
  <x:si>
    <x:t>Sun(7/12)</x:t>
  </x:si>
  <x:si>
    <x:t>12010118</x:t>
  </x:si>
  <x:si>
    <x:t>2307210411</x:t>
  </x:si>
  <x:si>
    <x:t>0582861949</x:t>
  </x:si>
  <x:si>
    <x:t>0507831416</x:t>
  </x:si>
  <x:si>
    <x:t>Receipt No.</x:t>
  </x:si>
  <x:si>
    <x:t>0586618831</x:t>
  </x:si>
  <x:si>
    <x:t>0569909008</x:t>
  </x:si>
  <x:si>
    <x:t>Mon(7/6)</x:t>
  </x:si>
  <x:si>
    <x:t>01290305</x:t>
  </x:si>
  <x:si>
    <x:t>12110409</x:t>
  </x:si>
  <x:si>
    <x:t>0506872212</x:t>
  </x:si>
  <x:si>
    <x:t>2511070206</x:t>
  </x:si>
  <x:si>
    <x:t>12100407</x:t>
  </x:si>
  <x:si>
    <x:t>2501050202</x:t>
  </x:si>
  <x:si>
    <x:t>10050106</x:t>
  </x:si>
  <x:si>
    <x:t>2512050501</x:t>
  </x:si>
  <x:si>
    <x:t>09150604</x:t>
  </x:si>
  <x:si>
    <x:t>05190105</x:t>
  </x:si>
  <x:si>
    <x:t>09100202</x:t>
  </x:si>
  <x:si>
    <x:t>Fri(2/6)</x:t>
  </x:si>
  <x:si>
    <x:t>10100306</x:t>
  </x:si>
  <x:si>
    <x:t>2511080110</x:t>
  </x:si>
  <x:si>
    <x:t>11150511</x:t>
  </x:si>
  <x:si>
    <x:t>10210311</x:t>
  </x:si>
  <x:si>
    <x:t>0526624171</x:t>
  </x:si>
  <x:si>
    <x:t>0501533880</x:t>
  </x:si>
  <x:si>
    <x:t>05100109</x:t>
  </x:si>
  <x:si>
    <x:t>06230306</x:t>
  </x:si>
  <x:si>
    <x:t>0562001102</x:t>
  </x:si>
  <x:si>
    <x:t>0558807824</x:t>
  </x:si>
  <x:si>
    <x:t>Michelle</x:t>
  </x:si>
  <x:si>
    <x:t>2501050209</x:t>
  </x:si>
  <x:si>
    <x:t>09150101</x:t>
  </x:si>
  <x:si>
    <x:t>01260307</x:t>
  </x:si>
  <x:si>
    <x:t>0507007078</x:t>
  </x:si>
  <x:si>
    <x:t>0501816008</x:t>
  </x:si>
  <x:si>
    <x:t>18:00-19:00</x:t>
  </x:si>
  <x:si>
    <x:t>By Damaged</x:t>
  </x:si>
  <x:si>
    <x:t>2305190105</x:t>
  </x:si>
  <x:si>
    <x:t>12100318</x:t>
  </x:si>
  <x:si>
    <x:t>0562361165</x:t>
  </x:si>
  <x:si>
    <x:t>0588083974</x:t>
  </x:si>
  <x:si>
    <x:t>2602190306</x:t>
  </x:si>
  <x:si>
    <x:t>2405130105</x:t>
  </x:si>
  <x:si>
    <x:t>2512060305</x:t>
  </x:si>
  <x:si>
    <x:t>01290105</x:t>
  </x:si>
  <x:si>
    <x:t>2602190307</x:t>
  </x:si>
  <x:si>
    <x:t>2407150104</x:t>
  </x:si>
  <x:si>
    <x:t>0509212291</x:t>
  </x:si>
  <x:si>
    <x:t>0508751231</x:t>
  </x:si>
  <x:si>
    <x:t>09160304</x:t>
  </x:si>
  <x:si>
    <x:t>91507843</x:t>
  </x:si>
  <x:si>
    <x:t>03250407</x:t>
  </x:si>
  <x:si>
    <x:t>11150302</x:t>
  </x:si>
  <x:si>
    <x:t>2512100103</x:t>
  </x:si>
  <x:si>
    <x:t>12100505</x:t>
  </x:si>
  <x:si>
    <x:t>2511070210</x:t>
  </x:si>
  <x:si>
    <x:t>2510070312</x:t>
  </x:si>
  <x:si>
    <x:t>2411100404</x:t>
  </x:si>
  <x:si>
    <x:t>0544557167</x:t>
  </x:si>
  <x:si>
    <x:t>0502938383</x:t>
  </x:si>
  <x:si>
    <x:t>0508055388</x:t>
  </x:si>
  <x:si>
    <x:t>0545127527</x:t>
  </x:si>
  <x:si>
    <x:t>2511050109</x:t>
  </x:si>
  <x:si>
    <x:t>0506550779</x:t>
  </x:si>
  <x:si>
    <x:t>0506404015</x:t>
  </x:si>
  <x:si>
    <x:t>0552103214</x:t>
  </x:si>
  <x:si>
    <x:t>0501761116</x:t>
  </x:si>
  <x:si>
    <x:t>09150112</x:t>
  </x:si>
  <x:si>
    <x:t>08150111</x:t>
  </x:si>
  <x:si>
    <x:t>0525781274</x:t>
  </x:si>
  <x:si>
    <x:t>10050303</x:t>
  </x:si>
  <x:si>
    <x:t>07160111</x:t>
  </x:si>
  <x:si>
    <x:t>0507150017</x:t>
  </x:si>
  <x:si>
    <x:t>2511070104</x:t>
  </x:si>
  <x:si>
    <x:t>04100301</x:t>
  </x:si>
  <x:si>
    <x:t>2411160114</x:t>
  </x:si>
  <x:si>
    <x:t>0555055032</x:t>
  </x:si>
  <x:si>
    <x:t>059244448</x:t>
  </x:si>
  <x:si>
    <x:t>0552221323</x:t>
  </x:si>
  <x:si>
    <x:t>08160103</x:t>
  </x:si>
  <x:si>
    <x:t>2307210109</x:t>
  </x:si>
  <x:si>
    <x:t>0502164647</x:t>
  </x:si>
  <x:si>
    <x:t>11925/Tala</x:t>
  </x:si>
  <x:si>
    <x:t>11100406</x:t>
  </x:si>
  <x:si>
    <x:t>01050406</x:t>
  </x:si>
  <x:si>
    <x:t>12050303</x:t>
  </x:si>
  <x:si>
    <x:t>0561064446</x:t>
  </x:si>
  <x:si>
    <x:t>2312080103</x:t>
  </x:si>
  <x:si>
    <x:t>2511060405</x:t>
  </x:si>
  <x:si>
    <x:t>0505251112</x:t>
  </x:si>
  <x:si>
    <x:t>11150315</x:t>
  </x:si>
  <x:si>
    <x:t>0506494994</x:t>
  </x:si>
  <x:si>
    <x:t>2506060102</x:t>
  </x:si>
  <x:si>
    <x:t>0501569333</x:t>
  </x:si>
  <x:si>
    <x:t>2506050405</x:t>
  </x:si>
  <x:si>
    <x:t>2511070307</x:t>
  </x:si>
  <x:si>
    <x:t>0562874988</x:t>
  </x:si>
  <x:si>
    <x:t>0509796118</x:t>
  </x:si>
  <x:si>
    <x:t>2511060101</x:t>
  </x:si>
  <x:si>
    <x:t>01100104</x:t>
  </x:si>
  <x:si>
    <x:t>08100101</x:t>
  </x:si>
  <x:si>
    <x:t>2310190123</x:t>
  </x:si>
  <x:si>
    <x:t>0509525209</x:t>
  </x:si>
  <x:si>
    <x:t>01050407</x:t>
  </x:si>
  <x:si>
    <x:t>07160109</x:t>
  </x:si>
  <x:si>
    <x:t>0529443667</x:t>
  </x:si>
  <x:si>
    <x:t>0504070308</x:t>
  </x:si>
  <x:si>
    <x:t>0561948808</x:t>
  </x:si>
  <x:si>
    <x:t>0504009654</x:t>
  </x:si>
  <x:si>
    <x:t>2512060313</x:t>
  </x:si>
  <x:si>
    <x:t>03050309</x:t>
  </x:si>
  <x:si>
    <x:t>0558777882</x:t>
  </x:si>
  <x:si>
    <x:t>01060206</x:t>
  </x:si>
  <x:si>
    <x:t>04240305</x:t>
  </x:si>
  <x:si>
    <x:t>2409150313</x:t>
  </x:si>
  <x:si>
    <x:t>04250104</x:t>
  </x:si>
  <x:si>
    <x:t>08160101</x:t>
  </x:si>
  <x:si>
    <x:t>0562960719</x:t>
  </x:si>
  <x:si>
    <x:t>01010201</x:t>
  </x:si>
  <x:si>
    <x:t>2506060306</x:t>
  </x:si>
  <x:si>
    <x:t>2512050410</x:t>
  </x:si>
  <x:si>
    <x:t>0552694699</x:t>
  </x:si>
  <x:si>
    <x:t>2501070108</x:t>
  </x:si>
  <x:si>
    <x:t>2510070313</x:t>
  </x:si>
  <x:si>
    <x:t>10190408</x:t>
  </x:si>
  <x:si>
    <x:t>0501230871</x:t>
  </x:si>
  <x:si>
    <x:t>2405100314</x:t>
  </x:si>
  <x:si>
    <x:t>2412120404</x:t>
  </x:si>
  <x:si>
    <x:t>0525596167</x:t>
  </x:si>
  <x:si>
    <x:t>0503365588</x:t>
  </x:si>
  <x:si>
    <x:t>2511080303</x:t>
  </x:si>
  <x:si>
    <x:t>2412120109</x:t>
  </x:si>
  <x:si>
    <x:t>2311220402</x:t>
  </x:si>
  <x:si>
    <x:t>0585676958</x:t>
  </x:si>
  <x:si>
    <x:t>11150202</x:t>
  </x:si>
  <x:si>
    <x:t>0564853555</x:t>
  </x:si>
  <x:si>
    <x:t>2405110109</x:t>
  </x:si>
  <x:si>
    <x:t>2412110110</x:t>
  </x:si>
  <x:si>
    <x:t>0508497982</x:t>
  </x:si>
  <x:si>
    <x:t>0509632049</x:t>
  </x:si>
  <x:si>
    <x:t>0527055080</x:t>
  </x:si>
  <x:si>
    <x:t>0504505958</x:t>
  </x:si>
  <x:si>
    <x:t>0504315151</x:t>
  </x:si>
  <x:si>
    <x:t>0569374560</x:t>
  </x:si>
  <x:si>
    <x:t>0504763442</x:t>
  </x:si>
  <x:si>
    <x:t>0559701000</x:t>
  </x:si>
  <x:si>
    <x:t>0558305555</x:t>
  </x:si>
  <x:si>
    <x:t>0502957836</x:t>
  </x:si>
  <x:si>
    <x:t>05120102</x:t>
  </x:si>
  <x:si>
    <x:t>11150408</x:t>
  </x:si>
  <x:si>
    <x:t>2307210304</x:t>
  </x:si>
  <x:si>
    <x:t>0507140522</x:t>
  </x:si>
  <x:si>
    <x:t>0509177719</x:t>
  </x:si>
  <x:si>
    <x:t>2412100214</x:t>
  </x:si>
  <x:si>
    <x:t>11100104</x:t>
  </x:si>
  <x:si>
    <x:t>2512050210</x:t>
  </x:si>
  <x:si>
    <x:t>Roufaida</x:t>
  </x:si>
  <x:si>
    <x:t>588188589</x:t>
  </x:si>
  <x:si>
    <x:t>2407050203</x:t>
  </x:si>
  <x:si>
    <x:t>0556663997</x:t>
  </x:si>
  <x:si>
    <x:t>08100107</x:t>
  </x:si>
  <x:si>
    <x:t>0508842848</x:t>
  </x:si>
  <x:si>
    <x:t>0528746229</x:t>
  </x:si>
  <x:si>
    <x:t>2407050410</x:t>
  </x:si>
  <x:si>
    <x:t>12110412</x:t>
  </x:si>
  <x:si>
    <x:t>Fri(4/17)</x:t>
  </x:si>
  <x:si>
    <x:t>0567176375</x:t>
  </x:si>
  <x:si>
    <x:t>01010312</x:t>
  </x:si>
  <x:si>
    <x:t>01100310</x:t>
  </x:si>
  <x:si>
    <x:t>09150405</x:t>
  </x:si>
  <x:si>
    <x:t>0529879050</x:t>
  </x:si>
  <x:si>
    <x:t>0504750509</x:t>
  </x:si>
  <x:si>
    <x:t>11220401</x:t>
  </x:si>
  <x:si>
    <x:t>11220314</x:t>
  </x:si>
  <x:si>
    <x:t>11110101</x:t>
  </x:si>
  <x:si>
    <x:t>Titanium</x:t>
  </x:si>
  <x:si>
    <x:t>10190306</x:t>
  </x:si>
  <x:si>
    <x:t>0508789181</x:t>
  </x:si>
  <x:si>
    <x:t>0556955976</x:t>
  </x:si>
  <x:si>
    <x:t>2412100412</x:t>
  </x:si>
  <x:si>
    <x:t>05511014444</x:t>
  </x:si>
  <x:si>
    <x:t>0563655333</x:t>
  </x:si>
  <x:si>
    <x:t>0545250857</x:t>
  </x:si>
  <x:si>
    <x:t>09260206</x:t>
  </x:si>
  <x:si>
    <x:t>0545981874</x:t>
  </x:si>
  <x:si>
    <x:t>0523322966</x:t>
  </x:si>
  <x:si>
    <x:t>2408170101</x:t>
  </x:si>
  <x:si>
    <x:t>11150105</x:t>
  </x:si>
  <x:si>
    <x:t>01290408</x:t>
  </x:si>
  <x:si>
    <x:t>2408150508</x:t>
  </x:si>
  <x:si>
    <x:t>0504897169</x:t>
  </x:si>
  <x:si>
    <x:t>0524910576</x:t>
  </x:si>
  <x:si>
    <x:t>0543311491</x:t>
  </x:si>
  <x:si>
    <x:t>01290406</x:t>
  </x:si>
  <x:si>
    <x:t>2511080102</x:t>
  </x:si>
  <x:si>
    <x:t>07100302</x:t>
  </x:si>
  <x:si>
    <x:t>01060109</x:t>
  </x:si>
  <x:si>
    <x:t>Thu(4/16)</x:t>
  </x:si>
  <x:si>
    <x:t>2511080201</x:t>
  </x:si>
  <x:si>
    <x:t>Jacqueline</x:t>
  </x:si>
  <x:si>
    <x:t>Caroline</x:t>
  </x:si>
  <x:si>
    <x:t>12100402</x:t>
  </x:si>
  <x:si>
    <x:t>0507444734</x:t>
  </x:si>
  <x:si>
    <x:t>11220315</x:t>
  </x:si>
  <x:si>
    <x:t>07110101</x:t>
  </x:si>
  <x:si>
    <x:t>0508286682</x:t>
  </x:si>
  <x:si>
    <x:t>0552416741</x:t>
  </x:si>
  <x:si>
    <x:t>2511070107</x:t>
  </x:si>
  <x:si>
    <x:t>2403250119</x:t>
  </x:si>
  <x:si>
    <x:t>07100405</x:t>
  </x:si>
  <x:si>
    <x:t>0563761108</x:t>
  </x:si>
  <x:si>
    <x:t>12120412</x:t>
  </x:si>
  <x:si>
    <x:t>0501000904</x:t>
  </x:si>
  <x:si>
    <x:t>03050310</x:t>
  </x:si>
  <x:si>
    <x:t>2506060303</x:t>
  </x:si>
  <x:si>
    <x:t>2412100503</x:t>
  </x:si>
  <x:si>
    <x:t>0501034534</x:t>
  </x:si>
  <x:si>
    <x:t>2512080105</x:t>
  </x:si>
  <x:si>
    <x:t>Amr Oriej</x:t>
  </x:si>
  <x:si>
    <x:t>0563399669</x:t>
  </x:si>
  <x:si>
    <x:t>0527366363</x:t>
  </x:si>
  <x:si>
    <x:t>12:00-13:00</x:t>
  </x:si>
  <x:si>
    <x:t>08010204</x:t>
  </x:si>
  <x:si>
    <x:t>08140110</x:t>
  </x:si>
  <x:si>
    <x:t>Sun(2/15)</x:t>
  </x:si>
  <x:si>
    <x:t>0502616867</x:t>
  </x:si>
  <x:si>
    <x:t>0502041112</x:t>
  </x:si>
  <x:si>
    <x:t>Sun(3/1)</x:t>
  </x:si>
  <x:si>
    <x:t>11100305</x:t>
  </x:si>
  <x:si>
    <x:t>2404250412</x:t>
  </x:si>
  <x:si>
    <x:t>0551759010</x:t>
  </x:si>
  <x:si>
    <x:t>2511080105</x:t>
  </x:si>
  <x:si>
    <x:t>2405110203</x:t>
  </x:si>
  <x:si>
    <x:t>03250117</x:t>
  </x:si>
  <x:si>
    <x:t>0502403206</x:t>
  </x:si>
  <x:si>
    <x:t>2511050110</x:t>
  </x:si>
  <x:si>
    <x:t>Sun(4/12)</x:t>
  </x:si>
  <x:si>
    <x:t>12120408</x:t>
  </x:si>
  <x:si>
    <x:t>2602220103</x:t>
  </x:si>
  <x:si>
    <x:t>01070105</x:t>
  </x:si>
  <x:si>
    <x:t>12120403</x:t>
  </x:si>
  <x:si>
    <x:t>04060404</x:t>
  </x:si>
  <x:si>
    <x:t>12110403</x:t>
  </x:si>
  <x:si>
    <x:t>11150413</x:t>
  </x:si>
  <x:si>
    <x:t>02100104</x:t>
  </x:si>
  <x:si>
    <x:t>0507101762</x:t>
  </x:si>
  <x:si>
    <x:t>0508142288</x:t>
  </x:si>
  <x:si>
    <x:t>2511080104</x:t>
  </x:si>
  <x:si>
    <x:t>0551831982</x:t>
  </x:si>
  <x:si>
    <x:t>0502331107</x:t>
  </x:si>
  <x:si>
    <x:t>0507902528</x:t>
  </x:si>
  <x:si>
    <x:t>2309070412</x:t>
  </x:si>
  <x:si>
    <x:t>12100213</x:t>
  </x:si>
  <x:si>
    <x:t>09070306</x:t>
  </x:si>
  <x:si>
    <x:t>Mon(2/9)</x:t>
  </x:si>
  <x:si>
    <x:t>12100301</x:t>
  </x:si>
  <x:si>
    <x:t>Sun(3/15)</x:t>
  </x:si>
  <x:si>
    <x:t>03200405</x:t>
  </x:si>
  <x:si>
    <x:t>0501708625</x:t>
  </x:si>
  <x:si>
    <x:t>0505584855</x:t>
  </x:si>
  <x:si>
    <x:t>0543205832</x:t>
  </x:si>
  <x:si>
    <x:t>96550297080</x:t>
  </x:si>
  <x:si>
    <x:t>2501050106</x:t>
  </x:si>
  <x:si>
    <x:t>10050408</x:t>
  </x:si>
  <x:si>
    <x:t>08160107</x:t>
  </x:si>
  <x:si>
    <x:t>0503048874</x:t>
  </x:si>
  <x:si>
    <x:t>2506050504</x:t>
  </x:si>
  <x:si>
    <x:t>2409100402</x:t>
  </x:si>
  <x:si>
    <x:t>01100403</x:t>
  </x:si>
  <x:si>
    <x:t>11150507</x:t>
  </x:si>
  <x:si>
    <x:t>40s/Local</x:t>
  </x:si>
  <x:si>
    <x:t>2309260401</x:t>
  </x:si>
  <x:si>
    <x:t>2407060304</x:t>
  </x:si>
  <x:si>
    <x:t>80150103</x:t>
  </x:si>
  <x:si>
    <x:t>Melina Raut</x:t>
  </x:si>
  <x:si>
    <x:t>08150202</x:t>
  </x:si>
  <x:si>
    <x:t>0547092229</x:t>
  </x:si>
  <x:si>
    <x:t>0503588852</x:t>
  </x:si>
  <x:si>
    <x:t>12841(Riza)</x:t>
  </x:si>
  <x:si>
    <x:t>0505586789</x:t>
  </x:si>
  <x:si>
    <x:t>0504094373</x:t>
  </x:si>
  <x:si>
    <x:t>0528999873</x:t>
  </x:si>
  <x:si>
    <x:t>2512070208</x:t>
  </x:si>
  <x:si>
    <x:t>08150213</x:t>
  </x:si>
  <x:si>
    <x:t>0566512292</x:t>
  </x:si>
  <x:si>
    <x:t>0529107713</x:t>
  </x:si>
  <x:si>
    <x:t>2506060103</x:t>
  </x:si>
  <x:si>
    <x:t>2312010135</x:t>
  </x:si>
  <x:si>
    <x:t>2512080201</x:t>
  </x:si>
  <x:si>
    <x:t>05100411</x:t>
  </x:si>
  <x:si>
    <x:t>11150303</x:t>
  </x:si>
  <x:si>
    <x:t>0506487225</x:t>
  </x:si>
  <x:si>
    <x:t>05585791775</x:t>
  </x:si>
  <x:si>
    <x:t>0544031846</x:t>
  </x:si>
  <x:si>
    <x:t>11150110</x:t>
  </x:si>
  <x:si>
    <x:t>96899439877</x:t>
  </x:si>
  <x:si>
    <x:t>04200109</x:t>
  </x:si>
  <x:si>
    <x:t>2411100301</x:t>
  </x:si>
  <x:si>
    <x:t>Comments</x:t>
  </x:si>
  <x:si>
    <x:t>50s/Local</x:t>
  </x:si>
  <x:si>
    <x:t>2502050401</x:t>
  </x:si>
  <x:si>
    <x:t>0588257933</x:t>
  </x:si>
  <x:si>
    <x:t>0504687778</x:t>
  </x:si>
  <x:si>
    <x:t>0505804393</x:t>
  </x:si>
  <x:si>
    <x:t>0585844662</x:t>
  </x:si>
  <x:si>
    <x:t>Kelly Anna</x:t>
  </x:si>
  <x:si>
    <x:t>0556610250</x:t>
  </x:si>
  <x:si>
    <x:t>0567695550</x:t>
  </x:si>
  <x:si>
    <x:t>0522208983</x:t>
  </x:si>
  <x:si>
    <x:t>Svetlana</x:t>
  </x:si>
  <x:si>
    <x:t>0556565216</x:t>
  </x:si>
  <x:si>
    <x:t>01050303</x:t>
  </x:si>
  <x:si>
    <x:t>0569102343</x:t>
  </x:si>
  <x:si>
    <x:t>612113/Riza</x:t>
  </x:si>
  <x:si>
    <x:t>0581993148</x:t>
  </x:si>
  <x:si>
    <x:t>07060203</x:t>
  </x:si>
  <x:si>
    <x:t>0526253163</x:t>
  </x:si>
  <x:si>
    <x:t>2312010320</x:t>
  </x:si>
  <x:si>
    <x:t>2412120105</x:t>
  </x:si>
  <x:si>
    <x:t>0553777310</x:t>
  </x:si>
  <x:si>
    <x:t>0508447117</x:t>
  </x:si>
  <x:si>
    <x:t>0506881302</x:t>
  </x:si>
  <x:si>
    <x:t>0509096567</x:t>
  </x:si>
  <x:si>
    <x:t>2506060203</x:t>
  </x:si>
  <x:si>
    <x:t>01050107</x:t>
  </x:si>
  <x:si>
    <x:t>2511070108</x:t>
  </x:si>
  <x:si>
    <x:t>0502442033</x:t>
  </x:si>
  <x:si>
    <x:t>0504523066</x:t>
  </x:si>
  <x:si>
    <x:t>0506123158</x:t>
  </x:si>
  <x:si>
    <x:t>0552201553</x:t>
  </x:si>
  <x:si>
    <x:t>0501500057</x:t>
  </x:si>
  <x:si>
    <x:t>0521056575</x:t>
  </x:si>
  <x:si>
    <x:t>2410050104</x:t>
  </x:si>
  <x:si>
    <x:t>2404250407</x:t>
  </x:si>
  <x:si>
    <x:t>2511080308</x:t>
  </x:si>
  <x:si>
    <x:t>2409150501</x:t>
  </x:si>
  <x:si>
    <x:t>6473350885</x:t>
  </x:si>
  <x:si>
    <x:t>11220120</x:t>
  </x:si>
  <x:si>
    <x:t>0556363393</x:t>
  </x:si>
  <x:si>
    <x:t>08100104</x:t>
  </x:si>
  <x:si>
    <x:t>12100107</x:t>
  </x:si>
  <x:si>
    <x:t>01050202</x:t>
  </x:si>
  <x:si>
    <x:t>0547545575</x:t>
  </x:si>
  <x:si>
    <x:t>0569025444</x:t>
  </x:si>
  <x:si>
    <x:t>2511060208</x:t>
  </x:si>
  <x:si>
    <x:t>04100203</x:t>
  </x:si>
  <x:si>
    <x:t>2309220401</x:t>
  </x:si>
  <x:si>
    <x:t>0501279389</x:t>
  </x:si>
  <x:si>
    <x:t>2401010107</x:t>
  </x:si>
  <x:si>
    <x:t>0506763933</x:t>
  </x:si>
  <x:si>
    <x:t>07050201</x:t>
  </x:si>
  <x:si>
    <x:t>01050302</x:t>
  </x:si>
  <x:si>
    <x:t>2412100215</x:t>
  </x:si>
  <x:si>
    <x:t>09160305</x:t>
  </x:si>
  <x:si>
    <x:t>2408160104</x:t>
  </x:si>
  <x:si>
    <x:t>0509565058</x:t>
  </x:si>
  <x:si>
    <x:t>2512070405</x:t>
  </x:si>
  <x:si>
    <x:t>An indian men bought bracelet then he changed to this item.He doesn`t want to give details.</x:t>
  </x:si>
  <x:si>
    <x:t>(Add) From MOE(16+16+17=49)
(Deduct) (0/4)
Earring 01050110 제품 등록(1)
Copy 제품 2개 판매(in MOE)</x:t>
  </x:si>
  <x:si>
    <x:t>It`s the same costumer with the mother and daughter they buy for the daughter with bracelet</x:t>
  </x:si>
  <x:si>
    <x:t>Kept asking for a discount, finally 10%, didn`t get the information due to the situation</x:t>
  </x:si>
  <x:si>
    <x:t>She is returning costumer but the information registered in the system is her sisters info.</x:t>
  </x:si>
  <x:si>
    <x:t>An Arab women who bought bangle set as gift for her self because she just done for surgery.</x:t>
  </x:si>
  <x:si>
    <x:t>An Arab staff in MOE bought earring and ear cuffs.As she promised yesterday to come back.</x:t>
  </x:si>
  <x:si>
    <x:t>Already found the missing 2 pieces in different box countainer , it mixed with other item</x:t>
  </x:si>
  <x:si>
    <x:t>A European women with filipina bought 2 necklace and asked to adjust and cut the length.</x:t>
  </x:si>
  <x:si>
    <x:t>An Arab girl living in midriff searching for a vancleef ring. And she bought a black 1 ..</x:t>
  </x:si>
  <x:si>
    <x:t>An emarati earlier return back to change the damage ring she buy earlier into a necklace.</x:t>
  </x:si>
  <x:si>
    <x:t>An Arab women wearing abaya and hijab with cover face,bought anklet,bracelet and necklace.</x:t>
  </x:si>
  <x:si>
    <x:t>A girl love`s to wear to pearl jewelries that`s why she bought an earrings that have it..</x:t>
  </x:si>
  <x:si>
    <x:t>0544557742</x:t>
  </x:si>
  <x:si>
    <x:t>0562261192</x:t>
  </x:si>
  <x:si>
    <x:t>0529899267</x:t>
  </x:si>
  <x:si>
    <x:t>Camellia</x:t>
  </x:si>
  <x:si>
    <x:t>0555277927</x:t>
  </x:si>
  <x:si>
    <x:t>0525939727</x:t>
  </x:si>
  <x:si>
    <x:t>0505386850</x:t>
  </x:si>
  <x:si>
    <x:t>0501671215</x:t>
  </x:si>
  <x:si>
    <x:t>0509230083</x:t>
  </x:si>
  <x:si>
    <x:t>From Mcc</x:t>
  </x:si>
  <x:si>
    <x:t>0504352230</x:t>
  </x:si>
  <x:si>
    <x:t>0559900955</x:t>
  </x:si>
  <x:si>
    <x:t>0566731789</x:t>
  </x:si>
  <x:si>
    <x:t>0503676699</x:t>
  </x:si>
  <x:si>
    <x:t>0552215855</x:t>
  </x:si>
  <x:si>
    <x:t>0558423698</x:t>
  </x:si>
  <x:si>
    <x:t>0504746770</x:t>
  </x:si>
  <x:si>
    <x:t>0585597118</x:t>
  </x:si>
  <x:si>
    <x:t>From MCC</x:t>
  </x:si>
  <x:si>
    <x:t>0526355919</x:t>
  </x:si>
  <x:si>
    <x:t>0582018045</x:t>
  </x:si>
  <x:si>
    <x:t>0554523285</x:t>
  </x:si>
  <x:si>
    <x:t>0565815002</x:t>
  </x:si>
  <x:si>
    <x:t>0524918345</x:t>
  </x:si>
  <x:si>
    <x:t>0589313927</x:t>
  </x:si>
  <x:si>
    <x:t>0503902179</x:t>
  </x:si>
  <x:si>
    <x:t>0525076008</x:t>
  </x:si>
  <x:si>
    <x:t>Suhasini</x:t>
  </x:si>
  <x:si>
    <x:t>0558841957</x:t>
  </x:si>
  <x:si>
    <x:t>0544653655</x:t>
  </x:si>
  <x:si>
    <x:t>Lilikitha</x:t>
  </x:si>
  <x:si>
    <x:t>2501050110</x:t>
  </x:si>
  <x:si>
    <x:t>059439210</x:t>
  </x:si>
  <x:si>
    <x:t>0501601181</x:t>
  </x:si>
  <x:si>
    <x:t>0589049769</x:t>
  </x:si>
  <x:si>
    <x:t>Transfer</x:t>
  </x:si>
  <x:si>
    <x:t>2602160308</x:t>
  </x:si>
  <x:si>
    <x:t>2602150201</x:t>
  </x:si>
  <x:si>
    <x:t>2602170102</x:t>
  </x:si>
  <x:si>
    <x:t>2602150208</x:t>
  </x:si>
  <x:si>
    <x:t>2602150209</x:t>
  </x:si>
  <x:si>
    <x:t>2602190403</x:t>
  </x:si>
  <x:si>
    <x:t>2602190402</x:t>
  </x:si>
  <x:si>
    <x:t>2602180110</x:t>
  </x:si>
  <x:si>
    <x:t>2601180405</x:t>
  </x:si>
  <x:si>
    <x:t>2605150102</x:t>
  </x:si>
  <x:si>
    <x:t>2602170110</x:t>
  </x:si>
  <x:si>
    <x:t>2602150101</x:t>
  </x:si>
  <x:si>
    <x:t>2604150203</x:t>
  </x:si>
  <x:si>
    <x:t>2602150503</x:t>
  </x:si>
  <x:si>
    <x:t>2602150507</x:t>
  </x:si>
  <x:si>
    <x:t>2601180304</x:t>
  </x:si>
  <x:si>
    <x:t>2601180206</x:t>
  </x:si>
  <x:si>
    <x:t>0555703804</x:t>
  </x:si>
  <x:si>
    <x:t>0558345887</x:t>
  </x:si>
  <x:si>
    <x:t>0508914101</x:t>
  </x:si>
  <x:si>
    <x:t>0507484646</x:t>
  </x:si>
  <x:si>
    <x:t>0567448844</x:t>
  </x:si>
  <x:si>
    <x:t>0565777123</x:t>
  </x:si>
  <x:si>
    <x:t>0507187091</x:t>
  </x:si>
  <x:si>
    <x:t>05095170080</x:t>
  </x:si>
  <x:si>
    <x:t>568169348</x:t>
  </x:si>
  <x:si>
    <x:t>056923039</x:t>
  </x:si>
  <x:si>
    <x:t>0503308756</x:t>
  </x:si>
  <x:si>
    <x:t>0585890021</x:t>
  </x:si>
  <x:si>
    <x:t>0566111939</x:t>
  </x:si>
  <x:si>
    <x:t>0585181547</x:t>
  </x:si>
  <x:si>
    <x:t>0547049629</x:t>
  </x:si>
  <x:si>
    <x:t>0524622045</x:t>
  </x:si>
  <x:si>
    <x:t>05554533933</x:t>
  </x:si>
  <x:si>
    <x:t>0585690858</x:t>
  </x:si>
  <x:si>
    <x:t>0557755334</x:t>
  </x:si>
  <x:si>
    <x:t>0505002959</x:t>
  </x:si>
  <x:si>
    <x:t>0506310330</x:t>
  </x:si>
  <x:si>
    <x:t>Parvathy</x:t>
  </x:si>
  <x:si>
    <x:t>0508772428</x:t>
  </x:si>
  <x:si>
    <x:t>0545114283</x:t>
  </x:si>
  <x:si>
    <x:t>505662905</x:t>
  </x:si>
  <x:si>
    <x:t>0557525247</x:t>
  </x:si>
  <x:si>
    <x:t>0527807611</x:t>
  </x:si>
  <x:si>
    <x:t>0526555239</x:t>
  </x:si>
  <x:si>
    <x:t>2310210311</x:t>
  </x:si>
  <x:si>
    <x:t>0556704689</x:t>
  </x:si>
  <x:si>
    <x:t>0505372502</x:t>
  </x:si>
  <x:si>
    <x:t>059954745</x:t>
  </x:si>
  <x:si>
    <x:t>0557673733</x:t>
  </x:si>
  <x:si>
    <x:t>0524700939</x:t>
  </x:si>
  <x:si>
    <x:t>0562902831</x:t>
  </x:si>
  <x:si>
    <x:t>0521578299</x:t>
  </x:si>
  <x:si>
    <x:t>0582896631</x:t>
  </x:si>
  <x:si>
    <x:t>0585752423</x:t>
  </x:si>
  <x:si>
    <x:t>0566822979</x:t>
  </x:si>
  <x:si>
    <x:t>0508348900</x:t>
  </x:si>
  <x:si>
    <x:t>2307270404</x:t>
  </x:si>
  <x:si>
    <x:t>0551158802</x:t>
  </x:si>
  <x:si>
    <x:t>0556137691</x:t>
  </x:si>
  <x:si>
    <x:t>0564205712</x:t>
  </x:si>
  <x:si>
    <x:t>055859621</x:t>
  </x:si>
  <x:si>
    <x:t>0561594442</x:t>
  </x:si>
  <x:si>
    <x:t>184(Brenda)</x:t>
  </x:si>
  <x:si>
    <x:t>2602210205</x:t>
  </x:si>
  <x:si>
    <x:t>0501088805</x:t>
  </x:si>
  <x:si>
    <x:t>Maybeline</x:t>
  </x:si>
  <x:si>
    <x:t>0501257445</x:t>
  </x:si>
  <x:si>
    <x:t>0566726672</x:t>
  </x:si>
  <x:si>
    <x:t>0562336459</x:t>
  </x:si>
  <x:si>
    <x:t>0508583886</x:t>
  </x:si>
  <x:si>
    <x:t>Priyanka</x:t>
  </x:si>
  <x:si>
    <x:t>0547807935</x:t>
  </x:si>
  <x:si>
    <x:t>0522088731</x:t>
  </x:si>
  <x:si>
    <x:t>0503219188</x:t>
  </x:si>
  <x:si>
    <x:t>0542236369</x:t>
  </x:si>
  <x:si>
    <x:t>Kimberly</x:t>
  </x:si>
  <x:si>
    <x:t>0555344903</x:t>
  </x:si>
  <x:si>
    <x:t>0585393564</x:t>
  </x:si>
  <x:si>
    <x:t>581232986</x:t>
  </x:si>
  <x:si>
    <x:t>모녀 방문. 귀걸이 살피고 은 귀걸이 구매.</x:t>
  </x:si>
  <x:si>
    <x:t>A tourist lady bought ring.</x:t>
  </x:si>
  <x:si>
    <x:t>2607150311</x:t>
  </x:si>
  <x:si>
    <x:t>2604150312</x:t>
  </x:si>
  <x:si>
    <x:t>2605150605</x:t>
  </x:si>
  <x:si>
    <x:t>2606150310</x:t>
  </x:si>
  <x:si>
    <x:t>One indian lady went here looking for necklace but she can`t decide so she told she will come back, after how many minutes she really came back and chose 1 necklace she asked for last price and pay for ot.</x:t>
  </x:si>
  <x:si>
    <x:t>A European women bought earring.She dont give details.</x:t>
  </x:si>
  <x:si>
    <x:t>An Indian mother and daughter bought bracelet for gift.</x:t>
  </x:si>
  <x:si>
    <x:t>2606200107</x:t>
  </x:si>
  <x:si>
    <x:t>A couple from India went here looking for fresh water pearl bracelet, after showing all the items, the lady chose 1, the guy asked for discount and he pay for it. He dont want to give his details.</x:t>
  </x:si>
  <x:si>
    <x:t>An indian lady whose living nearby went here looking for a gift, she took so much time to choose because she can`t decide, and she end up buying bangle set and 2 earring, she asked for Last price.</x:t>
  </x:si>
  <x:si>
    <x:t>An Indian lady with centerpoint bag whose living here in dubai went here looking for a necklace, after trying how many designs she chose one and she told she will buy it if giving discount so I give.</x:t>
  </x:si>
  <x:si>
    <x:t>A young Arab lady with her mom and 2 siblings went here looking for anklets, after trying some of it, she chose 1, the mother asked for Last price and pay for it, She dont want to give her details.</x:t>
  </x:si>
  <x:si>
    <x:t>An emarati lady went back here and she go directly in the bracelet section, she really likes it before but she`s in hurry so she come back today to buy it, she saw also one earring and bought it.</x:t>
  </x:si>
  <x:si>
    <x:t>While the first costumer is choosing what she want, one emarati girl also stopped by and and look around, she choose 2 anklets, one for her and one for gift, she asked discount and pay for it.</x:t>
  </x:si>
  <x:si>
    <x:t>A couple Indian living in Dubai went here looking for jewelries for the lady, after checking all the items she chose the bangle and the earring and asked for discount so we gave it and she bought it.</x:t>
  </x:si>
  <x:si>
    <x:t>An emarati lady together with her 3 kids and a helper are passing by when they saw the necklaces, the mother saw the long necklace and she likes it quickly, she asked for discount and bought it.</x:t>
  </x:si>
  <x:si>
    <x:t>An Arab guy whose living in dubai, went here looking for a cross necklace, after showing him some designs and showing also the bracelet for good matching, he asked for discount and bought 2 pieces.</x:t>
  </x:si>
  <x:si>
    <x:t>A young lady from Lebanon whose studying here in dubai is passing by when she saw the earrings, she really likes it so she asked for Last price and bought 2. She don`t want to give her details.</x:t>
  </x:si>
  <x:si>
    <x:t>Young emarati lady from Abu Dhabi is passing by when she saw the necklace, she really likes it and after showing her the match bracelet she likes it also, she asked for Last price and pay for it.</x:t>
  </x:si>
  <x:si>
    <x:t>2607150109</x:t>
  </x:si>
  <x:si>
    <x:t>2607160207</x:t>
  </x:si>
  <x:si>
    <x:t>2607150210</x:t>
  </x:si>
  <x:si>
    <x:t>2607160201</x:t>
  </x:si>
  <x:si>
    <x:t>2601170409</x:t>
  </x:si>
  <x:si>
    <x:t>An arab lady went here looking for silver earring, after looking some of the choices , she picked one, she asked for discount and pay for it, she dont want to give her details.</x:t>
  </x:si>
  <x:si>
    <x:t>One European lady with Zara bag went here looking around, then she saw the handchain, after trying it she really likes it so she decided not to remove it and pay for it quickly.</x:t>
  </x:si>
  <x:si>
    <x:t>A mother and daughter bought ring for gift.</x:t>
  </x:si>
  <x:si>
    <x:t>3 Arabs women from Saudi bought earring.</x:t>
  </x:si>
  <x:si>
    <x:t>3 siblings bought handchain and bracelet.</x:t>
  </x:si>
  <x:si>
    <x:t>2607160301</x:t>
  </x:si>
  <x:si>
    <x:t>2607160302</x:t>
  </x:si>
  <x:si>
    <x:t>2602170201</x:t>
  </x:si>
  <x:si>
    <x:t>2606160107</x:t>
  </x:si>
  <x:si>
    <x:t>A young indian lady together with her mother went here looking for earring, the daughter easily find what she want so the mother asked for discount and pay for it.</x:t>
  </x:si>
  <x:si>
    <x:t>An European lady whose living in dubai is passing by when she stopped by and look around the kiosk, she go to the bangle section and quickly chose 1 then pay for it.</x:t>
  </x:si>
  <x:si>
    <x:t>A lady from Myanmar return back from last time because she can`t decide, now she chose 1 earring asked for discount and pay for it, she dont want to give her details.</x:t>
  </x:si>
  <x:si>
    <x:t>An arab couple who bought 4 items earlier came back after 10 minutes because the lady change her mind, instead of ring she exchange with earring with same design,</x:t>
  </x:si>
  <x:si>
    <x:t>An arab young lady went here looking for gift, after checking around, she chose 1 necklace, she asked for discount ang pay for it.She dont want to give her details.</x:t>
  </x:si>
  <x:si>
    <x:t>Teen lady went here to buy gift for her friend and took so much time for searching and end up buying for pearl necklace for her friend and she buy earcuff for her own</x:t>
  </x:si>
  <x:si>
    <x:t>An Arab lady is passing by when she saw the rings, after trying some of it, she chose one and asked for last price, and pay for it, she dont want to give her details.</x:t>
  </x:si>
  <x:si>
    <x:t>A European women bought 5 jewelry.She doesn`t want to give any details .She just said she`s resident in Dubai.She don`t want to tell what country she came from.</x:t>
  </x:si>
  <x:si>
    <x:t>An Arab lady with 1 daughter, and 1 son went here looking for a necklace, after showing her some of the designs she chose 1 and bought it, she asked for discount.</x:t>
  </x:si>
  <x:si>
    <x:t>A filipina lady with bath and body bag whose living nearby is looking for a bracelet, after checking some items she chose one, asked for discount and bought it.</x:t>
  </x:si>
  <x:si>
    <x:t>A lady from Europe is passing by when she saw the bangles, after trying some items she chose 3 ,asked for discount and pay for it.She dont want to give her details.</x:t>
  </x:si>
  <x:si>
    <x:t>An Indian lady with the family went here looking for a small earring, after showing all our item she bought 3 earrings and 1 hand chain, the husband pay for it.</x:t>
  </x:si>
  <x:si>
    <x:t>A lady from Europe went here looking for gift, after looking around, she chose 1 bracelet, asked for discount and pay for it. She dont want to give her details.</x:t>
  </x:si>
  <x:si>
    <x:t>A black american lady came earlier checking for gift, but she told she can`t decide so she go, after how many hours she really came back and purchased 2 necklaces.</x:t>
  </x:si>
  <x:si>
    <x:t>A lady from Palestine whose living in Dubai, went here looking for a necklace for herself, after trying some of it, she chose one asked for discount and bought it</x:t>
  </x:si>
  <x:si>
    <x:t>An arab mother and her daughter went here looking for necklace, after looking around ,the daughter chose one necklace, the mother asked for discount and pay for it.</x:t>
  </x:si>
  <x:si>
    <x:t>An Arab lady whose living in dubai is passing by when she saw the rings, after trying some pieces she saw what fits to her, she asked for discount and bought it.</x:t>
  </x:si>
  <x:si>
    <x:t>A filipina lady whose helper in dubai went here looking for gift, she chose 2 silver bracelets asked for last price and pay for it.She don`t want to give her details.</x:t>
  </x:si>
  <x:si>
    <x:t>A family tourist from Turkiye is looking for a pearl bracelet she can`t decide for the two designs but in the end she chose the one with heart design and bought it.</x:t>
  </x:si>
  <x:si>
    <x:t>One European lady went here looking for gift, after looking around she chose 1 necklace ,she aksed for discount and pay for it, she dont want to give her details.</x:t>
  </x:si>
  <x:si>
    <x:t>An Arab family whose living in dubai are passing by when they saw the handchain, after trying some designs the mother bought it to her daughter and asked for discount.</x:t>
  </x:si>
  <x:si>
    <x:t>An emarati mother and daughter went here looking for a gift, after checking some items they decided to buy the necklace, they asked for Last price and pay for it.</x:t>
  </x:si>
  <x:si>
    <x:t>A lady from Nepal whose working in dubai is passing by when she saw the bracelets, after trying it, she really likes it, she asked for Last price and pay for it.</x:t>
  </x:si>
  <x:si>
    <x:t>A group of young people, went here looking for a gift for mothers day, after checking some earrings one guy chose 1 pair and bought it and asked for a discount.</x:t>
  </x:si>
  <x:si>
    <x:t>An guy from Africa with his guy friend went here looking for a necklace gift, after showing around, he chose 1 silver necklace, he asked for discount and pay for it.</x:t>
  </x:si>
  <x:si>
    <x:t>An Arab guy with nayomi bag and a son went here looking for a gift, after checking some of the designs, he chose the necklace, asked for discount and bought it.</x:t>
  </x:si>
  <x:si>
    <x:t>An indian lady whose living in dubai is passing by when she saw the silver necklace, after trying it, she really likes it, she asked for Last price and pay for it.</x:t>
  </x:si>
  <x:si>
    <x:t>Two Filipinas with pull and bear, Zara, and bath and body bags return here after looking earlier they really like the earring and the van cleef bracelet and bought it.</x:t>
  </x:si>
  <x:si>
    <x:t>Indian family are passing by when they stopped by , they took time to choose what they want and end up choosing one earring, they asked for discount and pay for it.</x:t>
  </x:si>
  <x:si>
    <x:t>An Arab lady together with her daughter and mother whose living in dubai, are passing by when they saw the necklace, the lady likes it so much and bought it quickly.</x:t>
  </x:si>
  <x:si>
    <x:t>An emarati grandmother went here early as opening the kiosk ,she took time looking for gift for eid, after choosing 8 items, she asked for discount and pay for it.</x:t>
  </x:si>
  <x:si>
    <x:t>A teen sister with a younger sister holding miniso bag went here searching for an earring set ,when she saw the one set earring she likes it a lot and bought it</x:t>
  </x:si>
  <x:si>
    <x:t>European lady went here looking for earcuff, after showing all the designs she chose 1, she asked for discount and pay for it, she dont want to give her details.</x:t>
  </x:si>
  <x:si>
    <x:t>A couple tourist from europe went here looking for a nose pin because the guy lost his nose pin while swimming so when he saw the nose pin he bought it quickly.</x:t>
  </x:si>
  <x:si>
    <x:t>A young Arab girl from Iraq with sephora bag is passing by when she saw the hand chain, she tried it and she really likes it , she asked for Last price and bought it.</x:t>
  </x:si>
  <x:si>
    <x:t>A Russian lady went here checking some items and she saw the ring with zircon stone and she likes it and she bought it and one van clef silver earring for her baby.</x:t>
  </x:si>
  <x:si>
    <x:t>(De-To MCC)
(2) Bracelet 2601180308
(2) Necklace 2601170209
(1) Necklace 2602160202
(De-Missing)
(1) Bracelet 2602190304
(De-Madam remove)
(1) Necklace 2602210202</x:t>
  </x:si>
  <x:si>
    <x:t>An emarati mother and daughter went here only for looking ,but when the mother saw the bracelet she really likes it, the daughter asked for Last price and pay for it.</x:t>
  </x:si>
  <x:si>
    <x:t>An emarati with family went here looking for a bracelet, after checking how many items they choose the FW pearl bracelet ,she asked for discounts and bought it.</x:t>
  </x:si>
  <x:si>
    <x:t>An Egyptian lady whose living in dubai, return back to buy again necklace same as she bought before but different design, she asked for discount and pay for it.</x:t>
  </x:si>
  <x:si>
    <x:t>An arab lady is passing by when she saw the anklets, after trying some of it she chose 1 and asked for discount and pay for it, she dont want to give her details.</x:t>
  </x:si>
  <x:si>
    <x:t>0506071291</x:t>
  </x:si>
  <x:si>
    <x:t>0529111109</x:t>
  </x:si>
  <x:si>
    <x:t>0502282677</x:t>
  </x:si>
  <x:si>
    <x:t>0555802786</x:t>
  </x:si>
  <x:si>
    <x:t>0529772608</x:t>
  </x:si>
  <x:si>
    <x:t>0503959585</x:t>
  </x:si>
  <x:si>
    <x:t>96594043041</x:t>
  </x:si>
  <x:si>
    <x:t>05559776416</x:t>
  </x:si>
  <x:si>
    <x:t>0528010215</x:t>
  </x:si>
  <x:si>
    <x:t>0529964554</x:t>
  </x:si>
  <x:si>
    <x:t>0567443405</x:t>
  </x:si>
  <x:si>
    <x:t>05555236122</x:t>
  </x:si>
  <x:si>
    <x:t>2602200205</x:t>
  </x:si>
  <x:si>
    <x:t>Hiromi Fyfe</x:t>
  </x:si>
  <x:si>
    <x:t>0505276345</x:t>
  </x:si>
  <x:si>
    <x:t>0509233929</x:t>
  </x:si>
  <x:si>
    <x:t>0552024005</x:t>
  </x:si>
  <x:si>
    <x:t>ELSHERIF</x:t>
  </x:si>
  <x:si>
    <x:t>0582995890</x:t>
  </x:si>
  <x:si>
    <x:t>0506185301</x:t>
  </x:si>
  <x:si>
    <x:t>0527124777</x:t>
  </x:si>
  <x:si>
    <x:t>0552599403</x:t>
  </x:si>
  <x:si>
    <x:t>0523030838</x:t>
  </x:si>
  <x:si>
    <x:t>0563623822</x:t>
  </x:si>
  <x:si>
    <x:t>0585548515</x:t>
  </x:si>
  <x:si>
    <x:t>0522910650</x:t>
  </x:si>
  <x:si>
    <x:t>2409100204</x:t>
  </x:si>
  <x:si>
    <x:t>0585691004</x:t>
  </x:si>
  <x:si>
    <x:t>0502735119</x:t>
  </x:si>
  <x:si>
    <x:t>0523447207</x:t>
  </x:si>
  <x:si>
    <x:t>2602230109</x:t>
  </x:si>
  <x:si>
    <x:t>0565533325</x:t>
  </x:si>
  <x:si>
    <x:t>0555462560</x:t>
  </x:si>
  <x:si>
    <x:t>0508236416</x:t>
  </x:si>
  <x:si>
    <x:t>0545993938</x:t>
  </x:si>
  <x:si>
    <x:t>0588162488</x:t>
  </x:si>
  <x:si>
    <x:t>0506636416</x:t>
  </x:si>
  <x:si>
    <x:t>0564606224</x:t>
  </x:si>
  <x:si>
    <x:t>0558160333</x:t>
  </x:si>
  <x:si>
    <x:t>0529550226</x:t>
  </x:si>
  <x:si>
    <x:t>0501699538</x:t>
  </x:si>
  <x:si>
    <x:t>2602230103</x:t>
  </x:si>
  <x:si>
    <x:t>0501154777</x:t>
  </x:si>
  <x:si>
    <x:t>Handchain</x:t>
  </x:si>
  <x:si>
    <x:t>0527091846</x:t>
  </x:si>
  <x:si>
    <x:t>0554688042</x:t>
  </x:si>
  <x:si>
    <x:t>0509576409</x:t>
  </x:si>
  <x:si>
    <x:t>0561488847</x:t>
  </x:si>
  <x:si>
    <x:t>Nathalia</x:t>
  </x:si>
  <x:si>
    <x:t>0545973989</x:t>
  </x:si>
  <x:si>
    <x:t>Margareta</x:t>
  </x:si>
  <x:si>
    <x:t>0568974680</x:t>
  </x:si>
  <x:si>
    <x:t>0527092921</x:t>
  </x:si>
  <x:si>
    <x:t>0508665929</x:t>
  </x:si>
  <x:si>
    <x:t>0501306806</x:t>
  </x:si>
  <x:si>
    <x:t>0506351859</x:t>
  </x:si>
  <x:si>
    <x:t>0503859978</x:t>
  </x:si>
  <x:si>
    <x:t>0559132261</x:t>
  </x:si>
  <x:si>
    <x:t>0586100618</x:t>
  </x:si>
  <x:si>
    <x:t>0568831099</x:t>
  </x:si>
  <x:si>
    <x:t>0555335871</x:t>
  </x:si>
  <x:si>
    <x:t>0505845366</x:t>
  </x:si>
  <x:si>
    <x:t>0585706154</x:t>
  </x:si>
  <x:si>
    <x:t>0507374142</x:t>
  </x:si>
  <x:si>
    <x:t>0502266861</x:t>
  </x:si>
  <x:si>
    <x:t>253(Lyn)</x:t>
  </x:si>
  <x:si>
    <x:t>0551653669</x:t>
  </x:si>
  <x:si>
    <x:t>Antonella</x:t>
  </x:si>
  <x:si>
    <x:t>0509504383</x:t>
  </x:si>
  <x:si>
    <x:t>0552927087</x:t>
  </x:si>
  <x:si>
    <x:t>2602230105</x:t>
  </x:si>
  <x:si>
    <x:t>2602230108</x:t>
  </x:si>
  <x:si>
    <x:t>0553147324</x:t>
  </x:si>
  <x:si>
    <x:t>박스와 백만 구매.</x:t>
  </x:si>
  <x:si>
    <x:t>0508228791</x:t>
  </x:si>
  <x:si>
    <x:t>0502595769</x:t>
  </x:si>
  <x:si>
    <x:t>0555599460</x:t>
  </x:si>
  <x:si>
    <x:t>0567758787</x:t>
  </x:si>
  <x:si>
    <x:t>0501133887</x:t>
  </x:si>
  <x:si>
    <x:t>0566847891</x:t>
  </x:si>
  <x:si>
    <x:t>0556143082</x:t>
  </x:si>
  <x:si>
    <x:t>0558453244</x:t>
  </x:si>
  <x:si>
    <x:t>0569164048</x:t>
  </x:si>
  <x:si>
    <x:t>Dilpreet</x:t>
  </x:si>
  <x:si>
    <x:t>0507673733</x:t>
  </x:si>
  <x:si>
    <x:t>0558736345</x:t>
  </x:si>
  <x:si>
    <x:t>0509520400</x:t>
  </x:si>
  <x:si>
    <x:t>0559189921</x:t>
  </x:si>
  <x:si>
    <x:t>Jovlelyn</x:t>
  </x:si>
  <x:si>
    <x:t>0585890506</x:t>
  </x:si>
  <x:si>
    <x:t>0522310537</x:t>
  </x:si>
  <x:si>
    <x:t>0553929292</x:t>
  </x:si>
  <x:si>
    <x:t>0503478757</x:t>
  </x:si>
  <x:si>
    <x:t>0506439011</x:t>
  </x:si>
  <x:si>
    <x:t>0509396411</x:t>
  </x:si>
  <x:si>
    <x:t>0565440666</x:t>
  </x:si>
  <x:si>
    <x:t>0504643388</x:t>
  </x:si>
  <x:si>
    <x:t>0509289459</x:t>
  </x:si>
  <x:si>
    <x:t>0564155794</x:t>
  </x:si>
  <x:si>
    <x:t>0555458640</x:t>
  </x:si>
  <x:si>
    <x:t>0562155100</x:t>
  </x:si>
  <x:si>
    <x:t>0522222120</x:t>
  </x:si>
  <x:si>
    <x:t>0506792194</x:t>
  </x:si>
  <x:si>
    <x:t>2407050301</x:t>
  </x:si>
  <x:si>
    <x:t>0555461185</x:t>
  </x:si>
  <x:si>
    <x:t>0501157826</x:t>
  </x:si>
  <x:si>
    <x:t>0507051026</x:t>
  </x:si>
  <x:si>
    <x:t>0553944446</x:t>
  </x:si>
  <x:si>
    <x:t>0501932445</x:t>
  </x:si>
  <x:si>
    <x:t>0507216688</x:t>
  </x:si>
  <x:si>
    <x:t>0523857940</x:t>
  </x:si>
  <x:si>
    <x:t>0586811029</x:t>
  </x:si>
  <x:si>
    <x:t>0585026510</x:t>
  </x:si>
  <x:si>
    <x:t>0503300673</x:t>
  </x:si>
  <x:si>
    <x:t>0563626475</x:t>
  </x:si>
  <x:si>
    <x:t>0508285634</x:t>
  </x:si>
  <x:si>
    <x:t>2602230104</x:t>
  </x:si>
  <x:si>
    <x:t>0554450432</x:t>
  </x:si>
  <x:si>
    <x:t>Sakunthala</x:t>
  </x:si>
  <x:si>
    <x:t>0552007030</x:t>
  </x:si>
  <x:si>
    <x:t>0585909003</x:t>
  </x:si>
  <x:si>
    <x:t>0502235552</x:t>
  </x:si>
  <x:si>
    <x:t>0505004178</x:t>
  </x:si>
  <x:si>
    <x:t>0585306244</x:t>
  </x:si>
  <x:si>
    <x:t>0558181810</x:t>
  </x:si>
  <x:si>
    <x:t>0507080411</x:t>
  </x:si>
  <x:si>
    <x:t>0505584629</x:t>
  </x:si>
  <x:si>
    <x:t>0505031924</x:t>
  </x:si>
  <x:si>
    <x:t>0509354827</x:t>
  </x:si>
  <x:si>
    <x:t>0585208824</x:t>
  </x:si>
  <x:si>
    <x:t>0507052204</x:t>
  </x:si>
  <x:si>
    <x:t>0508671955</x:t>
  </x:si>
  <x:si>
    <x:t>0561301736</x:t>
  </x:si>
  <x:si>
    <x:t>0502816579</x:t>
  </x:si>
  <x:si>
    <x:t>[MOE] 5/26</x:t>
  </x:si>
  <x:si>
    <x:t>0524587766</x:t>
  </x:si>
  <x:si>
    <x:t>2404250601</x:t>
  </x:si>
  <x:si>
    <x:t>0509429897</x:t>
  </x:si>
  <x:si>
    <x:t>0568616289</x:t>
  </x:si>
  <x:si>
    <x:t>0585953834</x:t>
  </x:si>
  <x:si>
    <x:t>0544474649</x:t>
  </x:si>
  <x:si>
    <x:t>Khristine</x:t>
  </x:si>
  <x:si>
    <x:t>0545661283</x:t>
  </x:si>
  <x:si>
    <x:t>0501955510</x:t>
  </x:si>
  <x:si>
    <x:t>2602200210</x:t>
  </x:si>
  <x:si>
    <x:t>2602200207</x:t>
  </x:si>
  <x:si>
    <x:t>0529772010</x:t>
  </x:si>
  <x:si>
    <x:t>0543137313</x:t>
  </x:si>
  <x:si>
    <x:t>0562158192</x:t>
  </x:si>
  <x:si>
    <x:t>90999059</x:t>
  </x:si>
  <x:si>
    <x:t>0695369305</x:t>
  </x:si>
  <x:si>
    <x:t>0502841027</x:t>
  </x:si>
  <x:si>
    <x:t>0563373131</x:t>
  </x:si>
  <x:si>
    <x:t>2602190314</x:t>
  </x:si>
  <x:si>
    <x:t>0509406608</x:t>
  </x:si>
  <x:si>
    <x:t>0581843800</x:t>
  </x:si>
  <x:si>
    <x:t>수량 조절 요망</x:t>
  </x:si>
  <x:si>
    <x:t>0553180782</x:t>
  </x:si>
  <x:si>
    <x:t>2407050108</x:t>
  </x:si>
  <x:si>
    <x:t>0503403678</x:t>
  </x:si>
  <x:si>
    <x:t>2401260107</x:t>
  </x:si>
  <x:si>
    <x:t>0508652344</x:t>
  </x:si>
  <x:si>
    <x:t>0585474388</x:t>
  </x:si>
  <x:si>
    <x:t>0509950799</x:t>
  </x:si>
  <x:si>
    <x:t>0509296224</x:t>
  </x:si>
  <x:si>
    <x:t>2602200201</x:t>
  </x:si>
  <x:si>
    <x:t>07270404</x:t>
  </x:si>
  <x:si>
    <x:t>0585853289</x:t>
  </x:si>
  <x:si>
    <x:t>Su Graiig</x:t>
  </x:si>
  <x:si>
    <x:t>0563229186</x:t>
  </x:si>
  <x:si>
    <x:t>0502802686</x:t>
  </x:si>
  <x:si>
    <x:t>0505511777</x:t>
  </x:si>
  <x:si>
    <x:t>40s/Asian</x:t>
  </x:si>
  <x:si>
    <x:t>0569698022</x:t>
  </x:si>
  <x:si>
    <x:t>0582880044</x:t>
  </x:si>
  <x:si>
    <x:t>0523618508</x:t>
  </x:si>
  <x:si>
    <x:t>2407050109</x:t>
  </x:si>
  <x:si>
    <x:t>20s/Asian</x:t>
  </x:si>
  <x:si>
    <x:t>0509776126</x:t>
  </x:si>
  <x:si>
    <x:t>0551867751</x:t>
  </x:si>
  <x:si>
    <x:t>0505292093</x:t>
  </x:si>
  <x:si>
    <x:t>0561607310</x:t>
  </x:si>
  <x:si>
    <x:t>0567072676</x:t>
  </x:si>
  <x:si>
    <x:t>0555355260</x:t>
  </x:si>
  <x:si>
    <x:t>2407050111</x:t>
  </x:si>
  <x:si>
    <x:t>0501062414</x:t>
  </x:si>
  <x:si>
    <x:t>0566533195</x:t>
  </x:si>
  <x:si>
    <x:t>0585695446</x:t>
  </x:si>
  <x:si>
    <x:t>Anastasha</x:t>
  </x:si>
  <x:si>
    <x:t>2502050301</x:t>
  </x:si>
  <x:si>
    <x:t>0507235303</x:t>
  </x:si>
  <x:si>
    <x:t>0562800294</x:t>
  </x:si>
  <x:si>
    <x:t>0582573257</x:t>
  </x:si>
  <x:si>
    <x:t>0552120352</x:t>
  </x:si>
  <x:si>
    <x:t>0505052971</x:t>
  </x:si>
  <x:si>
    <x:t>0566506644</x:t>
  </x:si>
  <x:si>
    <x:t>0503937031</x:t>
  </x:si>
  <x:si>
    <x:t>0564737776</x:t>
  </x:si>
  <x:si>
    <x:t>0552290220</x:t>
  </x:si>
  <x:si>
    <x:t>0508176517</x:t>
  </x:si>
  <x:si>
    <x:t>0529984786</x:t>
  </x:si>
  <x:si>
    <x:t>0558324473</x:t>
  </x:si>
  <x:si>
    <x:t>Arab couple bought earring.</x:t>
  </x:si>
  <x:si>
    <x:t>An arab lady bought ring.</x:t>
  </x:si>
  <x:si>
    <x:t>From mcc ,different barcode</x:t>
  </x:si>
  <x:si>
    <x:t>필리핀 여성 30대 간단히 뱅글 고르고 구매</x:t>
  </x:si>
  <x:si>
    <x:t>jieceldeleon29@gmail.com</x:t>
  </x:si>
  <x:si>
    <x:t>A couple bought handchain.</x:t>
  </x:si>
  <x:si>
    <x:t>Customer return to exchange</x:t>
  </x:si>
  <x:si>
    <x:t>upasana.kumar05@gmail.com</x:t>
  </x:si>
  <x:si>
    <x:t>Only 1 in physical stock.</x:t>
  </x:si>
  <x:si>
    <x:t>Transfer to MOE,from MCC</x:t>
  </x:si>
  <x:si>
    <x:t>From MCC transfer to MOE</x:t>
  </x:si>
  <x:si>
    <x:t>Added in MOE.its from MCC.</x:t>
  </x:si>
  <x:si>
    <x:t>mahaandmaha0528@gmail.com</x:t>
  </x:si>
  <x:si>
    <x:t>2 Filipina bought earring</x:t>
  </x:si>
  <x:si>
    <x:t>An Arab bought handchain.</x:t>
  </x:si>
  <x:si>
    <x:t>Transfer to MCC 1,damaged 1</x:t>
  </x:si>
  <x:si>
    <x:t>danathebaguette@gmail.com</x:t>
  </x:si>
  <x:si>
    <x:t>A couple bought earring.</x:t>
  </x:si>
  <x:si>
    <x:t>Transfer to MCC Handchain</x:t>
  </x:si>
  <x:si>
    <x:t>An Arab couple bought ring.</x:t>
  </x:si>
  <x:si>
    <x:t>A filipina bought earrings.</x:t>
  </x:si>
  <x:si>
    <x:t>Kimberly(25aed Balanced)</x:t>
  </x:si>
  <x:si>
    <x:t>A women with wheel chair from Kuwait bought ring.</x:t>
  </x:si>
  <x:si>
    <x:t>An Arab women with husband and kids bought earring.</x:t>
  </x:si>
  <x:si>
    <x:t>A women from Saudi with Hermes bag bought earring.</x:t>
  </x:si>
  <x:si>
    <x:t>Alejandra</x:t>
  </x:si>
  <x:si>
    <x:t>0525460192</x:t>
  </x:si>
  <x:si>
    <x:t>0503071331</x:t>
  </x:si>
  <x:si>
    <x:t>Two Syrian teens went here looking for jewelries they tried some of our necklaces and they took too much time but it`s okay as long as they are happy. They end up buying earring necklace and ring they don`t want to go if not giving discounts so we give 10 percent for them to be happy also.</x:t>
  </x:si>
  <x:si>
    <x:t>A guy from Uzbekistan whose working in dubai will going back to his country for his vacation so he want something for his daughter, he chose first necklace then show him the earring that matches the necklace so he likes it also he asked for Last price and bought it. He don`t like to give his details.</x:t>
  </x:si>
  <x:si>
    <x:t>An arab lady from Saudi is passing by when she saw the rings, after trying some of it she chose 1, then she went to bracelet section, she took too much time because she`s asking for more discount, but in the end she agreed to pay the last price we give, She dont want to give her details.</x:t>
  </x:si>
  <x:si>
    <x:t>Ring 2601190403</x:t>
  </x:si>
  <x:si>
    <x:t>Ring 2502120409</x:t>
  </x:si>
  <x:si>
    <x:t>Ring 2605150405</x:t>
  </x:si>
  <x:si>
    <x:t>Ring 2601150410</x:t>
  </x:si>
  <x:si>
    <x:t>Ring 2502100405</x:t>
  </x:si>
  <x:si>
    <x:t>Ring 2502110401</x:t>
  </x:si>
  <x:si>
    <x:t>Ring 2601150404</x:t>
  </x:si>
  <x:si>
    <x:t>Ring 2504060407</x:t>
  </x:si>
  <x:si>
    <x:t>Ring 2605150409</x:t>
  </x:si>
  <x:si>
    <x:t>Ring 2601180402</x:t>
  </x:si>
  <x:si>
    <x:t>Ring 2502120404</x:t>
  </x:si>
  <x:si>
    <x:t>Ring 2502100408</x:t>
  </x:si>
  <x:si>
    <x:t>Ring 2601150403</x:t>
  </x:si>
  <x:si>
    <x:t>Ring 2604150408</x:t>
  </x:si>
  <x:si>
    <x:t>Ring 2604150403</x:t>
  </x:si>
  <x:si>
    <x:t>Ring 2502110408</x:t>
  </x:si>
  <x:si>
    <x:t>Ring 2507050410</x:t>
  </x:si>
  <x:si>
    <x:t>Ring 2502110404</x:t>
  </x:si>
  <x:si>
    <x:t>Ring 2505050409</x:t>
  </x:si>
  <x:si>
    <x:t>Ring 2509150405</x:t>
  </x:si>
  <x:si>
    <x:t>Ring 2507050402</x:t>
  </x:si>
  <x:si>
    <x:t>Ring 2601150406</x:t>
  </x:si>
  <x:si>
    <x:t>Ring 2505060407</x:t>
  </x:si>
  <x:si>
    <x:t>Ring 2505050401</x:t>
  </x:si>
  <x:si>
    <x:t>Ring 2502120410</x:t>
  </x:si>
  <x:si>
    <x:t>Shybnigunsole</x:t>
  </x:si>
  <x:si>
    <x:t>Ring 08150409</x:t>
  </x:si>
  <x:si>
    <x:t>Ring 2512060404</x:t>
  </x:si>
  <x:si>
    <x:t>Ring 12010407</x:t>
  </x:si>
  <x:si>
    <x:t>Carolin3 Farah</x:t>
  </x:si>
  <x:si>
    <x:t>Bangle 10190317</x:t>
  </x:si>
  <x:si>
    <x:t>Ring 08150405</x:t>
  </x:si>
  <x:si>
    <x:t>Bangle 10100301</x:t>
  </x:si>
  <x:si>
    <x:t>Ring 12100404</x:t>
  </x:si>
  <x:si>
    <x:t>Ring 12110405</x:t>
  </x:si>
  <x:si>
    <x:t>Ring 12100403</x:t>
  </x:si>
  <x:si>
    <x:t>Ring 10190407</x:t>
  </x:si>
  <x:si>
    <x:t>Bangle 05100314</x:t>
  </x:si>
  <x:si>
    <x:t>4478168541006</x:t>
  </x:si>
  <x:si>
    <x:t>Ring 09070412</x:t>
  </x:si>
  <x:si>
    <x:t>Bangle 05100312</x:t>
  </x:si>
  <x:si>
    <x:t>202502050302</x:t>
  </x:si>
  <x:si>
    <x:t>Ring 2511060406</x:t>
  </x:si>
  <x:si>
    <x:t>Ring 2511070407</x:t>
  </x:si>
  <x:si>
    <x:t>Ring 05100405</x:t>
  </x:si>
  <x:si>
    <x:t>971585775021</x:t>
  </x:si>
  <x:si>
    <x:t>Bring to MOE</x:t>
  </x:si>
  <x:si>
    <x:t>Ring 12100409</x:t>
  </x:si>
  <x:si>
    <x:t>Anklet 08150505</x:t>
  </x:si>
  <x:si>
    <x:t>Bangle 12100316</x:t>
  </x:si>
  <x:si>
    <x:t>Ring 07060407</x:t>
  </x:si>
  <x:si>
    <x:t>00447985275980</x:t>
  </x:si>
  <x:si>
    <x:t>Anklet 08150504</x:t>
  </x:si>
  <x:si>
    <x:t>Ring 2512070403</x:t>
  </x:si>
  <x:si>
    <x:t>Ring 2602200405</x:t>
  </x:si>
  <x:si>
    <x:t>Sheen Skaria</x:t>
  </x:si>
  <x:si>
    <x:t>Ring 2511060407</x:t>
  </x:si>
  <x:si>
    <x:t>Ring 05100403</x:t>
  </x:si>
  <x:si>
    <x:t>Svetlana Pak</x:t>
  </x:si>
  <x:si>
    <x:t>Bangle 01100308</x:t>
  </x:si>
  <x:si>
    <x:t>Ring 01050404</x:t>
  </x:si>
  <x:si>
    <x:t>Ring 11150402</x:t>
  </x:si>
  <x:si>
    <x:t>Transfer to mcc</x:t>
  </x:si>
  <x:si>
    <x:t>Ring 2511070408</x:t>
  </x:si>
  <x:si>
    <x:t>202603150201</x:t>
  </x:si>
  <x:si>
    <x:t>Ring 05040401</x:t>
  </x:si>
  <x:si>
    <x:t>100027(Rose)</x:t>
  </x:si>
  <x:si>
    <x:t>Ring 2502050406</x:t>
  </x:si>
  <x:si>
    <x:t>202602210208</x:t>
  </x:si>
  <x:si>
    <x:t>Ring 09160408</x:t>
  </x:si>
  <x:si>
    <x:t>Ring 03250405</x:t>
  </x:si>
  <x:si>
    <x:t>Bangle 04250312</x:t>
  </x:si>
  <x:si>
    <x:t>Ring 2602200408</x:t>
  </x:si>
  <x:si>
    <x:t>Ring 01050406</x:t>
  </x:si>
  <x:si>
    <x:t>447366599735</x:t>
  </x:si>
  <x:si>
    <x:t>Added to MOE</x:t>
  </x:si>
  <x:si>
    <x:t>Ring 2602200407</x:t>
  </x:si>
  <x:si>
    <x:t>Ring 01290408</x:t>
  </x:si>
  <x:si>
    <x:t>202602230102</x:t>
  </x:si>
  <x:si>
    <x:t>Ring 2511070409</x:t>
  </x:si>
  <x:si>
    <x:t>Ring 2602200410</x:t>
  </x:si>
  <x:si>
    <x:t>971509877039</x:t>
  </x:si>
  <x:si>
    <x:t>Ring 2512070402</x:t>
  </x:si>
  <x:si>
    <x:t>919873909094</x:t>
  </x:si>
  <x:si>
    <x:t>Bangle 10210311</x:t>
  </x:si>
  <x:si>
    <x:t>Bangle 05100313</x:t>
  </x:si>
  <x:si>
    <x:t>096599966616</x:t>
  </x:si>
  <x:si>
    <x:t>Ring 11080410</x:t>
  </x:si>
  <x:si>
    <x:t>Ring 2512070401</x:t>
  </x:si>
  <x:si>
    <x:t>Ring 2512060409</x:t>
  </x:si>
  <x:si>
    <x:t>To MCC+Damaged</x:t>
  </x:si>
  <x:si>
    <x:t>Ring 04200404</x:t>
  </x:si>
  <x:si>
    <x:t>Ring 2511070404</x:t>
  </x:si>
  <x:si>
    <x:t>Ring 2602200409</x:t>
  </x:si>
  <x:si>
    <x:t>Ring 02100402</x:t>
  </x:si>
  <x:si>
    <x:t>Ring 2512050403</x:t>
  </x:si>
  <x:si>
    <x:t>Ring 2510050403</x:t>
  </x:si>
  <x:si>
    <x:t>Ring 07050403</x:t>
  </x:si>
  <x:si>
    <x:t>Ring 2511070401</x:t>
  </x:si>
  <x:si>
    <x:t>201016032825</x:t>
  </x:si>
  <x:si>
    <x:t>Ring 12110408</x:t>
  </x:si>
  <x:si>
    <x:t>Ring 2512070404</x:t>
  </x:si>
  <x:si>
    <x:t>Ring 2511060403</x:t>
  </x:si>
  <x:si>
    <x:t>Bangle 01050311</x:t>
  </x:si>
  <x:si>
    <x:t>Ring 2502100404</x:t>
  </x:si>
  <x:si>
    <x:t>Anklet 09150501</x:t>
  </x:si>
  <x:si>
    <x:t>074714760876</x:t>
  </x:si>
  <x:si>
    <x:t>Ring 2502110410</x:t>
  </x:si>
  <x:si>
    <x:t>202505060204</x:t>
  </x:si>
  <x:si>
    <x:t>From MCC(83)</x:t>
  </x:si>
  <x:si>
    <x:t>Ring 2511050407</x:t>
  </x:si>
  <x:si>
    <x:t>Ring 09150405</x:t>
  </x:si>
  <x:si>
    <x:t>050505330521</x:t>
  </x:si>
  <x:si>
    <x:t>Elyzza Endaya</x:t>
  </x:si>
  <x:si>
    <x:t>Ring 2511070406</x:t>
  </x:si>
  <x:si>
    <x:t>Ring 2512050407</x:t>
  </x:si>
  <x:si>
    <x:t>Ring 11150410</x:t>
  </x:si>
  <x:si>
    <x:t>Ring 2603150404</x:t>
  </x:si>
  <x:si>
    <x:t>Ring 2512050409</x:t>
  </x:si>
  <x:si>
    <x:t>Ring 2506050403</x:t>
  </x:si>
  <x:si>
    <x:t>입고
[MOE] 2/8</x:t>
  </x:si>
  <x:si>
    <x:t>For give aways</x:t>
  </x:si>
  <x:si>
    <x:t>Ring 2511070405</x:t>
  </x:si>
  <x:si>
    <x:t>Ring 2604150405</x:t>
  </x:si>
  <x:si>
    <x:t>258845624641</x:t>
  </x:si>
  <x:si>
    <x:t>Ring 2512060405</x:t>
  </x:si>
  <x:si>
    <x:t>923005001141</x:t>
  </x:si>
  <x:si>
    <x:t>Ring 2601150402</x:t>
  </x:si>
  <x:si>
    <x:t>Ring 2511050408</x:t>
  </x:si>
  <x:si>
    <x:t>Ring 2502110411</x:t>
  </x:si>
  <x:si>
    <x:t>Ring 2502120406</x:t>
  </x:si>
  <x:si>
    <x:t>Ring 2602150407</x:t>
  </x:si>
  <x:si>
    <x:t>Ring 2605150404</x:t>
  </x:si>
  <x:si>
    <x:t>Ring 2510050404</x:t>
  </x:si>
  <x:si>
    <x:t>Ring 2502120411</x:t>
  </x:si>
  <x:si>
    <x:t>Ring 2510050405</x:t>
  </x:si>
  <x:si>
    <x:t>Ring 2507060401</x:t>
  </x:si>
  <x:si>
    <x:t>Ring 2509050402</x:t>
  </x:si>
  <x:si>
    <x:t>Ring 2505070405</x:t>
  </x:si>
  <x:si>
    <x:t>Ring 2601170407</x:t>
  </x:si>
  <x:si>
    <x:t>Ring 2603150406</x:t>
  </x:si>
  <x:si>
    <x:t>Ring 2603150402</x:t>
  </x:si>
  <x:si>
    <x:t>Ring 2601160409</x:t>
  </x:si>
  <x:si>
    <x:t>Ring 2602150405</x:t>
  </x:si>
  <x:si>
    <x:t>Ring 2509060401</x:t>
  </x:si>
  <x:si>
    <x:t>Ring 2510060404</x:t>
  </x:si>
  <x:si>
    <x:t>Ring 2508050402</x:t>
  </x:si>
  <x:si>
    <x:t>Ring 2505050405</x:t>
  </x:si>
  <x:si>
    <x:t>Ring 2510050410</x:t>
  </x:si>
  <x:si>
    <x:t>Ring 2502100412</x:t>
  </x:si>
  <x:si>
    <x:t>Ring 2507060403</x:t>
  </x:si>
  <x:si>
    <x:t>Ring 2512050401</x:t>
  </x:si>
  <x:si>
    <x:t>Ring 2510060405</x:t>
  </x:si>
  <x:si>
    <x:t>Ring 2601180409</x:t>
  </x:si>
  <x:si>
    <x:t>Ring 2507060405</x:t>
  </x:si>
  <x:si>
    <x:t>Ring 2602180410</x:t>
  </x:si>
  <x:si>
    <x:t>Ring 2510060407</x:t>
  </x:si>
  <x:si>
    <x:t>Ring 2602190406</x:t>
  </x:si>
  <x:si>
    <x:t>Ring 2602190407</x:t>
  </x:si>
  <x:si>
    <x:t>Ring 2510060410</x:t>
  </x:si>
  <x:si>
    <x:t>Ring 2509050406</x:t>
  </x:si>
  <x:si>
    <x:t>Ring 2509050408</x:t>
  </x:si>
  <x:si>
    <x:t>Ring 2602190404</x:t>
  </x:si>
  <x:si>
    <x:t>Ring 2601180404</x:t>
  </x:si>
  <x:si>
    <x:t>Ring 2510050406</x:t>
  </x:si>
  <x:si>
    <x:t>Ring 2601180405</x:t>
  </x:si>
  <x:si>
    <x:t>Ring 2510070405</x:t>
  </x:si>
  <x:si>
    <x:t>Ring 2601160410</x:t>
  </x:si>
  <x:si>
    <x:t>Ring 2511050401</x:t>
  </x:si>
  <x:si>
    <x:t>Ring 2602190408</x:t>
  </x:si>
  <x:si>
    <x:t>Ring 2511050405</x:t>
  </x:si>
  <x:si>
    <x:t>Ring 2510050408</x:t>
  </x:si>
  <x:si>
    <x:t>Ring 2603150405</x:t>
  </x:si>
  <x:si>
    <x:t>Ring 2511060401</x:t>
  </x:si>
  <x:si>
    <x:t>Ring 2509050403</x:t>
  </x:si>
  <x:si>
    <x:t>Ring 2508050409</x:t>
  </x:si>
  <x:si>
    <x:t>Ring 2502110406</x:t>
  </x:si>
  <x:si>
    <x:t>Ring 2510070402</x:t>
  </x:si>
  <x:si>
    <x:t>Ring 2511060402</x:t>
  </x:si>
  <x:si>
    <x:t>Ring 2509150403</x:t>
  </x:si>
  <x:si>
    <x:t>Ring 2601150401</x:t>
  </x:si>
  <x:si>
    <x:t>Ring 2601190402</x:t>
  </x:si>
  <x:si>
    <x:t>Ring 2509050409</x:t>
  </x:si>
  <x:si>
    <x:t>Ring 2605150406</x:t>
  </x:si>
  <x:si>
    <x:t>Ring 2603150403</x:t>
  </x:si>
  <x:si>
    <x:t>Ring 2508050403</x:t>
  </x:si>
  <x:si>
    <x:t>Ring 2505050404</x:t>
  </x:si>
  <x:si>
    <x:t>Ring 2508050405</x:t>
  </x:si>
  <x:si>
    <x:t>Ring 2509050401</x:t>
  </x:si>
  <x:si>
    <x:t>Ring 2510060409</x:t>
  </x:si>
  <x:si>
    <x:t>Ring 2507050405</x:t>
  </x:si>
  <x:si>
    <x:t>Ring 2602150408</x:t>
  </x:si>
  <x:si>
    <x:t>Ring 2510060403</x:t>
  </x:si>
  <x:si>
    <x:t>Ring 2509150401</x:t>
  </x:si>
  <x:si>
    <x:t>Ring 2509150402</x:t>
  </x:si>
  <x:si>
    <x:t>Ring 2605150402</x:t>
  </x:si>
  <x:si>
    <x:t>Ring 2508050406</x:t>
  </x:si>
  <x:si>
    <x:t>Ring 2502120412</x:t>
  </x:si>
  <x:si>
    <x:t>Ring 2504050407</x:t>
  </x:si>
  <x:si>
    <x:t>Ring 2507050406</x:t>
  </x:si>
  <x:si>
    <x:t>Ring 2503050404</x:t>
  </x:si>
  <x:si>
    <x:t>Ring 2510070404</x:t>
  </x:si>
  <x:si>
    <x:t>Ring 2510060406</x:t>
  </x:si>
  <x:si>
    <x:t>Ring 2604150407</x:t>
  </x:si>
  <x:si>
    <x:t>Ring 2512050404</x:t>
  </x:si>
  <x:si>
    <x:t>Ring 2502110413</x:t>
  </x:si>
  <x:si>
    <x:t>Ring 2509060402</x:t>
  </x:si>
  <x:si>
    <x:t>Ring 2601180407</x:t>
  </x:si>
  <x:si>
    <x:t>Ring 2510050409</x:t>
  </x:si>
  <x:si>
    <x:t>Ring 2505070410</x:t>
  </x:si>
  <x:si>
    <x:t>Ring 2505080401</x:t>
  </x:si>
  <x:si>
    <x:t>Ring 09070418</x:t>
  </x:si>
  <x:si>
    <x:t>Ring 2512050410</x:t>
  </x:si>
  <x:si>
    <x:t>Ring 2506050406</x:t>
  </x:si>
  <x:si>
    <x:t>For give away</x:t>
  </x:si>
  <x:si>
    <x:t>100388(Brenda)</x:t>
  </x:si>
  <x:si>
    <x:t>Return from mcc</x:t>
  </x:si>
  <x:si>
    <x:t>Ring 2512050408</x:t>
  </x:si>
  <x:si>
    <x:t>Bring to MCC.</x:t>
  </x:si>
  <x:si>
    <x:t>Ring 2504070405</x:t>
  </x:si>
  <x:si>
    <x:t>Ring 2605150403</x:t>
  </x:si>
  <x:si>
    <x:t>Ring 09220410</x:t>
  </x:si>
  <x:si>
    <x:t>Ring 11100401</x:t>
  </x:si>
  <x:si>
    <x:t>Ring 2511070402</x:t>
  </x:si>
  <x:si>
    <x:t>Ring 2511050409</x:t>
  </x:si>
  <x:si>
    <x:t>Ring 2505060404</x:t>
  </x:si>
  <x:si>
    <x:t>Ring 2602190405</x:t>
  </x:si>
  <x:si>
    <x:t>Ring 2508050408</x:t>
  </x:si>
  <x:si>
    <x:t>Change color</x:t>
  </x:si>
  <x:si>
    <x:t>100398/100400</x:t>
  </x:si>
  <x:si>
    <x:t>Ring 2505060408</x:t>
  </x:si>
  <x:si>
    <x:t>Ring 2512060406</x:t>
  </x:si>
  <x:si>
    <x:t>Necklace set.</x:t>
  </x:si>
  <x:si>
    <x:t>Ring 05240418</x:t>
  </x:si>
  <x:si>
    <x:t>Ring 2510070401</x:t>
  </x:si>
  <x:si>
    <x:t>Ring 2604150402</x:t>
  </x:si>
  <x:si>
    <x:t>Ring 2605150408</x:t>
  </x:si>
  <x:si>
    <x:t>Anklet 06050501</x:t>
  </x:si>
  <x:si>
    <x:t>4917331422145</x:t>
  </x:si>
  <x:si>
    <x:t>Ring 2605150407</x:t>
  </x:si>
  <x:si>
    <x:t>Ring 07270404</x:t>
  </x:si>
  <x:si>
    <x:t>573183501964</x:t>
  </x:si>
  <x:si>
    <x:t>Transfer to MOE</x:t>
  </x:si>
  <x:si>
    <x:t>Ring 2504050404</x:t>
  </x:si>
  <x:si>
    <x:t>Ring 2504060403</x:t>
  </x:si>
  <x:si>
    <x:t>Ring 2604150401</x:t>
  </x:si>
  <x:si>
    <x:t>Ring 2511060409</x:t>
  </x:si>
  <x:si>
    <x:t>Bangle 11220314</x:t>
  </x:si>
  <x:si>
    <x:t>Ring 2512070405</x:t>
  </x:si>
  <x:si>
    <x:t>Ring 2601180406</x:t>
  </x:si>
  <x:si>
    <x:t>Ring 2505050402</x:t>
  </x:si>
  <x:si>
    <x:t>Necklace set</x:t>
  </x:si>
  <x:si>
    <x:t>Ring 2602170405</x:t>
  </x:si>
  <x:si>
    <x:t>Ring 2511070403</x:t>
  </x:si>
  <x:si>
    <x:t>Ring 2507050409</x:t>
  </x:si>
  <x:si>
    <x:t>Ring 2502100413</x:t>
  </x:si>
  <x:si>
    <x:t>Ring 2602200406</x:t>
  </x:si>
  <x:si>
    <x:t>Ring 2511070410</x:t>
  </x:si>
  <x:si>
    <x:t>Ring 2601180401</x:t>
  </x:si>
  <x:si>
    <x:t>Ring 2502050407</x:t>
  </x:si>
  <x:si>
    <x:t>Ring 2602200402</x:t>
  </x:si>
  <x:si>
    <x:t>Ring 2601160401</x:t>
  </x:si>
  <x:si>
    <x:t>Ring 2512060410</x:t>
  </x:si>
  <x:si>
    <x:t>202601190309</x:t>
  </x:si>
  <x:si>
    <x:t>00201094442004</x:t>
  </x:si>
  <x:si>
    <x:t>Ring 2502110412</x:t>
  </x:si>
  <x:si>
    <x:t>Ring 2512060407</x:t>
  </x:si>
  <x:si>
    <x:t>Ring 12100408</x:t>
  </x:si>
  <x:si>
    <x:t>Bangle 09150314</x:t>
  </x:si>
  <x:si>
    <x:t>Bring to MCC</x:t>
  </x:si>
  <x:si>
    <x:t>Ring 09260401</x:t>
  </x:si>
  <x:si>
    <x:t>Ring 2511060408</x:t>
  </x:si>
  <x:si>
    <x:t>Ring 2507060406</x:t>
  </x:si>
  <x:si>
    <x:t>Ring 2604150404</x:t>
  </x:si>
  <x:si>
    <x:t>Ring 2502110403</x:t>
  </x:si>
  <x:si>
    <x:t>2606160210</x:t>
  </x:si>
  <x:si>
    <x:t>2604150403</x:t>
  </x:si>
  <x:si>
    <x:t>An Indian lady whose living in dubai is passing by, when she stopped by in the shop, after trying some of the items, she chose one necklace, she asked for discount and pay for it.</x:t>
  </x:si>
  <x:si>
    <x:t>An Indian couple went here searching for an earring, but they go and tell they will come back after how many minutes they come back and the husband bought the earring for the wife.</x:t>
  </x:si>
  <x:si>
    <x:t>A mother with her daughter from Pakistan whose living in Dubai went here looking for anklet, after showing her the anklets, she chose one asked for discount and bought it quickly.</x:t>
  </x:si>
  <x:si>
    <x:t>An Indian lady whose living in dubai, is passing by when she saw the earrings,after trying some of the items, she chose 2 earrings and 1ring. She asked for discount and pay for it.</x:t>
  </x:si>
  <x:si>
    <x:t>An arab lady went here looking for earring, after looking around, she chose 1 earring, she asked for Last price and pay for it, she`s in hurry and she dont like to give her details.</x:t>
  </x:si>
  <x:si>
    <x:t>An indian lady with her husband whose living in dubai are passing by when the lady saw the earrings, after checking all the items, she chose 1, she asked for discount and pay for it.</x:t>
  </x:si>
  <x:si>
    <x:t>An Indian girl looking for something unique design bracelet .. she try lots of and ended up on a bangle .. and when the time she`s about to pay she`s asking for too much discount</x:t>
  </x:si>
  <x:si>
    <x:t>An arab lady went here looking for bracelet, after showing all the bracelets, she chose one, asked for discount and pay for it and wear it directly. She dont want to give her details.</x:t>
  </x:si>
  <x:si>
    <x:t>A lady from north India, living in dubai came back here looking for a gift for a friend, she chose the necklace and asked for a discount , she bought also before an earring for her.</x:t>
  </x:si>
  <x:si>
    <x:t>An arab lady that is our loyal costumer went here buying again for gifts, she return here 5 times already, she chose 2 items and asked for more discount ,so she will come back again.</x:t>
  </x:si>
  <x:si>
    <x:t>Sisters from Uzbekistan went here looking for presents, after looking around, they chose all the pearl related design, they took 4 items and they dont want to give their details.</x:t>
  </x:si>
  <x:si>
    <x:t>2 young Arab ladies who are studying in dubai are passing by when they saw the handchains, the other lady likes it so much, she tried it asked for discount and bought it quickly.</x:t>
  </x:si>
  <x:si>
    <x:t>2 young Arab ladies are passing by when they stopped, after looking around they saw the anklets, they chose same design for both of them, they asked for discount and pay for it.</x:t>
  </x:si>
  <x:si>
    <x:t>2 lady from Thailand are passing by when they stopped by, after looking around they saw the small earrings, they picked one and pay for it, they dont want to give their details.</x:t>
  </x:si>
  <x:si>
    <x:t>One European mother with her young daughter went here, she told she saw necklace before and she really likes it that`s why she came back now and bought it, she dont want to give her details.</x:t>
  </x:si>
  <x:si>
    <x:t>An indian lady whose working here in dubai together with her mother that is tourist went here earlier looking for necklace, they told they will come back, after how many hours they really came back, they chose 2 necklace and earring to match the one necklace, they asked for Last price and pay for it. They don`t want to give their details.</x:t>
  </x:si>
  <x:si>
    <x:t>A lady from Romania whose living here for 1 year with a lot of bags like nayomi, nine west and sephora went here first she tell she`s only looking but after showing around all the jewelries , the silver necklace catch her eyes and she really likes it, she told she will buy it if we will give discount so we give. She don`t want to give her details.</x:t>
  </x:si>
  <x:si>
    <x:t>An indian guy together with her wife and mother looking for necklace for her mother they quickly chose one, then the wife took one round checking what she likes ,then she chose the flower necklace , after showing same design bracelet she likes it also so the husband bought it for both mother and wife. He don`t want to give his details.</x:t>
  </x:si>
  <x:si>
    <x:t>A Russian lady with sephora bag, went here looking for an earring for her daughter, she chose 2 choices and told she will come back she just want to ask her daughter which one she will choose, after how many minutes she really came back and choose the gold color earring,she asked for discount and bought it., she don`t want to give her details.</x:t>
  </x:si>
  <x:si>
    <x:t>Flavia</x:t>
  </x:si>
  <x:si>
    <x:t>2607150315</x:t>
  </x:si>
  <x:si>
    <x:t>An emarati bought earrings for gift.</x:t>
  </x:si>
  <x:si>
    <x:t>A mother and daughter bought earring.</x:t>
  </x:si>
  <x:si>
    <x:t>A mother and daughter bought handchain.</x:t>
  </x:si>
  <x:si>
    <x:t>인도가족. 엄마가 팔찌만 확인하고 적딩한 가격(140) 제품 구매.</x:t>
  </x:si>
  <x:si>
    <x:t>A couple from Myanmar bought necklace.</x:t>
  </x:si>
  <x:si>
    <x:t>An Arab mother daughter bought earring.</x:t>
  </x:si>
  <x:si>
    <x:t>A women from Africa bought nose pin.</x:t>
  </x:si>
  <x:si>
    <x:t>대가족. 아빠. 딸4. 아들2. 10살 어간의 딸이 귀걸이 구매.</x:t>
  </x:si>
  <x:si>
    <x:t>A Filipina girl bought a pearl earrings</x:t>
  </x:si>
  <x:si>
    <x:t>Indian guy bought bracelet for gift.</x:t>
  </x:si>
  <x:si>
    <x:t>A men wearing kondora bought anklet.</x:t>
  </x:si>
  <x:si>
    <x:t>A mother and daughter bought bangle.</x:t>
  </x:si>
  <x:si>
    <x:t>A European lady bought chunky necklace.</x:t>
  </x:si>
  <x:si>
    <x:t>A women from Moscow ,bought earring.</x:t>
  </x:si>
  <x:si>
    <x:t>A guy bought an earrings for his wife..</x:t>
  </x:si>
  <x:si>
    <x:t>A mother and daughter bought bracelet.</x:t>
  </x:si>
  <x:si>
    <x:t>An Arab staff in MOE bought necklace.</x:t>
  </x:si>
  <x:si>
    <x:t>Mother and son bought a silver earrings</x:t>
  </x:si>
  <x:si>
    <x:t>A European customer bought necklace.</x:t>
  </x:si>
  <x:si>
    <x:t>A mother and daughter bought earrings.</x:t>
  </x:si>
  <x:si>
    <x:t>3 Arab women from Oman bought handchain</x:t>
  </x:si>
  <x:si>
    <x:t>A couple from Saudi bought earrings.</x:t>
  </x:si>
  <x:si>
    <x:t>A filipina lady bought ring for gift.</x:t>
  </x:si>
  <x:si>
    <x:t>A young lady bought necklace for gift.</x:t>
  </x:si>
  <x:si>
    <x:t>젊은 처자 2명. 판도라 쇼핑백. 디자인때문에 구매한 듯. 할인요구X</x:t>
  </x:si>
  <x:si>
    <x:t>An emarati young lady bought bracelet.</x:t>
  </x:si>
  <x:si>
    <x:t>An Arab lady bought handchain for gift.</x:t>
  </x:si>
  <x:si>
    <x:t>One family came to buy silver necklace.</x:t>
  </x:si>
  <x:si>
    <x:t>Returning indian women bought earring.</x:t>
  </x:si>
  <x:si>
    <x:t>A pregnant women from US bought rings.</x:t>
  </x:si>
  <x:si>
    <x:t>A young African lady came again to buy.</x:t>
  </x:si>
  <x:si>
    <x:t>A couple bought a rose gold bangle..</x:t>
  </x:si>
  <x:si>
    <x:t>여성 2명.함께 온 사람이 지속적으로 할인 요구. 10%할인해줌.</x:t>
  </x:si>
  <x:si>
    <x:t>An Iranian women came to exchange item.</x:t>
  </x:si>
  <x:si>
    <x:t>1 in the system but already sold out</x:t>
  </x:si>
  <x:si>
    <x:t>엄마와 딸. 한국에 대한 호감. 딸 목걸이 구매. 가성비 중요함.</x:t>
  </x:si>
  <x:si>
    <x:t>A couple bought necklace and bracelet.</x:t>
  </x:si>
  <x:si>
    <x:t>An Arab women from Syria bought ring.</x:t>
  </x:si>
  <x:si>
    <x:t>선물 구매. 1인 여성. 진주 제품 위주로 체크. 할인 요구 없었음.</x:t>
  </x:si>
  <x:si>
    <x:t>3 indian women together bought bangle.</x:t>
  </x:si>
  <x:si>
    <x:t>An arab women bought earring and ring.</x:t>
  </x:si>
  <x:si>
    <x:t>A young African lady bought bracelet.</x:t>
  </x:si>
  <x:si>
    <x:t>A mother and daughter bought bracelet</x:t>
  </x:si>
  <x:si>
    <x:t>2 young Indian ladies bought necklace.</x:t>
  </x:si>
  <x:si>
    <x:t>A friend of Ma`am from Korea buy some souvenir..a ring and earrings...</x:t>
  </x:si>
  <x:si>
    <x:t>An Indian girl that bought 3 rings came back to buy an earrings again</x:t>
  </x:si>
  <x:si>
    <x:t>An Arab tourist women from Kuwait and with baggage bag bought earrings.</x:t>
  </x:si>
  <x:si>
    <x:t>A 2 Spanish women tourist bought a bracelet that have a zircon stone..</x:t>
  </x:si>
  <x:si>
    <x:t>A European women bought handchain and necklace.She dont give details.</x:t>
  </x:si>
  <x:si>
    <x:t>2 European men brought Arabian oud perfume and bought bracelet to us.</x:t>
  </x:si>
  <x:si>
    <x:t>She came already yesterday to check,then came again today to purchased.</x:t>
  </x:si>
  <x:si>
    <x:t>A couple who came before then came again to bought bracelet as a gift.</x:t>
  </x:si>
  <x:si>
    <x:t>A European women with her baby bought necklace and earring for gift.</x:t>
  </x:si>
  <x:si>
    <x:t>Emarati women bought necklace and handchain.She dont want give details.</x:t>
  </x:si>
  <x:si>
    <x:t>A European women who came earlier then came again to bought earcuff.</x:t>
  </x:si>
  <x:si>
    <x:t>An Arab lady wearing brown abaya and with minisoo bag bought handchain.</x:t>
  </x:si>
  <x:si>
    <x:t>2 European women wearing color green and beige dress bought earrings</x:t>
  </x:si>
  <x:si>
    <x:t>2 Arab women wearing black abaya and hijab bought bangle and earrings.</x:t>
  </x:si>
  <x:si>
    <x:t>(Add-입고 실수)
(1) Necklace 2607160207
(De-Damage)
(1) Earring 2505080108</x:t>
  </x:si>
  <x:si>
    <x:t>Ethiopian lady customer wearing gray abaya and hijab bought 3 bangles.</x:t>
  </x:si>
  <x:si>
    <x:t>A Filipina girl bought a silver pearl earring yesterday for herself ..</x:t>
  </x:si>
  <x:si>
    <x:t>2 European women wearing orange dress and white top bought handchain.</x:t>
  </x:si>
  <x:si>
    <x:t>An Arab lady from Oman with LV bag wearing brown abaya bought bracelet.</x:t>
  </x:si>
  <x:si>
    <x:t>An Arab women came to exchange the gift she received from her friend.</x:t>
  </x:si>
  <x:si>
    <x:t>A European girl bought a silver necklace that have a butterfly pendant</x:t>
  </x:si>
  <x:si>
    <x:t>A filipina women working in MOE,wearing blue blazer bought earrings.</x:t>
  </x:si>
  <x:si>
    <x:t>2026. 1. 31 오후 12:17:46</x:t>
  </x:si>
  <x:si>
    <x:t>2026. 3. 28 오후 8:08:20</x:t>
  </x:si>
  <x:si>
    <x:t>2026. 6. 21 오후 5:03:44</x:t>
  </x:si>
  <x:si>
    <x:t>2026. 4. 29 오후 4:24:31</x:t>
  </x:si>
  <x:si>
    <x:t>2026. 5. 1 오후 8:00:01</x:t>
  </x:si>
  <x:si>
    <x:t>2026. 5. 2 오후 6:28:10</x:t>
  </x:si>
  <x:si>
    <x:t>2026. 1. 31 오후 4:15:05</x:t>
  </x:si>
  <x:si>
    <x:t>2026. 5. 16 오후 8:48:53</x:t>
  </x:si>
  <x:si>
    <x:t>2026. 5. 9 오후 8:34:50</x:t>
  </x:si>
  <x:si>
    <x:t>2026. 1. 30 오후 5:19:31</x:t>
  </x:si>
  <x:si>
    <x:t>2026. 3. 29 오후 3:12:50</x:t>
  </x:si>
  <x:si>
    <x:t>Hand Chain 2509060310</x:t>
  </x:si>
  <x:si>
    <x:t>2026. 5. 31 오후 3:56:05</x:t>
  </x:si>
  <x:si>
    <x:t>2026. 6. 8 오후 4:41:12</x:t>
  </x:si>
  <x:si>
    <x:t>2026. 4. 13 오후 4:25:24</x:t>
  </x:si>
  <x:si>
    <x:t>2026. 4. 16 오후 3:04:15</x:t>
  </x:si>
  <x:si>
    <x:t>2026. 2. 2 오후 4:28:08</x:t>
  </x:si>
  <x:si>
    <x:t>2026. 5. 9 오후 5:09:04</x:t>
  </x:si>
  <x:si>
    <x:t>2026. 3. 30 오후 7:26:21</x:t>
  </x:si>
  <x:si>
    <x:t>2026. 5. 9 오후 8:36:25</x:t>
  </x:si>
  <x:si>
    <x:t>2026. 5. 18 오후 7:03:10</x:t>
  </x:si>
  <x:si>
    <x:t>2026. 2. 1 오후 3:39:47</x:t>
  </x:si>
  <x:si>
    <x:t>2026. 5. 9 오후 8:10:48</x:t>
  </x:si>
  <x:si>
    <x:t>2026. 2. 1 오전 12:01:37</x:t>
  </x:si>
  <x:si>
    <x:t>2026. 4. 3 오후 10:21:39</x:t>
  </x:si>
  <x:si>
    <x:t>2026. 6. 13 오후 7:18:16</x:t>
  </x:si>
  <x:si>
    <x:t>2026. 5. 31 오후 3:53:31</x:t>
  </x:si>
  <x:si>
    <x:t>2026. 5. 30 오후 8:06:37</x:t>
  </x:si>
  <x:si>
    <x:t>2026. 3. 29 오후 3:22:35</x:t>
  </x:si>
  <x:si>
    <x:t>2026. 5. 31 오후 3:59:42</x:t>
  </x:si>
  <x:si>
    <x:t>2026. 2. 13 오후 1:40:48</x:t>
  </x:si>
  <x:si>
    <x:t>2026. 5. 12 오후 4:33:14</x:t>
  </x:si>
  <x:si>
    <x:t>2026. 5. 30 오후 8:06:13</x:t>
  </x:si>
  <x:si>
    <x:t>Hand Chain 2511080309</x:t>
  </x:si>
  <x:si>
    <x:t>2026. 1. 31 오후 12:40:25</x:t>
  </x:si>
  <x:si>
    <x:t>2026. 1. 31 오후 5:35:32</x:t>
  </x:si>
  <x:si>
    <x:t>2026. 5. 9 오후 8:33:31</x:t>
  </x:si>
  <x:si>
    <x:t>2026. 5. 9 오후 8:39:39</x:t>
  </x:si>
  <x:si>
    <x:t>Belly Stud 2512050503</x:t>
  </x:si>
  <x:si>
    <x:t>2026. 5. 9 오후 8:25:21</x:t>
  </x:si>
  <x:si>
    <x:t>Its sold out already.</x:t>
  </x:si>
  <x:si>
    <x:t>2026. 6. 25 오후 3:55:52</x:t>
  </x:si>
  <x:si>
    <x:t>2026. 2. 1 오후 8:54:43</x:t>
  </x:si>
  <x:si>
    <x:t>2026. 6. 8 오후 4:41:52</x:t>
  </x:si>
  <x:si>
    <x:t>2026. 5. 31 오후 5:29:35</x:t>
  </x:si>
  <x:si>
    <x:t>2026. 5. 31 오후 3:45:54</x:t>
  </x:si>
  <x:si>
    <x:t>2026. 2. 1 오후 12:19:54</x:t>
  </x:si>
  <x:si>
    <x:t>2026. 5. 9 오후 8:21:18</x:t>
  </x:si>
  <x:si>
    <x:t>2026. 4. 24 오후 8:09:16</x:t>
  </x:si>
  <x:si>
    <x:t>Belly Stud 2512050505</x:t>
  </x:si>
  <x:si>
    <x:t>2026. 3. 17 오후 8:21:26</x:t>
  </x:si>
  <x:si>
    <x:t>2026. 6. 7 오후 12:27:23</x:t>
  </x:si>
  <x:si>
    <x:t>2026. 5. 7 오전 11:01:43</x:t>
  </x:si>
  <x:si>
    <x:t>2026. 3. 22 오후 3:51:18</x:t>
  </x:si>
  <x:si>
    <x:t>2026. 1. 30 오후 1:35:05</x:t>
  </x:si>
  <x:si>
    <x:t>2026. 3. 13 오후 6:50:02</x:t>
  </x:si>
  <x:si>
    <x:t>2026. 3. 22 오후 7:35:22</x:t>
  </x:si>
  <x:si>
    <x:t>Bangle set 2602180311</x:t>
  </x:si>
  <x:si>
    <x:t>2026. 3. 17 오후 8:26:49</x:t>
  </x:si>
  <x:si>
    <x:t>Bangle Set 2510060314</x:t>
  </x:si>
  <x:si>
    <x:t>2026. 4. 1 오후 4:41:12</x:t>
  </x:si>
  <x:si>
    <x:t>2026. 1. 30 오후 10:55:37</x:t>
  </x:si>
  <x:si>
    <x:t>2026. 1. 30 오후 5:02:49</x:t>
  </x:si>
  <x:si>
    <x:t>2026. 6. 13 오후 7:21:49</x:t>
  </x:si>
  <x:si>
    <x:t>2026. 3. 29 오후 3:16:02</x:t>
  </x:si>
  <x:si>
    <x:t>2026. 6. 25 오후 3:36:29</x:t>
  </x:si>
  <x:si>
    <x:t>2026. 6. 25 오후 4:13:17</x:t>
  </x:si>
  <x:si>
    <x:t>Bangle Set 2510060312</x:t>
  </x:si>
  <x:si>
    <x:t>2026. 1. 30 오후 8:34:05</x:t>
  </x:si>
  <x:si>
    <x:t>2026. 6. 13 오후 7:20:53</x:t>
  </x:si>
  <x:si>
    <x:t>2026. 7. 11 오후 7:34:16</x:t>
  </x:si>
  <x:si>
    <x:t>2026. 3. 29 오후 4:03:23</x:t>
  </x:si>
  <x:si>
    <x:t>2026. 3. 17 오후 7:25:25</x:t>
  </x:si>
  <x:si>
    <x:t>2026. 4. 30 오후 5:14:55</x:t>
  </x:si>
  <x:si>
    <x:t>2026. 6. 28 오후 7:03:51</x:t>
  </x:si>
  <x:si>
    <x:t>2026. 6. 25 오후 3:51:45</x:t>
  </x:si>
  <x:si>
    <x:t>2026. 6. 26 오후 7:30:04</x:t>
  </x:si>
  <x:si>
    <x:t>2026. 4. 21 오후 3:40:06</x:t>
  </x:si>
  <x:si>
    <x:t>2026. 6. 26 오후 7:33:19</x:t>
  </x:si>
  <x:si>
    <x:t>2026. 5. 16 오후 8:47:40</x:t>
  </x:si>
  <x:si>
    <x:t>2026. 6. 25 오후 4:12:16</x:t>
  </x:si>
  <x:si>
    <x:t>2026. 6. 29 오후 4:50:29</x:t>
  </x:si>
  <x:si>
    <x:t>Added in MOE,from MCC.</x:t>
  </x:si>
  <x:si>
    <x:t>2026. 6. 19 오후 9:50:45</x:t>
  </x:si>
  <x:si>
    <x:t>2026. 7. 11 오후 7:35:13</x:t>
  </x:si>
  <x:si>
    <x:t>2026. 2. 2 오후 5:29:00</x:t>
  </x:si>
  <x:si>
    <x:t>2026. 7. 13 오후 7:19:03</x:t>
  </x:si>
  <x:si>
    <x:t>2026. 5. 9 오후 8:19:48</x:t>
  </x:si>
  <x:si>
    <x:t>2026. 3. 13 오후 7:24:34</x:t>
  </x:si>
  <x:si>
    <x:t>2026. 1. 31 오후 4:52:25</x:t>
  </x:si>
  <x:si>
    <x:t>2026. 2. 13 오후 2:17:55</x:t>
  </x:si>
  <x:si>
    <x:t>2026. 3. 24 오후 8:08:29</x:t>
  </x:si>
  <x:si>
    <x:t>2026. 3. 22 오후 9:13:12</x:t>
  </x:si>
  <x:si>
    <x:t>2026. 3. 17 오후 8:27:52</x:t>
  </x:si>
  <x:si>
    <x:t>2026. 5. 9 오후 8:18:20</x:t>
  </x:si>
  <x:si>
    <x:t>2026. 3. 7 오후 11:37:01</x:t>
  </x:si>
  <x:si>
    <x:t>2026. 6. 28 오후 2:49:18</x:t>
  </x:si>
  <x:si>
    <x:t>2026. 5. 31 오후 3:47:44</x:t>
  </x:si>
  <x:si>
    <x:t>2026. 5. 31 오후 7:37:04</x:t>
  </x:si>
  <x:si>
    <x:t>2 Emarati bought ring.</x:t>
  </x:si>
  <x:si>
    <x:t>2026. 1. 30 오전 11:30:37</x:t>
  </x:si>
  <x:si>
    <x:t>2026. 3. 22 오후 3:48:45</x:t>
  </x:si>
  <x:si>
    <x:t>Ear Piercing 04250602</x:t>
  </x:si>
  <x:si>
    <x:t>2026. 5. 31 오후 5:28:14</x:t>
  </x:si>
  <x:si>
    <x:t>2026. 1. 31 오후 9:39:53</x:t>
  </x:si>
  <x:si>
    <x:t>2026. 1. 31 오후 5:34:52</x:t>
  </x:si>
  <x:si>
    <x:t>2026. 3. 17 오후 8:24:05</x:t>
  </x:si>
  <x:si>
    <x:t>[MOE] 47-1=46/141-6=135</x:t>
  </x:si>
  <x:si>
    <x:t>2026. 6. 19 오후 9:56:10</x:t>
  </x:si>
  <x:si>
    <x:t>2026. 2. 12 오후 7:44:16</x:t>
  </x:si>
  <x:si>
    <x:t>2026. 4. 24 오후 7:54:25</x:t>
  </x:si>
  <x:si>
    <x:t>2026. 4. 30 오후 5:15:52</x:t>
  </x:si>
  <x:si>
    <x:t>2026. 4. 23 오후 2:51:33</x:t>
  </x:si>
  <x:si>
    <x:t>2026. 5. 31 오후 7:33:14</x:t>
  </x:si>
  <x:si>
    <x:t>2026. 1. 30 오후 8:32:26</x:t>
  </x:si>
  <x:si>
    <x:t>2026. 3. 14 오후 6:47:46</x:t>
  </x:si>
  <x:si>
    <x:t>2026. 6. 26 오후 7:31:18</x:t>
  </x:si>
  <x:si>
    <x:t>2026. 6. 13 오후 7:27:28</x:t>
  </x:si>
  <x:si>
    <x:t>2026. 6. 29 오후 4:46:37</x:t>
  </x:si>
  <x:si>
    <x:t>(Add)
From MCC 12종류 29개</x:t>
  </x:si>
  <x:si>
    <x:t>2026. 5. 1 오후 6:38:11</x:t>
  </x:si>
  <x:si>
    <x:t>2026. 6. 25 오후 3:59:42</x:t>
  </x:si>
  <x:si>
    <x:t>2026. 5. 9 오후 8:44:51</x:t>
  </x:si>
  <x:si>
    <x:t>2026. 6. 29 오후 4:53:29</x:t>
  </x:si>
  <x:si>
    <x:t>2026. 7. 1 오후 6:09:11</x:t>
  </x:si>
  <x:si>
    <x:t>2026. 6. 25 오후 3:50:37</x:t>
  </x:si>
  <x:si>
    <x:t>2026. 4. 1 오후 4:40:34</x:t>
  </x:si>
  <x:si>
    <x:t>2026. 5. 1 오후 7:51:33</x:t>
  </x:si>
  <x:si>
    <x:t>2026. 6. 25 오후 4:10:10</x:t>
  </x:si>
  <x:si>
    <x:t>2026. 7. 11 오후 7:26:18</x:t>
  </x:si>
  <x:si>
    <x:t>2026. 2. 21 오후 6:33:14</x:t>
  </x:si>
  <x:si>
    <x:t>2026. 4. 23 오후 2:44:17</x:t>
  </x:si>
  <x:si>
    <x:t>2026. 4. 24 오후 8:20:33</x:t>
  </x:si>
  <x:si>
    <x:t>2025. 9. 7 오후 1:55:45</x:t>
  </x:si>
  <x:si>
    <x:t>2026. 6. 26 오후 7:26:23</x:t>
  </x:si>
  <x:si>
    <x:t>2026. 2. 11 오후 2:40:00</x:t>
  </x:si>
  <x:si>
    <x:t>2026. 6. 29 오후 4:51:31</x:t>
  </x:si>
  <x:si>
    <x:t>2026. 5. 9 오후 8:47:32</x:t>
  </x:si>
  <x:si>
    <x:t>2026. 2. 17 오후 12:15:29</x:t>
  </x:si>
  <x:si>
    <x:t>2026. 7. 10 오후 8:01:00</x:t>
  </x:si>
  <x:si>
    <x:t>2026. 6. 13 오후 7:24:35</x:t>
  </x:si>
  <x:si>
    <x:t>2026. 6. 17 오후 4:41:42</x:t>
  </x:si>
  <x:si>
    <x:t>2026. 7. 11 오후 7:31:15</x:t>
  </x:si>
  <x:si>
    <x:t>2026. 6. 19 오후 10:18:49</x:t>
  </x:si>
  <x:si>
    <x:t>2026. 5. 1 오후 8:02:18</x:t>
  </x:si>
  <x:si>
    <x:t>2026. 1. 31 오후 5:05:53</x:t>
  </x:si>
  <x:si>
    <x:t>imankalwar@gmail.com</x:t>
  </x:si>
  <x:si>
    <x:t>2026. 6. 7 오후 12:26:22</x:t>
  </x:si>
  <x:si>
    <x:t>2026. 6. 7 오후 12:33:07</x:t>
  </x:si>
  <x:si>
    <x:t>2026. 6. 13 오후 7:19:40</x:t>
  </x:si>
  <x:si>
    <x:t>2026. 4. 18 오후 6:43:08</x:t>
  </x:si>
  <x:si>
    <x:t>2026. 1. 31 오후 9:55:16</x:t>
  </x:si>
  <x:si>
    <x:t>2026. 1. 30 오후 12:23:54</x:t>
  </x:si>
  <x:si>
    <x:t>2026. 7. 10 오후 7:52:08</x:t>
  </x:si>
  <x:si>
    <x:t>2026. 4. 30 오후 5:17:53</x:t>
  </x:si>
  <x:si>
    <x:t>Belly Stud 2512050504</x:t>
  </x:si>
  <x:si>
    <x:t>2026. 5. 1 오후 7:17:15</x:t>
  </x:si>
  <x:si>
    <x:t>2026. 6. 28 오후 2:50:28</x:t>
  </x:si>
  <x:si>
    <x:t>2026. 2. 2 오후 2:43:38</x:t>
  </x:si>
  <x:si>
    <x:t>2026. 6. 19 오후 9:46:43</x:t>
  </x:si>
  <x:si>
    <x:t>Ngutjiua HIJARUNGURU</x:t>
  </x:si>
  <x:si>
    <x:t>2026. 4. 24 오후 8:30:51</x:t>
  </x:si>
  <x:si>
    <x:t>2026. 6. 12 오후 1:46:18</x:t>
  </x:si>
  <x:si>
    <x:t>2026. 2. 1 오후 12:40:14</x:t>
  </x:si>
  <x:si>
    <x:t>2026. 6. 19 오후 9:24:19</x:t>
  </x:si>
  <x:si>
    <x:t>2026. 7. 10 오후 7:53:14</x:t>
  </x:si>
  <x:si>
    <x:t>A Filipina bought ring.</x:t>
  </x:si>
  <x:si>
    <x:t>2026. 1. 31 오후 12:19:03</x:t>
  </x:si>
  <x:si>
    <x:t>2026. 3. 29 오후 3:09:07</x:t>
  </x:si>
  <x:si>
    <x:t>2026. 6. 13 오후 7:23:11</x:t>
  </x:si>
  <x:si>
    <x:t>2026. 4. 17 오후 7:56:37</x:t>
  </x:si>
  <x:si>
    <x:t>2026. 7. 10 오후 7:56:50</x:t>
  </x:si>
  <x:si>
    <x:t>2026. 4. 18 오후 6:41:18</x:t>
  </x:si>
  <x:si>
    <x:t>2026. 4. 18 오후 6:44:54</x:t>
  </x:si>
  <x:si>
    <x:t>2026. 5. 2 오후 7:07:27</x:t>
  </x:si>
  <x:si>
    <x:t>2026. 1. 30 오후 3:01:44</x:t>
  </x:si>
  <x:si>
    <x:t>2026. 7. 11 오후 7:32:13</x:t>
  </x:si>
  <x:si>
    <x:t>2026. 7. 10 오후 7:57:56</x:t>
  </x:si>
  <x:si>
    <x:t>2026. 5. 1 오후 6:34:28</x:t>
  </x:si>
  <x:si>
    <x:t>2026. 2. 1 오후 5:05:37</x:t>
  </x:si>
  <x:si>
    <x:t>2026. 5. 22 오후 7:36:33</x:t>
  </x:si>
  <x:si>
    <x:t>2026. 5. 12 오후 7:11:20</x:t>
  </x:si>
  <x:si>
    <x:t>2026. 5. 9 오후 8:24:04</x:t>
  </x:si>
  <x:si>
    <x:t>2026. 3. 17 오후 8:20:14</x:t>
  </x:si>
  <x:si>
    <x:t>2026. 5. 10 오후 3:30:36</x:t>
  </x:si>
  <x:si>
    <x:t>2026. 3. 11 오후 8:44:48</x:t>
  </x:si>
  <x:si>
    <x:t>2026. 3. 28 오후 5:54:08</x:t>
  </x:si>
  <x:si>
    <x:t>2026. 4. 1 오후 4:42:22</x:t>
  </x:si>
  <x:si>
    <x:t>2026. 1. 30 오후 3:41:08</x:t>
  </x:si>
  <x:si>
    <x:t>aarikaprasad@gmail.com</x:t>
  </x:si>
  <x:si>
    <x:t>2026. 7. 13 오후 7:18:09</x:t>
  </x:si>
  <x:si>
    <x:t>2026. 5. 31 오후 3:57:20</x:t>
  </x:si>
  <x:si>
    <x:t>Color already change</x:t>
  </x:si>
  <x:si>
    <x:t>2026. 4. 20 오후 6:41:12</x:t>
  </x:si>
  <x:si>
    <x:t>Colore already change</x:t>
  </x:si>
  <x:si>
    <x:t>2026. 1. 30 오후 8:40:40</x:t>
  </x:si>
  <x:si>
    <x:t>2026. 3. 14 오후 6:42:38</x:t>
  </x:si>
  <x:si>
    <x:t>2026. 3. 22 오후 3:46:09</x:t>
  </x:si>
  <x:si>
    <x:t>Color already chance</x:t>
  </x:si>
  <x:si>
    <x:t>2026. 7. 3 오후 4:43:55</x:t>
  </x:si>
  <x:si>
    <x:t>Color already changed</x:t>
  </x:si>
  <x:si>
    <x:t>2026. 7. 2 오후 2:21:49</x:t>
  </x:si>
  <x:si>
    <x:t>2026. 7. 11 오후 7:33:38</x:t>
  </x:si>
  <x:si>
    <x:t>2026. 6. 13 오후 7:15:01</x:t>
  </x:si>
  <x:si>
    <x:t>2026. 4. 1 오후 4:38:57</x:t>
  </x:si>
  <x:si>
    <x:t>2026. 7. 6 오후 2:55:47</x:t>
  </x:si>
  <x:si>
    <x:t>2026. 5. 9 오후 1:03:47</x:t>
  </x:si>
  <x:si>
    <x:t>2026. 7. 3 오후 5:05:18</x:t>
  </x:si>
  <x:si>
    <x:t>2026. 1. 31 오후 8:08:21</x:t>
  </x:si>
  <x:si>
    <x:t>2026. 5. 29 오후 6:36:02</x:t>
  </x:si>
  <x:si>
    <x:t>2026. 7. 6 오후 2:54:29</x:t>
  </x:si>
  <x:si>
    <x:t>Added in MOE.From MCC</x:t>
  </x:si>
  <x:si>
    <x:t>2026. 3. 13 오후 7:25:40</x:t>
  </x:si>
  <x:si>
    <x:t>2026. 4. 1 오후 4:41:48</x:t>
  </x:si>
  <x:si>
    <x:t>2026. 2. 2 오후 8:51:48</x:t>
  </x:si>
  <x:si>
    <x:t>2026. 7. 6 오후 2:56:56</x:t>
  </x:si>
  <x:si>
    <x:t>2026. 7. 4 오후 9:54:58</x:t>
  </x:si>
  <x:si>
    <x:t>2026. 7. 3 오후 4:53:23</x:t>
  </x:si>
  <x:si>
    <x:t>2026. 7. 10 오후 7:59:13</x:t>
  </x:si>
  <x:si>
    <x:t>Bangle set 2512050315</x:t>
  </x:si>
  <x:si>
    <x:t>2026. 5. 22 오후 7:50:55</x:t>
  </x:si>
  <x:si>
    <x:t>2026. 5. 7 오후 3:57:54</x:t>
  </x:si>
  <x:si>
    <x:t>Customer change item.</x:t>
  </x:si>
  <x:si>
    <x:t>2026. 4. 24 오후 8:30:07</x:t>
  </x:si>
  <x:si>
    <x:t>2026. 4. 29 오후 4:30:06</x:t>
  </x:si>
  <x:si>
    <x:t>2026. 2. 1 오후 12:11:09</x:t>
  </x:si>
  <x:si>
    <x:t>2026. 3. 11 오후 8:45:31</x:t>
  </x:si>
  <x:si>
    <x:t>2026. 4. 1 오후 4:42:52</x:t>
  </x:si>
  <x:si>
    <x:t>2026. 4. 30 오후 4:44:31</x:t>
  </x:si>
  <x:si>
    <x:t>2026. 4. 23 오후 3:05:46</x:t>
  </x:si>
  <x:si>
    <x:t>2026. 5. 29 오후 6:40:46</x:t>
  </x:si>
  <x:si>
    <x:t>2026. 5. 1 오후 7:57:25</x:t>
  </x:si>
  <x:si>
    <x:t>2026. 2. 12 오후 7:46:21</x:t>
  </x:si>
  <x:si>
    <x:t>2026. 6. 26 오후 7:32:23</x:t>
  </x:si>
  <x:si>
    <x:t>2026. 6. 5 오후 8:08:52</x:t>
  </x:si>
  <x:si>
    <x:t>Bangle set 2602210311</x:t>
  </x:si>
  <x:si>
    <x:t>Nose Ring 2511050507</x:t>
  </x:si>
  <x:si>
    <x:t>2026. 6. 13 오후 7:16:37</x:t>
  </x:si>
  <x:si>
    <x:t>2026. 1. 30 오후 5:21:53</x:t>
  </x:si>
  <x:si>
    <x:t>Nose Ring 2511050508</x:t>
  </x:si>
  <x:si>
    <x:t>2026. 5. 1 오후 7:53:02</x:t>
  </x:si>
  <x:si>
    <x:t>2026. 5. 25 오후 7:05:10</x:t>
  </x:si>
  <x:si>
    <x:t>2026. 5. 9 오후 1:58:48</x:t>
  </x:si>
  <x:si>
    <x:t>2026. 5. 31 오후 3:44:27</x:t>
  </x:si>
  <x:si>
    <x:t>2026. 3. 18 오후 4:03:25</x:t>
  </x:si>
  <x:si>
    <x:t>2026. 5. 31 오후 3:51:16</x:t>
  </x:si>
  <x:si>
    <x:t>2026. 4. 29 오후 4:43:33</x:t>
  </x:si>
  <x:si>
    <x:t>2026. 6. 12 오후 1:43:38</x:t>
  </x:si>
  <x:si>
    <x:t>Bangle set 2602180315</x:t>
  </x:si>
  <x:si>
    <x:t>2026. 3. 22 오후 4:59:49</x:t>
  </x:si>
  <x:si>
    <x:t>2026. 3. 13 오후 6:56:32</x:t>
  </x:si>
  <x:si>
    <x:t>2026. 5. 31 오후 7:35:45</x:t>
  </x:si>
  <x:si>
    <x:t>Bangle set 2602200311</x:t>
  </x:si>
  <x:si>
    <x:t>2026. 5. 22 오후 7:37:46</x:t>
  </x:si>
  <x:si>
    <x:t>2026. 3. 17 오후 5:27:56</x:t>
  </x:si>
  <x:si>
    <x:t>2026. 1. 30 오후 4:43:11</x:t>
  </x:si>
  <x:si>
    <x:t>send to MCC/3 handchain</x:t>
  </x:si>
  <x:si>
    <x:t>603(Lyn)/Late Reported</x:t>
  </x:si>
  <x:si>
    <x:t>2026. 5. 9 오후 1:56:10</x:t>
  </x:si>
  <x:si>
    <x:t>2026. 3. 22 오후 3:50:02</x:t>
  </x:si>
  <x:si>
    <x:t>2026. 5. 9 오후 8:49:25</x:t>
  </x:si>
  <x:si>
    <x:t>2026. 3. 13 오후 7:23:20</x:t>
  </x:si>
  <x:si>
    <x:t>2026. 6. 29 오후 4:49:40</x:t>
  </x:si>
  <x:si>
    <x:t>2026. 5. 9 오후 8:04:34</x:t>
  </x:si>
  <x:si>
    <x:t>2026. 4. 27 오후 7:26:04</x:t>
  </x:si>
  <x:si>
    <x:t>2026. 5. 11 오전 10:59:21</x:t>
  </x:si>
  <x:si>
    <x:t>2026. 1. 30 오전 10:44:58</x:t>
  </x:si>
  <x:si>
    <x:t>2026. 5. 22 오후 7:38:47</x:t>
  </x:si>
  <x:si>
    <x:t>2026. 2. 7 오후 7:42:01</x:t>
  </x:si>
  <x:si>
    <x:t>2026. 2. 13 오후 2:11:45</x:t>
  </x:si>
  <x:si>
    <x:t>roudhaali711@gmail.com</x:t>
  </x:si>
  <x:si>
    <x:t>2026. 4. 24 오후 8:21:53</x:t>
  </x:si>
  <x:si>
    <x:t>2026. 1. 30 오후 10:27:43</x:t>
  </x:si>
  <x:si>
    <x:t>2026. 5. 9 오후 8:38:11</x:t>
  </x:si>
  <x:si>
    <x:t>Ear Piercing 04250601</x:t>
  </x:si>
  <x:si>
    <x:t>2026. 5. 9 오후 8:40:58</x:t>
  </x:si>
  <x:si>
    <x:t>2026. 4. 24 오후 8:07:32</x:t>
  </x:si>
  <x:si>
    <x:t>2026. 5. 14 오후 12:34:00</x:t>
  </x:si>
  <x:si>
    <x:t>2026. 5. 9 오후 8:29:08</x:t>
  </x:si>
  <x:si>
    <x:t>2026. 3. 16 오후 7:32:00</x:t>
  </x:si>
  <x:si>
    <x:t>2026. 5. 22 오후 7:49:52</x:t>
  </x:si>
  <x:si>
    <x:t>2026. 3. 17 오후 8:22:25</x:t>
  </x:si>
  <x:si>
    <x:t>2026. 5. 9 오후 8:26:59</x:t>
  </x:si>
  <x:si>
    <x:t>2026. 5. 9 오후 8:02:39</x:t>
  </x:si>
  <x:si>
    <x:t>2026. 3. 22 오후 7:34:07</x:t>
  </x:si>
  <x:si>
    <x:t>2026. 3. 10 오후 8:48:05</x:t>
  </x:si>
  <x:si>
    <x:t>2026. 5. 27 오후 7:14:27</x:t>
  </x:si>
  <x:si>
    <x:t>2026. 6. 5 오후 8:09:59</x:t>
  </x:si>
  <x:si>
    <x:t>2026. 1. 30 오후 5:55:40</x:t>
  </x:si>
  <x:si>
    <x:t>2026. 6. 27 오후 6:27:01</x:t>
  </x:si>
  <x:si>
    <x:t>2026. 5. 1 오후 8:03:55</x:t>
  </x:si>
  <x:si>
    <x:t>2026. 3. 11 오후 8:46:12</x:t>
  </x:si>
  <x:si>
    <x:t>2026. 7. 6 오후 3:00:01</x:t>
  </x:si>
  <x:si>
    <x:t>2026. 7. 3 오후 4:42:02</x:t>
  </x:si>
  <x:si>
    <x:t>2026. 6. 19 오후 8:18:08</x:t>
  </x:si>
  <x:si>
    <x:t>Bangle Set 2510070314</x:t>
  </x:si>
  <x:si>
    <x:t>2026. 6. 19 오후 9:49:32</x:t>
  </x:si>
  <x:si>
    <x:t>2026. 6. 26 오후 7:27:13</x:t>
  </x:si>
  <x:si>
    <x:t>2026. 6. 7 오후 4:18:11</x:t>
  </x:si>
  <x:si>
    <x:t>2026. 6. 13 오후 7:26:27</x:t>
  </x:si>
  <x:si>
    <x:t>2026. 3. 17 오후 7:53:23</x:t>
  </x:si>
  <x:si>
    <x:t>2026. 6. 19 오후 9:58:24</x:t>
  </x:si>
  <x:si>
    <x:t>2026. 4. 13 오후 4:25:58</x:t>
  </x:si>
  <x:si>
    <x:t>2026. 5. 31 오후 4:02:17</x:t>
  </x:si>
  <x:si>
    <x:t>Added to MOE/Bangle set</x:t>
  </x:si>
  <x:si>
    <x:t>2026. 1. 30 오후 7:52:40</x:t>
  </x:si>
  <x:si>
    <x:t>2026. 4. 15 오후 3:53:04</x:t>
  </x:si>
  <x:si>
    <x:t>2026. 7. 6 오후 2:53:22</x:t>
  </x:si>
  <x:si>
    <x:t>2026. 7. 3 오후 4:55:15</x:t>
  </x:si>
  <x:si>
    <x:t>2026. 6. 19 오후 9:48:24</x:t>
  </x:si>
  <x:si>
    <x:t>2026. 2. 1 오후 10:20:39</x:t>
  </x:si>
  <x:si>
    <x:t>2026. 7. 6 오후 3:00:47</x:t>
  </x:si>
  <x:si>
    <x:t>2026. 6. 26 오후 7:25:38</x:t>
  </x:si>
  <x:si>
    <x:t>2026. 6. 19 오후 9:21:36</x:t>
  </x:si>
  <x:si>
    <x:t>2026. 3. 29 오후 3:06:23</x:t>
  </x:si>
  <x:si>
    <x:t>Damage, costumer return</x:t>
  </x:si>
  <x:si>
    <x:t>2026. 4. 29 오후 4:08:32</x:t>
  </x:si>
  <x:si>
    <x:t>Bangle set 2602200315</x:t>
  </x:si>
  <x:si>
    <x:t>2026. 7. 6 오후 2:58:10</x:t>
  </x:si>
  <x:si>
    <x:t>2026. 6. 19 오후 9:32:30</x:t>
  </x:si>
  <x:si>
    <x:t>2026. 4. 21 오후 12:18:07</x:t>
  </x:si>
  <x:si>
    <x:t>2026. 5. 24 오후 4:17:46</x:t>
  </x:si>
  <x:si>
    <x:t>Bangle Set 2509070311</x:t>
  </x:si>
  <x:si>
    <x:t>2026. 6. 7 오후 12:24:33</x:t>
  </x:si>
  <x:si>
    <x:t>Bangle set 2602180314</x:t>
  </x:si>
  <x:si>
    <x:t>Children set 2605150601</x:t>
  </x:si>
  <x:si>
    <x:t>Bracelet  2605160301</x:t>
  </x:si>
  <x:si>
    <x:t>2026. 3. 11 오후 8:43:46</x:t>
  </x:si>
  <x:si>
    <x:t>2026. 6. 29 오후 4:48:06</x:t>
  </x:si>
  <x:si>
    <x:t>2026. 3. 29 오후 3:03:43</x:t>
  </x:si>
  <x:si>
    <x:t>2026. 6. 25 오후 4:06:39</x:t>
  </x:si>
  <x:si>
    <x:t>2026. 6. 25 오후 3:47:17</x:t>
  </x:si>
  <x:si>
    <x:t>Bracelet  2605150307</x:t>
  </x:si>
  <x:si>
    <x:t>2026. 3. 29 오후 3:18:37</x:t>
  </x:si>
  <x:si>
    <x:t>Necklace set 2605150204</x:t>
  </x:si>
  <x:si>
    <x:t>Nose ring 2508050605</x:t>
  </x:si>
  <x:si>
    <x:t>2026. 1. 31 오후 9:20:44</x:t>
  </x:si>
  <x:si>
    <x:t>Nose ring 2508050601</x:t>
  </x:si>
  <x:si>
    <x:t>Bracelet  2605150308</x:t>
  </x:si>
  <x:si>
    <x:t>Nose ring 2508050603</x:t>
  </x:si>
  <x:si>
    <x:t>2026. 6. 21 오후 4:53:58</x:t>
  </x:si>
  <x:si>
    <x:t>Bangle set 2602210312</x:t>
  </x:si>
  <x:si>
    <x:t>2026. 6. 19 오후 10:28:21</x:t>
  </x:si>
  <x:si>
    <x:t>2026. 2. 1 오후 8:39:51</x:t>
  </x:si>
  <x:si>
    <x:t>2026. 5. 9 오후 1:52:48</x:t>
  </x:si>
  <x:si>
    <x:t>2026. 6. 25 오후 3:53:17</x:t>
  </x:si>
  <x:si>
    <x:t>2026. 1. 31 오후 6:43:24</x:t>
  </x:si>
  <x:si>
    <x:t>Hand chain 2505070301</x:t>
  </x:si>
  <x:si>
    <x:t>2026. 3. 14 오후 6:45:22</x:t>
  </x:si>
  <x:si>
    <x:t>Necklace set 2601160203</x:t>
  </x:si>
  <x:si>
    <x:t>2026. 4. 27 오후 7:29:33</x:t>
  </x:si>
  <x:si>
    <x:t>Necklace Set 2503050203</x:t>
  </x:si>
  <x:si>
    <x:t>Necklace set 2605150207</x:t>
  </x:si>
  <x:si>
    <x:t>Children set 2605150603</x:t>
  </x:si>
  <x:si>
    <x:t>Bangle set 2603160311</x:t>
  </x:si>
  <x:si>
    <x:t>2026. 5. 29 오후 6:37:18</x:t>
  </x:si>
  <x:si>
    <x:t>Necklace set 2605150201</x:t>
  </x:si>
  <x:si>
    <x:t>2026. 3. 17 오후 8:25:29</x:t>
  </x:si>
  <x:si>
    <x:t>Necklace set 2605170202</x:t>
  </x:si>
  <x:si>
    <x:t>Bracelet  2605150306</x:t>
  </x:si>
  <x:si>
    <x:t>Bangle set 2605150315</x:t>
  </x:si>
  <x:si>
    <x:t>Necklace set 2601190207</x:t>
  </x:si>
  <x:si>
    <x:t>Belly Stud 2605150606</x:t>
  </x:si>
  <x:si>
    <x:t>Belly Stud 2605150605</x:t>
  </x:si>
  <x:si>
    <x:t>Nose ring 2508050604</x:t>
  </x:si>
  <x:si>
    <x:t>Necklace set 2603150210</x:t>
  </x:si>
  <x:si>
    <x:t>Necklace set 2603160201</x:t>
  </x:si>
  <x:si>
    <x:t>Necklace set 2605150203</x:t>
  </x:si>
  <x:si>
    <x:t>Necklace set 2605150206</x:t>
  </x:si>
  <x:si>
    <x:t>Belly Stud 2605150604</x:t>
  </x:si>
  <x:si>
    <x:t>2026. 6. 21 오후 5:02:58</x:t>
  </x:si>
  <x:si>
    <x:t>Bracelet  2605150310</x:t>
  </x:si>
  <x:si>
    <x:t>Necklace Set 2503050202</x:t>
  </x:si>
  <x:si>
    <x:t>2026. 6. 19 오후 9:22:51</x:t>
  </x:si>
  <x:si>
    <x:t>Hand Chain 2605160303</x:t>
  </x:si>
  <x:si>
    <x:t>2026. 5. 31 오후 3:58:30</x:t>
  </x:si>
  <x:si>
    <x:t>Nose ring 2508050606</x:t>
  </x:si>
  <x:si>
    <x:t>Nose ring 2508050602</x:t>
  </x:si>
  <x:si>
    <x:t>2026. 6. 25 오후 3:54:53</x:t>
  </x:si>
  <x:si>
    <x:t>Children set 2605150602</x:t>
  </x:si>
  <x:si>
    <x:t>Bracelet  2605150304</x:t>
  </x:si>
  <x:si>
    <x:t>Bracelet  2605150309</x:t>
  </x:si>
  <x:si>
    <x:t>2026. 5. 9 오후 8:15:35</x:t>
  </x:si>
  <x:si>
    <x:t>Bangle set 2603150315</x:t>
  </x:si>
  <x:si>
    <x:t>Necklace set 2605150205</x:t>
  </x:si>
  <x:si>
    <x:t>2026. 3. 13 오후 6:43:23</x:t>
  </x:si>
  <x:si>
    <x:t>2026. 6. 13 오후 7:13:56</x:t>
  </x:si>
  <x:si>
    <x:t>2026. 2. 1 오후 12:59:00</x:t>
  </x:si>
  <x:si>
    <x:t>2026. 5. 22 오후 7:40:49</x:t>
  </x:si>
  <x:si>
    <x:t>Necklace set 2605150202</x:t>
  </x:si>
  <x:si>
    <x:t>2026. 6. 29 오후 4:25:33</x:t>
  </x:si>
  <x:si>
    <x:t>Necklace set 04100202</x:t>
  </x:si>
  <x:si>
    <x:t>2026. 1. 31 오후 5:31:32</x:t>
  </x:si>
  <x:si>
    <x:t>2026. 4. 1 오후 4:40:11</x:t>
  </x:si>
  <x:si>
    <x:t>Bangle set 2605150314</x:t>
  </x:si>
  <x:si>
    <x:t>2026. 5. 7 오후 3:59:47</x:t>
  </x:si>
  <x:si>
    <x:t>2026. 6. 21 오후 4:55:59</x:t>
  </x:si>
  <x:si>
    <x:t>Bracelet  2605160302</x:t>
  </x:si>
  <x:si>
    <x:t>Hand Chain 2603150307</x:t>
  </x:si>
  <x:si>
    <x:t>Initial quantity error</x:t>
  </x:si>
  <x:si>
    <x:t>Bangle set 2602180312</x:t>
  </x:si>
  <x:si>
    <x:t>2026. 3. 22 오후 3:47:47</x:t>
  </x:si>
  <x:si>
    <x:t>2026. 6. 19 오후 9:51:48</x:t>
  </x:si>
  <x:si>
    <x:t>2026. 5. 31 오후 7:46:51</x:t>
  </x:si>
  <x:si>
    <x:t>2026. 3. 22 오후 7:31:42</x:t>
  </x:si>
  <x:si>
    <x:t>2026. 6. 19 오후 10:09:25</x:t>
  </x:si>
  <x:si>
    <x:t>Necklace set 2605170201</x:t>
  </x:si>
  <x:si>
    <x:t>Bracelet  2605150305</x:t>
  </x:si>
  <x:si>
    <x:t>Bangle set 2605150313</x:t>
  </x:si>
  <x:si>
    <x:t>Hand Chain 2603150302</x:t>
  </x:si>
  <x:si>
    <x:t>2026. 6. 21 오후 12:26:05</x:t>
  </x:si>
  <x:si>
    <x:t>2026. 5. 9 오후 8:46:07</x:t>
  </x:si>
  <x:si>
    <x:t>2026. 6. 21 오후 4:52:35</x:t>
  </x:si>
  <x:si>
    <x:t>Hand Chain 2603150306</x:t>
  </x:si>
  <x:si>
    <x:t>2026. 5. 31 오후 3:49:41</x:t>
  </x:si>
  <x:si>
    <x:t>15 Feb 2026 10:20</x:t>
  </x:si>
  <x:si>
    <x:t>Earring 2512060110</x:t>
  </x:si>
  <x:si>
    <x:t>19 Jun 2026 13:02</x:t>
  </x:si>
  <x:si>
    <x:t>23 May 2026 12:59</x:t>
  </x:si>
  <x:si>
    <x:t>21 Mar 2026 12:52</x:t>
  </x:si>
  <x:si>
    <x:t>29 Apr 2026 12:33</x:t>
  </x:si>
  <x:si>
    <x:t>Necklace 01050203</x:t>
  </x:si>
  <x:si>
    <x:t>30 Mar 2026 16:54</x:t>
  </x:si>
  <x:si>
    <x:t>Anklet 2511050503</x:t>
  </x:si>
  <x:si>
    <x:t>21 Apr 2026 14:20</x:t>
  </x:si>
  <x:si>
    <x:t>12 Mar 2026 16:12</x:t>
  </x:si>
  <x:si>
    <x:t>Earring 05130105</x:t>
  </x:si>
  <x:si>
    <x:t>Bracelet 12100305</x:t>
  </x:si>
  <x:si>
    <x:t>16 May 2026 11:37</x:t>
  </x:si>
  <x:si>
    <x:t>08 May 2026 15:05</x:t>
  </x:si>
  <x:si>
    <x:t>27 Jun 2026 10:37</x:t>
  </x:si>
  <x:si>
    <x:t>07 Jun 2026 11:57</x:t>
  </x:si>
  <x:si>
    <x:t>Earring 08160104</x:t>
  </x:si>
  <x:si>
    <x:t>Earring 2512070104</x:t>
  </x:si>
  <x:si>
    <x:t>10 Apr 2026 14:09</x:t>
  </x:si>
  <x:si>
    <x:t>15 Jun 2026 11:40</x:t>
  </x:si>
  <x:si>
    <x:t>Earring 01050111</x:t>
  </x:si>
  <x:si>
    <x:t>27 Apr 2026 13:13</x:t>
  </x:si>
  <x:si>
    <x:t>Earring 12300114</x:t>
  </x:si>
  <x:si>
    <x:t>Bangle 2602190314</x:t>
  </x:si>
  <x:si>
    <x:t>Earring 2512090108</x:t>
  </x:si>
  <x:si>
    <x:t>24 May 2026 11:04</x:t>
  </x:si>
  <x:si>
    <x:t>Earring 09150110</x:t>
  </x:si>
  <x:si>
    <x:t>Necklace 05050201</x:t>
  </x:si>
  <x:si>
    <x:t>Ear Cuff 07050111</x:t>
  </x:si>
  <x:si>
    <x:t>06 Apr 2026 12:41</x:t>
  </x:si>
  <x:si>
    <x:t>Necklace 2512070201</x:t>
  </x:si>
  <x:si>
    <x:t>05 Jun 2026 17:14</x:t>
  </x:si>
  <x:si>
    <x:t>28 Feb 2026 12:31</x:t>
  </x:si>
  <x:si>
    <x:t>23 Mar 2026 00:12</x:t>
  </x:si>
  <x:si>
    <x:t>Bracelet 07270308</x:t>
  </x:si>
  <x:si>
    <x:t>07 Apr 2026 11:48</x:t>
  </x:si>
  <x:si>
    <x:t>29 May 2026 13:17</x:t>
  </x:si>
  <x:si>
    <x:t>Earring 01100103</x:t>
  </x:si>
  <x:si>
    <x:t>Bracelet 2602190305</x:t>
  </x:si>
  <x:si>
    <x:t>Earring 2512090102</x:t>
  </x:si>
  <x:si>
    <x:t>03 Mar 2026 14:57</x:t>
  </x:si>
  <x:si>
    <x:t>Earring 08160113</x:t>
  </x:si>
  <x:si>
    <x:t>09 May 2026 12:05</x:t>
  </x:si>
  <x:si>
    <x:t>26 May 2026 11:08</x:t>
  </x:si>
  <x:si>
    <x:t>24 Mar 2026 16:15</x:t>
  </x:si>
  <x:si>
    <x:t>Earring 12120109</x:t>
  </x:si>
  <x:si>
    <x:t>Earring 08010106</x:t>
  </x:si>
  <x:si>
    <x:t>Earring 12120112</x:t>
  </x:si>
  <x:si>
    <x:t>Earring 11100104</x:t>
  </x:si>
  <x:si>
    <x:t>Belly Stud 11150506</x:t>
  </x:si>
  <x:si>
    <x:t>27 Mar 2026 14:24</x:t>
  </x:si>
  <x:si>
    <x:t>17 Jun 2026 13:53</x:t>
  </x:si>
  <x:si>
    <x:t>An arab lady with Zara bag is passing by when she stopped at bracelet section, after trying some of it, she chose 1 , she asked for discount and pay for it.</x:t>
  </x:si>
  <x:si>
    <x:t>An emarati family is passing by when the daughter saw the bracelet, she really likes it so the father bought it for her.They dont want to give their details.</x:t>
  </x:si>
  <x:si>
    <x:t>From MCC to MOE total10
(1) Bangle 2509050313
(1) Bangle 2509050314
(2) Bangle 2509050315
(1) Bangle 2509060311
(2) Bangle 2601160314
(3) Bangle 2601170313</x:t>
  </x:si>
  <x:si>
    <x:t>An indian mother with her young daughter went here looking for ring for the daughter, after trying some items, she chose 1 asked for discount and pay for it,</x:t>
  </x:si>
  <x:si>
    <x:t>A young couple whose living in dubai,are passing by when the lady saw the necklace, she tried it and she likes it, she asked for discount ang pay for it.</x:t>
  </x:si>
  <x:si>
    <x:t>An emarati lady went here looking for earring, after looking around she chose one, she asked for discount and pay for it, she dont want to give her details.</x:t>
  </x:si>
  <x:si>
    <x:t>A Syrian lady whose living in dubai is passing by when she saw the bracelets ,after trying how many pieces, she chose one, asked for discount and pay for it.</x:t>
  </x:si>
  <x:si>
    <x:t>One tourist student from Kazakhstan is looking for a present for her mother going back in their country tonight and she bought a bracelet for her mother.</x:t>
  </x:si>
  <x:si>
    <x:t>An arab lady from Qatar is passing by when she saw the anklets ,she tried some pieces then chose one and pay for it. She don`t want to give her details.</x:t>
  </x:si>
  <x:si>
    <x:t>Shes an arab returning costumer whose luving in dubai, she bought before earring but she lost it so she buy again, she asked for discount and pay for it.</x:t>
  </x:si>
  <x:si>
    <x:t>A filipina lady with her friend went here looking for gift, after looking around she chose 1 necklace and 1 bracelet, she asked for discount and pay for it.</x:t>
  </x:si>
  <x:si>
    <x:t>Young emarati lady return here ,now she bring her mother, her mother chooses 4 items and for the daughter 1 ring, they asked for discount and pay for it.</x:t>
  </x:si>
  <x:si>
    <x:t>A young indian lady went here looking for gift, after looking around and trying some of it, she chose 1 necklace, she asked for last price and pay for it.</x:t>
  </x:si>
  <x:si>
    <x:t>An Arab lady while talking on the phone is in hurry , she quickly came here saw the earring grab it, pay for it and go without taking her receipt and go.</x:t>
  </x:si>
  <x:si>
    <x:t>A young tourist from Kuwait is passing by when she saw the necklace, she really likes it so she bought it for a last minute, She dont want to give her details.</x:t>
  </x:si>
  <x:si>
    <x:t>2 young emarati went here looking for a gift they quickly likes the necklace set, asked for Last price and pay for it. They don`t want to give their details.</x:t>
  </x:si>
  <x:si>
    <x:t>An arab lady and her daughter went here looking for gift for their nanny, she chose necklace and bracelet that are match, she dont want to give her details.</x:t>
  </x:si>
  <x:si>
    <x:t>An arab lady went here looking for gift, after checking some of the items, she chose 1 asked for discount and pay for it. She dont want to give her details.</x:t>
  </x:si>
  <x:si>
    <x:t>An Indian lady went here searching for a gift but she can`t decide so she left then after how many minutes she came back and bought a hand chain as a gift.</x:t>
  </x:si>
  <x:si>
    <x:t>A Malaysian girl that bought a ring hve flower design bought again a necklace that have a glass stone..she really likes it and she said will be back again</x:t>
  </x:si>
  <x:si>
    <x:t>A filipina lady whose working in dubai went here looking for small earring, after checking how many designs, she chose one, asked for discount and bought it.</x:t>
  </x:si>
  <x:si>
    <x:t>An indian family with la vie en rose bag living in dubai, went here looking for gift, they chose the FW pearl bracelet quickly and pay for it immediately.</x:t>
  </x:si>
  <x:si>
    <x:t>(De)
To MCC
(3) Hand Chain 2603150301
(Add-Found)
(3) Necklace 2602200210
(De-Missing)
(1) Earring 2602220108
(1) Earring 2602220110
(1) Earring 2602230101</x:t>
  </x:si>
  <x:si>
    <x:t>A European lady is passing by when she saw the rings , she chose quickly one design asked for last price ang bought it. She don`t want to give her details.</x:t>
  </x:si>
  <x:si>
    <x:t>A mom and son tourist from Europe with la vie en rose bag went here searching for a bangle to match her ring, luckily she found quickly and the son bought it.</x:t>
  </x:si>
  <x:si>
    <x:t>One teen boy and one teen girl went here looking for a bracelet they told they were siblings. The boy bought the bracelet for the girl so she`s so happy.</x:t>
  </x:si>
  <x:si>
    <x:t>A young arab lady ,went here looking for bracelet, after trying some of it, she chose 1, asked for discount, and pay for it, she dont want to give her details.</x:t>
  </x:si>
  <x:si>
    <x:t>A young arab lady went here looking for necklace, after looking around, she chose 1 , she asked for discount and pay for it. She dont want to give her details.</x:t>
  </x:si>
  <x:si>
    <x:t>2 Indonesian friends living in dubai ,went here looking for a gift but they have small budget, they chose the cheapest and asked for discount and bought it.</x:t>
  </x:si>
  <x:si>
    <x:t>A filipina lady whise working in dubai is passing by when she saw the earrings, after checking how many items she chose one, asked for discount and bought it</x:t>
  </x:si>
  <x:si>
    <x:t>A Mexican lady with a guy are passing by when the lady saw the necklaces, she likes it quickly ,take one and pay for it.She dont want to give her details.</x:t>
  </x:si>
  <x:si>
    <x:t>An arab lady went here looking for bracelet, she took long time choosing what she want, in the end she chose 1 bracelet, she asked for discount and pay for it.</x:t>
  </x:si>
  <x:si>
    <x:t>An European mother and her daughter went here looking for gift, after looking around , they chose 2 bracelets and a ring. They dont want to give their details.</x:t>
  </x:si>
  <x:si>
    <x:t>An indian lady stopped by because she told all the items are lovely, after trying some necklaces, she chose two and she asked for Last price and pay for it.</x:t>
  </x:si>
  <x:si>
    <x:t>A lady from Turkey whose working also in moe in sephora went here looking for earring, after showing her some earrings, she asked for discount and bought 2.</x:t>
  </x:si>
  <x:si>
    <x:t>(From MCC)
(1) Bangle 04250312
(1) Bangle 10190317
(1) Bangle 11220314
(1) Bracelet 05240304
(1) Bracelet 07210304
(1) Bracelet 07270308
(2) Bracelet 2505060307
(3) Bracelet 2507070309
(2) Earring 2512080110
(2) Hand Chain 2604160302
(1) Ring 10190407
(Add-Ex)
(1) Bracelet 2601170303
(1) Bracelet 2602190307
(1) Ring 2601180406
(De-Error)
(1) Bangle 2502100312
(1) Bangle 2511050314
(3) Bangle 2601150314
(De-Discoloration)
(1) Bracelet 07210302
(1) Bracelet 08010303
(1) Earring 12120108
(1) Earring 12120109
(1) Earring 12120115
(De-To MCC)
(2) Necklace 2603150204</x:t>
  </x:si>
  <x:si>
    <x:t>A two Indian old woman bought a vintage looks necklace &amp; earrings but 1 woman asking for too much discount .. and she says that she`ll be back to buy a ring next time coz her money is not enough for now</x:t>
  </x:si>
  <x:si>
    <x:t>An old indian lady with Carrefour trolley went here looking for jewelries that she can wear daily, after trying some of it, she chose ,1 bangle, 1 earring and 1 ring, she asked for last price and pay for it.</x:t>
  </x:si>
  <x:si>
    <x:t>A couple from Canada went here looking for an earring for the lady, the lady chose quickly and the guy pay for it.</x:t>
  </x:si>
  <x:si>
    <x:t>A woman from Tunisia cme back from yesterday because she really like the bangle but asking for too much discount</x:t>
  </x:si>
  <x:si>
    <x:t>Two Arab friends went here searching for a silver earrings They likes all the designs and end up buying 3 earrings.</x:t>
  </x:si>
  <x:si>
    <x:t>A Pakistani lady tourist went here looking for a pearl earring ,she saw the fresh water pearl earring and bought</x:t>
  </x:si>
  <x:si>
    <x:t>A filipina with her Arabic husband and baby bought earring.Shes in a hurry so shes not able to give her details.</x:t>
  </x:si>
  <x:si>
    <x:t>A tourist from Venezuela went here looking for a necklace after looking how many designs she decided to bought one.</x:t>
  </x:si>
  <x:si>
    <x:t>An arab lady went here looking for necklace, after looking around , she chose quickly 1 necklace and pay for it.</x:t>
  </x:si>
  <x:si>
    <x:t>A black man bought bracelet for his girlfriend</x:t>
  </x:si>
  <x:si>
    <x:t>An Arab man bought a bracelet for his daughter</x:t>
  </x:si>
  <x:si>
    <x:t>A European lady bought again another necklace.</x:t>
  </x:si>
  <x:si>
    <x:t>An Indian mother and daughter bought earrings</x:t>
  </x:si>
  <x:si>
    <x:t>A mother and daughter bought necklace for gift.</x:t>
  </x:si>
  <x:si>
    <x:t>A filipina women with her husband bought ring.</x:t>
  </x:si>
  <x:si>
    <x:t>A group of Arab 2 women and 1 men bought ring.</x:t>
  </x:si>
  <x:si>
    <x:t>An Arab wearing black jacket bought necklace.</x:t>
  </x:si>
  <x:si>
    <x:t>An indian mother and daughter bought earring.</x:t>
  </x:si>
  <x:si>
    <x:t>An Emarati family bought necklace and earring.</x:t>
  </x:si>
  <x:si>
    <x:t>A mother bought an anklets for her daughter.</x:t>
  </x:si>
  <x:si>
    <x:t>Its 7 in system but only 6 in physical stocks</x:t>
  </x:si>
  <x:si>
    <x:t>An Arab mother and daughter bought necklace.</x:t>
  </x:si>
  <x:si>
    <x:t>An emarati customer bought earrings for gift.</x:t>
  </x:si>
  <x:si>
    <x:t>An Arab girl bought a ring for eid celebration</x:t>
  </x:si>
  <x:si>
    <x:t>Arab women with her 2 daughters bought ring.</x:t>
  </x:si>
  <x:si>
    <x:t>A filipina customer bought promotional earring.</x:t>
  </x:si>
  <x:si>
    <x:t>Tourist from Egypt bought necklace for gift.</x:t>
  </x:si>
  <x:si>
    <x:t>2 young arab ladies bought handchain for gift.</x:t>
  </x:si>
  <x:si>
    <x:t>An Arab lady with her sister bought bracelet.</x:t>
  </x:si>
  <x:si>
    <x:t>A group of European national bought bracelet.</x:t>
  </x:si>
  <x:si>
    <x:t>A European lady from maldova bought earring.</x:t>
  </x:si>
  <x:si>
    <x:t>An arab women with primark bag bought earring.</x:t>
  </x:si>
  <x:si>
    <x:t>Its already our last piece , now out of stock</x:t>
  </x:si>
  <x:si>
    <x:t>An Egyptian girl bought a necklace for herself</x:t>
  </x:si>
  <x:si>
    <x:t>혼자. 구매하려는 제품 명확. 12%할인. 변색에 대한 우려가 있었고 정확히 고지함.</x:t>
  </x:si>
  <x:si>
    <x:t>3 Emarati women bought earrings and handchain.</x:t>
  </x:si>
  <x:si>
    <x:t>Sold out the 2 already.the one we scan as etc.</x:t>
  </x:si>
  <x:si>
    <x:t>A couple from India bought earring and ring.</x:t>
  </x:si>
  <x:si>
    <x:t>An emarati women with 2 daughters bought ring.</x:t>
  </x:si>
  <x:si>
    <x:t>Looking for gold hoops bought a silver hoops</x:t>
  </x:si>
  <x:si>
    <x:t>A tourist from Tanzania bought again earring.</x:t>
  </x:si>
  <x:si>
    <x:t>An Emarati women come back again to buy bangle.</x:t>
  </x:si>
  <x:si>
    <x:t>An Indian lady working in MOE bought bracelet</x:t>
  </x:si>
  <x:si>
    <x:t>2 young arab ladies bought bracelet for gift.</x:t>
  </x:si>
  <x:si>
    <x:t>A filipina women with her baby bought earring.</x:t>
  </x:si>
  <x:si>
    <x:t>A mother and daughter emarati bought bracelet.</x:t>
  </x:si>
  <x:si>
    <x:t>A mother and daughter Pakistani bought earring.</x:t>
  </x:si>
  <x:si>
    <x:t>An Indian women bought earrings and necklace.</x:t>
  </x:si>
  <x:si>
    <x:t>A European girl bought a belly stud for herself</x:t>
  </x:si>
  <x:si>
    <x:t>An Indian women wearing abaya bought bracelet.</x:t>
  </x:si>
  <x:si>
    <x:t>An Indian woman staff in MOE bought earrings.</x:t>
  </x:si>
  <x:si>
    <x:t>An Indian returning customer bought handchain.</x:t>
  </x:si>
  <x:si>
    <x:t>An Arab mother and daughter bought bracelet.</x:t>
  </x:si>
  <x:si>
    <x:t>An Arab women with her baby bought necklace.</x:t>
  </x:si>
  <x:si>
    <x:t>A group of emarati bought earrings and ring.</x:t>
  </x:si>
  <x:si>
    <x:t>An Arab mother and daughter bought handchain.</x:t>
  </x:si>
  <x:si>
    <x:t>An emarati women bought necklace and earring.</x:t>
  </x:si>
  <x:si>
    <x:t>An emarati women with daughter bought bangle.</x:t>
  </x:si>
  <x:si>
    <x:t>2 Arab women with Rivoli bag bought earring.</x:t>
  </x:si>
  <x:si>
    <x:t>2 boys and 1 lady from India bought necklace.</x:t>
  </x:si>
  <x:si>
    <x:t>A tourist women from Germany bought necklace.</x:t>
  </x:si>
  <x:si>
    <x:t>An Arab couple bought fresh water pearl ring.</x:t>
  </x:si>
  <x:si>
    <x:t>An Indian women bought earrings and bracelet.</x:t>
  </x:si>
  <x:si>
    <x:t>An Indian mother and daughter bought handchain.</x:t>
  </x:si>
  <x:si>
    <x:t>Replacement,customer exhange broken bracelet.</x:t>
  </x:si>
  <x:si>
    <x:t>14 Apr 2026 11:49</x:t>
  </x:si>
  <x:si>
    <x:t>Necklace 2512060207</x:t>
  </x:si>
  <x:si>
    <x:t>27 May 2026 12:42</x:t>
  </x:si>
  <x:si>
    <x:t>19 May 2026 22:51</x:t>
  </x:si>
  <x:si>
    <x:t>23 Apr 2026 10:48</x:t>
  </x:si>
  <x:si>
    <x:t>Earring 2602230103</x:t>
  </x:si>
  <x:si>
    <x:t>Earring 04260105</x:t>
  </x:si>
  <x:si>
    <x:t>Necklace 2512060204</x:t>
  </x:si>
  <x:si>
    <x:t>18 Jun 2026 12:05</x:t>
  </x:si>
  <x:si>
    <x:t>23 Jun 2026 12:25</x:t>
  </x:si>
  <x:si>
    <x:t>08 Mar 2026 14:20</x:t>
  </x:si>
  <x:si>
    <x:t>18 Feb 2026 15:16</x:t>
  </x:si>
  <x:si>
    <x:t>Earring 12300110</x:t>
  </x:si>
  <x:si>
    <x:t>Earring 05110110</x:t>
  </x:si>
  <x:si>
    <x:t>18 May 2026 13:58</x:t>
  </x:si>
  <x:si>
    <x:t>Necklace 03200202</x:t>
  </x:si>
  <x:si>
    <x:t>Earring 2602230106</x:t>
  </x:si>
  <x:si>
    <x:t>03 May 2026 14:37</x:t>
  </x:si>
  <x:si>
    <x:t>04 Apr 2026 11:47</x:t>
  </x:si>
  <x:si>
    <x:t>24 Feb 2026 12:18</x:t>
  </x:si>
  <x:si>
    <x:t>Necklace 2602200203</x:t>
  </x:si>
  <x:si>
    <x:t>14 Jun 2026 15:11</x:t>
  </x:si>
  <x:si>
    <x:t>Necklace 2502050205</x:t>
  </x:si>
  <x:si>
    <x:t>Earring 12080105</x:t>
  </x:si>
  <x:si>
    <x:t>Ear Cuff 07050109</x:t>
  </x:si>
  <x:si>
    <x:t>13 Jun 2026 12:51</x:t>
  </x:si>
  <x:si>
    <x:t>Bracelet 10050311</x:t>
  </x:si>
  <x:si>
    <x:t>Bangle 2511050315</x:t>
  </x:si>
  <x:si>
    <x:t>Bracelet 04200301</x:t>
  </x:si>
  <x:si>
    <x:t>Earring 07160114</x:t>
  </x:si>
  <x:si>
    <x:t>An arab lady whose living in dubai went here looking for a necklace for a gift, after looking around, she chose 2, asked for discount and pay for it. She dont want to give her details.</x:t>
  </x:si>
  <x:si>
    <x:t>A filipina lady whose working in dubai went here looking for butterfly necklace because she loves butterfly, after trying some items, she chose one , asked for Last price ang pay for it.</x:t>
  </x:si>
  <x:si>
    <x:t>An emarati from Abu Dhabi with ulta bag and Starbucks cold drink, went here looking for long necklace , she quickly chose one and she really likes it, she asked for Last price and bought it.</x:t>
  </x:si>
  <x:si>
    <x:t>An arab lady went here looking for bracelet for her daughter but she can`t decide because she`s waiting for her daughter so she bought instead necklace for her and asked for Last price.</x:t>
  </x:si>
  <x:si>
    <x:t>Two Arab teen ladies are looking for a small earring, after checking all the designs they bought it and wear it quickly. They don`t want to give their details and don`t want the receipt.</x:t>
  </x:si>
  <x:si>
    <x:t>Young arab lady with her mother went here looking for jewelries, the mother told they will buy more item if give more discount, so the daughter chose 3 items and the mother pay for it.</x:t>
  </x:si>
  <x:si>
    <x:t>A young Arab lady with her mom with Zara bag whose living in dubai, went here looking for bracelet, after trying how many pieces she chose one, the mom asked for discount and pay for it.</x:t>
  </x:si>
  <x:si>
    <x:t>A lady tourist from France is passing by when she stopped by at the shop, she quickly like the ring, she`s about to pay it when she saw the earrings then she chose 2 and pay for all of it.</x:t>
  </x:si>
  <x:si>
    <x:t>A Russian girl with her friend caught the attention of silver ring that hve diamonds., they really like it but they said they will only buy if I give a very last good price ., and so I did</x:t>
  </x:si>
  <x:si>
    <x:t>3 African lady whose resident in dubai are passing by when they saw the bracelets, after trying some of it, one lady chose 1 and the mother pay for it, they dont want to give their details.</x:t>
  </x:si>
  <x:si>
    <x:t>An Arab guy with Victoria`s secret bag, went here looking for anklets, after showing it to him she quickly choose 2, he asked for discount and pay for it.He dont want to give his details.</x:t>
  </x:si>
  <x:si>
    <x:t>3 emarati lady is passing by when they stopped by at the shop , after looking around they choose 2 earrings, they asked for discount and pay for it. They dont want to give their details.</x:t>
  </x:si>
  <x:si>
    <x:t>An old indian lady came back to return what she bought before,she don`t want same item so she chose another item she just add and pay for it, she don`t want to give her details even before.</x:t>
  </x:si>
  <x:si>
    <x:t>A young arab lady is a returning costumer ,she already buy here before and for now she only wants an ear cuff, she will come again next time to buy , she asked for discount and pay for it.</x:t>
  </x:si>
  <x:si>
    <x:t>3 friends from Kazakhstan are passing by when they saw the handchains, one lady try it and she really likes it, she asked for Last price and pay for it, she dont want to give her details.</x:t>
  </x:si>
  <x:si>
    <x:t>An indian lady is passing by when she saw the bangles, after trying some of it, she chose what she likes then she asked for last price and pay for it, she dont want to give her details.</x:t>
  </x:si>
  <x:si>
    <x:t>An European lady is passing by when she saw the rings, after trying some of the items she chose the one that matches her bracelet, she`s living here but she don`t want to give her details.</x:t>
  </x:si>
  <x:si>
    <x:t>Two lady from India are passing by when they saw the necklaces, after checking all the items they chose the necklace set, they really like it but they asked for more discount and bought it.</x:t>
  </x:si>
  <x:si>
    <x:t>A young lady and her mother from Kenya whose living in dubai ,are passing by when the daughter saw the bracelets, she quickly chose one and the mother asked for Last price and pay for it.</x:t>
  </x:si>
  <x:si>
    <x:t>An emarati lady is passing by when she stop at shop at first she said she`s only looking but after checking all the designs she really likes the ring, she asked for discounts and bought it.</x:t>
  </x:si>
  <x:si>
    <x:t>Bracelet 05240304</x:t>
  </x:si>
  <x:si>
    <x:t>Bangle 2511060314</x:t>
  </x:si>
  <x:si>
    <x:t>Necklace 08150213</x:t>
  </x:si>
  <x:si>
    <x:t>Necklace 06280208</x:t>
  </x:si>
  <x:si>
    <x:t>Necklace 11100203</x:t>
  </x:si>
  <x:si>
    <x:t>Bracelet 2511070308</x:t>
  </x:si>
  <x:si>
    <x:t>Earring 12120108</x:t>
  </x:si>
  <x:si>
    <x:t>Necklace 12010202</x:t>
  </x:si>
  <x:si>
    <x:t>Bracelet 08010302</x:t>
  </x:si>
  <x:si>
    <x:t>Necklace 2511070205</x:t>
  </x:si>
  <x:si>
    <x:t>Earring 11100105</x:t>
  </x:si>
  <x:si>
    <x:t>Earring 09150109</x:t>
  </x:si>
  <x:si>
    <x:t>Bracelet 2511070302</x:t>
  </x:si>
  <x:si>
    <x:t>15 Apr 2026 11:53</x:t>
  </x:si>
  <x:si>
    <x:t>Necklace 08140207</x:t>
  </x:si>
  <x:si>
    <x:t>04 May 2026 12:56</x:t>
  </x:si>
  <x:si>
    <x:t>01 May 2026 11:51</x:t>
  </x:si>
  <x:si>
    <x:t>Bracelet 2512060303</x:t>
  </x:si>
  <x:si>
    <x:t>Necklace 04260203</x:t>
  </x:si>
  <x:si>
    <x:t>Deduct 1 handchain</x:t>
  </x:si>
  <x:si>
    <x:t>22 Mar 2026 11:46</x:t>
  </x:si>
  <x:si>
    <x:t>Necklace 2602210204</x:t>
  </x:si>
  <x:si>
    <x:t>Nose Stud 11150510</x:t>
  </x:si>
  <x:si>
    <x:t>Earring 01290115</x:t>
  </x:si>
  <x:si>
    <x:t>Ear Stud 07210123</x:t>
  </x:si>
  <x:si>
    <x:t>08 Jun 2026 11:10</x:t>
  </x:si>
  <x:si>
    <x:t>Necklace 07200201</x:t>
  </x:si>
  <x:si>
    <x:t>05 Mar 2026 14:53</x:t>
  </x:si>
  <x:si>
    <x:t>Earring 07060111</x:t>
  </x:si>
  <x:si>
    <x:t>25 Feb 2026 11:04</x:t>
  </x:si>
  <x:si>
    <x:t>Earring 05120101</x:t>
  </x:si>
  <x:si>
    <x:t>Bracelet 05110304</x:t>
  </x:si>
  <x:si>
    <x:t>Bangle set 12050207</x:t>
  </x:si>
  <x:si>
    <x:t>Transfer to MOE.</x:t>
  </x:si>
  <x:si>
    <x:t>01 Apr 2026 10:47</x:t>
  </x:si>
  <x:si>
    <x:t>19 Mar 2026 14:43</x:t>
  </x:si>
  <x:si>
    <x:t>21 Feb 2026 16:45</x:t>
  </x:si>
  <x:si>
    <x:t>Earring 07060110</x:t>
  </x:si>
  <x:si>
    <x:t>Necklace 01060208</x:t>
  </x:si>
  <x:si>
    <x:t>3 Arabs tourist ,bought handchain.</x:t>
  </x:si>
  <x:si>
    <x:t>A women from Iran bought anklet.</x:t>
  </x:si>
  <x:si>
    <x:t>Earring 2508050101</x:t>
  </x:si>
  <x:si>
    <x:t>Earcuff 2601230105</x:t>
  </x:si>
  <x:si>
    <x:t>Necklace 2503060201</x:t>
  </x:si>
  <x:si>
    <x:t>Bracelet 2601180303</x:t>
  </x:si>
  <x:si>
    <x:t>Necklace 2504060208</x:t>
  </x:si>
  <x:si>
    <x:t>Necklace 2605160210</x:t>
  </x:si>
  <x:si>
    <x:t>Necklace 2504110204</x:t>
  </x:si>
  <x:si>
    <x:t>Bracelet 2507050304</x:t>
  </x:si>
  <x:si>
    <x:t>Necklace 2605160209</x:t>
  </x:si>
  <x:si>
    <x:t>23 Feb 2026 13:04</x:t>
  </x:si>
  <x:si>
    <x:t>16 Jun 2026 11:22</x:t>
  </x:si>
  <x:si>
    <x:t>06 Jun 2026 10:54</x:t>
  </x:si>
  <x:si>
    <x:t>26 Feb 2026 10:47</x:t>
  </x:si>
  <x:si>
    <x:t>10 Jul 2026 14:11</x:t>
  </x:si>
  <x:si>
    <x:t>22 Jun 2026 13:45</x:t>
  </x:si>
  <x:si>
    <x:t>Ear Cuff 04240138</x:t>
  </x:si>
  <x:si>
    <x:t>Earring 2512100102</x:t>
  </x:si>
  <x:si>
    <x:t>20 Jun 2026 14:10</x:t>
  </x:si>
  <x:si>
    <x:t>Earring 2602220101</x:t>
  </x:si>
  <x:si>
    <x:t>Ear Cuff 07050108</x:t>
  </x:si>
  <x:si>
    <x:t>2 Arab ladies from Saudi bought handchain.</x:t>
  </x:si>
  <x:si>
    <x:t>[0315_2입고]
MOE 4/18
[0415_1입고]
MOE 45/170</x:t>
  </x:si>
  <x:si>
    <x:t>An Indian women bought necklace for gift.</x:t>
  </x:si>
  <x:si>
    <x:t>A European women bought necklace for gift.</x:t>
  </x:si>
  <x:si>
    <x:t>An indian lady bought necklace for gift.</x:t>
  </x:si>
  <x:si>
    <x:t>Indian couple, husband bought for his wife</x:t>
  </x:si>
  <x:si>
    <x:t>A tourist from South Africa bought earring.</x:t>
  </x:si>
  <x:si>
    <x:t>A lady from South Africa bought necklace.</x:t>
  </x:si>
  <x:si>
    <x:t>Two Indonesian lady bought again for gift.</x:t>
  </x:si>
  <x:si>
    <x:t>2 Emarati women bought bracelet for gift.</x:t>
  </x:si>
  <x:si>
    <x:t>A teenage girl bought a ring for herself</x:t>
  </x:si>
  <x:si>
    <x:t>An Indian couple bought earrings for gift.</x:t>
  </x:si>
  <x:si>
    <x:t>A group of young ladies bought necklace.</x:t>
  </x:si>
  <x:si>
    <x:t>An Emarati women bought necklace for gift.</x:t>
  </x:si>
  <x:si>
    <x:t>2 young ladies from Nepal bought necklace.</x:t>
  </x:si>
  <x:si>
    <x:t>Sold out already.all are transfer to MCC</x:t>
  </x:si>
  <x:si>
    <x:t>From MOE to MCC
(De)
(2) Earring 2601210106</x:t>
  </x:si>
  <x:si>
    <x:t>A returning Arab customer bought bracelet.</x:t>
  </x:si>
  <x:si>
    <x:t>(Add-From MCC)
(2) Hand Chain 2603150301</x:t>
  </x:si>
  <x:si>
    <x:t>A returning customer bought 3 necklaces.</x:t>
  </x:si>
  <x:si>
    <x:t>Indian couple bought earring and ear cuffs.</x:t>
  </x:si>
  <x:si>
    <x:t>Customer return ,damaged./Regular customer</x:t>
  </x:si>
  <x:si>
    <x:t>A European lady bought bracelet and ring</x:t>
  </x:si>
  <x:si>
    <x:t>An African women bought bracelet for gift.</x:t>
  </x:si>
  <x:si>
    <x:t>An Arab returning customer bought earring.</x:t>
  </x:si>
  <x:si>
    <x:t>Emarati couple bought earring and necklace.</x:t>
  </x:si>
  <x:si>
    <x:t>An Arab women from Iran bought handchain.</x:t>
  </x:si>
  <x:si>
    <x:t>An Arab family bought bracelet for gift.</x:t>
  </x:si>
  <x:si>
    <x:t>An emarati men bought bracelet as a gift.</x:t>
  </x:si>
  <x:si>
    <x:t>2 European women together bought earrings.</x:t>
  </x:si>
  <x:si>
    <x:t>2 Arab ladies bought bangle and bracelet.</x:t>
  </x:si>
  <x:si>
    <x:t>An Arab men wearing condura bought earring.</x:t>
  </x:si>
  <x:si>
    <x:t>A European lady with Zara bag bought bangle</x:t>
  </x:si>
  <x:si>
    <x:t>A Filipina girl bought bracelet for herself</x:t>
  </x:si>
  <x:si>
    <x:t>A couple with Giordano bag bought earring.</x:t>
  </x:si>
  <x:si>
    <x:t>An Emirate girl bought a ring for herself</x:t>
  </x:si>
  <x:si>
    <x:t>An Arab family from Saudi bought earring.</x:t>
  </x:si>
  <x:si>
    <x:t>An Arab girl bought a handchain for herself</x:t>
  </x:si>
  <x:si>
    <x:t>An indian family from UK bought necklace.</x:t>
  </x:si>
  <x:si>
    <x:t>An emarati women with cart bought necklace</x:t>
  </x:si>
  <x:si>
    <x:t>A mother daughter came back to exchange.</x:t>
  </x:si>
  <x:si>
    <x:t>An Arab women bought earring and necklace.</x:t>
  </x:si>
  <x:si>
    <x:t>A Filipina staff in MOE bought necklace.</x:t>
  </x:si>
  <x:si>
    <x:t>A tourist couple from Egypt bought ring.</x:t>
  </x:si>
  <x:si>
    <x:t>Not in the display, already took from here.</x:t>
  </x:si>
  <x:si>
    <x:t>2 European women bought 2 same necklace.</x:t>
  </x:si>
  <x:si>
    <x:t>A filipina with her partner bought bangle.</x:t>
  </x:si>
  <x:si>
    <x:t>A European couple bought a silver earrings</x:t>
  </x:si>
  <x:si>
    <x:t>2 European women bought silver earrings.</x:t>
  </x:si>
  <x:si>
    <x:t>2 Arab women`s from Saudi bought bracelet.</x:t>
  </x:si>
  <x:si>
    <x:t>Tranfer to mcc 1 handchain transfer to mcc</x:t>
  </x:si>
  <x:si>
    <x:t>0506592505</x:t>
  </x:si>
  <x:si>
    <x:t>0585147504</x:t>
  </x:si>
  <x:si>
    <x:t>0582585414</x:t>
  </x:si>
  <x:si>
    <x:t>0582892013</x:t>
  </x:si>
  <x:si>
    <x:t>0543464747</x:t>
  </x:si>
  <x:si>
    <x:t>0581559180</x:t>
  </x:si>
  <x:si>
    <x:t>0585861712</x:t>
  </x:si>
  <x:si>
    <x:t>0558868786</x:t>
  </x:si>
  <x:si>
    <x:t>0569093059</x:t>
  </x:si>
  <x:si>
    <x:t>0506501433</x:t>
  </x:si>
  <x:si>
    <x:t>0503505320</x:t>
  </x:si>
  <x:si>
    <x:t>05888129780</x:t>
  </x:si>
  <x:si>
    <x:t>0504350538</x:t>
  </x:si>
  <x:si>
    <x:t>Mary Ann</x:t>
  </x:si>
  <x:si>
    <x:t>0525610033</x:t>
  </x:si>
  <x:si>
    <x:t>0553889113</x:t>
  </x:si>
  <x:si>
    <x:t>0585602455</x:t>
  </x:si>
  <x:si>
    <x:t>07210302</x:t>
  </x:si>
  <x:si>
    <x:t>03206441400</x:t>
  </x:si>
  <x:si>
    <x:t>0505123222</x:t>
  </x:si>
  <x:si>
    <x:t>050275735</x:t>
  </x:si>
  <x:si>
    <x:t>0563050050</x:t>
  </x:si>
  <x:si>
    <x:t>0585003300</x:t>
  </x:si>
  <x:si>
    <x:t>0558570243</x:t>
  </x:si>
  <x:si>
    <x:t>0505697676</x:t>
  </x:si>
  <x:si>
    <x:t>2602180312</x:t>
  </x:si>
  <x:si>
    <x:t>0567426403</x:t>
  </x:si>
  <x:si>
    <x:t>0566716666</x:t>
  </x:si>
  <x:si>
    <x:t>Nastaran</x:t>
  </x:si>
  <x:si>
    <x:t>0557763635</x:t>
  </x:si>
  <x:si>
    <x:t>0508143662</x:t>
  </x:si>
  <x:si>
    <x:t>0528376698</x:t>
  </x:si>
  <x:si>
    <x:t>5149167451</x:t>
  </x:si>
  <x:si>
    <x:t>2602180311</x:t>
  </x:si>
  <x:si>
    <x:t>0506361400</x:t>
  </x:si>
  <x:si>
    <x:t>0504810438</x:t>
  </x:si>
  <x:si>
    <x:t>0585974083</x:t>
  </x:si>
  <x:si>
    <x:t>0555102938</x:t>
  </x:si>
  <x:si>
    <x:t>0588129780</x:t>
  </x:si>
  <x:si>
    <x:t>0564418605</x:t>
  </x:si>
  <x:si>
    <x:t>053131123</x:t>
  </x:si>
  <x:si>
    <x:t>0507726000</x:t>
  </x:si>
  <x:si>
    <x:t>05545532155</x:t>
  </x:si>
  <x:si>
    <x:t>2411150509</x:t>
  </x:si>
  <x:si>
    <x:t>0566633644</x:t>
  </x:si>
  <x:si>
    <x:t>0503853843</x:t>
  </x:si>
  <x:si>
    <x:t>0585066404</x:t>
  </x:si>
  <x:si>
    <x:t>0558792003</x:t>
  </x:si>
  <x:si>
    <x:t>1 handchain</x:t>
  </x:si>
  <x:si>
    <x:t>0542366931</x:t>
  </x:si>
  <x:si>
    <x:t>0508777336</x:t>
  </x:si>
  <x:si>
    <x:t>0509432662</x:t>
  </x:si>
  <x:si>
    <x:t>0504698805</x:t>
  </x:si>
  <x:si>
    <x:t>0508556565</x:t>
  </x:si>
  <x:si>
    <x:t>0545788564</x:t>
  </x:si>
  <x:si>
    <x:t>0528857025</x:t>
  </x:si>
  <x:si>
    <x:t>0543670610</x:t>
  </x:si>
  <x:si>
    <x:t>0562229585</x:t>
  </x:si>
  <x:si>
    <x:t>0527956527</x:t>
  </x:si>
  <x:si>
    <x:t>0551689177</x:t>
  </x:si>
  <x:si>
    <x:t>0555669406</x:t>
  </x:si>
  <x:si>
    <x:t>0554102848</x:t>
  </x:si>
  <x:si>
    <x:t>2412120411</x:t>
  </x:si>
  <x:si>
    <x:t>0509295024</x:t>
  </x:si>
  <x:si>
    <x:t>0555602794</x:t>
  </x:si>
  <x:si>
    <x:t>0509173755</x:t>
  </x:si>
  <x:si>
    <x:t>0507958777</x:t>
  </x:si>
  <x:si>
    <x:t>09100204</x:t>
  </x:si>
  <x:si>
    <x:t>0523219828</x:t>
  </x:si>
  <x:si>
    <x:t>0525022422</x:t>
  </x:si>
  <x:si>
    <x:t>2602200202</x:t>
  </x:si>
  <x:si>
    <x:t>07050108</x:t>
  </x:si>
  <x:si>
    <x:t>0552109957</x:t>
  </x:si>
  <x:si>
    <x:t>0565633383</x:t>
  </x:si>
  <x:si>
    <x:t>0507343920</x:t>
  </x:si>
  <x:si>
    <x:t>0545255256</x:t>
  </x:si>
  <x:si>
    <x:t>0509112107</x:t>
  </x:si>
  <x:si>
    <x:t>0504730391</x:t>
  </x:si>
  <x:si>
    <x:t>0561035470</x:t>
  </x:si>
  <x:si>
    <x:t>0557986104</x:t>
  </x:si>
  <x:si>
    <x:t>0506190019</x:t>
  </x:si>
  <x:si>
    <x:t>0504165092</x:t>
  </x:si>
  <x:si>
    <x:t>0509773220</x:t>
  </x:si>
  <x:si>
    <x:t>0582229436</x:t>
  </x:si>
  <x:si>
    <x:t>2309220201</x:t>
  </x:si>
  <x:si>
    <x:t>0522921508</x:t>
  </x:si>
  <x:si>
    <x:t>0507707093</x:t>
  </x:si>
  <x:si>
    <x:t>0529742918</x:t>
  </x:si>
  <x:si>
    <x:t>2409150402</x:t>
  </x:si>
  <x:si>
    <x:t>0501156362</x:t>
  </x:si>
  <x:si>
    <x:t>0508535344</x:t>
  </x:si>
  <x:si>
    <x:t>0544300900</x:t>
  </x:si>
  <x:si>
    <x:t>0503610493</x:t>
  </x:si>
  <x:si>
    <x:t>0552923814</x:t>
  </x:si>
  <x:si>
    <x:t>0585606007</x:t>
  </x:si>
  <x:si>
    <x:t>0509132137</x:t>
  </x:si>
  <x:si>
    <x:t>0559154420</x:t>
  </x:si>
  <x:si>
    <x:t>0508204329</x:t>
  </x:si>
  <x:si>
    <x:t>0504525272</x:t>
  </x:si>
  <x:si>
    <x:t>0588291399</x:t>
  </x:si>
  <x:si>
    <x:t>0509148631</x:t>
  </x:si>
  <x:si>
    <x:t>0561987269</x:t>
  </x:si>
  <x:si>
    <x:t>0502552512</x:t>
  </x:si>
  <x:si>
    <x:t>12120411</x:t>
  </x:si>
  <x:si>
    <x:t>0569346507</x:t>
  </x:si>
  <x:si>
    <x:t>0529955288</x:t>
  </x:si>
  <x:si>
    <x:t>0523892804</x:t>
  </x:si>
  <x:si>
    <x:t>054584452</x:t>
  </x:si>
  <x:si>
    <x:t>0507833676</x:t>
  </x:si>
  <x:si>
    <x:t>0557647471</x:t>
  </x:si>
  <x:si>
    <x:t>0505036062</x:t>
  </x:si>
  <x:si>
    <x:t>0504244368</x:t>
  </x:si>
  <x:si>
    <x:t>2307210302</x:t>
  </x:si>
  <x:si>
    <x:t>0564405398</x:t>
  </x:si>
  <x:si>
    <x:t>0504573740</x:t>
  </x:si>
  <x:si>
    <x:t>2412050303</x:t>
  </x:si>
  <x:si>
    <x:t>0542377508</x:t>
  </x:si>
  <x:si>
    <x:t>0585963601</x:t>
  </x:si>
  <x:si>
    <x:t>0505668211</x:t>
  </x:si>
  <x:si>
    <x:t>0554726288</x:t>
  </x:si>
  <x:si>
    <x:t>0506519583</x:t>
  </x:si>
  <x:si>
    <x:t>0552619753</x:t>
  </x:si>
  <x:si>
    <x:t>0503216409</x:t>
  </x:si>
  <x:si>
    <x:t>0504041393</x:t>
  </x:si>
  <x:si>
    <x:t>0506453715</x:t>
  </x:si>
  <x:si>
    <x:t>0588226710</x:t>
  </x:si>
  <x:si>
    <x:t>0557766286</x:t>
  </x:si>
  <x:si>
    <x:t>0505988007</x:t>
  </x:si>
  <x:si>
    <x:t>0554476050</x:t>
  </x:si>
  <x:si>
    <x:t>0567454547</x:t>
  </x:si>
  <x:si>
    <x:t>0501042436</x:t>
  </x:si>
  <x:si>
    <x:t>0568473537</x:t>
  </x:si>
  <x:si>
    <x:t>0556652231</x:t>
  </x:si>
  <x:si>
    <x:t>0529585538</x:t>
  </x:si>
  <x:si>
    <x:t>0505511856</x:t>
  </x:si>
  <x:si>
    <x:t>055953909</x:t>
  </x:si>
  <x:si>
    <x:t>0549943078</x:t>
  </x:si>
  <x:si>
    <x:t>0554659886</x:t>
  </x:si>
  <x:si>
    <x:t>0507888973</x:t>
  </x:si>
  <x:si>
    <x:t>2308140207</x:t>
  </x:si>
  <x:si>
    <x:t>0502855594</x:t>
  </x:si>
  <x:si>
    <x:t>2602200203</x:t>
  </x:si>
  <x:si>
    <x:t>0502534266</x:t>
  </x:si>
  <x:si>
    <x:t>642(Lyn)</x:t>
  </x:si>
  <x:si>
    <x:t>0508404048</x:t>
  </x:si>
  <x:si>
    <x:t>0508555000</x:t>
  </x:si>
  <x:si>
    <x:t>2602210204</x:t>
  </x:si>
  <x:si>
    <x:t>0569070242</x:t>
  </x:si>
  <x:si>
    <x:t>0556642320</x:t>
  </x:si>
  <x:si>
    <x:t>6104686148</x:t>
  </x:si>
  <x:si>
    <x:t>0566555162</x:t>
  </x:si>
  <x:si>
    <x:t>2602180315</x:t>
  </x:si>
  <x:si>
    <x:t>0555152837</x:t>
  </x:si>
  <x:si>
    <x:t>0561360646</x:t>
  </x:si>
  <x:si>
    <x:t>Gracious</x:t>
  </x:si>
  <x:si>
    <x:t>0529475117</x:t>
  </x:si>
  <x:si>
    <x:t>0545515324</x:t>
  </x:si>
  <x:si>
    <x:t>0529529496</x:t>
  </x:si>
  <x:si>
    <x:t>Annesikora</x:t>
  </x:si>
  <x:si>
    <x:t>0501002296</x:t>
  </x:si>
  <x:si>
    <x:t>0589090741</x:t>
  </x:si>
  <x:si>
    <x:t>0555225519</x:t>
  </x:si>
  <x:si>
    <x:t>0522044994</x:t>
  </x:si>
  <x:si>
    <x:t>0567828983</x:t>
  </x:si>
  <x:si>
    <x:t>0525822600</x:t>
  </x:si>
  <x:si>
    <x:t>0564469760</x:t>
  </x:si>
  <x:si>
    <x:t>0566198656</x:t>
  </x:si>
  <x:si>
    <x:t>0566653896</x:t>
  </x:si>
  <x:si>
    <x:t>From mcc</x:t>
  </x:si>
  <x:si>
    <x:t>0567158315</x:t>
  </x:si>
  <x:si>
    <x:t>0505508788</x:t>
  </x:si>
  <x:si>
    <x:t>0507363733</x:t>
  </x:si>
  <x:si>
    <x:t>0505516334</x:t>
  </x:si>
  <x:si>
    <x:t>0509691888</x:t>
  </x:si>
  <x:si>
    <x:t>0544614612</x:t>
  </x:si>
  <x:si>
    <x:t>Send to mcc</x:t>
  </x:si>
  <x:si>
    <x:t>0507553040</x:t>
  </x:si>
  <x:si>
    <x:t>0503943667</x:t>
  </x:si>
  <x:si>
    <x:t>2404210109</x:t>
  </x:si>
  <x:si>
    <x:t>0524297719</x:t>
  </x:si>
  <x:si>
    <x:t>2602210401</x:t>
  </x:si>
  <x:si>
    <x:t>0585345208</x:t>
  </x:si>
  <x:si>
    <x:t>0589577898</x:t>
  </x:si>
  <x:si>
    <x:t>2602200206</x:t>
  </x:si>
  <x:si>
    <x:t>0551602813</x:t>
  </x:si>
  <x:si>
    <x:t>2601160305</x:t>
  </x:si>
  <x:si>
    <x:t>2511050102</x:t>
  </x:si>
  <x:si>
    <x:t>2602160312</x:t>
  </x:si>
  <x:si>
    <x:t>0585751106</x:t>
  </x:si>
  <x:si>
    <x:t>2601170309</x:t>
  </x:si>
  <x:si>
    <x:t>0555103874</x:t>
  </x:si>
  <x:si>
    <x:t>2604150304</x:t>
  </x:si>
  <x:si>
    <x:t>0509578125</x:t>
  </x:si>
  <x:si>
    <x:t>0582715080</x:t>
  </x:si>
  <x:si>
    <x:t>0529119443</x:t>
  </x:si>
  <x:si>
    <x:t>2602180103</x:t>
  </x:si>
  <x:si>
    <x:t>0504952502</x:t>
  </x:si>
  <x:si>
    <x:t>2602190303</x:t>
  </x:si>
  <x:si>
    <x:t>0585077800</x:t>
  </x:si>
  <x:si>
    <x:t>2602230107</x:t>
  </x:si>
  <x:si>
    <x:t>2601190302</x:t>
  </x:si>
  <x:si>
    <x:t>2601170308</x:t>
  </x:si>
  <x:si>
    <x:t>2508050309</x:t>
  </x:si>
  <x:si>
    <x:t>2601190202</x:t>
  </x:si>
  <x:si>
    <x:t>2601200101</x:t>
  </x:si>
  <x:si>
    <x:t>2602170205</x:t>
  </x:si>
  <x:si>
    <x:t>2603160107</x:t>
  </x:si>
  <x:si>
    <x:t>2604160101</x:t>
  </x:si>
  <x:si>
    <x:t>2601200108</x:t>
  </x:si>
  <x:si>
    <x:t>2601180406</x:t>
  </x:si>
  <x:si>
    <x:t>2602150504</x:t>
  </x:si>
  <x:si>
    <x:t>2602150307</x:t>
  </x:si>
  <x:si>
    <x:t>2602150308</x:t>
  </x:si>
  <x:si>
    <x:t>2602160409</x:t>
  </x:si>
  <x:si>
    <x:t>2601190310</x:t>
  </x:si>
  <x:si>
    <x:t>2601180309</x:t>
  </x:si>
  <x:si>
    <x:t>2606170106</x:t>
  </x:si>
  <x:si>
    <x:t>2602180203</x:t>
  </x:si>
  <x:si>
    <x:t>2602190207</x:t>
  </x:si>
  <x:si>
    <x:t>2602190204</x:t>
  </x:si>
  <x:si>
    <x:t>2601180204</x:t>
  </x:si>
  <x:si>
    <x:t>2602160302</x:t>
  </x:si>
  <x:si>
    <x:t>2605150406</x:t>
  </x:si>
  <x:si>
    <x:t>2602180406</x:t>
  </x:si>
  <x:si>
    <x:t>2602190203</x:t>
  </x:si>
  <x:si>
    <x:t>2602180206</x:t>
  </x:si>
  <x:si>
    <x:t>2602150310</x:t>
  </x:si>
  <x:si>
    <x:t>2602170409</x:t>
  </x:si>
  <x:si>
    <x:t>2602160103</x:t>
  </x:si>
  <x:si>
    <x:t>2601230102</x:t>
  </x:si>
  <x:si>
    <x:t>2602160403</x:t>
  </x:si>
  <x:si>
    <x:t>2602210105</x:t>
  </x:si>
  <x:si>
    <x:t>2602150202</x:t>
  </x:si>
  <x:si>
    <x:t>2601180209</x:t>
  </x:si>
  <x:si>
    <x:t>2602170410</x:t>
  </x:si>
  <x:si>
    <x:t>2602180207</x:t>
  </x:si>
  <x:si>
    <x:t>2601190305</x:t>
  </x:si>
  <x:si>
    <x:t>2602180401</x:t>
  </x:si>
  <x:si>
    <x:t>2602150205</x:t>
  </x:si>
  <x:si>
    <x:t>2602190201</x:t>
  </x:si>
  <x:si>
    <x:t>2601160208</x:t>
  </x:si>
  <x:si>
    <x:t>2601150210</x:t>
  </x:si>
  <x:si>
    <x:t>2601190307</x:t>
  </x:si>
  <x:si>
    <x:t>2602150306</x:t>
  </x:si>
  <x:si>
    <x:t>2601170108</x:t>
  </x:si>
  <x:si>
    <x:t>2602200106</x:t>
  </x:si>
  <x:si>
    <x:t>2601160406</x:t>
  </x:si>
  <x:si>
    <x:t>2602160106</x:t>
  </x:si>
  <x:si>
    <x:t>2601180410</x:t>
  </x:si>
  <x:si>
    <x:t>2606170102</x:t>
  </x:si>
  <x:si>
    <x:t>2601170402</x:t>
  </x:si>
  <x:si>
    <x:t>2601160408</x:t>
  </x:si>
  <x:si>
    <x:t>2601170210</x:t>
  </x:si>
  <x:si>
    <x:t>2602310110</x:t>
  </x:si>
  <x:si>
    <x:t>2601170205</x:t>
  </x:si>
  <x:si>
    <x:t>2602150108</x:t>
  </x:si>
  <x:si>
    <x:t>2602170408</x:t>
  </x:si>
  <x:si>
    <x:t>2602170306</x:t>
  </x:si>
  <x:si>
    <x:t>2601170401</x:t>
  </x:si>
  <x:si>
    <x:t>2602180204</x:t>
  </x:si>
  <x:si>
    <x:t>2606150402</x:t>
  </x:si>
  <x:si>
    <x:t>2602170310</x:t>
  </x:si>
  <x:si>
    <x:t>2602200108</x:t>
  </x:si>
  <x:si>
    <x:t>2602150312</x:t>
  </x:si>
  <x:si>
    <x:t>2603150406</x:t>
  </x:si>
  <x:si>
    <x:t>2602310102</x:t>
  </x:si>
  <x:si>
    <x:t>2604150405</x:t>
  </x:si>
  <x:si>
    <x:t>2606150210</x:t>
  </x:si>
  <x:si>
    <x:t>2606150304</x:t>
  </x:si>
  <x:si>
    <x:t>2604150201</x:t>
  </x:si>
  <x:si>
    <x:t>2606150201</x:t>
  </x:si>
  <x:si>
    <x:t>2602150502</x:t>
  </x:si>
  <x:si>
    <x:t>2606160206</x:t>
  </x:si>
  <x:si>
    <x:t>2602180208</x:t>
  </x:si>
  <x:si>
    <x:t>2602160204</x:t>
  </x:si>
  <x:si>
    <x:t>2601150309</x:t>
  </x:si>
  <x:si>
    <x:t>2606150203</x:t>
  </x:si>
  <x:si>
    <x:t>2605150502</x:t>
  </x:si>
  <x:si>
    <x:t>2602180301</x:t>
  </x:si>
  <x:si>
    <x:t>2602160315</x:t>
  </x:si>
  <x:si>
    <x:t>2601160301</x:t>
  </x:si>
  <x:si>
    <x:t>2606160102</x:t>
  </x:si>
  <x:si>
    <x:t>2601170304</x:t>
  </x:si>
  <x:si>
    <x:t>2602170407</x:t>
  </x:si>
  <x:si>
    <x:t>2602170303</x:t>
  </x:si>
  <x:si>
    <x:t>2602180409</x:t>
  </x:si>
  <x:si>
    <x:t>2601170408</x:t>
  </x:si>
  <x:si>
    <x:t>2606190105</x:t>
  </x:si>
  <x:si>
    <x:t>2601210103</x:t>
  </x:si>
  <x:si>
    <x:t>2603150202</x:t>
  </x:si>
  <x:si>
    <x:t>2602170405</x:t>
  </x:si>
  <x:si>
    <x:t>2602180201</x:t>
  </x:si>
  <x:si>
    <x:t>2606190109</x:t>
  </x:si>
  <x:si>
    <x:t>2601170106</x:t>
  </x:si>
  <x:si>
    <x:t>2601170107</x:t>
  </x:si>
  <x:si>
    <x:t>2601160307</x:t>
  </x:si>
  <x:si>
    <x:t>2602170404</x:t>
  </x:si>
  <x:si>
    <x:t>2601150107</x:t>
  </x:si>
  <x:si>
    <x:t>2601190205</x:t>
  </x:si>
  <x:si>
    <x:t>2601170201</x:t>
  </x:si>
  <x:si>
    <x:t>2602180307</x:t>
  </x:si>
  <x:si>
    <x:t>2603150303</x:t>
  </x:si>
  <x:si>
    <x:t>2601160310</x:t>
  </x:si>
  <x:si>
    <x:t>2601160407</x:t>
  </x:si>
  <x:si>
    <x:t>2602190105</x:t>
  </x:si>
  <x:si>
    <x:t>2602210107</x:t>
  </x:si>
  <x:si>
    <x:t>2602160314</x:t>
  </x:si>
  <x:si>
    <x:t>2601170404</x:t>
  </x:si>
  <x:si>
    <x:t>2601180408</x:t>
  </x:si>
  <x:si>
    <x:t>2602180109</x:t>
  </x:si>
  <x:si>
    <x:t>2602160401</x:t>
  </x:si>
  <x:si>
    <x:t>2603160302</x:t>
  </x:si>
  <x:si>
    <x:t>2601150101</x:t>
  </x:si>
  <x:si>
    <x:t>2604150315</x:t>
  </x:si>
  <x:si>
    <x:t>2602160109</x:t>
  </x:si>
  <x:si>
    <x:t>2601160312</x:t>
  </x:si>
  <x:si>
    <x:t>2602160303</x:t>
  </x:si>
  <x:si>
    <x:t>2602150508</x:t>
  </x:si>
  <x:si>
    <x:t>2601210105</x:t>
  </x:si>
  <x:si>
    <x:t>2601190306</x:t>
  </x:si>
  <x:si>
    <x:t>2602170101</x:t>
  </x:si>
  <x:si>
    <x:t>2602160307</x:t>
  </x:si>
  <x:si>
    <x:t>2603150302</x:t>
  </x:si>
  <x:si>
    <x:t>2510070203</x:t>
  </x:si>
  <x:si>
    <x:t>2601150105</x:t>
  </x:si>
  <x:si>
    <x:t>2602170402</x:t>
  </x:si>
  <x:si>
    <x:t>2602180408</x:t>
  </x:si>
  <x:si>
    <x:t>2601180210</x:t>
  </x:si>
  <x:si>
    <x:t>2602170401</x:t>
  </x:si>
  <x:si>
    <x:t>2601180207</x:t>
  </x:si>
  <x:si>
    <x:t>2602180101</x:t>
  </x:si>
  <x:si>
    <x:t>2601150307</x:t>
  </x:si>
  <x:si>
    <x:t>2602310104</x:t>
  </x:si>
  <x:si>
    <x:t>2602210109</x:t>
  </x:si>
  <x:si>
    <x:t>2602150206</x:t>
  </x:si>
  <x:si>
    <x:t>2602170301</x:t>
  </x:si>
  <x:si>
    <x:t>2601230106</x:t>
  </x:si>
  <x:si>
    <x:t>2601180305</x:t>
  </x:si>
  <x:si>
    <x:t>2601230107</x:t>
  </x:si>
  <x:si>
    <x:t>2602150404</x:t>
  </x:si>
  <x:si>
    <x:t>2602210106</x:t>
  </x:si>
  <x:si>
    <x:t>2602310103</x:t>
  </x:si>
  <x:si>
    <x:t>2602170406</x:t>
  </x:si>
  <x:si>
    <x:t>2602170208</x:t>
  </x:si>
  <x:si>
    <x:t>2602160305</x:t>
  </x:si>
  <x:si>
    <x:t>2602160310</x:t>
  </x:si>
  <x:si>
    <x:t>2601170403</x:t>
  </x:si>
  <x:si>
    <x:t>2602180108</x:t>
  </x:si>
  <x:si>
    <x:t>2603150206</x:t>
  </x:si>
  <x:si>
    <x:t>2604150311</x:t>
  </x:si>
  <x:si>
    <x:t>2601190304</x:t>
  </x:si>
  <x:si>
    <x:t>2602160402</x:t>
  </x:si>
  <x:si>
    <x:t>2601160306</x:t>
  </x:si>
  <x:si>
    <x:t>2601180303</x:t>
  </x:si>
  <x:si>
    <x:t>2601160405</x:t>
  </x:si>
  <x:si>
    <x:t>2602160108</x:t>
  </x:si>
  <x:si>
    <x:t>2602190106</x:t>
  </x:si>
  <x:si>
    <x:t>2602170109</x:t>
  </x:si>
  <x:si>
    <x:t>2601180302</x:t>
  </x:si>
  <x:si>
    <x:t>2601180103</x:t>
  </x:si>
  <x:si>
    <x:t>2602200110</x:t>
  </x:si>
  <x:si>
    <x:t>2603150105</x:t>
  </x:si>
  <x:si>
    <x:t>2601160409</x:t>
  </x:si>
  <x:si>
    <x:t>2504130110</x:t>
  </x:si>
  <x:si>
    <x:t>2605160315</x:t>
  </x:si>
  <x:si>
    <x:t>2605150403</x:t>
  </x:si>
  <x:si>
    <x:t>2605160312</x:t>
  </x:si>
  <x:si>
    <x:t>2601160404</x:t>
  </x:si>
  <x:si>
    <x:t>2601200104</x:t>
  </x:si>
  <x:si>
    <x:t>2601170406</x:t>
  </x:si>
  <x:si>
    <x:t>2601170310</x:t>
  </x:si>
  <x:si>
    <x:t>2602210108</x:t>
  </x:si>
  <x:si>
    <x:t>2503070304</x:t>
  </x:si>
  <x:si>
    <x:t>2606150314</x:t>
  </x:si>
  <x:si>
    <x:t>2601170405</x:t>
  </x:si>
  <x:si>
    <x:t>2601160202</x:t>
  </x:si>
  <x:si>
    <x:t>2602150402</x:t>
  </x:si>
  <x:si>
    <x:t>2602180107</x:t>
  </x:si>
  <x:si>
    <x:t>2602160102</x:t>
  </x:si>
  <x:si>
    <x:t>2601160410</x:t>
  </x:si>
  <x:si>
    <x:t>2602160301</x:t>
  </x:si>
  <x:si>
    <x:t>2601160204</x:t>
  </x:si>
  <x:si>
    <x:t>2602210102</x:t>
  </x:si>
  <x:si>
    <x:t>2602310107</x:t>
  </x:si>
  <x:si>
    <x:t>2504070405</x:t>
  </x:si>
  <x:si>
    <x:t>2602160407</x:t>
  </x:si>
  <x:si>
    <x:t>2601150407</x:t>
  </x:si>
  <x:si>
    <x:t>2602160205</x:t>
  </x:si>
  <x:si>
    <x:t>2601180203</x:t>
  </x:si>
  <x:si>
    <x:t>2602170311</x:t>
  </x:si>
  <x:si>
    <x:t>2602180305</x:t>
  </x:si>
  <x:si>
    <x:t>2605170203</x:t>
  </x:si>
  <x:si>
    <x:t>2601210102</x:t>
  </x:si>
  <x:si>
    <x:t>2601150408</x:t>
  </x:si>
  <x:si>
    <x:t>2602150311</x:t>
  </x:si>
  <x:si>
    <x:t>2601170407</x:t>
  </x:si>
  <x:si>
    <x:t>2602150304</x:t>
  </x:si>
  <x:si>
    <x:t>2603150108</x:t>
  </x:si>
  <x:si>
    <x:t>2601230105</x:t>
  </x:si>
  <x:si>
    <x:t>2602190202</x:t>
  </x:si>
  <x:si>
    <x:t>2602180210</x:t>
  </x:si>
  <x:si>
    <x:t>2602200107</x:t>
  </x:si>
  <x:si>
    <x:t>2601180307</x:t>
  </x:si>
  <x:si>
    <x:t>2602310109</x:t>
  </x:si>
  <x:si>
    <x:t>2602190409</x:t>
  </x:si>
  <x:si>
    <x:t>2601170307</x:t>
  </x:si>
  <x:si>
    <x:t>2601150403</x:t>
  </x:si>
  <x:si>
    <x:t>2504100105</x:t>
  </x:si>
  <x:si>
    <x:t>2602160313</x:t>
  </x:si>
  <x:si>
    <x:t>2602160408</x:t>
  </x:si>
  <x:si>
    <x:t>2602160410</x:t>
  </x:si>
  <x:si>
    <x:t>2601160403</x:t>
  </x:si>
  <x:si>
    <x:t>2602160306</x:t>
  </x:si>
  <x:si>
    <x:t>2602180404</x:t>
  </x:si>
  <x:si>
    <x:t>2602190103</x:t>
  </x:si>
  <x:si>
    <x:t>2602150410</x:t>
  </x:si>
  <x:si>
    <x:t>2602180306</x:t>
  </x:si>
  <x:si>
    <x:t>2602180309</x:t>
  </x:si>
  <x:si>
    <x:t>2601170204</x:t>
  </x:si>
  <x:si>
    <x:t>2602200109</x:t>
  </x:si>
  <x:si>
    <x:t>2601200110</x:t>
  </x:si>
  <x:si>
    <x:t>2602160406</x:t>
  </x:si>
  <x:si>
    <x:t>2602190206</x:t>
  </x:si>
  <x:si>
    <x:t>2602150210</x:t>
  </x:si>
  <x:si>
    <x:t>2601190204</x:t>
  </x:si>
  <x:si>
    <x:t>2602190401</x:t>
  </x:si>
  <x:si>
    <x:t>2602210101</x:t>
  </x:si>
  <x:si>
    <x:t>2602170305</x:t>
  </x:si>
  <x:si>
    <x:t>2601220107</x:t>
  </x:si>
  <x:si>
    <x:t>2607150312</x:t>
  </x:si>
  <x:si>
    <x:t>2602160309</x:t>
  </x:si>
  <x:si>
    <x:t>2601160205</x:t>
  </x:si>
  <x:si>
    <x:t>2605150501</x:t>
  </x:si>
  <x:si>
    <x:t>2601150208</x:t>
  </x:si>
  <x:si>
    <x:t>2601180205</x:t>
  </x:si>
  <x:si>
    <x:t>2603150501</x:t>
  </x:si>
  <x:si>
    <x:t>2602180405</x:t>
  </x:si>
  <x:si>
    <x:t>2601230104</x:t>
  </x:si>
  <x:si>
    <x:t>2602310105</x:t>
  </x:si>
  <x:si>
    <x:t>2504070304</x:t>
  </x:si>
  <x:si>
    <x:t>2602180105</x:t>
  </x:si>
  <x:si>
    <x:t>2601160209</x:t>
  </x:si>
  <x:si>
    <x:t>2602150401</x:t>
  </x:si>
  <x:si>
    <x:t>2605150104</x:t>
  </x:si>
  <x:si>
    <x:t>2602150501</x:t>
  </x:si>
  <x:si>
    <x:t>2601150409</x:t>
  </x:si>
  <x:si>
    <x:t>2602190208</x:t>
  </x:si>
  <x:si>
    <x:t>2602160304</x:t>
  </x:si>
  <x:si>
    <x:t>2603150103</x:t>
  </x:si>
  <x:si>
    <x:t>2601190110</x:t>
  </x:si>
  <x:si>
    <x:t>2602150315</x:t>
  </x:si>
  <x:si>
    <x:t>2602160404</x:t>
  </x:si>
  <x:si>
    <x:t>2602160104</x:t>
  </x:si>
  <x:si>
    <x:t>2601160105</x:t>
  </x:si>
  <x:si>
    <x:t>2601230101</x:t>
  </x:si>
  <x:si>
    <x:t>2511050208</x:t>
  </x:si>
  <x:si>
    <x:t>2602160311</x:t>
  </x:si>
  <x:si>
    <x:t>0507687698</x:t>
  </x:si>
  <x:si>
    <x:t>2604150206</x:t>
  </x:si>
  <x:si>
    <x:t>0528052229</x:t>
  </x:si>
  <x:si>
    <x:t>0503365595</x:t>
  </x:si>
  <x:si>
    <x:t>2602180106</x:t>
  </x:si>
  <x:si>
    <x:t>2602160405</x:t>
  </x:si>
  <x:si>
    <x:t>0555542135</x:t>
  </x:si>
  <x:si>
    <x:t>0508731192</x:t>
  </x:si>
  <x:si>
    <x:t>2601150305</x:t>
  </x:si>
  <x:si>
    <x:t>0585794578</x:t>
  </x:si>
  <x:si>
    <x:t>2602160208</x:t>
  </x:si>
  <x:si>
    <x:t>2605150408</x:t>
  </x:si>
  <x:si>
    <x:t>2602150403</x:t>
  </x:si>
  <x:si>
    <x:t>2602200105</x:t>
  </x:si>
  <x:si>
    <x:t>2602160203</x:t>
  </x:si>
  <x:si>
    <x:t>0503425301</x:t>
  </x:si>
  <x:si>
    <x:t>0523662177</x:t>
  </x:si>
  <x:si>
    <x:t>0509056039</x:t>
  </x:si>
  <x:si>
    <x:t>0509008233</x:t>
  </x:si>
  <x:si>
    <x:t>01070101</x:t>
  </x:si>
  <x:si>
    <x:t>0561032424</x:t>
  </x:si>
  <x:si>
    <x:t>0416062910</x:t>
  </x:si>
  <x:si>
    <x:t>0551994409</x:t>
  </x:si>
  <x:si>
    <x:t>0551063949</x:t>
  </x:si>
  <x:si>
    <x:t>0552872870</x:t>
  </x:si>
  <x:si>
    <x:t>0586305128</x:t>
  </x:si>
  <x:si>
    <x:t>0543379131</x:t>
  </x:si>
  <x:si>
    <x:t>0526381231</x:t>
  </x:si>
  <x:si>
    <x:t>0502803710</x:t>
  </x:si>
  <x:si>
    <x:t>0554959922</x:t>
  </x:si>
  <x:si>
    <x:t>0504227442</x:t>
  </x:si>
  <x:si>
    <x:t>0561940473</x:t>
  </x:si>
  <x:si>
    <x:t>05529819363</x:t>
  </x:si>
  <x:si>
    <x:t>0586615737</x:t>
  </x:si>
  <x:si>
    <x:t>0545414455</x:t>
  </x:si>
  <x:si>
    <x:t>058340225</x:t>
  </x:si>
  <x:si>
    <x:t>0568290918</x:t>
  </x:si>
  <x:si>
    <x:t>Carolyne</x:t>
  </x:si>
  <x:si>
    <x:t>Preselle</x:t>
  </x:si>
  <x:si>
    <x:t>0506047311</x:t>
  </x:si>
  <x:si>
    <x:t>0509326527</x:t>
  </x:si>
  <x:si>
    <x:t>0505585830</x:t>
  </x:si>
  <x:si>
    <x:t>0547723700</x:t>
  </x:si>
  <x:si>
    <x:t>0563571880</x:t>
  </x:si>
  <x:si>
    <x:t>0567288625</x:t>
  </x:si>
  <x:si>
    <x:t>2602200401</x:t>
  </x:si>
  <x:si>
    <x:t>0554949765</x:t>
  </x:si>
  <x:si>
    <x:t>0507179632</x:t>
  </x:si>
  <x:si>
    <x:t>0505242121</x:t>
  </x:si>
  <x:si>
    <x:t>0522179173</x:t>
  </x:si>
  <x:si>
    <x:t>0543018349</x:t>
  </x:si>
  <x:si>
    <x:t>0503835169</x:t>
  </x:si>
  <x:si>
    <x:t>0501850269</x:t>
  </x:si>
  <x:si>
    <x:t>0505441768</x:t>
  </x:si>
  <x:si>
    <x:t>0502204287</x:t>
  </x:si>
  <x:si>
    <x:t>00966448333</x:t>
  </x:si>
  <x:si>
    <x:t>0581806369</x:t>
  </x:si>
  <x:si>
    <x:t>0509340811</x:t>
  </x:si>
  <x:si>
    <x:t>0555464013</x:t>
  </x:si>
  <x:si>
    <x:t>0502270470</x:t>
  </x:si>
  <x:si>
    <x:t>26030150315</x:t>
  </x:si>
  <x:si>
    <x:t>0569000456</x:t>
  </x:si>
  <x:si>
    <x:t>Annouska</x:t>
  </x:si>
  <x:si>
    <x:t>0566264024</x:t>
  </x:si>
  <x:si>
    <x:t>0561579166</x:t>
  </x:si>
  <x:si>
    <x:t>0567448877</x:t>
  </x:si>
  <x:si>
    <x:t>0585304425</x:t>
  </x:si>
  <x:si>
    <x:t>0554510414</x:t>
  </x:si>
  <x:si>
    <x:t>0553982988</x:t>
  </x:si>
  <x:si>
    <x:t>2501070101</x:t>
  </x:si>
  <x:si>
    <x:t>0565346678</x:t>
  </x:si>
  <x:si>
    <x:t>351(Rose)</x:t>
  </x:si>
  <x:si>
    <x:t>2407200201</x:t>
  </x:si>
  <x:si>
    <x:t>0561112625</x:t>
  </x:si>
  <x:si>
    <x:t>2411100203</x:t>
  </x:si>
  <x:si>
    <x:t>0567322323</x:t>
  </x:si>
  <x:si>
    <x:t>0505370413</x:t>
  </x:si>
  <x:si>
    <x:t>08010106</x:t>
  </x:si>
  <x:si>
    <x:t>0501216567</x:t>
  </x:si>
  <x:si>
    <x:t>0568058394</x:t>
  </x:si>
  <x:si>
    <x:t>0526163768</x:t>
  </x:si>
  <x:si>
    <x:t>Gaia Panati</x:t>
  </x:si>
  <x:si>
    <x:t>0509119937</x:t>
  </x:si>
  <x:si>
    <x:t>0553815864</x:t>
  </x:si>
  <x:si>
    <x:t>0563477711</x:t>
  </x:si>
  <x:si>
    <x:t>0505662905</x:t>
  </x:si>
  <x:si>
    <x:t>0503438862</x:t>
  </x:si>
  <x:si>
    <x:t>0585941787</x:t>
  </x:si>
  <x:si>
    <x:t>0558845764</x:t>
  </x:si>
  <x:si>
    <x:t>0552261447</x:t>
  </x:si>
  <x:si>
    <x:t>0505500085</x:t>
  </x:si>
  <x:si>
    <x:t>0586645532</x:t>
  </x:si>
  <x:si>
    <x:t>0502471067</x:t>
  </x:si>
  <x:si>
    <x:t>0551748443</x:t>
  </x:si>
  <x:si>
    <x:t>0582287251</x:t>
  </x:si>
  <x:si>
    <x:t>0585922120</x:t>
  </x:si>
  <x:si>
    <x:t>0522436467</x:t>
  </x:si>
  <x:si>
    <x:t>0503379307</x:t>
  </x:si>
  <x:si>
    <x:t>0568095204</x:t>
  </x:si>
  <x:si>
    <x:t>0585765970</x:t>
  </x:si>
  <x:si>
    <x:t>0568665568</x:t>
  </x:si>
  <x:si>
    <x:t>0522864929</x:t>
  </x:si>
  <x:si>
    <x:t>0585082810</x:t>
  </x:si>
  <x:si>
    <x:t>0567963488</x:t>
  </x:si>
  <x:si>
    <x:t>0503071309</x:t>
  </x:si>
  <x:si>
    <x:t>Sharlene</x:t>
  </x:si>
  <x:si>
    <x:t>0507319596</x:t>
  </x:si>
  <x:si>
    <x:t>0555511530</x:t>
  </x:si>
  <x:si>
    <x:t>Ayisha ARIF</x:t>
  </x:si>
  <x:si>
    <x:t>0501024149</x:t>
  </x:si>
  <x:si>
    <x:t>0504412393</x:t>
  </x:si>
  <x:si>
    <x:t>0545815616</x:t>
  </x:si>
  <x:si>
    <x:t>09220201</x:t>
  </x:si>
  <x:si>
    <x:t>0581333999</x:t>
  </x:si>
  <x:si>
    <x:t>0503467035</x:t>
  </x:si>
  <x:si>
    <x:t>0562253348</x:t>
  </x:si>
  <x:si>
    <x:t>0553891375</x:t>
  </x:si>
  <x:si>
    <x:t>0503832259</x:t>
  </x:si>
  <x:si>
    <x:t>0567254501</x:t>
  </x:si>
  <x:si>
    <x:t>0509942806</x:t>
  </x:si>
  <x:si>
    <x:t>0586104799</x:t>
  </x:si>
  <x:si>
    <x:t>0505542990</x:t>
  </x:si>
  <x:si>
    <x:t>0569164995</x:t>
  </x:si>
  <x:si>
    <x:t>0504547885</x:t>
  </x:si>
  <x:si>
    <x:t>Same Arab lady bought the earring when she is paying she saw the earring and she likes it,she`s living here but she don`t want to give her details.</x:t>
  </x:si>
  <x:si>
    <x:t>A Pakistani guy went here looking for a gift for her wife for women`s day, after checking how many items he bought the FW pearl bracelet for her.</x:t>
  </x:si>
  <x:si>
    <x:t>A couple Arab and filipina went here looking for a present for the lady when she tried the bracelet she really likes it and the guy bought it for her.</x:t>
  </x:si>
  <x:si>
    <x:t>An Indian lady with primark bag is passing by when she saw the bracelets, after trying some of it, she chose 1,asked for last price and pay for it.</x:t>
  </x:si>
  <x:si>
    <x:t>European lady is passing by when she stopped at earring section, after looking around, she chose 1 and pay for it, she dont want to give her details.</x:t>
  </x:si>
  <x:si>
    <x:t>An Emarati yound lady, went here just for looking first, after checking how many designs, she really likes the butterfly ring, so she bought it.</x:t>
  </x:si>
  <x:si>
    <x:t>A Pakistani lady whose living in dubai return back here to buy again ring, after trying some pieces she chose 1 asked for discount and pay for it.</x:t>
  </x:si>
  <x:si>
    <x:t>An Emarati couple are passing by when the lady saw the hand chain, she tried 2 kinds of hand chains and chose one and the guy bought it for her.</x:t>
  </x:si>
  <x:si>
    <x:t>An Arab lady with sephora bag went here looking only for a silver earring so we show her all the silver earrings and she bought 3 pairs of earrings.</x:t>
  </x:si>
  <x:si>
    <x:t>An indian lady whose living in dubai went here looking for a gift, after looking around she chose earring, she asked for discount ang pay for it.</x:t>
  </x:si>
  <x:si>
    <x:t>2 arab ladies with la senza bag and Zara bag went here looking for necklace, they asked for discount and buy it. They dont want give their details.</x:t>
  </x:si>
  <x:si>
    <x:t>A Malaysian girl really likes a ring that have a flower design also a ring that have diamond.. but she choose to bought a ring that have flower design</x:t>
  </x:si>
  <x:si>
    <x:t>An Arab couple came here looking for a ring, they chose one and ask for bigger size after trying she asked for discount, and the husband pay for it.</x:t>
  </x:si>
  <x:si>
    <x:t>An Arab mother and daughter went here looking for a jewelry, the daughter choose the bangle and the mother likes the necklace set she ask for discount so I give little.</x:t>
  </x:si>
  <x:si>
    <x:t>A lady from Europe is passing by when she saw the bangles,after trying some of it, she chose 1, she asked for last price and pay for it, she dont want to give her details.</x:t>
  </x:si>
  <x:si>
    <x:t>Indian family whose living in dubai are passing by when they stopped by at the shop, after looking around, 1 lady chose 1 earring, she asked for discount and pay for it.</x:t>
  </x:si>
  <x:si>
    <x:t>An indian lady with her daughters went here looking for bangle, after showing her some of it, she tried one, she really likes it so she asked for Last price and pay for it.</x:t>
  </x:si>
  <x:si>
    <x:t>An arab lady is passing by when she saw the bracelet, after trying it, she really likes it, she asked for Last price and buy it for herself, She dont want to give her details.</x:t>
  </x:si>
  <x:si>
    <x:t>A family from Egypt is looking for a jewelry when the lady saw the bracelet she really likes it and bought it . They are living here but she don`t want to give her details.</x:t>
  </x:si>
  <x:si>
    <x:t>An indian lady with her son came from Lego store, stopped by here and asked for an earcuff, after showing some of the items she chose 1 and pay for it and she used it quickly.</x:t>
  </x:si>
  <x:si>
    <x:t>A husband and wife with a baby went here looking for an earring, the lady easily choose 2 earrings and bought it. She don`t want to give her details and email for the receipt.</x:t>
  </x:si>
  <x:si>
    <x:t>One african guy went here looking for bracelet for him, after showing him some of the designs, he tried one and he asked for last price. He dont want to give his details.</x:t>
  </x:si>
  <x:si>
    <x:t>An Arab couple went here looking for anklet, after showing it to them ,the lady quickly choose what she want and the husband pay for it.They dont want to give their details.</x:t>
  </x:si>
  <x:si>
    <x:t>An arab lady is passing by when she saw the earrings, she quickly chose 2 because she is in hurry,she asked for Last price and pay for it, she don`t want to give her details.</x:t>
  </x:si>
  <x:si>
    <x:t>Young Arab lady went here looking for anklet, after looking around, she chose 1 , asked for discount and pay for it.She wear it quickly and She dont want to give her details.</x:t>
  </x:si>
  <x:si>
    <x:t>An African lady whose resident in dubai for almost 20 years with Skim and Zara bag went here looking for jewelries for herself, after looking around she purchased 5 items.</x:t>
  </x:si>
  <x:si>
    <x:t>Bracelet 2601180307</x:t>
  </x:si>
  <x:si>
    <x:t>Earring 2603150102</x:t>
  </x:si>
  <x:si>
    <x:t>Necklace 2601160202</x:t>
  </x:si>
  <x:si>
    <x:t>Earring 2605150103</x:t>
  </x:si>
  <x:si>
    <x:t>Earring 2602210105</x:t>
  </x:si>
  <x:si>
    <x:t>Earring 2601160105</x:t>
  </x:si>
  <x:si>
    <x:t>Earring 2602190105</x:t>
  </x:si>
  <x:si>
    <x:t>Earring 2603150106</x:t>
  </x:si>
  <x:si>
    <x:t>Bangle 2601160312</x:t>
  </x:si>
  <x:si>
    <x:t>Earring 2603160103</x:t>
  </x:si>
  <x:si>
    <x:t>Bracelet 2602180305</x:t>
  </x:si>
  <x:si>
    <x:t>Earring 2603150109</x:t>
  </x:si>
  <x:si>
    <x:t>Earring 2603160108</x:t>
  </x:si>
  <x:si>
    <x:t>Necklace 2601160207</x:t>
  </x:si>
  <x:si>
    <x:t>Bangle 2601160311</x:t>
  </x:si>
  <x:si>
    <x:t>Necklace 2601180202</x:t>
  </x:si>
  <x:si>
    <x:t>Necklace 2601190201</x:t>
  </x:si>
  <x:si>
    <x:t>Necklace 2507060206</x:t>
  </x:si>
  <x:si>
    <x:t>Bracelet 2601150309</x:t>
  </x:si>
  <x:si>
    <x:t>Earring 2505080105</x:t>
  </x:si>
  <x:si>
    <x:t>Necklace 2602150203</x:t>
  </x:si>
  <x:si>
    <x:t>Bracelet 2511070301</x:t>
  </x:si>
  <x:si>
    <x:t>Earring 2602310101</x:t>
  </x:si>
  <x:si>
    <x:t>Bracelet 2509050302</x:t>
  </x:si>
  <x:si>
    <x:t>Bracelet 2511060304</x:t>
  </x:si>
  <x:si>
    <x:t>Earring 2603160105</x:t>
  </x:si>
  <x:si>
    <x:t>Necklace 2601170203</x:t>
  </x:si>
  <x:si>
    <x:t>Bracelet 2602180308</x:t>
  </x:si>
  <x:si>
    <x:t>Necklace 2601180210</x:t>
  </x:si>
  <x:si>
    <x:t>Earring 2603150105</x:t>
  </x:si>
  <x:si>
    <x:t>Earring 2604160104</x:t>
  </x:si>
  <x:si>
    <x:t>Bracelet 2604150302</x:t>
  </x:si>
  <x:si>
    <x:t>Bracelet 2604150305</x:t>
  </x:si>
  <x:si>
    <x:t>Bracelet 2507060303</x:t>
  </x:si>
  <x:si>
    <x:t>Earring 2603160101</x:t>
  </x:si>
  <x:si>
    <x:t>Earring 2602210102</x:t>
  </x:si>
  <x:si>
    <x:t>Bracelet 2510050309</x:t>
  </x:si>
  <x:si>
    <x:t>Earring 2602200104</x:t>
  </x:si>
  <x:si>
    <x:t>Bracelet 2602170310</x:t>
  </x:si>
  <x:si>
    <x:t>Necklace 2602170203</x:t>
  </x:si>
  <x:si>
    <x:t>Earring 2507050102</x:t>
  </x:si>
  <x:si>
    <x:t>Earring 2510060101</x:t>
  </x:si>
  <x:si>
    <x:t>Earring 2504130104</x:t>
  </x:si>
  <x:si>
    <x:t>Necklace 2601160201</x:t>
  </x:si>
  <x:si>
    <x:t>Earring 2510060102</x:t>
  </x:si>
  <x:si>
    <x:t>Necklace 2602190209</x:t>
  </x:si>
  <x:si>
    <x:t>Necklace 2602170206</x:t>
  </x:si>
  <x:si>
    <x:t>Bracelet 2508050301</x:t>
  </x:si>
  <x:si>
    <x:t>Earring 2605150109</x:t>
  </x:si>
  <x:si>
    <x:t>Earring 2602190104</x:t>
  </x:si>
  <x:si>
    <x:t>Earring 2603160104</x:t>
  </x:si>
  <x:si>
    <x:t>Earring 2504110107</x:t>
  </x:si>
  <x:si>
    <x:t>Necklace 2507050209</x:t>
  </x:si>
  <x:si>
    <x:t>Earring 2602190110</x:t>
  </x:si>
  <x:si>
    <x:t>Bracelet 2505070305</x:t>
  </x:si>
  <x:si>
    <x:t>Bracelet 2511050301</x:t>
  </x:si>
  <x:si>
    <x:t>Necklace 2601150203</x:t>
  </x:si>
  <x:si>
    <x:t>Bracelet 2510050310</x:t>
  </x:si>
  <x:si>
    <x:t>Earring 2601170107</x:t>
  </x:si>
  <x:si>
    <x:t>Bracelet 2510060304</x:t>
  </x:si>
  <x:si>
    <x:t>Earring 2504110102</x:t>
  </x:si>
  <x:si>
    <x:t>Bracelet 2506050301</x:t>
  </x:si>
  <x:si>
    <x:t>Earring 2604150104</x:t>
  </x:si>
  <x:si>
    <x:t>Bracelet 2507050309</x:t>
  </x:si>
  <x:si>
    <x:t>Bracelet 2507060301</x:t>
  </x:si>
  <x:si>
    <x:t>Bracelet 2507060309</x:t>
  </x:si>
  <x:si>
    <x:t>Bracelet 2511050304</x:t>
  </x:si>
  <x:si>
    <x:t>Earring 2505080107</x:t>
  </x:si>
  <x:si>
    <x:t>Earring 2510050109</x:t>
  </x:si>
  <x:si>
    <x:t>Earring 2504120105</x:t>
  </x:si>
  <x:si>
    <x:t>Earring 2502130114</x:t>
  </x:si>
  <x:si>
    <x:t>Earring 2601210109</x:t>
  </x:si>
  <x:si>
    <x:t>Bracelet 2510050306</x:t>
  </x:si>
  <x:si>
    <x:t>Bracelet 2512050306</x:t>
  </x:si>
  <x:si>
    <x:t>Earring 2505070105</x:t>
  </x:si>
  <x:si>
    <x:t>Anklet 2602150505</x:t>
  </x:si>
  <x:si>
    <x:t>Earring 2506050111</x:t>
  </x:si>
  <x:si>
    <x:t>Necklace 2602160207</x:t>
  </x:si>
  <x:si>
    <x:t>Bracelet 2509150305</x:t>
  </x:si>
  <x:si>
    <x:t>Earring 2511050107</x:t>
  </x:si>
  <x:si>
    <x:t>Earring 2504110110</x:t>
  </x:si>
  <x:si>
    <x:t>Bracelet 2505050304</x:t>
  </x:si>
  <x:si>
    <x:t>Earring 2505080101</x:t>
  </x:si>
  <x:si>
    <x:t>Earring 2604150110</x:t>
  </x:si>
  <x:si>
    <x:t>Bracelet 2509150303</x:t>
  </x:si>
  <x:si>
    <x:t>Bracelet 2507050306</x:t>
  </x:si>
  <x:si>
    <x:t>Earring 2504110103</x:t>
  </x:si>
  <x:si>
    <x:t>Earring 2510050108</x:t>
  </x:si>
  <x:si>
    <x:t>Bracelet 2604160303</x:t>
  </x:si>
  <x:si>
    <x:t>Earring 2507060103</x:t>
  </x:si>
  <x:si>
    <x:t>Bracelet 2511050307</x:t>
  </x:si>
  <x:si>
    <x:t>Bracelet 2604150309</x:t>
  </x:si>
  <x:si>
    <x:t>Bracelet 2509050304</x:t>
  </x:si>
  <x:si>
    <x:t>Necklace 2512050203</x:t>
  </x:si>
  <x:si>
    <x:t>Bracelet 2509050310</x:t>
  </x:si>
  <x:si>
    <x:t>Earring 2510070108</x:t>
  </x:si>
  <x:si>
    <x:t>Earring 2505080104</x:t>
  </x:si>
  <x:si>
    <x:t>Earring 2505060107</x:t>
  </x:si>
  <x:si>
    <x:t>Earring 2507080106</x:t>
  </x:si>
  <x:si>
    <x:t>Earring 2504120109</x:t>
  </x:si>
  <x:si>
    <x:t>Earring 2508060104</x:t>
  </x:si>
  <x:si>
    <x:t>Earring 2504110109</x:t>
  </x:si>
  <x:si>
    <x:t>Earring 2601190109</x:t>
  </x:si>
  <x:si>
    <x:t>Earring 2504120101</x:t>
  </x:si>
  <x:si>
    <x:t>Earring 2508050105</x:t>
  </x:si>
  <x:si>
    <x:t>Necklace 2601150205</x:t>
  </x:si>
  <x:si>
    <x:t>Earring 2502120102</x:t>
  </x:si>
  <x:si>
    <x:t>Earring 2504090105</x:t>
  </x:si>
  <x:si>
    <x:t>Earring 2510070109</x:t>
  </x:si>
  <x:si>
    <x:t>Bangle 2602160311</x:t>
  </x:si>
  <x:si>
    <x:t>Earring 2507060109</x:t>
  </x:si>
  <x:si>
    <x:t>Earring 2601160102</x:t>
  </x:si>
  <x:si>
    <x:t>Earring 2505050102</x:t>
  </x:si>
  <x:si>
    <x:t>Bracelet 2509150302</x:t>
  </x:si>
  <x:si>
    <x:t>Earring 2601210107</x:t>
  </x:si>
  <x:si>
    <x:t>Bracelet 2511060306</x:t>
  </x:si>
  <x:si>
    <x:t>Bracelet 2601150301</x:t>
  </x:si>
  <x:si>
    <x:t>Bracelet 2602180309</x:t>
  </x:si>
  <x:si>
    <x:t>Earring 2604160101</x:t>
  </x:si>
  <x:si>
    <x:t>Necklace 2512050206</x:t>
  </x:si>
  <x:si>
    <x:t>Bracelet 2601170306</x:t>
  </x:si>
  <x:si>
    <x:t>Earring 2505080103</x:t>
  </x:si>
  <x:si>
    <x:t>Earring 2510050106</x:t>
  </x:si>
  <x:si>
    <x:t>Earring 2604150101</x:t>
  </x:si>
  <x:si>
    <x:t>Necklace 2601150208</x:t>
  </x:si>
  <x:si>
    <x:t>Earring 2503050110</x:t>
  </x:si>
  <x:si>
    <x:t>Bracelet 2601190307</x:t>
  </x:si>
  <x:si>
    <x:t>Earring 2504120103</x:t>
  </x:si>
  <x:si>
    <x:t>Earring 2508060101</x:t>
  </x:si>
  <x:si>
    <x:t>Earring 2506050109</x:t>
  </x:si>
  <x:si>
    <x:t>Earring 2507080103</x:t>
  </x:si>
  <x:si>
    <x:t>Earring 2507080101</x:t>
  </x:si>
  <x:si>
    <x:t>Earring 2601160106</x:t>
  </x:si>
  <x:si>
    <x:t>Bracelet 2602180307</x:t>
  </x:si>
  <x:si>
    <x:t>Necklace 2607160207</x:t>
  </x:si>
  <x:si>
    <x:t>An emarati lady is passing by when she stopped by to look, after looking around, she chose bracelet and 2 rings, she dont want to give her details</x:t>
  </x:si>
  <x:si>
    <x:t>An indian couple, went here looking for bracelet, the guy chose the flower bracelet ,he asked for discount and he bought it and then gave to the lady.</x:t>
  </x:si>
  <x:si>
    <x:t>A guy from perfume shop nearby return back to buy again, this time he chose an anklet for a gift, he quickly take it, asked for discount and bought it.</x:t>
  </x:si>
  <x:si>
    <x:t>An emarati husband went here looking for a gift for her wife, after checking all the necklace he chose the necklace with an earring and he bought it.</x:t>
  </x:si>
  <x:si>
    <x:t>A couple from Europe went here looking for gift, after looking around ,the lady chose the bangle and pay for it. She dont want to give her details.</x:t>
  </x:si>
  <x:si>
    <x:t>A lady from Europe is passing by when she saw the earrings, after looking around, she picked 1 and pay for it, she dont want to give her details.</x:t>
  </x:si>
  <x:si>
    <x:t>An Indian family went here looking for the jewelries for the mother, then when she saw the bangle she likes it easily so the husband bought it for her.</x:t>
  </x:si>
  <x:si>
    <x:t>A lady from Europe is passing by when she saw the rings, after trying some of it, she chose 3 rings and 1 earcuff, she dont want to give her details.</x:t>
  </x:si>
  <x:si>
    <x:t>A mom and daughter tourists from India with skechers bag went here looking for a ring after trying how many pieces they chose one and bought it.</x:t>
  </x:si>
  <x:si>
    <x:t>An indian lady whose living in dubai went here looking for earring, after showing around she quickly chose 1, she asked for discount and pay for it.</x:t>
  </x:si>
  <x:si>
    <x:t>An Indian girl living here bought a fresh water pearl bracelet and earrings as a gift for her friend., then she also bought some earrings for herself</x:t>
  </x:si>
  <x:si>
    <x:t>A guy went here looking for a necklace for a gift after looking he choose one and bought it, he`s living nearby but he don`t want to give his details.</x:t>
  </x:si>
  <x:si>
    <x:t>An Egyptian lady with Nespresso bag went here looking for handchain ,after trying some of it, she chose 1 , she asked for discount and pay for it.</x:t>
  </x:si>
  <x:si>
    <x:t>An Arab mother with her daughter whose living in dubai are passing by when they saw the bracelets, the daughter likes the bracelet so much so the mother asked for discount and bought it for her daughter.</x:t>
  </x:si>
  <x:si>
    <x:t>An indian guy whose living in dubai return back here to buy gifts again, its his 3rd time to buy here, before he`s with his wife but now he`s alone, he chooses 3 items, asked for discount and pay for it.</x:t>
  </x:si>
  <x:si>
    <x:t>A visitor girl is looking a unique bracelet for her friend and she find attractive to a bracelet that have a flower designs ..and she also bought a souvenir for her that a design have a moon and star..</x:t>
  </x:si>
  <x:si>
    <x:t>An Arab lady together with her helper are passing by when she saw the rings, after trying some of it, she chose 2, she asked for discount and told she will come back again next time because all are nice.</x:t>
  </x:si>
  <x:si>
    <x:t>Indian family went here looking for gift, they chose 1 necklace, they took too much time asking for more discount but in the end they already agreed to the last price , they dont want to give their details.</x:t>
  </x:si>
  <x:si>
    <x:t>A lady from California whose working in dubai came back, she already bought before, she told she will bought more items if give good price, after checking some items, she bought 2 bracelet and 1 necklace.</x:t>
  </x:si>
  <x:si>
    <x:t>An arab lady with her daughter went here looking for gift , the daughter chose 1 necklace and 1 bracelet that are match, the mother asked for discount and pay for it.She dont want to give her details.</x:t>
  </x:si>
  <x:si>
    <x:t>2 filipina ladies whose working in dubai, are passing by when they saw the kiosk, first they think it`s real gold, but after explaining to them the items they choose 2, asked for Last price and pay for it.</x:t>
  </x:si>
  <x:si>
    <x:t>European lady whose residence in dubai, went back here because she promise before she will come back to buy, she chose 1 earring, She asked for discount and pay for it, she dont want to give their details.</x:t>
  </x:si>
  <x:si>
    <x:t>An emarati lady went here looking for necklace set after showing her some items, she chose the gold color, but she change her mind and chose the silver color instead, she asked for Last price and bought it.</x:t>
  </x:si>
  <x:si>
    <x:t>An European young lady with her mother went here looking for a bracelet for the daughter ,after trying some designs the daughter choose one she really likes and the mother asked for discount and pay for it.</x:t>
  </x:si>
  <x:si>
    <x:t>At first .,a european girl can`t decide if which earcuff she will going to buy., so she said she`ll be back to think first..then after she came back she bought 2 earcuff coz till then she can`t decide..</x:t>
  </x:si>
  <x:si>
    <x:t>A European father with his daughter, went here looking for a present for her daughter, after trying some bracelets,the daughter chose one and the father bought it for her , he don`t want to give his details.</x:t>
  </x:si>
  <x:si>
    <x:t>A Filipina lady with her husband whose working in dubai are passing by, when the lady saw the earrings, she quickly choose 1 , she asked for discount and pay for it, she dont want to give her details.</x:t>
  </x:si>
  <x:si>
    <x:t>An European father together with his daughter went here looking for bracelet as a gift, after checking some items, he chose one, he asked for Last price and pay for it. He don`t want to give his details.</x:t>
  </x:si>
  <x:si>
    <x:t>A lady tourist from Europe is passing by when she saw the handchains, she tried 1 and she likes it, she tried also 1 bangle and she likes it also so she bought the 2 items, she dont want to give her details.</x:t>
  </x:si>
  <x:si>
    <x:t>A Russian family whose resident in dubai went here looking for gift, after looking around they choose the silver bracelet, they asked for discount and pay for it, they dont want to give their details.</x:t>
  </x:si>
  <x:si>
    <x:t>(Add)
From MCC 18종류 36개
MOE 7종류 35개
(4) Necklace 2603150201
(5) Necklace 2603150202
(4)Necklace 2603150203
(6) Bangle 2603150311
(6) Hand Chain 2603150301
(5) Hand Chain 2603150302
(5) Anklet 2603150501
Earring 2508050101 from MCC 2pc
(Add)
(1) Earring 2601150103 바코드 잘못 찍음
(1) Earring 2602150107 교환
(Deduct)
(1) Earring 2601170103 바코드 잘못 찍음
(1) Necklace 2601170208 To MCC
(1) Ring 2602190401 Damage</x:t>
  </x:si>
  <x:si>
    <x:t>An old lady tourist from Holland with max bag is passing by when she got the attention of one earring, but she`s asking for more discount but it`s too much so I can`t give, so she told she will think first, then she came back for the 2nd time but still can`t decide then again go, for the 3rd time she told she really likes it and asked for the very last price then pay for it, she don`t want to give her details.</x:t>
  </x:si>
  <x:si>
    <x:t>An arab lady which is late 20`s with her mother with Charles and Keith and Zara bag went here morning time, searching for earring that match with her dress that she will be using on her wedding day, she chose one but told she will come back, after how many hours she really came back and bought it, she asked for last price. She don`t want to give her details because she will return in Australia to get married.</x:t>
  </x:si>
  <x:si>
    <x:t>A European lady whose working in dubai went here earlier looking for gift but she can`t decide so she told she will come back, after how many hours she really came back, she chose one bracelet asked for last price and pay for it.</x:t>
  </x:si>
  <x:si>
    <x:t>A Guy from Portugal, whose living nearby went here looking for gift to his wife but he told he will come back, after how many minutes he really came back and bought anklet and a tennis silver bracelet. He asked for Last price.</x:t>
  </x:si>
  <x:si>
    <x:t>Two friends from Russia whose living in Dubai for long time , is passing buy when they saw the rings, when she saw the ring with green stone she likes it quickly, she really likes it but she need discounts, then she bought it.</x:t>
  </x:si>
  <x:si>
    <x:t>A lady from Pakistan with hermes bag went here earlier looking for a bracelet, she chose 2 designs and said she will come back, after how many hours she really came back and buy the silver bracelet but she asked for good price.</x:t>
  </x:si>
  <x:si>
    <x:t>An arab lady with Pandora bag and 2 more unknown bags is passing by when she stopped at the bangle section, after trying some of the item, she chose 1, she asked for discount and pay for it, she dont want to give her details.</x:t>
  </x:si>
  <x:si>
    <x:t>A tourist from Algeria whose living with her daughter whose resident in dubai, is passing by when she saw the rings, after trying some of it, she chose 1, she asked for discount and pay for it. She dont want to give her details.</x:t>
  </x:si>
  <x:si>
    <x:t>A lady from Europe whose living here in dubai with k-lyn bag went here looking for necklace but she can`t decide so she told she will come back, after how many minutes, she really came back and buy 1 necklace for her daughter.</x:t>
  </x:si>
  <x:si>
    <x:t>An indian lady together with her daughter whose living in dubai are passing by when the mother saw the earrings , she quickly chose 1 ,she asked for discount and bought it and she told she will come back again to buy another item.</x:t>
  </x:si>
  <x:si>
    <x:t>One african mother with her 2 young daughters went here looking for earrings for them, after showing to them all the designs, the 2 daughters chose what they want and the mother pay for it, she dont want to give her details.</x:t>
  </x:si>
  <x:si>
    <x:t>An African couple wgose living in dubai with a lot of shopping bags, like Zara, Giordano, skechers ,gizzah and another 2 unknown bags went here after going to Giordano she chose quickly 3 kinds of earrings and bought it quickly.</x:t>
  </x:si>
  <x:si>
    <x:t>An arab lady with her old mother came from nayomi then went here, after looking around the daughter saw the necklace, after trying it, she really likes it, she asked for discount and pay for it.She dont want to give her details.</x:t>
  </x:si>
  <x:si>
    <x:t>One indian lady with her baby is passing by when she stop to look around, after trying some of the necklaces, she chose 1,she asked for discount and pay for it, she dont want to give her details because she`s in hurry.</x:t>
  </x:si>
  <x:si>
    <x:t>One indian lady went looking for gift for her sister, after looking around she chose 1 handchain, she asked for discount and pay for it.</x:t>
  </x:si>
  <x:si>
    <x:t>An Egyptian lady whose living nearby is passing by when she saw the bangles, she really likes it so she asked for Last price and bought it.</x:t>
  </x:si>
  <x:si>
    <x:t>2 emarati guy went here looking for gift, after showing around, they chose 1 necklace and 1 bracelet, they dont want to give their details.</x:t>
  </x:si>
  <x:si>
    <x:t>A young Indian guy went here looking for gift for his friend, he quickly chose 1 bangle and pay for it. He dont like to give his details.</x:t>
  </x:si>
  <x:si>
    <x:t>2 friends young European went here looking for gift but they said they will come back after how many minutes they come back and buy 1 bracelet.</x:t>
  </x:si>
  <x:si>
    <x:t>Earring 2603150108 5-2
Earring 2603160101 5-4
Earring 2603160105 5-4
Earring 2603160106 5-3
Earring 2603160107 5-2
Earring 2603150108 2-3</x:t>
  </x:si>
  <x:si>
    <x:t>An arab lady with her daughter are passing by when she saw the earrings, she chose 1 and asked for discount, she dont want to give her details.</x:t>
  </x:si>
  <x:si>
    <x:t>A Filipina girl living in Arabian center came to check a simple bracelet but suddenly she saw a simple necklace and decided to buy it instead..</x:t>
  </x:si>
  <x:si>
    <x:t>An indian lady whose living in dubai went here looking for belly stud, after showing her some of the designs, she chose one and pay for it.</x:t>
  </x:si>
  <x:si>
    <x:t>An Indian lady with Louis Vuitton and Zara bag went here looking for a fresh water pearl necklace after trying how many designs she bought one.</x:t>
  </x:si>
  <x:si>
    <x:t>An emarati lady is passing by when she stopped and look around, she really likes the 2 earrings and the ring so she bought it and pay for it.</x:t>
  </x:si>
  <x:si>
    <x:t>A tourist lady from Qatar with a Carrefour trolley is passing by when she saw the earcuff, she immediately like it and bought it quickly.</x:t>
  </x:si>
  <x:si>
    <x:t>A lady from Kyrgyzstan went here last minute looking for a pearl earring, after showing all the pearl earrings she chose 1 and bought it.</x:t>
  </x:si>
  <x:si>
    <x:t>A young arab lady with a guy return back here to buy again bracelet, she purchased before 5 items, she asked for discount and pay for it.</x:t>
  </x:si>
  <x:si>
    <x:t>A tourist from Lebanon went here searching for a gift.. she found a necklace gift for her friend and she bought also 2 necklaces for herself.</x:t>
  </x:si>
  <x:si>
    <x:t>A couple Arab living in dubai went here looking for an earring , the lady likes one earring quickly she asked for good price and bought it.</x:t>
  </x:si>
  <x:si>
    <x:t>An emarati young lady from Ajman went here looking for earring, after checking some items, she chose one asked for discount and bought it.</x:t>
  </x:si>
  <x:si>
    <x:t>(De-To MCC) Total 8
(2) Bangle set 2602180313
(2) Bracelet 2601180301
(1) Bracelet 2602190304
(1) Bracelet 2602190306
(2) Bracelet 2602190307</x:t>
  </x:si>
  <x:si>
    <x:t>An arab lady who buy earlier 1 handchain got broken so she want to change with another handchain so I give it, and i I fixed the broken one.</x:t>
  </x:si>
  <x:si>
    <x:t>An old emarati lady is passing by when she stopped by, after showing some of the items, she chose 3 rings asked for discount and pay for it,</x:t>
  </x:si>
  <x:si>
    <x:t>An emarati lady is passing by when she stopped by, after looking around she chose 1 earring and bought it, she don`t want to give her details.</x:t>
  </x:si>
  <x:si>
    <x:t>A young indian lady with her mother went here looking around then the daughter told she wants the earring so the mother bought it for her</x:t>
  </x:si>
  <x:si>
    <x:t>An emarati regular costumer return back to buy gift for eid, after looking around, she chose 6 items, she asked for discount and pay for it.</x:t>
  </x:si>
  <x:si>
    <x:t>A mother with her baby in trolley went here looking for silver bracelet, she really likes it so she asked for Last price and bought it quickly.</x:t>
  </x:si>
  <x:si>
    <x:t>Shes an Arab from UK .She said she`s regular customer from Merdiff.And she really asking and not stopping for asking the very last discount.</x:t>
  </x:si>
  <x:si>
    <x:t>3 young emarati young ladies, came back to buy again necklace, they are returning costumer, they chose one asked for Last price and bought it.</x:t>
  </x:si>
  <x:si>
    <x:t>A young arab lady together with her friend buy also handchain, she asked for discount and pay for it ,she dont want to give her details also.</x:t>
  </x:si>
  <x:si>
    <x:t>A young Arab with her sister went here looking for handchain after trying some of it,she chose 1, she asked for discount and pay for it.</x:t>
  </x:si>
  <x:si>
    <x:t>A couple tourist from south Africa went here looking for anklet, after showing them all kinds of anklet, the lady chose 1 and pay for it,</x:t>
  </x:si>
  <x:si>
    <x:t>A filipina lady whose working also inside MOE, went here looking for earring, she quickly likes one ,she asked for discount and bought it.</x:t>
  </x:si>
  <x:si>
    <x:t>2026. 7. 17 오후 3:40:25</x:t>
  </x:si>
  <x:si>
    <x:t>2026. 7. 20 오후 4:44:37</x:t>
  </x:si>
  <x:si>
    <x:t>2026. 7. 19 오후 2:10:13</x:t>
  </x:si>
  <x:si>
    <x:t>2026. 7. 20 오후 10:12:44</x:t>
  </x:si>
  <x:si>
    <x:t>2026. 7. 20 오후 4:46:20</x:t>
  </x:si>
  <x:si>
    <x:t>2026. 7. 20 오후 6:54:57</x:t>
  </x:si>
  <x:si>
    <x:t>2026. 7. 17 오후 4:22:54</x:t>
  </x:si>
  <x:si>
    <x:t>2026. 7. 18 오후 2:47:11</x:t>
  </x:si>
  <x:si>
    <x:t>2026. 7. 20 오후 11:13:28</x:t>
  </x:si>
  <x:si>
    <x:t>2026. 7. 17 오전 10:31:27</x:t>
  </x:si>
  <x:si>
    <x:t>2026. 7. 18 오후 10:57:55</x:t>
  </x:si>
  <x:si>
    <x:t>2026. 7. 18 오후 7:20:01</x:t>
  </x:si>
  <x:si>
    <x:t>2026. 7. 19 오후 12:42:17</x:t>
  </x:si>
  <x:si>
    <x:t>2026. 7. 19 오후 2:54:43</x:t>
  </x:si>
  <x:si>
    <x:t>2026. 7. 19 오후 6:18:32</x:t>
  </x:si>
  <x:si>
    <x:t>2026. 7. 19 오후 6:43:08</x:t>
  </x:si>
  <x:si>
    <x:t>2026. 7. 18 오후 6:48:26</x:t>
  </x:si>
  <x:si>
    <x:t>2026. 7. 18 오후 2:20:02</x:t>
  </x:si>
  <x:si>
    <x:t>2026. 7. 20 오후 4:08:10</x:t>
  </x:si>
  <x:si>
    <x:t>2026. 7. 17 오전 10:30:18</x:t>
  </x:si>
  <x:si>
    <x:t>2026. 7. 19 오후 5:48:01</x:t>
  </x:si>
  <x:si>
    <x:t>2026. 7. 19 오후 6:19:49</x:t>
  </x:si>
  <x:si>
    <x:t>2026. 7. 20 오후 6:13:05</x:t>
  </x:si>
  <x:si>
    <x:t>2026. 7. 20 오후 7:38:53</x:t>
  </x:si>
  <x:si>
    <x:t>2026. 7. 18 오후 7:31:07</x:t>
  </x:si>
  <x:si>
    <x:t>2026. 7. 17 오후 7:41:07</x:t>
  </x:si>
  <x:si>
    <x:t>2026. 7. 20 오후 9:16:39</x:t>
  </x:si>
  <x:si>
    <x:t>2026. 7. 21 오전 11:52:31</x:t>
  </x:si>
  <x:si>
    <x:t>2026. 7. 21 오후 7:16:38</x:t>
  </x:si>
  <x:si>
    <x:t>2026. 7. 21 오전 11:51:14</x:t>
  </x:si>
  <x:si>
    <x:t>2026. 7. 21 오후 7:00:43</x:t>
  </x:si>
  <x:si>
    <x:t>2026. 7. 21 오후 9:37:43</x:t>
  </x:si>
  <x:si>
    <x:t>2026. 7. 21 오후 3:18:09</x:t>
  </x:si>
  <x:si>
    <x:t>2026. 7. 21 오후 12:32:04</x:t>
  </x:si>
  <x:si>
    <x:t>A half French, half Moroccan mother with two kids went here looking for a gift for her daughters friend, they chose the necklace with FW pearl, then the daughter choose an earring for her.. the mother asked for discount and bought it.</x:t>
  </x:si>
  <x:si>
    <x:t>An Indian lady together with her daughter and husband whose living here in dubai, went here looking for bracelet first for the lady, then the daughter also likes the bracelet and the earring, so they bought all and asked for discount.</x:t>
  </x:si>
  <x:si>
    <x:t>An Indian lady went here looking for a gift, she likes the bracelet but she told she will come back, after how many minutes she really came back and bought for the bracelet, she asked for Last price, she don`t want to give her details.</x:t>
  </x:si>
  <x:si>
    <x:t>Madam Valeria is a returning costumer from Ukrain whose living long time here in Dubai, she bought also before some of our item, so she bought again now a bangle set and asked for a discount. She told that she will come back again to buy.</x:t>
  </x:si>
  <x:si>
    <x:t>Young arab lady together with her mom with skechers bag went here looking for bracelet, after showing around, the young lady chose what she likes and the mother asked for discount and pay for it. They dont want to give their details.</x:t>
  </x:si>
  <x:si>
    <x:t>A tourist Russian bought bangle set,necklace and ring.She doesn`t want to give details.</x:t>
  </x:si>
  <x:si>
    <x:t>(De-Initial quantity error) 
(1) Bracelet 2601160310
(Add-Ex)
(1) Necklace 2602170210</x:t>
  </x:si>
  <x:si>
    <x:t>A Pakistani women has purchased before and she liked the quality so she bought again.</x:t>
  </x:si>
  <x:si>
    <x:t>A Filipina bought a new catseye earrings coz she believe it will give some luck to her</x:t>
  </x:si>
  <x:si>
    <x:t>An indian man who bought yesterday and came again today to bought necklace for gift.</x:t>
  </x:si>
  <x:si>
    <x:t>An Arab women wear green top with her husband and baby bought necklace and handchain.</x:t>
  </x:si>
  <x:si>
    <x:t>2 Indian national boys went here searching for a gift and they bought the hand chain .</x:t>
  </x:si>
  <x:si>
    <x:t>A women from Pakistan wearing abaya bought 4 items and asking for very good discount.</x:t>
  </x:si>
  <x:si>
    <x:t>A two girl looking for a necklace that have a pendant of star...then 1 girl bought it</x:t>
  </x:si>
  <x:si>
    <x:t>A couple from Ukraine buy an earrings coz the girl needs it for her dress on a party</x:t>
  </x:si>
  <x:si>
    <x:t>An Indian lady wearing sky blue top and jeans bought necklace with pink color stone.</x:t>
  </x:si>
  <x:si>
    <x:t>A tourist from Germany bought anklet,earring and ear cuffs.She looks like African lady.</x:t>
  </x:si>
  <x:si>
    <x:t>2605150604</x:t>
  </x:si>
  <x:si>
    <x:t>A father and daughter from France bought necklace.They don`t want to give details.</x:t>
  </x:si>
  <x:si>
    <x:t>An Indian women with maroon t-shirt bought again necklace and earrings for gift.</x:t>
  </x:si>
  <x:si>
    <x:t>A young lady from France and visitor only in Dubai,bought necklace and handchain.</x:t>
  </x:si>
  <x:si>
    <x:t>A teenage girl that bought a ring cme back to bought again for a pair of an earring</x:t>
  </x:si>
  <x:si>
    <x:t>One lady is searching for a small earring she found a heart design and bought it.</x:t>
  </x:si>
  <x:si>
    <x:t>An Arab lady is passing by when she saw the rings she chose quickly and bought it.</x:t>
  </x:si>
  <x:si>
    <x:t>European girl looking for simple bracelet as a gift for up coming valentines day</x:t>
  </x:si>
  <x:si>
    <x:t>An Arab staff in MOE bought earcuff and earrings.She doesn`t want to give details.</x:t>
  </x:si>
  <x:si>
    <x:t>A family came already yesterday then came again today to exchange because damaged.</x:t>
  </x:si>
  <x:si>
    <x:t>One lady return to exchange her broken bangle to a different bangle, same price.</x:t>
  </x:si>
  <x:si>
    <x:t>A couple bought earring for gift.She dont give details because she`s in a hurry.</x:t>
  </x:si>
  <x:si>
    <x:t>14 Jul 2026 14:39</x:t>
  </x:si>
  <x:si>
    <x:t>Bangle 2604150313</x:t>
  </x:si>
  <x:si>
    <x:t>Bracelet 2603150305</x:t>
  </x:si>
  <x:si>
    <x:t>Earring 2605150101</x:t>
  </x:si>
  <x:si>
    <x:t>Bracelet 2603160301</x:t>
  </x:si>
  <x:si>
    <x:t>Necklace 2601150201</x:t>
  </x:si>
  <x:si>
    <x:t>Earring 2601210104</x:t>
  </x:si>
  <x:si>
    <x:t>Bracelet 2601170310</x:t>
  </x:si>
  <x:si>
    <x:t>Bracelet 2602160304</x:t>
  </x:si>
  <x:si>
    <x:t>Earring 2509060102</x:t>
  </x:si>
  <x:si>
    <x:t>Bangle 2602150313</x:t>
  </x:si>
  <x:si>
    <x:t>Bracelet 2503070304</x:t>
  </x:si>
  <x:si>
    <x:t>Earring 2510050105</x:t>
  </x:si>
  <x:si>
    <x:t>Necklace 2601190203</x:t>
  </x:si>
  <x:si>
    <x:t>Bangle 2603150314</x:t>
  </x:si>
  <x:si>
    <x:t>Bracelet 2603150303</x:t>
  </x:si>
  <x:si>
    <x:t>Bangle 2603150311</x:t>
  </x:si>
  <x:si>
    <x:t>Anklet 2605150502</x:t>
  </x:si>
  <x:si>
    <x:t>Bracelet 2601170309</x:t>
  </x:si>
  <x:si>
    <x:t>Bracelet 2504070303</x:t>
  </x:si>
  <x:si>
    <x:t>Bracelet 2604150307</x:t>
  </x:si>
  <x:si>
    <x:t>Earring 2511050103</x:t>
  </x:si>
  <x:si>
    <x:t>Earring 2505080102</x:t>
  </x:si>
  <x:si>
    <x:t>Earcuff 2601230107</x:t>
  </x:si>
  <x:si>
    <x:t>Bracelet 2604150308</x:t>
  </x:si>
  <x:si>
    <x:t>Bracelet 2504050309</x:t>
  </x:si>
  <x:si>
    <x:t>Bracelet 2602180302</x:t>
  </x:si>
  <x:si>
    <x:t>Earring 2604150106</x:t>
  </x:si>
  <x:si>
    <x:t>Earring 2601160108</x:t>
  </x:si>
  <x:si>
    <x:t>Earring 2502100101</x:t>
  </x:si>
  <x:si>
    <x:t>Necklace 2505050208</x:t>
  </x:si>
  <x:si>
    <x:t>Bracelet 2510050301</x:t>
  </x:si>
  <x:si>
    <x:t>Necklace 2605160202</x:t>
  </x:si>
  <x:si>
    <x:t>Anklet 2602150501</x:t>
  </x:si>
  <x:si>
    <x:t>Necklace 2602160206</x:t>
  </x:si>
  <x:si>
    <x:t>Earring 2603160102</x:t>
  </x:si>
  <x:si>
    <x:t>Earring 2605150104</x:t>
  </x:si>
  <x:si>
    <x:t>Bangle 2509150313</x:t>
  </x:si>
  <x:si>
    <x:t>Necklace 2508050203</x:t>
  </x:si>
  <x:si>
    <x:t>Bracelet 2602160305</x:t>
  </x:si>
  <x:si>
    <x:t>Bracelet 2601190305</x:t>
  </x:si>
  <x:si>
    <x:t>Earring 2504100105</x:t>
  </x:si>
  <x:si>
    <x:t>Necklace 2511050203</x:t>
  </x:si>
  <x:si>
    <x:t>Bracelet 2602170305</x:t>
  </x:si>
  <x:si>
    <x:t>Bracelet 2601180309</x:t>
  </x:si>
  <x:si>
    <x:t>Bracelet 2601160310</x:t>
  </x:si>
  <x:si>
    <x:t>Earring 2602310102</x:t>
  </x:si>
  <x:si>
    <x:t>Bracelet 2602180303</x:t>
  </x:si>
  <x:si>
    <x:t>Necklace 2510050201</x:t>
  </x:si>
  <x:si>
    <x:t>Anklet 2603150501</x:t>
  </x:si>
  <x:si>
    <x:t>Necklace 2509060201</x:t>
  </x:si>
  <x:si>
    <x:t>Bracelet 2601160308</x:t>
  </x:si>
  <x:si>
    <x:t>Necklace 2601150209</x:t>
  </x:si>
  <x:si>
    <x:t>Anklet 2602150502</x:t>
  </x:si>
  <x:si>
    <x:t>Nose pin 2508050609</x:t>
  </x:si>
  <x:si>
    <x:t>Earring 2601170106</x:t>
  </x:si>
  <x:si>
    <x:t>Necklace 2602180201</x:t>
  </x:si>
  <x:si>
    <x:t>Bracelet 2507070304</x:t>
  </x:si>
  <x:si>
    <x:t>Earring 2603150101</x:t>
  </x:si>
  <x:si>
    <x:t>Necklace 2601180203</x:t>
  </x:si>
  <x:si>
    <x:t>Earring 2601160109</x:t>
  </x:si>
  <x:si>
    <x:t>Bracelet 2604150304</x:t>
  </x:si>
  <x:si>
    <x:t>Bracelet 2602160310</x:t>
  </x:si>
  <x:si>
    <x:t>Earring 2504090103</x:t>
  </x:si>
  <x:si>
    <x:t>Earring 2503050109</x:t>
  </x:si>
  <x:si>
    <x:t>Necklace 2510050210</x:t>
  </x:si>
  <x:si>
    <x:t>Earring 2602200103</x:t>
  </x:si>
  <x:si>
    <x:t>Necklace 2507060203</x:t>
  </x:si>
  <x:si>
    <x:t>Necklace 2506050205</x:t>
  </x:si>
  <x:si>
    <x:t>Necklace 2510050207</x:t>
  </x:si>
  <x:si>
    <x:t>Necklace 2506050204</x:t>
  </x:si>
  <x:si>
    <x:t>Earring 2605150110</x:t>
  </x:si>
  <x:si>
    <x:t>Necklace 2509060203</x:t>
  </x:si>
  <x:si>
    <x:t>Necklace 2507060202</x:t>
  </x:si>
  <x:si>
    <x:t>Necklace 2505050203</x:t>
  </x:si>
  <x:si>
    <x:t>Necklace 2507050204</x:t>
  </x:si>
  <x:si>
    <x:t>Earring 2502130108</x:t>
  </x:si>
  <x:si>
    <x:t>Necklace 2504060206</x:t>
  </x:si>
  <x:si>
    <x:t>Necklace 2510070204</x:t>
  </x:si>
  <x:si>
    <x:t>Necklace 2507070208</x:t>
  </x:si>
  <x:si>
    <x:t>Necklace 2509060202</x:t>
  </x:si>
  <x:si>
    <x:t>Bracelet 2602150309</x:t>
  </x:si>
  <x:si>
    <x:t>Necklace 2508050210</x:t>
  </x:si>
  <x:si>
    <x:t>Bangle 2603150313</x:t>
  </x:si>
  <x:si>
    <x:t>Necklace 2511050202</x:t>
  </x:si>
  <x:si>
    <x:t>Bracelet 2601190301</x:t>
  </x:si>
  <x:si>
    <x:t>Necklace 2601150210</x:t>
  </x:si>
  <x:si>
    <x:t>Necklace 2510050202</x:t>
  </x:si>
  <x:si>
    <x:t>Necklace 2509050209</x:t>
  </x:si>
  <x:si>
    <x:t>Necklace 2507060209</x:t>
  </x:si>
  <x:si>
    <x:t>Necklace 2603150207</x:t>
  </x:si>
  <x:si>
    <x:t>Earring 2601170108</x:t>
  </x:si>
  <x:si>
    <x:t>Earring 2604160105</x:t>
  </x:si>
  <x:si>
    <x:t>Earring 2601170101</x:t>
  </x:si>
  <x:si>
    <x:t>Bracelet 2601170304</x:t>
  </x:si>
  <x:si>
    <x:t>Bracelet 2605150301</x:t>
  </x:si>
  <x:si>
    <x:t>Bangle 2605160312</x:t>
  </x:si>
  <x:si>
    <x:t>Earring 2601180101</x:t>
  </x:si>
  <x:si>
    <x:t>Earring 2509070104</x:t>
  </x:si>
  <x:si>
    <x:t>Bracelet 2602150302</x:t>
  </x:si>
  <x:si>
    <x:t>Necklace 2510050206</x:t>
  </x:si>
  <x:si>
    <x:t>Bangle 2605170312</x:t>
  </x:si>
  <x:si>
    <x:t>Necklace 2601180208</x:t>
  </x:si>
  <x:si>
    <x:t>Earring 2509150104</x:t>
  </x:si>
  <x:si>
    <x:t>Bracelet 2601180310</x:t>
  </x:si>
  <x:si>
    <x:t>Earring 2601170110</x:t>
  </x:si>
  <x:si>
    <x:t>Necklace 2605150208</x:t>
  </x:si>
  <x:si>
    <x:t>Bracelet 2602180301</x:t>
  </x:si>
  <x:si>
    <x:t>Necklace 2504110201</x:t>
  </x:si>
  <x:si>
    <x:t>Bracelet 2509060304</x:t>
  </x:si>
  <x:si>
    <x:t>Bracelet 2602170308</x:t>
  </x:si>
  <x:si>
    <x:t>Bangle 2605170311</x:t>
  </x:si>
  <x:si>
    <x:t>Bracelet 2511050305</x:t>
  </x:si>
  <x:si>
    <x:t>Necklace 2507060205</x:t>
  </x:si>
  <x:si>
    <x:t>Necklace 2504110205</x:t>
  </x:si>
  <x:si>
    <x:t>Necklace 2511060206</x:t>
  </x:si>
  <x:si>
    <x:t>Bangle 2605160313</x:t>
  </x:si>
  <x:si>
    <x:t>Bangle 2605160314</x:t>
  </x:si>
  <x:si>
    <x:t>Necklace 2602180205</x:t>
  </x:si>
  <x:si>
    <x:t>Bracelet 2601170303</x:t>
  </x:si>
  <x:si>
    <x:t>Bracelet 2604150303</x:t>
  </x:si>
  <x:si>
    <x:t>Bracelet 2603150304</x:t>
  </x:si>
  <x:si>
    <x:t>Earring 2502130102</x:t>
  </x:si>
  <x:si>
    <x:t>Bangle 2604150314</x:t>
  </x:si>
  <x:si>
    <x:t>Bracelet 2504070306</x:t>
  </x:si>
  <x:si>
    <x:t>Bracelet 2601190303</x:t>
  </x:si>
  <x:si>
    <x:t>Earring 2602310108</x:t>
  </x:si>
  <x:si>
    <x:t>Necklace 2507050205</x:t>
  </x:si>
  <x:si>
    <x:t>Earring 2604150105</x:t>
  </x:si>
  <x:si>
    <x:t>Bracelet 2602160301</x:t>
  </x:si>
  <x:si>
    <x:t>Earring 2502120113</x:t>
  </x:si>
  <x:si>
    <x:t>Earring 2504050104</x:t>
  </x:si>
  <x:si>
    <x:t>Bracelet 2507050305</x:t>
  </x:si>
  <x:si>
    <x:t>Earring 2502120110</x:t>
  </x:si>
  <x:si>
    <x:t>Earring 2602180103</x:t>
  </x:si>
  <x:si>
    <x:t>Necklace 2604150203</x:t>
  </x:si>
  <x:si>
    <x:t>Earring 2502120107</x:t>
  </x:si>
  <x:si>
    <x:t>Earring 2601170109</x:t>
  </x:si>
  <x:si>
    <x:t>Bracelet 2601160301</x:t>
  </x:si>
  <x:si>
    <x:t>Bangle 2605160311</x:t>
  </x:si>
  <x:si>
    <x:t>Earring 2601150110</x:t>
  </x:si>
  <x:si>
    <x:t>Bracelet 2601150302</x:t>
  </x:si>
  <x:si>
    <x:t>Necklace 2511050204</x:t>
  </x:si>
  <x:si>
    <x:t>Necklace 2605160201</x:t>
  </x:si>
  <x:si>
    <x:t>Ear Cuff 2502130116</x:t>
  </x:si>
  <x:si>
    <x:t>Earcuff 2601230104</x:t>
  </x:si>
  <x:si>
    <x:t>Bracelet 2601150307</x:t>
  </x:si>
  <x:si>
    <x:t>Bracelet 2601170307</x:t>
  </x:si>
  <x:si>
    <x:t>Earring 2604150102</x:t>
  </x:si>
  <x:si>
    <x:t>Bracelet 2503050301</x:t>
  </x:si>
  <x:si>
    <x:t>Nose pin 2508050610</x:t>
  </x:si>
  <x:si>
    <x:t>Earring 2503050103</x:t>
  </x:si>
  <x:si>
    <x:t>Earring 2603150107</x:t>
  </x:si>
  <x:si>
    <x:t>Necklace 2601180207</x:t>
  </x:si>
  <x:si>
    <x:t>Bracelet 2601190302</x:t>
  </x:si>
  <x:si>
    <x:t>Bracelet 2510050305</x:t>
  </x:si>
  <x:si>
    <x:t>Earring 2603150110</x:t>
  </x:si>
  <x:si>
    <x:t>Necklace 2601170202</x:t>
  </x:si>
  <x:si>
    <x:t>Earring 2504070103</x:t>
  </x:si>
  <x:si>
    <x:t>Bangle 2509060314</x:t>
  </x:si>
  <x:si>
    <x:t>Earring 2509070105</x:t>
  </x:si>
  <x:si>
    <x:t>Necklace 2512050201</x:t>
  </x:si>
  <x:si>
    <x:t>Earring 2504070111</x:t>
  </x:si>
  <x:si>
    <x:t>Earring 2506050105</x:t>
  </x:si>
  <x:si>
    <x:t>Earring 2601180105</x:t>
  </x:si>
  <x:si>
    <x:t>Earring 2512060104</x:t>
  </x:si>
  <x:si>
    <x:t>Bangle 2602170313</x:t>
  </x:si>
  <x:si>
    <x:t>Bracelet 2601180306</x:t>
  </x:si>
  <x:si>
    <x:t>Earring 2601210103</x:t>
  </x:si>
  <x:si>
    <x:t>Bracelet 2603150308</x:t>
  </x:si>
  <x:si>
    <x:t>Nasanin</x:t>
  </x:si>
  <x:si>
    <x:t>Bracelet 2606170303</x:t>
  </x:si>
  <x:si>
    <x:t>IGA</x:t>
  </x:si>
  <x:si>
    <x:t>Ren</x:t>
  </x:si>
  <x:si>
    <x:t>Lia</x:t>
  </x:si>
  <x:si>
    <x:t>Jay</x:t>
  </x:si>
  <x:si>
    <x:t>Jj</x:t>
  </x:si>
  <x:si>
    <x:t>Aj</x:t>
  </x:si>
  <x:si>
    <x:t>판매</x:t>
  </x:si>
  <x:si>
    <x:t>Emy</x:t>
  </x:si>
  <x:si>
    <x:t>취소</x:t>
  </x:si>
  <x:si>
    <x:t>Nur</x:t>
  </x:si>
  <x:si>
    <x:t>Abi</x:t>
  </x:si>
  <x:si>
    <x:t xml:space="preserve"> </x:t>
  </x:si>
  <x:si>
    <x:t>Ash</x:t>
  </x:si>
  <x:si>
    <x:t>Joy</x:t>
  </x:si>
  <x:si>
    <x:t>Zia</x:t>
  </x:si>
  <x:si>
    <x:t>One</x:t>
  </x:si>
  <x:si>
    <x:t>Bracelet 08150304</x:t>
  </x:si>
  <x:si>
    <x:t>14 May 2026 14:36</x:t>
  </x:si>
  <x:si>
    <x:t>Earring 03200110</x:t>
  </x:si>
  <x:si>
    <x:t>Earring 01050107</x:t>
  </x:si>
  <x:si>
    <x:t>15 Mar 2026 10:07</x:t>
  </x:si>
  <x:si>
    <x:t>Bracelet 2511080304</x:t>
  </x:si>
  <x:si>
    <x:t>Necklace 2512060205</x:t>
  </x:si>
  <x:si>
    <x:t>31 May 2026 10:21</x:t>
  </x:si>
  <x:si>
    <x:t>Necklace 2511060209</x:t>
  </x:si>
  <x:si>
    <x:t>Bangle 2511060312</x:t>
  </x:si>
  <x:si>
    <x:t>29 Mar 2026 14:09</x:t>
  </x:si>
  <x:si>
    <x:t>16 Apr 2026 15:33</x:t>
  </x:si>
  <x:si>
    <x:t>Earring 2602230104</x:t>
  </x:si>
  <x:si>
    <x:t>25 Apr 2026 12:55</x:t>
  </x:si>
  <x:si>
    <x:t>Earring 10190123</x:t>
  </x:si>
  <x:si>
    <x:t>31 Mar 2026 19:43</x:t>
  </x:si>
  <x:si>
    <x:t>Anklet 2512050502</x:t>
  </x:si>
  <x:si>
    <x:t>Earring 08160114</x:t>
  </x:si>
  <x:si>
    <x:t>Earring 2511080109</x:t>
  </x:si>
  <x:si>
    <x:t>입고 15/55 수정 15개 추가</x:t>
  </x:si>
  <x:si>
    <x:t>Necklace 2510070208</x:t>
  </x:si>
  <x:si>
    <x:t>Necklace 10210202</x:t>
  </x:si>
  <x:si>
    <x:t>Earring 11160114</x:t>
  </x:si>
  <x:si>
    <x:t>Bracelet 2512050309</x:t>
  </x:si>
  <x:si>
    <x:t>Necklace 06050204</x:t>
  </x:si>
  <x:si>
    <x:t>Earring 11160107</x:t>
  </x:si>
  <x:si>
    <x:t>Necklace 01060206</x:t>
  </x:si>
  <x:si>
    <x:t>Bracelet 07060305</x:t>
  </x:si>
  <x:si>
    <x:t>08 Apr 2026 13:36</x:t>
  </x:si>
  <x:si>
    <x:t>Bracelet 2511080301</x:t>
  </x:si>
  <x:si>
    <x:t>30 Apr 2026 10:10</x:t>
  </x:si>
  <x:si>
    <x:t>03 Apr 2026 12:58</x:t>
  </x:si>
  <x:si>
    <x:t>Bracelet 01050310</x:t>
  </x:si>
  <x:si>
    <x:t>Bangle 2602190313</x:t>
  </x:si>
  <x:si>
    <x:t>Ear Stud 07210122</x:t>
  </x:si>
  <x:si>
    <x:t>Earring 12100107</x:t>
  </x:si>
  <x:si>
    <x:t>13 Jul 2026 14:29</x:t>
  </x:si>
  <x:si>
    <x:t>30 Jun 2026 11:45</x:t>
  </x:si>
  <x:si>
    <x:t>21 May 2026 10:15</x:t>
  </x:si>
  <x:si>
    <x:t>Earring 07100103</x:t>
  </x:si>
  <x:si>
    <x:t>07 Mar 2026 13:23</x:t>
  </x:si>
  <x:si>
    <x:t>Necklace 09220201</x:t>
  </x:si>
  <x:si>
    <x:t>04 Jul 2026 13:02</x:t>
  </x:si>
  <x:si>
    <x:t>Necklace 12110211</x:t>
  </x:si>
  <x:si>
    <x:t>11 Mar 2026 17:32</x:t>
  </x:si>
  <x:si>
    <x:t>07 May 2026 10:46</x:t>
  </x:si>
  <x:si>
    <x:t>Earring 2512100103</x:t>
  </x:si>
  <x:si>
    <x:t>29 Jun 2026 12:54</x:t>
  </x:si>
  <x:si>
    <x:t>Earring 2512090104</x:t>
  </x:si>
  <x:si>
    <x:t>28 Apr 2026 10:39</x:t>
  </x:si>
  <x:si>
    <x:t>Nose Stud 01050505</x:t>
  </x:si>
  <x:si>
    <x:t>Necklace 2506060203</x:t>
  </x:si>
  <x:si>
    <x:t>04 Mar 2026 12:20</x:t>
  </x:si>
  <x:si>
    <x:t>03 Jul 2026 14:31</x:t>
  </x:si>
  <x:si>
    <x:t>08 Jul 2026 15:05</x:t>
  </x:si>
  <x:si>
    <x:t>22 Feb 2026 00:54</x:t>
  </x:si>
  <x:si>
    <x:t>07 Jul 2026 10:35</x:t>
  </x:si>
  <x:si>
    <x:t>Bracelet 08010303</x:t>
  </x:si>
  <x:si>
    <x:t>06 May 2026 10:39</x:t>
  </x:si>
  <x:si>
    <x:t>12 Jul 2026 00:05</x:t>
  </x:si>
  <x:si>
    <x:t>17 Apr 2026 14:04</x:t>
  </x:si>
  <x:si>
    <x:t>Earring 11160119</x:t>
  </x:si>
  <x:si>
    <x:t>06 Jul 2026 13:41</x:t>
  </x:si>
  <x:si>
    <x:t>02 Jul 2026 14:00</x:t>
  </x:si>
  <x:si>
    <x:t>Anklet 2511050505</x:t>
  </x:si>
  <x:si>
    <x:t>12 Apr 2026 10:24</x:t>
  </x:si>
  <x:si>
    <x:t>Earring 2602220102</x:t>
  </x:si>
  <x:si>
    <x:t>Nose Stud 01050507</x:t>
  </x:si>
  <x:si>
    <x:t>Bracelet 2510070302</x:t>
  </x:si>
  <x:si>
    <x:t>Bangle 2512050313</x:t>
  </x:si>
  <x:si>
    <x:t>Ear Cuff 2511090102</x:t>
  </x:si>
  <x:si>
    <x:t>28 Jun 2026 11:35</x:t>
  </x:si>
  <x:si>
    <x:t>Earring 11160121</x:t>
  </x:si>
  <x:si>
    <x:t>05 Jul 2026 14:49</x:t>
  </x:si>
  <x:si>
    <x:t>Earring 11160101</x:t>
  </x:si>
  <x:si>
    <x:t>06 Mar 2026 12:12</x:t>
  </x:si>
  <x:si>
    <x:t>Belly Stud 11150509</x:t>
  </x:si>
  <x:si>
    <x:t>Found from Missing</x:t>
  </x:si>
  <x:si>
    <x:t>Earring 03250115</x:t>
  </x:si>
  <x:si>
    <x:t>Earring 01070104</x:t>
  </x:si>
  <x:si>
    <x:t>19 Feb 2026 14:12</x:t>
  </x:si>
  <x:si>
    <x:t>Earring 2512090105</x:t>
  </x:si>
  <x:si>
    <x:t>Bracelet 11150311</x:t>
  </x:si>
  <x:si>
    <x:t>11 Jul 2026 16:18</x:t>
  </x:si>
  <x:si>
    <x:t>20 May 2026 11:59</x:t>
  </x:si>
  <x:si>
    <x:t>Earring 04250110</x:t>
  </x:si>
  <x:si>
    <x:t>Earring 2512080104</x:t>
  </x:si>
  <x:si>
    <x:t>01 Jul 2026 11:39</x:t>
  </x:si>
  <x:si>
    <x:t>Necklace 2512060210</x:t>
  </x:si>
  <x:si>
    <x:t>Earring 2512090110</x:t>
  </x:si>
  <x:si>
    <x:t>Earring 07110102</x:t>
  </x:si>
  <x:si>
    <x:t>Earring 11100114</x:t>
  </x:si>
  <x:si>
    <x:t>11 May 2026 13:53</x:t>
  </x:si>
  <x:si>
    <x:t>Earring 07210109</x:t>
  </x:si>
  <x:si>
    <x:t>Earring 01260104</x:t>
  </x:si>
  <x:si>
    <x:t>09 Jul 2026 12:03</x:t>
  </x:si>
  <x:si>
    <x:t>Earring 12100103</x:t>
  </x:si>
  <x:si>
    <x:t>Earring 08140110</x:t>
  </x:si>
  <x:si>
    <x:t>Necklace 09100204</x:t>
  </x:si>
  <x:si>
    <x:t>Earring 02100102</x:t>
  </x:si>
  <x:si>
    <x:t>sheenlibra@me.com</x:t>
  </x:si>
  <x:si>
    <x:t>Earring 2512080106</x:t>
  </x:si>
  <x:si>
    <x:t>14 Mar 2026 00:57</x:t>
  </x:si>
  <x:si>
    <x:t>Necklace 11220201</x:t>
  </x:si>
  <x:si>
    <x:t>Necklace 2512070207</x:t>
  </x:si>
  <x:si>
    <x:t>Necklace 08160201</x:t>
  </x:si>
  <x:si>
    <x:t>Necklace 2511070209</x:t>
  </x:si>
  <x:si>
    <x:t>Earring 12010132</x:t>
  </x:si>
  <x:si>
    <x:t>Earring 2511060104</x:t>
  </x:si>
  <x:si>
    <x:t>Earring 04200109</x:t>
  </x:si>
  <x:si>
    <x:t>24 Jun 2026 14:31</x:t>
  </x:si>
  <x:si>
    <x:t>Earring 2512090107</x:t>
  </x:si>
  <x:si>
    <x:t>Necklace 04150207</x:t>
  </x:si>
  <x:si>
    <x:t>Earring 2511060107</x:t>
  </x:si>
  <x:si>
    <x:t>25 May 2026 13:18</x:t>
  </x:si>
  <x:si>
    <x:t>Earring 2512080105</x:t>
  </x:si>
  <x:si>
    <x:t>Necklace 11080202</x:t>
  </x:si>
  <x:si>
    <x:t>Necklace 2512070210</x:t>
  </x:si>
  <x:si>
    <x:t>12 Jun 2026 10:43</x:t>
  </x:si>
  <x:si>
    <x:t>20 Feb 2026 15:12</x:t>
  </x:si>
  <x:si>
    <x:t>Bracelet 12010305</x:t>
  </x:si>
  <x:si>
    <x:t>Earring 04210110</x:t>
  </x:si>
  <x:si>
    <x:t>11 Jun 2026 13:30</x:t>
  </x:si>
  <x:si>
    <x:t>Earring 2512070108</x:t>
  </x:si>
  <x:si>
    <x:t>22 May 2026 10:21</x:t>
  </x:si>
  <x:si>
    <x:t>Earring 07060101</x:t>
  </x:si>
  <x:si>
    <x:t>Earring 07050107</x:t>
  </x:si>
  <x:si>
    <x:t>20 Apr 2026 12:46</x:t>
  </x:si>
  <x:si>
    <x:t>Bracelet 08160301</x:t>
  </x:si>
  <x:si>
    <x:t>Bracelet 09160302</x:t>
  </x:si>
  <x:si>
    <x:t>Earring 12010146</x:t>
  </x:si>
  <x:si>
    <x:t>27 Feb 2026 11:56</x:t>
  </x:si>
  <x:si>
    <x:t>25 Mar 2026 14:21</x:t>
  </x:si>
  <x:si>
    <x:t>Necklace 11230203</x:t>
  </x:si>
  <x:si>
    <x:t>18 Mar 2026 11:45</x:t>
  </x:si>
  <x:si>
    <x:t>(Add-In)
23품목 104개</x:t>
  </x:si>
  <x:si>
    <x:t>Necklace 2512070202</x:t>
  </x:si>
  <x:si>
    <x:t>Nose Stud 01050504</x:t>
  </x:si>
  <x:si>
    <x:t>Bracelet 06050302</x:t>
  </x:si>
  <x:si>
    <x:t>Earring 2512070101</x:t>
  </x:si>
  <x:si>
    <x:t>Earring 06050111</x:t>
  </x:si>
  <x:si>
    <x:t>02 Mar 2026 12:30</x:t>
  </x:si>
  <x:si>
    <x:t>Necklace 2512060208</x:t>
  </x:si>
  <x:si>
    <x:t>Bracelet 12110302</x:t>
  </x:si>
  <x:si>
    <x:t>Earring 2512080109</x:t>
  </x:si>
  <x:si>
    <x:t>Earring 08140119</x:t>
  </x:si>
  <x:si>
    <x:t>Bring back to MCC</x:t>
  </x:si>
  <x:si>
    <x:t>26 Mar 2026 12:03</x:t>
  </x:si>
  <x:si>
    <x:t>Earring 2511070108</x:t>
  </x:si>
  <x:si>
    <x:t>Earring 11150103</x:t>
  </x:si>
  <x:si>
    <x:t>Bracelet 2512070302</x:t>
  </x:si>
  <x:si>
    <x:t>Bracelet 2511080308</x:t>
  </x:si>
  <x:si>
    <x:t>Earring 04200104</x:t>
  </x:si>
  <x:si>
    <x:t>Earring 11110104</x:t>
  </x:si>
  <x:si>
    <x:t>Bracelet 11150303</x:t>
  </x:si>
  <x:si>
    <x:t>Necklace 2512070206</x:t>
  </x:si>
  <x:si>
    <x:t>Transfer to MCC.</x:t>
  </x:si>
  <x:si>
    <x:t>Earring 2512060105</x:t>
  </x:si>
  <x:si>
    <x:t>Earring 01070108</x:t>
  </x:si>
  <x:si>
    <x:t>Earring 2512060106</x:t>
  </x:si>
  <x:si>
    <x:t>Bracelet 2602160307</x:t>
  </x:si>
  <x:si>
    <x:t>Bangle 2602160315</x:t>
  </x:si>
  <x:si>
    <x:t>Necklace 2505050201</x:t>
  </x:si>
  <x:si>
    <x:t>Earring 2505080106</x:t>
  </x:si>
  <x:si>
    <x:t>Earring 2508080105</x:t>
  </x:si>
  <x:si>
    <x:t>Bangle 2601150315</x:t>
  </x:si>
  <x:si>
    <x:t>Bracelet 2602160308</x:t>
  </x:si>
  <x:si>
    <x:t>Earring 2602160105</x:t>
  </x:si>
  <x:si>
    <x:t>Bracelet 2602150308</x:t>
  </x:si>
  <x:si>
    <x:t>Earring 2505080108</x:t>
  </x:si>
  <x:si>
    <x:t>Bracelet 2511080306</x:t>
  </x:si>
  <x:si>
    <x:t>Earring 2601150109</x:t>
  </x:si>
  <x:si>
    <x:t>05 Apr 2026 15:23</x:t>
  </x:si>
  <x:si>
    <x:t>Anklet 2602150504</x:t>
  </x:si>
  <x:si>
    <x:t>Bangle 2604150312</x:t>
  </x:si>
  <x:si>
    <x:t>SS 18kGP Tiger Eye</x:t>
  </x:si>
  <x:si>
    <x:t>Earring 2601200106</x:t>
  </x:si>
  <x:si>
    <x:t>Anklet 2604150501</x:t>
  </x:si>
  <x:si>
    <x:t>Earring 2507080104</x:t>
  </x:si>
  <x:si>
    <x:t>Bracelet 2602170301</x:t>
  </x:si>
  <x:si>
    <x:t>Earring 2508060106</x:t>
  </x:si>
  <x:si>
    <x:t>Bracelet 2603160302</x:t>
  </x:si>
  <x:si>
    <x:t>Earring 2509050104</x:t>
  </x:si>
  <x:si>
    <x:t>Bangle 2602150314</x:t>
  </x:si>
  <x:si>
    <x:t>Earring 2508050103</x:t>
  </x:si>
  <x:si>
    <x:t>Anklet 2506050502</x:t>
  </x:si>
  <x:si>
    <x:t>Earring 2601200108</x:t>
  </x:si>
  <x:si>
    <x:t>Earring 2602170108</x:t>
  </x:si>
  <x:si>
    <x:t>Earring 2601160104</x:t>
  </x:si>
  <x:si>
    <x:t>Bracelet 2602160306</x:t>
  </x:si>
  <x:si>
    <x:t>Earring 2601190110</x:t>
  </x:si>
  <x:si>
    <x:t>Necklace 09150202</x:t>
  </x:si>
  <x:si>
    <x:t>Necklace 2601160210</x:t>
  </x:si>
  <x:si>
    <x:t>Bracelet 2602150305</x:t>
  </x:si>
  <x:si>
    <x:t>Earring 2505090102</x:t>
  </x:si>
  <x:si>
    <x:t>Bracelet 2602170307</x:t>
  </x:si>
  <x:si>
    <x:t>Earring 2509160101</x:t>
  </x:si>
  <x:si>
    <x:t>Necklace 2511060204</x:t>
  </x:si>
  <x:si>
    <x:t>Bracelet 2602160309</x:t>
  </x:si>
  <x:si>
    <x:t>Earring 2602170107</x:t>
  </x:si>
  <x:si>
    <x:t>Necklace 2504090202</x:t>
  </x:si>
  <x:si>
    <x:t>Ear Cuff 2502130115</x:t>
  </x:si>
  <x:si>
    <x:t>Earring 2509160102</x:t>
  </x:si>
  <x:si>
    <x:t>Bangle 2602160312</x:t>
  </x:si>
  <x:si>
    <x:t>Earring 2508060108</x:t>
  </x:si>
  <x:si>
    <x:t>Earring 2602180102</x:t>
  </x:si>
  <x:si>
    <x:t>Earring 2603150104</x:t>
  </x:si>
  <x:si>
    <x:t>Bracelet 2605150302</x:t>
  </x:si>
  <x:si>
    <x:t>Bracelet 2602170306</x:t>
  </x:si>
  <x:si>
    <x:t>Bracelet 2601160306</x:t>
  </x:si>
  <x:si>
    <x:t>Earring 2604150107</x:t>
  </x:si>
  <x:si>
    <x:t>Bracelet 2601190304</x:t>
  </x:si>
  <x:si>
    <x:t>Necklace 2604150201</x:t>
  </x:si>
  <x:si>
    <x:t>Necklace 2604150202</x:t>
  </x:si>
  <x:si>
    <x:t>Earring 2506050108</x:t>
  </x:si>
  <x:si>
    <x:t>Necklace 2504100202</x:t>
  </x:si>
  <x:si>
    <x:t>Earring 2605150105</x:t>
  </x:si>
  <x:si>
    <x:t>Necklace 2504090206</x:t>
  </x:si>
  <x:si>
    <x:t>Bracelet 02050301</x:t>
  </x:si>
  <x:si>
    <x:t>Bracelet 2509150301</x:t>
  </x:si>
  <x:si>
    <x:t>Earring 2605150102</x:t>
  </x:si>
  <x:si>
    <x:t>Necklace 2511050210</x:t>
  </x:si>
  <x:si>
    <x:t>Necklace 2603150205</x:t>
  </x:si>
  <x:si>
    <x:t>Necklace 2605160203</x:t>
  </x:si>
  <x:si>
    <x:t>Earring 2601180108</x:t>
  </x:si>
  <x:si>
    <x:t>Necklace 2511060201</x:t>
  </x:si>
  <x:si>
    <x:t>Anklet 2509050501</x:t>
  </x:si>
  <x:si>
    <x:t>Bracelet 2603160303</x:t>
  </x:si>
  <x:si>
    <x:t>Bangle 2510050313</x:t>
  </x:si>
  <x:si>
    <x:t>Bangle 2510050312</x:t>
  </x:si>
  <x:si>
    <x:t>Earring 2502130101</x:t>
  </x:si>
  <x:si>
    <x:t>Earring 2507060102</x:t>
  </x:si>
  <x:si>
    <x:t>Necklace 2604150205</x:t>
  </x:si>
  <x:si>
    <x:t>Earring 2601220106</x:t>
  </x:si>
  <x:si>
    <x:t>Earring 2602150104</x:t>
  </x:si>
  <x:si>
    <x:t>Earring 2602170106</x:t>
  </x:si>
  <x:si>
    <x:t>Earring 2601220103</x:t>
  </x:si>
  <x:si>
    <x:t>Earring 2508080101</x:t>
  </x:si>
  <x:si>
    <x:t>Earring 2601190101</x:t>
  </x:si>
  <x:si>
    <x:t>Earring 2512050106</x:t>
  </x:si>
  <x:si>
    <x:t>Earring 2603160106</x:t>
  </x:si>
  <x:si>
    <x:t>Earring 2509070107</x:t>
  </x:si>
  <x:si>
    <x:t>Earring 2602160101</x:t>
  </x:si>
  <x:si>
    <x:t>Bangle 2601160315</x:t>
  </x:si>
  <x:si>
    <x:t>Earring 2601200101</x:t>
  </x:si>
  <x:si>
    <x:t>Bangle 2510050314</x:t>
  </x:si>
  <x:si>
    <x:t>Earring 2601180104</x:t>
  </x:si>
  <x:si>
    <x:t>Earring 2601200102</x:t>
  </x:si>
  <x:si>
    <x:t>Earring 2602210103</x:t>
  </x:si>
  <x:si>
    <x:t>Necklace 2510060202</x:t>
  </x:si>
  <x:si>
    <x:t>Bangle 2601170314</x:t>
  </x:si>
  <x:si>
    <x:t>Necklace 2508050208</x:t>
  </x:si>
  <x:si>
    <x:t>Earring 2601180110</x:t>
  </x:si>
  <x:si>
    <x:t>Bangle 2602170314</x:t>
  </x:si>
  <x:si>
    <x:t>Earring 2601210110</x:t>
  </x:si>
  <x:si>
    <x:t>Earring 2504050103</x:t>
  </x:si>
  <x:si>
    <x:t>Earring 2507080105</x:t>
  </x:si>
  <x:si>
    <x:t>Bangle 2505050315</x:t>
  </x:si>
  <x:si>
    <x:t>Earring 2506050102</x:t>
  </x:si>
  <x:si>
    <x:t>Bracelet 2601160305</x:t>
  </x:si>
  <x:si>
    <x:t>Bracelet 2511050308</x:t>
  </x:si>
  <x:si>
    <x:t>Bracelet 2602150304</x:t>
  </x:si>
  <x:si>
    <x:t>Bracelet 2507060308</x:t>
  </x:si>
  <x:si>
    <x:t>Earring 2601210102</x:t>
  </x:si>
  <x:si>
    <x:t>Bangle 2605150311</x:t>
  </x:si>
  <x:si>
    <x:t>Earring 2601190102</x:t>
  </x:si>
  <x:si>
    <x:t>Bangle 2509070315</x:t>
  </x:si>
  <x:si>
    <x:t>Bracelet 2601160303</x:t>
  </x:si>
  <x:si>
    <x:t>Earring 2601220105</x:t>
  </x:si>
  <x:si>
    <x:t>Earring 2602150109</x:t>
  </x:si>
  <x:si>
    <x:t>Earring 2602150105</x:t>
  </x:si>
  <x:si>
    <x:t>Necklace 2512050204</x:t>
  </x:si>
  <x:si>
    <x:t>Bracelet 2601160309</x:t>
  </x:si>
  <x:si>
    <x:t>Necklace 2511050205</x:t>
  </x:si>
  <x:si>
    <x:t>Bracelet 2602180304</x:t>
  </x:si>
  <x:si>
    <x:t>Earring 2601170103</x:t>
  </x:si>
  <x:si>
    <x:t>Earring 2502130111</x:t>
  </x:si>
  <x:si>
    <x:t>Bracelet 2602160302</x:t>
  </x:si>
  <x:si>
    <x:t>Earring 2507050101</x:t>
  </x:si>
  <x:si>
    <x:t>Bracelet 2508050302</x:t>
  </x:si>
  <x:si>
    <x:t>Earring 2602170104</x:t>
  </x:si>
  <x:si>
    <x:t>Necklace 2605150209</x:t>
  </x:si>
  <x:si>
    <x:t>Earring 2507050103</x:t>
  </x:si>
  <x:si>
    <x:t>Anklet 2601150501</x:t>
  </x:si>
  <x:si>
    <x:t>Earring 2601190103</x:t>
  </x:si>
  <x:si>
    <x:t>Necklace 2605160208</x:t>
  </x:si>
  <x:si>
    <x:t>Earring 2601160101</x:t>
  </x:si>
  <x:si>
    <x:t>Bangle 2601150313</x:t>
  </x:si>
  <x:si>
    <x:t>Earring 2504080111</x:t>
  </x:si>
  <x:si>
    <x:t>Nose Pin 2602150509</x:t>
  </x:si>
  <x:si>
    <x:t>Earring 2602150110</x:t>
  </x:si>
  <x:si>
    <x:t>Earring 2602160107</x:t>
  </x:si>
  <x:si>
    <x:t>Earring 2601230102</x:t>
  </x:si>
  <x:si>
    <x:t>Earring 2511060108</x:t>
  </x:si>
  <x:si>
    <x:t>Earring 2504080110</x:t>
  </x:si>
  <x:si>
    <x:t>Bracelet 2509050307</x:t>
  </x:si>
  <x:si>
    <x:t>Bracelet 2511060305</x:t>
  </x:si>
  <x:si>
    <x:t>Earring 2602150107</x:t>
  </x:si>
  <x:si>
    <x:t>Earring 2602180104</x:t>
  </x:si>
  <x:si>
    <x:t>Bracelet 2601150306</x:t>
  </x:si>
  <x:si>
    <x:t>Bracelet 2602160303</x:t>
  </x:si>
  <x:si>
    <x:t>Bracelet 2510060301</x:t>
  </x:si>
  <x:si>
    <x:t>Bracelet 2601150310</x:t>
  </x:si>
  <x:si>
    <x:t>Earring 2602170109</x:t>
  </x:si>
  <x:si>
    <x:t>Bracelet 2601150303</x:t>
  </x:si>
  <x:si>
    <x:t>Earring 2602170105</x:t>
  </x:si>
  <x:si>
    <x:t>Bracelet 2511060301</x:t>
  </x:si>
  <x:si>
    <x:t>Bracelet 2509050309</x:t>
  </x:si>
  <x:si>
    <x:t>Bracelet 2511060302</x:t>
  </x:si>
  <x:si>
    <x:t>10 May 2026 10:43</x:t>
  </x:si>
  <x:si>
    <x:t>Anklet 2506050504</x:t>
  </x:si>
  <x:si>
    <x:t>22 Apr 2026 20:18</x:t>
  </x:si>
  <x:si>
    <x:t>Bracelet 2601170301</x:t>
  </x:si>
  <x:si>
    <x:t>Necklace 2601150202</x:t>
  </x:si>
  <x:si>
    <x:t>Earring 2512080107</x:t>
  </x:si>
  <x:si>
    <x:t>Bangle 2511050312</x:t>
  </x:si>
  <x:si>
    <x:t>Earring 2502120112</x:t>
  </x:si>
  <x:si>
    <x:t>Bangle 2604150315</x:t>
  </x:si>
  <x:si>
    <x:t>Bracelet 2509050303</x:t>
  </x:si>
  <x:si>
    <x:t>Necklace 2602200205</x:t>
  </x:si>
  <x:si>
    <x:t>18 Apr 2026 14:13</x:t>
  </x:si>
  <x:si>
    <x:t>Necklace 2512060202</x:t>
  </x:si>
  <x:si>
    <x:t>Earring 2511060103</x:t>
  </x:si>
  <x:si>
    <x:t>Earring 12100105</x:t>
  </x:si>
  <x:si>
    <x:t>Earring 11150108</x:t>
  </x:si>
  <x:si>
    <x:t>13 Mar 2026 15:21</x:t>
  </x:si>
  <x:si>
    <x:t>Bracelet 11150309</x:t>
  </x:si>
  <x:si>
    <x:t>Bangle 2602190311</x:t>
  </x:si>
  <x:si>
    <x:t>Bracelet 12100315</x:t>
  </x:si>
  <x:si>
    <x:t>Bracelet 09260309</x:t>
  </x:si>
  <x:si>
    <x:t>Earring 02100104</x:t>
  </x:si>
  <x:si>
    <x:t>Earring 07110110</x:t>
  </x:si>
  <x:si>
    <x:t>02 Jun 2026 14:52</x:t>
  </x:si>
  <x:si>
    <x:t>Earring 2511070105</x:t>
  </x:si>
  <x:si>
    <x:t>Ear Cuff 2505080110</x:t>
  </x:si>
  <x:si>
    <x:t>25 Jun 2026 12:32</x:t>
  </x:si>
  <x:si>
    <x:t>15 May 2026 10:51</x:t>
  </x:si>
  <x:si>
    <x:t>Necklace 2512070205</x:t>
  </x:si>
  <x:si>
    <x:t>An old arab couple are inside the Columbia shop when the lady go outside she saw our jewelries and started looking for what she want then she saw the necklace I show her also the ring and she like it because they are match ,she told she will buy it if have discount so I give little.</x:t>
  </x:si>
  <x:si>
    <x:t>A mother with her son from France but they are residence in dubai came here earlier looking for gift, but they can`t decide so they said they will come back, after 1 hour they really came back, and the mother told its for her son`s girlfriend , she asked for last price and pay for it.</x:t>
  </x:si>
  <x:si>
    <x:t>A couple from Germany went here looking for gift going back to their country, the lady can`t decide so she told she will come back, after how many minutes she really came back, then she chooses 5 items, she asked for Last price and pay for it. She dont want to give her details.</x:t>
  </x:si>
  <x:si>
    <x:t>(Add-Found)
(2) Bracelet 2601160301
(Add-From MCC)
(2) Earring 2512090106
(3) Earring 2512090109
(2) Earring 2601210103
(1) Earring 2602210104
(Add-Ex)
(1) Earcuff 2601230104
(1) Earring 2601220107
(Add-From MCC)
(2) Bangle set 2605150312
(Add-Ex)
(1) Hand Chain 2509070301</x:t>
  </x:si>
  <x:si>
    <x:t>An arab mother and daughter went here earlier looking for gift but they can`t decide so they told they will come back, it took long time before they came back and then they choose 1 necklace, the mother asked for last price and pay for it, she dont want to give her details.</x:t>
  </x:si>
  <x:si>
    <x:t>A family of Russian is confused which they`re gonna buy coz the teenage girl wants a necklace but the mom wants a bracelet for her.. they also don`t know how to speak English so m the one who is suggesting more which one is best for a teenage girl.,at the end they bought a necklace</x:t>
  </x:si>
  <x:si>
    <x:t>A family from United Kingdom whose living in dubai, went here earlier looking for gift, but they can`t decide so they told they will just come back, after how many hours, they really came back and chose the necklace and a bangle set, the mother asked for Last price and pay for it.</x:t>
  </x:si>
  <x:si>
    <x:t>(De-To MCC]
(1) Anklet 2602150505
(1) Bangle 2602170313
(1) Bangle 2602170314
(2) Bangle 2602190311
(2) Bangle 2602190312
(3) Bangle 2602190313
(1) Bangle set 2602180313
(1) Bangle set 2602180315
(3) Bangle set 2602200311
(2) Bangle set 2602210312
(2) Bangle set 2605150312</x:t>
  </x:si>
  <x:si>
    <x:t>An arab lady with Paul coffee is passing by when she stopped at the shop, she quickly chose one earring, then She look one round for all the items then she likes also the ring and the anklet, she asked for discount and pay for it. Shes in hurry and she don`t want to give her details.</x:t>
  </x:si>
  <x:si>
    <x:t>A Pakistani lady whose living in dubai, received gift from our shop in mcc, she told she really loves it so she likes also to get a gift for someone, mcc is quiet far to her place so she Google it here, she chose 1 bangle and 1 ring, she asked for discount and pay for it.</x:t>
  </x:si>
  <x:si>
    <x:t>(Add-From MCC)
(1) Necklace 12050301
(2) Necklace 2601150208
(1) Necklace 2602170207
(1) Necklace 2604150202
(1) Necklace 2605160205
(1) Necklace 2605160206
(Add-Fixed)
(1) Necklace 2601150203
(Add-Ex)
(1) Ring 2602150410
(Add-From MCC)
(1) Ring 2602180403
(4) Ring 2605150401</x:t>
  </x:si>
  <x:si>
    <x:t>Bangle 2602160314</x:t>
  </x:si>
  <x:si>
    <x:t>Bracelet 07100302</x:t>
  </x:si>
  <x:si>
    <x:t>Earring 2601220110</x:t>
  </x:si>
  <x:si>
    <x:t>20 Mar 2026 15:13</x:t>
  </x:si>
  <x:si>
    <x:t>Earring 2512080101</x:t>
  </x:si>
  <x:si>
    <x:t>Earring 2502130103</x:t>
  </x:si>
  <x:si>
    <x:t>19 Apr 2026 16:54</x:t>
  </x:si>
  <x:si>
    <x:t>02 May 2026 14:21</x:t>
  </x:si>
  <x:si>
    <x:t>Earring 2602230108</x:t>
  </x:si>
  <x:si>
    <x:t>12 May 2026 13:36</x:t>
  </x:si>
  <x:si>
    <x:t>10 Jun 2026 12:45</x:t>
  </x:si>
  <x:si>
    <x:t>Necklace 2506050209</x:t>
  </x:si>
  <x:si>
    <x:t>Earring 2512080103</x:t>
  </x:si>
  <x:si>
    <x:t>Earring 2512070103</x:t>
  </x:si>
  <x:si>
    <x:t>17 Mar 2026 12:53</x:t>
  </x:si>
  <x:si>
    <x:t>Earring 11150117</x:t>
  </x:si>
  <x:si>
    <x:t>Earring 11150104</x:t>
  </x:si>
  <x:si>
    <x:t>Earring 2602230107</x:t>
  </x:si>
  <x:si>
    <x:t>Necklace 2602170207</x:t>
  </x:si>
  <x:si>
    <x:t>Earring 2602220110</x:t>
  </x:si>
  <x:si>
    <x:t>Necklace 2504080202</x:t>
  </x:si>
  <x:si>
    <x:t>Earring 2601220101</x:t>
  </x:si>
  <x:si>
    <x:t>02 Apr 2026 13:44</x:t>
  </x:si>
  <x:si>
    <x:t>mayawae7@gmail.com</x:t>
  </x:si>
  <x:si>
    <x:t>Bracelet 2602190303</x:t>
  </x:si>
  <x:si>
    <x:t>Bangle 2510050311</x:t>
  </x:si>
  <x:si>
    <x:t>Bangle 2504060313</x:t>
  </x:si>
  <x:si>
    <x:t>Earring 2512070110</x:t>
  </x:si>
  <x:si>
    <x:t>Bracelet 2512070301</x:t>
  </x:si>
  <x:si>
    <x:t>Necklace 01010201</x:t>
  </x:si>
  <x:si>
    <x:t>Necklace 12100213</x:t>
  </x:si>
  <x:si>
    <x:t>Earring 2512090101</x:t>
  </x:si>
  <x:si>
    <x:t>Bracelet 09070304</x:t>
  </x:si>
  <x:si>
    <x:t>Earring 08010108</x:t>
  </x:si>
  <x:si>
    <x:t>09 Mar 2026 12:12</x:t>
  </x:si>
  <x:si>
    <x:t>Earring 2602230109</x:t>
  </x:si>
  <x:si>
    <x:t>Earring 2511070109</x:t>
  </x:si>
  <x:si>
    <x:t>28 Mar 2026 14:12</x:t>
  </x:si>
  <x:si>
    <x:t>Earring 02100101</x:t>
  </x:si>
  <x:si>
    <x:t>Bracelet 10050310</x:t>
  </x:si>
  <x:si>
    <x:t>Earring 01010107</x:t>
  </x:si>
  <x:si>
    <x:t>Earring 02100103</x:t>
  </x:si>
  <x:si>
    <x:t>Bangle set 12050211</x:t>
  </x:si>
  <x:si>
    <x:t>Bracelet 2511070304</x:t>
  </x:si>
  <x:si>
    <x:t>Ear Cuff 05130108</x:t>
  </x:si>
  <x:si>
    <x:t>Nose Stud 07210502</x:t>
  </x:si>
  <x:si>
    <x:t>Bracelet 01010304</x:t>
  </x:si>
  <x:si>
    <x:t>26 Apr 2026 11:45</x:t>
  </x:si>
  <x:si>
    <x:t>Anklet 2511050506</x:t>
  </x:si>
  <x:si>
    <x:t>Bracelet 12110309</x:t>
  </x:si>
  <x:si>
    <x:t>09 Jun 2026 17:54</x:t>
  </x:si>
  <x:si>
    <x:t>Necklace 12110213</x:t>
  </x:si>
  <x:si>
    <x:t>Necklace 11160207</x:t>
  </x:si>
  <x:si>
    <x:t>Earring 2512090103</x:t>
  </x:si>
  <x:si>
    <x:t>Earring 01070107</x:t>
  </x:si>
  <x:si>
    <x:t>09 Apr 2026 13:13</x:t>
  </x:si>
  <x:si>
    <x:t>Earring 01070106</x:t>
  </x:si>
  <x:si>
    <x:t>Pendant 05150602</x:t>
  </x:si>
  <x:si>
    <x:t>11 Apr 2026 11:53</x:t>
  </x:si>
  <x:si>
    <x:t>Necklace 09100201</x:t>
  </x:si>
  <x:si>
    <x:t>Earring 04150110</x:t>
  </x:si>
  <x:si>
    <x:t>Bracelet 2602150306</x:t>
  </x:si>
  <x:si>
    <x:t>Bracelet 2508050308</x:t>
  </x:si>
  <x:si>
    <x:t>Bracelet 2601190306</x:t>
  </x:si>
  <x:si>
    <x:t>Earring 2602190101</x:t>
  </x:si>
  <x:si>
    <x:t>Bangle 2605160315</x:t>
  </x:si>
  <x:si>
    <x:t>Ear Cuff 2602310110</x:t>
  </x:si>
  <x:si>
    <x:t>Earring 2601170102</x:t>
  </x:si>
  <x:si>
    <x:t>Necklace 2603150202</x:t>
  </x:si>
  <x:si>
    <x:t>Bracelet 2602150303</x:t>
  </x:si>
  <x:si>
    <x:t>Ear Cuff 2602310109</x:t>
  </x:si>
  <x:si>
    <x:t>Earcuff 2601230106</x:t>
  </x:si>
  <x:si>
    <x:t>Earring 2601210108</x:t>
  </x:si>
  <x:si>
    <x:t>Necklace 2601150204</x:t>
  </x:si>
  <x:si>
    <x:t>Necklace 2605160207</x:t>
  </x:si>
  <x:si>
    <x:t>Bracelet 2601160307</x:t>
  </x:si>
  <x:si>
    <x:t>Bangle 2602150315</x:t>
  </x:si>
  <x:si>
    <x:t>Bangle 2604150311</x:t>
  </x:si>
  <x:si>
    <x:t>Necklace 2605160205</x:t>
  </x:si>
  <x:si>
    <x:t>Earring 2601160107</x:t>
  </x:si>
  <x:si>
    <x:t>Earring 2602170103</x:t>
  </x:si>
  <x:si>
    <x:t>Necklace 2604150206</x:t>
  </x:si>
  <x:si>
    <x:t>Earring 2601220104</x:t>
  </x:si>
  <x:si>
    <x:t>Earring 2507080107</x:t>
  </x:si>
  <x:si>
    <x:t>Bangle 2603150312</x:t>
  </x:si>
  <x:si>
    <x:t>Bracelet 2503070305</x:t>
  </x:si>
  <x:si>
    <x:t>Necklace 2605150210</x:t>
  </x:si>
  <x:si>
    <x:t>Necklace 2504100204</x:t>
  </x:si>
  <x:si>
    <x:t>Bracelet 2602170302</x:t>
  </x:si>
  <x:si>
    <x:t>Earring 2511050102</x:t>
  </x:si>
  <x:si>
    <x:t>Earring 2601150107</x:t>
  </x:si>
  <x:si>
    <x:t>Earring 2601170105</x:t>
  </x:si>
  <x:si>
    <x:t>Bracelet 2601150305</x:t>
  </x:si>
  <x:si>
    <x:t>Bangle 2512050311</x:t>
  </x:si>
  <x:si>
    <x:t>Earring 2509150102</x:t>
  </x:si>
  <x:si>
    <x:t>Earring 2601180103</x:t>
  </x:si>
  <x:si>
    <x:t>Earring 2508080102</x:t>
  </x:si>
  <x:si>
    <x:t>Earring 2601150105</x:t>
  </x:si>
  <x:si>
    <x:t>Earring 2508050107</x:t>
  </x:si>
  <x:si>
    <x:t>Earring 2601180107</x:t>
  </x:si>
  <x:si>
    <x:t>Anklet 2605150501</x:t>
  </x:si>
  <x:si>
    <x:t>Earring 2508050102</x:t>
  </x:si>
  <x:si>
    <x:t>Earring 2509150103</x:t>
  </x:si>
  <x:si>
    <x:t>Earring 2507080102</x:t>
  </x:si>
  <x:si>
    <x:t>Earring 2509150109</x:t>
  </x:si>
  <x:si>
    <x:t>Bangle 2512050312</x:t>
  </x:si>
  <x:si>
    <x:t>Earring 2601180102</x:t>
  </x:si>
  <x:si>
    <x:t>Earring 2509060107</x:t>
  </x:si>
  <x:si>
    <x:t>Earring 2508080106</x:t>
  </x:si>
  <x:si>
    <x:t>Earring 2508080104</x:t>
  </x:si>
  <x:si>
    <x:t>Earring 2509070106</x:t>
  </x:si>
  <x:si>
    <x:t>Necklace 2605160206</x:t>
  </x:si>
  <x:si>
    <x:t>Bangle 2601150311</x:t>
  </x:si>
  <x:si>
    <x:t>Earring 2601180109</x:t>
  </x:si>
  <x:si>
    <x:t>Earring 2601190108</x:t>
  </x:si>
  <x:si>
    <x:t>Bangle 2601170312</x:t>
  </x:si>
  <x:si>
    <x:t>Earring 2508050108</x:t>
  </x:si>
  <x:si>
    <x:t>Earring 2601190106</x:t>
  </x:si>
  <x:si>
    <x:t>Earring 2510050104</x:t>
  </x:si>
  <x:si>
    <x:t>Bangle 2602160313</x:t>
  </x:si>
  <x:si>
    <x:t>Anklet 2502100501</x:t>
  </x:si>
  <x:si>
    <x:t>Earring 2510050103</x:t>
  </x:si>
  <x:si>
    <x:t>Bracelet 2508050305</x:t>
  </x:si>
  <x:si>
    <x:t>Earring 2508060109</x:t>
  </x:si>
  <x:si>
    <x:t>Earring 2509070102</x:t>
  </x:si>
  <x:si>
    <x:t>Bracelet 2601170308</x:t>
  </x:si>
  <x:si>
    <x:t>Earring 2601150103</x:t>
  </x:si>
  <x:si>
    <x:t>Earring 2601150106</x:t>
  </x:si>
  <x:si>
    <x:t>Bracelet 2602170303</x:t>
  </x:si>
  <x:si>
    <x:t>Necklace 2601160206</x:t>
  </x:si>
  <x:si>
    <x:t>Bracelet 2601180304</x:t>
  </x:si>
  <x:si>
    <x:t>Necklace 2504090207</x:t>
  </x:si>
  <x:si>
    <x:t>Bangle 2601160313</x:t>
  </x:si>
  <x:si>
    <x:t>Bangle 2602150312</x:t>
  </x:si>
  <x:si>
    <x:t>Earring 2509150106</x:t>
  </x:si>
  <x:si>
    <x:t>Bracelet 2604150301</x:t>
  </x:si>
  <x:si>
    <x:t>Earring 2601150108</x:t>
  </x:si>
  <x:si>
    <x:t>Necklace 2601170207</x:t>
  </x:si>
  <x:si>
    <x:t>Earring 2604160102</x:t>
  </x:si>
  <x:si>
    <x:t>Anklet 2602150503</x:t>
  </x:si>
  <x:si>
    <x:t>Bracelet 2602180306</x:t>
  </x:si>
  <x:si>
    <x:t>Necklace 2602150207</x:t>
  </x:si>
  <x:si>
    <x:t>Necklace 2601180201</x:t>
  </x:si>
  <x:si>
    <x:t>Bracelet 2504070304</x:t>
  </x:si>
  <x:si>
    <x:t>Bracelet 2508050309</x:t>
  </x:si>
  <x:si>
    <x:t>Bangle 2602170311</x:t>
  </x:si>
  <x:si>
    <x:t>Earring 2601150102</x:t>
  </x:si>
  <x:si>
    <x:t>Earring 2505060104</x:t>
  </x:si>
  <x:si>
    <x:t>Bangle 2601150312</x:t>
  </x:si>
  <x:si>
    <x:t>Bracelet 2602150310</x:t>
  </x:si>
  <x:si>
    <x:t>Anklet 2602150507</x:t>
  </x:si>
  <x:si>
    <x:t>Bangle 2602150311</x:t>
  </x:si>
  <x:si>
    <x:t>Bangle 2511050311</x:t>
  </x:si>
  <x:si>
    <x:t>Earring 2512050101</x:t>
  </x:si>
  <x:si>
    <x:t>Earring 2602210104</x:t>
  </x:si>
  <x:si>
    <x:t>Earring 2504130110</x:t>
  </x:si>
  <x:si>
    <x:t>Bracelet 2602150307</x:t>
  </x:si>
  <x:si>
    <x:t>28 May 2026 14:32</x:t>
  </x:si>
  <x:si>
    <x:t>Earring 2505070106</x:t>
  </x:si>
  <x:si>
    <x:t>Earring 2512090106</x:t>
  </x:si>
  <x:si>
    <x:t>Earring 2511070106</x:t>
  </x:si>
  <x:si>
    <x:t>Ear Stud 07210117</x:t>
  </x:si>
  <x:si>
    <x:t>Earring 12120113</x:t>
  </x:si>
  <x:si>
    <x:t>12 Feb 2026 13:45</x:t>
  </x:si>
  <x:si>
    <x:t>Earring 2603150103</x:t>
  </x:si>
  <x:si>
    <x:t>Bracelet 2512060309</x:t>
  </x:si>
  <x:si>
    <x:t>A European lady bought bracelet</x:t>
  </x:si>
  <x:si>
    <x:t>2 young ladies bought earring.</x:t>
  </x:si>
  <x:si>
    <x:t>An African lady bought earring.</x:t>
  </x:si>
  <x:si>
    <x:t>Costumer change to another item</x:t>
  </x:si>
  <x:si>
    <x:t>Customer return to exchange.</x:t>
  </x:si>
  <x:si>
    <x:t>An Indian family bought ring.</x:t>
  </x:si>
  <x:si>
    <x:t>An Arab lady bought earrings.</x:t>
  </x:si>
  <x:si>
    <x:t>Deduct 1 bangle set,send to mcc</x:t>
  </x:si>
  <x:si>
    <x:t>An Arab couple bought necklace.</x:t>
  </x:si>
  <x:si>
    <x:t>An Arab women bought bangle set</x:t>
  </x:si>
  <x:si>
    <x:t>An Arab customer bought ring.</x:t>
  </x:si>
  <x:si>
    <x:t>An Arab women bought bracelet.</x:t>
  </x:si>
  <x:si>
    <x:t>2 European ladies bought ring.</x:t>
  </x:si>
  <x:si>
    <x:t>Add to stock.customer return.</x:t>
  </x:si>
  <x:si>
    <x:t>Young couple bought necklace</x:t>
  </x:si>
  <x:si>
    <x:t>A couple bought 3 necklaces.</x:t>
  </x:si>
  <x:si>
    <x:t>A European lady bought earring.</x:t>
  </x:si>
  <x:si>
    <x:t>Costumer exchange to necklace</x:t>
  </x:si>
  <x:si>
    <x:t>A young lady bought handchain.</x:t>
  </x:si>
  <x:si>
    <x:t>An Arab customer bought anklet.</x:t>
  </x:si>
  <x:si>
    <x:t>2 European women bought earring</x:t>
  </x:si>
  <x:si>
    <x:t>Deduct 1 earcuff in the system</x:t>
  </x:si>
  <x:si>
    <x:t>A Chinese national bought ring</x:t>
  </x:si>
  <x:si>
    <x:t>A Russian women bought earcuff</x:t>
  </x:si>
  <x:si>
    <x:t>심플 고객. 딸과 방문. 가격에 크게 개의치 않고 구매.</x:t>
  </x:si>
  <x:si>
    <x:t>filipino couple bought earring.</x:t>
  </x:si>
  <x:si>
    <x:t>Two Chinese women bought ring</x:t>
  </x:si>
  <x:si>
    <x:t>An indian lady bought earring.</x:t>
  </x:si>
  <x:si>
    <x:t>2 indian women bought necklace.</x:t>
  </x:si>
  <x:si>
    <x:t>An arab couple bought bangle.</x:t>
  </x:si>
  <x:si>
    <x:t>Found damage in the display,</x:t>
  </x:si>
  <x:si>
    <x:t>An Arab lady bought bracelet.</x:t>
  </x:si>
  <x:si>
    <x:t>3 Arabs ladies bought earrings.</x:t>
  </x:si>
  <x:si>
    <x:t>A filipina women bought anklet.</x:t>
  </x:si>
  <x:si>
    <x:t>Filipino couple bought earring.</x:t>
  </x:si>
  <x:si>
    <x:t>A tourist Kuwaiti bought ring.</x:t>
  </x:si>
  <x:si>
    <x:t>A couple bought again bangle.</x:t>
  </x:si>
  <x:si>
    <x:t>Visiting dubai from Tanzania</x:t>
  </x:si>
  <x:si>
    <x:t>An Indian lady bought earrings.</x:t>
  </x:si>
  <x:si>
    <x:t>An arab lady bought earring.</x:t>
  </x:si>
  <x:si>
    <x:t>An Arab lady bought necklace.</x:t>
  </x:si>
  <x:si>
    <x:t>A Pakistani lady bought ring</x:t>
  </x:si>
  <x:si>
    <x:t>(De-Damaged)
(1) Bracelet 2601190306
(1) Earring 2602170108
(De-To MCC)
(2) Necklace set 2602220204
(Add-From MCC) Total 18
(3) Bracelet 08160302
(2) Bracelet 10190315
(3) Earring 2502100105
(4) Earring 2502100106
(3) Necklace 2602210201
(1) Necklace 2602210202
(1) Necklace set 2602220204
(1) Ring 2602190401</x:t>
  </x:si>
  <x:si>
    <x:t>An indian lady whose living nereby is passing by when she saw the rings, at first she want only the ring but when show her some designs ,she likes also the bracelet and the earrings, she asked more discount because she have tight budget now but she really likes it, after we agreed for the price she bought 3 pieces.</x:t>
  </x:si>
  <x:si>
    <x:t>A lady from France whose living in dubai went here looking for pearl earrings but she can`t decide so her attention focus on the cross necklace she told she`s looking long time for that necklace so it`s the one she will buy first. She asked for discount and pay for it. She do t want to give her name and number.</x:t>
  </x:si>
  <x:si>
    <x:t>An Indonesian old woman mid 70`s really likes the bangles that hve a price of 190 and asking for too much discount coz her money is only 170..she said if I agree then she will bought it., I said 180 madam then she feel sad and was about to go.. that why I said ok madam 170 . After that she`s very happy when she go</x:t>
  </x:si>
  <x:si>
    <x:t>(Add-From MCC)
(3) Bangle 2601150314
(1) Bracelet 2511070310
(1) Necklace 2602190205
(De-Ex)
(1) Bracelet 2602150306
(De-To MCC)
(1) Earring 2602150102
(1) Hand Chain 2602190302
(1) Hand Chain 2603150301
(1) Hand Chain 2603150306
(De-Damage)
(1) Bracelet 2602160310
(1) Hand Chain 2603150306
(1) Necklace 2601150203</x:t>
  </x:si>
  <x:si>
    <x:t>A family of mother and daughter ask for a hand chain and I said we have it and they try the first one, after that mother said will try different design ., after she said ok she like it and bought it., then she also do like some set of necklace w/ earrings.. and she also ask for some discount when she`s paying</x:t>
  </x:si>
  <x:si>
    <x:t>One lady from Morocco with a Carrefour trolley whose living in dubai with her family, went here looking for earring for her firstborn daughter, she chose easily and when she look around she saw also for her 2nd daughter, and in the end she decide also to buy for herself, she ask for Last price and bought it all.</x:t>
  </x:si>
  <x:si>
    <x:t>A half Armenian ,half Turkish lady with Parfois bag whose living in dubai is passing by when she saw the earrings, she want first the earcuff but she wants 2 pieces we only have 1 left, so she chose the silver earring asked for last price and bought it and she told to come back once we have the same ear cuff.</x:t>
  </x:si>
  <x:si>
    <x:t>A family from Egypt went here earlier looking for gift , they chose the tennis bracelet but they told they will come back, after an hour they really came back and want to buy it, they want also one ring and asked for more discount then bought it.</x:t>
  </x:si>
  <x:si>
    <x:t>An Indian pregnant woman went here earlier looking for jewelries but she can`t decide, so she told she will be back, after an hour she really came back with her husband and chose 1 bangle she asked for last price and the husband pay for it.</x:t>
  </x:si>
  <x:si>
    <x:t>A lady with her daughter with miniso bag are from Peru but living in dubai, they went here earlier looking for an evil eye necklace for a gift but she told she will come back, after how may hours she came back, asked discount and pay for it.</x:t>
  </x:si>
  <x:si>
    <x:t>A Syrian old lady whose living in dubai with her family went here looking for bracelet, but she can`t decide so she told she will come back after how many minutes she really came back and chose 1 bracelet ,she asked for last price and pay for it.</x:t>
  </x:si>
  <x:si>
    <x:t>A guy is looking for a bracelet gift for someone, I show him all the bracelets but he told he will come back, after how many minutes he really comes back and bought a silver bracelet. Hes living near MOE but He don`t want to give his details.</x:t>
  </x:si>
  <x:si>
    <x:t>A lady from Europe with a baby went here looking for a bracelet, but she likes the anklet design so she let me to cut it to become a bracelet, she chose also 1 bangle, she asked for discount and pay for it.She dont want to give her details.</x:t>
  </x:si>
  <x:si>
    <x:t>This Lebanese lady that bought necklaces earlier came back because she really likes the ring that match the necklace and show her the earring and she likes it also but she asking for discount so I gave it since she bought 5 pieces all together.</x:t>
  </x:si>
  <x:si>
    <x:t>A family tourists from Holland is looking for a present to bring tomorrow when they go back to their country and they chooses two silver bracelet for the mom and daughter they ask for the 5 percent discount because they will show in airport.</x:t>
  </x:si>
  <x:si>
    <x:t>A tourist returning indian customer bought earring.</x:t>
  </x:si>
  <x:si>
    <x:t>We sell already 1 piece before the system updated.</x:t>
  </x:si>
  <x:si>
    <x:t>A tourist women from India bought necklace and ring</x:t>
  </x:si>
  <x:si>
    <x:t>An indian women wearing red blazer bought bangle.</x:t>
  </x:si>
  <x:si>
    <x:t>A women from Tanzania bought earring and bracelet.</x:t>
  </x:si>
  <x:si>
    <x:t>An Arab lady bought necklace and bracelet for gift.</x:t>
  </x:si>
  <x:si>
    <x:t>A women from Kyrgyzstan bought necklace for gift.</x:t>
  </x:si>
  <x:si>
    <x:t>A returning indian men customer bought necklace.</x:t>
  </x:si>
  <x:si>
    <x:t>An Arab women with her daughter bought handchain.</x:t>
  </x:si>
  <x:si>
    <x:t>A tourist from England bought 2 handchain for gift.</x:t>
  </x:si>
  <x:si>
    <x:t>A group of young European ladies bought earring.</x:t>
  </x:si>
  <x:si>
    <x:t>One men and women with Pandora bag bought earring.</x:t>
  </x:si>
  <x:si>
    <x:t>An Arab woman bought a ring and earring for herself</x:t>
  </x:si>
  <x:si>
    <x:t>An African lady with her friend bought earrings.</x:t>
  </x:si>
  <x:si>
    <x:t>A lady and her sister bought bangle and necklace.</x:t>
  </x:si>
  <x:si>
    <x:t>2 Indian women bought earring,necklace and ring.</x:t>
  </x:si>
  <x:si>
    <x:t>A mother and daughter bought earring and necklace.</x:t>
  </x:si>
  <x:si>
    <x:t>An Arab women wearing green abaya bought necklace</x:t>
  </x:si>
  <x:si>
    <x:t>From MOE to MCC
(De)
(1) Necklace set 2602220203</x:t>
  </x:si>
  <x:si>
    <x:t>An Arab women with her 2 daughter bought bangle.</x:t>
  </x:si>
  <x:si>
    <x:t>A woman came earlier then came again bought ankles.</x:t>
  </x:si>
  <x:si>
    <x:t>A mother and daughter from Kuwait bought necklace.</x:t>
  </x:si>
  <x:si>
    <x:t>An indian men bought silver bracelet for her wife.</x:t>
  </x:si>
  <x:si>
    <x:t>An Arab customer living nearby MOE bought 2 items.</x:t>
  </x:si>
  <x:si>
    <x:t>An Arab men wearing condura bought again anklet.</x:t>
  </x:si>
  <x:si>
    <x:t>An Indian men bought bracelet for wife as a gift.</x:t>
  </x:si>
  <x:si>
    <x:t>An arab men bought necklace and earring for gift.</x:t>
  </x:si>
  <x:si>
    <x:t>A Pakistani women with her daughter bought ring.</x:t>
  </x:si>
  <x:si>
    <x:t>Came with her friend bought a bangle set together</x:t>
  </x:si>
  <x:si>
    <x:t>20대 여성 / try조차 조심 스럽게 물어봄 / 시도한 재품 단2개 그리고 모두 구매</x:t>
  </x:si>
  <x:si>
    <x:t>A visitor from Russia bought earring for his wife.</x:t>
  </x:si>
  <x:si>
    <x:t>3명의 여성고객. 이전에 우리 가게에 욌던 손님이 데리고 옴. 제품에 대한 신뢰가 있음.</x:t>
  </x:si>
  <x:si>
    <x:t>A European men from Paris bought bracelet for gift.</x:t>
  </x:si>
  <x:si>
    <x:t>A European lady living nearby MOE bought bangle.</x:t>
  </x:si>
  <x:si>
    <x:t>A tourist girl bought a gift necklace for herself</x:t>
  </x:si>
  <x:si>
    <x:t>A European lady wearing black top bought necklace</x:t>
  </x:si>
  <x:si>
    <x:t>2 emarati women bought earring,necklace and ring.</x:t>
  </x:si>
  <x:si>
    <x:t>Emarati women with 2 emarati men bought handchain.</x:t>
  </x:si>
  <x:si>
    <x:t>An African couple from New Zealand bought necklace.</x:t>
  </x:si>
  <x:si>
    <x:t>An Arab guy with her mother came again to exchange.</x:t>
  </x:si>
  <x:si>
    <x:t>An Indian women with her daughter bought necklace.</x:t>
  </x:si>
  <x:si>
    <x:t>A Pakistani women with her family bought bracelet</x:t>
  </x:si>
  <x:si>
    <x:t>인도 아모 3명 / 선호제품 확실했음 / 할인 요구 그러나 유쾌하심 / 기분 좋은 손님</x:t>
  </x:si>
  <x:si>
    <x:t>Deduct 1 handchain already sell, Last piece already</x:t>
  </x:si>
  <x:si>
    <x:t>Customer from while ago bought another necklace.</x:t>
  </x:si>
  <x:si>
    <x:t>A women customer from Kyrgyzstan bought 3 items.</x:t>
  </x:si>
  <x:si>
    <x:t>An indian staff in Center point bought bracelet.</x:t>
  </x:si>
  <x:si>
    <x:t>An Arab women wearing black top bought necklace.</x:t>
  </x:si>
  <x:si>
    <x:t>An Indian women wearing black blouse bought ring.</x:t>
  </x:si>
  <x:si>
    <x:t>A tourist Indian women from London bought earring.</x:t>
  </x:si>
  <x:si>
    <x:t>An Arab mother and son bought necklace for gift.</x:t>
  </x:si>
  <x:si>
    <x:t>An Arab women bought necklace.she dont give details</x:t>
  </x:si>
  <x:si>
    <x:t>An Indian family bought earrings for her daughter.</x:t>
  </x:si>
  <x:si>
    <x:t>An Indian women with her daughter bought nose pin.</x:t>
  </x:si>
  <x:si>
    <x:t>A European women with husband and baby bought ring.</x:t>
  </x:si>
  <x:si>
    <x:t>A group of Sri Lankan bought bracelet and earring.</x:t>
  </x:si>
  <x:si>
    <x:t>An Sri Lankan women wearing gym attire bought ring.</x:t>
  </x:si>
  <x:si>
    <x:t>A European women with her daughter bought earring.</x:t>
  </x:si>
  <x:si>
    <x:t>A European girl really like the bracelet that have a zircon stone., at first she says that she will think if she will buy it..,then after a minute she said give discount please and I will buy it..then I said ok..that`s why she bought it and wear it fast on her wrist.</x:t>
  </x:si>
  <x:si>
    <x:t>A Qatari lady whose living in dubai is passing by when she saw the bangle ,she quickly chose one, then went to ring section, she tries as many as she wants then she chose 6 pieces, she asked for discount and pay for it. She don`t want to give her name and number.</x:t>
  </x:si>
  <x:si>
    <x:t>2 Arab ladies went here looking for a necklace that can be match to bracelet and ring, after showing her some of the match designs, she bought the necklace,bracelet and a ring ,, I gave 10 % discount but she asked more so madam give her little more discount.</x:t>
  </x:si>
  <x:si>
    <x:t>A young emarati went here looking for rings, she took too much time choosing because she can`t decide, she only want to buy 1 but she chose 2 so it`s hard for her to choose , but she end up buying the 2 and asked for discount. She don`t want to give her details.</x:t>
  </x:si>
  <x:si>
    <x:t>A young lady from Europe with her mom went here earlier looking for gift, but they can`t decide so they told they will come back, after an hour they really back and chose 1 necklace, the mother asked for discount and pay for it. She dont like to give her details.</x:t>
  </x:si>
  <x:si>
    <x:t>There is a family about to passing by here in the shop and i call the attention of mother to check .. I offer first here a fresh water pearl bracelet also suggest a necklace.. she check and really like the design and immediately bought it but ask a discount..</x:t>
  </x:si>
  <x:si>
    <x:t>An emarati mother with his baby in stroller, with Hermes and centerpoint bag, went here looking for necklace, she easily chose one necklace and show her some earring to match her necklace so she chose also one earring, she asked for Last price and bought it.</x:t>
  </x:si>
  <x:si>
    <x:t>A tourist lady from Saudi, went here earlier, but she told she dont have money so she will bring her husband to pay for her, after how many hour, she came back with the husband ,she chose 1 necklace and the husband pay for it.She dont want to give her details.</x:t>
  </x:si>
  <x:si>
    <x:t>A mother &amp; daughter from France that living here in dubai bought a necklace as a gift to her friend</x:t>
  </x:si>
  <x:si>
    <x:t>Local Mother and daughter went here checking for the jewelries and they buy bangle set and earring</x:t>
  </x:si>
  <x:si>
    <x:t>Arab mom and daughter went here looking for a gift and they bought an earring and silver necklace.</x:t>
  </x:si>
  <x:si>
    <x:t>An Indian women who bought ring because she saw her sister ring which bought to us.And she like it.</x:t>
  </x:si>
  <x:si>
    <x:t>A lady tourist from Mongolia went here to search for an earring and she found one and bought it.</x:t>
  </x:si>
  <x:si>
    <x:t>A Filipina girl can`t decide if which pearl she will going to buy at last she prefer to buy a ring</x:t>
  </x:si>
  <x:si>
    <x:t>An Indian girl looking for a ring that have a blue color to match it on her bracelet and necklace.</x:t>
  </x:si>
  <x:si>
    <x:t>A mother and daughter from India bought handchain.They dont give details because they are tourist.</x:t>
  </x:si>
  <x:si>
    <x:t>A siblings bought handchain.</x:t>
  </x:si>
  <x:si>
    <x:t>2 young ladies bought necklace.</x:t>
  </x:si>
  <x:si>
    <x:t>Damaged,customer returned it.</x:t>
  </x:si>
  <x:si>
    <x:t>An arab women bought handchain.</x:t>
  </x:si>
  <x:si>
    <x:t>2 young ladies bought necklace</x:t>
  </x:si>
  <x:si>
    <x:t>An Indian lady bought necklace</x:t>
  </x:si>
  <x:si>
    <x:t>A staff in MOE bought bangle</x:t>
  </x:si>
  <x:si>
    <x:t>An Arab women bought handchain.</x:t>
  </x:si>
  <x:si>
    <x:t>A filipina lady bought necklace</x:t>
  </x:si>
  <x:si>
    <x:t>An arab couple bought earring.</x:t>
  </x:si>
  <x:si>
    <x:t>An Arab women bought earring.</x:t>
  </x:si>
  <x:si>
    <x:t>nastaranmomeni860529@gmail.com</x:t>
  </x:si>
  <x:si>
    <x:t>A European women bought ring.</x:t>
  </x:si>
  <x:si>
    <x:t>A filipina women bought ring</x:t>
  </x:si>
  <x:si>
    <x:t>A European women bought earcuff</x:t>
  </x:si>
  <x:si>
    <x:t>Silver925 High Carbon Diamond</x:t>
  </x:si>
  <x:si>
    <x:t>2 emarati women bought necklace</x:t>
  </x:si>
  <x:si>
    <x:t>One european lady is passing by when she saw the earrings, after looking around, she chose 1 , wear it and pay for it quickly, she dont want to give her details.</x:t>
  </x:si>
  <x:si>
    <x:t>A couple from Europe is passing by when the lady saw the earcuff, after trying it, she really likes it and the guy pay for it, they dont want to give their details.</x:t>
  </x:si>
  <x:si>
    <x:t>2605150407</x:t>
  </x:si>
  <x:si>
    <x:t>2607160208</x:t>
  </x:si>
</x:sst>
</file>

<file path=xl/styles.xml><?xml version="1.0" encoding="utf-8"?>
<x:styleSheet xmlns:r="http://schemas.openxmlformats.org/officeDocument/2006/relationships" xmlns:c="http://schemas.openxmlformats.org/drawingml/2006/chart" xmlns:x="http://schemas.openxmlformats.org/spreadsheetml/2006/main">
  <x:numFmts count="2">
    <x:numFmt numFmtId="164" formatCode="0_ "/>
    <x:numFmt numFmtId="165" formatCode="0.0%"/>
  </x:numFmts>
  <x:fonts count="2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김해가야체 Regular"/>
      <x:sz val="11"/>
      <x:color rgb="ff000000"/>
    </x:font>
    <x:font>
      <x:name val="Calibri"/>
      <x:sz val="11"/>
      <x:color rgb="ff000000"/>
    </x:font>
    <x:font>
      <x:name val="맑은 고딕"/>
      <x:sz val="11"/>
      <x:color rgb="ff000000"/>
      <x:b val="1"/>
    </x:font>
    <x:font>
      <x:name val="Arial"/>
      <x:sz val="10"/>
      <x:color rgb="ff434343"/>
    </x:font>
    <mc:AlternateContent xmlns:mc="http://schemas.openxmlformats.org/markup-compatibility/2006">
      <mc:Choice xmlns:hs="http://schemas.haansoft.com/office/spreadsheet/8.0" Requires="hs">
        <x:font hs:extension="1">
          <x:name val="Arial"/>
          <x:sz val="10"/>
          <x:color rgb="ffffffff"/>
          <hs:size val="100"/>
          <hs:ratio val="100"/>
          <hs:spacing val="0"/>
          <hs:offset val="0"/>
        </x:font>
      </mc:Choice>
      <mc:Fallback>
        <x:font>
          <x:name val="Arial"/>
          <x:sz val="10"/>
          <x:color rgb="ffffffff"/>
        </x:font>
      </mc:Fallback>
    </mc:AlternateContent>
    <mc:AlternateContent xmlns:mc="http://schemas.openxmlformats.org/markup-compatibility/2006">
      <mc:Choice xmlns:hs="http://schemas.haansoft.com/office/spreadsheet/8.0" Requires="hs">
        <x:font hs:extension="1">
          <x:name val="Arial"/>
          <x:sz val="10"/>
          <x:color rgb="ff434343"/>
          <x:b val="1"/>
          <hs:size val="100"/>
          <hs:ratio val="100"/>
          <hs:spacing val="0"/>
          <hs:offset val="0"/>
        </x:font>
      </mc:Choice>
      <mc:Fallback>
        <x:font>
          <x:name val="Arial"/>
          <x:sz val="10"/>
          <x:color rgb="ff434343"/>
          <x:b val="1"/>
        </x:font>
      </mc:Fallback>
    </mc:AlternateContent>
    <x:font>
      <x:name val="Arial"/>
      <x:sz val="10"/>
      <x:color rgb="ff000000"/>
    </x:font>
    <mc:AlternateContent xmlns:mc="http://schemas.openxmlformats.org/markup-compatibility/2006">
      <mc:Choice xmlns:hs="http://schemas.haansoft.com/office/spreadsheet/8.0" Requires="hs">
        <x:font hs:extension="1">
          <x:name val="맑은 고딕"/>
          <x:sz val="11"/>
          <x:color rgb="ff0000ff"/>
          <x:u/>
          <hs:underlineType val="1"/>
          <hs:underlineShape val="solid"/>
          <hs:underlineColor rgb="ff0000ff"/>
          <hs:size val="100"/>
          <hs:ratio val="100"/>
          <hs:spacing val="0"/>
          <hs:offset val="0"/>
        </x:font>
      </mc:Choice>
      <mc:Fallback>
        <x:font>
          <x:name val="맑은 고딕"/>
          <x:sz val="11"/>
          <x:color rgb="ff0000ff"/>
          <x:u/>
        </x:font>
      </mc:Fallback>
    </mc:AlternateContent>
    <mc:AlternateContent xmlns:mc="http://schemas.openxmlformats.org/markup-compatibility/2006">
      <mc:Choice xmlns:hs="http://schemas.haansoft.com/office/spreadsheet/8.0" Requires="hs">
        <x:font hs:extension="1">
          <x:name val="전기안전체 Regular TTF"/>
          <x:sz val="10"/>
          <x:color rgb="ff434343"/>
          <hs:size val="100"/>
          <hs:ratio val="100"/>
          <hs:spacing val="0"/>
          <hs:offset val="0"/>
        </x:font>
      </mc:Choice>
      <mc:Fallback>
        <x:font>
          <x:name val="전기안전체 Regular TTF"/>
          <x:sz val="10"/>
          <x:color rgb="ff434343"/>
        </x:font>
      </mc:Fallback>
    </mc:AlternateContent>
    <mc:AlternateContent xmlns:mc="http://schemas.openxmlformats.org/markup-compatibility/2006">
      <mc:Choice xmlns:hs="http://schemas.haansoft.com/office/spreadsheet/8.0" Requires="hs">
        <x:font hs:extension="1">
          <x:name val="전기안전체 Regular TTF"/>
          <x:sz val="11"/>
          <x:color rgb="ff000000"/>
          <hs:size val="100"/>
          <hs:ratio val="100"/>
          <hs:spacing val="0"/>
          <hs:offset val="0"/>
        </x:font>
      </mc:Choice>
      <mc:Fallback>
        <x:font>
          <x:name val="전기안전체 Regular TTF"/>
          <x:sz val="11"/>
          <x:color rgb="ff000000"/>
        </x:font>
      </mc:Fallback>
    </mc:AlternateContent>
    <mc:AlternateContent xmlns:mc="http://schemas.openxmlformats.org/markup-compatibility/2006">
      <mc:Choice xmlns:hs="http://schemas.haansoft.com/office/spreadsheet/8.0" Requires="hs">
        <x:font hs:extension="1">
          <x:name val="안단테"/>
          <x:sz val="10"/>
          <x:color rgb="ff434343"/>
          <hs:size val="100"/>
          <hs:ratio val="100"/>
          <hs:spacing val="0"/>
          <hs:offset val="0"/>
        </x:font>
      </mc:Choice>
      <mc:Fallback>
        <x:font>
          <x:name val="안단테"/>
          <x:sz val="10"/>
          <x:color rgb="ff434343"/>
        </x:font>
      </mc:Fallback>
    </mc:AlternateContent>
    <mc:AlternateContent xmlns:mc="http://schemas.openxmlformats.org/markup-compatibility/2006">
      <mc:Choice xmlns:hs="http://schemas.haansoft.com/office/spreadsheet/8.0" Requires="hs">
        <x:font hs:extension="1">
          <x:name val="안단테"/>
          <x:sz val="11"/>
          <x:color rgb="ff000000"/>
          <hs:size val="100"/>
          <hs:ratio val="100"/>
          <hs:spacing val="0"/>
          <hs:offset val="0"/>
        </x:font>
      </mc:Choice>
      <mc:Fallback>
        <x:font>
          <x:name val="안단테"/>
          <x:sz val="11"/>
          <x:color rgb="ff000000"/>
        </x:font>
      </mc:Fallback>
    </mc:AlternateContent>
    <mc:AlternateContent xmlns:mc="http://schemas.openxmlformats.org/markup-compatibility/2006">
      <mc:Choice xmlns:hs="http://schemas.haansoft.com/office/spreadsheet/8.0" Requires="hs">
        <x:font hs:extension="1">
          <x:name val="안단테"/>
          <x:sz val="10"/>
          <x:color rgb="ff434343"/>
          <x:b val="1"/>
          <hs:size val="100"/>
          <hs:ratio val="100"/>
          <hs:spacing val="0"/>
          <hs:offset val="0"/>
        </x:font>
      </mc:Choice>
      <mc:Fallback>
        <x:font>
          <x:name val="안단테"/>
          <x:sz val="10"/>
          <x:color rgb="ff434343"/>
          <x:b val="1"/>
        </x:font>
      </mc:Fallback>
    </mc:AlternateContent>
    <mc:AlternateContent xmlns:mc="http://schemas.openxmlformats.org/markup-compatibility/2006">
      <mc:Choice xmlns:hs="http://schemas.haansoft.com/office/spreadsheet/8.0" Requires="hs">
        <x:font hs:extension="1">
          <x:name val="안단테"/>
          <x:sz val="11"/>
          <x:color rgb="ff000000"/>
          <x:b val="1"/>
          <hs:size val="100"/>
          <hs:ratio val="100"/>
          <hs:spacing val="0"/>
          <hs:offset val="0"/>
        </x:font>
      </mc:Choice>
      <mc:Fallback>
        <x:font>
          <x:name val="안단테"/>
          <x:sz val="11"/>
          <x:color rgb="ff000000"/>
          <x:b val="1"/>
        </x:font>
      </mc:Fallback>
    </mc:AlternateContent>
    <mc:AlternateContent xmlns:mc="http://schemas.openxmlformats.org/markup-compatibility/2006">
      <mc:Choice xmlns:hs="http://schemas.haansoft.com/office/spreadsheet/8.0" Requires="hs">
        <x:font hs:extension="1">
          <x:name val="감탄로드돋움체 Regular TTF"/>
          <x:sz val="10"/>
          <x:color rgb="ff434343"/>
          <hs:size val="100"/>
          <hs:ratio val="100"/>
          <hs:spacing val="0"/>
          <hs:offset val="0"/>
        </x:font>
      </mc:Choice>
      <mc:Fallback>
        <x:font>
          <x:name val="감탄로드돋움체 Regular TTF"/>
          <x:sz val="10"/>
          <x:color rgb="ff434343"/>
        </x:font>
      </mc:Fallback>
    </mc:AlternateContent>
    <mc:AlternateContent xmlns:mc="http://schemas.openxmlformats.org/markup-compatibility/2006">
      <mc:Choice xmlns:hs="http://schemas.haansoft.com/office/spreadsheet/8.0" Requires="hs">
        <x:font hs:extension="1">
          <x:name val="감탄로드돋움체 Regular TTF"/>
          <x:sz val="11"/>
          <x:color rgb="ff000000"/>
          <hs:size val="100"/>
          <hs:ratio val="100"/>
          <hs:spacing val="0"/>
          <hs:offset val="0"/>
        </x:font>
      </mc:Choice>
      <mc:Fallback>
        <x:font>
          <x:name val="감탄로드돋움체 Regular TTF"/>
          <x:sz val="11"/>
          <x:color rgb="ff000000"/>
        </x:font>
      </mc:Fallback>
    </mc:AlternateContent>
    <mc:AlternateContent xmlns:mc="http://schemas.openxmlformats.org/markup-compatibility/2006">
      <mc:Choice xmlns:hs="http://schemas.haansoft.com/office/spreadsheet/8.0" Requires="hs">
        <x:font hs:extension="1">
          <x:name val="김제시체M"/>
          <x:sz val="10"/>
          <x:color rgb="ff434343"/>
          <hs:size val="100"/>
          <hs:ratio val="100"/>
          <hs:spacing val="0"/>
          <hs:offset val="0"/>
        </x:font>
      </mc:Choice>
      <mc:Fallback>
        <x:font>
          <x:name val="김제시체M"/>
          <x:sz val="10"/>
          <x:color rgb="ff434343"/>
        </x:font>
      </mc:Fallback>
    </mc:AlternateContent>
    <mc:AlternateContent xmlns:mc="http://schemas.openxmlformats.org/markup-compatibility/2006">
      <mc:Choice xmlns:hs="http://schemas.haansoft.com/office/spreadsheet/8.0" Requires="hs">
        <x:font hs:extension="1">
          <x:name val="김제시체M"/>
          <x:sz val="11"/>
          <x:color rgb="ff000000"/>
          <hs:size val="100"/>
          <hs:ratio val="100"/>
          <hs:spacing val="0"/>
          <hs:offset val="0"/>
        </x:font>
      </mc:Choice>
      <mc:Fallback>
        <x:font>
          <x:name val="김제시체M"/>
          <x:sz val="11"/>
          <x:color rgb="ff000000"/>
        </x:font>
      </mc:Fallback>
    </mc:AlternateContent>
    <mc:AlternateContent xmlns:mc="http://schemas.openxmlformats.org/markup-compatibility/2006">
      <mc:Choice xmlns:hs="http://schemas.haansoft.com/office/spreadsheet/8.0" Requires="hs">
        <x:font hs:extension="1">
          <x:name val="감탄로드돋움체 Regular TTF"/>
          <x:sz val="10"/>
          <x:color rgb="ff000000"/>
          <hs:size val="100"/>
          <hs:ratio val="100"/>
          <hs:spacing val="0"/>
          <hs:offset val="0"/>
        </x:font>
      </mc:Choice>
      <mc:Fallback>
        <x:font>
          <x:name val="감탄로드돋움체 Regular TTF"/>
          <x:sz val="10"/>
          <x:color rgb="ff000000"/>
        </x:font>
      </mc:Fallback>
    </mc:AlternateContent>
    <mc:AlternateContent xmlns:mc="http://schemas.openxmlformats.org/markup-compatibility/2006">
      <mc:Choice xmlns:hs="http://schemas.haansoft.com/office/spreadsheet/8.0" Requires="hs">
        <x:font hs:extension="1">
          <x:name val="맑은 고딕"/>
          <x:sz val="20"/>
          <x:color rgb="ff000000"/>
          <hs:size val="100"/>
          <hs:ratio val="100"/>
          <hs:spacing val="0"/>
          <hs:offset val="0"/>
        </x:font>
      </mc:Choice>
      <mc:Fallback>
        <x:font>
          <x:name val="맑은 고딕"/>
          <x:sz val="20"/>
          <x:color rgb="ff000000"/>
        </x:font>
      </mc:Fallback>
    </mc:AlternateContent>
    <mc:AlternateContent xmlns:mc="http://schemas.openxmlformats.org/markup-compatibility/2006">
      <mc:Choice xmlns:hs="http://schemas.haansoft.com/office/spreadsheet/8.0" Requires="hs">
        <x:font hs:extension="1">
          <x:name val="Calibri"/>
          <x:sz val="18"/>
          <x:color rgb="ff000000"/>
          <hs:size val="100"/>
          <hs:ratio val="100"/>
          <hs:spacing val="0"/>
          <hs:offset val="0"/>
        </x:font>
      </mc:Choice>
      <mc:Fallback>
        <x:font>
          <x:name val="Calibri"/>
          <x:sz val="18"/>
          <x:color rgb="ff000000"/>
        </x:font>
      </mc:Fallback>
    </mc:AlternateContent>
  </x:fonts>
  <x:fills count="268">
    <x:fill>
      <x:patternFill patternType="none"/>
    </x:fill>
    <x:fill>
      <x:patternFill patternType="gray125"/>
    </x:fill>
    <x:fill>
      <x:patternFill patternType="solid">
        <x:fgColor rgb="ffffff00"/>
        <x:bgColor indexed="64"/>
      </x:patternFill>
    </x:fill>
    <x:fill>
      <x:patternFill patternType="solid">
        <x:fgColor rgb="ffffe0cc"/>
        <x:bgColor indexed="64"/>
      </x:patternFill>
    </x:fill>
    <x:fill>
      <x:patternFill patternType="solid">
        <x:fgColor rgb="ffffdfb3"/>
        <x:bgColor indexed="64"/>
      </x:patternFill>
    </x:fill>
    <x:fill>
      <x:patternFill patternType="solid">
        <x:fgColor rgb="ffffcccc"/>
        <x:bgColor indexed="64"/>
      </x:patternFill>
    </x:fill>
    <x:fill>
      <x:patternFill patternType="solid">
        <x:fgColor rgb="ffb3ffb3"/>
        <x:bgColor indexed="64"/>
      </x:patternFill>
    </x:fill>
    <x:fill>
      <x:patternFill patternType="solid">
        <x:fgColor rgb="fff2c5ca"/>
        <x:bgColor indexed="64"/>
      </x:patternFill>
    </x:fill>
    <x:fill>
      <x:patternFill patternType="solid">
        <x:fgColor rgb="ffafdce7"/>
        <x:bgColor indexed="64"/>
      </x:patternFill>
    </x:fill>
    <x:fill>
      <x:patternFill patternType="solid">
        <x:fgColor rgb="ffcae5f6"/>
        <x:bgColor indexed="64"/>
      </x:patternFill>
    </x:fill>
    <x:fill>
      <x:patternFill patternType="solid">
        <x:fgColor rgb="fffed6f0"/>
        <x:bgColor indexed="64"/>
      </x:patternFill>
    </x:fill>
    <x:fill>
      <x:patternFill patternType="solid">
        <x:fgColor rgb="fffffdb8"/>
        <x:bgColor indexed="64"/>
      </x:patternFill>
    </x:fill>
    <x:fill>
      <x:patternFill patternType="solid">
        <x:fgColor rgb="ffdf97df"/>
        <x:bgColor indexed="64"/>
      </x:patternFill>
    </x:fill>
    <x:fill>
      <x:patternFill patternType="solid">
        <x:fgColor rgb="ffadf2df"/>
        <x:bgColor indexed="64"/>
      </x:patternFill>
    </x:fill>
    <x:fill>
      <x:patternFill patternType="solid">
        <x:fgColor rgb="fffdddeb"/>
        <x:bgColor indexed="64"/>
      </x:patternFill>
    </x:fill>
    <x:fill>
      <x:patternFill patternType="solid">
        <x:fgColor rgb="ffffdeac"/>
        <x:bgColor indexed="64"/>
      </x:patternFill>
    </x:fill>
    <x:fill>
      <x:patternFill patternType="solid">
        <x:fgColor rgb="fffbf8b1"/>
        <x:bgColor indexed="64"/>
      </x:patternFill>
    </x:fill>
    <x:fill>
      <x:patternFill patternType="solid">
        <x:fgColor rgb="ffc9e7f9"/>
        <x:bgColor indexed="64"/>
      </x:patternFill>
    </x:fill>
    <x:fill>
      <x:patternFill patternType="solid">
        <x:fgColor rgb="fff982bc"/>
        <x:bgColor indexed="64"/>
      </x:patternFill>
    </x:fill>
    <x:fill>
      <x:patternFill patternType="solid">
        <x:fgColor rgb="fff8fe61"/>
        <x:bgColor indexed="64"/>
      </x:patternFill>
    </x:fill>
    <x:fill>
      <x:patternFill patternType="solid">
        <x:fgColor rgb="ff58ede9"/>
        <x:bgColor indexed="64"/>
      </x:patternFill>
    </x:fill>
    <x:fill>
      <x:patternFill patternType="solid">
        <x:fgColor rgb="ffffea8d"/>
        <x:bgColor indexed="64"/>
      </x:patternFill>
    </x:fill>
    <x:fill>
      <x:patternFill patternType="solid">
        <x:fgColor rgb="ffb8f3ff"/>
        <x:bgColor indexed="64"/>
      </x:patternFill>
    </x:fill>
    <x:fill>
      <x:patternFill patternType="solid">
        <x:fgColor rgb="fffffdba"/>
        <x:bgColor indexed="64"/>
      </x:patternFill>
    </x:fill>
    <x:fill>
      <x:patternFill patternType="solid">
        <x:fgColor rgb="ff79bcd5"/>
        <x:bgColor indexed="64"/>
      </x:patternFill>
    </x:fill>
    <x:fill>
      <x:patternFill patternType="solid">
        <x:fgColor rgb="fffec53e"/>
        <x:bgColor indexed="64"/>
      </x:patternFill>
    </x:fill>
    <x:fill>
      <x:patternFill patternType="solid">
        <x:fgColor rgb="ff76d7f7"/>
        <x:bgColor indexed="64"/>
      </x:patternFill>
    </x:fill>
    <x:fill>
      <x:patternFill patternType="solid">
        <x:fgColor rgb="ff5cebe5"/>
        <x:bgColor indexed="64"/>
      </x:patternFill>
    </x:fill>
    <x:fill>
      <x:patternFill patternType="solid">
        <x:fgColor rgb="ff9d5cbb"/>
        <x:bgColor indexed="64"/>
      </x:patternFill>
    </x:fill>
    <x:fill>
      <x:patternFill patternType="solid">
        <x:fgColor rgb="fffef8ae"/>
        <x:bgColor indexed="64"/>
      </x:patternFill>
    </x:fill>
    <x:fill>
      <x:patternFill patternType="solid">
        <x:fgColor rgb="ffb7f4ff"/>
        <x:bgColor indexed="64"/>
      </x:patternFill>
    </x:fill>
    <x:fill>
      <x:patternFill patternType="solid">
        <x:fgColor rgb="ff90a2f6"/>
        <x:bgColor indexed="64"/>
      </x:patternFill>
    </x:fill>
    <x:fill>
      <x:patternFill patternType="solid">
        <x:fgColor rgb="ffffe282"/>
        <x:bgColor indexed="64"/>
      </x:patternFill>
    </x:fill>
    <x:fill>
      <x:patternFill patternType="solid">
        <x:fgColor rgb="ffb3dbe4"/>
        <x:bgColor indexed="64"/>
      </x:patternFill>
    </x:fill>
    <x:fill>
      <x:patternFill patternType="solid">
        <x:fgColor rgb="fff9d2e3"/>
        <x:bgColor indexed="64"/>
      </x:patternFill>
    </x:fill>
    <x:fill>
      <x:patternFill patternType="solid">
        <x:fgColor rgb="ffd1e9f3"/>
        <x:bgColor indexed="64"/>
      </x:patternFill>
    </x:fill>
    <x:fill>
      <x:patternFill patternType="solid">
        <x:fgColor rgb="fffaf4bb"/>
        <x:bgColor indexed="64"/>
      </x:patternFill>
    </x:fill>
    <x:fill>
      <x:patternFill patternType="solid">
        <x:fgColor rgb="ffbed1e5"/>
        <x:bgColor indexed="64"/>
      </x:patternFill>
    </x:fill>
    <x:fill>
      <x:patternFill patternType="solid">
        <x:fgColor rgb="ffddc8e9"/>
        <x:bgColor indexed="64"/>
      </x:patternFill>
    </x:fill>
    <x:fill>
      <x:patternFill patternType="solid">
        <x:fgColor rgb="ffd1d1f0"/>
        <x:bgColor indexed="64"/>
      </x:patternFill>
    </x:fill>
    <x:fill>
      <x:patternFill patternType="solid">
        <x:fgColor rgb="fffddceb"/>
        <x:bgColor indexed="64"/>
      </x:patternFill>
    </x:fill>
    <x:fill>
      <x:patternFill patternType="solid">
        <x:fgColor rgb="fffffac5"/>
        <x:bgColor indexed="64"/>
      </x:patternFill>
    </x:fill>
    <x:fill>
      <x:patternFill patternType="solid">
        <x:fgColor rgb="ff9ab9ee"/>
        <x:bgColor indexed="64"/>
      </x:patternFill>
    </x:fill>
    <x:fill>
      <x:patternFill patternType="solid">
        <x:fgColor rgb="ffaef1df"/>
        <x:bgColor indexed="64"/>
      </x:patternFill>
    </x:fill>
    <x:fill>
      <x:patternFill patternType="solid">
        <x:fgColor rgb="fffec28a"/>
        <x:bgColor indexed="64"/>
      </x:patternFill>
    </x:fill>
    <x:fill>
      <x:patternFill patternType="solid">
        <x:fgColor rgb="ffb1d663"/>
        <x:bgColor indexed="64"/>
      </x:patternFill>
    </x:fill>
    <x:fill>
      <x:patternFill patternType="solid">
        <x:fgColor rgb="ff9dbbef"/>
        <x:bgColor indexed="64"/>
      </x:patternFill>
    </x:fill>
    <x:fill>
      <x:patternFill patternType="solid">
        <x:fgColor rgb="ffd4d7df"/>
        <x:bgColor indexed="64"/>
      </x:patternFill>
    </x:fill>
    <x:fill>
      <x:patternFill patternType="solid">
        <x:fgColor rgb="ffb1d369"/>
        <x:bgColor indexed="64"/>
      </x:patternFill>
    </x:fill>
    <x:fill>
      <x:patternFill patternType="solid">
        <x:fgColor rgb="fffcf9aa"/>
        <x:bgColor indexed="64"/>
      </x:patternFill>
    </x:fill>
    <x:fill>
      <x:patternFill patternType="solid">
        <x:fgColor rgb="ffb2f1df"/>
        <x:bgColor indexed="64"/>
      </x:patternFill>
    </x:fill>
    <x:fill>
      <x:patternFill patternType="solid">
        <x:fgColor rgb="fffb7b6e"/>
        <x:bgColor indexed="64"/>
      </x:patternFill>
    </x:fill>
    <x:fill>
      <x:patternFill patternType="solid">
        <x:fgColor rgb="ff9cbaee"/>
        <x:bgColor indexed="64"/>
      </x:patternFill>
    </x:fill>
    <x:fill>
      <x:patternFill patternType="solid">
        <x:fgColor rgb="ffacf2df"/>
        <x:bgColor indexed="64"/>
      </x:patternFill>
    </x:fill>
    <x:fill>
      <x:patternFill patternType="solid">
        <x:fgColor rgb="fffbc642"/>
        <x:bgColor indexed="64"/>
      </x:patternFill>
    </x:fill>
    <x:fill>
      <x:patternFill patternType="solid">
        <x:fgColor rgb="fffbddeb"/>
        <x:bgColor indexed="64"/>
      </x:patternFill>
    </x:fill>
    <x:fill>
      <x:patternFill patternType="solid">
        <x:fgColor rgb="ffb0d466"/>
        <x:bgColor indexed="64"/>
      </x:patternFill>
    </x:fill>
    <x:fill>
      <x:patternFill patternType="solid">
        <x:fgColor rgb="ffdfc8eb"/>
        <x:bgColor indexed="64"/>
      </x:patternFill>
    </x:fill>
    <x:fill>
      <x:patternFill patternType="solid">
        <x:fgColor rgb="fffdc486"/>
        <x:bgColor indexed="64"/>
      </x:patternFill>
    </x:fill>
    <x:fill>
      <x:patternFill patternType="solid">
        <x:fgColor rgb="ffccc89b"/>
        <x:bgColor indexed="64"/>
      </x:patternFill>
    </x:fill>
    <x:fill>
      <x:patternFill patternType="solid">
        <x:fgColor rgb="ffd2d8de"/>
        <x:bgColor indexed="64"/>
      </x:patternFill>
    </x:fill>
    <x:fill>
      <x:patternFill patternType="solid">
        <x:fgColor rgb="ffde98df"/>
        <x:bgColor indexed="64"/>
      </x:patternFill>
    </x:fill>
    <x:fill>
      <x:patternFill patternType="solid">
        <x:fgColor rgb="fffdec95"/>
        <x:bgColor indexed="64"/>
      </x:patternFill>
    </x:fill>
    <x:fill>
      <x:patternFill patternType="solid">
        <x:fgColor rgb="ff92725d"/>
        <x:bgColor indexed="64"/>
      </x:patternFill>
    </x:fill>
    <x:fill>
      <x:patternFill patternType="solid">
        <x:fgColor rgb="fffd7a71"/>
        <x:bgColor indexed="64"/>
      </x:patternFill>
    </x:fill>
    <x:fill>
      <x:patternFill patternType="solid">
        <x:fgColor rgb="ffd4c0f2"/>
        <x:bgColor indexed="64"/>
      </x:patternFill>
    </x:fill>
    <x:fill>
      <x:patternFill patternType="solid">
        <x:fgColor rgb="fffbf9b0"/>
        <x:bgColor indexed="64"/>
      </x:patternFill>
    </x:fill>
    <x:fill>
      <x:patternFill patternType="solid">
        <x:fgColor rgb="ff9fbaf0"/>
        <x:bgColor indexed="64"/>
      </x:patternFill>
    </x:fill>
    <x:fill>
      <x:patternFill patternType="solid">
        <x:fgColor rgb="ffb2f1e0"/>
        <x:bgColor indexed="64"/>
      </x:patternFill>
    </x:fill>
    <x:fill>
      <x:patternFill patternType="solid">
        <x:fgColor rgb="fff5cb3a"/>
        <x:bgColor indexed="64"/>
      </x:patternFill>
    </x:fill>
    <x:fill>
      <x:patternFill patternType="solid">
        <x:fgColor rgb="fffedbea"/>
        <x:bgColor indexed="64"/>
      </x:patternFill>
    </x:fill>
    <x:fill>
      <x:patternFill patternType="solid">
        <x:fgColor rgb="ffb9f3ff"/>
        <x:bgColor indexed="64"/>
      </x:patternFill>
    </x:fill>
    <x:fill>
      <x:patternFill patternType="solid">
        <x:fgColor rgb="fffedead"/>
        <x:bgColor indexed="64"/>
      </x:patternFill>
    </x:fill>
    <x:fill>
      <x:patternFill patternType="solid">
        <x:fgColor rgb="ffb2d465"/>
        <x:bgColor indexed="64"/>
      </x:patternFill>
    </x:fill>
    <x:fill>
      <x:patternFill patternType="solid">
        <x:fgColor rgb="fff78487"/>
        <x:bgColor indexed="64"/>
      </x:patternFill>
    </x:fill>
    <x:fill>
      <x:patternFill patternType="solid">
        <x:fgColor rgb="fffaee8a"/>
        <x:bgColor indexed="64"/>
      </x:patternFill>
    </x:fill>
    <x:fill>
      <x:patternFill patternType="solid">
        <x:fgColor rgb="ffdad7d0"/>
        <x:bgColor indexed="64"/>
      </x:patternFill>
    </x:fill>
    <x:fill>
      <x:patternFill patternType="solid">
        <x:fgColor rgb="fffeefd8"/>
        <x:bgColor indexed="64"/>
      </x:patternFill>
    </x:fill>
    <x:fill>
      <x:patternFill patternType="solid">
        <x:fgColor rgb="fffeddb0"/>
        <x:bgColor indexed="64"/>
      </x:patternFill>
    </x:fill>
    <x:fill>
      <x:patternFill patternType="solid">
        <x:fgColor rgb="ffb1d665"/>
        <x:bgColor indexed="64"/>
      </x:patternFill>
    </x:fill>
    <x:fill>
      <x:patternFill patternType="solid">
        <x:fgColor rgb="fffefe7c"/>
        <x:bgColor indexed="64"/>
      </x:patternFill>
    </x:fill>
    <x:fill>
      <x:patternFill patternType="solid">
        <x:fgColor rgb="ffb1d368"/>
        <x:bgColor indexed="64"/>
      </x:patternFill>
    </x:fill>
    <x:fill>
      <x:patternFill patternType="solid">
        <x:fgColor rgb="ffcae5f7"/>
        <x:bgColor indexed="64"/>
      </x:patternFill>
    </x:fill>
    <x:fill>
      <x:patternFill patternType="solid">
        <x:fgColor rgb="ffbaf2ff"/>
        <x:bgColor indexed="64"/>
      </x:patternFill>
    </x:fill>
    <x:fill>
      <x:patternFill patternType="solid">
        <x:fgColor rgb="ffffd6f0"/>
        <x:bgColor indexed="64"/>
      </x:patternFill>
    </x:fill>
    <x:fill>
      <x:patternFill patternType="solid">
        <x:fgColor rgb="ffffeb8b"/>
        <x:bgColor indexed="64"/>
      </x:patternFill>
    </x:fill>
    <x:fill>
      <x:patternFill patternType="solid">
        <x:fgColor rgb="fffefeb7"/>
        <x:bgColor indexed="64"/>
      </x:patternFill>
    </x:fill>
    <x:fill>
      <x:patternFill patternType="solid">
        <x:fgColor rgb="fffaef8d"/>
        <x:bgColor indexed="64"/>
      </x:patternFill>
    </x:fill>
    <x:fill>
      <x:patternFill patternType="solid">
        <x:fgColor rgb="ffb6f4fe"/>
        <x:bgColor indexed="64"/>
      </x:patternFill>
    </x:fill>
    <x:fill>
      <x:patternFill patternType="solid">
        <x:fgColor rgb="fffded98"/>
        <x:bgColor indexed="64"/>
      </x:patternFill>
    </x:fill>
    <x:fill>
      <x:patternFill patternType="solid">
        <x:fgColor rgb="fffffcbf"/>
        <x:bgColor indexed="64"/>
      </x:patternFill>
    </x:fill>
    <x:fill>
      <x:patternFill patternType="solid">
        <x:fgColor rgb="ffadf3df"/>
        <x:bgColor indexed="64"/>
      </x:patternFill>
    </x:fill>
    <x:fill>
      <x:patternFill patternType="solid">
        <x:fgColor rgb="fffeec92"/>
        <x:bgColor indexed="64"/>
      </x:patternFill>
    </x:fill>
    <x:fill>
      <x:patternFill patternType="solid">
        <x:fgColor rgb="ffafdde5"/>
        <x:bgColor indexed="64"/>
      </x:patternFill>
    </x:fill>
    <x:fill>
      <x:patternFill patternType="solid">
        <x:fgColor rgb="ffffac7f"/>
        <x:bgColor indexed="64"/>
      </x:patternFill>
    </x:fill>
    <x:fill>
      <x:patternFill patternType="solid">
        <x:fgColor rgb="ffffef85"/>
        <x:bgColor indexed="64"/>
      </x:patternFill>
    </x:fill>
    <x:fill>
      <x:patternFill patternType="solid">
        <x:fgColor rgb="ffb0dce8"/>
        <x:bgColor indexed="64"/>
      </x:patternFill>
    </x:fill>
    <x:fill>
      <x:patternFill patternType="solid">
        <x:fgColor rgb="fffeac82"/>
        <x:bgColor indexed="64"/>
      </x:patternFill>
    </x:fill>
    <x:fill>
      <x:patternFill patternType="solid">
        <x:fgColor rgb="ffffee8b"/>
        <x:bgColor indexed="64"/>
      </x:patternFill>
    </x:fill>
    <x:fill>
      <x:patternFill patternType="solid">
        <x:fgColor rgb="fffcae81"/>
        <x:bgColor indexed="64"/>
      </x:patternFill>
    </x:fill>
    <x:fill>
      <x:patternFill patternType="solid">
        <x:fgColor rgb="fffef083"/>
        <x:bgColor indexed="64"/>
      </x:patternFill>
    </x:fill>
    <x:fill>
      <x:patternFill patternType="solid">
        <x:fgColor rgb="fffead81"/>
        <x:bgColor indexed="64"/>
      </x:patternFill>
    </x:fill>
    <x:fill>
      <x:patternFill patternType="solid">
        <x:fgColor rgb="fffdef8b"/>
        <x:bgColor indexed="64"/>
      </x:patternFill>
    </x:fill>
    <x:fill>
      <x:patternFill patternType="solid">
        <x:fgColor rgb="ffafdce6"/>
        <x:bgColor indexed="64"/>
      </x:patternFill>
    </x:fill>
    <x:fill>
      <x:patternFill patternType="solid">
        <x:fgColor rgb="fffbae83"/>
        <x:bgColor indexed="64"/>
      </x:patternFill>
    </x:fill>
    <x:fill>
      <x:patternFill patternType="solid">
        <x:fgColor rgb="fffcf08d"/>
        <x:bgColor indexed="64"/>
      </x:patternFill>
    </x:fill>
    <x:fill>
      <x:patternFill patternType="solid">
        <x:fgColor rgb="ffafdde6"/>
        <x:bgColor indexed="64"/>
      </x:patternFill>
    </x:fill>
    <x:fill>
      <x:patternFill patternType="solid">
        <x:fgColor rgb="ffffee8c"/>
        <x:bgColor indexed="64"/>
      </x:patternFill>
    </x:fill>
    <x:fill>
      <x:patternFill patternType="solid">
        <x:fgColor rgb="ffafdde7"/>
        <x:bgColor indexed="64"/>
      </x:patternFill>
    </x:fill>
    <x:fill>
      <x:patternFill patternType="solid">
        <x:fgColor rgb="fffdae7e"/>
        <x:bgColor indexed="64"/>
      </x:patternFill>
    </x:fill>
    <x:fill>
      <x:patternFill patternType="solid">
        <x:fgColor rgb="fffff08a"/>
        <x:bgColor indexed="64"/>
      </x:patternFill>
    </x:fill>
    <x:fill>
      <x:patternFill patternType="solid">
        <x:fgColor rgb="ffafdce8"/>
        <x:bgColor indexed="64"/>
      </x:patternFill>
    </x:fill>
    <x:fill>
      <x:patternFill patternType="solid">
        <x:fgColor rgb="fffcae80"/>
        <x:bgColor indexed="64"/>
      </x:patternFill>
    </x:fill>
    <x:fill>
      <x:patternFill patternType="solid">
        <x:fgColor rgb="fffcef89"/>
        <x:bgColor indexed="64"/>
      </x:patternFill>
    </x:fill>
    <x:fill>
      <x:patternFill patternType="solid">
        <x:fgColor rgb="ffb1dee4"/>
        <x:bgColor indexed="64"/>
      </x:patternFill>
    </x:fill>
    <x:fill>
      <x:patternFill patternType="solid">
        <x:fgColor rgb="fffeab84"/>
        <x:bgColor indexed="64"/>
      </x:patternFill>
    </x:fill>
    <x:fill>
      <x:patternFill patternType="solid">
        <x:fgColor rgb="ffb5f5ff"/>
        <x:bgColor indexed="64"/>
      </x:patternFill>
    </x:fill>
    <x:fill>
      <x:patternFill patternType="solid">
        <x:fgColor rgb="fffeffe0"/>
        <x:bgColor indexed="64"/>
      </x:patternFill>
    </x:fill>
    <x:fill>
      <x:patternFill patternType="solid">
        <x:fgColor rgb="ffb8f4fe"/>
        <x:bgColor indexed="64"/>
      </x:patternFill>
    </x:fill>
    <x:fill>
      <x:patternFill patternType="solid">
        <x:fgColor rgb="fffed6ef"/>
        <x:bgColor indexed="64"/>
      </x:patternFill>
    </x:fill>
    <x:fill>
      <x:patternFill patternType="solid">
        <x:fgColor rgb="ffbcf2fe"/>
        <x:bgColor indexed="64"/>
      </x:patternFill>
    </x:fill>
    <x:fill>
      <x:patternFill patternType="solid">
        <x:fgColor rgb="ffffd5f1"/>
        <x:bgColor indexed="64"/>
      </x:patternFill>
    </x:fill>
    <x:fill>
      <x:patternFill patternType="solid">
        <x:fgColor rgb="ffffea8e"/>
        <x:bgColor indexed="64"/>
      </x:patternFill>
    </x:fill>
    <x:fill>
      <x:patternFill patternType="solid">
        <x:fgColor rgb="fffbed95"/>
        <x:bgColor indexed="64"/>
      </x:patternFill>
    </x:fill>
    <x:fill>
      <x:patternFill patternType="solid">
        <x:fgColor rgb="ffbaff1a"/>
        <x:bgColor indexed="64"/>
      </x:patternFill>
    </x:fill>
    <x:fill>
      <x:patternFill patternType="solid">
        <x:fgColor rgb="ffffea8c"/>
        <x:bgColor indexed="64"/>
      </x:patternFill>
    </x:fill>
    <x:fill>
      <x:patternFill patternType="solid">
        <x:fgColor rgb="ffffffb8"/>
        <x:bgColor indexed="64"/>
      </x:patternFill>
    </x:fill>
    <x:fill>
      <x:patternFill patternType="solid">
        <x:fgColor rgb="ffffeb8a"/>
        <x:bgColor indexed="64"/>
      </x:patternFill>
    </x:fill>
    <x:fill>
      <x:patternFill patternType="solid">
        <x:fgColor rgb="ffdcdcdc"/>
        <x:bgColor indexed="64"/>
      </x:patternFill>
    </x:fill>
    <x:fill>
      <x:patternFill patternType="solid">
        <x:fgColor rgb="ffaef3df"/>
        <x:bgColor indexed="64"/>
      </x:patternFill>
    </x:fill>
    <x:fill>
      <x:patternFill patternType="solid">
        <x:fgColor rgb="ffff40ff"/>
        <x:bgColor indexed="64"/>
      </x:patternFill>
    </x:fill>
    <x:fill>
      <x:patternFill patternType="solid">
        <x:fgColor rgb="ffb9f3fd"/>
        <x:bgColor indexed="64"/>
      </x:patternFill>
    </x:fill>
    <x:fill>
      <x:patternFill patternType="solid">
        <x:fgColor rgb="fffdea92"/>
        <x:bgColor indexed="64"/>
      </x:patternFill>
    </x:fill>
    <x:fill>
      <x:patternFill patternType="solid">
        <x:fgColor rgb="ffaff0df"/>
        <x:bgColor indexed="64"/>
      </x:patternFill>
    </x:fill>
    <x:fill>
      <x:patternFill patternType="solid">
        <x:fgColor rgb="ffffeb95"/>
        <x:bgColor indexed="64"/>
      </x:patternFill>
    </x:fill>
    <x:fill>
      <x:patternFill patternType="solid">
        <x:fgColor rgb="ffbdf3fd"/>
        <x:bgColor indexed="64"/>
      </x:patternFill>
    </x:fill>
    <x:fill>
      <x:patternFill patternType="solid">
        <x:fgColor rgb="ffaff1df"/>
        <x:bgColor indexed="64"/>
      </x:patternFill>
    </x:fill>
    <x:fill>
      <x:patternFill patternType="solid">
        <x:fgColor rgb="ff8ea2f7"/>
        <x:bgColor indexed="64"/>
      </x:patternFill>
    </x:fill>
    <x:fill>
      <x:patternFill patternType="solid">
        <x:fgColor rgb="ffb2d469"/>
        <x:bgColor indexed="64"/>
      </x:patternFill>
    </x:fill>
    <x:fill>
      <x:patternFill patternType="solid">
        <x:fgColor rgb="ffffec92"/>
        <x:bgColor indexed="64"/>
      </x:patternFill>
    </x:fill>
    <x:fill>
      <x:patternFill patternType="solid">
        <x:fgColor rgb="ffb1f1df"/>
        <x:bgColor indexed="64"/>
      </x:patternFill>
    </x:fill>
    <x:fill>
      <x:patternFill patternType="solid">
        <x:fgColor rgb="ffaaf4e0"/>
        <x:bgColor indexed="64"/>
      </x:patternFill>
    </x:fill>
    <x:fill>
      <x:patternFill patternType="solid">
        <x:fgColor rgb="fffaef8a"/>
        <x:bgColor indexed="64"/>
      </x:patternFill>
    </x:fill>
    <x:fill>
      <x:patternFill patternType="solid">
        <x:fgColor rgb="ffaed563"/>
        <x:bgColor indexed="64"/>
      </x:patternFill>
    </x:fill>
    <x:fill>
      <x:patternFill patternType="solid">
        <x:fgColor rgb="ffbaf2fc"/>
        <x:bgColor indexed="64"/>
      </x:patternFill>
    </x:fill>
    <x:fill>
      <x:patternFill patternType="solid">
        <x:fgColor rgb="ffbbf4fd"/>
        <x:bgColor indexed="64"/>
      </x:patternFill>
    </x:fill>
    <x:fill>
      <x:patternFill patternType="solid">
        <x:fgColor rgb="ffb8f4fd"/>
        <x:bgColor indexed="64"/>
      </x:patternFill>
    </x:fill>
    <x:fill>
      <x:patternFill patternType="solid">
        <x:fgColor rgb="fffbed91"/>
        <x:bgColor indexed="64"/>
      </x:patternFill>
    </x:fill>
    <x:fill>
      <x:patternFill patternType="solid">
        <x:fgColor rgb="ffccc797"/>
        <x:bgColor indexed="64"/>
      </x:patternFill>
    </x:fill>
    <x:fill>
      <x:patternFill patternType="solid">
        <x:fgColor rgb="ffd2d7db"/>
        <x:bgColor indexed="64"/>
      </x:patternFill>
    </x:fill>
    <x:fill>
      <x:patternFill patternType="solid">
        <x:fgColor rgb="ffff7245"/>
        <x:bgColor indexed="64"/>
      </x:patternFill>
    </x:fill>
    <x:fill>
      <x:patternFill patternType="solid">
        <x:fgColor rgb="ff808080"/>
        <x:bgColor indexed="64"/>
      </x:patternFill>
    </x:fill>
    <x:fill>
      <x:patternFill patternType="solid">
        <x:fgColor rgb="ffa2a2a2"/>
        <x:bgColor indexed="64"/>
      </x:patternFill>
    </x:fill>
    <x:fill>
      <x:patternFill patternType="solid">
        <x:fgColor rgb="ffb2b2b2"/>
        <x:bgColor indexed="64"/>
      </x:patternFill>
    </x:fill>
    <x:fill>
      <x:patternFill patternType="solid">
        <x:fgColor rgb="ffffd5f0"/>
        <x:bgColor indexed="64"/>
      </x:patternFill>
    </x:fill>
    <x:fill>
      <x:patternFill patternType="solid">
        <x:fgColor rgb="ffaef2e0"/>
        <x:bgColor indexed="64"/>
      </x:patternFill>
    </x:fill>
    <x:fill>
      <x:patternFill patternType="solid">
        <x:fgColor rgb="ffbbf2fb"/>
        <x:bgColor indexed="64"/>
      </x:patternFill>
    </x:fill>
    <x:fill>
      <x:patternFill patternType="solid">
        <x:fgColor rgb="ffd3d8de"/>
        <x:bgColor indexed="64"/>
      </x:patternFill>
    </x:fill>
    <x:fill>
      <x:patternFill patternType="solid">
        <x:fgColor rgb="ffb9f3fe"/>
        <x:bgColor indexed="64"/>
      </x:patternFill>
    </x:fill>
    <x:fill>
      <x:patternFill patternType="solid">
        <x:fgColor rgb="fffdd7f0"/>
        <x:bgColor indexed="64"/>
      </x:patternFill>
    </x:fill>
    <x:fill>
      <x:patternFill patternType="solid">
        <x:fgColor rgb="ffaff2df"/>
        <x:bgColor indexed="64"/>
      </x:patternFill>
    </x:fill>
    <x:fill>
      <x:patternFill patternType="solid">
        <x:fgColor rgb="fffeea90"/>
        <x:bgColor indexed="64"/>
      </x:patternFill>
    </x:fill>
    <x:fill>
      <x:patternFill patternType="solid">
        <x:fgColor rgb="fffceb90"/>
        <x:bgColor indexed="64"/>
      </x:patternFill>
    </x:fill>
    <x:fill>
      <x:patternFill patternType="solid">
        <x:fgColor rgb="fffaee91"/>
        <x:bgColor indexed="64"/>
      </x:patternFill>
    </x:fill>
    <x:fill>
      <x:patternFill patternType="solid">
        <x:fgColor rgb="fffaed8b"/>
        <x:bgColor indexed="64"/>
      </x:patternFill>
    </x:fill>
    <x:fill>
      <x:patternFill patternType="solid">
        <x:fgColor rgb="fffced90"/>
        <x:bgColor indexed="64"/>
      </x:patternFill>
    </x:fill>
    <x:fill>
      <x:patternFill patternType="solid">
        <x:fgColor rgb="fffdea94"/>
        <x:bgColor indexed="64"/>
      </x:patternFill>
    </x:fill>
    <x:fill>
      <x:patternFill patternType="solid">
        <x:fgColor rgb="ffb6f3e2"/>
        <x:bgColor indexed="64"/>
      </x:patternFill>
    </x:fill>
    <x:fill>
      <x:patternFill patternType="solid">
        <x:fgColor rgb="fffeec96"/>
        <x:bgColor indexed="64"/>
      </x:patternFill>
    </x:fill>
    <x:fill>
      <x:patternFill patternType="solid">
        <x:fgColor rgb="fffdd5ef"/>
        <x:bgColor indexed="64"/>
      </x:patternFill>
    </x:fill>
    <x:fill>
      <x:patternFill patternType="solid">
        <x:fgColor rgb="ffabf4df"/>
        <x:bgColor indexed="64"/>
      </x:patternFill>
    </x:fill>
    <x:fill>
      <x:patternFill patternType="solid">
        <x:fgColor rgb="ffcbc796"/>
        <x:bgColor indexed="64"/>
      </x:patternFill>
    </x:fill>
    <x:fill>
      <x:patternFill patternType="solid">
        <x:fgColor rgb="fff2daed"/>
        <x:bgColor indexed="64"/>
      </x:patternFill>
    </x:fill>
    <x:fill>
      <x:patternFill patternType="solid">
        <x:fgColor rgb="fffcec90"/>
        <x:bgColor indexed="64"/>
      </x:patternFill>
    </x:fill>
    <x:fill>
      <x:patternFill patternType="solid">
        <x:fgColor rgb="ffbcf2fa"/>
        <x:bgColor indexed="64"/>
      </x:patternFill>
    </x:fill>
    <x:fill>
      <x:patternFill patternType="solid">
        <x:fgColor rgb="fffaef8f"/>
        <x:bgColor indexed="64"/>
      </x:patternFill>
    </x:fill>
    <x:fill>
      <x:patternFill patternType="solid">
        <x:fgColor rgb="ffabf3df"/>
        <x:bgColor indexed="64"/>
      </x:patternFill>
    </x:fill>
    <x:fill>
      <x:patternFill patternType="solid">
        <x:fgColor rgb="fffeea9d"/>
        <x:bgColor indexed="64"/>
      </x:patternFill>
    </x:fill>
    <x:fill>
      <x:patternFill patternType="solid">
        <x:fgColor rgb="ffffea8f"/>
        <x:bgColor indexed="64"/>
      </x:patternFill>
    </x:fill>
    <x:fill>
      <x:patternFill patternType="solid">
        <x:fgColor rgb="ffbcf0fa"/>
        <x:bgColor indexed="64"/>
      </x:patternFill>
    </x:fill>
    <x:fill>
      <x:patternFill patternType="solid">
        <x:fgColor rgb="fffceb91"/>
        <x:bgColor indexed="64"/>
      </x:patternFill>
    </x:fill>
    <x:fill>
      <x:patternFill patternType="solid">
        <x:fgColor rgb="ffb6f4ff"/>
        <x:bgColor indexed="64"/>
      </x:patternFill>
    </x:fill>
    <x:fill>
      <x:patternFill patternType="solid">
        <x:fgColor rgb="fffaee8c"/>
        <x:bgColor indexed="64"/>
      </x:patternFill>
    </x:fill>
    <x:fill>
      <x:patternFill patternType="solid">
        <x:fgColor rgb="ffffec8c"/>
        <x:bgColor indexed="64"/>
      </x:patternFill>
    </x:fill>
    <x:fill>
      <x:patternFill patternType="solid">
        <x:fgColor rgb="ffaaf3df"/>
        <x:bgColor indexed="64"/>
      </x:patternFill>
    </x:fill>
    <x:fill>
      <x:patternFill patternType="solid">
        <x:fgColor rgb="ffbcf2fc"/>
        <x:bgColor indexed="64"/>
      </x:patternFill>
    </x:fill>
    <x:fill>
      <x:patternFill patternType="solid">
        <x:fgColor rgb="fffded8f"/>
        <x:bgColor indexed="64"/>
      </x:patternFill>
    </x:fill>
    <x:fill>
      <x:patternFill patternType="solid">
        <x:fgColor rgb="fffaee92"/>
        <x:bgColor indexed="64"/>
      </x:patternFill>
    </x:fill>
    <x:fill>
      <x:patternFill patternType="solid">
        <x:fgColor rgb="fffaee90"/>
        <x:bgColor indexed="64"/>
      </x:patternFill>
    </x:fill>
    <x:fill>
      <x:patternFill patternType="solid">
        <x:fgColor rgb="fffdee91"/>
        <x:bgColor indexed="64"/>
      </x:patternFill>
    </x:fill>
    <x:fill>
      <x:patternFill patternType="solid">
        <x:fgColor rgb="fffcec95"/>
        <x:bgColor indexed="64"/>
      </x:patternFill>
    </x:fill>
    <x:fill>
      <x:patternFill patternType="solid">
        <x:fgColor rgb="ffa6f4de"/>
        <x:bgColor indexed="64"/>
      </x:patternFill>
    </x:fill>
    <x:fill>
      <x:patternFill patternType="solid">
        <x:fgColor rgb="fffffcbc"/>
        <x:bgColor indexed="64"/>
      </x:patternFill>
    </x:fill>
    <x:fill>
      <x:patternFill patternType="solid">
        <x:fgColor rgb="ffe8e4e6"/>
        <x:bgColor indexed="64"/>
      </x:patternFill>
    </x:fill>
    <x:fill>
      <x:patternFill patternType="solid">
        <x:fgColor rgb="fffaef8b"/>
        <x:bgColor indexed="64"/>
      </x:patternFill>
    </x:fill>
    <x:fill>
      <x:patternFill patternType="solid">
        <x:fgColor rgb="ffffe891"/>
        <x:bgColor indexed="64"/>
      </x:patternFill>
    </x:fill>
    <x:fill>
      <x:patternFill patternType="solid">
        <x:fgColor rgb="fffeea95"/>
        <x:bgColor indexed="64"/>
      </x:patternFill>
    </x:fill>
    <x:fill>
      <x:patternFill patternType="solid">
        <x:fgColor rgb="fffeeb94"/>
        <x:bgColor indexed="64"/>
      </x:patternFill>
    </x:fill>
    <x:fill>
      <x:patternFill patternType="solid">
        <x:fgColor rgb="ffaaf4df"/>
        <x:bgColor indexed="64"/>
      </x:patternFill>
    </x:fill>
    <x:fill>
      <x:patternFill patternType="solid">
        <x:fgColor rgb="fffbec8f"/>
        <x:bgColor indexed="64"/>
      </x:patternFill>
    </x:fill>
    <x:fill>
      <x:patternFill patternType="solid">
        <x:fgColor rgb="fffeeb8f"/>
        <x:bgColor indexed="64"/>
      </x:patternFill>
    </x:fill>
    <x:fill>
      <x:patternFill patternType="solid">
        <x:fgColor rgb="ffadf1df"/>
        <x:bgColor indexed="64"/>
      </x:patternFill>
    </x:fill>
    <x:fill>
      <x:patternFill patternType="solid">
        <x:fgColor rgb="ffd6c2f4"/>
        <x:bgColor indexed="64"/>
      </x:patternFill>
    </x:fill>
    <x:fill>
      <x:patternFill patternType="solid">
        <x:fgColor rgb="fff67554"/>
        <x:bgColor indexed="64"/>
      </x:patternFill>
    </x:fill>
    <x:fill>
      <x:patternFill patternType="solid">
        <x:fgColor rgb="ffb0f1df"/>
        <x:bgColor indexed="64"/>
      </x:patternFill>
    </x:fill>
    <x:fill>
      <x:patternFill patternType="solid">
        <x:fgColor rgb="ffffea90"/>
        <x:bgColor indexed="64"/>
      </x:patternFill>
    </x:fill>
    <x:fill>
      <x:patternFill patternType="solid">
        <x:fgColor rgb="ffb7f4fe"/>
        <x:bgColor indexed="64"/>
      </x:patternFill>
    </x:fill>
    <x:fill>
      <x:patternFill patternType="solid">
        <x:fgColor rgb="ffffeb92"/>
        <x:bgColor indexed="64"/>
      </x:patternFill>
    </x:fill>
    <x:fill>
      <x:patternFill patternType="solid">
        <x:fgColor rgb="fffded8c"/>
        <x:bgColor indexed="64"/>
      </x:patternFill>
    </x:fill>
    <x:fill>
      <x:patternFill patternType="solid">
        <x:fgColor rgb="fffeec91"/>
        <x:bgColor indexed="64"/>
      </x:patternFill>
    </x:fill>
    <x:fill>
      <x:patternFill patternType="solid">
        <x:fgColor rgb="ffb9f4fc"/>
        <x:bgColor indexed="64"/>
      </x:patternFill>
    </x:fill>
    <x:fill>
      <x:patternFill patternType="solid">
        <x:fgColor rgb="fffeea92"/>
        <x:bgColor indexed="64"/>
      </x:patternFill>
    </x:fill>
    <x:fill>
      <x:patternFill patternType="solid">
        <x:fgColor rgb="fffeeb93"/>
        <x:bgColor indexed="64"/>
      </x:patternFill>
    </x:fill>
    <x:fill>
      <x:patternFill patternType="solid">
        <x:fgColor rgb="ffdad8cc"/>
        <x:bgColor indexed="64"/>
      </x:patternFill>
    </x:fill>
    <x:fill>
      <x:patternFill patternType="solid">
        <x:fgColor rgb="fffeec93"/>
        <x:bgColor indexed="64"/>
      </x:patternFill>
    </x:fill>
    <x:fill>
      <x:patternFill patternType="solid">
        <x:fgColor rgb="ffb7f5fe"/>
        <x:bgColor indexed="64"/>
      </x:patternFill>
    </x:fill>
    <x:fill>
      <x:patternFill patternType="solid">
        <x:fgColor rgb="fffcec96"/>
        <x:bgColor indexed="64"/>
      </x:patternFill>
    </x:fill>
    <x:fill>
      <x:patternFill patternType="solid">
        <x:fgColor rgb="ffb7f4fd"/>
        <x:bgColor indexed="64"/>
      </x:patternFill>
    </x:fill>
    <x:fill>
      <x:patternFill patternType="solid">
        <x:fgColor rgb="ff5b3f86"/>
        <x:bgColor indexed="64"/>
      </x:patternFill>
    </x:fill>
    <x:fill>
      <x:patternFill patternType="solid">
        <x:fgColor rgb="ffffffff"/>
        <x:bgColor indexed="64"/>
      </x:patternFill>
    </x:fill>
    <x:fill>
      <x:patternFill patternType="solid">
        <x:fgColor rgb="fff8f9fa"/>
        <x:bgColor indexed="64"/>
      </x:patternFill>
    </x:fill>
    <x:fill>
      <x:patternFill patternType="solid">
        <x:fgColor rgb="ff8080ff"/>
        <x:bgColor indexed="64"/>
      </x:patternFill>
    </x:fill>
    <x:fill>
      <x:patternFill patternType="solid">
        <x:fgColor rgb="ffe5e500"/>
        <x:bgColor indexed="64"/>
      </x:patternFill>
    </x:fill>
    <x:fill>
      <x:patternFill patternType="solid">
        <x:fgColor rgb="ffc6d8ef"/>
        <x:bgColor indexed="64"/>
      </x:patternFill>
    </x:fill>
    <x:fill>
      <x:patternFill patternType="solid">
        <x:fgColor rgb="ffecf8d4"/>
        <x:bgColor indexed="64"/>
      </x:patternFill>
    </x:fill>
    <x:fill>
      <x:patternFill patternType="solid">
        <x:fgColor rgb="fffff5cc"/>
        <x:bgColor indexed="64"/>
      </x:patternFill>
    </x:fill>
    <x:fill>
      <x:patternFill patternType="solid">
        <x:fgColor rgb="ffbab9e1"/>
        <x:bgColor indexed="64"/>
      </x:patternFill>
    </x:fill>
    <x:fill>
      <x:patternFill patternType="solid">
        <x:fgColor rgb="ffb8b8b8"/>
        <x:bgColor indexed="64"/>
      </x:patternFill>
    </x:fill>
    <x:fill>
      <x:patternFill patternType="solid">
        <x:fgColor rgb="fffce1c6"/>
        <x:bgColor indexed="64"/>
      </x:patternFill>
    </x:fill>
    <x:fill>
      <x:patternFill patternType="solid">
        <x:fgColor rgb="ffffe283"/>
        <x:bgColor indexed="64"/>
      </x:patternFill>
    </x:fill>
    <x:fill>
      <x:patternFill patternType="solid">
        <x:fgColor rgb="ffffe180"/>
        <x:bgColor indexed="64"/>
      </x:patternFill>
    </x:fill>
    <x:fill>
      <x:patternFill patternType="solid">
        <x:fgColor rgb="fffba29c"/>
        <x:bgColor indexed="64"/>
      </x:patternFill>
    </x:fill>
    <x:fill>
      <x:patternFill patternType="solid">
        <x:fgColor rgb="fffefe7d"/>
        <x:bgColor indexed="64"/>
      </x:patternFill>
    </x:fill>
    <x:fill>
      <x:patternFill patternType="solid">
        <x:fgColor rgb="fffdc38a"/>
        <x:bgColor indexed="64"/>
      </x:patternFill>
    </x:fill>
    <x:fill>
      <x:patternFill patternType="solid">
        <x:fgColor rgb="ffb0d469"/>
        <x:bgColor indexed="64"/>
      </x:patternFill>
    </x:fill>
    <x:fill>
      <x:patternFill patternType="solid">
        <x:fgColor rgb="ffffff7b"/>
        <x:bgColor indexed="64"/>
      </x:patternFill>
    </x:fill>
    <x:fill>
      <x:patternFill patternType="solid">
        <x:fgColor rgb="ffabf1de"/>
        <x:bgColor indexed="64"/>
      </x:patternFill>
    </x:fill>
    <x:fill>
      <x:patternFill patternType="solid">
        <x:fgColor rgb="ff9cbced"/>
        <x:bgColor indexed="64"/>
      </x:patternFill>
    </x:fill>
    <x:fill>
      <x:patternFill patternType="solid">
        <x:fgColor rgb="ffacefdd"/>
        <x:bgColor indexed="64"/>
      </x:patternFill>
    </x:fill>
    <x:fill>
      <x:patternFill patternType="solid">
        <x:fgColor rgb="ffa9f6e0"/>
        <x:bgColor indexed="64"/>
      </x:patternFill>
    </x:fill>
    <x:fill>
      <x:patternFill patternType="solid">
        <x:fgColor rgb="ffe097df"/>
        <x:bgColor indexed="64"/>
      </x:patternFill>
    </x:fill>
    <x:fill>
      <x:patternFill patternType="solid">
        <x:fgColor rgb="ffa9f4df"/>
        <x:bgColor indexed="64"/>
      </x:patternFill>
    </x:fill>
    <x:fill>
      <x:patternFill patternType="solid">
        <x:fgColor rgb="ffffd6ef"/>
        <x:bgColor indexed="64"/>
      </x:patternFill>
    </x:fill>
    <x:fill>
      <x:patternFill patternType="solid">
        <x:fgColor rgb="ffafd465"/>
        <x:bgColor indexed="64"/>
      </x:patternFill>
    </x:fill>
    <x:fill>
      <x:patternFill patternType="solid">
        <x:fgColor rgb="ffff838b"/>
        <x:bgColor indexed="64"/>
      </x:patternFill>
    </x:fill>
    <x:fill>
      <x:patternFill patternType="solid">
        <x:fgColor rgb="ff9ebbea"/>
        <x:bgColor indexed="64"/>
      </x:patternFill>
    </x:fill>
    <x:fill>
      <x:patternFill patternType="solid">
        <x:fgColor rgb="ffacf4df"/>
        <x:bgColor indexed="64"/>
      </x:patternFill>
    </x:fill>
    <x:fill>
      <x:patternFill patternType="solid">
        <x:fgColor rgb="ffa0e3de"/>
        <x:bgColor indexed="64"/>
      </x:patternFill>
    </x:fill>
    <x:fill>
      <x:patternFill patternType="solid">
        <x:fgColor rgb="ffa0e2de"/>
        <x:bgColor indexed="64"/>
      </x:patternFill>
    </x:fill>
    <x:fill>
      <x:patternFill patternType="solid">
        <x:fgColor rgb="ffbeedf5"/>
        <x:bgColor indexed="64"/>
      </x:patternFill>
    </x:fill>
    <x:fill>
      <x:patternFill patternType="solid">
        <x:fgColor rgb="ff74489e"/>
        <x:bgColor indexed="64"/>
      </x:patternFill>
    </x:fill>
    <x:fill>
      <x:patternFill patternType="solid">
        <x:fgColor rgb="ff7150a6"/>
        <x:bgColor indexed="64"/>
      </x:patternFill>
    </x:fill>
    <x:fill>
      <x:patternFill patternType="solid">
        <x:fgColor rgb="ffe7c2b6"/>
        <x:bgColor indexed="64"/>
      </x:patternFill>
    </x:fill>
    <x:fill>
      <x:patternFill patternType="solid">
        <x:fgColor rgb="ff6e57ad"/>
        <x:bgColor indexed="64"/>
      </x:patternFill>
    </x:fill>
    <x:fill>
      <x:patternFill patternType="solid">
        <x:fgColor rgb="ffffc267"/>
        <x:bgColor indexed="64"/>
      </x:patternFill>
    </x:fill>
    <x:fill>
      <x:patternFill patternType="solid">
        <x:fgColor rgb="ffd3b8bb"/>
        <x:bgColor indexed="64"/>
      </x:patternFill>
    </x:fill>
    <x:fill>
      <x:patternFill patternType="solid">
        <x:fgColor rgb="ff6660da"/>
        <x:bgColor indexed="64"/>
      </x:patternFill>
    </x:fill>
    <x:fill>
      <x:patternFill patternType="solid">
        <x:fgColor rgb="ff7faed7"/>
        <x:bgColor indexed="64"/>
      </x:patternFill>
    </x:fill>
    <x:fill>
      <x:patternFill patternType="solid">
        <x:fgColor rgb="ff800080"/>
        <x:bgColor indexed="64"/>
      </x:patternFill>
    </x:fill>
    <x:fill>
      <x:patternFill patternType="solid">
        <x:fgColor rgb="ffbdf3fc"/>
        <x:bgColor indexed="64"/>
      </x:patternFill>
    </x:fill>
    <x:fill>
      <x:patternFill patternType="solid">
        <x:fgColor rgb="fff5d4eb"/>
        <x:bgColor indexed="64"/>
      </x:patternFill>
    </x:fill>
    <x:fill>
      <x:patternFill patternType="solid">
        <x:fgColor rgb="fffdd7ee"/>
        <x:bgColor indexed="64"/>
      </x:patternFill>
    </x:fill>
    <x:fill>
      <x:patternFill patternType="solid">
        <x:fgColor rgb="fffced91"/>
        <x:bgColor indexed="64"/>
      </x:patternFill>
    </x:fill>
    <x:fill>
      <x:patternFill patternType="solid">
        <x:fgColor rgb="ffbbf3fa"/>
        <x:bgColor indexed="64"/>
      </x:patternFill>
    </x:fill>
    <x:fill>
      <x:patternFill patternType="solid">
        <x:fgColor rgb="ffffe892"/>
        <x:bgColor indexed="64"/>
      </x:patternFill>
    </x:fill>
    <x:fill>
      <x:patternFill patternType="solid">
        <x:fgColor rgb="fffbee90"/>
        <x:bgColor indexed="64"/>
      </x:patternFill>
    </x:fill>
    <x:fill>
      <x:patternFill patternType="solid">
        <x:fgColor rgb="ff000000"/>
        <x:bgColor indexed="64"/>
      </x:patternFill>
    </x:fill>
    <x:fill>
      <x:patternFill patternType="solid">
        <x:fgColor rgb="ff1b1760"/>
        <x:bgColor indexed="64"/>
      </x:patternFill>
    </x:fill>
  </x:fills>
  <x:borders count="85">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
      <x:left style="medium">
        <x:color auto="1"/>
      </x:left>
      <x:right style="thin">
        <x:color auto="1"/>
      </x:right>
      <x:top style="medium">
        <x:color auto="1"/>
      </x:top>
      <x:bottom style="thin">
        <x:color auto="1"/>
      </x:bottom>
    </x:border>
    <x:border>
      <x:left style="medium">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thin">
        <x:color auto="1"/>
      </x:left>
      <x:right style="double">
        <x:color auto="1"/>
      </x:right>
      <x:top style="thin">
        <x:color auto="1"/>
      </x:top>
      <x:bottom style="thin">
        <x:color auto="1"/>
      </x:bottom>
    </x:border>
    <x:border>
      <x:left style="thin">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thin">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
      <x:left>
        <x:color auto="1"/>
      </x:left>
      <x:right>
        <x:color auto="1"/>
      </x:right>
      <x:top style="medium">
        <x:color auto="1"/>
      </x:top>
      <x:bottom>
        <x:color auto="1"/>
      </x:bottom>
    </x:border>
    <x:border>
      <x:left>
        <x:color auto="1"/>
      </x:left>
      <x:right style="medium">
        <x:color auto="1"/>
      </x:right>
      <x:top style="medium">
        <x:color auto="1"/>
      </x:top>
      <x:bottom>
        <x:color auto="1"/>
      </x:bottom>
    </x:border>
    <x:border>
      <x:left>
        <x:color auto="1"/>
      </x:left>
      <x:right style="medium">
        <x:color auto="1"/>
      </x:right>
      <x:top>
        <x:color auto="1"/>
      </x:top>
      <x:bottom>
        <x:color auto="1"/>
      </x:bottom>
    </x:border>
    <x:border>
      <x:left style="medium">
        <x:color auto="1"/>
      </x:left>
      <x:right>
        <x:color auto="1"/>
      </x:right>
      <x:top>
        <x:color auto="1"/>
      </x:top>
      <x:bottom style="medium">
        <x:color auto="1"/>
      </x:bottom>
    </x:border>
    <x:border>
      <x:left>
        <x:color auto="1"/>
      </x:left>
      <x:right>
        <x:color auto="1"/>
      </x:right>
      <x:top>
        <x:color auto="1"/>
      </x:top>
      <x:bottom style="medium">
        <x:color auto="1"/>
      </x:bottom>
    </x:border>
    <x:border>
      <x:left>
        <x:color auto="1"/>
      </x:left>
      <x:right style="medium">
        <x:color auto="1"/>
      </x:right>
      <x:top>
        <x:color auto="1"/>
      </x:top>
      <x:bottom style="medium">
        <x:color auto="1"/>
      </x:bottom>
    </x:border>
    <x:border>
      <x:left>
        <x:color auto="1"/>
      </x:left>
      <x:right>
        <x:color auto="1"/>
      </x:right>
      <x:top style="thin">
        <x:color auto="1"/>
      </x:top>
      <x:bottom style="thin">
        <x:color auto="1"/>
      </x:bottom>
    </x:border>
    <x:border>
      <x:left style="medium">
        <x:color rgb="ff442f65"/>
      </x:left>
      <x:right>
        <x:color auto="1"/>
      </x:right>
      <x:top style="medium">
        <x:color rgb="ff442f65"/>
      </x:top>
      <x:bottom>
        <x:color auto="1"/>
      </x:bottom>
    </x:border>
    <x:border>
      <x:left style="medium">
        <x:color rgb="ffcccccc"/>
      </x:left>
      <x:right>
        <x:color auto="1"/>
      </x:right>
      <x:top style="medium">
        <x:color rgb="ff442f65"/>
      </x:top>
      <x:bottom>
        <x:color auto="1"/>
      </x:bottom>
    </x:border>
    <x:border>
      <x:left style="medium">
        <x:color rgb="ffcccccc"/>
      </x:left>
      <x:right style="medium">
        <x:color rgb="ffcccccc"/>
      </x:right>
      <x:top style="medium">
        <x:color rgb="ff442f65"/>
      </x:top>
      <x:bottom>
        <x:color auto="1"/>
      </x:bottom>
    </x:border>
    <x:border>
      <x:left style="medium">
        <x:color rgb="ff442f65"/>
      </x:left>
      <x:right>
        <x:color auto="1"/>
      </x:right>
      <x:top style="medium">
        <x:color rgb="ffcccccc"/>
      </x:top>
      <x:bottom>
        <x:color auto="1"/>
      </x:bottom>
    </x:border>
    <x:border>
      <x:left style="medium">
        <x:color rgb="ffcccccc"/>
      </x:left>
      <x:right>
        <x:color auto="1"/>
      </x:right>
      <x:top style="medium">
        <x:color rgb="ffcccccc"/>
      </x:top>
      <x:bottom>
        <x:color auto="1"/>
      </x:bottom>
    </x:border>
    <x:border>
      <x:left style="medium">
        <x:color rgb="ffcccccc"/>
      </x:left>
      <x:right style="medium">
        <x:color rgb="ffcccccc"/>
      </x:right>
      <x:top style="medium">
        <x:color rgb="ffcccccc"/>
      </x:top>
      <x:bottom>
        <x:color auto="1"/>
      </x:bottom>
    </x:border>
    <x:border>
      <x:left style="medium">
        <x:color rgb="ff442f65"/>
      </x:left>
      <x:right>
        <x:color auto="1"/>
      </x:right>
      <x:top style="medium">
        <x:color rgb="ffcccccc"/>
      </x:top>
      <x:bottom style="medium">
        <x:color rgb="ff442f65"/>
      </x:bottom>
    </x:border>
    <x:border>
      <x:left style="medium">
        <x:color rgb="ffcccccc"/>
      </x:left>
      <x:right>
        <x:color auto="1"/>
      </x:right>
      <x:top style="medium">
        <x:color rgb="ffcccccc"/>
      </x:top>
      <x:bottom style="medium">
        <x:color rgb="ff442f65"/>
      </x:bottom>
    </x:border>
    <x:border>
      <x:left style="medium">
        <x:color rgb="ffcccccc"/>
      </x:left>
      <x:right style="medium">
        <x:color rgb="ffcccccc"/>
      </x:right>
      <x:top style="medium">
        <x:color rgb="ffcccccc"/>
      </x:top>
      <x:bottom style="medium">
        <x:color rgb="ff442f65"/>
      </x:bottom>
    </x:border>
    <x:border>
      <x:left style="medium">
        <x:color rgb="ffcccccc"/>
      </x:left>
      <x:right style="medium">
        <x:color rgb="ff442f65"/>
      </x:right>
      <x:top style="medium">
        <x:color rgb="ff442f65"/>
      </x:top>
      <x:bottom>
        <x:color auto="1"/>
      </x:bottom>
    </x:border>
    <x:border>
      <x:left style="medium">
        <x:color rgb="ffcccccc"/>
      </x:left>
      <x:right style="medium">
        <x:color rgb="ff442f65"/>
      </x:right>
      <x:top style="medium">
        <x:color rgb="ffcccccc"/>
      </x:top>
      <x:bottom>
        <x:color auto="1"/>
      </x:bottom>
    </x:border>
    <x:border>
      <x:left style="medium">
        <x:color rgb="ffcccccc"/>
      </x:left>
      <x:right style="medium">
        <x:color rgb="ff442f65"/>
      </x:right>
      <x:top style="medium">
        <x:color rgb="ffcccccc"/>
      </x:top>
      <x:bottom style="medium">
        <x:color rgb="ff442f65"/>
      </x:bottom>
    </x:border>
    <x:border>
      <x:left style="medium">
        <x:color rgb="ff442f65"/>
      </x:left>
      <x:right>
        <x:color auto="1"/>
      </x:right>
      <x:top style="medium">
        <x:color rgb="fff8f9fa"/>
      </x:top>
      <x:bottom>
        <x:color auto="1"/>
      </x:bottom>
    </x:border>
    <x:border>
      <x:left style="medium">
        <x:color rgb="ffcccccc"/>
      </x:left>
      <x:right>
        <x:color auto="1"/>
      </x:right>
      <x:top style="medium">
        <x:color rgb="fff8f9fa"/>
      </x:top>
      <x:bottom>
        <x:color auto="1"/>
      </x:bottom>
    </x:border>
    <x:border>
      <x:left style="medium">
        <x:color rgb="ffcccccc"/>
      </x:left>
      <x:right style="medium">
        <x:color rgb="ff442f65"/>
      </x:right>
      <x:top style="medium">
        <x:color rgb="fff8f9fa"/>
      </x:top>
      <x:bottom>
        <x:color auto="1"/>
      </x:bottom>
    </x:border>
    <x:border>
      <x:left style="medium">
        <x:color rgb="ff442f65"/>
      </x:left>
      <x:right>
        <x:color auto="1"/>
      </x:right>
      <x:top style="medium">
        <x:color rgb="ffcccccc"/>
      </x:top>
      <x:bottom style="medium">
        <x:color rgb="fff8f9fa"/>
      </x:bottom>
    </x:border>
    <x:border>
      <x:left style="medium">
        <x:color rgb="ffcccccc"/>
      </x:left>
      <x:right>
        <x:color auto="1"/>
      </x:right>
      <x:top style="medium">
        <x:color rgb="ffcccccc"/>
      </x:top>
      <x:bottom style="medium">
        <x:color rgb="fff8f9fa"/>
      </x:bottom>
    </x:border>
    <x:border>
      <x:left style="medium">
        <x:color rgb="ffcccccc"/>
      </x:left>
      <x:right style="medium">
        <x:color rgb="ff442f65"/>
      </x:right>
      <x:top style="medium">
        <x:color rgb="ffcccccc"/>
      </x:top>
      <x:bottom style="medium">
        <x:color rgb="fff8f9fa"/>
      </x:bottom>
    </x:border>
    <x:border>
      <x:left style="medium">
        <x:color auto="1"/>
      </x:left>
      <x:right>
        <x:color auto="1"/>
      </x:right>
      <x:top style="medium">
        <x:color auto="1"/>
      </x:top>
      <x:bottom>
        <x:color auto="1"/>
      </x:bottom>
    </x:border>
    <x:border>
      <x:left style="medium">
        <x:color rgb="ffcccccc"/>
      </x:left>
      <x:right>
        <x:color auto="1"/>
      </x:right>
      <x:top style="medium">
        <x:color auto="1"/>
      </x:top>
      <x:bottom>
        <x:color auto="1"/>
      </x:bottom>
    </x:border>
    <x:border>
      <x:left style="medium">
        <x:color rgb="ffcccccc"/>
      </x:left>
      <x:right style="medium">
        <x:color rgb="ff442f65"/>
      </x:right>
      <x:top style="medium">
        <x:color auto="1"/>
      </x:top>
      <x:bottom>
        <x:color auto="1"/>
      </x:bottom>
    </x:border>
    <x:border>
      <x:left style="medium">
        <x:color auto="1"/>
      </x:left>
      <x:right>
        <x:color auto="1"/>
      </x:right>
      <x:top style="medium">
        <x:color rgb="ffcccccc"/>
      </x:top>
      <x:bottom>
        <x:color auto="1"/>
      </x:bottom>
    </x:border>
    <x:border>
      <x:left style="medium">
        <x:color auto="1"/>
      </x:left>
      <x:right>
        <x:color auto="1"/>
      </x:right>
      <x:top style="medium">
        <x:color rgb="ffcccccc"/>
      </x:top>
      <x:bottom style="medium">
        <x:color auto="1"/>
      </x:bottom>
    </x:border>
    <x:border>
      <x:left style="medium">
        <x:color rgb="ffcccccc"/>
      </x:left>
      <x:right>
        <x:color auto="1"/>
      </x:right>
      <x:top style="medium">
        <x:color rgb="ffcccccc"/>
      </x:top>
      <x:bottom style="medium">
        <x:color auto="1"/>
      </x:bottom>
    </x:border>
    <x:border>
      <x:left style="medium">
        <x:color rgb="ffcccccc"/>
      </x:left>
      <x:right style="medium">
        <x:color rgb="ff442f65"/>
      </x:right>
      <x:top style="medium">
        <x:color rgb="ffcccccc"/>
      </x:top>
      <x:bottom style="medium">
        <x:color auto="1"/>
      </x:bottom>
    </x:border>
    <x:border>
      <x:left style="medium">
        <x:color auto="1"/>
      </x:left>
      <x:right>
        <x:color auto="1"/>
      </x:right>
      <x:top style="medium">
        <x:color rgb="ffcccccc"/>
      </x:top>
      <x:bottom style="medium">
        <x:color rgb="ff442f65"/>
      </x:bottom>
    </x:border>
    <x:border>
      <x:left style="medium">
        <x:color auto="1"/>
      </x:left>
      <x:right>
        <x:color auto="1"/>
      </x:right>
      <x:top>
        <x:color auto="1"/>
      </x:top>
      <x:bottom>
        <x:color auto="1"/>
      </x:bottom>
    </x:border>
    <x:border>
      <x:left style="medium">
        <x:color rgb="ffcccccc"/>
      </x:left>
      <x:right>
        <x:color auto="1"/>
      </x:right>
      <x:top>
        <x:color auto="1"/>
      </x:top>
      <x:bottom>
        <x:color auto="1"/>
      </x:bottom>
    </x:border>
    <x:border>
      <x:left style="medium">
        <x:color rgb="ffcccccc"/>
      </x:left>
      <x:right style="medium">
        <x:color rgb="ff442f65"/>
      </x:right>
      <x:top>
        <x:color auto="1"/>
      </x:top>
      <x:bottom>
        <x:color auto="1"/>
      </x:bottom>
    </x:border>
    <x:border>
      <x:left style="medium">
        <x:color auto="1"/>
      </x:left>
      <x:right>
        <x:color auto="1"/>
      </x:right>
      <x:top style="medium">
        <x:color rgb="fff8f9fa"/>
      </x:top>
      <x:bottom>
        <x:color auto="1"/>
      </x:bottom>
    </x:border>
    <x:border>
      <x:left style="medium">
        <x:color rgb="ff442f65"/>
      </x:left>
      <x:right>
        <x:color auto="1"/>
      </x:right>
      <x:top>
        <x:color auto="1"/>
      </x:top>
      <x:bottom>
        <x:color auto="1"/>
      </x:bottom>
    </x:border>
    <x:border>
      <x:left style="medium">
        <x:color rgb="ffcccccc"/>
      </x:left>
      <x:right>
        <x:color auto="1"/>
      </x:right>
      <x:top style="medium">
        <x:color auto="1"/>
      </x:top>
      <x:bottom style="medium">
        <x:color rgb="ff442f65"/>
      </x:bottom>
    </x:border>
    <x:border>
      <x:left style="medium">
        <x:color auto="1"/>
      </x:left>
      <x:right style="thin">
        <x:color auto="1"/>
      </x:right>
      <x:top>
        <x:color auto="1"/>
      </x:top>
      <x:bottom style="thin">
        <x:color auto="1"/>
      </x:bottom>
    </x:border>
    <x:border>
      <x:left style="thin">
        <x:color auto="1"/>
      </x:left>
      <x:right style="thin">
        <x:color auto="1"/>
      </x:right>
      <x:top>
        <x:color auto="1"/>
      </x:top>
      <x:bottom style="thin">
        <x:color auto="1"/>
      </x:bottom>
    </x:border>
    <x:border>
      <x:left style="thin">
        <x:color auto="1"/>
      </x:left>
      <x:right style="medium">
        <x:color auto="1"/>
      </x:right>
      <x:top>
        <x:color auto="1"/>
      </x:top>
      <x:bottom style="thin">
        <x:color auto="1"/>
      </x:bottom>
    </x:border>
    <x:border>
      <x:left style="medium">
        <x:color auto="1"/>
      </x:left>
      <x:right style="thin">
        <x:color auto="1"/>
      </x:right>
      <x:top style="thin">
        <x:color auto="1"/>
      </x:top>
      <x:bottom>
        <x:color auto="1"/>
      </x:bottom>
    </x:border>
    <x:border>
      <x:left style="thin">
        <x:color auto="1"/>
      </x:left>
      <x:right style="thin">
        <x:color auto="1"/>
      </x:right>
      <x:top style="thin">
        <x:color auto="1"/>
      </x:top>
      <x:bottom>
        <x:color auto="1"/>
      </x:bottom>
    </x:border>
    <x:border>
      <x:left style="thin">
        <x:color auto="1"/>
      </x:left>
      <x:right style="medium">
        <x:color auto="1"/>
      </x:right>
      <x:top style="thin">
        <x:color auto="1"/>
      </x:top>
      <x:bottom>
        <x:color auto="1"/>
      </x:bottom>
    </x:border>
    <x:border>
      <x:left style="medium">
        <x:color rgb="ffcccccc"/>
      </x:left>
      <x:right style="medium">
        <x:color rgb="ffffffff"/>
      </x:right>
      <x:top style="medium">
        <x:color rgb="fff8f9fa"/>
      </x:top>
      <x:bottom>
        <x:color auto="1"/>
      </x:bottom>
    </x:border>
    <x:border>
      <x:left style="medium">
        <x:color rgb="ffcccccc"/>
      </x:left>
      <x:right style="medium">
        <x:color rgb="fff8f9fa"/>
      </x:right>
      <x:top style="medium">
        <x:color rgb="ffcccccc"/>
      </x:top>
      <x:bottom>
        <x:color auto="1"/>
      </x:bottom>
    </x:border>
    <x:border>
      <x:left style="medium">
        <x:color rgb="ffcccccc"/>
      </x:left>
      <x:right style="medium">
        <x:color rgb="ffffffff"/>
      </x:right>
      <x:top style="medium">
        <x:color rgb="ffcccccc"/>
      </x:top>
      <x:bottom>
        <x:color auto="1"/>
      </x:bottom>
    </x:border>
    <x:border>
      <x:left style="medium">
        <x:color rgb="ffffffff"/>
      </x:left>
      <x:right style="medium">
        <x:color rgb="ffcccccc"/>
      </x:right>
      <x:top style="medium">
        <x:color rgb="fff8f9fa"/>
      </x:top>
      <x:bottom>
        <x:color auto="1"/>
      </x:bottom>
    </x:border>
    <x:border>
      <x:left style="medium">
        <x:color rgb="fff8f9fa"/>
      </x:left>
      <x:right style="medium">
        <x:color rgb="ffcccccc"/>
      </x:right>
      <x:top style="medium">
        <x:color rgb="ffcccccc"/>
      </x:top>
      <x:bottom>
        <x:color auto="1"/>
      </x:bottom>
    </x:border>
    <x:border>
      <x:left style="medium">
        <x:color rgb="ffffffff"/>
      </x:left>
      <x:right style="medium">
        <x:color rgb="ffcccccc"/>
      </x:right>
      <x:top style="medium">
        <x:color rgb="ffcccccc"/>
      </x:top>
      <x:bottom>
        <x:color auto="1"/>
      </x:bottom>
    </x:border>
    <x:border>
      <x:left style="medium">
        <x:color rgb="fff8f9fa"/>
      </x:left>
      <x:right style="medium">
        <x:color rgb="ffcccccc"/>
      </x:right>
      <x:top style="medium">
        <x:color rgb="ffcccccc"/>
      </x:top>
      <x:bottom style="medium">
        <x:color rgb="ff442f65"/>
      </x:bottom>
    </x:border>
    <x:border>
      <x:left style="medium">
        <x:color rgb="ffcccccc"/>
      </x:left>
      <x:right style="medium">
        <x:color rgb="fff8f9fa"/>
      </x:right>
      <x:top style="medium">
        <x:color rgb="ffcccccc"/>
      </x:top>
      <x:bottom style="medium">
        <x:color rgb="ff442f65"/>
      </x:bottom>
    </x:border>
    <x:border>
      <x:left style="medium">
        <x:color rgb="ffcccccc"/>
      </x:left>
      <x:right style="medium">
        <x:color rgb="ffcccccc"/>
      </x:right>
      <x:top style="medium">
        <x:color rgb="fff8f9fa"/>
      </x:top>
      <x:bottom>
        <x:color auto="1"/>
      </x:bottom>
    </x:border>
    <x:border>
      <x:left style="medium">
        <x:color rgb="ff442f65"/>
      </x:left>
      <x:right>
        <x:color auto="1"/>
      </x:right>
      <x:top style="medium">
        <x:color rgb="fff8f9fa"/>
      </x:top>
      <x:bottom style="medium">
        <x:color rgb="ff442f65"/>
      </x:bottom>
    </x:border>
    <x:border>
      <x:left style="medium">
        <x:color rgb="ffcccccc"/>
      </x:left>
      <x:right>
        <x:color auto="1"/>
      </x:right>
      <x:top style="medium">
        <x:color rgb="fff8f9fa"/>
      </x:top>
      <x:bottom style="medium">
        <x:color rgb="ff442f65"/>
      </x:bottom>
    </x:border>
    <x:border>
      <x:left style="medium">
        <x:color rgb="ffcccccc"/>
      </x:left>
      <x:right style="medium">
        <x:color rgb="ffcccccc"/>
      </x:right>
      <x:top style="medium">
        <x:color rgb="fff8f9fa"/>
      </x:top>
      <x:bottom style="medium">
        <x:color rgb="ff442f65"/>
      </x:bottom>
    </x:border>
    <x:border>
      <x:left style="medium">
        <x:color rgb="ffcccccc"/>
      </x:left>
      <x:right style="medium">
        <x:color rgb="fff8f9fa"/>
      </x:right>
      <x:top style="medium">
        <x:color rgb="fff8f9fa"/>
      </x:top>
      <x:bottom style="medium">
        <x:color rgb="ff442f65"/>
      </x:bottom>
    </x:border>
    <x:border>
      <x:left style="medium">
        <x:color rgb="ffcccccc"/>
      </x:left>
      <x:right style="medium">
        <x:color rgb="fff8f9fa"/>
      </x:right>
      <x:top style="medium">
        <x:color rgb="fff8f9fa"/>
      </x:top>
      <x:bottom>
        <x:color auto="1"/>
      </x:bottom>
    </x:border>
    <x:border>
      <x:left style="medium">
        <x:color rgb="ffcccccc"/>
      </x:left>
      <x:right style="medium">
        <x:color rgb="ffffffff"/>
      </x:right>
      <x:top style="medium">
        <x:color rgb="ffcccccc"/>
      </x:top>
      <x:bottom style="medium">
        <x:color rgb="ff442f65"/>
      </x:bottom>
    </x:border>
    <x:border>
      <x:left style="medium">
        <x:color rgb="ffcccccc"/>
      </x:left>
      <x:right style="medium">
        <x:color rgb="ff442f65"/>
      </x:right>
      <x:top style="medium">
        <x:color rgb="fff8f9fa"/>
      </x:top>
      <x:bottom style="medium">
        <x:color rgb="ff442f65"/>
      </x:bottom>
    </x:border>
    <x:border>
      <x:left style="medium">
        <x:color rgb="ffcccccc"/>
      </x:left>
      <x:right style="medium">
        <x:color rgb="ffffffff"/>
      </x:right>
      <x:top style="medium">
        <x:color rgb="fff8f9fa"/>
      </x:top>
      <x:bottom style="medium">
        <x:color rgb="ff442f65"/>
      </x:bottom>
    </x:border>
    <x:border>
      <x:left style="medium">
        <x:color rgb="ffcccccc"/>
      </x:left>
      <x:right style="medium">
        <x:color rgb="ffcccccc"/>
      </x:right>
      <x:top style="medium">
        <x:color rgb="ff442f65"/>
      </x:top>
      <x:bottom style="medium">
        <x:color rgb="ff442f65"/>
      </x:bottom>
    </x:border>
    <x:border>
      <x:left style="medium">
        <x:color auto="1"/>
      </x:left>
      <x:right style="thin">
        <x:color auto="1"/>
      </x:right>
      <x:top style="medium">
        <x:color auto="1"/>
      </x:top>
      <x:bottom style="medium">
        <x:color auto="1"/>
      </x:bottom>
    </x:border>
    <x:border>
      <x:left style="thin">
        <x:color auto="1"/>
      </x:left>
      <x:right style="thin">
        <x:color auto="1"/>
      </x:right>
      <x:top style="medium">
        <x:color auto="1"/>
      </x:top>
      <x:bottom style="medium">
        <x:color auto="1"/>
      </x:bottom>
    </x:border>
    <x:border>
      <x:left style="thin">
        <x:color auto="1"/>
      </x:left>
      <x:right style="medium">
        <x:color auto="1"/>
      </x:right>
      <x:top style="medium">
        <x:color auto="1"/>
      </x:top>
      <x:bottom style="medium">
        <x:color auto="1"/>
      </x:bottom>
    </x:border>
    <x:border>
      <x:left style="medium">
        <x:color rgb="ffcccccc"/>
      </x:left>
      <x:right style="medium">
        <x:color rgb="ffcccccc"/>
      </x:right>
      <x:top>
        <x:color auto="1"/>
      </x:top>
      <x:bottom>
        <x:color auto="1"/>
      </x:bottom>
    </x:border>
    <x:border>
      <x:left style="thin">
        <x:color auto="1"/>
      </x:left>
      <x:right style="thin">
        <x:color auto="1"/>
      </x:right>
      <x:top>
        <x:color auto="1"/>
      </x:top>
      <x:bottom>
        <x:color auto="1"/>
      </x:bottom>
    </x:border>
    <x:border>
      <x:left style="medium">
        <x:color rgb="ffcccccc"/>
      </x:left>
      <x:right style="medium">
        <x:color rgb="ffcccccc"/>
      </x:right>
      <x:top style="medium">
        <x:color rgb="ffcccccc"/>
      </x:top>
      <x:bottom style="medium">
        <x:color rgb="ffcccccc"/>
      </x:bottom>
    </x:border>
    <x:border>
      <x:left style="medium">
        <x:color rgb="ffcccccc"/>
      </x:left>
      <x:right style="medium">
        <x:color rgb="ffcccccc"/>
      </x:right>
      <x:top style="medium">
        <x:color rgb="fff8f9fa"/>
      </x:top>
      <x:bottom style="medium">
        <x:color rgb="ffcccccc"/>
      </x:bottom>
    </x:border>
    <x:border>
      <x:left style="thin">
        <x:color auto="1"/>
      </x:left>
      <x:right>
        <x:color auto="1"/>
      </x:right>
      <x:top style="medium">
        <x:color auto="1"/>
      </x:top>
      <x:bottom style="thin">
        <x:color auto="1"/>
      </x:bottom>
    </x:border>
    <x:border>
      <x:left>
        <x:color auto="1"/>
      </x:left>
      <x:right>
        <x:color auto="1"/>
      </x:right>
      <x:top style="medium">
        <x:color auto="1"/>
      </x:top>
      <x:bottom style="thin">
        <x:color auto="1"/>
      </x:bottom>
    </x:border>
    <x:border>
      <x:left>
        <x:color auto="1"/>
      </x:left>
      <x:right style="double">
        <x:color auto="1"/>
      </x:right>
      <x:top style="medium">
        <x:color auto="1"/>
      </x:top>
      <x:bottom style="thin">
        <x:color auto="1"/>
      </x:bottom>
    </x:border>
    <x:border>
      <x:left>
        <x:color auto="1"/>
      </x:left>
      <x:right style="medium">
        <x:color auto="1"/>
      </x:right>
      <x:top style="medium">
        <x:color auto="1"/>
      </x:top>
      <x:bottom style="thin">
        <x:color auto="1"/>
      </x:bottom>
    </x:border>
  </x:borders>
  <x:cellStyleXfs count="1">
    <x:xf numFmtId="0" fontId="0" fillId="0" borderId="0">
      <x:alignment horizontal="general" vertical="center"/>
    </x:xf>
  </x:cellStyleXfs>
  <x:cellXfs count="1540">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applyNumberFormat="1">
      <x:alignment horizontal="general" vertical="center"/>
    </x:xf>
    <x:xf numFmtId="0" fontId="0" fillId="0" borderId="0" xfId="0" applyNumberFormat="1">
      <x:alignment horizontal="general" vertical="center"/>
    </x:xf>
    <x:xf numFmtId="14" fontId="0" fillId="0" borderId="0" xfId="0" applyNumberFormat="1">
      <x:alignment horizontal="general" vertical="center"/>
    </x:xf>
    <x:xf numFmtId="49" fontId="0" fillId="0" borderId="0" xfId="0" applyNumberFormat="1" applyFont="1" applyFill="1" applyBorder="1" applyAlignment="1" applyProtection="1">
      <x:alignment horizontal="general" vertical="center"/>
    </x:xf>
    <x:xf numFmtId="0" fontId="0" fillId="2" borderId="0" xfId="0" applyFill="1">
      <x:alignment horizontal="general" vertical="center"/>
    </x:xf>
    <x:xf numFmtId="164" fontId="0" fillId="0" borderId="0" xfId="0" applyNumberFormat="1" applyFont="1" applyFill="1" applyBorder="1" applyAlignment="1" applyProtection="1">
      <x:alignment horizontal="general" vertical="center"/>
    </x:xf>
    <x:xf numFmtId="164" fontId="0" fillId="2" borderId="0" xfId="0" applyNumberFormat="1" applyFont="1" applyFill="1" applyBorder="1" applyAlignment="1" applyProtection="1">
      <x:alignment horizontal="general" vertical="center"/>
    </x:xf>
    <x:xf numFmtId="14" fontId="0" fillId="0" borderId="0" xfId="0" applyNumberFormat="1" applyFill="1">
      <x:alignment horizontal="general" vertical="center"/>
    </x:xf>
    <x:xf numFmtId="0" fontId="0" fillId="0" borderId="0" xfId="0" applyFill="1">
      <x:alignment horizontal="general" vertical="center"/>
    </x:xf>
    <x:xf numFmtId="0" fontId="0" fillId="3" borderId="0" xfId="0" applyFill="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49"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0" borderId="0" xfId="0" applyNumberFormat="1" applyFont="1" applyFill="1" applyBorder="1" applyAlignment="1" applyProtection="1">
          <x:alignment horizontal="center" vertical="center"/>
        </x:xf>
      </mc:Fallback>
    </mc:AlternateContent>
    <x:xf numFmtId="0" fontId="0" fillId="4" borderId="0" xfId="0" applyFill="1">
      <x:alignment horizontal="general" vertical="center"/>
    </x:xf>
    <x:xf numFmtId="0" fontId="0" fillId="0" borderId="0" xfId="0" applyAlignment="1">
      <x:alignment horizontal="general" vertical="center"/>
    </x:xf>
    <x:xf numFmtId="58" fontId="0" fillId="0" borderId="0" xfId="0" applyNumberFormat="1">
      <x:alignment horizontal="general" vertical="center"/>
    </x:xf>
    <x:xf numFmtId="0" fontId="0" fillId="5" borderId="0" xfId="0" applyFill="1">
      <x:alignment horizontal="general" vertical="center"/>
    </x:xf>
    <x:xf numFmtId="0" fontId="0" fillId="6" borderId="0" xfId="0" applyFill="1">
      <x:alignment horizontal="general" vertical="center"/>
    </x:xf>
    <x:xf numFmtId="0" fontId="0" fillId="7" borderId="0" xfId="0" applyFill="1">
      <x:alignment horizontal="general" vertical="center"/>
    </x:xf>
    <x:xf numFmtId="0" fontId="0" fillId="8" borderId="0" xfId="0" applyFill="1">
      <x:alignment horizontal="general" vertical="center"/>
    </x:xf>
    <x:xf numFmtId="0" fontId="0" fillId="9" borderId="0" xfId="0" applyFill="1">
      <x:alignment horizontal="general" vertical="center"/>
    </x:xf>
    <x:xf numFmtId="0" fontId="0" fillId="10" borderId="0" xfId="0" applyFill="1">
      <x:alignment horizontal="general" vertical="center"/>
    </x:xf>
    <x:xf numFmtId="0" fontId="0" fillId="11" borderId="0" xfId="0" applyFill="1">
      <x:alignment horizontal="general" vertical="center"/>
    </x:xf>
    <x:xf numFmtId="0" fontId="0" fillId="12" borderId="0" xfId="0" applyFill="1">
      <x:alignment horizontal="general" vertical="center"/>
    </x:xf>
    <x:xf numFmtId="0" fontId="0" fillId="13" borderId="0" xfId="0" applyFill="1">
      <x:alignment horizontal="general" vertical="center"/>
    </x:xf>
    <x:xf numFmtId="0" fontId="0" fillId="14" borderId="0" xfId="0" applyFill="1">
      <x:alignment horizontal="general" vertical="center"/>
    </x:xf>
    <x:xf numFmtId="0" fontId="0" fillId="15" borderId="0" xfId="0" applyFill="1">
      <x:alignment horizontal="general" vertical="center"/>
    </x:xf>
    <x:xf numFmtId="0" fontId="0" fillId="16" borderId="0" xfId="0" applyFill="1">
      <x:alignment horizontal="general" vertical="center"/>
    </x:xf>
    <x:xf numFmtId="0" fontId="0" fillId="17" borderId="0" xfId="0" applyFill="1">
      <x:alignment horizontal="general" vertical="center"/>
    </x:xf>
    <x:xf numFmtId="0" fontId="0" fillId="18" borderId="0" xfId="0" applyFill="1">
      <x:alignment horizontal="general" vertical="center"/>
    </x:xf>
    <x:xf numFmtId="0" fontId="0" fillId="19" borderId="0" xfId="0" applyFill="1">
      <x:alignment horizontal="general" vertical="center"/>
    </x:xf>
    <x:xf numFmtId="0" fontId="0" fillId="20" borderId="0" xfId="0" applyFill="1">
      <x:alignment horizontal="general" vertical="center"/>
    </x:xf>
    <x:xf numFmtId="58" fontId="0" fillId="2" borderId="0" xfId="0" applyNumberFormat="1" applyFill="1">
      <x:alignment horizontal="general" vertical="center"/>
    </x:xf>
    <x:xf numFmtId="0" fontId="0" fillId="21" borderId="0" xfId="0" applyFill="1">
      <x:alignment horizontal="general" vertical="center"/>
    </x:xf>
    <x:xf numFmtId="0" fontId="0" fillId="22" borderId="0" xfId="0" applyFill="1">
      <x:alignment horizontal="general" vertical="center"/>
    </x:xf>
    <x:xf numFmtId="0" fontId="0" fillId="23" borderId="0" xfId="0" applyFill="1">
      <x:alignment horizontal="general" vertical="center"/>
    </x:xf>
    <x:xf numFmtId="0" fontId="0" fillId="24" borderId="0" xfId="0" applyFill="1">
      <x:alignment horizontal="general" vertical="center"/>
    </x:xf>
    <x:xf numFmtId="0" fontId="0" fillId="25" borderId="0" xfId="0" applyFill="1">
      <x:alignment horizontal="general" vertical="center"/>
    </x:xf>
    <x:xf numFmtId="0" fontId="0" fillId="26" borderId="0" xfId="0" applyFill="1">
      <x:alignment horizontal="general" vertical="center"/>
    </x:xf>
    <x:xf numFmtId="0" fontId="0" fillId="27" borderId="0" xfId="0" applyFill="1">
      <x:alignment horizontal="general" vertical="center"/>
    </x:xf>
    <mc:AlternateContent xmlns:mc="http://schemas.openxmlformats.org/markup-compatibility/2006">
      <mc:Choice xmlns:hs="http://schemas.haansoft.com/office/spreadsheet/8.0" Requires="hs">
        <x:xf numFmtId="49" fontId="6" fillId="2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8" borderId="0" xfId="0" applyFont="1" applyFill="1" applyAlignment="1">
          <x:alignment horizontal="center" vertical="center"/>
        </x:xf>
      </mc:Fallback>
    </mc:AlternateContent>
    <x:xf numFmtId="0" fontId="0" fillId="29" borderId="0" xfId="0" applyFill="1">
      <x:alignment horizontal="general" vertical="center"/>
    </x:xf>
    <x:xf numFmtId="0" fontId="0" fillId="30" borderId="0" xfId="0" applyFill="1">
      <x:alignment horizontal="general" vertical="center"/>
    </x:xf>
    <x:xf numFmtId="0" fontId="0" fillId="31" borderId="0" xfId="0" applyFill="1">
      <x:alignment horizontal="general" vertical="center"/>
    </x:xf>
    <mc:AlternateContent xmlns:mc="http://schemas.openxmlformats.org/markup-compatibility/2006">
      <mc:Choice xmlns:hs="http://schemas.haansoft.com/office/spreadsheet/8.0" Requires="hs">
        <x:xf numFmtId="164"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4" fontId="6"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0"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Alignment="1">
          <x:alignment horizontal="center" vertical="center"/>
        </x:xf>
      </mc:Fallback>
    </mc:AlternateContent>
    <mc:AlternateContent xmlns:mc="http://schemas.openxmlformats.org/markup-compatibility/2006">
      <mc:Choice xmlns:hs="http://schemas.haansoft.com/office/spreadsheet/8.0" Requires="hs">
        <x:xf numFmtId="0" fontId="0" fillId="6"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6" borderId="0" xfId="0" applyFont="1" applyFill="1" applyAlignment="1">
          <x:alignment horizontal="center" vertical="center"/>
        </x:xf>
      </mc:Fallback>
    </mc:AlternateContent>
    <x:xf numFmtId="49" fontId="0" fillId="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3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3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3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3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3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4" borderId="0" xfId="0" applyFont="1" applyFill="1" applyAlignment="1">
          <x:alignment horizontal="center" vertical="center"/>
        </x:xf>
      </mc:Fallback>
    </mc:AlternateContent>
    <x:xf numFmtId="0" fontId="0" fillId="55" borderId="0" xfId="0" applyFill="1">
      <x:alignment horizontal="general" vertical="center"/>
    </x:xf>
    <x:xf numFmtId="0" fontId="0" fillId="56" borderId="0" xfId="0" applyFill="1">
      <x:alignment horizontal="general" vertical="center"/>
    </x:xf>
    <x:xf numFmtId="0" fontId="0" fillId="57" borderId="0" xfId="0" applyFill="1">
      <x:alignment horizontal="general" vertical="center"/>
    </x:xf>
    <x:xf numFmtId="0" fontId="0" fillId="58" borderId="0" xfId="0" applyFill="1">
      <x:alignment horizontal="general" vertical="center"/>
    </x:xf>
    <x:xf numFmtId="0" fontId="0" fillId="51" borderId="0" xfId="0" applyFill="1">
      <x:alignment horizontal="general" vertical="center"/>
    </x:xf>
    <x:xf numFmtId="0" fontId="0" fillId="59" borderId="0" xfId="0" applyFill="1">
      <x:alignment horizontal="general" vertical="center"/>
    </x:xf>
    <x:xf numFmtId="0" fontId="0" fillId="60" borderId="0" xfId="0" applyFill="1">
      <x:alignment horizontal="general" vertical="center"/>
    </x:xf>
    <x:xf numFmtId="0" fontId="0" fillId="61" borderId="0" xfId="0" applyFill="1">
      <x:alignment horizontal="general" vertical="center"/>
    </x:xf>
    <x:xf numFmtId="0" fontId="0" fillId="62" borderId="0" xfId="0" applyFill="1">
      <x:alignment horizontal="general" vertical="center"/>
    </x:xf>
    <x:xf numFmtId="0" fontId="0" fillId="63" borderId="0" xfId="0" applyFill="1">
      <x:alignment horizontal="general" vertical="center"/>
    </x:xf>
    <x:xf numFmtId="0" fontId="0" fillId="64" borderId="0" xfId="0" applyFill="1">
      <x:alignment horizontal="general" vertical="center"/>
    </x:xf>
    <x:xf numFmtId="0" fontId="0" fillId="65" borderId="0" xfId="0" applyFill="1">
      <x:alignment horizontal="general" vertical="center"/>
    </x:xf>
    <x:xf numFmtId="0" fontId="0" fillId="66" borderId="0" xfId="0" applyFill="1">
      <x:alignment horizontal="general" vertical="center"/>
    </x:xf>
    <x:xf numFmtId="0" fontId="0" fillId="67" borderId="0" xfId="0" applyFill="1">
      <x:alignment horizontal="general" vertical="center"/>
    </x:xf>
    <x:xf numFmtId="0" fontId="0" fillId="68" borderId="0" xfId="0" applyFill="1">
      <x:alignment horizontal="general" vertical="center"/>
    </x:xf>
    <x:xf numFmtId="0" fontId="0" fillId="69" borderId="0" xfId="0" applyFill="1">
      <x:alignment horizontal="general" vertical="center"/>
    </x:xf>
    <mc:AlternateContent xmlns:mc="http://schemas.openxmlformats.org/markup-compatibility/2006">
      <mc:Choice xmlns:hs="http://schemas.haansoft.com/office/spreadsheet/8.0" Requires="hs">
        <x:xf numFmtId="49" fontId="6" fillId="5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7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7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7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2" borderId="0" xfId="0" applyFont="1" applyFill="1" applyAlignment="1">
          <x:alignment horizontal="center" vertical="center"/>
        </x:xf>
      </mc:Fallback>
    </mc:AlternateContent>
    <x:xf numFmtId="49" fontId="0" fillId="82" borderId="0" xfId="0" applyNumberFormat="1" applyFont="1" applyFill="1" applyBorder="1" applyAlignment="1" applyProtection="1">
      <x:alignment horizontal="general" vertical="center"/>
    </x:xf>
    <x:xf numFmtId="0" fontId="0" fillId="82" borderId="0" xfId="0" applyFill="1">
      <x:alignment horizontal="general" vertical="center"/>
    </x:xf>
    <x:xf numFmtId="164" fontId="0" fillId="8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6" fillId="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3" borderId="0" xfId="0" applyFont="1" applyFill="1" applyAlignment="1">
          <x:alignment horizontal="center" vertical="center"/>
        </x:xf>
      </mc:Fallback>
    </mc:AlternateContent>
    <x:xf numFmtId="58" fontId="0" fillId="10" borderId="0" xfId="0" applyNumberFormat="1" applyFill="1">
      <x:alignment horizontal="general" vertical="center"/>
    </x:xf>
    <mc:AlternateContent xmlns:mc="http://schemas.openxmlformats.org/markup-compatibility/2006">
      <mc:Choice xmlns:hs="http://schemas.haansoft.com/office/spreadsheet/8.0" Requires="hs">
        <x:xf numFmtId="49" fontId="6" fillId="8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2" borderId="0" xfId="0" applyFont="1" applyFill="1" applyAlignment="1">
          <x:alignment horizontal="center" vertical="center"/>
        </x:xf>
      </mc:Fallback>
    </mc:AlternateContent>
    <x:xf numFmtId="0" fontId="0" fillId="93" borderId="0" xfId="0" applyFill="1">
      <x:alignment horizontal="general" vertical="center"/>
    </x:xf>
    <x:xf numFmtId="0" fontId="0" fillId="94" borderId="0" xfId="0" applyFill="1">
      <x:alignment horizontal="general" vertical="center"/>
    </x:xf>
    <x:xf numFmtId="0" fontId="0" fillId="95" borderId="0" xfId="0" applyFill="1">
      <x:alignment horizontal="general" vertical="center"/>
    </x:xf>
    <x:xf numFmtId="0" fontId="0" fillId="96" borderId="0" xfId="0" applyFill="1">
      <x:alignment horizontal="general" vertical="center"/>
    </x:xf>
    <x:xf numFmtId="0" fontId="0" fillId="97" borderId="0" xfId="0" applyFill="1">
      <x:alignment horizontal="general" vertical="center"/>
    </x:xf>
    <x:xf numFmtId="0" fontId="0" fillId="98" borderId="0" xfId="0" applyFill="1">
      <x:alignment horizontal="general" vertical="center"/>
    </x:xf>
    <x:xf numFmtId="0" fontId="0" fillId="99" borderId="0" xfId="0" applyFill="1">
      <x:alignment horizontal="general" vertical="center"/>
    </x:xf>
    <x:xf numFmtId="0" fontId="0" fillId="100" borderId="0" xfId="0" applyFill="1">
      <x:alignment horizontal="general" vertical="center"/>
    </x:xf>
    <x:xf numFmtId="0" fontId="0" fillId="101" borderId="0" xfId="0" applyFill="1">
      <x:alignment horizontal="general" vertical="center"/>
    </x:xf>
    <x:xf numFmtId="0" fontId="0" fillId="102" borderId="0" xfId="0" applyFill="1">
      <x:alignment horizontal="general" vertical="center"/>
    </x:xf>
    <x:xf numFmtId="0" fontId="0" fillId="103" borderId="0" xfId="0" applyFill="1">
      <x:alignment horizontal="general" vertical="center"/>
    </x:xf>
    <x:xf numFmtId="0" fontId="0" fillId="104" borderId="0" xfId="0" applyFill="1">
      <x:alignment horizontal="general" vertical="center"/>
    </x:xf>
    <x:xf numFmtId="0" fontId="0" fillId="105" borderId="0" xfId="0" applyFill="1">
      <x:alignment horizontal="general" vertical="center"/>
    </x:xf>
    <x:xf numFmtId="0" fontId="0" fillId="106" borderId="0" xfId="0" applyFill="1">
      <x:alignment horizontal="general" vertical="center"/>
    </x:xf>
    <x:xf numFmtId="0" fontId="0" fillId="107" borderId="0" xfId="0" applyFill="1">
      <x:alignment horizontal="general" vertical="center"/>
    </x:xf>
    <x:xf numFmtId="0" fontId="0" fillId="108" borderId="0" xfId="0" applyFill="1">
      <x:alignment horizontal="general" vertical="center"/>
    </x:xf>
    <x:xf numFmtId="0" fontId="0" fillId="109" borderId="0" xfId="0" applyFill="1">
      <x:alignment horizontal="general" vertical="center"/>
    </x:xf>
    <x:xf numFmtId="0" fontId="0" fillId="110" borderId="0" xfId="0" applyFill="1">
      <x:alignment horizontal="general" vertical="center"/>
    </x:xf>
    <x:xf numFmtId="0" fontId="0" fillId="111" borderId="0" xfId="0" applyFill="1">
      <x:alignment horizontal="general" vertical="center"/>
    </x:xf>
    <x:xf numFmtId="0" fontId="0" fillId="112" borderId="0" xfId="0" applyFill="1">
      <x:alignment horizontal="general" vertical="center"/>
    </x:xf>
    <x:xf numFmtId="0" fontId="0" fillId="113" borderId="0" xfId="0" applyFill="1">
      <x:alignment horizontal="general" vertical="center"/>
    </x:xf>
    <x:xf numFmtId="0" fontId="0" fillId="114" borderId="0" xfId="0" applyFill="1">
      <x:alignment horizontal="general" vertical="center"/>
    </x:xf>
    <x:xf numFmtId="0" fontId="0" fillId="115" borderId="0" xfId="0" applyFill="1">
      <x:alignment horizontal="general" vertical="center"/>
    </x:xf>
    <mc:AlternateContent xmlns:mc="http://schemas.openxmlformats.org/markup-compatibility/2006">
      <mc:Choice xmlns:hs="http://schemas.haansoft.com/office/spreadsheet/8.0" Requires="hs">
        <x:xf numFmtId="49" fontId="6" fillId="11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58" fontId="0"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49" fontId="6" fillId="11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1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1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1" borderId="0" xfId="0" applyFont="1" applyFill="1" applyAlignment="1">
          <x:alignment horizontal="center" vertical="center"/>
        </x:xf>
      </mc:Fallback>
    </mc:AlternateContent>
    <x:xf numFmtId="58" fontId="0" fillId="11" borderId="0" xfId="0" applyNumberFormat="1" applyFill="1">
      <x:alignment horizontal="general" vertical="center"/>
    </x:xf>
    <x:xf numFmtId="49" fontId="0" fillId="11" borderId="0" xfId="0" applyNumberFormat="1" applyFont="1" applyFill="1" applyBorder="1" applyAlignment="1" applyProtection="1">
      <x:alignment horizontal="general" vertical="center"/>
    </x:xf>
    <x:xf numFmtId="164" fontId="0" fillId="11" borderId="0" xfId="0" applyNumberFormat="1" applyFont="1" applyFill="1" applyBorder="1" applyAlignment="1" applyProtection="1">
      <x:alignment horizontal="general" vertical="center"/>
    </x:xf>
    <x:xf numFmtId="0" fontId="0" fillId="11" borderId="0" xfId="0" applyNumberFormat="1" applyFill="1">
      <x:alignment horizontal="general" vertical="center"/>
    </x:xf>
    <mc:AlternateContent xmlns:mc="http://schemas.openxmlformats.org/markup-compatibility/2006">
      <mc:Choice xmlns:hs="http://schemas.haansoft.com/office/spreadsheet/8.0" Requires="hs">
        <x:xf numFmtId="0" fontId="0" fillId="1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0"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2" borderId="0" xfId="0" applyFont="1" applyFill="1" applyAlignment="1">
          <x:alignment horizontal="center" vertical="center"/>
        </x:xf>
      </mc:Fallback>
    </mc:AlternateContent>
    <x:xf numFmtId="49" fontId="0" fillId="1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2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4" borderId="0" xfId="0" applyFont="1" applyFill="1" applyAlignment="1">
          <x:alignment horizontal="center" vertical="center"/>
        </x:xf>
      </mc:Fallback>
    </mc:AlternateContent>
    <x:xf numFmtId="49" fontId="0" fillId="6" borderId="0" xfId="0" applyNumberFormat="1" applyFont="1" applyFill="1" applyBorder="1" applyAlignment="1" applyProtection="1">
      <x:alignment horizontal="general" vertical="center"/>
    </x:xf>
    <x:xf numFmtId="164" fontId="0" fillId="6" borderId="0" xfId="0" applyNumberFormat="1" applyFont="1" applyFill="1" applyBorder="1" applyAlignment="1" applyProtection="1">
      <x:alignment horizontal="general" vertical="center"/>
    </x:xf>
    <x:xf numFmtId="164" fontId="0" fillId="9" borderId="0" xfId="0" applyNumberFormat="1" applyFont="1" applyFill="1" applyBorder="1" applyAlignment="1" applyProtection="1">
      <x:alignment horizontal="general" vertical="center"/>
    </x:xf>
    <x:xf numFmtId="164" fontId="0" fillId="10" borderId="0" xfId="0" applyNumberFormat="1" applyFont="1" applyFill="1" applyBorder="1" applyAlignment="1" applyProtection="1">
      <x:alignment horizontal="general" vertical="center"/>
    </x:xf>
    <x:xf numFmtId="164" fontId="0" fillId="56" borderId="0" xfId="0" applyNumberFormat="1" applyFont="1" applyFill="1" applyBorder="1" applyAlignment="1" applyProtection="1">
      <x:alignment horizontal="general" vertical="center"/>
    </x:xf>
    <x:xf numFmtId="164" fontId="0" fillId="5" borderId="0" xfId="0" applyNumberFormat="1" applyFont="1" applyFill="1" applyBorder="1" applyAlignment="1" applyProtection="1">
      <x:alignment horizontal="general" vertical="center"/>
    </x:xf>
    <x:xf numFmtId="0" fontId="0" fillId="125" borderId="0" xfId="0" applyFill="1">
      <x:alignment horizontal="general" vertical="center"/>
    </x:xf>
    <mc:AlternateContent xmlns:mc="http://schemas.openxmlformats.org/markup-compatibility/2006">
      <mc:Choice xmlns:hs="http://schemas.haansoft.com/office/spreadsheet/8.0" Requires="hs">
        <x:xf numFmtId="0" fontId="0" fillId="125"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25" borderId="0" xfId="0" applyFill="1" applyAlignment="1">
          <x:alignment horizontal="center" vertical="center"/>
        </x:xf>
      </mc:Fallback>
    </mc:AlternateContent>
    <x:xf numFmtId="164" fontId="0" fillId="125" borderId="0" xfId="0" applyNumberFormat="1" applyFont="1" applyFill="1" applyBorder="1" applyAlignment="1" applyProtection="1">
      <x:alignment horizontal="general" vertical="center"/>
    </x:xf>
    <x:xf numFmtId="164" fontId="0" fillId="83" borderId="0" xfId="0" applyNumberFormat="1" applyFont="1" applyFill="1" applyBorder="1" applyAlignment="1" applyProtection="1">
      <x:alignment horizontal="general" vertical="center"/>
    </x:xf>
    <x:xf numFmtId="0" fontId="0" fillId="83" borderId="0" xfId="0" applyFill="1">
      <x:alignment horizontal="general" vertical="center"/>
    </x:xf>
    <mc:AlternateContent xmlns:mc="http://schemas.openxmlformats.org/markup-compatibility/2006">
      <mc:Choice xmlns:hs="http://schemas.haansoft.com/office/spreadsheet/8.0" Requires="hs">
        <x:xf numFmtId="0" fontId="0" fillId="83"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3"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0" xfId="0" applyFill="1" applyAlignment="1">
          <x:alignment horizontal="center" vertical="center"/>
        </x:xf>
      </mc:Fallback>
    </mc:AlternateContent>
    <x:xf numFmtId="164" fontId="0" fillId="126" borderId="0" xfId="0" applyNumberFormat="1" applyFont="1" applyFill="1" applyBorder="1" applyAlignment="1" applyProtection="1">
      <x:alignment horizontal="general" vertical="center"/>
    </x:xf>
    <x:xf numFmtId="0" fontId="0" fillId="126" borderId="0" xfId="0" applyFill="1">
      <x:alignment horizontal="general" vertical="center"/>
    </x:xf>
    <mc:AlternateContent xmlns:mc="http://schemas.openxmlformats.org/markup-compatibility/2006">
      <mc:Choice xmlns:hs="http://schemas.haansoft.com/office/spreadsheet/8.0" Requires="hs">
        <x:xf numFmtId="0" fontId="0" fillId="126"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26"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9" borderId="0" xfId="0" applyFont="1" applyFill="1" applyAlignment="1">
          <x:alignment horizontal="center" vertical="center"/>
        </x:xf>
      </mc:Fallback>
    </mc:AlternateContent>
    <x:xf numFmtId="49" fontId="0" fillId="83" borderId="0" xfId="0" applyNumberFormat="1" applyFont="1" applyFill="1" applyBorder="1" applyAlignment="1" applyProtection="1">
      <x:alignment horizontal="general" vertical="center"/>
    </x:xf>
    <x:xf numFmtId="49" fontId="0" fillId="125"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13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0" borderId="0" xfId="0" applyFont="1" applyFill="1" applyAlignment="1">
          <x:alignment horizontal="center" vertical="center"/>
        </x:xf>
      </mc:Fallback>
    </mc:AlternateContent>
    <x:xf numFmtId="164" fontId="0" fillId="4" borderId="0" xfId="0" applyNumberFormat="1" applyFont="1" applyFill="1" applyBorder="1" applyAlignment="1" applyProtection="1">
      <x:alignment horizontal="general" vertical="center"/>
    </x:xf>
    <x:xf numFmtId="0" fontId="0" fillId="128" borderId="0" xfId="0" applyFill="1">
      <x:alignment horizontal="general" vertical="center"/>
    </x:xf>
    <x:xf numFmtId="164" fontId="0" fillId="12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14" fontId="0"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14" fontId="0"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0" fillId="12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28" borderId="0" xfId="0" applyFill="1" applyAlignment="1">
          <x:alignment horizontal="center" vertical="center"/>
        </x:xf>
      </mc:Fallback>
    </mc:AlternateContent>
    <x:xf numFmtId="49" fontId="0" fillId="3" borderId="0" xfId="0" applyNumberFormat="1" applyFont="1" applyFill="1" applyBorder="1" applyAlignment="1" applyProtection="1">
      <x:alignment horizontal="general" vertical="center"/>
    </x:xf>
    <x:xf numFmtId="164" fontId="0" fillId="3"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3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6" borderId="0" xfId="0" applyFont="1" applyFill="1" applyAlignment="1">
          <x:alignment horizontal="center" vertical="center"/>
        </x:xf>
      </mc:Fallback>
    </mc:AlternateContent>
    <x:xf numFmtId="58" fontId="0" fillId="6" borderId="0" xfId="0" applyNumberFormat="1" applyFill="1">
      <x:alignment horizontal="general" vertical="center"/>
    </x:xf>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x:xf numFmtId="0" fontId="0" fillId="0" borderId="1" xfId="0" applyBorder="1">
      <x:alignment horizontal="general" vertical="center"/>
    </x:xf>
    <x:xf numFmtId="0" fontId="0" fillId="0" borderId="2" xfId="0" applyBorder="1">
      <x:alignment horizontal="general" vertical="center"/>
    </x:xf>
    <x:xf numFmtId="0" fontId="0" fillId="0" borderId="3" xfId="0" applyBorder="1">
      <x:alignment horizontal="general" vertical="center"/>
    </x:xf>
    <x:xf numFmtId="0" fontId="0" fillId="0" borderId="4" xfId="0" applyBorder="1">
      <x:alignment horizontal="general" vertical="center"/>
    </x:xf>
    <x:xf numFmtId="0" fontId="0" fillId="0"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20" fontId="0" fillId="0" borderId="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20" fontId="0" fillId="0" borderId="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20" fontId="0" fillId="0" borderId="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20" fontId="0" fillId="0" borderId="5"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6"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6" xfId="0" applyBorder="1" applyAlignment="1">
          <x:alignment horizontal="center" vertical="center"/>
        </x:xf>
      </mc:Fallback>
    </mc:AlternateContent>
    <mc:AlternateContent xmlns:mc="http://schemas.openxmlformats.org/markup-compatibility/2006">
      <mc:Choice xmlns:hs="http://schemas.haansoft.com/office/spreadsheet/8.0" Requires="hs">
        <x:xf numFmtId="49" fontId="6" fillId="1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0" borderId="0" xfId="0" applyFont="1" applyFill="1" applyAlignment="1">
          <x:alignment horizontal="center" vertical="center"/>
        </x:xf>
      </mc:Fallback>
    </mc:AlternateContent>
    <x:xf numFmtId="49" fontId="0" fillId="5"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3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0"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3" borderId="0" xfId="0" applyFont="1" applyFill="1" applyAlignment="1">
          <x:alignment horizontal="center" vertical="center"/>
        </x:xf>
      </mc:Fallback>
    </mc:AlternateContent>
    <x:xf numFmtId="58" fontId="0" fillId="144" borderId="0" xfId="0" applyNumberFormat="1" applyFill="1">
      <x:alignment horizontal="general" vertical="center"/>
    </x:xf>
    <mc:AlternateContent xmlns:mc="http://schemas.openxmlformats.org/markup-compatibility/2006">
      <mc:Choice xmlns:hs="http://schemas.haansoft.com/office/spreadsheet/8.0" Requires="hs">
        <x:xf numFmtId="0" fontId="0" fillId="144"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44"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4" borderId="0" xfId="0" applyFont="1" applyFill="1" applyAlignment="1">
          <x:alignment horizontal="center" vertical="center"/>
        </x:xf>
      </mc:Fallback>
    </mc:AlternateContent>
    <x:xf numFmtId="0" fontId="0" fillId="0" borderId="1" xfId="0" applyFill="1" applyBorder="1">
      <x:alignment horizontal="general" vertical="center"/>
    </x:xf>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14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0" borderId="0" xfId="0" applyFont="1" applyFill="1" applyAlignment="1">
          <x:alignment horizontal="center" vertical="center"/>
        </x:xf>
      </mc:Fallback>
    </mc:AlternateContent>
    <x:xf numFmtId="58" fontId="0" fillId="4" borderId="0" xfId="0" applyNumberFormat="1" applyFill="1">
      <x:alignment horizontal="general" vertical="center"/>
    </x:xf>
    <x:xf numFmtId="58" fontId="0" fillId="151" borderId="0" xfId="0" applyNumberFormat="1" applyFill="1">
      <x:alignment horizontal="general" vertical="center"/>
    </x:xf>
    <mc:AlternateContent xmlns:mc="http://schemas.openxmlformats.org/markup-compatibility/2006">
      <mc:Choice xmlns:hs="http://schemas.haansoft.com/office/spreadsheet/8.0" Requires="hs">
        <x:xf numFmtId="0" fontId="0" fillId="151"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51"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2" borderId="0" xfId="0" applyFont="1" applyFill="1" applyAlignment="1">
          <x:alignment horizontal="center" vertical="center"/>
        </x:xf>
      </mc:Fallback>
    </mc:AlternateContent>
    <x:xf numFmtId="58" fontId="0" fillId="30" borderId="0" xfId="0" applyNumberFormat="1" applyFill="1">
      <x:alignment horizontal="general" vertical="center"/>
    </x:xf>
    <x:xf numFmtId="0" fontId="6" fillId="0" borderId="0" xfId="0" applyFont="1">
      <x:alignment horizontal="general" vertical="center"/>
    </x:xf>
    <x:xf numFmtId="49" fontId="0" fillId="4" borderId="0" xfId="0" applyNumberFormat="1" applyFont="1" applyFill="1" applyBorder="1" applyAlignment="1" applyProtection="1">
      <x:alignment horizontal="general" vertical="center"/>
    </x:xf>
    <x:xf numFmtId="49" fontId="0" fillId="3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5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8" borderId="0" xfId="0" applyFont="1" applyFill="1" applyAlignment="1">
          <x:alignment horizontal="center" vertical="center"/>
        </x:xf>
      </mc:Fallback>
    </mc:AlternateContent>
    <x:xf numFmtId="49" fontId="0" fillId="88" borderId="0" xfId="0" applyNumberFormat="1" applyFont="1" applyFill="1" applyBorder="1" applyAlignment="1" applyProtection="1">
      <x:alignment horizontal="general" vertical="center"/>
    </x:xf>
    <x:xf numFmtId="0" fontId="0" fillId="88" borderId="0" xfId="0" applyFill="1">
      <x:alignment horizontal="general" vertical="center"/>
    </x:xf>
    <x:xf numFmtId="164" fontId="0" fillId="8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5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59"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59"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7"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7"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8"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8"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4"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9"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9"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0" xfId="0" applyNumberFormat="1" applyBorder="1" applyAlignment="1">
          <x:alignment horizontal="center" vertical="center"/>
        </x:xf>
      </mc:Fallback>
    </mc:AlternateContent>
    <x:xf numFmtId="0" fontId="0" fillId="0" borderId="11" xfId="0" applyBorder="1">
      <x:alignment horizontal="general" vertical="center"/>
    </x:xf>
    <x:xf numFmtId="0" fontId="0" fillId="0" borderId="12" xfId="0" applyBorder="1">
      <x:alignment horizontal="general" vertical="center"/>
    </x:xf>
    <x:xf numFmtId="0" fontId="0" fillId="0" borderId="0" xfId="0" applyBorder="1">
      <x:alignment horizontal="general" vertical="center"/>
    </x:xf>
    <x:xf numFmtId="0" fontId="0" fillId="0" borderId="13" xfId="0" applyBorder="1">
      <x:alignment horizontal="general" vertical="center"/>
    </x:xf>
    <x:xf numFmtId="0" fontId="0" fillId="0" borderId="14" xfId="0" applyBorder="1">
      <x:alignment horizontal="general" vertical="center"/>
    </x:xf>
    <x:xf numFmtId="0" fontId="0" fillId="0" borderId="15" xfId="0" applyBorder="1">
      <x:alignment horizontal="general" vertical="center"/>
    </x:xf>
    <x:xf numFmtId="0" fontId="0" fillId="0" borderId="16" xfId="0" applyBorder="1">
      <x:alignment horizontal="general" vertical="center"/>
    </x:xf>
    <mc:AlternateContent xmlns:mc="http://schemas.openxmlformats.org/markup-compatibility/2006">
      <mc:Choice xmlns:hs="http://schemas.haansoft.com/office/spreadsheet/8.0" Requires="hs">
        <x:xf numFmtId="0" fontId="6" fillId="1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65"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65" borderId="0" xfId="0" applyFill="1" applyAlignment="1">
          <x:alignment horizontal="center" vertical="center"/>
        </x:xf>
      </mc:Fallback>
    </mc:AlternateContent>
    <x:xf numFmtId="164" fontId="0" fillId="84"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84"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4" borderId="0" xfId="0" applyFill="1" applyAlignment="1">
          <x:alignment horizontal="center" vertical="center"/>
        </x:xf>
      </mc:Fallback>
    </mc:AlternateContent>
    <x:xf numFmtId="164" fontId="0" fillId="15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5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58" borderId="0" xfId="0" applyFill="1" applyAlignment="1">
          <x:alignment horizontal="center" vertical="center"/>
        </x:xf>
      </mc:Fallback>
    </mc:AlternateContent>
    <x:xf numFmtId="58" fontId="0" fillId="84" borderId="0" xfId="0" applyNumberFormat="1" applyFill="1">
      <x:alignment horizontal="general" vertical="center"/>
    </x:xf>
    <mc:AlternateContent xmlns:mc="http://schemas.openxmlformats.org/markup-compatibility/2006">
      <mc:Choice xmlns:hs="http://schemas.haansoft.com/office/spreadsheet/8.0" Requires="hs">
        <x:xf numFmtId="49" fontId="6" fillId="16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8" borderId="0" xfId="0" applyFont="1" applyFill="1" applyAlignment="1">
          <x:alignment horizontal="center" vertical="center"/>
        </x:xf>
      </mc:Fallback>
    </mc:AlternateContent>
    <x:xf numFmtId="49" fontId="6" fillId="13" borderId="0" xfId="0" applyNumberFormat="1" applyFont="1" applyFill="1" applyBorder="1" applyAlignment="1" applyProtection="1">
      <x:alignment horizontal="general" vertical="center"/>
    </x:xf>
    <x:xf numFmtId="49" fontId="6" fillId="0" borderId="0" xfId="0" applyNumberFormat="1" applyFont="1" applyFill="1" applyBorder="1" applyAlignment="1" applyProtection="1">
      <x:alignment horizontal="general" vertical="center"/>
    </x:xf>
    <x:xf numFmtId="49" fontId="6" fillId="147" borderId="0" xfId="0" applyNumberFormat="1" applyFont="1" applyFill="1" applyBorder="1" applyAlignment="1" applyProtection="1">
      <x:alignment horizontal="general" vertical="center"/>
    </x:xf>
    <x:xf numFmtId="49" fontId="6" fillId="22" borderId="0" xfId="0" applyNumberFormat="1" applyFont="1" applyFill="1" applyBorder="1" applyAlignment="1" applyProtection="1">
      <x:alignment horizontal="general" vertical="center"/>
    </x:xf>
    <x:xf numFmtId="49" fontId="6" fillId="10" borderId="0" xfId="0" applyNumberFormat="1" applyFont="1" applyFill="1" applyBorder="1" applyAlignment="1" applyProtection="1">
      <x:alignment horizontal="general" vertical="center"/>
    </x:xf>
    <x:xf numFmtId="49" fontId="6" fillId="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6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4" borderId="0" xfId="0" applyFont="1" applyFill="1" applyAlignment="1">
          <x:alignment horizontal="center" vertical="center"/>
        </x:xf>
      </mc:Fallback>
    </mc:AlternateContent>
    <x:xf numFmtId="58" fontId="0" fillId="170" borderId="0" xfId="0" applyNumberFormat="1" applyFill="1">
      <x:alignment horizontal="general" vertical="center"/>
    </x:xf>
    <mc:AlternateContent xmlns:mc="http://schemas.openxmlformats.org/markup-compatibility/2006">
      <mc:Choice xmlns:hs="http://schemas.haansoft.com/office/spreadsheet/8.0" Requires="hs">
        <x:xf numFmtId="0" fontId="0" fillId="17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70" borderId="0" xfId="0" applyFill="1" applyAlignment="1">
          <x:alignment horizontal="center" vertical="center"/>
        </x:xf>
      </mc:Fallback>
    </mc:AlternateContent>
    <x:xf numFmtId="0" fontId="0" fillId="10" borderId="0" xfId="0" applyNumberFormat="1" applyFill="1">
      <x:alignment horizontal="general" vertical="center"/>
    </x:xf>
    <mc:AlternateContent xmlns:mc="http://schemas.openxmlformats.org/markup-compatibility/2006">
      <mc:Choice xmlns:hs="http://schemas.haansoft.com/office/spreadsheet/8.0" Requires="hs">
        <x:xf numFmtId="49" fontId="6" fillId="17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8" borderId="0" xfId="0" applyFont="1" applyFill="1" applyAlignment="1">
          <x:alignment horizontal="center" vertical="center"/>
        </x:xf>
      </mc:Fallback>
    </mc:AlternateContent>
    <x:xf numFmtId="49" fontId="0" fillId="144" borderId="0" xfId="0" applyNumberFormat="1" applyFont="1" applyFill="1" applyBorder="1" applyAlignment="1" applyProtection="1">
      <x:alignment horizontal="general" vertical="center"/>
    </x:xf>
    <x:xf numFmtId="49" fontId="0" fillId="151" borderId="0" xfId="0" applyNumberFormat="1" applyFont="1" applyFill="1" applyBorder="1" applyAlignment="1" applyProtection="1">
      <x:alignment horizontal="general" vertical="center"/>
    </x:xf>
    <x:xf numFmtId="49" fontId="0" fillId="84" borderId="0" xfId="0" applyNumberFormat="1" applyFont="1" applyFill="1" applyBorder="1" applyAlignment="1" applyProtection="1">
      <x:alignment horizontal="general" vertical="center"/>
    </x:xf>
    <x:xf numFmtId="49" fontId="0" fillId="17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7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0" borderId="0" xfId="0" applyFont="1" applyFill="1" applyAlignment="1">
          <x:alignment horizontal="center" vertical="center"/>
        </x:xf>
      </mc:Fallback>
    </mc:AlternateContent>
    <x:xf numFmtId="0" fontId="0" fillId="0" borderId="15" xfId="0" applyFill="1" applyBorder="1">
      <x:alignment horizontal="general" vertical="center"/>
    </x:xf>
    <mc:AlternateContent xmlns:mc="http://schemas.openxmlformats.org/markup-compatibility/2006">
      <mc:Choice xmlns:hs="http://schemas.haansoft.com/office/spreadsheet/8.0" Requires="hs">
        <x:xf numFmtId="49" fontId="6" fillId="18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4" borderId="0" xfId="0" applyFont="1" applyFill="1" applyAlignment="1">
          <x:alignment horizontal="center" vertical="center"/>
        </x:xf>
      </mc:Fallback>
    </mc:AlternateContent>
    <x:xf numFmtId="0" fontId="0" fillId="10"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8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5"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49" fontId="6" fillId="18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8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8" borderId="0" xfId="0" applyFill="1" applyAlignment="1">
          <x:alignment horizontal="center" vertical="center"/>
        </x:xf>
      </mc:Fallback>
    </mc:AlternateContent>
    <x:xf numFmtId="164" fontId="0" fillId="11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1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18" borderId="0" xfId="0" applyFill="1" applyAlignment="1">
          <x:alignment horizontal="center" vertical="center"/>
        </x:xf>
      </mc:Fallback>
    </mc:AlternateContent>
    <x:xf numFmtId="164" fontId="0" fillId="2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2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2" borderId="0" xfId="0" applyFill="1" applyAlignment="1">
          <x:alignment horizontal="center" vertical="center"/>
        </x:xf>
      </mc:Fallback>
    </mc:AlternateContent>
    <x:xf numFmtId="164" fontId="0" fillId="181"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81"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81"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8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2"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1"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1"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0" xfId="0" applyFill="1" applyAlignment="1">
          <x:alignment horizontal="center" vertical="center"/>
        </x:xf>
      </mc:Fallback>
    </mc:AlternateContent>
    <x:xf numFmtId="0" fontId="0" fillId="181" borderId="0" xfId="0" applyNumberFormat="1" applyFill="1">
      <x:alignment horizontal="general" vertical="center"/>
    </x:xf>
    <x:xf numFmtId="49" fontId="0" fillId="181" borderId="0" xfId="0" applyNumberFormat="1" applyFont="1" applyFill="1" applyBorder="1" applyAlignment="1" applyProtection="1">
      <x:alignment horizontal="general" vertical="center"/>
    </x:xf>
    <x:xf numFmtId="0" fontId="0" fillId="181" borderId="0" xfId="0" applyFill="1">
      <x:alignment horizontal="general" vertical="center"/>
    </x:xf>
    <mc:AlternateContent xmlns:mc="http://schemas.openxmlformats.org/markup-compatibility/2006">
      <mc:Choice xmlns:hs="http://schemas.haansoft.com/office/spreadsheet/8.0" Requires="hs">
        <x:xf numFmtId="49" fontId="6" fillId="19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 borderId="0" xfId="0" applyFont="1" applyFill="1" applyAlignment="1">
          <x:alignment horizontal="center" vertical="center"/>
        </x:xf>
      </mc:Fallback>
    </mc:AlternateContent>
    <x:xf numFmtId="58" fontId="0" fillId="198" borderId="0" xfId="0" applyNumberFormat="1" applyFill="1">
      <x:alignment horizontal="general" vertical="center"/>
    </x:xf>
    <mc:AlternateContent xmlns:mc="http://schemas.openxmlformats.org/markup-compatibility/2006">
      <mc:Choice xmlns:hs="http://schemas.haansoft.com/office/spreadsheet/8.0" Requires="hs">
        <x:xf numFmtId="0" fontId="0" fillId="19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98" borderId="0" xfId="0" applyFill="1" applyAlignment="1">
          <x:alignment horizontal="center" vertical="center"/>
        </x:xf>
      </mc:Fallback>
    </mc:AlternateContent>
    <x:xf numFmtId="49" fontId="0" fillId="19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9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18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82"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71"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71"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9" borderId="0" xfId="0" applyFont="1" applyFill="1" applyAlignment="1">
          <x:alignment horizontal="center" vertical="center"/>
        </x:xf>
      </mc:Fallback>
    </mc:AlternateContent>
    <x:xf numFmtId="0" fontId="8" fillId="0" borderId="0" xfId="0" applyFont="1">
      <x:alignment horizontal="general" vertical="center"/>
    </x:xf>
    <x:xf numFmtId="58" fontId="0" fillId="71" borderId="0" xfId="0" applyNumberFormat="1" applyFill="1">
      <x:alignment horizontal="general" vertical="center"/>
    </x:xf>
    <x:xf numFmtId="49" fontId="0" fillId="71" borderId="0" xfId="0" applyNumberFormat="1" applyFont="1" applyFill="1" applyBorder="1" applyAlignment="1" applyProtection="1">
      <x:alignment horizontal="general" vertical="center"/>
    </x:xf>
    <x:xf numFmtId="0" fontId="0" fillId="0" borderId="17" xfId="0" applyFill="1" applyBorder="1">
      <x:alignment horizontal="general" vertical="center"/>
    </x:xf>
    <mc:AlternateContent xmlns:mc="http://schemas.openxmlformats.org/markup-compatibility/2006">
      <mc:Choice xmlns:hs="http://schemas.haansoft.com/office/spreadsheet/8.0" Requires="hs">
        <x:xf numFmtId="49" fontId="6" fillId="21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2" xfId="0"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0" fillId="0" borderId="2" xfId="0" applyBorder="1" applyAlignment="1">
          <x:alignment horizontal="right" vertical="center"/>
        </x:xf>
      </mc:Fallback>
    </mc:AlternateContent>
    <mc:AlternateContent xmlns:mc="http://schemas.openxmlformats.org/markup-compatibility/2006">
      <mc:Choice xmlns:hs="http://schemas.haansoft.com/office/spreadsheet/8.0" Requires="hs">
        <x:xf numFmtId="0" fontId="0" fillId="0" borderId="7"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7" xfId="0" applyBorder="1" applyAlignment="1">
          <x:alignment horizontal="center" vertical="center"/>
        </x:xf>
      </mc:Fallback>
    </mc:AlternateContent>
    <x:xf numFmtId="58" fontId="0" fillId="0" borderId="3" xfId="0" applyNumberFormat="1" applyBorder="1">
      <x:alignment horizontal="general" vertical="center"/>
    </x:xf>
    <x:xf numFmtId="58" fontId="0" fillId="0" borderId="5" xfId="0" applyNumberFormat="1" applyBorder="1">
      <x:alignment horizontal="general" vertical="center"/>
    </x:xf>
    <x:xf numFmtId="0" fontId="0" fillId="0" borderId="10" xfId="0" applyBorder="1">
      <x:alignment horizontal="general" vertical="center"/>
    </x:xf>
    <mc:AlternateContent xmlns:mc="http://schemas.openxmlformats.org/markup-compatibility/2006">
      <mc:Choice xmlns:hs="http://schemas.haansoft.com/office/spreadsheet/8.0" Requires="hs">
        <x:xf numFmtId="0" fontId="0" fillId="0" borderId="8"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9"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9" xfId="0" applyBorder="1" applyAlignment="1">
          <x:alignment horizontal="center" vertical="center"/>
        </x:xf>
      </mc:Fallback>
    </mc:AlternateContent>
    <x:xf numFmtId="0" fontId="0" fillId="0" borderId="4" xfId="0" applyBorder="1" applyAlignment="1">
      <x:alignment horizontal="general" vertical="center" wrapText="1"/>
    </x:xf>
    <mc:AlternateContent xmlns:mc="http://schemas.openxmlformats.org/markup-compatibility/2006">
      <mc:Choice xmlns:hs="http://schemas.haansoft.com/office/spreadsheet/8.0" Requires="hs">
        <x:xf numFmtId="49" fontId="6" fillId="21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54"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54" borderId="0" xfId="0" applyFill="1" applyAlignment="1">
          <x:alignment horizontal="center" vertical="center"/>
        </x:xf>
      </mc:Fallback>
    </mc:AlternateContent>
    <x:xf numFmtId="0" fontId="0" fillId="30" borderId="0" xfId="0" applyNumberFormat="1" applyFill="1">
      <x:alignment horizontal="general" vertical="center"/>
    </x:xf>
    <x:xf numFmtId="164" fontId="0" fillId="3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6" borderId="1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18" xfId="0" applyFont="1" applyFill="1" applyBorder="1" applyAlignment="1">
          <x:alignment horizontal="right" vertical="center"/>
        </x:xf>
      </mc:Fallback>
    </mc:AlternateContent>
    <x:xf numFmtId="0" fontId="9" fillId="6" borderId="1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1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1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6" borderId="2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6" borderId="20"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6"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21" xfId="0" applyFont="1" applyFill="1" applyBorder="1" applyAlignment="1">
          <x:alignment horizontal="right" vertical="center"/>
        </x:xf>
      </mc:Fallback>
    </mc:AlternateContent>
    <x:xf numFmtId="0" fontId="9" fillId="6" borderId="22"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6"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6"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6" borderId="2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24" xfId="0" applyFont="1" applyFill="1" applyBorder="1" applyAlignment="1">
          <x:alignment horizontal="right" vertical="center"/>
        </x:xf>
      </mc:Fallback>
    </mc:AlternateContent>
    <x:xf numFmtId="0" fontId="9" fillId="6" borderId="2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2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2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6"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6" borderId="26" xfId="0" applyNumberFormat="1" applyFont="1" applyFill="1" applyBorder="1" applyAlignment="1" applyProtection="1">
          <x:alignment horizontal="right" vertical="center"/>
        </x:xf>
      </mc:Fallback>
    </mc:AlternateContent>
    <x:xf numFmtId="0" fontId="10" fillId="218" borderId="19" xfId="0" applyNumberFormat="1" applyFont="1" applyFill="1" applyBorder="1" applyAlignment="1">
      <x:alignment horizontal="general" vertical="center"/>
    </x:xf>
    <x:xf numFmtId="0" fontId="10" fillId="218" borderId="27"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2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1" xfId="0" applyNumberFormat="1" applyFont="1" applyFill="1" applyBorder="1" applyAlignment="1">
          <x:alignment horizontal="right" vertical="center"/>
        </x:xf>
      </mc:Fallback>
    </mc:AlternateContent>
    <x:xf numFmtId="0" fontId="9" fillId="219" borderId="22" xfId="0" applyNumberFormat="1" applyFont="1" applyFill="1" applyBorder="1" applyAlignment="1">
      <x:alignment horizontal="general" vertical="center"/>
    </x:xf>
    <x:xf numFmtId="0" fontId="9" fillId="219" borderId="28"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2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1" xfId="0" applyNumberFormat="1" applyFont="1" applyFill="1" applyBorder="1" applyAlignment="1">
          <x:alignment horizontal="right" vertical="center"/>
        </x:xf>
      </mc:Fallback>
    </mc:AlternateContent>
    <x:xf numFmtId="0" fontId="9" fillId="220" borderId="22" xfId="0" applyNumberFormat="1" applyFont="1" applyFill="1" applyBorder="1" applyAlignment="1">
      <x:alignment horizontal="general" vertical="center"/>
    </x:xf>
    <x:xf numFmtId="0" fontId="9" fillId="220" borderId="28" xfId="0" applyNumberFormat="1" applyFont="1" applyFill="1" applyBorder="1" applyAlignment="1">
      <x:alignment horizontal="general" vertical="center"/>
    </x:xf>
    <x:xf numFmtId="0" fontId="11" fillId="220" borderId="22"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2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2" xfId="0" applyNumberFormat="1" applyFont="1" applyFill="1" applyBorder="1" applyAlignment="1">
          <x:alignment horizontal="right" vertical="center"/>
        </x:xf>
      </mc:Fallback>
    </mc:AlternateContent>
    <x:xf numFmtId="0" fontId="11" fillId="219" borderId="22"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2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2" xfId="0" applyNumberFormat="1" applyFont="1" applyFill="1" applyBorder="1" applyAlignment="1">
          <x:alignment horizontal="right" vertical="center"/>
        </x:xf>
      </mc:Fallback>
    </mc:AlternateContent>
    <x:xf numFmtId="49" fontId="8" fillId="0" borderId="0" xfId="0" applyNumberFormat="1" applyFont="1" applyFill="1" applyBorder="1" applyAlignment="1" applyProtection="1">
      <x:alignment horizontal="general" vertical="center"/>
    </x:xf>
    <x:xf numFmtId="0" fontId="8" fillId="0" borderId="0" xfId="0" applyNumberFormat="1" applyFont="1">
      <x:alignment horizontal="general" vertical="center"/>
    </x:xf>
    <mc:AlternateContent xmlns:mc="http://schemas.openxmlformats.org/markup-compatibility/2006">
      <mc:Choice xmlns:hs="http://schemas.haansoft.com/office/spreadsheet/8.0" Requires="hs">
        <x:xf numFmtId="0" fontId="9" fillId="220" borderId="2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4" xfId="0" applyNumberFormat="1" applyFont="1" applyFill="1" applyBorder="1" applyAlignment="1">
          <x:alignment horizontal="right" vertical="center"/>
        </x:xf>
      </mc:Fallback>
    </mc:AlternateContent>
    <x:xf numFmtId="0" fontId="9" fillId="220" borderId="25" xfId="0" applyNumberFormat="1" applyFont="1" applyFill="1" applyBorder="1" applyAlignment="1">
      <x:alignment horizontal="general" vertical="center"/>
    </x:xf>
    <x:xf numFmtId="0" fontId="9" fillId="220" borderId="29"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3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0" xfId="0" applyNumberFormat="1" applyFont="1" applyFill="1" applyBorder="1" applyAlignment="1">
          <x:alignment horizontal="right" vertical="center"/>
        </x:xf>
      </mc:Fallback>
    </mc:AlternateContent>
    <x:xf numFmtId="0" fontId="9" fillId="220" borderId="31" xfId="0" applyNumberFormat="1" applyFont="1" applyFill="1" applyBorder="1" applyAlignment="1">
      <x:alignment horizontal="general" vertical="center"/>
    </x:xf>
    <x:xf numFmtId="0" fontId="9" fillId="220" borderId="32"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2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4" xfId="0" applyNumberFormat="1" applyFont="1" applyFill="1" applyBorder="1" applyAlignment="1">
          <x:alignment horizontal="right" vertical="center"/>
        </x:xf>
      </mc:Fallback>
    </mc:AlternateContent>
    <x:xf numFmtId="0" fontId="9" fillId="219" borderId="25" xfId="0" applyNumberFormat="1" applyFont="1" applyFill="1" applyBorder="1" applyAlignment="1">
      <x:alignment horizontal="general" vertical="center"/>
    </x:xf>
    <x:xf numFmtId="0" fontId="9" fillId="219" borderId="29"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3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4" xfId="0" applyNumberFormat="1" applyFont="1" applyFill="1" applyBorder="1" applyAlignment="1">
          <x:alignment horizontal="right" vertical="center"/>
        </x:xf>
      </mc:Fallback>
    </mc:AlternateContent>
    <x:xf numFmtId="0" fontId="9" fillId="219" borderId="34" xfId="0" applyNumberFormat="1" applyFont="1" applyFill="1" applyBorder="1" applyAlignment="1">
      <x:alignment horizontal="general" vertical="center"/>
    </x:xf>
    <x:xf numFmtId="0" fontId="9" fillId="219" borderId="35"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2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0" xfId="0" applyNumberFormat="1" applyFont="1" applyFill="1" applyBorder="1" applyAlignment="1">
          <x:alignment horizontal="right" vertical="center"/>
        </x:xf>
      </mc:Fallback>
    </mc:AlternateContent>
    <x:xf numFmtId="0" fontId="9" fillId="219" borderId="31" xfId="0" applyNumberFormat="1" applyFont="1" applyFill="1" applyBorder="1" applyAlignment="1">
      <x:alignment horizontal="general" vertical="center"/>
    </x:xf>
    <x:xf numFmtId="0" fontId="9" fillId="219" borderId="32" xfId="0" applyNumberFormat="1" applyFont="1" applyFill="1" applyBorder="1" applyAlignment="1">
      <x:alignment horizontal="general" vertical="center"/>
    </x:xf>
    <x:xf numFmtId="0" fontId="9" fillId="6" borderId="25"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3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1" xfId="0" applyNumberFormat="1" applyFont="1" applyFill="1" applyBorder="1" applyAlignment="1">
          <x:alignment horizontal="right" vertical="center"/>
        </x:xf>
      </mc:Fallback>
    </mc:AlternateContent>
    <x:xf numFmtId="0" fontId="11" fillId="220" borderId="31" xfId="0" applyNumberFormat="1" applyFont="1" applyFill="1" applyBorder="1" applyAlignment="1">
      <x:alignment horizontal="general" vertical="center"/>
    </x:xf>
    <x:xf numFmtId="0" fontId="0" fillId="2" borderId="0" xfId="0" applyNumberFormat="1" applyFill="1">
      <x:alignment horizontal="general" vertical="center"/>
    </x:xf>
    <x:xf numFmtId="0" fontId="11" fillId="220" borderId="25" xfId="0" applyNumberFormat="1" applyFont="1" applyFill="1" applyBorder="1" applyAlignment="1">
      <x:alignment horizontal="general" vertical="center"/>
    </x:xf>
    <x:xf numFmtId="49" fontId="8" fillId="30" borderId="0" xfId="0" applyNumberFormat="1" applyFont="1" applyFill="1" applyBorder="1" applyAlignment="1" applyProtection="1">
      <x:alignment horizontal="general" vertical="center"/>
    </x:xf>
    <x:xf numFmtId="0" fontId="0" fillId="219" borderId="0" xfId="0" applyNumberFormat="1" applyFont="1" applyFill="1" applyAlignment="1">
      <x:alignment horizontal="general" vertical="center" wrapText="1"/>
    </x:xf>
    <mc:AlternateContent xmlns:mc="http://schemas.openxmlformats.org/markup-compatibility/2006">
      <mc:Choice xmlns:hs="http://schemas.haansoft.com/office/spreadsheet/8.0" Requires="hs">
        <x:xf numFmtId="0" fontId="9" fillId="219" borderId="2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7" xfId="0" applyNumberFormat="1" applyFont="1" applyFill="1" applyBorder="1" applyAlignment="1">
          <x:alignment horizontal="right" vertical="center"/>
        </x:xf>
      </mc:Fallback>
    </mc:AlternateContent>
    <x:xf numFmtId="0" fontId="11" fillId="219" borderId="37" xfId="0" applyNumberFormat="1" applyFont="1" applyFill="1" applyBorder="1" applyAlignment="1">
      <x:alignment horizontal="general" vertical="center"/>
    </x:xf>
    <x:xf numFmtId="0" fontId="9" fillId="219" borderId="38" xfId="0" applyNumberFormat="1" applyFont="1" applyFill="1" applyBorder="1" applyAlignment="1">
      <x:alignment horizontal="general" vertical="center"/>
    </x:xf>
    <x:xf numFmtId="49" fontId="8" fillId="0" borderId="11" xfId="0" applyNumberFormat="1" applyFont="1" applyFill="1" applyBorder="1" applyAlignment="1" applyProtection="1">
      <x:alignment horizontal="general" vertical="center"/>
    </x:xf>
    <x:xf numFmtId="0" fontId="0" fillId="0" borderId="11" xfId="0" applyNumberFormat="1" applyBorder="1">
      <x:alignment horizontal="general" vertical="center"/>
    </x:xf>
    <mc:AlternateContent xmlns:mc="http://schemas.openxmlformats.org/markup-compatibility/2006">
      <mc:Choice xmlns:hs="http://schemas.haansoft.com/office/spreadsheet/8.0" Requires="hs">
        <x:xf numFmtId="0" fontId="0" fillId="0" borderId="1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8" fontId="9" fillId="220"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0" borderId="39" xfId="0" applyNumberFormat="1" applyFont="1" applyFill="1" applyBorder="1" applyAlignment="1">
          <x:alignment horizontal="right" vertical="center"/>
        </x:xf>
      </mc:Fallback>
    </mc:AlternateContent>
    <x:xf numFmtId="0" fontId="0" fillId="0" borderId="0" xfId="0" applyNumberFormat="1" applyBorder="1">
      <x:alignment horizontal="general" vertical="center"/>
    </x:xf>
    <mc:AlternateContent xmlns:mc="http://schemas.openxmlformats.org/markup-compatibility/2006">
      <mc:Choice xmlns:hs="http://schemas.haansoft.com/office/spreadsheet/8.0" Requires="hs">
        <x:xf numFmtId="0" fontId="0" fillId="0" borderId="1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8" fontId="9" fillId="219"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19"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8" fontId="9" fillId="220" borderId="4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0" borderId="40" xfId="0" applyNumberFormat="1" applyFont="1" applyFill="1" applyBorder="1" applyAlignment="1">
          <x:alignment horizontal="right" vertical="center"/>
        </x:xf>
      </mc:Fallback>
    </mc:AlternateContent>
    <x:xf numFmtId="0" fontId="9" fillId="220" borderId="41" xfId="0" applyNumberFormat="1" applyFont="1" applyFill="1" applyBorder="1" applyAlignment="1">
      <x:alignment horizontal="general" vertical="center"/>
    </x:xf>
    <x:xf numFmtId="0" fontId="9" fillId="220" borderId="42" xfId="0" applyNumberFormat="1" applyFont="1" applyFill="1" applyBorder="1" applyAlignment="1">
      <x:alignment horizontal="general" vertical="center"/>
    </x:xf>
    <x:xf numFmtId="49" fontId="0" fillId="0" borderId="15" xfId="0" applyNumberFormat="1" applyFont="1" applyFill="1" applyBorder="1" applyAlignment="1" applyProtection="1">
      <x:alignment horizontal="general" vertical="center"/>
    </x:xf>
    <x:xf numFmtId="0" fontId="0" fillId="0" borderId="15" xfId="0" applyNumberFormat="1" applyBorder="1">
      <x:alignment horizontal="general" vertical="center"/>
    </x:xf>
    <mc:AlternateContent xmlns:mc="http://schemas.openxmlformats.org/markup-compatibility/2006">
      <mc:Choice xmlns:hs="http://schemas.haansoft.com/office/spreadsheet/8.0" Requires="hs">
        <x:xf numFmtId="0" fontId="0" fillId="0" borderId="16"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6"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219" borderId="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 xfId="0" applyNumberFormat="1" applyFont="1" applyFill="1" applyBorder="1" applyAlignment="1">
          <x:alignment horizontal="right" vertical="center"/>
        </x:xf>
      </mc:Fallback>
    </mc:AlternateContent>
    <x:xf numFmtId="0" fontId="9" fillId="219" borderId="7" xfId="0" applyNumberFormat="1" applyFont="1" applyFill="1" applyBorder="1" applyAlignment="1">
      <x:alignment horizontal="general" vertical="center"/>
    </x:xf>
    <x:xf numFmtId="49" fontId="0" fillId="0" borderId="7" xfId="0" applyNumberFormat="1" applyFont="1" applyFill="1" applyBorder="1" applyAlignment="1" applyProtection="1">
      <x:alignment horizontal="general" vertical="center"/>
    </x:xf>
    <x:xf numFmtId="0" fontId="0" fillId="0" borderId="7" xfId="0" applyNumberFormat="1" applyBorder="1">
      <x:alignment horizontal="general" vertical="center"/>
    </x:xf>
    <mc:AlternateContent xmlns:mc="http://schemas.openxmlformats.org/markup-compatibility/2006">
      <mc:Choice xmlns:hs="http://schemas.haansoft.com/office/spreadsheet/8.0" Requires="hs">
        <x:xf numFmtId="18" fontId="9" fillId="220"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0" borderId="3" xfId="0" applyNumberFormat="1" applyFont="1" applyFill="1" applyBorder="1" applyAlignment="1">
          <x:alignment horizontal="right" vertical="center"/>
        </x:xf>
      </mc:Fallback>
    </mc:AlternateContent>
    <x:xf numFmtId="0" fontId="9" fillId="220" borderId="1" xfId="0" applyNumberFormat="1" applyFont="1" applyFill="1" applyBorder="1" applyAlignment="1">
      <x:alignment horizontal="general" vertical="center"/>
    </x:xf>
    <x:xf numFmtId="49" fontId="0" fillId="0" borderId="1" xfId="0" applyNumberFormat="1" applyFont="1" applyFill="1" applyBorder="1" applyAlignment="1" applyProtection="1">
      <x:alignment horizontal="general" vertical="center"/>
    </x:xf>
    <x:xf numFmtId="0" fontId="0" fillId="0" borderId="1" xfId="0" applyNumberFormat="1" applyBorder="1">
      <x:alignment horizontal="general" vertical="center"/>
    </x:xf>
    <mc:AlternateContent xmlns:mc="http://schemas.openxmlformats.org/markup-compatibility/2006">
      <mc:Choice xmlns:hs="http://schemas.haansoft.com/office/spreadsheet/8.0" Requires="hs">
        <x:xf numFmtId="18" fontId="9" fillId="219"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19" borderId="3" xfId="0" applyNumberFormat="1" applyFont="1" applyFill="1" applyBorder="1" applyAlignment="1">
          <x:alignment horizontal="right" vertical="center"/>
        </x:xf>
      </mc:Fallback>
    </mc:AlternateContent>
    <x:xf numFmtId="0" fontId="9" fillId="219" borderId="1" xfId="0" applyNumberFormat="1" applyFont="1" applyFill="1" applyBorder="1" applyAlignment="1">
      <x:alignment horizontal="general" vertical="center"/>
    </x:xf>
    <x:xf numFmtId="0" fontId="11" fillId="219" borderId="1" xfId="0" applyNumberFormat="1" applyFont="1" applyFill="1" applyBorder="1" applyAlignment="1">
      <x:alignment horizontal="general" vertical="center"/>
    </x:xf>
    <x:xf numFmtId="49" fontId="8" fillId="0"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19" borderId="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8" fontId="9" fillId="220"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0"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9" xfId="0" applyNumberFormat="1" applyFont="1" applyFill="1" applyBorder="1" applyAlignment="1">
          <x:alignment horizontal="right" vertical="center"/>
        </x:xf>
      </mc:Fallback>
    </mc:AlternateContent>
    <x:xf numFmtId="0" fontId="9" fillId="220" borderId="9" xfId="0" applyNumberFormat="1" applyFont="1" applyFill="1" applyBorder="1" applyAlignment="1">
      <x:alignment horizontal="general" vertical="center"/>
    </x:xf>
    <x:xf numFmtId="49" fontId="0" fillId="0" borderId="9" xfId="0" applyNumberFormat="1" applyFont="1" applyFill="1" applyBorder="1" applyAlignment="1" applyProtection="1">
      <x:alignment horizontal="general" vertical="center"/>
    </x:xf>
    <x:xf numFmtId="0" fontId="0" fillId="0" borderId="9" xfId="0" applyNumberFormat="1" applyBorder="1">
      <x:alignment horizontal="general" vertical="center"/>
    </x:xf>
    <mc:AlternateContent xmlns:mc="http://schemas.openxmlformats.org/markup-compatibility/2006">
      <mc:Choice xmlns:hs="http://schemas.haansoft.com/office/spreadsheet/8.0" Requires="hs">
        <x:xf numFmtId="0" fontId="9" fillId="220" borderId="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 xfId="0" applyNumberFormat="1" applyFont="1" applyFill="1" applyBorder="1" applyAlignment="1">
          <x:alignment horizontal="right" vertical="center"/>
        </x:xf>
      </mc:Fallback>
    </mc:AlternateContent>
    <x:xf numFmtId="0" fontId="9" fillId="220" borderId="7"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1" xfId="0" applyNumberFormat="1" applyFont="1" applyFill="1" applyBorder="1" applyAlignment="1">
          <x:alignment horizontal="right" vertical="center"/>
        </x:xf>
      </mc:Fallback>
    </mc:AlternateContent>
    <x:xf numFmtId="0" fontId="11" fillId="220" borderId="1"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19"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9" xfId="0" applyNumberFormat="1" applyFont="1" applyFill="1" applyBorder="1" applyAlignment="1">
          <x:alignment horizontal="right" vertical="center"/>
        </x:xf>
      </mc:Fallback>
    </mc:AlternateContent>
    <x:xf numFmtId="0" fontId="9" fillId="219" borderId="9" xfId="0" applyNumberFormat="1" applyFont="1" applyFill="1" applyBorder="1" applyAlignment="1">
      <x:alignment horizontal="general" vertical="center"/>
    </x:xf>
    <x:xf numFmtId="0" fontId="12" fillId="219" borderId="1"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0" borderId="3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6" xfId="0" applyNumberFormat="1" applyFont="1" applyFill="1" applyBorder="1" applyAlignment="1">
          <x:alignment horizontal="right" vertical="center"/>
        </x:xf>
      </mc:Fallback>
    </mc:AlternateContent>
    <x:xf numFmtId="0" fontId="9" fillId="220" borderId="37" xfId="0" applyNumberFormat="1" applyFont="1" applyFill="1" applyBorder="1" applyAlignment="1">
      <x:alignment horizontal="general" vertical="center"/>
    </x:xf>
    <x:xf numFmtId="0" fontId="11" fillId="220" borderId="37" xfId="0" applyNumberFormat="1" applyFont="1" applyFill="1" applyBorder="1" applyAlignment="1">
      <x:alignment horizontal="general" vertical="center"/>
    </x:xf>
    <x:xf numFmtId="0" fontId="9" fillId="220" borderId="38"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4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40" xfId="0" applyNumberFormat="1" applyFont="1" applyFill="1" applyBorder="1" applyAlignment="1">
          <x:alignment horizontal="right" vertical="center"/>
        </x:xf>
      </mc:Fallback>
    </mc:AlternateContent>
    <x:xf numFmtId="0" fontId="9" fillId="219" borderId="41" xfId="0" applyNumberFormat="1" applyFont="1" applyFill="1" applyBorder="1" applyAlignment="1">
      <x:alignment horizontal="general" vertical="center"/>
    </x:xf>
    <x:xf numFmtId="0" fontId="9" fillId="219" borderId="42" xfId="0" applyNumberFormat="1" applyFont="1" applyFill="1" applyBorder="1" applyAlignment="1">
      <x:alignment horizontal="general" vertical="center"/>
    </x:xf>
    <x:xf numFmtId="0" fontId="11" fillId="220" borderId="7" xfId="0" applyNumberFormat="1" applyFont="1" applyFill="1" applyBorder="1" applyAlignment="1">
      <x:alignment horizontal="general" vertical="center"/>
    </x:xf>
    <x:xf numFmtId="49" fontId="8" fillId="30" borderId="7"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0"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0" fillId="0" borderId="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0" fillId="0" borderId="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0" borderId="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7" xfId="0" applyNumberFormat="1" applyFont="1" applyFill="1" applyBorder="1" applyAlignment="1">
          <x:alignment horizontal="right" vertical="center"/>
        </x:xf>
      </mc:Fallback>
    </mc:AlternateContent>
    <x:xf numFmtId="49" fontId="8" fillId="0" borderId="7"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19" borderId="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7" xfId="0" applyNumberFormat="1" applyFont="1" applyFill="1" applyBorder="1" applyAlignment="1">
          <x:alignment horizontal="right" vertical="center"/>
        </x:xf>
      </mc:Fallback>
    </mc:AlternateContent>
    <x:xf numFmtId="0" fontId="12" fillId="220" borderId="1" xfId="0" applyNumberFormat="1" applyFont="1" applyFill="1" applyBorder="1" applyAlignment="1">
      <x:alignment horizontal="general" vertical="center" wrapText="1"/>
    </x:xf>
    <x:xf numFmtId="0" fontId="13" fillId="0" borderId="0" xfId="0" applyNumberFormat="1" applyFont="1">
      <x:alignment horizontal="general" vertical="center"/>
    </x:xf>
    <mc:AlternateContent xmlns:mc="http://schemas.openxmlformats.org/markup-compatibility/2006">
      <mc:Choice xmlns:hs="http://schemas.haansoft.com/office/spreadsheet/8.0" Requires="hs">
        <x:xf numFmtId="0" fontId="13"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0" xfId="0" applyNumberFormat="1" applyFont="1" applyAlignment="1">
          <x:alignment horizontal="center" vertical="center"/>
        </x:xf>
      </mc:Fallback>
    </mc:AlternateContent>
    <x:xf numFmtId="0" fontId="9" fillId="219" borderId="37" xfId="0" applyNumberFormat="1" applyFont="1" applyFill="1" applyBorder="1" applyAlignment="1">
      <x:alignment horizontal="general" vertical="center"/>
    </x:xf>
    <x:xf numFmtId="0" fontId="12" fillId="219" borderId="38"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49" fontId="0" fillId="0" borderId="1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1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0"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4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0"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4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1" xfId="0" applyNumberFormat="1" applyFont="1" applyFill="1" applyBorder="1" applyAlignment="1">
          <x:alignment horizontal="right" vertical="center"/>
        </x:xf>
      </mc:Fallback>
    </mc:AlternateContent>
    <x:xf numFmtId="0" fontId="11" fillId="220" borderId="41" xfId="0" applyNumberFormat="1" applyFont="1" applyFill="1" applyBorder="1" applyAlignment="1">
      <x:alignment horizontal="general" vertical="center"/>
    </x:xf>
    <x:xf numFmtId="49" fontId="8" fillId="0" borderId="15"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19" borderId="4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41" xfId="0" applyNumberFormat="1" applyFont="1" applyFill="1" applyBorder="1" applyAlignment="1">
          <x:alignment horizontal="right" vertical="center"/>
        </x:xf>
      </mc:Fallback>
    </mc:AlternateContent>
    <x:xf numFmtId="49" fontId="0" fillId="0" borderId="1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0" borderId="4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4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4" xfId="0" applyNumberFormat="1" applyFont="1" applyFill="1" applyBorder="1" applyAlignment="1">
          <x:alignment horizontal="right" vertical="center"/>
        </x:xf>
      </mc:Fallback>
    </mc:AlternateContent>
    <x:xf numFmtId="0" fontId="9" fillId="220" borderId="45" xfId="0" applyNumberFormat="1" applyFont="1" applyFill="1" applyBorder="1" applyAlignment="1">
      <x:alignment horizontal="general" vertical="center"/>
    </x:xf>
    <x:xf numFmtId="0" fontId="9" fillId="220" borderId="46"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4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47" xfId="0" applyNumberFormat="1" applyFont="1" applyFill="1" applyBorder="1" applyAlignment="1">
          <x:alignment horizontal="right" vertical="center"/>
        </x:xf>
      </mc:Fallback>
    </mc:AlternateContent>
    <x:xf numFmtId="0" fontId="11" fillId="219" borderId="31"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4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7"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4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8"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4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5" xfId="0" applyNumberFormat="1" applyFont="1" applyFill="1" applyBorder="1" applyAlignment="1">
          <x:alignment horizontal="right" vertical="center"/>
        </x:xf>
      </mc:Fallback>
    </mc:AlternateContent>
    <x:xf numFmtId="0" fontId="0" fillId="0" borderId="36" xfId="0" applyNumberFormat="1" applyBorder="1">
      <x:alignment horizontal="general" vertical="center"/>
    </x:xf>
    <mc:AlternateContent xmlns:mc="http://schemas.openxmlformats.org/markup-compatibility/2006">
      <mc:Choice xmlns:hs="http://schemas.haansoft.com/office/spreadsheet/8.0" Requires="hs">
        <x:xf numFmtId="0" fontId="9" fillId="220" borderId="4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9" xfId="0" applyNumberFormat="1" applyFont="1" applyFill="1" applyBorder="1" applyAlignment="1">
          <x:alignment horizontal="right" vertical="center"/>
        </x:xf>
      </mc:Fallback>
    </mc:AlternateContent>
    <x:xf numFmtId="0" fontId="0" fillId="0" borderId="14" xfId="0" applyNumberFormat="1" applyBorder="1">
      <x:alignment horizontal="general" vertical="center"/>
    </x:xf>
    <x:xf numFmtId="0" fontId="0" fillId="0" borderId="36" xfId="0" applyNumberFormat="1" applyFont="1" applyBorder="1">
      <x:alignment horizontal="general" vertical="center"/>
    </x:xf>
    <x:xf numFmtId="0" fontId="0" fillId="0" borderId="44" xfId="0" applyNumberFormat="1" applyFont="1" applyBorder="1">
      <x:alignment horizontal="general" vertical="center"/>
    </x:xf>
    <x:xf numFmtId="0" fontId="0" fillId="0" borderId="14" xfId="0" applyNumberFormat="1" applyFont="1" applyBorder="1">
      <x:alignment horizontal="general" vertical="center"/>
    </x:xf>
    <mc:AlternateContent xmlns:mc="http://schemas.openxmlformats.org/markup-compatibility/2006">
      <mc:Choice xmlns:hs="http://schemas.haansoft.com/office/spreadsheet/8.0" Requires="hs">
        <x:xf numFmtId="49" fontId="0" fillId="0"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15"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0" borderId="3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7"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0" borderId="3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0" borderId="3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0" borderId="1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0" borderId="11" xfId="0" applyNumberFormat="1" applyFont="1" applyFill="1" applyBorder="1" applyAlignment="1">
          <x:alignment horizontal="right" vertical="center"/>
        </x:xf>
      </mc:Fallback>
    </mc:AlternateContent>
    <x:xf numFmtId="0" fontId="14" fillId="220" borderId="11" xfId="0" applyNumberFormat="1" applyFont="1" applyFill="1" applyBorder="1" applyAlignment="1">
      <x:alignment horizontal="general" vertical="center"/>
    </x:xf>
    <x:xf numFmtId="49" fontId="15" fillId="0" borderId="11" xfId="0" applyNumberFormat="1" applyFont="1" applyFill="1" applyBorder="1" applyAlignment="1" applyProtection="1">
      <x:alignment horizontal="general" vertical="center"/>
    </x:xf>
    <x:xf numFmtId="0" fontId="15" fillId="0" borderId="11" xfId="0" applyNumberFormat="1" applyFont="1" applyBorder="1">
      <x:alignment horizontal="general" vertical="center"/>
    </x:xf>
    <mc:AlternateContent xmlns:mc="http://schemas.openxmlformats.org/markup-compatibility/2006">
      <mc:Choice xmlns:hs="http://schemas.haansoft.com/office/spreadsheet/8.0" Requires="hs">
        <x:xf numFmtId="0" fontId="15"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4" fillId="219" borderId="4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19" borderId="4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19" borderId="4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19" borderId="45" xfId="0" applyNumberFormat="1" applyFont="1" applyFill="1" applyBorder="1" applyAlignment="1">
          <x:alignment horizontal="right" vertical="center"/>
        </x:xf>
      </mc:Fallback>
    </mc:AlternateContent>
    <x:xf numFmtId="0" fontId="14" fillId="219" borderId="45" xfId="0" applyNumberFormat="1" applyFont="1" applyFill="1" applyBorder="1" applyAlignment="1">
      <x:alignment horizontal="general" vertical="center"/>
    </x:xf>
    <x:xf numFmtId="0" fontId="14" fillId="219" borderId="46" xfId="0" applyNumberFormat="1" applyFont="1" applyFill="1" applyBorder="1" applyAlignment="1">
      <x:alignment horizontal="general" vertical="center"/>
    </x:xf>
    <x:xf numFmtId="49" fontId="15" fillId="0" borderId="0" xfId="0" applyNumberFormat="1" applyFont="1" applyFill="1" applyBorder="1" applyAlignment="1" applyProtection="1">
      <x:alignment horizontal="general" vertical="center"/>
    </x:xf>
    <x:xf numFmtId="0" fontId="15" fillId="0" borderId="0" xfId="0" applyNumberFormat="1" applyFont="1" applyBorder="1">
      <x:alignment horizontal="general" vertical="center"/>
    </x:xf>
    <mc:AlternateContent xmlns:mc="http://schemas.openxmlformats.org/markup-compatibility/2006">
      <mc:Choice xmlns:hs="http://schemas.haansoft.com/office/spreadsheet/8.0" Requires="hs">
        <x:xf numFmtId="0" fontId="15"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4" fillId="220"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20"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0" borderId="2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0" borderId="22" xfId="0" applyNumberFormat="1" applyFont="1" applyFill="1" applyBorder="1" applyAlignment="1">
          <x:alignment horizontal="right" vertical="center"/>
        </x:xf>
      </mc:Fallback>
    </mc:AlternateContent>
    <x:xf numFmtId="0" fontId="14" fillId="220" borderId="22" xfId="0" applyNumberFormat="1" applyFont="1" applyFill="1" applyBorder="1" applyAlignment="1">
      <x:alignment horizontal="general" vertical="center"/>
    </x:xf>
    <x:xf numFmtId="0" fontId="14" fillId="220" borderId="28"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18" fontId="14" fillId="219"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19"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19" borderId="2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19" borderId="22" xfId="0" applyNumberFormat="1" applyFont="1" applyFill="1" applyBorder="1" applyAlignment="1">
          <x:alignment horizontal="right" vertical="center"/>
        </x:xf>
      </mc:Fallback>
    </mc:AlternateContent>
    <x:xf numFmtId="0" fontId="14" fillId="219" borderId="22" xfId="0" applyNumberFormat="1" applyFont="1" applyFill="1" applyBorder="1" applyAlignment="1">
      <x:alignment horizontal="general" vertical="center"/>
    </x:xf>
    <x:xf numFmtId="0" fontId="14" fillId="219" borderId="28"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49" fontId="15"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5"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8" fontId="14" fillId="220" borderId="4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20" borderId="40" xfId="0" applyNumberFormat="1" applyFont="1" applyFill="1" applyBorder="1" applyAlignment="1">
          <x:alignment horizontal="right" vertical="center"/>
        </x:xf>
      </mc:Fallback>
    </mc:AlternateContent>
    <x:xf numFmtId="0" fontId="14" fillId="220" borderId="41" xfId="0" applyNumberFormat="1" applyFont="1" applyFill="1" applyBorder="1" applyAlignment="1">
      <x:alignment horizontal="general" vertical="center"/>
    </x:xf>
    <x:xf numFmtId="0" fontId="14" fillId="220" borderId="42" xfId="0" applyNumberFormat="1" applyFont="1" applyFill="1" applyBorder="1" applyAlignment="1">
      <x:alignment horizontal="general" vertical="center"/>
    </x:xf>
    <x:xf numFmtId="49" fontId="15" fillId="0" borderId="15" xfId="0" applyNumberFormat="1" applyFont="1" applyFill="1" applyBorder="1" applyAlignment="1" applyProtection="1">
      <x:alignment horizontal="general" vertical="center"/>
    </x:xf>
    <x:xf numFmtId="0" fontId="15" fillId="0" borderId="15" xfId="0" applyNumberFormat="1" applyFont="1" applyBorder="1">
      <x:alignment horizontal="general" vertical="center"/>
    </x:xf>
    <mc:AlternateContent xmlns:mc="http://schemas.openxmlformats.org/markup-compatibility/2006">
      <mc:Choice xmlns:hs="http://schemas.haansoft.com/office/spreadsheet/8.0" Requires="hs">
        <x:xf numFmtId="0" fontId="15" fillId="0" borderId="16"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16"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9" borderId="3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19" borderId="36" xfId="0" applyNumberFormat="1" applyFont="1" applyFill="1" applyBorder="1" applyAlignment="1">
          <x:alignment horizontal="right" vertical="center"/>
        </x:xf>
      </mc:Fallback>
    </mc:AlternateContent>
    <x:xf numFmtId="0" fontId="16" fillId="219" borderId="37" xfId="0" applyNumberFormat="1" applyFont="1" applyFill="1" applyBorder="1" applyAlignment="1">
      <x:alignment horizontal="general" vertical="center"/>
    </x:xf>
    <x:xf numFmtId="0" fontId="16" fillId="219" borderId="38" xfId="0" applyNumberFormat="1" applyFont="1" applyFill="1" applyBorder="1" applyAlignment="1">
      <x:alignment horizontal="general" vertical="center"/>
    </x:xf>
    <x:xf numFmtId="49" fontId="17" fillId="0" borderId="11" xfId="0" applyNumberFormat="1" applyFont="1" applyFill="1" applyBorder="1" applyAlignment="1" applyProtection="1">
      <x:alignment horizontal="general" vertical="center"/>
    </x:xf>
    <x:xf numFmtId="0" fontId="17" fillId="0" borderId="11" xfId="0" applyNumberFormat="1" applyFont="1" applyBorder="1">
      <x:alignment horizontal="general" vertical="center"/>
    </x:xf>
    <mc:AlternateContent xmlns:mc="http://schemas.openxmlformats.org/markup-compatibility/2006">
      <mc:Choice xmlns:hs="http://schemas.haansoft.com/office/spreadsheet/8.0" Requires="hs">
        <x:xf numFmtId="0" fontId="17"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6" fillId="220"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6" fillId="220" borderId="39" xfId="0" applyNumberFormat="1" applyFont="1" applyFill="1" applyBorder="1" applyAlignment="1">
          <x:alignment horizontal="right" vertical="center"/>
        </x:xf>
      </mc:Fallback>
    </mc:AlternateContent>
    <x:xf numFmtId="0" fontId="16" fillId="220" borderId="22" xfId="0" applyNumberFormat="1" applyFont="1" applyFill="1" applyBorder="1" applyAlignment="1">
      <x:alignment horizontal="general" vertical="center"/>
    </x:xf>
    <x:xf numFmtId="0" fontId="16" fillId="220" borderId="28" xfId="0" applyNumberFormat="1" applyFont="1" applyFill="1" applyBorder="1" applyAlignment="1">
      <x:alignment horizontal="general" vertical="center"/>
    </x:xf>
    <x:xf numFmtId="49" fontId="17" fillId="0" borderId="0" xfId="0" applyNumberFormat="1" applyFont="1" applyFill="1" applyBorder="1" applyAlignment="1" applyProtection="1">
      <x:alignment horizontal="general" vertical="center"/>
    </x:xf>
    <x:xf numFmtId="0" fontId="17" fillId="0" borderId="0" xfId="0" applyNumberFormat="1" applyFont="1" applyBorder="1">
      <x:alignment horizontal="general" vertical="center"/>
    </x:xf>
    <mc:AlternateContent xmlns:mc="http://schemas.openxmlformats.org/markup-compatibility/2006">
      <mc:Choice xmlns:hs="http://schemas.haansoft.com/office/spreadsheet/8.0" Requires="hs">
        <x:xf numFmtId="0" fontId="17"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6" fillId="219"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6" fillId="219"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6" fillId="219" borderId="2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19" borderId="22" xfId="0" applyNumberFormat="1" applyFont="1" applyFill="1" applyBorder="1" applyAlignment="1">
          <x:alignment horizontal="right" vertical="center"/>
        </x:xf>
      </mc:Fallback>
    </mc:AlternateContent>
    <x:xf numFmtId="0" fontId="16" fillId="219" borderId="22" xfId="0" applyNumberFormat="1" applyFont="1" applyFill="1" applyBorder="1" applyAlignment="1">
      <x:alignment horizontal="general" vertical="center"/>
    </x:xf>
    <x:xf numFmtId="0" fontId="16" fillId="219" borderId="28"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6" fillId="220"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0"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6" fillId="220" borderId="2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0" borderId="22" xfId="0" applyNumberFormat="1" applyFont="1" applyFill="1" applyBorder="1" applyAlignment="1">
          <x:alignment horizontal="right" vertical="center"/>
        </x:xf>
      </mc:Fallback>
    </mc:AlternateContent>
    <x:xf numFmtId="0" fontId="18" fillId="220" borderId="22" xfId="0" applyNumberFormat="1" applyFont="1" applyFill="1" applyBorder="1" applyAlignment="1">
      <x:alignment horizontal="general" vertical="center"/>
    </x:xf>
    <x:xf numFmtId="49" fontId="19"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17"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7"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8" fontId="16" fillId="220" borderId="4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6" fillId="220" borderId="40"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6" fillId="220" borderId="4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0" borderId="41" xfId="0" applyNumberFormat="1" applyFont="1" applyFill="1" applyBorder="1" applyAlignment="1">
          <x:alignment horizontal="right" vertical="center"/>
        </x:xf>
      </mc:Fallback>
    </mc:AlternateContent>
    <x:xf numFmtId="0" fontId="16" fillId="220" borderId="41" xfId="0" applyNumberFormat="1" applyFont="1" applyFill="1" applyBorder="1" applyAlignment="1">
      <x:alignment horizontal="general" vertical="center"/>
    </x:xf>
    <x:xf numFmtId="0" fontId="16" fillId="220" borderId="42" xfId="0" applyNumberFormat="1" applyFont="1" applyFill="1" applyBorder="1" applyAlignment="1">
      <x:alignment horizontal="general" vertical="center"/>
    </x:xf>
    <x:xf numFmtId="49" fontId="17" fillId="0" borderId="15" xfId="0" applyNumberFormat="1" applyFont="1" applyFill="1" applyBorder="1" applyAlignment="1" applyProtection="1">
      <x:alignment horizontal="general" vertical="center"/>
    </x:xf>
    <x:xf numFmtId="0" fontId="17" fillId="0" borderId="15" xfId="0" applyNumberFormat="1" applyFont="1" applyBorder="1">
      <x:alignment horizontal="general" vertical="center"/>
    </x:xf>
    <mc:AlternateContent xmlns:mc="http://schemas.openxmlformats.org/markup-compatibility/2006">
      <mc:Choice xmlns:hs="http://schemas.haansoft.com/office/spreadsheet/8.0" Requires="hs">
        <x:xf numFmtId="0" fontId="17" fillId="0" borderId="16"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16"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4" fillId="219" borderId="3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19" borderId="36" xfId="0" applyFont="1" applyFill="1" applyBorder="1" applyAlignment="1">
          <x:alignment horizontal="right" vertical="center"/>
        </x:xf>
      </mc:Fallback>
    </mc:AlternateContent>
    <x:xf numFmtId="0" fontId="14" fillId="219" borderId="37" xfId="0" applyFont="1" applyFill="1" applyBorder="1" applyAlignment="1">
      <x:alignment horizontal="general" vertical="center"/>
    </x:xf>
    <x:xf numFmtId="0" fontId="14" fillId="219" borderId="38" xfId="0" applyFont="1" applyFill="1" applyBorder="1" applyAlignment="1">
      <x:alignment horizontal="general" vertical="center"/>
    </x:xf>
    <mc:AlternateContent xmlns:mc="http://schemas.openxmlformats.org/markup-compatibility/2006">
      <mc:Choice xmlns:hs="http://schemas.haansoft.com/office/spreadsheet/8.0" Requires="hs">
        <x:xf numFmtId="0" fontId="14" fillId="220"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0" borderId="22" xfId="0" applyFont="1" applyFill="1" applyBorder="1" applyAlignment="1">
          <x:alignment horizontal="right" vertical="center"/>
        </x:xf>
      </mc:Fallback>
    </mc:AlternateContent>
    <x:xf numFmtId="0" fontId="14" fillId="220" borderId="22" xfId="0" applyFont="1" applyFill="1" applyBorder="1" applyAlignment="1">
      <x:alignment horizontal="general" vertical="center"/>
    </x:xf>
    <x:xf numFmtId="0" fontId="14" fillId="220" borderId="28" xfId="0" applyFont="1" applyFill="1" applyBorder="1" applyAlignment="1">
      <x:alignment horizontal="general" vertical="center"/>
    </x:xf>
    <x:xf numFmtId="0" fontId="14" fillId="219" borderId="22" xfId="0" applyFont="1" applyFill="1" applyBorder="1" applyAlignment="1">
      <x:alignment horizontal="general" vertical="center"/>
    </x:xf>
    <x:xf numFmtId="0" fontId="14" fillId="219" borderId="28" xfId="0" applyFont="1" applyFill="1" applyBorder="1" applyAlignment="1">
      <x:alignment horizontal="general" vertical="center"/>
    </x:xf>
    <mc:AlternateContent xmlns:mc="http://schemas.openxmlformats.org/markup-compatibility/2006">
      <mc:Choice xmlns:hs="http://schemas.haansoft.com/office/spreadsheet/8.0" Requires="hs">
        <x:xf numFmtId="0" fontId="14" fillId="220"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0" borderId="3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19"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19"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0" borderId="4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0" borderId="41" xfId="0" applyFont="1" applyFill="1" applyBorder="1" applyAlignment="1">
          <x:alignment horizontal="right" vertical="center"/>
        </x:xf>
      </mc:Fallback>
    </mc:AlternateContent>
    <x:xf numFmtId="0" fontId="14" fillId="220" borderId="41" xfId="0" applyFont="1" applyFill="1" applyBorder="1" applyAlignment="1">
      <x:alignment horizontal="general" vertical="center"/>
    </x:xf>
    <x:xf numFmtId="0" fontId="14" fillId="220" borderId="42"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3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6" xfId="0" applyFont="1" applyFill="1" applyBorder="1" applyAlignment="1">
          <x:alignment horizontal="right" vertical="center"/>
        </x:xf>
      </mc:Fallback>
    </mc:AlternateContent>
    <x:xf numFmtId="0" fontId="9" fillId="219" borderId="37" xfId="0" applyFont="1" applyFill="1" applyBorder="1" applyAlignment="1">
      <x:alignment horizontal="general" vertical="center"/>
    </x:xf>
    <x:xf numFmtId="0" fontId="9" fillId="219" borderId="38" xfId="0" applyFont="1" applyFill="1" applyBorder="1" applyAlignment="1">
      <x:alignment horizontal="general" vertical="center"/>
    </x:xf>
    <x:xf numFmtId="0" fontId="9" fillId="220" borderId="22" xfId="0" applyFont="1" applyFill="1" applyBorder="1" applyAlignment="1">
      <x:alignment horizontal="general" vertical="center"/>
    </x:xf>
    <x:xf numFmtId="0" fontId="9" fillId="220" borderId="28" xfId="0" applyFont="1" applyFill="1" applyBorder="1" applyAlignment="1">
      <x:alignment horizontal="general" vertical="center"/>
    </x:xf>
    <x:xf numFmtId="0" fontId="9" fillId="219" borderId="31" xfId="0" applyFont="1" applyFill="1" applyBorder="1" applyAlignment="1">
      <x:alignment horizontal="general" vertical="center"/>
    </x:xf>
    <x:xf numFmtId="0" fontId="9" fillId="219" borderId="32" xfId="0" applyFont="1" applyFill="1" applyBorder="1" applyAlignment="1">
      <x:alignment horizontal="general" vertical="center"/>
    </x:xf>
    <x:xf numFmtId="0" fontId="9" fillId="219" borderId="22" xfId="0" applyFont="1" applyFill="1" applyBorder="1" applyAlignment="1">
      <x:alignment horizontal="general" vertical="center"/>
    </x:xf>
    <x:xf numFmtId="0" fontId="9" fillId="219" borderId="28" xfId="0" applyFont="1" applyFill="1" applyBorder="1" applyAlignment="1">
      <x:alignment horizontal="general" vertical="center"/>
    </x:xf>
    <x:xf numFmtId="0" fontId="9" fillId="220" borderId="41" xfId="0" applyFont="1" applyFill="1" applyBorder="1" applyAlignment="1">
      <x:alignment horizontal="general" vertical="center"/>
    </x:xf>
    <x:xf numFmtId="0" fontId="9" fillId="220" borderId="42" xfId="0" applyFont="1" applyFill="1" applyBorder="1" applyAlignment="1">
      <x:alignment horizontal="general" vertical="center"/>
    </x:xf>
    <mc:AlternateContent xmlns:mc="http://schemas.openxmlformats.org/markup-compatibility/2006">
      <mc:Choice xmlns:hs="http://schemas.haansoft.com/office/spreadsheet/8.0" Requires="hs">
        <x:xf numFmtId="18" fontId="9" fillId="220" borderId="3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0" borderId="36" xfId="0" applyNumberFormat="1" applyFont="1" applyFill="1" applyBorder="1" applyAlignment="1">
          <x:alignment horizontal="right" vertical="center"/>
        </x:xf>
      </mc:Fallback>
    </mc:AlternateContent>
    <x:xf numFmtId="0" fontId="9" fillId="220" borderId="37" xfId="0" applyFont="1" applyFill="1" applyBorder="1" applyAlignment="1">
      <x:alignment horizontal="general" vertical="center"/>
    </x:xf>
    <x:xf numFmtId="0" fontId="9" fillId="220" borderId="38" xfId="0" applyFont="1" applyFill="1" applyBorder="1" applyAlignment="1">
      <x:alignment horizontal="general" vertical="center"/>
    </x:xf>
    <x:xf numFmtId="0" fontId="11" fillId="219" borderId="22" xfId="0" applyFont="1" applyFill="1" applyBorder="1" applyAlignment="1">
      <x:alignment horizontal="general" vertical="center"/>
    </x:xf>
    <mc:AlternateContent xmlns:mc="http://schemas.openxmlformats.org/markup-compatibility/2006">
      <mc:Choice xmlns:hs="http://schemas.haansoft.com/office/spreadsheet/8.0" Requires="hs">
        <x:xf numFmtId="18" fontId="9" fillId="220" borderId="4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0" borderId="43" xfId="0" applyNumberFormat="1" applyFont="1" applyFill="1" applyBorder="1" applyAlignment="1">
          <x:alignment horizontal="right" vertical="center"/>
        </x:xf>
      </mc:Fallback>
    </mc:AlternateContent>
    <x:xf numFmtId="0" fontId="9" fillId="220" borderId="25" xfId="0" applyFont="1" applyFill="1" applyBorder="1" applyAlignment="1">
      <x:alignment horizontal="general" vertical="center"/>
    </x:xf>
    <x:xf numFmtId="0" fontId="9" fillId="220" borderId="29" xfId="0" applyFont="1" applyFill="1" applyBorder="1" applyAlignment="1">
      <x:alignment horizontal="general" vertical="center"/>
    </x:xf>
    <x:xf numFmtId="18" fontId="0" fillId="0" borderId="44" xfId="0" applyNumberFormat="1" applyBorder="1">
      <x:alignment horizontal="general" vertical="center"/>
    </x:xf>
    <x:xf numFmtId="0" fontId="13" fillId="0" borderId="0" xfId="0" applyFont="1">
      <x:alignment horizontal="general" vertical="center"/>
    </x:xf>
    <mc:AlternateContent xmlns:mc="http://schemas.openxmlformats.org/markup-compatibility/2006">
      <mc:Choice xmlns:hs="http://schemas.haansoft.com/office/spreadsheet/8.0" Requires="hs">
        <x:xf numFmtId="0" fontId="9" fillId="219"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7" xfId="0" applyFont="1" applyFill="1" applyBorder="1" applyAlignment="1">
          <x:alignment horizontal="right" vertical="center"/>
        </x:xf>
      </mc:Fallback>
    </mc:AlternateContent>
    <x:xf numFmtId="0" fontId="9" fillId="219" borderId="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1" xfId="0" applyFont="1" applyFill="1" applyBorder="1" applyAlignment="1">
          <x:alignment horizontal="right" vertical="center"/>
        </x:xf>
      </mc:Fallback>
    </mc:AlternateContent>
    <x:xf numFmtId="0" fontId="9" fillId="220" borderId="1"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1" xfId="0" applyFont="1" applyFill="1" applyBorder="1" applyAlignment="1">
          <x:alignment horizontal="right" vertical="center"/>
        </x:xf>
      </mc:Fallback>
    </mc:AlternateContent>
    <x:xf numFmtId="0" fontId="9" fillId="219" borderId="1" xfId="0" applyFont="1" applyFill="1" applyBorder="1" applyAlignment="1">
      <x:alignment horizontal="general" vertical="center"/>
    </x:xf>
    <mc:AlternateContent xmlns:mc="http://schemas.openxmlformats.org/markup-compatibility/2006">
      <mc:Choice xmlns:hs="http://schemas.haansoft.com/office/spreadsheet/8.0" Requires="hs">
        <x:xf numFmtId="49" fontId="17"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7" fillId="0" borderId="1" xfId="0" applyNumberFormat="1" applyFont="1" applyFill="1" applyBorder="1" applyAlignment="1" applyProtection="1">
          <x:alignment horizontal="center" vertical="center"/>
        </x:xf>
      </mc:Fallback>
    </mc:AlternateContent>
    <x:xf numFmtId="0" fontId="9" fillId="220" borderId="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5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50"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5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51" xfId="0" applyFont="1" applyFill="1" applyBorder="1" applyAlignment="1">
          <x:alignment horizontal="right" vertical="center"/>
        </x:xf>
      </mc:Fallback>
    </mc:AlternateContent>
    <x:xf numFmtId="0" fontId="9" fillId="220" borderId="51" xfId="0" applyFont="1" applyFill="1" applyBorder="1" applyAlignment="1">
      <x:alignment horizontal="general" vertical="center"/>
    </x:xf>
    <x:xf numFmtId="49" fontId="0" fillId="0" borderId="51" xfId="0" applyNumberFormat="1" applyFont="1" applyFill="1" applyBorder="1" applyAlignment="1" applyProtection="1">
      <x:alignment horizontal="general" vertical="center"/>
    </x:xf>
    <x:xf numFmtId="0" fontId="0" fillId="0" borderId="51" xfId="0" applyNumberFormat="1" applyBorder="1">
      <x:alignment horizontal="general" vertical="center"/>
    </x:xf>
    <mc:AlternateContent xmlns:mc="http://schemas.openxmlformats.org/markup-compatibility/2006">
      <mc:Choice xmlns:hs="http://schemas.haansoft.com/office/spreadsheet/8.0" Requires="hs">
        <x:xf numFmtId="0" fontId="0" fillId="0" borderId="5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5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219" borderId="5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50"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5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51" xfId="0" applyFont="1" applyFill="1" applyBorder="1" applyAlignment="1">
          <x:alignment horizontal="right" vertical="center"/>
        </x:xf>
      </mc:Fallback>
    </mc:AlternateContent>
    <x:xf numFmtId="0" fontId="9" fillId="219" borderId="51" xfId="0" applyFont="1" applyFill="1" applyBorder="1" applyAlignment="1">
      <x:alignment horizontal="general" vertical="center"/>
    </x:xf>
    <mc:AlternateContent xmlns:mc="http://schemas.openxmlformats.org/markup-compatibility/2006">
      <mc:Choice xmlns:hs="http://schemas.haansoft.com/office/spreadsheet/8.0" Requires="hs">
        <x:xf numFmtId="49" fontId="17" fillId="0" borderId="5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7" fillId="0" borderId="51" xfId="0" applyNumberFormat="1" applyFont="1" applyFill="1" applyBorder="1" applyAlignment="1" applyProtection="1">
          <x:alignment horizontal="center" vertical="center"/>
        </x:xf>
      </mc:Fallback>
    </mc:AlternateContent>
    <x:xf numFmtId="18" fontId="0" fillId="0" borderId="3" xfId="0" applyNumberFormat="1" applyBorder="1">
      <x:alignment horizontal="general" vertical="center"/>
    </x:xf>
    <mc:AlternateContent xmlns:mc="http://schemas.openxmlformats.org/markup-compatibility/2006">
      <mc:Choice xmlns:hs="http://schemas.haansoft.com/office/spreadsheet/8.0" Requires="hs">
        <x:xf numFmtId="18" fontId="9" fillId="219"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19" borderId="5" xfId="0" applyNumberFormat="1" applyFont="1" applyFill="1" applyBorder="1" applyAlignment="1">
          <x:alignment horizontal="right" vertical="center"/>
        </x:xf>
      </mc:Fallback>
    </mc:AlternateContent>
    <x:xf numFmtId="0" fontId="9" fillId="219" borderId="9" xfId="0" applyFont="1" applyFill="1" applyBorder="1" applyAlignment="1">
      <x:alignment horizontal="general" vertical="center"/>
    </x:xf>
    <mc:AlternateContent xmlns:mc="http://schemas.openxmlformats.org/markup-compatibility/2006">
      <mc:Choice xmlns:hs="http://schemas.haansoft.com/office/spreadsheet/8.0" Requires="hs">
        <x:xf numFmtId="0" fontId="20" fillId="220"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0" borderId="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0" borderId="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0" borderId="7" xfId="0" applyFont="1" applyFill="1" applyBorder="1" applyAlignment="1">
          <x:alignment horizontal="right" vertical="center"/>
        </x:xf>
      </mc:Fallback>
    </mc:AlternateContent>
    <x:xf numFmtId="0" fontId="20" fillId="220" borderId="7" xfId="0" applyFont="1" applyFill="1" applyBorder="1" applyAlignment="1">
      <x:alignment horizontal="general" vertical="center"/>
    </x:xf>
    <x:xf numFmtId="49" fontId="21" fillId="0" borderId="7" xfId="0" applyNumberFormat="1" applyFont="1" applyFill="1" applyBorder="1" applyAlignment="1" applyProtection="1">
      <x:alignment horizontal="general" vertical="center"/>
    </x:xf>
    <x:xf numFmtId="0" fontId="21" fillId="0" borderId="7"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0" fillId="219"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19"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19"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19" borderId="1" xfId="0" applyFont="1" applyFill="1" applyBorder="1" applyAlignment="1">
          <x:alignment horizontal="right" vertical="center"/>
        </x:xf>
      </mc:Fallback>
    </mc:AlternateContent>
    <x:xf numFmtId="0" fontId="20" fillId="219" borderId="1" xfId="0" applyFont="1" applyFill="1" applyBorder="1" applyAlignment="1">
      <x:alignment horizontal="general" vertical="center"/>
    </x:xf>
    <x:xf numFmtId="49" fontId="21" fillId="0" borderId="1" xfId="0" applyNumberFormat="1" applyFont="1" applyFill="1" applyBorder="1" applyAlignment="1" applyProtection="1">
      <x:alignment horizontal="general" vertical="center"/>
    </x:xf>
    <x:xf numFmtId="0" fontId="21" fillId="0" borderId="1"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0" fillId="220"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20"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0"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0" borderId="1" xfId="0" applyFont="1" applyFill="1" applyBorder="1" applyAlignment="1">
          <x:alignment horizontal="right" vertical="center"/>
        </x:xf>
      </mc:Fallback>
    </mc:AlternateContent>
    <x:xf numFmtId="0" fontId="20" fillId="220" borderId="1" xfId="0" applyFont="1" applyFill="1" applyBorder="1" applyAlignment="1">
      <x:alignment horizontal="general" vertical="center"/>
    </x:xf>
    <mc:AlternateContent xmlns:mc="http://schemas.openxmlformats.org/markup-compatibility/2006">
      <mc:Choice xmlns:hs="http://schemas.haansoft.com/office/spreadsheet/8.0" Requires="hs">
        <x:xf numFmtId="49" fontId="21"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0" fillId="219"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19" borderId="3" xfId="0" applyFont="1" applyFill="1" applyBorder="1" applyAlignment="1">
          <x:alignment horizontal="right" vertical="center"/>
        </x:xf>
      </mc:Fallback>
    </mc:AlternateContent>
    <x:xf numFmtId="0" fontId="20" fillId="220" borderId="31" xfId="0" applyFont="1" applyFill="1" applyBorder="1" applyAlignment="1">
      <x:alignment horizontal="general" vertical="center"/>
    </x:xf>
    <x:xf numFmtId="0" fontId="20" fillId="220" borderId="32" xfId="0" applyFont="1" applyFill="1" applyBorder="1" applyAlignment="1">
      <x:alignment horizontal="general" vertical="center"/>
    </x:xf>
    <x:xf numFmtId="0" fontId="20" fillId="2" borderId="1" xfId="0" applyFont="1" applyFill="1" applyBorder="1" applyAlignment="1">
      <x:alignment horizontal="general" vertical="center"/>
    </x:xf>
    <mc:AlternateContent xmlns:mc="http://schemas.openxmlformats.org/markup-compatibility/2006">
      <mc:Choice xmlns:hs="http://schemas.haansoft.com/office/spreadsheet/8.0" Requires="hs">
        <x:xf numFmtId="18" fontId="20" fillId="219" borderId="5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19" borderId="53" xfId="0" applyNumberFormat="1" applyFont="1" applyFill="1" applyBorder="1" applyAlignment="1">
          <x:alignment horizontal="right" vertical="center"/>
        </x:xf>
      </mc:Fallback>
    </mc:AlternateContent>
    <x:xf numFmtId="0" fontId="20" fillId="219" borderId="54" xfId="0" applyFont="1" applyFill="1" applyBorder="1" applyAlignment="1">
      <x:alignment horizontal="general" vertical="center"/>
    </x:xf>
    <x:xf numFmtId="49" fontId="21" fillId="0" borderId="54" xfId="0" applyNumberFormat="1" applyFont="1" applyFill="1" applyBorder="1" applyAlignment="1" applyProtection="1">
      <x:alignment horizontal="general" vertical="center"/>
    </x:xf>
    <x:xf numFmtId="0" fontId="21" fillId="0" borderId="54"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5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5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19"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19" borderId="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19" borderId="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19" borderId="7" xfId="0" applyFont="1" applyFill="1" applyBorder="1" applyAlignment="1">
          <x:alignment horizontal="right" vertical="center"/>
        </x:xf>
      </mc:Fallback>
    </mc:AlternateContent>
    <x:xf numFmtId="0" fontId="22" fillId="219" borderId="7" xfId="0" applyFont="1" applyFill="1" applyBorder="1" applyAlignment="1">
      <x:alignment horizontal="general" vertical="center"/>
    </x:xf>
    <x:xf numFmtId="49" fontId="23" fillId="0" borderId="7" xfId="0" applyNumberFormat="1" applyFont="1" applyFill="1" applyBorder="1" applyAlignment="1" applyProtection="1">
      <x:alignment horizontal="general" vertical="center"/>
    </x:xf>
    <x:xf numFmtId="0" fontId="23" fillId="0" borderId="7"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2" fillId="220"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0"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0"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0" borderId="1" xfId="0" applyFont="1" applyFill="1" applyBorder="1" applyAlignment="1">
          <x:alignment horizontal="right" vertical="center"/>
        </x:xf>
      </mc:Fallback>
    </mc:AlternateContent>
    <x:xf numFmtId="0" fontId="22" fillId="220" borderId="1" xfId="0" applyFont="1" applyFill="1" applyBorder="1" applyAlignment="1">
      <x:alignment horizontal="general" vertical="center"/>
    </x:xf>
    <x:xf numFmtId="49" fontId="23" fillId="0" borderId="1" xfId="0" applyNumberFormat="1" applyFont="1" applyFill="1" applyBorder="1" applyAlignment="1" applyProtection="1">
      <x:alignment horizontal="general" vertical="center"/>
    </x:xf>
    <x:xf numFmtId="0" fontId="23" fillId="0" borderId="1"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2" fillId="219"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19"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19"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19" borderId="1" xfId="0" applyFont="1" applyFill="1" applyBorder="1" applyAlignment="1">
          <x:alignment horizontal="right" vertical="center"/>
        </x:xf>
      </mc:Fallback>
    </mc:AlternateContent>
    <x:xf numFmtId="0" fontId="22" fillId="219" borderId="1" xfId="0" applyFont="1" applyFill="1" applyBorder="1" applyAlignment="1">
      <x:alignment horizontal="general" vertical="center"/>
    </x:xf>
    <mc:AlternateContent xmlns:mc="http://schemas.openxmlformats.org/markup-compatibility/2006">
      <mc:Choice xmlns:hs="http://schemas.haansoft.com/office/spreadsheet/8.0" Requires="hs">
        <x:xf numFmtId="49" fontId="23"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3" fillId="0" borderId="1" xfId="0" applyNumberFormat="1" applyFont="1" applyFill="1" applyBorder="1" applyAlignment="1" applyProtection="1">
          <x:alignment horizontal="center" vertical="center"/>
        </x:xf>
      </mc:Fallback>
    </mc:AlternateContent>
    <x:xf numFmtId="0" fontId="22" fillId="2" borderId="1" xfId="0" applyFont="1" applyFill="1" applyBorder="1" applyAlignment="1">
      <x:alignment horizontal="general" vertical="center"/>
    </x:xf>
    <x:xf numFmtId="18" fontId="23" fillId="0" borderId="3" xfId="0" applyNumberFormat="1" applyFont="1" applyBorder="1">
      <x:alignment horizontal="general" vertical="center"/>
    </x:xf>
    <mc:AlternateContent xmlns:mc="http://schemas.openxmlformats.org/markup-compatibility/2006">
      <mc:Choice xmlns:hs="http://schemas.haansoft.com/office/spreadsheet/8.0" Requires="hs">
        <x:xf numFmtId="18" fontId="22" fillId="220" borderId="5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0" borderId="53" xfId="0" applyNumberFormat="1" applyFont="1" applyFill="1" applyBorder="1" applyAlignment="1">
          <x:alignment horizontal="right" vertical="center"/>
        </x:xf>
      </mc:Fallback>
    </mc:AlternateContent>
    <x:xf numFmtId="0" fontId="22" fillId="220" borderId="54" xfId="0" applyFont="1" applyFill="1" applyBorder="1" applyAlignment="1">
      <x:alignment horizontal="general" vertical="center"/>
    </x:xf>
    <x:xf numFmtId="49" fontId="23" fillId="0" borderId="54" xfId="0" applyNumberFormat="1" applyFont="1" applyFill="1" applyBorder="1" applyAlignment="1" applyProtection="1">
      <x:alignment horizontal="general" vertical="center"/>
    </x:xf>
    <x:xf numFmtId="0" fontId="23" fillId="0" borderId="54"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5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5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0" fillId="220"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20"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0" borderId="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0" borderId="9" xfId="0" applyFont="1" applyFill="1" applyBorder="1" applyAlignment="1">
          <x:alignment horizontal="right" vertical="center"/>
        </x:xf>
      </mc:Fallback>
    </mc:AlternateContent>
    <x:xf numFmtId="0" fontId="20" fillId="220" borderId="9" xfId="0" applyFont="1" applyFill="1" applyBorder="1" applyAlignment="1">
      <x:alignment horizontal="general" vertical="center"/>
    </x:xf>
    <x:xf numFmtId="49" fontId="21" fillId="0" borderId="9" xfId="0" applyNumberFormat="1" applyFont="1" applyFill="1" applyBorder="1" applyAlignment="1" applyProtection="1">
      <x:alignment horizontal="general" vertical="center"/>
    </x:xf>
    <x:xf numFmtId="0" fontId="21" fillId="0" borderId="9"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2" fillId="220"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0" borderId="5" xfId="0" applyNumberFormat="1" applyFont="1" applyFill="1" applyBorder="1" applyAlignment="1">
          <x:alignment horizontal="right" vertical="center"/>
        </x:xf>
      </mc:Fallback>
    </mc:AlternateContent>
    <x:xf numFmtId="0" fontId="22" fillId="220" borderId="9" xfId="0" applyFont="1" applyFill="1" applyBorder="1" applyAlignment="1">
      <x:alignment horizontal="general" vertical="center"/>
    </x:xf>
    <x:xf numFmtId="49" fontId="23" fillId="0" borderId="9" xfId="0" applyNumberFormat="1" applyFont="1" applyFill="1" applyBorder="1" applyAlignment="1" applyProtection="1">
      <x:alignment horizontal="general" vertical="center"/>
    </x:xf>
    <x:xf numFmtId="0" fontId="23" fillId="0" borderId="9"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0" fillId="219"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19" borderId="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19" borderId="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19" borderId="7" xfId="0" applyFont="1" applyFill="1" applyBorder="1" applyAlignment="1">
          <x:alignment horizontal="right" vertical="center"/>
        </x:xf>
      </mc:Fallback>
    </mc:AlternateContent>
    <x:xf numFmtId="0" fontId="20" fillId="219" borderId="7" xfId="0" applyFont="1" applyFill="1" applyBorder="1" applyAlignment="1">
      <x:alignment horizontal="general" vertical="center"/>
    </x:xf>
    <x:xf numFmtId="0" fontId="20" fillId="2" borderId="7" xfId="0" applyFont="1" applyFill="1" applyBorder="1" applyAlignment="1">
      <x:alignment horizontal="general" vertical="center"/>
    </x:xf>
    <mc:AlternateContent xmlns:mc="http://schemas.openxmlformats.org/markup-compatibility/2006">
      <mc:Choice xmlns:hs="http://schemas.haansoft.com/office/spreadsheet/8.0" Requires="hs">
        <x:xf numFmtId="18" fontId="20" fillId="219"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19"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19" borderId="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19" borderId="9" xfId="0" applyFont="1" applyFill="1" applyBorder="1" applyAlignment="1">
          <x:alignment horizontal="right" vertical="center"/>
        </x:xf>
      </mc:Fallback>
    </mc:AlternateContent>
    <x:xf numFmtId="0" fontId="20" fillId="219" borderId="9" xfId="0" applyFont="1" applyFill="1" applyBorder="1" applyAlignment="1">
      <x:alignment horizontal="general" vertical="center"/>
    </x:xf>
    <mc:AlternateContent xmlns:mc="http://schemas.openxmlformats.org/markup-compatibility/2006">
      <mc:Choice xmlns:hs="http://schemas.haansoft.com/office/spreadsheet/8.0" Requires="hs">
        <x:xf numFmtId="0" fontId="22" fillId="220"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0" borderId="2" xfId="0" applyFont="1" applyFill="1" applyBorder="1" applyAlignment="1">
          <x:alignment horizontal="right" vertical="center"/>
        </x:xf>
      </mc:Fallback>
    </mc:AlternateContent>
    <x:xf numFmtId="0" fontId="22" fillId="220" borderId="7" xfId="0" applyFont="1" applyFill="1" applyBorder="1" applyAlignment="1">
      <x:alignment horizontal="general" vertical="center"/>
    </x:xf>
    <mc:AlternateContent xmlns:mc="http://schemas.openxmlformats.org/markup-compatibility/2006">
      <mc:Choice xmlns:hs="http://schemas.haansoft.com/office/spreadsheet/8.0" Requires="hs">
        <x:xf numFmtId="0" fontId="22" fillId="219"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19"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0"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0"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19" borderId="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19" borderId="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19" borderId="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19" borderId="9" xfId="0" applyFont="1" applyFill="1" applyBorder="1" applyAlignment="1">
          <x:alignment horizontal="right" vertical="center"/>
        </x:xf>
      </mc:Fallback>
    </mc:AlternateContent>
    <x:xf numFmtId="0" fontId="22" fillId="219" borderId="9" xfId="0" applyFont="1" applyFill="1" applyBorder="1" applyAlignment="1">
      <x:alignment horizontal="general" vertical="center"/>
    </x:xf>
    <x:xf numFmtId="18" fontId="24" fillId="0" borderId="3" xfId="0" applyNumberFormat="1" applyFont="1" applyBorder="1">
      <x:alignment horizontal="general" vertical="center"/>
    </x:xf>
    <x:xf numFmtId="18" fontId="24" fillId="0" borderId="5" xfId="0" applyNumberFormat="1" applyFont="1" applyBorder="1">
      <x:alignment horizontal="general" vertical="center"/>
    </x:xf>
    <mc:AlternateContent xmlns:mc="http://schemas.openxmlformats.org/markup-compatibility/2006">
      <mc:Choice xmlns:hs="http://schemas.haansoft.com/office/spreadsheet/8.0" Requires="hs">
        <x:xf numFmtId="49" fontId="21" fillId="0" borderId="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23" fillId="0" borderId="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3" fillId="0" borderId="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8" fontId="22" fillId="219"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19"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21" fillId="0" borderId="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2" fillId="220" borderId="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0" borderId="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7" xfId="0" applyFont="1" applyFill="1" applyBorder="1" applyAlignment="1">
          <x:alignment horizontal="right" vertical="center"/>
        </x:xf>
      </mc:Fallback>
    </mc:AlternateContent>
    <x:xf numFmtId="0" fontId="9" fillId="220" borderId="7" xfId="0" applyFont="1" applyFill="1" applyBorder="1" applyAlignment="1">
      <x:alignment horizontal="general" vertical="center"/>
    </x:xf>
    <x:xf numFmtId="18" fontId="0" fillId="219" borderId="3" xfId="0" applyNumberFormat="1" applyFont="1" applyFill="1" applyBorder="1" applyAlignment="1">
      <x:alignment horizontal="general" vertical="center" wrapText="1"/>
    </x:xf>
    <x:xf numFmtId="18" fontId="0" fillId="219"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0" borderId="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9" xfId="0" applyFont="1" applyFill="1" applyBorder="1" applyAlignment="1">
          <x:alignment horizontal="right" vertical="center"/>
        </x:xf>
      </mc:Fallback>
    </mc:AlternateContent>
    <x:xf numFmtId="0" fontId="0" fillId="219" borderId="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19" borderId="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9" xfId="0" applyFont="1" applyFill="1" applyBorder="1" applyAlignment="1">
          <x:alignment horizontal="right" vertical="center"/>
        </x:xf>
      </mc:Fallback>
    </mc:AlternateContent>
    <x:xf numFmtId="18" fontId="0" fillId="0" borderId="3" xfId="0" applyNumberFormat="1" applyBorder="1" applyAlignment="1">
      <x:alignment horizontal="general" vertical="center"/>
    </x:xf>
    <x:xf numFmtId="18" fontId="0" fillId="0" borderId="5" xfId="0" applyNumberFormat="1" applyBorder="1" applyAlignment="1">
      <x:alignment horizontal="general" vertical="center"/>
    </x:xf>
    <x:xf numFmtId="0" fontId="0" fillId="10" borderId="1" xfId="0" applyNumberFormat="1" applyFill="1" applyBorder="1">
      <x:alignment horizontal="general" vertical="center"/>
    </x:xf>
    <mc:AlternateContent xmlns:mc="http://schemas.openxmlformats.org/markup-compatibility/2006">
      <mc:Choice xmlns:hs="http://schemas.haansoft.com/office/spreadsheet/8.0" Requires="hs">
        <x:xf numFmtId="0" fontId="9" fillId="219" borderId="4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48" xfId="0" applyFont="1" applyFill="1" applyBorder="1" applyAlignment="1">
          <x:alignment horizontal="right" vertical="center"/>
        </x:xf>
      </mc:Fallback>
    </mc:AlternateContent>
    <x:xf numFmtId="0" fontId="9" fillId="219" borderId="45" xfId="0" applyFont="1" applyFill="1" applyBorder="1" applyAlignment="1">
      <x:alignment horizontal="general" vertical="center"/>
    </x:xf>
    <x:xf numFmtId="0" fontId="9" fillId="219" borderId="4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3"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3" borderId="2" xfId="0" applyFont="1" applyFill="1" applyBorder="1" applyAlignment="1">
          <x:alignment horizontal="right" vertical="center"/>
        </x:xf>
      </mc:Fallback>
    </mc:AlternateContent>
    <x:xf numFmtId="18" fontId="0" fillId="3" borderId="3" xfId="0" applyNumberFormat="1" applyFont="1" applyFill="1" applyBorder="1" applyAlignment="1">
      <x:alignment horizontal="general" vertical="center" wrapText="1"/>
    </x:xf>
    <x:xf numFmtId="18" fontId="0" fillId="3"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39"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39" borderId="2" xfId="0" applyFont="1" applyFill="1" applyBorder="1" applyAlignment="1">
          <x:alignment horizontal="right" vertical="center"/>
        </x:xf>
      </mc:Fallback>
    </mc:AlternateContent>
    <x:xf numFmtId="18" fontId="0" fillId="39" borderId="3" xfId="0" applyNumberFormat="1" applyFont="1" applyFill="1" applyBorder="1" applyAlignment="1">
      <x:alignment horizontal="general" vertical="center" wrapText="1"/>
    </x:xf>
    <x:xf numFmtId="18" fontId="0" fillId="39"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6"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2" xfId="0" applyFont="1" applyFill="1" applyBorder="1" applyAlignment="1">
          <x:alignment horizontal="right" vertical="center"/>
        </x:xf>
      </mc:Fallback>
    </mc:AlternateContent>
    <x:xf numFmtId="18" fontId="0" fillId="6" borderId="3" xfId="0" applyNumberFormat="1" applyFont="1" applyFill="1" applyBorder="1" applyAlignment="1">
      <x:alignment horizontal="general" vertical="center" wrapText="1"/>
    </x:xf>
    <x:xf numFmtId="18" fontId="0" fillId="6"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5"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5" borderId="2" xfId="0" applyFont="1" applyFill="1" applyBorder="1" applyAlignment="1">
          <x:alignment horizontal="right" vertical="center"/>
        </x:xf>
      </mc:Fallback>
    </mc:AlternateContent>
    <x:xf numFmtId="18" fontId="0" fillId="5" borderId="3" xfId="0" applyNumberFormat="1" applyFont="1" applyFill="1" applyBorder="1" applyAlignment="1">
      <x:alignment horizontal="general" vertical="center" wrapText="1"/>
    </x:xf>
    <x:xf numFmtId="18" fontId="0" fillId="5"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 xfId="0" applyFont="1" applyFill="1" applyBorder="1" applyAlignment="1">
          <x:alignment horizontal="right" vertical="center"/>
        </x:xf>
      </mc:Fallback>
    </mc:AlternateContent>
    <x:xf numFmtId="18" fontId="0" fillId="2" borderId="3" xfId="0" applyNumberFormat="1" applyFont="1" applyFill="1" applyBorder="1" applyAlignment="1">
      <x:alignment horizontal="general" vertical="center" wrapText="1"/>
    </x:xf>
    <x:xf numFmtId="18" fontId="0" fillId="2"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 borderId="4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48" xfId="0" applyFont="1" applyFill="1" applyBorder="1" applyAlignment="1">
          <x:alignment horizontal="right" vertical="center"/>
        </x:xf>
      </mc:Fallback>
    </mc:AlternateContent>
    <x:xf numFmtId="0" fontId="9" fillId="220" borderId="45" xfId="0" applyFont="1" applyFill="1" applyBorder="1" applyAlignment="1">
      <x:alignment horizontal="general" vertical="center"/>
    </x:xf>
    <x:xf numFmtId="0" fontId="9" fillId="220" borderId="46" xfId="0" applyFont="1" applyFill="1" applyBorder="1" applyAlignment="1">
      <x:alignment horizontal="general" vertical="center"/>
    </x:xf>
    <mc:AlternateContent xmlns:mc="http://schemas.openxmlformats.org/markup-compatibility/2006">
      <mc:Choice xmlns:hs="http://schemas.haansoft.com/office/spreadsheet/8.0" Requires="hs">
        <x:xf numFmtId="0" fontId="0" fillId="0" borderId="5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55" xfId="0" applyNumberFormat="1" applyBorder="1" applyAlignment="1">
          <x:alignment horizontal="center" vertical="center"/>
        </x:xf>
      </mc:Fallback>
    </mc:AlternateContent>
    <x:xf numFmtId="18" fontId="0" fillId="2" borderId="2" xfId="0" applyNumberFormat="1" applyFont="1" applyFill="1" applyBorder="1" applyAlignment="1">
      <x:alignment horizontal="general" vertical="center" wrapText="1"/>
    </x:xf>
    <x:xf numFmtId="18" fontId="0" fillId="3" borderId="2"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1"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2" xfId="0" applyFont="1" applyFill="1" applyBorder="1" applyAlignment="1">
          <x:alignment horizontal="right" vertical="center"/>
        </x:xf>
      </mc:Fallback>
    </mc:AlternateContent>
    <x:xf numFmtId="18" fontId="0" fillId="221" borderId="3" xfId="0" applyNumberFormat="1" applyFont="1" applyFill="1" applyBorder="1" applyAlignment="1">
      <x:alignment horizontal="general" vertical="center" wrapText="1"/>
    </x:xf>
    <x:xf numFmtId="18" fontId="0" fillId="221"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4"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2" xfId="0" applyFont="1" applyFill="1" applyBorder="1" applyAlignment="1">
          <x:alignment horizontal="right" vertical="center"/>
        </x:xf>
      </mc:Fallback>
    </mc:AlternateContent>
    <x:xf numFmtId="18" fontId="0" fillId="4" borderId="3" xfId="0" applyNumberFormat="1" applyFont="1" applyFill="1" applyBorder="1" applyAlignment="1">
      <x:alignment horizontal="general" vertical="center" wrapText="1"/>
    </x:xf>
    <x:xf numFmtId="18" fontId="0" fillId="4"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2"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2" xfId="0" applyFont="1" applyFill="1" applyBorder="1" applyAlignment="1">
          <x:alignment horizontal="right" vertical="center"/>
        </x:xf>
      </mc:Fallback>
    </mc:AlternateContent>
    <x:xf numFmtId="18" fontId="0" fillId="222" borderId="3" xfId="0" applyNumberFormat="1" applyFont="1" applyFill="1" applyBorder="1" applyAlignment="1">
      <x:alignment horizontal="general" vertical="center" wrapText="1"/>
    </x:xf>
    <x:xf numFmtId="18" fontId="0" fillId="222"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3"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3" borderId="2" xfId="0" applyFont="1" applyFill="1" applyBorder="1" applyAlignment="1">
          <x:alignment horizontal="right" vertical="center"/>
        </x:xf>
      </mc:Fallback>
    </mc:AlternateContent>
    <x:xf numFmtId="18" fontId="0" fillId="223" borderId="3" xfId="0" applyNumberFormat="1" applyFont="1" applyFill="1" applyBorder="1" applyAlignment="1">
      <x:alignment horizontal="general" vertical="center" wrapText="1"/>
    </x:xf>
    <x:xf numFmtId="18" fontId="0" fillId="223"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4"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4" borderId="2" xfId="0" applyFont="1" applyFill="1" applyBorder="1" applyAlignment="1">
          <x:alignment horizontal="right" vertical="center"/>
        </x:xf>
      </mc:Fallback>
    </mc:AlternateContent>
    <x:xf numFmtId="18" fontId="0" fillId="224" borderId="3" xfId="0" applyNumberFormat="1" applyFont="1" applyFill="1" applyBorder="1" applyAlignment="1">
      <x:alignment horizontal="general" vertical="center" wrapText="1"/>
    </x:xf>
    <x:xf numFmtId="18" fontId="0" fillId="224"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5"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5" borderId="2" xfId="0" applyFont="1" applyFill="1" applyBorder="1" applyAlignment="1">
          <x:alignment horizontal="right" vertical="center"/>
        </x:xf>
      </mc:Fallback>
    </mc:AlternateContent>
    <x:xf numFmtId="18" fontId="0" fillId="225" borderId="3" xfId="0" applyNumberFormat="1" applyFont="1" applyFill="1" applyBorder="1" applyAlignment="1">
      <x:alignment horizontal="general" vertical="center" wrapText="1"/>
    </x:xf>
    <x:xf numFmtId="18" fontId="0" fillId="225"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6"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6" borderId="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6" borderId="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7" xfId="0" applyFont="1" applyFill="1" applyBorder="1" applyAlignment="1">
          <x:alignment horizontal="right" vertical="center"/>
        </x:xf>
      </mc:Fallback>
    </mc:AlternateContent>
    <x:xf numFmtId="18" fontId="0" fillId="226" borderId="3"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6"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1" xfId="0" applyFont="1" applyFill="1" applyBorder="1" applyAlignment="1">
          <x:alignment horizontal="right" vertical="center"/>
        </x:xf>
      </mc:Fallback>
    </mc:AlternateContent>
    <x:xf numFmtId="0" fontId="9" fillId="6" borderId="1" xfId="0" applyFont="1" applyFill="1" applyBorder="1" applyAlignment="1">
      <x:alignment horizontal="general" vertical="center"/>
    </x:xf>
    <x:xf numFmtId="18" fontId="0" fillId="226"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7"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7" borderId="2" xfId="0" applyFont="1" applyFill="1" applyBorder="1" applyAlignment="1">
          <x:alignment horizontal="right" vertical="center"/>
        </x:xf>
      </mc:Fallback>
    </mc:AlternateContent>
    <x:xf numFmtId="18" fontId="0" fillId="227" borderId="3" xfId="0" applyNumberFormat="1" applyFont="1" applyFill="1" applyBorder="1" applyAlignment="1">
      <x:alignment horizontal="general" vertical="center" wrapText="1"/>
    </x:xf>
    <x:xf numFmtId="0" fontId="0" fillId="6" borderId="1" xfId="0" applyNumberFormat="1" applyFill="1" applyBorder="1">
      <x:alignment horizontal="general" vertical="center"/>
    </x:xf>
    <x:xf numFmtId="18" fontId="0" fillId="227"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8"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8" borderId="2" xfId="0" applyFont="1" applyFill="1" applyBorder="1" applyAlignment="1">
          <x:alignment horizontal="right" vertical="center"/>
        </x:xf>
      </mc:Fallback>
    </mc:AlternateContent>
    <x:xf numFmtId="18" fontId="0" fillId="228" borderId="3" xfId="0" applyNumberFormat="1" applyFont="1" applyFill="1" applyBorder="1" applyAlignment="1">
      <x:alignment horizontal="general" vertical="center" wrapText="1"/>
    </x:xf>
    <x:xf numFmtId="0" fontId="9" fillId="219" borderId="25" xfId="0" applyFont="1" applyFill="1" applyBorder="1" applyAlignment="1">
      <x:alignment horizontal="general" vertical="center"/>
    </x:xf>
    <x:xf numFmtId="0" fontId="9" fillId="219" borderId="29" xfId="0" applyFont="1" applyFill="1" applyBorder="1" applyAlignment="1">
      <x:alignment horizontal="general" vertical="center"/>
    </x:xf>
    <x:xf numFmtId="18" fontId="0" fillId="228"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96"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96" borderId="2" xfId="0" applyFont="1" applyFill="1" applyBorder="1" applyAlignment="1">
          <x:alignment horizontal="right" vertical="center"/>
        </x:xf>
      </mc:Fallback>
    </mc:AlternateContent>
    <x:xf numFmtId="18" fontId="0" fillId="96" borderId="3" xfId="0" applyNumberFormat="1" applyFont="1" applyFill="1" applyBorder="1" applyAlignment="1">
      <x:alignment horizontal="general" vertical="center" wrapText="1"/>
    </x:xf>
    <x:xf numFmtId="18" fontId="0" fillId="96"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9"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9" borderId="2" xfId="0" applyFont="1" applyFill="1" applyBorder="1" applyAlignment="1">
          <x:alignment horizontal="right" vertical="center"/>
        </x:xf>
      </mc:Fallback>
    </mc:AlternateContent>
    <x:xf numFmtId="18" fontId="0" fillId="229" borderId="3" xfId="0" applyNumberFormat="1" applyFont="1" applyFill="1" applyBorder="1" applyAlignment="1">
      <x:alignment horizontal="general" vertical="center" wrapText="1"/>
    </x:xf>
    <x:xf numFmtId="18" fontId="0" fillId="229" borderId="5" xfId="0" applyNumberFormat="1" applyFont="1" applyFill="1" applyBorder="1" applyAlignment="1">
      <x:alignment horizontal="general" vertical="center" wrapText="1"/>
    </x:xf>
    <x:xf numFmtId="18" fontId="0" fillId="6" borderId="53" xfId="0" applyNumberFormat="1" applyFont="1" applyFill="1" applyBorder="1" applyAlignment="1">
      <x:alignment horizontal="general" vertical="center" wrapText="1"/>
    </x:xf>
    <x:xf numFmtId="0" fontId="9" fillId="220" borderId="54" xfId="0" applyFont="1" applyFill="1" applyBorder="1" applyAlignment="1">
      <x:alignment horizontal="general" vertical="center"/>
    </x:xf>
    <x:xf numFmtId="49" fontId="0" fillId="0" borderId="54" xfId="0" applyNumberFormat="1" applyFont="1" applyFill="1" applyBorder="1" applyAlignment="1" applyProtection="1">
      <x:alignment horizontal="general" vertical="center"/>
    </x:xf>
    <x:xf numFmtId="0" fontId="0" fillId="0" borderId="54" xfId="0" applyNumberFormat="1" applyBorder="1">
      <x:alignment horizontal="general" vertical="center"/>
    </x:xf>
    <x:xf numFmtId="18" fontId="0" fillId="0" borderId="5" xfId="0" applyNumberFormat="1" applyBorder="1">
      <x:alignment horizontal="general" vertical="center"/>
    </x:xf>
    <x:xf numFmtId="0" fontId="0" fillId="6" borderId="9" xfId="0" applyNumberFormat="1" applyFill="1" applyBorder="1">
      <x:alignment horizontal="general" vertical="center"/>
    </x:xf>
    <x:xf numFmtId="0" fontId="9" fillId="160" borderId="1" xfId="0" applyFont="1" applyFill="1" applyBorder="1" applyAlignment="1">
      <x:alignment horizontal="general" vertical="center"/>
    </x:xf>
    <x:xf numFmtId="0" fontId="0" fillId="0" borderId="0" xfId="0" applyNumberFormat="1" applyAlignment="1">
      <x:alignment horizontal="general" vertical="center"/>
    </x:xf>
    <mc:AlternateContent xmlns:mc="http://schemas.openxmlformats.org/markup-compatibility/2006">
      <mc:Choice xmlns:hs="http://schemas.haansoft.com/office/spreadsheet/8.0" Requires="hs">
        <x:xf numFmtId="58" fontId="0" fillId="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6"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0" xfId="0" applyNumberFormat="1" applyFill="1" applyAlignment="1">
          <x:alignment horizontal="center" vertical="center"/>
        </x:xf>
      </mc:Fallback>
    </mc:AlternateContent>
    <x:xf numFmtId="0" fontId="0" fillId="6" borderId="0" xfId="0" applyNumberFormat="1" applyFill="1" applyAlignment="1">
      <x:alignment horizontal="general" vertical="center"/>
    </x:xf>
    <mc:AlternateContent xmlns:mc="http://schemas.openxmlformats.org/markup-compatibility/2006">
      <mc:Choice xmlns:hs="http://schemas.haansoft.com/office/spreadsheet/8.0" Requires="hs">
        <x:xf numFmtId="49" fontId="0" fillId="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58" fontId="0" fillId="2"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2"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0" xfId="0" applyNumberFormat="1" applyFill="1" applyAlignment="1">
          <x:alignment horizontal="center" vertical="center"/>
        </x:xf>
      </mc:Fallback>
    </mc:AlternateContent>
    <x:xf numFmtId="0" fontId="0" fillId="2" borderId="0" xfId="0" applyNumberFormat="1" applyFill="1" applyAlignment="1">
      <x:alignment horizontal="general" vertical="center"/>
    </x:xf>
    <mc:AlternateContent xmlns:mc="http://schemas.openxmlformats.org/markup-compatibility/2006">
      <mc:Choice xmlns:hs="http://schemas.haansoft.com/office/spreadsheet/8.0" Requires="hs">
        <x:xf numFmtId="49" fontId="0" fillId="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58" fontId="0" fillId="8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83"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8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3" borderId="0" xfId="0" applyNumberFormat="1" applyFill="1" applyAlignment="1">
          <x:alignment horizontal="center" vertical="center"/>
        </x:xf>
      </mc:Fallback>
    </mc:AlternateContent>
    <x:xf numFmtId="0" fontId="0" fillId="83" borderId="0" xfId="0" applyNumberFormat="1" applyFill="1" applyAlignment="1">
      <x:alignment horizontal="general" vertical="center"/>
    </x:xf>
    <mc:AlternateContent xmlns:mc="http://schemas.openxmlformats.org/markup-compatibility/2006">
      <mc:Choice xmlns:hs="http://schemas.haansoft.com/office/spreadsheet/8.0" Requires="hs">
        <x:xf numFmtId="49" fontId="0" fillId="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83" borderId="0" xfId="0" applyNumberFormat="1" applyFont="1" applyFill="1" applyBorder="1" applyAlignment="1" applyProtection="1">
          <x:alignment horizontal="center" vertical="center"/>
        </x:xf>
      </mc:Fallback>
    </mc:AlternateContent>
    <x:xf numFmtId="0" fontId="0" fillId="0" borderId="0" xfId="0" applyNumberFormat="1" applyFill="1">
      <x:alignment horizontal="general" vertical="center"/>
    </x:xf>
    <x:xf numFmtId="0" fontId="0" fillId="88" borderId="0" xfId="0" applyNumberFormat="1" applyFill="1">
      <x:alignment horizontal="general" vertical="center"/>
    </x:xf>
    <x:xf numFmtId="0" fontId="0" fillId="53" borderId="0" xfId="0" applyNumberFormat="1" applyFill="1">
      <x:alignment horizontal="general" vertical="center"/>
    </x:xf>
    <x:xf numFmtId="14" fontId="0" fillId="39" borderId="0" xfId="0" applyNumberFormat="1" applyFill="1">
      <x:alignment horizontal="general" vertical="center"/>
    </x:xf>
    <mc:AlternateContent xmlns:mc="http://schemas.openxmlformats.org/markup-compatibility/2006">
      <mc:Choice xmlns:hs="http://schemas.haansoft.com/office/spreadsheet/8.0" Requires="hs">
        <x:xf numFmtId="0" fontId="0" fillId="39"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9" borderId="0" xfId="0" applyNumberFormat="1" applyFill="1" applyAlignment="1">
          <x:alignment horizontal="center" vertical="center"/>
        </x:xf>
      </mc:Fallback>
    </mc:AlternateContent>
    <x:xf numFmtId="0" fontId="0" fillId="39" borderId="0" xfId="0" applyNumberFormat="1" applyFill="1">
      <x:alignment horizontal="general" vertical="center"/>
    </x:xf>
    <x:xf numFmtId="0" fontId="0" fillId="230" borderId="0" xfId="0" applyNumberFormat="1" applyFill="1">
      <x:alignment horizontal="general" vertical="center"/>
    </x:xf>
    <x:xf numFmtId="0" fontId="0" fillId="8" borderId="0" xfId="0" applyNumberFormat="1" applyFill="1">
      <x:alignment horizontal="general" vertical="center"/>
    </x:xf>
    <x:xf numFmtId="0" fontId="0" fillId="231" borderId="0" xfId="0" applyNumberFormat="1" applyFill="1">
      <x:alignment horizontal="general" vertical="center"/>
    </x:xf>
    <x:xf numFmtId="14" fontId="0" fillId="3" borderId="0" xfId="0" applyNumberFormat="1" applyFill="1">
      <x:alignment horizontal="general" vertical="center"/>
    </x:xf>
    <mc:AlternateContent xmlns:mc="http://schemas.openxmlformats.org/markup-compatibility/2006">
      <mc:Choice xmlns:hs="http://schemas.haansoft.com/office/spreadsheet/8.0" Requires="hs">
        <x:xf numFmtId="0" fontId="0" fillId="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0" xfId="0" applyNumberFormat="1" applyFill="1" applyAlignment="1">
          <x:alignment horizontal="center" vertical="center"/>
        </x:xf>
      </mc:Fallback>
    </mc:AlternateContent>
    <x:xf numFmtId="0" fontId="0" fillId="3" borderId="0" xfId="0" applyNumberFormat="1" applyFill="1">
      <x:alignment horizontal="general" vertical="center"/>
    </x:xf>
    <x:xf numFmtId="14" fontId="0" fillId="6" borderId="0" xfId="0" applyNumberFormat="1" applyFill="1">
      <x:alignment horizontal="general" vertical="center"/>
    </x:xf>
    <x:xf numFmtId="0" fontId="0" fillId="6" borderId="0" xfId="0" applyNumberFormat="1" applyFill="1">
      <x:alignment horizontal="general" vertical="center"/>
    </x:xf>
    <x:xf numFmtId="14" fontId="0" fillId="232" borderId="0" xfId="0" applyNumberFormat="1" applyFill="1">
      <x:alignment horizontal="general" vertical="center"/>
    </x:xf>
    <mc:AlternateContent xmlns:mc="http://schemas.openxmlformats.org/markup-compatibility/2006">
      <mc:Choice xmlns:hs="http://schemas.haansoft.com/office/spreadsheet/8.0" Requires="hs">
        <x:xf numFmtId="0" fontId="0" fillId="232"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2" borderId="0" xfId="0" applyNumberFormat="1" applyFill="1" applyAlignment="1">
          <x:alignment horizontal="center" vertical="center"/>
        </x:xf>
      </mc:Fallback>
    </mc:AlternateContent>
    <x:xf numFmtId="0" fontId="0" fillId="232" borderId="0" xfId="0" applyNumberFormat="1" applyFill="1">
      <x:alignment horizontal="general" vertical="center"/>
    </x:xf>
    <x:xf numFmtId="14" fontId="0" fillId="233" borderId="0" xfId="0" applyNumberFormat="1" applyFill="1">
      <x:alignment horizontal="general" vertical="center"/>
    </x:xf>
    <mc:AlternateContent xmlns:mc="http://schemas.openxmlformats.org/markup-compatibility/2006">
      <mc:Choice xmlns:hs="http://schemas.haansoft.com/office/spreadsheet/8.0" Requires="hs">
        <x:xf numFmtId="0" fontId="0" fillId="23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3" borderId="0" xfId="0" applyNumberFormat="1" applyFill="1" applyAlignment="1">
          <x:alignment horizontal="center" vertical="center"/>
        </x:xf>
      </mc:Fallback>
    </mc:AlternateContent>
    <x:xf numFmtId="0" fontId="0" fillId="233" borderId="0" xfId="0" applyNumberFormat="1" applyFill="1">
      <x:alignment horizontal="general" vertical="center"/>
    </x:xf>
    <x:xf numFmtId="0" fontId="0" fillId="159" borderId="0" xfId="0" applyNumberFormat="1" applyFill="1">
      <x:alignment horizontal="general" vertical="center"/>
    </x:xf>
    <x:xf numFmtId="14" fontId="0" fillId="234" borderId="0" xfId="0" applyNumberFormat="1" applyFill="1">
      <x:alignment horizontal="general" vertical="center"/>
    </x:xf>
    <mc:AlternateContent xmlns:mc="http://schemas.openxmlformats.org/markup-compatibility/2006">
      <mc:Choice xmlns:hs="http://schemas.haansoft.com/office/spreadsheet/8.0" Requires="hs">
        <x:xf numFmtId="0" fontId="0" fillId="23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4" borderId="0" xfId="0" applyNumberFormat="1" applyFill="1" applyAlignment="1">
          <x:alignment horizontal="center" vertical="center"/>
        </x:xf>
      </mc:Fallback>
    </mc:AlternateContent>
    <x:xf numFmtId="0" fontId="0" fillId="234" borderId="0" xfId="0" applyNumberFormat="1" applyFill="1">
      <x:alignment horizontal="general" vertical="center"/>
    </x:xf>
    <x:xf numFmtId="0" fontId="0" fillId="198" borderId="0" xfId="0" applyNumberFormat="1" applyFill="1">
      <x:alignment horizontal="general" vertical="center"/>
    </x:xf>
    <x:xf numFmtId="0" fontId="0" fillId="136" borderId="0" xfId="0" applyNumberFormat="1" applyFill="1">
      <x:alignment horizontal="general" vertical="center"/>
    </x:xf>
    <x:xf numFmtId="14" fontId="0" fillId="235" borderId="0" xfId="0" applyNumberFormat="1" applyFill="1">
      <x:alignment horizontal="general" vertical="center"/>
    </x:xf>
    <mc:AlternateContent xmlns:mc="http://schemas.openxmlformats.org/markup-compatibility/2006">
      <mc:Choice xmlns:hs="http://schemas.haansoft.com/office/spreadsheet/8.0" Requires="hs">
        <x:xf numFmtId="0" fontId="0" fillId="23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5" borderId="0" xfId="0" applyNumberFormat="1" applyFill="1" applyAlignment="1">
          <x:alignment horizontal="center" vertical="center"/>
        </x:xf>
      </mc:Fallback>
    </mc:AlternateContent>
    <x:xf numFmtId="0" fontId="0" fillId="235" borderId="0" xfId="0" applyNumberFormat="1" applyFill="1">
      <x:alignment horizontal="general" vertical="center"/>
    </x:xf>
    <x:xf numFmtId="0" fontId="0" fillId="133" borderId="0" xfId="0" applyNumberFormat="1" applyFill="1">
      <x:alignment horizontal="general" vertical="center"/>
    </x:xf>
    <x:xf numFmtId="0" fontId="0" fillId="236" borderId="0" xfId="0" applyNumberFormat="1" applyFill="1">
      <x:alignment horizontal="general" vertical="center"/>
    </x:xf>
    <x:xf numFmtId="0" fontId="0" fillId="83" borderId="0" xfId="0" applyNumberFormat="1" applyFill="1">
      <x:alignment horizontal="general" vertical="center"/>
    </x:xf>
    <x:xf numFmtId="14" fontId="0" fillId="237" borderId="0" xfId="0" applyNumberFormat="1" applyFill="1">
      <x:alignment horizontal="general" vertical="center"/>
    </x:xf>
    <mc:AlternateContent xmlns:mc="http://schemas.openxmlformats.org/markup-compatibility/2006">
      <mc:Choice xmlns:hs="http://schemas.haansoft.com/office/spreadsheet/8.0" Requires="hs">
        <x:xf numFmtId="0" fontId="0" fillId="237"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7" borderId="0" xfId="0" applyNumberFormat="1" applyFill="1" applyAlignment="1">
          <x:alignment horizontal="center" vertical="center"/>
        </x:xf>
      </mc:Fallback>
    </mc:AlternateContent>
    <x:xf numFmtId="0" fontId="0" fillId="237" borderId="0" xfId="0" applyNumberFormat="1" applyFill="1">
      <x:alignment horizontal="general" vertical="center"/>
    </x:xf>
    <x:xf numFmtId="0" fontId="0" fillId="22" borderId="0" xfId="0" applyNumberFormat="1" applyFill="1">
      <x:alignment horizontal="general" vertical="center"/>
    </x:xf>
    <x:xf numFmtId="0" fontId="0" fillId="154" borderId="0" xfId="0" applyNumberFormat="1" applyFill="1">
      <x:alignment horizontal="general" vertical="center"/>
    </x:xf>
    <x:xf numFmtId="0" fontId="0" fillId="131" borderId="0" xfId="0" applyNumberFormat="1" applyFill="1">
      <x:alignment horizontal="general" vertical="center"/>
    </x:xf>
    <x:xf numFmtId="0" fontId="0" fillId="43" borderId="0" xfId="0" applyNumberFormat="1" applyFill="1">
      <x:alignment horizontal="general" vertical="center"/>
    </x:xf>
    <x:xf numFmtId="14" fontId="0" fillId="84" borderId="0" xfId="0" applyNumberFormat="1" applyFill="1">
      <x:alignment horizontal="general" vertical="center"/>
    </x:xf>
    <mc:AlternateContent xmlns:mc="http://schemas.openxmlformats.org/markup-compatibility/2006">
      <mc:Choice xmlns:hs="http://schemas.haansoft.com/office/spreadsheet/8.0" Requires="hs">
        <x:xf numFmtId="0" fontId="0" fillId="8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4" borderId="0" xfId="0" applyNumberFormat="1" applyFill="1" applyAlignment="1">
          <x:alignment horizontal="center" vertical="center"/>
        </x:xf>
      </mc:Fallback>
    </mc:AlternateContent>
    <x:xf numFmtId="0" fontId="0" fillId="84" borderId="0" xfId="0" applyNumberFormat="1" applyFill="1">
      <x:alignment horizontal="general" vertical="center"/>
    </x:xf>
    <x:xf numFmtId="0" fontId="0" fillId="210" borderId="0" xfId="0" applyNumberFormat="1" applyFill="1">
      <x:alignment horizontal="general" vertical="center"/>
    </x:xf>
    <x:xf numFmtId="0" fontId="0" fillId="170" borderId="0" xfId="0" applyNumberFormat="1" applyFill="1">
      <x:alignment horizontal="general" vertical="center"/>
    </x:xf>
    <x:xf numFmtId="0" fontId="0" fillId="238" borderId="0" xfId="0" applyNumberFormat="1" applyFill="1">
      <x:alignment horizontal="general" vertical="center"/>
    </x:xf>
    <x:xf numFmtId="0" fontId="0" fillId="239" borderId="0" xfId="0" applyNumberFormat="1" applyFill="1">
      <x:alignment horizontal="general" vertical="center"/>
    </x:xf>
    <x:xf numFmtId="0" fontId="0" fillId="91" borderId="0" xfId="0" applyNumberFormat="1" applyFill="1">
      <x:alignment horizontal="general" vertical="center"/>
    </x:xf>
    <x:xf numFmtId="0" fontId="0" fillId="53" borderId="0" xfId="0" applyNumberFormat="1" applyFont="1" applyFill="1" applyBorder="1" applyAlignment="1" applyProtection="1">
      <x:alignment horizontal="general" vertical="center"/>
    </x:xf>
    <x:xf numFmtId="14" fontId="0" fillId="240" borderId="0" xfId="0" applyNumberFormat="1" applyFill="1">
      <x:alignment horizontal="general" vertical="center"/>
    </x:xf>
    <mc:AlternateContent xmlns:mc="http://schemas.openxmlformats.org/markup-compatibility/2006">
      <mc:Choice xmlns:hs="http://schemas.haansoft.com/office/spreadsheet/8.0" Requires="hs">
        <x:xf numFmtId="0" fontId="0" fillId="240"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0" borderId="0" xfId="0" applyNumberFormat="1" applyFill="1" applyAlignment="1">
          <x:alignment horizontal="center" vertical="center"/>
        </x:xf>
      </mc:Fallback>
    </mc:AlternateContent>
    <x:xf numFmtId="0" fontId="0" fillId="240" borderId="0" xfId="0" applyNumberFormat="1" applyFill="1">
      <x:alignment horizontal="general" vertical="center"/>
    </x:xf>
    <x:xf numFmtId="0" fontId="0" fillId="201" borderId="0" xfId="0" applyNumberFormat="1" applyFill="1">
      <x:alignment horizontal="general" vertical="center"/>
    </x:xf>
    <x:xf numFmtId="0" fontId="0" fillId="241" borderId="0" xfId="0" applyNumberFormat="1" applyFill="1">
      <x:alignment horizontal="general" vertical="center"/>
    </x:xf>
    <x:xf numFmtId="0" fontId="0" fillId="13" borderId="0" xfId="0" applyNumberFormat="1" applyFill="1">
      <x:alignment horizontal="general" vertical="center"/>
    </x:xf>
    <x:xf numFmtId="0" fontId="0" fillId="242" borderId="0" xfId="0" applyNumberFormat="1" applyFill="1">
      <x:alignment horizontal="general" vertical="center"/>
    </x:xf>
    <x:xf numFmtId="14" fontId="0" fillId="243" borderId="0" xfId="0" applyNumberFormat="1" applyFill="1">
      <x:alignment horizontal="general" vertical="center"/>
    </x:xf>
    <mc:AlternateContent xmlns:mc="http://schemas.openxmlformats.org/markup-compatibility/2006">
      <mc:Choice xmlns:hs="http://schemas.haansoft.com/office/spreadsheet/8.0" Requires="hs">
        <x:xf numFmtId="0" fontId="0" fillId="24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3" borderId="0" xfId="0" applyNumberFormat="1" applyFill="1" applyAlignment="1">
          <x:alignment horizontal="center" vertical="center"/>
        </x:xf>
      </mc:Fallback>
    </mc:AlternateContent>
    <x:xf numFmtId="0" fontId="0" fillId="243" borderId="0" xfId="0" applyNumberFormat="1" applyFill="1">
      <x:alignment horizontal="general" vertical="center"/>
    </x:xf>
    <x:xf numFmtId="0" fontId="0" fillId="71" borderId="0" xfId="0" applyNumberFormat="1" applyFill="1">
      <x:alignment horizontal="general" vertical="center"/>
    </x:xf>
    <x:xf numFmtId="14" fontId="0" fillId="244" borderId="0" xfId="0" applyNumberFormat="1" applyFill="1">
      <x:alignment horizontal="general" vertical="center"/>
    </x:xf>
    <mc:AlternateContent xmlns:mc="http://schemas.openxmlformats.org/markup-compatibility/2006">
      <mc:Choice xmlns:hs="http://schemas.haansoft.com/office/spreadsheet/8.0" Requires="hs">
        <x:xf numFmtId="0" fontId="0" fillId="24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4" borderId="0" xfId="0" applyNumberFormat="1" applyFill="1" applyAlignment="1">
          <x:alignment horizontal="center" vertical="center"/>
        </x:xf>
      </mc:Fallback>
    </mc:AlternateContent>
    <x:xf numFmtId="0" fontId="0" fillId="244" borderId="0" xfId="0" applyNumberFormat="1" applyFill="1">
      <x:alignment horizontal="general" vertical="center"/>
    </x:xf>
    <x:xf numFmtId="0" fontId="0" fillId="129" borderId="0" xfId="0" applyNumberFormat="1" applyFill="1">
      <x:alignment horizontal="general" vertical="center"/>
    </x:xf>
    <x:xf numFmtId="14" fontId="0" fillId="245" borderId="0" xfId="0" applyNumberFormat="1" applyFill="1">
      <x:alignment horizontal="general" vertical="center"/>
    </x:xf>
    <mc:AlternateContent xmlns:mc="http://schemas.openxmlformats.org/markup-compatibility/2006">
      <mc:Choice xmlns:hs="http://schemas.haansoft.com/office/spreadsheet/8.0" Requires="hs">
        <x:xf numFmtId="0" fontId="0" fillId="24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5" borderId="0" xfId="0" applyNumberFormat="1" applyFill="1" applyAlignment="1">
          <x:alignment horizontal="center" vertical="center"/>
        </x:xf>
      </mc:Fallback>
    </mc:AlternateContent>
    <x:xf numFmtId="0" fontId="0" fillId="245" borderId="0" xfId="0" applyNumberFormat="1" applyFill="1">
      <x:alignment horizontal="general" vertical="center"/>
    </x:xf>
    <x:xf numFmtId="0" fontId="0" fillId="246" borderId="0" xfId="0" applyNumberFormat="1" applyFill="1">
      <x:alignment horizontal="general" vertical="center"/>
    </x:xf>
    <x:xf numFmtId="0" fontId="0" fillId="140" borderId="0" xfId="0" applyNumberFormat="1" applyFill="1">
      <x:alignment horizontal="general" vertical="center"/>
    </x:xf>
    <x:xf numFmtId="14" fontId="0" fillId="4" borderId="0" xfId="0" applyNumberFormat="1" applyFill="1">
      <x:alignment horizontal="general" vertical="center"/>
    </x:xf>
    <mc:AlternateContent xmlns:mc="http://schemas.openxmlformats.org/markup-compatibility/2006">
      <mc:Choice xmlns:hs="http://schemas.haansoft.com/office/spreadsheet/8.0" Requires="hs">
        <x:xf numFmtId="0" fontId="0" fillId="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0" xfId="0" applyNumberFormat="1" applyFill="1" applyAlignment="1">
          <x:alignment horizontal="center" vertical="center"/>
        </x:xf>
      </mc:Fallback>
    </mc:AlternateContent>
    <x:xf numFmtId="0" fontId="0" fillId="4" borderId="0" xfId="0" applyNumberFormat="1" applyFill="1">
      <x:alignment horizontal="general" vertical="center"/>
    </x:xf>
    <x:xf numFmtId="0" fontId="0" fillId="184" borderId="0" xfId="0" applyNumberFormat="1" applyFill="1">
      <x:alignment horizontal="general" vertical="center"/>
    </x:xf>
    <mc:AlternateContent xmlns:mc="http://schemas.openxmlformats.org/markup-compatibility/2006">
      <mc:Choice xmlns:hs="http://schemas.haansoft.com/office/spreadsheet/8.0" Requires="hs">
        <x:xf numFmtId="0" fontId="0" fillId="14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46" borderId="0" xfId="0" applyNumberFormat="1" applyFill="1" applyAlignment="1">
          <x:alignment horizontal="center" vertical="center"/>
        </x:xf>
      </mc:Fallback>
    </mc:AlternateContent>
    <x:xf numFmtId="0" fontId="0" fillId="146" borderId="0" xfId="0" applyNumberFormat="1" applyFill="1">
      <x:alignment horizontal="general" vertical="center"/>
    </x:xf>
    <x:xf numFmtId="14" fontId="0" fillId="5" borderId="0" xfId="0" applyNumberFormat="1" applyFill="1">
      <x:alignment horizontal="general" vertical="center"/>
    </x:xf>
    <mc:AlternateContent xmlns:mc="http://schemas.openxmlformats.org/markup-compatibility/2006">
      <mc:Choice xmlns:hs="http://schemas.haansoft.com/office/spreadsheet/8.0" Requires="hs">
        <x:xf numFmtId="0" fontId="0" fillId="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0" xfId="0" applyNumberFormat="1" applyFill="1" applyAlignment="1">
          <x:alignment horizontal="center" vertical="center"/>
        </x:xf>
      </mc:Fallback>
    </mc:AlternateContent>
    <x:xf numFmtId="0" fontId="0" fillId="5" borderId="0" xfId="0" applyNumberFormat="1" applyFill="1">
      <x:alignment horizontal="general" vertical="center"/>
    </x:xf>
    <x:xf numFmtId="0" fontId="0" fillId="176" borderId="0" xfId="0" applyNumberFormat="1" applyFill="1">
      <x:alignment horizontal="general" vertical="center"/>
    </x:xf>
    <x:xf numFmtId="0" fontId="0" fillId="204" borderId="0" xfId="0" applyNumberFormat="1" applyFill="1">
      <x:alignment horizontal="general" vertical="center"/>
    </x:xf>
    <x:xf numFmtId="14" fontId="0" fillId="30" borderId="0" xfId="0" applyNumberFormat="1" applyFill="1">
      <x:alignment horizontal="general" vertical="center"/>
    </x:xf>
    <mc:AlternateContent xmlns:mc="http://schemas.openxmlformats.org/markup-compatibility/2006">
      <mc:Choice xmlns:hs="http://schemas.haansoft.com/office/spreadsheet/8.0" Requires="hs">
        <x:xf numFmtId="0" fontId="0" fillId="30"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0" borderId="0" xfId="0" applyNumberFormat="1" applyFill="1" applyAlignment="1">
          <x:alignment horizontal="center" vertical="center"/>
        </x:xf>
      </mc:Fallback>
    </mc:AlternateContent>
    <x:xf numFmtId="0" fontId="0" fillId="121" borderId="0" xfId="0" applyNumberFormat="1" applyFill="1">
      <x:alignment horizontal="general" vertical="center"/>
    </x:xf>
    <x:xf numFmtId="14" fontId="0" fillId="11" borderId="0" xfId="0" applyNumberFormat="1" applyFill="1">
      <x:alignment horizontal="general" vertical="center"/>
    </x:xf>
    <mc:AlternateContent xmlns:mc="http://schemas.openxmlformats.org/markup-compatibility/2006">
      <mc:Choice xmlns:hs="http://schemas.haansoft.com/office/spreadsheet/8.0" Requires="hs">
        <x:xf numFmtId="0" fontId="0" fillId="11"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1" borderId="0" xfId="0" applyNumberFormat="1" applyFill="1" applyAlignment="1">
          <x:alignment horizontal="center" vertical="center"/>
        </x:xf>
      </mc:Fallback>
    </mc:AlternateContent>
    <x:xf numFmtId="0" fontId="0" fillId="247" borderId="0" xfId="0" applyNumberFormat="1" applyFill="1">
      <x:alignment horizontal="general" vertical="center"/>
    </x:xf>
    <x:xf numFmtId="0" fontId="0" fillId="248" borderId="0" xfId="0" applyNumberFormat="1" applyFill="1">
      <x:alignment horizontal="general" vertical="center"/>
    </x:xf>
    <x:xf numFmtId="1" fontId="0" fillId="0" borderId="0" xfId="0" applyNumberFormat="1">
      <x:alignment horizontal="general" vertical="center"/>
    </x:xf>
    <x:xf numFmtId="0" fontId="0" fillId="135" borderId="0" xfId="0" applyNumberFormat="1" applyFill="1">
      <x:alignment horizontal="general" vertical="center"/>
    </x:xf>
    <x:xf numFmtId="0" fontId="0" fillId="158" borderId="0" xfId="0" applyNumberFormat="1" applyFill="1">
      <x:alignment horizontal="general" vertical="center"/>
    </x:xf>
    <x:xf numFmtId="0" fontId="0" fillId="249" borderId="0" xfId="0" applyNumberFormat="1" applyFill="1">
      <x:alignment horizontal="general" vertical="center"/>
    </x:xf>
    <x:xf numFmtId="0" fontId="0" fillId="250" borderId="0" xfId="0" applyNumberFormat="1" applyFill="1">
      <x:alignment horizontal="general" vertical="center"/>
    </x:xf>
    <x:xf numFmtId="0" fontId="0" fillId="251" borderId="0" xfId="0" applyNumberFormat="1" applyFill="1">
      <x:alignment horizontal="general" vertical="center"/>
    </x:xf>
    <x:xf numFmtId="0" fontId="0" fillId="252" borderId="0" xfId="0" applyNumberFormat="1" applyFill="1">
      <x:alignment horizontal="general" vertical="center"/>
    </x:xf>
    <x:xf numFmtId="0" fontId="0" fillId="253" borderId="0" xfId="0" applyNumberFormat="1" applyFill="1">
      <x:alignment horizontal="general" vertical="center"/>
    </x:xf>
    <x:xf numFmtId="0" fontId="0" fillId="254" borderId="0" xfId="0" applyNumberFormat="1" applyFill="1">
      <x:alignment horizontal="general" vertical="center"/>
    </x:xf>
    <x:xf numFmtId="0" fontId="0" fillId="255" borderId="0" xfId="0" applyNumberFormat="1" applyFill="1">
      <x:alignment horizontal="general" vertical="center"/>
    </x:xf>
    <x:xf numFmtId="0" fontId="0" fillId="256" borderId="0" xfId="0" applyNumberFormat="1" applyFill="1">
      <x:alignment horizontal="general" vertical="center"/>
    </x:xf>
    <x:xf numFmtId="0" fontId="0" fillId="257" borderId="0" xfId="0" applyNumberFormat="1" applyFill="1">
      <x:alignment horizontal="general" vertical="center"/>
    </x:xf>
    <x:xf numFmtId="0" fontId="0" fillId="221" borderId="0" xfId="0" applyNumberFormat="1" applyFill="1">
      <x:alignment horizontal="general" vertical="center"/>
    </x:xf>
    <x:xf numFmtId="165" fontId="0" fillId="0" borderId="0" xfId="0" applyNumberFormat="1">
      <x:alignment horizontal="general" vertical="center"/>
    </x:xf>
    <x:xf numFmtId="0" fontId="0" fillId="258" borderId="0" xfId="0" applyNumberFormat="1" applyFill="1">
      <x:alignment horizontal="general" vertical="center"/>
    </x:xf>
    <mc:AlternateContent xmlns:mc="http://schemas.openxmlformats.org/markup-compatibility/2006">
      <mc:Choice xmlns:hs="http://schemas.haansoft.com/office/spreadsheet/8.0" Requires="hs">
        <x:xf numFmtId="0" fontId="0" fillId="0" borderId="8"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49" fontId="6" fillId="25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5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5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59" borderId="0" xfId="0" applyFont="1" applyFill="1" applyAlignment="1">
          <x:alignment horizontal="center" vertical="center"/>
        </x:xf>
      </mc:Fallback>
    </mc:AlternateContent>
    <x:xf numFmtId="18" fontId="0" fillId="219" borderId="0" xfId="0" applyNumberFormat="1" applyFont="1" applyFill="1" applyAlignment="1">
      <x:alignment horizontal="general" vertical="center" wrapText="1"/>
    </x:xf>
    <x:xf numFmtId="0" fontId="13" fillId="0" borderId="0" xfId="0" applyFont="1">
      <x:alignment horizontal="general" vertical="center"/>
    </x:xf>
    <mc:AlternateContent xmlns:mc="http://schemas.openxmlformats.org/markup-compatibility/2006">
      <mc:Choice xmlns:hs="http://schemas.haansoft.com/office/spreadsheet/8.0" Requires="hs">
        <x:xf numFmtId="49" fontId="6" fillId="26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0" borderId="0" xfId="0" applyFont="1" applyFill="1" applyAlignment="1">
          <x:alignment horizontal="center" vertical="center"/>
        </x:xf>
      </mc:Fallback>
    </mc:AlternateContent>
    <x:xf numFmtId="0" fontId="12" fillId="220" borderId="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0"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3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0" xfId="0" applyFont="1" applyFill="1" applyBorder="1" applyAlignment="1">
          <x:alignment horizontal="right" vertical="center"/>
        </x:xf>
      </mc:Fallback>
    </mc:AlternateContent>
    <x:xf numFmtId="0" fontId="9" fillId="220" borderId="31" xfId="0" applyFont="1" applyFill="1" applyBorder="1" applyAlignment="1">
      <x:alignment horizontal="general" vertical="center"/>
    </x:xf>
    <mc:AlternateContent xmlns:mc="http://schemas.openxmlformats.org/markup-compatibility/2006">
      <mc:Choice xmlns:hs="http://schemas.haansoft.com/office/spreadsheet/8.0" Requires="hs">
        <x:xf numFmtId="49" fontId="6" fillId="26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6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9" fillId="10"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10" borderId="3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3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10" borderId="3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30" xfId="0" applyFont="1" applyFill="1" applyBorder="1" applyAlignment="1">
          <x:alignment horizontal="right" vertical="center"/>
        </x:xf>
      </mc:Fallback>
    </mc:AlternateContent>
    <x:xf numFmtId="0" fontId="9" fillId="10" borderId="31" xfId="0" applyFont="1" applyFill="1" applyBorder="1" applyAlignment="1">
      <x:alignment horizontal="general" vertical="center"/>
    </x:xf>
    <x:xf numFmtId="0" fontId="9" fillId="10" borderId="5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10"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21" xfId="0" applyFont="1" applyFill="1" applyBorder="1" applyAlignment="1">
          <x:alignment horizontal="right" vertical="center"/>
        </x:xf>
      </mc:Fallback>
    </mc:AlternateContent>
    <x:xf numFmtId="0" fontId="9" fillId="10" borderId="22" xfId="0" applyFont="1" applyFill="1" applyBorder="1" applyAlignment="1">
      <x:alignment horizontal="general" vertical="center"/>
    </x:xf>
    <x:xf numFmtId="0" fontId="9" fillId="10" borderId="57" xfId="0" applyFont="1" applyFill="1" applyBorder="1" applyAlignment="1">
      <x:alignment horizontal="general" vertical="center"/>
    </x:xf>
    <x:xf numFmtId="0" fontId="9" fillId="10" borderId="58" xfId="0" applyFont="1" applyFill="1" applyBorder="1" applyAlignment="1">
      <x:alignment horizontal="general" vertical="center"/>
    </x:xf>
    <x:xf numFmtId="49" fontId="9" fillId="10" borderId="59" xfId="0" applyNumberFormat="1" applyFont="1" applyFill="1" applyBorder="1" applyAlignment="1" applyProtection="1">
      <x:alignment horizontal="general" vertical="center"/>
    </x:xf>
    <x:xf numFmtId="49" fontId="9" fillId="10" borderId="60" xfId="0" applyNumberFormat="1" applyFont="1" applyFill="1" applyBorder="1" applyAlignment="1" applyProtection="1">
      <x:alignment horizontal="general" vertical="center"/>
    </x:xf>
    <x:xf numFmtId="49" fontId="9" fillId="10" borderId="6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10" borderId="2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24" xfId="0" applyFont="1" applyFill="1" applyBorder="1" applyAlignment="1">
          <x:alignment horizontal="right" vertical="center"/>
        </x:xf>
      </mc:Fallback>
    </mc:AlternateContent>
    <x:xf numFmtId="0" fontId="9" fillId="10" borderId="2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10" borderId="2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25" xfId="0" applyFont="1" applyFill="1" applyBorder="1" applyAlignment="1">
          <x:alignment horizontal="right" vertical="center"/>
        </x:xf>
      </mc:Fallback>
    </mc:AlternateContent>
    <x:xf numFmtId="49" fontId="9" fillId="10" borderId="62" xfId="0" applyNumberFormat="1" applyFont="1" applyFill="1" applyBorder="1" applyAlignment="1" applyProtection="1">
      <x:alignment horizontal="general" vertical="center"/>
    </x:xf>
    <x:xf numFmtId="0" fontId="9" fillId="10" borderId="63" xfId="0" applyFont="1" applyFill="1" applyBorder="1" applyAlignment="1">
      <x:alignment horizontal="general" vertical="center"/>
    </x:xf>
    <mc:AlternateContent xmlns:mc="http://schemas.openxmlformats.org/markup-compatibility/2006">
      <mc:Choice xmlns:hs="http://schemas.haansoft.com/office/spreadsheet/8.0" Requires="hs">
        <x:xf numFmtId="49" fontId="6" fillId="26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20" fontId="9" fillId="219"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19"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0"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0"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19"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19" borderId="5" xfId="0" applyNumberFormat="1" applyFont="1" applyFill="1" applyBorder="1" applyAlignment="1">
          <x:alignment horizontal="right" vertical="center"/>
        </x:xf>
      </mc:Fallback>
    </mc:AlternateContent>
    <x:xf numFmtId="0" fontId="0" fillId="258" borderId="0" xfId="0" applyFill="1">
      <x:alignment horizontal="general" vertical="center"/>
    </x:xf>
    <x:xf numFmtId="0" fontId="0" fillId="221" borderId="0" xfId="0" applyFill="1">
      <x:alignment horizontal="general" vertical="center"/>
    </x:xf>
    <x:xf numFmtId="0" fontId="0" fillId="4"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263"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63" borderId="1" xfId="0" applyNumberFormat="1" applyFont="1" applyFill="1" applyBorder="1" applyAlignment="1" applyProtection="1">
          <x:alignment horizontal="center" vertical="center"/>
        </x:xf>
      </mc:Fallback>
    </mc:AlternateContent>
    <x:xf numFmtId="0" fontId="0" fillId="153"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26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6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9" fillId="220" borderId="3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1" xfId="0" applyFont="1" applyFill="1" applyBorder="1" applyAlignment="1">
          <x:alignment horizontal="right" vertical="center"/>
        </x:xf>
      </mc:Fallback>
    </mc:AlternateContent>
    <x:xf numFmtId="0" fontId="9" fillId="220" borderId="32"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2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4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45" xfId="0" applyFont="1" applyFill="1" applyBorder="1" applyAlignment="1">
          <x:alignment horizontal="right" vertical="center"/>
        </x:xf>
      </mc:Fallback>
    </mc:AlternateContent>
    <x:xf numFmtId="0" fontId="0" fillId="263" borderId="1" xfId="0" applyNumberFormat="1" applyFont="1" applyFill="1" applyBorder="1" applyAlignment="1" applyProtection="1">
      <x:alignment horizontal="general" vertical="center"/>
    </x:xf>
    <x:xf numFmtId="0" fontId="0" fillId="0" borderId="1" xfId="0" applyFill="1" applyBorder="1" applyAlignment="1">
      <x:alignment horizontal="general" vertical="center"/>
    </x:xf>
    <mc:AlternateContent xmlns:mc="http://schemas.openxmlformats.org/markup-compatibility/2006">
      <mc:Choice xmlns:hs="http://schemas.haansoft.com/office/spreadsheet/8.0" Requires="hs">
        <x:xf numFmtId="20" fontId="0" fillId="0" borderId="1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20" fontId="0" fillId="0" borderId="14" xfId="0" applyNumberFormat="1" applyBorder="1" applyAlignment="1">
          <x:alignment horizontal="center" vertical="center"/>
        </x:xf>
      </mc:Fallback>
    </mc:AlternateContent>
    <x:xf numFmtId="0" fontId="0" fillId="0" borderId="0" xfId="0" applyNumberFormat="1" applyFont="1" applyFill="1" applyBorder="1" applyAlignment="1" applyProtection="1">
      <x:alignment horizontal="general" vertical="center"/>
    </x:xf>
    <x:xf numFmtId="0" fontId="0" fillId="0" borderId="0" xfId="0" applyFill="1" applyBorder="1">
      <x:alignment horizontal="general" vertical="center"/>
    </x:xf>
    <mc:AlternateContent xmlns:mc="http://schemas.openxmlformats.org/markup-compatibility/2006">
      <mc:Choice xmlns:hs="http://schemas.haansoft.com/office/spreadsheet/8.0" Requires="hs">
        <x:xf numFmtId="0"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24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4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4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4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9" fillId="2"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1" xfId="0" applyFont="1" applyFill="1" applyBorder="1" applyAlignment="1">
          <x:alignment horizontal="right" vertical="center"/>
        </x:xf>
      </mc:Fallback>
    </mc:AlternateContent>
    <x:xf numFmtId="0" fontId="9" fillId="2" borderId="22"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1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18" xfId="0" applyFont="1" applyFill="1" applyBorder="1" applyAlignment="1">
          <x:alignment horizontal="right" vertical="center"/>
        </x:xf>
      </mc:Fallback>
    </mc:AlternateContent>
    <x:xf numFmtId="0" fontId="9" fillId="2" borderId="1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1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1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2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4" xfId="0" applyFont="1" applyFill="1" applyBorder="1" applyAlignment="1">
          <x:alignment horizontal="right" vertical="center"/>
        </x:xf>
      </mc:Fallback>
    </mc:AlternateContent>
    <x:xf numFmtId="0" fontId="9" fillId="2" borderId="2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2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3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0" xfId="0" applyFont="1" applyFill="1" applyBorder="1" applyAlignment="1">
          <x:alignment horizontal="right" vertical="center"/>
        </x:xf>
      </mc:Fallback>
    </mc:AlternateContent>
    <x:xf numFmtId="0" fontId="9" fillId="2" borderId="31"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3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4" fontId="0" fillId="0"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14" fontId="0" fillId="0"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58" fontId="0" fillId="0"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0"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164"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4" fontId="0" fillId="0" borderId="0" xfId="0" applyNumberFormat="1" applyFont="1" applyFill="1" applyBorder="1" applyAlignment="1" applyProtection="1">
          <x:alignment horizontal="center" vertical="center"/>
        </x:xf>
      </mc:Fallback>
    </mc:AlternateContent>
    <x:xf numFmtId="0" fontId="13" fillId="0" borderId="0" xfId="0" applyFont="1">
      <x:alignment horizontal="general" vertical="center"/>
    </x:xf>
    <x:xf numFmtId="20" fontId="0" fillId="0" borderId="5" xfId="0" applyNumberFormat="1" applyBorder="1">
      <x:alignment horizontal="general" vertical="center"/>
    </x:xf>
    <x:xf numFmtId="0" fontId="13" fillId="0" borderId="0" xfId="0" applyFont="1">
      <x:alignment horizontal="general" vertical="center"/>
    </x:xf>
    <mc:AlternateContent xmlns:mc="http://schemas.openxmlformats.org/markup-compatibility/2006">
      <mc:Choice xmlns:hs="http://schemas.haansoft.com/office/spreadsheet/8.0" Requires="hs">
        <x:xf numFmtId="49" fontId="19"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9"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8"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8"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9" fillId="2"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2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64"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64"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 borderId="6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65" xfId="0" applyFont="1" applyFill="1" applyBorder="1" applyAlignment="1">
          <x:alignment horizontal="right" vertical="center"/>
        </x:xf>
      </mc:Fallback>
    </mc:AlternateContent>
    <x:xf numFmtId="0" fontId="9" fillId="2" borderId="6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6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66"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 borderId="6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67" xfId="0" applyNumberFormat="1" applyFont="1" applyFill="1" applyBorder="1" applyAlignment="1" applyProtection="1">
          <x:alignment horizontal="right" vertical="center"/>
        </x:xf>
      </mc:Fallback>
    </mc:AlternateContent>
    <x:xf numFmtId="0" fontId="9" fillId="2" borderId="68" xfId="0" applyFont="1" applyFill="1" applyBorder="1" applyAlignment="1">
      <x:alignment horizontal="general" vertical="center"/>
    </x:xf>
    <x:xf numFmtId="0" fontId="9" fillId="2" borderId="69" xfId="0" applyFont="1" applyFill="1" applyBorder="1" applyAlignment="1">
      <x:alignment horizontal="general" vertical="center"/>
    </x:xf>
    <x:xf numFmtId="0" fontId="9" fillId="2" borderId="57" xfId="0" applyFont="1" applyFill="1" applyBorder="1" applyAlignment="1">
      <x:alignment horizontal="general" vertical="center"/>
    </x:xf>
    <x:xf numFmtId="0" fontId="9" fillId="2" borderId="70" xfId="0" applyFont="1" applyFill="1" applyBorder="1" applyAlignment="1">
      <x:alignment horizontal="general" vertical="center"/>
    </x:xf>
    <x:xf numFmtId="0" fontId="9" fillId="2" borderId="58" xfId="0" applyFont="1" applyFill="1" applyBorder="1" applyAlignment="1">
      <x:alignment horizontal="general" vertical="center"/>
    </x:xf>
    <mc:AlternateContent xmlns:mc="http://schemas.openxmlformats.org/markup-compatibility/2006">
      <mc:Choice xmlns:hs="http://schemas.haansoft.com/office/spreadsheet/8.0" Requires="hs">
        <x:xf numFmtId="20" fontId="9" fillId="220" borderId="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2"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0" borderId="4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0" borderId="48" xfId="0" applyFont="1" applyFill="1" applyBorder="1" applyAlignment="1">
          <x:alignment horizontal="right" vertical="center"/>
        </x:xf>
      </mc:Fallback>
    </mc:AlternateContent>
    <x:xf numFmtId="0" fontId="9" fillId="0" borderId="4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0" borderId="4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0" borderId="4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0" borderId="4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0" borderId="45" xfId="0" applyNumberFormat="1" applyFont="1" applyFill="1" applyBorder="1" applyAlignment="1" applyProtection="1">
          <x:alignment horizontal="right" vertical="center"/>
        </x:xf>
      </mc:Fallback>
    </mc:AlternateContent>
    <x:xf numFmtId="0" fontId="9" fillId="2" borderId="5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2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24" xfId="0" applyFont="1" applyFill="1" applyBorder="1" applyAlignment="1">
          <x:alignment horizontal="right" vertical="center"/>
        </x:xf>
      </mc:Fallback>
    </mc:AlternateContent>
    <x:xf numFmtId="0" fontId="9" fillId="4" borderId="2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2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2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4"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4" borderId="26" xfId="0" applyNumberFormat="1" applyFont="1" applyFill="1" applyBorder="1" applyAlignment="1" applyProtection="1">
          <x:alignment horizontal="right" vertical="center"/>
        </x:xf>
      </mc:Fallback>
    </mc:AlternateContent>
    <x:xf numFmtId="0" fontId="9" fillId="4" borderId="70"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3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30" xfId="0" applyFont="1" applyFill="1" applyBorder="1" applyAlignment="1">
          <x:alignment horizontal="right" vertical="center"/>
        </x:xf>
      </mc:Fallback>
    </mc:AlternateContent>
    <x:xf numFmtId="0" fontId="9" fillId="4" borderId="31"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3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3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4" borderId="64"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4" borderId="64" xfId="0" applyNumberFormat="1" applyFont="1" applyFill="1" applyBorder="1" applyAlignment="1" applyProtection="1">
          <x:alignment horizontal="right" vertical="center"/>
        </x:xf>
      </mc:Fallback>
    </mc:AlternateContent>
    <x:xf numFmtId="0" fontId="9" fillId="4" borderId="6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21" xfId="0" applyFont="1" applyFill="1" applyBorder="1" applyAlignment="1">
          <x:alignment horizontal="right" vertical="center"/>
        </x:xf>
      </mc:Fallback>
    </mc:AlternateContent>
    <x:xf numFmtId="0" fontId="9" fillId="4" borderId="22"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4"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4" borderId="23" xfId="0" applyNumberFormat="1" applyFont="1" applyFill="1" applyBorder="1" applyAlignment="1" applyProtection="1">
          <x:alignment horizontal="right" vertical="center"/>
        </x:xf>
      </mc:Fallback>
    </mc:AlternateContent>
    <x:xf numFmtId="0" fontId="9" fillId="4" borderId="57" xfId="0" applyFont="1" applyFill="1" applyBorder="1" applyAlignment="1">
      <x:alignment horizontal="general" vertical="center"/>
    </x:xf>
    <x:xf numFmtId="0" fontId="9" fillId="4" borderId="58" xfId="0" applyFont="1" applyFill="1" applyBorder="1" applyAlignment="1">
      <x:alignment horizontal="general" vertical="center"/>
    </x:xf>
    <mc:AlternateContent xmlns:mc="http://schemas.openxmlformats.org/markup-compatibility/2006">
      <mc:Choice xmlns:hs="http://schemas.haansoft.com/office/spreadsheet/8.0" Requires="hs">
        <x:xf numFmtId="49" fontId="9" fillId="220"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23" xfId="0" applyNumberFormat="1" applyFont="1" applyFill="1" applyBorder="1" applyAlignment="1" applyProtection="1">
          <x:alignment horizontal="right" vertical="center"/>
        </x:xf>
      </mc:Fallback>
    </mc:AlternateContent>
    <x:xf numFmtId="0" fontId="9" fillId="219" borderId="71" xfId="0" applyFont="1" applyFill="1" applyBorder="1" applyAlignment="1">
      <x:alignment horizontal="general" vertical="center"/>
    </x:xf>
    <x:xf numFmtId="0" fontId="9" fillId="2" borderId="63" xfId="0" applyFont="1" applyFill="1" applyBorder="1" applyAlignment="1">
      <x:alignment horizontal="general" vertical="center"/>
    </x:xf>
    <mc:AlternateContent xmlns:mc="http://schemas.openxmlformats.org/markup-compatibility/2006">
      <mc:Choice xmlns:hs="http://schemas.haansoft.com/office/spreadsheet/8.0" Requires="hs">
        <x:xf numFmtId="49" fontId="9" fillId="219" borderId="1"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1"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20" fontId="9" fillId="220" borderId="5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5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5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54" xfId="0" applyFont="1" applyFill="1" applyBorder="1" applyAlignment="1">
          <x:alignment horizontal="right" vertical="center"/>
        </x:xf>
      </mc:Fallback>
    </mc:AlternateContent>
    <x:xf numFmtId="0" fontId="13" fillId="0" borderId="0" xfId="0" applyFont="1">
      <x:alignment horizontal="general" vertical="center"/>
    </x:xf>
    <x:xf numFmtId="0" fontId="0" fillId="0" borderId="10" xfId="0" applyBorder="1" applyAlignment="1">
      <x:alignment horizontal="general" vertical="center" wrapText="1"/>
    </x:xf>
    <x:xf numFmtId="0" fontId="9" fillId="2" borderId="72" xfId="0" applyFont="1" applyFill="1" applyBorder="1" applyAlignment="1">
      <x:alignment horizontal="general" vertical="center"/>
    </x:xf>
    <mc:AlternateContent xmlns:mc="http://schemas.openxmlformats.org/markup-compatibility/2006">
      <mc:Choice xmlns:hs="http://schemas.haansoft.com/office/spreadsheet/8.0" Requires="hs">
        <x:xf numFmtId="49" fontId="0" fillId="26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26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66"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66"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6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9" fillId="2" borderId="2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20"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 borderId="2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7"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2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8"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2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2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6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65" xfId="0" applyFont="1" applyFill="1" applyBorder="1" applyAlignment="1">
          <x:alignment horizontal="right" vertical="center"/>
        </x:xf>
      </mc:Fallback>
    </mc:AlternateContent>
    <x:xf numFmtId="0" fontId="9" fillId="219" borderId="6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7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7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19" borderId="6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67"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7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73" xfId="0" applyNumberFormat="1" applyFont="1" applyFill="1" applyBorder="1" applyAlignment="1" applyProtection="1">
          <x:alignment horizontal="right" vertical="center"/>
        </x:xf>
      </mc:Fallback>
    </mc:AlternateContent>
    <x:xf numFmtId="20" fontId="0" fillId="219" borderId="0" xfId="0" applyNumberFormat="1" applyFont="1" applyFill="1" applyAlignment="1">
      <x:alignment horizontal="general" vertical="center" wrapText="1"/>
    </x:xf>
    <x:xf numFmtId="0" fontId="0" fillId="219" borderId="9" xfId="0" applyFont="1" applyFill="1" applyBorder="1" applyAlignment="1">
      <x:alignment horizontal="general" vertical="center" wrapText="1"/>
    </x:xf>
    <x:xf numFmtId="0" fontId="13" fillId="0" borderId="0" xfId="0" applyFont="1">
      <x:alignment horizontal="general" vertical="center"/>
    </x:xf>
    <x:xf numFmtId="0" fontId="12" fillId="219" borderId="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0" borderId="6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65" xfId="0" applyFont="1" applyFill="1" applyBorder="1" applyAlignment="1">
          <x:alignment horizontal="right" vertical="center"/>
        </x:xf>
      </mc:Fallback>
    </mc:AlternateContent>
    <x:xf numFmtId="0" fontId="9" fillId="220" borderId="6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7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7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64" fontId="9" fillId="220" borderId="7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20" borderId="7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19" borderId="3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0"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3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2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2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19" borderId="64"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64"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19"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19"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2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20" borderId="2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7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7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19" borderId="7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75" xfId="0" applyFont="1" applyFill="1" applyBorder="1" applyAlignment="1">
          <x:alignment horizontal="right" vertical="center"/>
        </x:xf>
      </mc:Fallback>
    </mc:AlternateContent>
    <x:xf numFmtId="0" fontId="9" fillId="219" borderId="75" xfId="0" applyFont="1" applyFill="1" applyBorder="1" applyAlignment="1">
      <x:alignment horizontal="general" vertical="center"/>
    </x:xf>
    <x:xf numFmtId="49" fontId="0" fillId="0" borderId="75" xfId="0" applyNumberFormat="1" applyFont="1" applyFill="1" applyBorder="1" applyAlignment="1" applyProtection="1">
      <x:alignment horizontal="general" vertical="center"/>
    </x:xf>
    <x:xf numFmtId="0" fontId="0" fillId="0" borderId="75" xfId="0" applyNumberFormat="1" applyBorder="1">
      <x:alignment horizontal="general" vertical="center"/>
    </x:xf>
    <mc:AlternateContent xmlns:mc="http://schemas.openxmlformats.org/markup-compatibility/2006">
      <mc:Choice xmlns:hs="http://schemas.haansoft.com/office/spreadsheet/8.0" Requires="hs">
        <x:xf numFmtId="0" fontId="0" fillId="0" borderId="76"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76"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49" fontId="0" fillId="2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2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8"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9" fillId="219" borderId="3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2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64" fontId="9" fillId="219" borderId="19"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19" borderId="19"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20" borderId="2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20" borderId="25" xfId="0" applyNumberFormat="1" applyFont="1" applyFill="1" applyBorder="1" applyAlignment="1" applyProtection="1">
          <x:alignment horizontal="right" vertical="center"/>
        </x:xf>
      </mc:Fallback>
    </mc:AlternateContent>
    <x:xf numFmtId="0" fontId="9" fillId="220" borderId="69" xfId="0" applyFont="1" applyFill="1" applyBorder="1" applyAlignment="1">
      <x:alignment horizontal="general" vertical="center"/>
    </x:xf>
    <x:xf numFmtId="0" fontId="9" fillId="219" borderId="58" xfId="0" applyFont="1" applyFill="1" applyBorder="1" applyAlignment="1">
      <x:alignment horizontal="general" vertical="center"/>
    </x:xf>
    <x:xf numFmtId="0" fontId="9" fillId="220" borderId="57" xfId="0" applyFont="1" applyFill="1" applyBorder="1" applyAlignment="1">
      <x:alignment horizontal="general" vertical="center"/>
    </x:xf>
    <x:xf numFmtId="0" fontId="9" fillId="220" borderId="63" xfId="0" applyFont="1" applyFill="1" applyBorder="1" applyAlignment="1">
      <x:alignment horizontal="general" vertical="center"/>
    </x:xf>
    <mc:AlternateContent xmlns:mc="http://schemas.openxmlformats.org/markup-compatibility/2006">
      <mc:Choice xmlns:hs="http://schemas.haansoft.com/office/spreadsheet/8.0" Requires="hs">
        <x:xf numFmtId="49" fontId="9" fillId="10" borderId="31"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10" borderId="31"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10" borderId="22"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10" borderId="22"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19" borderId="7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77"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22"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22"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31"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31"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2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25"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6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6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20" borderId="2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20"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20" borderId="31"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31"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19" borderId="22"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22"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20" borderId="22"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22"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20" borderId="2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25"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20"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4" xfId="0" applyFont="1" applyFill="1" applyBorder="1" applyAlignment="1">
          <x:alignment horizontal="right" vertical="center"/>
        </x:xf>
      </mc:Fallback>
    </mc:AlternateContent>
    <x:xf numFmtId="0" fontId="9" fillId="220" borderId="34" xfId="0" applyFont="1" applyFill="1" applyBorder="1" applyAlignment="1">
      <x:alignment horizontal="general" vertical="center"/>
    </x:xf>
    <x:xf numFmtId="0" fontId="9" fillId="220" borderId="3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19"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34" xfId="0" applyFont="1" applyFill="1" applyBorder="1" applyAlignment="1">
          <x:alignment horizontal="right" vertical="center"/>
        </x:xf>
      </mc:Fallback>
    </mc:AlternateContent>
    <x:xf numFmtId="0" fontId="9" fillId="219" borderId="34" xfId="0" applyFont="1" applyFill="1" applyBorder="1" applyAlignment="1">
      <x:alignment horizontal="general" vertical="center"/>
    </x:xf>
    <x:xf numFmtId="0" fontId="9" fillId="219" borderId="3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0" borderId="4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8"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4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4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20" borderId="7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77"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21"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21" xfId="0" applyFont="1" applyFill="1" applyBorder="1" applyAlignment="1">
          <x:alignment horizontal="right" vertical="center"/>
        </x:xf>
      </mc:Fallback>
    </mc:AlternateContent>
    <x:xf numFmtId="0" fontId="9" fillId="221" borderId="22"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21" borderId="22"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1" borderId="22" xfId="0" applyNumberFormat="1" applyFont="1" applyFill="1" applyBorder="1" applyAlignment="1" applyProtection="1">
          <x:alignment horizontal="right" vertical="center"/>
        </x:xf>
      </mc:Fallback>
    </mc:AlternateContent>
    <x:xf numFmtId="0" fontId="9" fillId="221" borderId="58" xfId="0" applyFont="1" applyFill="1" applyBorder="1" applyAlignment="1">
      <x:alignment horizontal="general" vertical="center"/>
    </x:xf>
    <x:xf numFmtId="0" fontId="9" fillId="221" borderId="57" xfId="0" applyFont="1" applyFill="1" applyBorder="1" applyAlignment="1">
      <x:alignment horizontal="general" vertical="center"/>
    </x:xf>
    <mc:AlternateContent xmlns:mc="http://schemas.openxmlformats.org/markup-compatibility/2006">
      <mc:Choice xmlns:hs="http://schemas.haansoft.com/office/spreadsheet/8.0" Requires="hs">
        <x:xf numFmtId="49" fontId="9" fillId="221"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1"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20" fontId="9" fillId="220" borderId="2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2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19" borderId="2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19" borderId="2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0" borderId="2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2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0" fillId="26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26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67"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67" borderId="0" xfId="0" applyFill="1" applyAlignment="1">
          <x:alignment horizontal="center" vertical="center"/>
        </x:xf>
      </mc:Fallback>
    </mc:AlternateContent>
    <x:xf numFmtId="0" fontId="12" fillId="219" borderId="32" xfId="0" applyFont="1" applyFill="1" applyBorder="1" applyAlignment="1">
      <x:alignment horizontal="general" vertical="center" wrapText="1"/>
    </x:xf>
    <x:xf numFmtId="0" fontId="12" fillId="220" borderId="28" xfId="0" applyFont="1" applyFill="1" applyBorder="1" applyAlignment="1">
      <x:alignment horizontal="general" vertical="center" wrapText="1"/>
    </x:xf>
    <x:xf numFmtId="0" fontId="12" fillId="219" borderId="28" xfId="0" applyFont="1" applyFill="1" applyBorder="1" applyAlignment="1">
      <x:alignment horizontal="general" vertical="center" wrapText="1"/>
    </x:xf>
    <mc:AlternateContent xmlns:mc="http://schemas.openxmlformats.org/markup-compatibility/2006">
      <mc:Choice xmlns:hs="http://schemas.haansoft.com/office/spreadsheet/8.0" Requires="hs">
        <x:xf numFmtId="49" fontId="9" fillId="219" borderId="31"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31"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19" borderId="2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19" borderId="25" xfId="0" applyNumberFormat="1" applyFont="1" applyFill="1" applyBorder="1" applyAlignment="1" applyProtection="1">
          <x:alignment horizontal="right" vertical="center"/>
        </x:xf>
      </mc:Fallback>
    </mc:AlternateContent>
    <x:xf numFmtId="0" fontId="12" fillId="219" borderId="22" xfId="0" applyFont="1" applyFill="1" applyBorder="1" applyAlignment="1">
      <x:alignment horizontal="general" vertical="center" wrapText="1"/>
    </x:xf>
    <x:xf numFmtId="0" fontId="12" fillId="220" borderId="32" xfId="0" applyFont="1" applyFill="1" applyBorder="1" applyAlignment="1">
      <x:alignment horizontal="general" vertical="center" wrapText="1"/>
    </x:xf>
    <mc:AlternateContent xmlns:mc="http://schemas.openxmlformats.org/markup-compatibility/2006">
      <mc:Choice xmlns:hs="http://schemas.haansoft.com/office/spreadsheet/8.0" Requires="hs">
        <x:xf numFmtId="164" fontId="9" fillId="219"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19"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20"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20"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20"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20" borderId="2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19" borderId="6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66" xfId="0" applyFont="1" applyFill="1" applyBorder="1" applyAlignment="1">
          <x:alignment horizontal="right" vertical="center"/>
        </x:xf>
      </mc:Fallback>
    </mc:AlternateContent>
    <x:xf numFmtId="0" fontId="9" fillId="219" borderId="70" xfId="0" applyFont="1" applyFill="1" applyBorder="1" applyAlignment="1">
      <x:alignment horizontal="general" vertical="center"/>
    </x:xf>
    <x:xf numFmtId="0" fontId="12" fillId="219" borderId="29"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19" borderId="2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19" borderId="28"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0" borderId="2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28" xfId="0" applyFont="1" applyFill="1" applyBorder="1" applyAlignment="1">
          <x:alignment horizontal="right" vertical="center"/>
        </x:xf>
      </mc:Fallback>
    </mc:AlternateContent>
    <x:xf numFmtId="0" fontId="12" fillId="220" borderId="29" xfId="0" applyFont="1" applyFill="1" applyBorder="1" applyAlignment="1">
      <x:alignment horizontal="general" vertical="center" wrapText="1"/>
    </x:xf>
    <mc:AlternateContent xmlns:mc="http://schemas.openxmlformats.org/markup-compatibility/2006">
      <mc:Choice xmlns:hs="http://schemas.haansoft.com/office/spreadsheet/8.0" Requires="hs">
        <x:xf numFmtId="164" fontId="9" fillId="220" borderId="7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20" borderId="77" xfId="0" applyNumberFormat="1" applyFont="1" applyFill="1" applyBorder="1" applyAlignment="1" applyProtection="1">
          <x:alignment horizontal="right" vertical="center"/>
        </x:xf>
      </mc:Fallback>
    </mc:AlternateContent>
    <x:xf numFmtId="0" fontId="12" fillId="220" borderId="46" xfId="0" applyFont="1" applyFill="1" applyBorder="1" applyAlignment="1">
      <x:alignment horizontal="general" vertical="center" wrapText="1"/>
    </x:xf>
    <mc:AlternateContent xmlns:mc="http://schemas.openxmlformats.org/markup-compatibility/2006">
      <mc:Choice xmlns:hs="http://schemas.haansoft.com/office/spreadsheet/8.0" Requires="hs">
        <x:xf numFmtId="164" fontId="9" fillId="2" borderId="64"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 borderId="64"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20" fontId="9" fillId="220" borderId="3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33" xfId="0" applyNumberFormat="1" applyFont="1" applyFill="1" applyBorder="1" applyAlignment="1">
          <x:alignment horizontal="right"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20" fontId="9" fillId="219" borderId="3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19" borderId="3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0" fillId="0" borderId="54"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54"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5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5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78"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78"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75"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75" xfId="0" applyBorder="1" applyAlignment="1">
          <x:alignment horizontal="center" vertical="center"/>
        </x:xf>
      </mc:Fallback>
    </mc:AlternateContent>
    <mc:AlternateContent xmlns:mc="http://schemas.openxmlformats.org/markup-compatibility/2006">
      <mc:Choice xmlns:hs="http://schemas.haansoft.com/office/spreadsheet/8.0" Requires="hs">
        <x:xf numFmtId="164" fontId="9" fillId="2"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 borderId="2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 borderId="6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 borderId="67"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20" fontId="9" fillId="220" borderId="3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0" borderId="30" xfId="0" applyNumberFormat="1" applyFont="1" applyFill="1" applyBorder="1" applyAlignment="1">
          <x:alignment horizontal="right" vertical="center"/>
        </x:xf>
      </mc:Fallback>
    </mc:AlternateContent>
    <x:xf numFmtId="0" fontId="13" fillId="0" borderId="0" xfId="0" applyFont="1">
      <x:alignment horizontal="general" vertical="center"/>
    </x:xf>
    <x:xf numFmtId="0" fontId="0" fillId="0" borderId="0" xfId="0" applyFont="1">
      <x:alignment horizontal="general" vertical="center"/>
    </x:xf>
    <x:xf numFmtId="0" fontId="12" fillId="219" borderId="31" xfId="0" applyFont="1" applyFill="1" applyBorder="1" applyAlignment="1">
      <x:alignment horizontal="general" vertical="center" wrapText="1"/>
    </x:xf>
    <x:xf numFmtId="0" fontId="12" fillId="0" borderId="79" xfId="0" applyFont="1" applyBorder="1" applyAlignment="1">
      <x:alignment horizontal="general" vertical="bottom" wrapText="1"/>
    </x:xf>
    <x:xf numFmtId="0" fontId="12" fillId="220" borderId="22" xfId="0" applyFont="1" applyFill="1" applyBorder="1" applyAlignment="1">
      <x:alignment horizontal="general" vertical="center" wrapText="1"/>
    </x:xf>
    <x:xf numFmtId="0" fontId="12" fillId="219" borderId="25" xfId="0" applyFont="1" applyFill="1" applyBorder="1" applyAlignment="1">
      <x:alignment horizontal="general" vertical="center" wrapText="1"/>
    </x:xf>
    <mc:AlternateContent xmlns:mc="http://schemas.openxmlformats.org/markup-compatibility/2006">
      <mc:Choice xmlns:hs="http://schemas.haansoft.com/office/spreadsheet/8.0" Requires="hs">
        <x:xf numFmtId="49" fontId="9" fillId="220" borderId="64"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64"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20"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2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20" borderId="8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0" borderId="80" xfId="0" applyNumberFormat="1" applyFont="1" applyFill="1" applyBorder="1" applyAlignment="1" applyProtection="1">
          <x:alignment horizontal="right" vertical="center"/>
        </x:xf>
      </mc:Fallback>
    </mc:AlternateContent>
    <x:xf numFmtId="0" fontId="0" fillId="6"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20" fontId="9" fillId="219" borderId="2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19" borderId="24" xfId="0" applyNumberFormat="1" applyFont="1" applyFill="1" applyBorder="1" applyAlignment="1">
          <x:alignment horizontal="right"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164" fontId="9" fillId="2" borderId="8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 borderId="80"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 fontId="25"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 fontId="25"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8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8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8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8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8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8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8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8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83" borderId="0" xfId="0" applyNumberFormat="1" applyFont="1" applyFill="1" applyBorder="1" applyAlignment="1" applyProtection="1">
          <x:alignment horizontal="center" vertical="center"/>
        </x:xf>
      </mc:Fallback>
    </mc:AlternateContent>
    <x:xf numFmtId="0" fontId="0" fillId="53"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4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146" borderId="0" xfId="0" applyNumberFormat="1" applyFont="1" applyFill="1" applyBorder="1" applyAlignment="1" applyProtection="1">
          <x:alignment horizontal="center" vertical="center"/>
        </x:xf>
      </mc:Fallback>
    </mc:AlternateContent>
    <x:xf numFmtId="0" fontId="0" fillId="1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25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5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5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5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6" fontId="26"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 fontId="26"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5" xfId="0" applyNumberFormat="1" applyFont="1" applyBorder="1" applyAlignment="1">
          <x:alignment horizontal="center" vertical="center"/>
        </x:xf>
      </mc:Fallback>
    </mc:AlternateContent>
    <x:xf numFmtId="0" fontId="12" fillId="2" borderId="29" xfId="0" applyFont="1" applyFill="1" applyBorder="1" applyAlignment="1">
      <x:alignment horizontal="general" vertical="center" wrapText="1"/>
    </x:xf>
    <x:xf numFmtId="0" fontId="9" fillId="2" borderId="29" xfId="0" applyFont="1" applyFill="1" applyBorder="1" applyAlignment="1">
      <x:alignment horizontal="general" vertical="center"/>
    </x:xf>
    <mc:AlternateContent xmlns:mc="http://schemas.openxmlformats.org/markup-compatibility/2006">
      <mc:Choice xmlns:hs="http://schemas.haansoft.com/office/spreadsheet/8.0" Requires="hs">
        <x:xf numFmtId="164" fontId="9" fillId="219" borderId="64"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19" borderId="64"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19" borderId="2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19" borderId="2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20" borderId="64"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20" borderId="64"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64" fontId="9" fillId="219" borderId="7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19" borderId="77" xfId="0" applyNumberFormat="1" applyFont="1" applyFill="1" applyBorder="1" applyAlignment="1" applyProtection="1">
          <x:alignment horizontal="right" vertical="center"/>
        </x:xf>
      </mc:Fallback>
    </mc:AlternateContent>
    <x:xf numFmtId="0" fontId="12" fillId="219" borderId="46"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0" borderId="2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0" borderId="21" xfId="0" applyFont="1" applyFill="1" applyBorder="1" applyAlignment="1">
          <x:alignment horizontal="right" vertical="center"/>
        </x:xf>
      </mc:Fallback>
    </mc:AlternateContent>
    <x:xf numFmtId="0" fontId="9" fillId="0" borderId="22"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0" borderId="2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0" borderId="2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64" fontId="9" fillId="0" borderId="2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0" borderId="2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20" borderId="3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0" borderId="33" xfId="0" applyFont="1" applyFill="1" applyBorder="1" applyAlignment="1">
          <x:alignment horizontal="right" vertical="center"/>
        </x:xf>
      </mc:Fallback>
    </mc:AlternateContent>
  </x:cellXfs>
  <x:cellStyles count="1">
    <x:cellStyle name="표준" xfId="0" builtinId="0" iLevel="0"/>
  </x:cellStyles>
  <x:dxfs count="20">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
      <x:fill>
        <x:patternFill patternType="solid">
          <x:bgColor rgb="fff97d81"/>
        </x:patternFill>
      </x:fill>
    </x:dxf>
    <mc:AlternateContent xmlns:mc="http://schemas.openxmlformats.org/markup-compatibility/2006">
      <mc:Choice xmlns:hs="http://schemas.haansoft.com/office/spreadsheet/8.0" Requires="hs">
        <x:dxf hs:applyExtension="1">
          <x:font hs:extension="1">
            <x:color rgb="ffffffff"/>
            <hs:useFontSpace val="0"/>
            <hs:size val="0"/>
            <hs:ratio val="0"/>
            <hs:spacing val="0"/>
            <hs:offset val="0"/>
          </x:font>
          <x:fill>
            <x:patternFill patternType="solid">
              <x:bgColor rgb="ff000000"/>
            </x:patternFill>
          </x:fill>
        </x:dxf>
      </mc:Choice>
      <mc:Fallback>
        <x:dxf>
          <x:font>
            <x:color rgb="ffffffff"/>
          </x:font>
          <x:fill>
            <x:patternFill patternType="solid">
              <x:bgColor rgb="ff000000"/>
            </x:patternFill>
          </x:fill>
        </x:dxf>
      </mc:Fallback>
    </mc:AlternateContent>
    <mc:AlternateContent xmlns:mc="http://schemas.openxmlformats.org/markup-compatibility/2006">
      <mc:Choice xmlns:hs="http://schemas.haansoft.com/office/spreadsheet/8.0" Requires="hs">
        <x:dxf hs:applyExtension="1">
          <x:font hs:extension="1">
            <x:color rgb="ffff0000"/>
            <hs:useFontSpace val="0"/>
            <hs:size val="0"/>
            <hs:ratio val="0"/>
            <hs:spacing val="0"/>
            <hs:offset val="0"/>
          </x:font>
          <x:fill>
            <x:patternFill patternType="solid">
              <x:bgColor rgb="fffbff42"/>
            </x:patternFill>
          </x:fill>
        </x:dxf>
      </mc:Choice>
      <mc:Fallback>
        <x:dxf>
          <x:font>
            <x:color rgb="ffff0000"/>
          </x:font>
          <x:fill>
            <x:patternFill patternType="solid">
              <x:bgColor rgb="fffbff42"/>
            </x:patternFill>
          </x:fill>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bgColor rgb="ffbaff1a"/>
            </x:patternFill>
          </x:fill>
        </x:dxf>
      </mc:Choice>
      <mc:Fallback>
        <x:dxf>
          <x:font>
            <x:color rgb="ff000000"/>
          </x:font>
          <x:fill>
            <x:patternFill patternType="solid">
              <x:bgColor rgb="ffbaff1a"/>
            </x:patternFill>
          </x:fill>
        </x:dxf>
      </mc:Fallback>
    </mc:AlternateContent>
    <x:dxf>
      <x:fill>
        <x:patternFill patternType="solid">
          <x:bgColor rgb="ff783e94"/>
        </x:patternFill>
      </x:fill>
    </x:dxf>
    <x:dxf>
      <x:fill>
        <x:patternFill patternType="solid">
          <x:bgColor rgb="ff9be5c8"/>
        </x:patternFill>
      </x:fill>
    </x:dxf>
    <x:dxf>
      <x:fill>
        <x:patternFill patternType="solid">
          <x:bgColor rgb="ffffceb0"/>
        </x:patternFill>
      </x:fill>
    </x:dxf>
    <x:dxf>
      <x:fill>
        <x:patternFill patternType="solid">
          <x:bgColor rgb="ffffff00"/>
        </x:patternFill>
      </x:fill>
    </x:dxf>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manalalsharief@hotmail.com" TargetMode="External" /><Relationship Id="rId10" Type="http://schemas.openxmlformats.org/officeDocument/2006/relationships/hyperlink" Target="mailto:nawal08khan@gmail.com" TargetMode="External" /><Relationship Id="rId11" Type="http://schemas.openxmlformats.org/officeDocument/2006/relationships/hyperlink" Target="mailto:duaanizam1999@gmail.com" TargetMode="External" /><Relationship Id="rId12" Type="http://schemas.openxmlformats.org/officeDocument/2006/relationships/hyperlink" Target="mailto:kumulisa@wau.edu" TargetMode="External" /><Relationship Id="rId13" Type="http://schemas.openxmlformats.org/officeDocument/2006/relationships/hyperlink" Target="mailto:zahra.alsaffar110@gmail.com" TargetMode="External" /><Relationship Id="rId14" Type="http://schemas.openxmlformats.org/officeDocument/2006/relationships/hyperlink" Target="mailto:maryamimran010@gmail.com" TargetMode="External" /><Relationship Id="rId15" Type="http://schemas.openxmlformats.org/officeDocument/2006/relationships/hyperlink" Target="mailto:sara.alabdulla@gmail.com" TargetMode="External" /><Relationship Id="rId16" Type="http://schemas.openxmlformats.org/officeDocument/2006/relationships/hyperlink" Target="mailto:mxalsuwaidiii@gmail.com" TargetMode="External" /><Relationship Id="rId17" Type="http://schemas.openxmlformats.org/officeDocument/2006/relationships/hyperlink" Target="mailto:mohamedyou2008@gmail.com" TargetMode="External" /><Relationship Id="rId18" Type="http://schemas.openxmlformats.org/officeDocument/2006/relationships/hyperlink" Target="mailto:rawannaln1@gmail.com" TargetMode="External" /><Relationship Id="rId19" Type="http://schemas.openxmlformats.org/officeDocument/2006/relationships/hyperlink" Target="mailto:humayi95@gmail.com" TargetMode="External" /><Relationship Id="rId2" Type="http://schemas.openxmlformats.org/officeDocument/2006/relationships/hyperlink" Target="mailto:umhareb65@gmail.com" TargetMode="External" /><Relationship Id="rId20" Type="http://schemas.openxmlformats.org/officeDocument/2006/relationships/hyperlink" Target="mailto:dana_alkhalili@hotmail.com" TargetMode="External" /><Relationship Id="rId21" Type="http://schemas.openxmlformats.org/officeDocument/2006/relationships/hyperlink" Target="mailto:alefia@tambawala.com" TargetMode="External" /><Relationship Id="rId22" Type="http://schemas.openxmlformats.org/officeDocument/2006/relationships/hyperlink" Target="mailto:nassernaya340@gmail.com" TargetMode="External" /><Relationship Id="rId23" Type="http://schemas.openxmlformats.org/officeDocument/2006/relationships/hyperlink" Target="mailto:ghayaalrasasi@gmail.com" TargetMode="External" /><Relationship Id="rId24" Type="http://schemas.openxmlformats.org/officeDocument/2006/relationships/hyperlink" Target="mailto:vaibhavramesh10@gmail.com" TargetMode="External" /><Relationship Id="rId25" Type="http://schemas.openxmlformats.org/officeDocument/2006/relationships/hyperlink" Target="mailto:Shaikha.altamimi07@gmail.com" TargetMode="External" /><Relationship Id="rId26" Type="http://schemas.openxmlformats.org/officeDocument/2006/relationships/hyperlink" Target="mailto:fatimamohdahli@gmail.com" TargetMode="External" /><Relationship Id="rId27" Type="http://schemas.openxmlformats.org/officeDocument/2006/relationships/hyperlink" Target="mailto:ebenoman@gmail.com" TargetMode="External" /><Relationship Id="rId28" Type="http://schemas.openxmlformats.org/officeDocument/2006/relationships/hyperlink" Target="mailto:nojoud@hotmail.com" TargetMode="External" /><Relationship Id="rId29" Type="http://schemas.openxmlformats.org/officeDocument/2006/relationships/hyperlink" Target="mailto:shadabsmizan@gmail.com" TargetMode="External" /><Relationship Id="rId3" Type="http://schemas.openxmlformats.org/officeDocument/2006/relationships/hyperlink" Target="mailto:ilka.scharfenberg@gmx.net" TargetMode="External" /><Relationship Id="rId30" Type="http://schemas.openxmlformats.org/officeDocument/2006/relationships/hyperlink" Target="mailto:drsadafjalil@gmail.com" TargetMode="External" /><Relationship Id="rId31" Type="http://schemas.openxmlformats.org/officeDocument/2006/relationships/hyperlink" Target="mailto:nicolachisholm85@gmail.com" TargetMode="External" /><Relationship Id="rId32" Type="http://schemas.openxmlformats.org/officeDocument/2006/relationships/hyperlink" Target="mailto:ysara7183@gmail.com" TargetMode="External" /><Relationship Id="rId33" Type="http://schemas.openxmlformats.org/officeDocument/2006/relationships/hyperlink" Target="mailto:hessa.alsuwaid7@gmail.com" TargetMode="External" /><Relationship Id="rId34" Type="http://schemas.openxmlformats.org/officeDocument/2006/relationships/hyperlink" Target="mailto:lamar.mahruqi@gmail.com" TargetMode="External" /><Relationship Id="rId35" Type="http://schemas.openxmlformats.org/officeDocument/2006/relationships/hyperlink" Target="mailto:nastaranmomeni860529@gmail.com" TargetMode="External" /><Relationship Id="rId36" Type="http://schemas.openxmlformats.org/officeDocument/2006/relationships/hyperlink" Target="mailto:sheenlibra@me.com" TargetMode="External" /><Relationship Id="rId37" Type="http://schemas.openxmlformats.org/officeDocument/2006/relationships/hyperlink" Target="mailto:imankalwar@gmail.com" TargetMode="External" /><Relationship Id="rId38" Type="http://schemas.openxmlformats.org/officeDocument/2006/relationships/hyperlink" Target="mailto:danathebaguette@gmail.com" TargetMode="External" /><Relationship Id="rId39" Type="http://schemas.openxmlformats.org/officeDocument/2006/relationships/hyperlink" Target="mailto:jieceldeleon29@gmail.com" TargetMode="External" /><Relationship Id="rId4" Type="http://schemas.openxmlformats.org/officeDocument/2006/relationships/hyperlink" Target="mailto:tia.abusafieh4@gmail.com" TargetMode="External" /><Relationship Id="rId40" Type="http://schemas.openxmlformats.org/officeDocument/2006/relationships/hyperlink" Target="mailto:berfinegribayir@hotnail.com" TargetMode="External" /><Relationship Id="rId41" Type="http://schemas.openxmlformats.org/officeDocument/2006/relationships/hyperlink" Target="mailto:msruaza@gmail.com" TargetMode="External" /><Relationship Id="rId42" Type="http://schemas.openxmlformats.org/officeDocument/2006/relationships/hyperlink" Target="mailto:mayawae7@gmail.com" TargetMode="External" /><Relationship Id="rId43" Type="http://schemas.openxmlformats.org/officeDocument/2006/relationships/hyperlink" Target="mailto:upasana.kumar05@gmail.com" TargetMode="External" /><Relationship Id="rId44" Type="http://schemas.openxmlformats.org/officeDocument/2006/relationships/hyperlink" Target="mailto:mahaandmaha0528@gmail.com" TargetMode="External" /><Relationship Id="rId45" Type="http://schemas.openxmlformats.org/officeDocument/2006/relationships/hyperlink" Target="mailto:aarikaprasad@gmail.com" TargetMode="External" /><Relationship Id="rId46" Type="http://schemas.openxmlformats.org/officeDocument/2006/relationships/hyperlink" Target="mailto:roudhaali711@gmail.com" TargetMode="External" /><Relationship Id="rId5" Type="http://schemas.openxmlformats.org/officeDocument/2006/relationships/hyperlink" Target="mailto:hafra4ul@gmail.com" TargetMode="External" /><Relationship Id="rId6" Type="http://schemas.openxmlformats.org/officeDocument/2006/relationships/hyperlink" Target="mailto:ouhoud.elk@gmail.com" TargetMode="External" /><Relationship Id="rId7" Type="http://schemas.openxmlformats.org/officeDocument/2006/relationships/hyperlink" Target="mailto:Mobinadamirchilo85@gmail.com" TargetMode="External" /><Relationship Id="rId8" Type="http://schemas.openxmlformats.org/officeDocument/2006/relationships/hyperlink" Target="mailto:chsouza99@gmail.com" TargetMode="External" /><Relationship Id="rId9" Type="http://schemas.openxmlformats.org/officeDocument/2006/relationships/hyperlink" Target="mailto:nima.elnour@gmail.com"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2"/>
  <x:dimension ref="A1:H233"/>
  <x:sheetViews>
    <x:sheetView topLeftCell="B204" zoomScaleNormal="100" zoomScaleSheetLayoutView="75" workbookViewId="0">
      <x:selection activeCell="F225" activeCellId="0" sqref="F225:F225"/>
    </x:sheetView>
  </x:sheetViews>
  <x:sheetFormatPr defaultColWidth="9.00390625" defaultRowHeight="16.399999999999999"/>
  <x:cols>
    <x:col min="1" max="1" width="9.00390625" style="103" bestFit="1" customWidth="1"/>
    <x:col min="2" max="7" width="6.77734375" style="103" customWidth="1"/>
    <x:col min="8" max="8" width="30.77734375" style="103" customWidth="1"/>
  </x:cols>
  <x:sheetData>
    <x:row r="1" spans="1:8" ht="50" customHeight="1">
      <x:c r="A1" s="1512">
        <x:v>46048</x:v>
      </x:c>
      <x:c r="B1" s="1512"/>
      <x:c r="C1" s="1512"/>
      <x:c r="D1" s="1512"/>
      <x:c r="E1" s="1512"/>
      <x:c r="F1" s="1512"/>
      <x:c r="G1" s="1512"/>
      <x:c r="H1" s="1512"/>
    </x:row>
    <x:row r="2" spans="1:8" ht="16.75">
      <x:c r="A2" s="718" t="s">
        <x:v>1172</x:v>
      </x:c>
      <x:c r="B2" s="719" t="s">
        <x:v>7725</x:v>
      </x:c>
      <x:c r="C2" s="719" t="s">
        <x:v>7780</x:v>
      </x:c>
      <x:c r="D2" s="719" t="s">
        <x:v>7778</x:v>
      </x:c>
      <x:c r="E2" s="719" t="s">
        <x:v>7770</x:v>
      </x:c>
      <x:c r="F2" s="719" t="s">
        <x:v>7713</x:v>
      </x:c>
      <x:c r="G2" s="719" t="s">
        <x:v>7741</x:v>
      </x:c>
      <x:c r="H2" s="723" t="s">
        <x:v>2977</x:v>
      </x:c>
    </x:row>
    <x:row r="3" spans="1:8" ht="20" customHeight="1">
      <x:c r="A3" s="720">
        <x:v>46023</x:v>
      </x:c>
      <x:c r="B3" s="469"/>
      <x:c r="C3" s="469"/>
      <x:c r="D3" s="469"/>
      <x:c r="E3" s="469"/>
      <x:c r="F3" s="469"/>
      <x:c r="G3" s="469"/>
      <x:c r="H3" s="473"/>
    </x:row>
    <x:row r="4" spans="1:8" ht="20" customHeight="1">
      <x:c r="A4" s="720">
        <x:v>46024</x:v>
      </x:c>
      <x:c r="B4" s="469"/>
      <x:c r="C4" s="469"/>
      <x:c r="D4" s="469"/>
      <x:c r="E4" s="469"/>
      <x:c r="F4" s="469"/>
      <x:c r="G4" s="469"/>
      <x:c r="H4" s="473"/>
    </x:row>
    <x:row r="5" spans="1:8" ht="20" customHeight="1">
      <x:c r="A5" s="720">
        <x:v>46025</x:v>
      </x:c>
      <x:c r="B5" s="469"/>
      <x:c r="C5" s="469"/>
      <x:c r="D5" s="469"/>
      <x:c r="E5" s="469"/>
      <x:c r="F5" s="469"/>
      <x:c r="G5" s="469"/>
      <x:c r="H5" s="473"/>
    </x:row>
    <x:row r="6" spans="1:8" ht="20" customHeight="1">
      <x:c r="A6" s="720">
        <x:v>46026</x:v>
      </x:c>
      <x:c r="B6" s="469"/>
      <x:c r="C6" s="469"/>
      <x:c r="D6" s="469"/>
      <x:c r="E6" s="469"/>
      <x:c r="F6" s="469"/>
      <x:c r="G6" s="469"/>
      <x:c r="H6" s="473"/>
    </x:row>
    <x:row r="7" spans="1:8" ht="20" customHeight="1">
      <x:c r="A7" s="720">
        <x:v>46027</x:v>
      </x:c>
      <x:c r="B7" s="469">
        <x:v>1162</x:v>
      </x:c>
      <x:c r="C7" s="469">
        <x:v>3078</x:v>
      </x:c>
      <x:c r="D7" s="469">
        <x:v>5</x:v>
      </x:c>
      <x:c r="E7" s="469"/>
      <x:c r="F7" s="469">
        <x:f>3-18</x:f>
        <x:v>-15</x:v>
      </x:c>
      <x:c r="G7" s="469">
        <x:f>C7-D7+E7+F7</x:f>
        <x:v>3058</x:v>
      </x:c>
      <x:c r="H7" s="725" t="s">
        <x:v>7899</x:v>
      </x:c>
    </x:row>
    <x:row r="8" spans="1:8" ht="20" customHeight="1">
      <x:c r="A8" s="720">
        <x:v>46028</x:v>
      </x:c>
      <x:c r="B8" s="469">
        <x:f>1162+1</x:f>
        <x:v>1163</x:v>
      </x:c>
      <x:c r="C8" s="469">
        <x:f>G7</x:f>
        <x:v>3058</x:v>
      </x:c>
      <x:c r="D8" s="469">
        <x:v>9</x:v>
      </x:c>
      <x:c r="E8" s="469"/>
      <x:c r="F8" s="469"/>
      <x:c r="G8" s="469">
        <x:f>C8-D8+E8+F8</x:f>
        <x:v>3049</x:v>
      </x:c>
      <x:c r="H8" s="725"/>
    </x:row>
    <x:row r="9" spans="1:8" ht="20" customHeight="1">
      <x:c r="A9" s="720">
        <x:v>46029</x:v>
      </x:c>
      <x:c r="B9" s="469">
        <x:v>1163</x:v>
      </x:c>
      <x:c r="C9" s="469">
        <x:f>G8</x:f>
        <x:v>3049</x:v>
      </x:c>
      <x:c r="D9" s="469">
        <x:v>16</x:v>
      </x:c>
      <x:c r="E9" s="469"/>
      <x:c r="F9" s="469"/>
      <x:c r="G9" s="469">
        <x:f>C9-D9+E9+F9</x:f>
        <x:v>3033</x:v>
      </x:c>
      <x:c r="H9" s="473"/>
    </x:row>
    <x:row r="10" spans="1:8" ht="20" customHeight="1">
      <x:c r="A10" s="720">
        <x:v>46030</x:v>
      </x:c>
      <x:c r="B10" s="469">
        <x:v>1163</x:v>
      </x:c>
      <x:c r="C10" s="469">
        <x:f>G9</x:f>
        <x:v>3033</x:v>
      </x:c>
      <x:c r="D10" s="469">
        <x:v>15</x:v>
      </x:c>
      <x:c r="E10" s="469"/>
      <x:c r="F10" s="469"/>
      <x:c r="G10" s="469">
        <x:f>C10-D10+E10+F10</x:f>
        <x:v>3018</x:v>
      </x:c>
      <x:c r="H10" s="473"/>
    </x:row>
    <x:row r="11" spans="1:8" ht="20" customHeight="1">
      <x:c r="A11" s="720">
        <x:v>46031</x:v>
      </x:c>
      <x:c r="B11" s="469">
        <x:v>1163</x:v>
      </x:c>
      <x:c r="C11" s="469">
        <x:f>G10</x:f>
        <x:v>3018</x:v>
      </x:c>
      <x:c r="D11" s="469">
        <x:v>9</x:v>
      </x:c>
      <x:c r="E11" s="469"/>
      <x:c r="F11" s="469"/>
      <x:c r="G11" s="469">
        <x:f>C11-D11+E11+F11</x:f>
        <x:v>3009</x:v>
      </x:c>
      <x:c r="H11" s="473"/>
    </x:row>
    <x:row r="12" spans="1:8" ht="20" customHeight="1">
      <x:c r="A12" s="720">
        <x:v>46032</x:v>
      </x:c>
      <x:c r="B12" s="469">
        <x:v>1163</x:v>
      </x:c>
      <x:c r="C12" s="469">
        <x:f>G11</x:f>
        <x:v>3009</x:v>
      </x:c>
      <x:c r="D12" s="469">
        <x:v>22</x:v>
      </x:c>
      <x:c r="E12" s="469"/>
      <x:c r="F12" s="469"/>
      <x:c r="G12" s="469">
        <x:f>C12-D12+E12+F12</x:f>
        <x:v>2987</x:v>
      </x:c>
      <x:c r="H12" s="473"/>
    </x:row>
    <x:row r="13" spans="1:8" ht="20" customHeight="1">
      <x:c r="A13" s="720">
        <x:v>46033</x:v>
      </x:c>
      <x:c r="B13" s="469">
        <x:v>1163</x:v>
      </x:c>
      <x:c r="C13" s="469">
        <x:f>G12</x:f>
        <x:v>2987</x:v>
      </x:c>
      <x:c r="D13" s="469">
        <x:v>10</x:v>
      </x:c>
      <x:c r="E13" s="469"/>
      <x:c r="F13" s="469">
        <x:f>2-5</x:f>
        <x:v>-3</x:v>
      </x:c>
      <x:c r="G13" s="469">
        <x:f>C13-D13+E13+F13</x:f>
        <x:v>2974</x:v>
      </x:c>
      <x:c r="H13" s="725" t="s">
        <x:v>796</x:v>
      </x:c>
    </x:row>
    <x:row r="14" spans="1:8" ht="20" customHeight="1">
      <x:c r="A14" s="720">
        <x:v>46034</x:v>
      </x:c>
      <x:c r="B14" s="469">
        <x:v>1163</x:v>
      </x:c>
      <x:c r="C14" s="469">
        <x:f>G13</x:f>
        <x:v>2974</x:v>
      </x:c>
      <x:c r="D14" s="469">
        <x:v>8</x:v>
      </x:c>
      <x:c r="E14" s="469"/>
      <x:c r="F14" s="469"/>
      <x:c r="G14" s="469">
        <x:f>C14-D14+E14+F14</x:f>
        <x:v>2966</x:v>
      </x:c>
      <x:c r="H14" s="473"/>
    </x:row>
    <x:row r="15" spans="1:8" ht="20" customHeight="1">
      <x:c r="A15" s="720">
        <x:v>46035</x:v>
      </x:c>
      <x:c r="B15" s="469">
        <x:v>1163</x:v>
      </x:c>
      <x:c r="C15" s="469">
        <x:f>G14</x:f>
        <x:v>2966</x:v>
      </x:c>
      <x:c r="D15" s="469">
        <x:v>8</x:v>
      </x:c>
      <x:c r="E15" s="469"/>
      <x:c r="F15" s="469"/>
      <x:c r="G15" s="469">
        <x:f>C15-D15+E15+F15</x:f>
        <x:v>2958</x:v>
      </x:c>
      <x:c r="H15" s="473"/>
    </x:row>
    <x:row r="16" spans="1:8" ht="20" customHeight="1">
      <x:c r="A16" s="720">
        <x:v>46036</x:v>
      </x:c>
      <x:c r="B16" s="469">
        <x:v>1163</x:v>
      </x:c>
      <x:c r="C16" s="469">
        <x:f>G15</x:f>
        <x:v>2958</x:v>
      </x:c>
      <x:c r="D16" s="469">
        <x:v>5</x:v>
      </x:c>
      <x:c r="E16" s="469"/>
      <x:c r="F16" s="469"/>
      <x:c r="G16" s="469">
        <x:f>C16-D16+E16+F16</x:f>
        <x:v>2953</x:v>
      </x:c>
      <x:c r="H16" s="473"/>
    </x:row>
    <x:row r="17" spans="1:8" ht="20" customHeight="1">
      <x:c r="A17" s="720">
        <x:v>46037</x:v>
      </x:c>
      <x:c r="B17" s="469">
        <x:v>1163</x:v>
      </x:c>
      <x:c r="C17" s="469">
        <x:f>G16</x:f>
        <x:v>2953</x:v>
      </x:c>
      <x:c r="D17" s="469">
        <x:v>10</x:v>
      </x:c>
      <x:c r="E17" s="469"/>
      <x:c r="F17" s="469"/>
      <x:c r="G17" s="469">
        <x:f>C17-D17+E17+F17</x:f>
        <x:v>2943</x:v>
      </x:c>
      <x:c r="H17" s="473"/>
    </x:row>
    <x:row r="18" spans="1:8" ht="20" customHeight="1">
      <x:c r="A18" s="720">
        <x:v>46038</x:v>
      </x:c>
      <x:c r="B18" s="469">
        <x:v>1163</x:v>
      </x:c>
      <x:c r="C18" s="469">
        <x:f>G17</x:f>
        <x:v>2943</x:v>
      </x:c>
      <x:c r="D18" s="469">
        <x:v>6</x:v>
      </x:c>
      <x:c r="E18" s="469"/>
      <x:c r="F18" s="469"/>
      <x:c r="G18" s="469">
        <x:f>C18-D18+E18+F18</x:f>
        <x:v>2937</x:v>
      </x:c>
      <x:c r="H18" s="473"/>
    </x:row>
    <x:row r="19" spans="1:8" ht="20" customHeight="1">
      <x:c r="A19" s="720">
        <x:v>46039</x:v>
      </x:c>
      <x:c r="B19" s="469">
        <x:v>1163</x:v>
      </x:c>
      <x:c r="C19" s="469">
        <x:f>G18</x:f>
        <x:v>2937</x:v>
      </x:c>
      <x:c r="D19" s="469">
        <x:v>13</x:v>
      </x:c>
      <x:c r="E19" s="469"/>
      <x:c r="F19" s="469"/>
      <x:c r="G19" s="469">
        <x:f>C19-D19+E19+F19</x:f>
        <x:v>2924</x:v>
      </x:c>
      <x:c r="H19" s="473"/>
    </x:row>
    <x:row r="20" spans="1:8" ht="20" customHeight="1">
      <x:c r="A20" s="720">
        <x:v>46040</x:v>
      </x:c>
      <x:c r="B20" s="469">
        <x:v>1163</x:v>
      </x:c>
      <x:c r="C20" s="469">
        <x:f>G19</x:f>
        <x:v>2924</x:v>
      </x:c>
      <x:c r="D20" s="469">
        <x:v>11</x:v>
      </x:c>
      <x:c r="E20" s="469"/>
      <x:c r="F20" s="469"/>
      <x:c r="G20" s="469">
        <x:f>C20-D20+E20+F20</x:f>
        <x:v>2913</x:v>
      </x:c>
      <x:c r="H20" s="473"/>
    </x:row>
    <x:row r="21" spans="1:8" ht="20" customHeight="1">
      <x:c r="A21" s="720">
        <x:v>46041</x:v>
      </x:c>
      <x:c r="B21" s="469">
        <x:v>1163</x:v>
      </x:c>
      <x:c r="C21" s="469">
        <x:f>G20</x:f>
        <x:v>2913</x:v>
      </x:c>
      <x:c r="D21" s="469">
        <x:v>9</x:v>
      </x:c>
      <x:c r="E21" s="469"/>
      <x:c r="F21" s="469"/>
      <x:c r="G21" s="469">
        <x:f>C21-D21+E21+F21</x:f>
        <x:v>2904</x:v>
      </x:c>
      <x:c r="H21" s="473"/>
    </x:row>
    <x:row r="22" spans="1:8" ht="20" customHeight="1">
      <x:c r="A22" s="720">
        <x:v>46042</x:v>
      </x:c>
      <x:c r="B22" s="469">
        <x:v>1163</x:v>
      </x:c>
      <x:c r="C22" s="469">
        <x:f>G21</x:f>
        <x:v>2904</x:v>
      </x:c>
      <x:c r="D22" s="469">
        <x:v>2</x:v>
      </x:c>
      <x:c r="E22" s="469"/>
      <x:c r="F22" s="469"/>
      <x:c r="G22" s="469">
        <x:f>C22-D22+E22+F22</x:f>
        <x:v>2902</x:v>
      </x:c>
      <x:c r="H22" s="473"/>
    </x:row>
    <x:row r="23" spans="1:8" ht="20" customHeight="1">
      <x:c r="A23" s="720">
        <x:v>46043</x:v>
      </x:c>
      <x:c r="B23" s="469">
        <x:v>1163</x:v>
      </x:c>
      <x:c r="C23" s="469">
        <x:f>G22</x:f>
        <x:v>2902</x:v>
      </x:c>
      <x:c r="D23" s="469">
        <x:v>12</x:v>
      </x:c>
      <x:c r="E23" s="469"/>
      <x:c r="F23" s="469"/>
      <x:c r="G23" s="469">
        <x:f>C23-D23+E23+F23</x:f>
        <x:v>2890</x:v>
      </x:c>
      <x:c r="H23" s="473"/>
    </x:row>
    <x:row r="24" spans="1:8" ht="20" customHeight="1">
      <x:c r="A24" s="720">
        <x:v>46044</x:v>
      </x:c>
      <x:c r="B24" s="469">
        <x:v>1163</x:v>
      </x:c>
      <x:c r="C24" s="469">
        <x:f>G23</x:f>
        <x:v>2890</x:v>
      </x:c>
      <x:c r="D24" s="469">
        <x:v>6</x:v>
      </x:c>
      <x:c r="E24" s="469">
        <x:f>241+333</x:f>
        <x:v>574</x:v>
      </x:c>
      <x:c r="F24" s="469"/>
      <x:c r="G24" s="469">
        <x:f>C24-D24+E24+F24</x:f>
        <x:v>3458</x:v>
      </x:c>
      <x:c r="H24" s="473" t="s">
        <x:v>486</x:v>
      </x:c>
    </x:row>
    <x:row r="25" spans="1:8" ht="20" customHeight="1">
      <x:c r="A25" s="720">
        <x:v>46045</x:v>
      </x:c>
      <x:c r="B25" s="469">
        <x:f>1163+242</x:f>
        <x:v>1405</x:v>
      </x:c>
      <x:c r="C25" s="469">
        <x:f>G24</x:f>
        <x:v>3458</x:v>
      </x:c>
      <x:c r="D25" s="469">
        <x:v>9</x:v>
      </x:c>
      <x:c r="E25" s="469"/>
      <x:c r="F25" s="469"/>
      <x:c r="G25" s="469">
        <x:f>C25-D25+E25+F25</x:f>
        <x:v>3449</x:v>
      </x:c>
      <x:c r="H25" s="473"/>
    </x:row>
    <x:row r="26" spans="1:8" ht="20" customHeight="1">
      <x:c r="A26" s="720">
        <x:v>46046</x:v>
      </x:c>
      <x:c r="B26" s="469">
        <x:v>1405</x:v>
      </x:c>
      <x:c r="C26" s="469">
        <x:f>G25</x:f>
        <x:v>3449</x:v>
      </x:c>
      <x:c r="D26" s="469">
        <x:v>15</x:v>
      </x:c>
      <x:c r="E26" s="469"/>
      <x:c r="F26" s="469"/>
      <x:c r="G26" s="469">
        <x:f>C26-D26+E26+F26</x:f>
        <x:v>3434</x:v>
      </x:c>
      <x:c r="H26" s="473"/>
    </x:row>
    <x:row r="27" spans="1:8" ht="20" customHeight="1">
      <x:c r="A27" s="720">
        <x:v>46047</x:v>
      </x:c>
      <x:c r="B27" s="469">
        <x:v>1405</x:v>
      </x:c>
      <x:c r="C27" s="469">
        <x:f>G26</x:f>
        <x:v>3434</x:v>
      </x:c>
      <x:c r="D27" s="469">
        <x:v>8</x:v>
      </x:c>
      <x:c r="E27" s="469"/>
      <x:c r="F27" s="469"/>
      <x:c r="G27" s="469">
        <x:f>C27-D27+E27+F27</x:f>
        <x:v>3426</x:v>
      </x:c>
      <x:c r="H27" s="473"/>
    </x:row>
    <x:row r="28" spans="1:8" ht="20" customHeight="1">
      <x:c r="A28" s="720">
        <x:v>46048</x:v>
      </x:c>
      <x:c r="B28" s="469">
        <x:v>1405</x:v>
      </x:c>
      <x:c r="C28" s="469">
        <x:f>G27</x:f>
        <x:v>3426</x:v>
      </x:c>
      <x:c r="D28" s="469">
        <x:v>3</x:v>
      </x:c>
      <x:c r="E28" s="469"/>
      <x:c r="F28" s="469"/>
      <x:c r="G28" s="469">
        <x:f>C28-D28+E28+F28</x:f>
        <x:v>3423</x:v>
      </x:c>
      <x:c r="H28" s="473"/>
    </x:row>
    <x:row r="29" spans="1:8" ht="20" customHeight="1">
      <x:c r="A29" s="720">
        <x:v>46049</x:v>
      </x:c>
      <x:c r="B29" s="469">
        <x:v>1405</x:v>
      </x:c>
      <x:c r="C29" s="469">
        <x:f>G28</x:f>
        <x:v>3423</x:v>
      </x:c>
      <x:c r="D29" s="469">
        <x:v>9</x:v>
      </x:c>
      <x:c r="E29" s="469"/>
      <x:c r="F29" s="469">
        <x:v>-26</x:v>
      </x:c>
      <x:c r="G29" s="469">
        <x:f>C29-D29+E29+F29</x:f>
        <x:v>3388</x:v>
      </x:c>
      <x:c r="H29" s="473"/>
    </x:row>
    <x:row r="30" spans="1:8" ht="20" customHeight="1">
      <x:c r="A30" s="720">
        <x:v>46050</x:v>
      </x:c>
      <x:c r="B30" s="469">
        <x:v>1405</x:v>
      </x:c>
      <x:c r="C30" s="469">
        <x:f>G29</x:f>
        <x:v>3388</x:v>
      </x:c>
      <x:c r="D30" s="469">
        <x:v>7</x:v>
      </x:c>
      <x:c r="E30" s="469"/>
      <x:c r="F30" s="469"/>
      <x:c r="G30" s="469">
        <x:f>C30-D30+E30+F30</x:f>
        <x:v>3381</x:v>
      </x:c>
      <x:c r="H30" s="473"/>
    </x:row>
    <x:row r="31" spans="1:8" ht="20" customHeight="1">
      <x:c r="A31" s="720">
        <x:v>46051</x:v>
      </x:c>
      <x:c r="B31" s="469">
        <x:f>1405+250</x:f>
        <x:v>1655</x:v>
      </x:c>
      <x:c r="C31" s="469">
        <x:f>G30</x:f>
        <x:v>3381</x:v>
      </x:c>
      <x:c r="D31" s="469">
        <x:v>8</x:v>
      </x:c>
      <x:c r="E31" s="469">
        <x:v>308</x:v>
      </x:c>
      <x:c r="F31" s="469"/>
      <x:c r="G31" s="469">
        <x:f>C31-D31+E31+F31</x:f>
        <x:v>3681</x:v>
      </x:c>
      <x:c r="H31" s="473"/>
    </x:row>
    <x:row r="32" spans="1:8" ht="20" customHeight="1">
      <x:c r="A32" s="720">
        <x:v>46052</x:v>
      </x:c>
      <x:c r="B32" s="469">
        <x:v>1655</x:v>
      </x:c>
      <x:c r="C32" s="469">
        <x:f>G31</x:f>
        <x:v>3681</x:v>
      </x:c>
      <x:c r="D32" s="469">
        <x:v>22</x:v>
      </x:c>
      <x:c r="E32" s="469"/>
      <x:c r="F32" s="469"/>
      <x:c r="G32" s="469">
        <x:f>C32-D32+E32+F32</x:f>
        <x:v>3659</x:v>
      </x:c>
      <x:c r="H32" s="473"/>
    </x:row>
    <x:row r="33" spans="1:8" ht="20" customHeight="1">
      <x:c r="A33" s="721">
        <x:v>46053</x:v>
      </x:c>
      <x:c r="B33" s="469">
        <x:v>1655</x:v>
      </x:c>
      <x:c r="C33" s="469">
        <x:f>G32</x:f>
        <x:v>3659</x:v>
      </x:c>
      <x:c r="D33" s="724">
        <x:v>21</x:v>
      </x:c>
      <x:c r="E33" s="724"/>
      <x:c r="F33" s="724">
        <x:v>-16</x:v>
      </x:c>
      <x:c r="G33" s="469">
        <x:f>C33-D33+E33+F33</x:f>
        <x:v>3622</x:v>
      </x:c>
      <x:c r="H33" s="722"/>
    </x:row>
    <x:row r="35" spans="1:8" ht="29.149999999999999">
      <x:c r="A35" s="1512">
        <x:v>46079</x:v>
      </x:c>
      <x:c r="B35" s="1512"/>
      <x:c r="C35" s="1512"/>
      <x:c r="D35" s="1512"/>
      <x:c r="E35" s="1512"/>
      <x:c r="F35" s="1512"/>
      <x:c r="G35" s="1512"/>
      <x:c r="H35" s="1512"/>
    </x:row>
    <x:row r="36" spans="1:8" ht="16.75">
      <x:c r="A36" s="718" t="s">
        <x:v>1172</x:v>
      </x:c>
      <x:c r="B36" s="719" t="s">
        <x:v>7725</x:v>
      </x:c>
      <x:c r="C36" s="719" t="s">
        <x:v>7780</x:v>
      </x:c>
      <x:c r="D36" s="719" t="s">
        <x:v>7778</x:v>
      </x:c>
      <x:c r="E36" s="719" t="s">
        <x:v>7770</x:v>
      </x:c>
      <x:c r="F36" s="719" t="s">
        <x:v>7713</x:v>
      </x:c>
      <x:c r="G36" s="719" t="s">
        <x:v>7741</x:v>
      </x:c>
      <x:c r="H36" s="723" t="s">
        <x:v>2977</x:v>
      </x:c>
    </x:row>
    <x:row r="37" spans="1:8" ht="20" customHeight="1">
      <x:c r="A37" s="720">
        <x:v>46054</x:v>
      </x:c>
      <x:c r="B37" s="469"/>
      <x:c r="C37" s="469"/>
      <x:c r="D37" s="469"/>
      <x:c r="E37" s="469"/>
      <x:c r="F37" s="469"/>
      <x:c r="G37" s="469"/>
      <x:c r="H37" s="473"/>
    </x:row>
    <x:row r="38" spans="1:8" ht="20" customHeight="1">
      <x:c r="A38" s="720">
        <x:v>46055</x:v>
      </x:c>
      <x:c r="B38" s="469"/>
      <x:c r="C38" s="469"/>
      <x:c r="D38" s="469"/>
      <x:c r="E38" s="469"/>
      <x:c r="F38" s="469"/>
      <x:c r="G38" s="469"/>
      <x:c r="H38" s="473"/>
    </x:row>
    <x:row r="39" spans="1:8" ht="20" customHeight="1">
      <x:c r="A39" s="720">
        <x:v>46056</x:v>
      </x:c>
      <x:c r="B39" s="469">
        <x:v>492</x:v>
      </x:c>
      <x:c r="C39" s="469">
        <x:v>2066</x:v>
      </x:c>
      <x:c r="D39" s="469"/>
      <x:c r="E39" s="469">
        <x:v>55</x:v>
      </x:c>
      <x:c r="F39" s="469">
        <x:v>15</x:v>
      </x:c>
      <x:c r="G39" s="469">
        <x:f>C39-D39+E39+F39</x:f>
        <x:v>2136</x:v>
      </x:c>
      <x:c r="H39" s="473" t="s">
        <x:v>11797</x:v>
      </x:c>
    </x:row>
    <x:row r="40" spans="1:8" ht="20" customHeight="1">
      <x:c r="A40" s="720">
        <x:v>46057</x:v>
      </x:c>
      <x:c r="B40" s="469">
        <x:v>492</x:v>
      </x:c>
      <x:c r="C40" s="469">
        <x:f>G39</x:f>
        <x:v>2136</x:v>
      </x:c>
      <x:c r="D40" s="469">
        <x:v>18</x:v>
      </x:c>
      <x:c r="E40" s="469"/>
      <x:c r="F40" s="469"/>
      <x:c r="G40" s="469">
        <x:f>C40-D40+E40+F40</x:f>
        <x:v>2118</x:v>
      </x:c>
      <x:c r="H40" s="473"/>
    </x:row>
    <x:row r="41" spans="1:8" ht="20" customHeight="1">
      <x:c r="A41" s="720">
        <x:v>46058</x:v>
      </x:c>
      <x:c r="B41" s="469">
        <x:v>492</x:v>
      </x:c>
      <x:c r="C41" s="469">
        <x:f>G40</x:f>
        <x:v>2118</x:v>
      </x:c>
      <x:c r="D41" s="469">
        <x:v>11</x:v>
      </x:c>
      <x:c r="E41" s="469"/>
      <x:c r="F41" s="469"/>
      <x:c r="G41" s="469">
        <x:f>C41-D41+E41+F41</x:f>
        <x:v>2107</x:v>
      </x:c>
      <x:c r="H41" s="725"/>
    </x:row>
    <x:row r="42" spans="1:8" ht="20" customHeight="1">
      <x:c r="A42" s="720">
        <x:v>46059</x:v>
      </x:c>
      <x:c r="B42" s="469">
        <x:v>492</x:v>
      </x:c>
      <x:c r="C42" s="469">
        <x:f>G41</x:f>
        <x:v>2107</x:v>
      </x:c>
      <x:c r="D42" s="469">
        <x:v>22</x:v>
      </x:c>
      <x:c r="E42" s="469"/>
      <x:c r="F42" s="469">
        <x:v>5</x:v>
      </x:c>
      <x:c r="G42" s="469">
        <x:f>C42-D42+E42+F42</x:f>
        <x:v>2090</x:v>
      </x:c>
      <x:c r="H42" s="725"/>
    </x:row>
    <x:row r="43" spans="1:8" ht="20" customHeight="1">
      <x:c r="A43" s="720">
        <x:v>46060</x:v>
      </x:c>
      <x:c r="B43" s="469">
        <x:v>492</x:v>
      </x:c>
      <x:c r="C43" s="469">
        <x:f>G42</x:f>
        <x:v>2090</x:v>
      </x:c>
      <x:c r="D43" s="469">
        <x:v>31</x:v>
      </x:c>
      <x:c r="E43" s="469"/>
      <x:c r="F43" s="469"/>
      <x:c r="G43" s="469">
        <x:f>C43-D43+E43+F43</x:f>
        <x:v>2059</x:v>
      </x:c>
      <x:c r="H43" s="473"/>
    </x:row>
    <x:row r="44" spans="1:8" ht="20" customHeight="1">
      <x:c r="A44" s="720">
        <x:v>46061</x:v>
      </x:c>
      <x:c r="B44" s="469">
        <x:v>492</x:v>
      </x:c>
      <x:c r="C44" s="469">
        <x:f>G43</x:f>
        <x:v>2059</x:v>
      </x:c>
      <x:c r="D44" s="469">
        <x:v>31</x:v>
      </x:c>
      <x:c r="E44" s="469">
        <x:v>83</x:v>
      </x:c>
      <x:c r="F44" s="469"/>
      <x:c r="G44" s="469">
        <x:f>C44-D44+E44+F44</x:f>
        <x:v>2111</x:v>
      </x:c>
      <x:c r="H44" s="473" t="s">
        <x:v>9724</x:v>
      </x:c>
    </x:row>
    <x:row r="45" spans="1:8" ht="20" customHeight="1">
      <x:c r="A45" s="720">
        <x:v>46062</x:v>
      </x:c>
      <x:c r="B45" s="469">
        <x:v>492</x:v>
      </x:c>
      <x:c r="C45" s="469">
        <x:f>G44</x:f>
        <x:v>2111</x:v>
      </x:c>
      <x:c r="D45" s="469">
        <x:v>11</x:v>
      </x:c>
      <x:c r="E45" s="469"/>
      <x:c r="F45" s="469"/>
      <x:c r="G45" s="469">
        <x:f>C45-D45+E45+F45</x:f>
        <x:v>2100</x:v>
      </x:c>
      <x:c r="H45" s="473"/>
    </x:row>
    <x:row r="46" spans="1:8" ht="20" customHeight="1">
      <x:c r="A46" s="720">
        <x:v>46063</x:v>
      </x:c>
      <x:c r="B46" s="469">
        <x:v>492</x:v>
      </x:c>
      <x:c r="C46" s="469">
        <x:f>G45</x:f>
        <x:v>2100</x:v>
      </x:c>
      <x:c r="D46" s="469">
        <x:v>26</x:v>
      </x:c>
      <x:c r="E46" s="469"/>
      <x:c r="F46" s="469"/>
      <x:c r="G46" s="469">
        <x:f>C46-D46+E46+F46</x:f>
        <x:v>2074</x:v>
      </x:c>
      <x:c r="H46" s="473"/>
    </x:row>
    <x:row r="47" spans="1:8" ht="20" customHeight="1">
      <x:c r="A47" s="720">
        <x:v>46064</x:v>
      </x:c>
      <x:c r="B47" s="469">
        <x:v>492</x:v>
      </x:c>
      <x:c r="C47" s="469">
        <x:f>G46</x:f>
        <x:v>2074</x:v>
      </x:c>
      <x:c r="D47" s="469">
        <x:v>13</x:v>
      </x:c>
      <x:c r="E47" s="469"/>
      <x:c r="F47" s="469"/>
      <x:c r="G47" s="469">
        <x:f>C47-D47+E47+F47</x:f>
        <x:v>2061</x:v>
      </x:c>
      <x:c r="H47" s="725"/>
    </x:row>
    <x:row r="48" spans="1:8" ht="20" customHeight="1">
      <x:c r="A48" s="720">
        <x:v>46065</x:v>
      </x:c>
      <x:c r="B48" s="469">
        <x:v>492</x:v>
      </x:c>
      <x:c r="C48" s="469">
        <x:f>G47</x:f>
        <x:v>2061</x:v>
      </x:c>
      <x:c r="D48" s="469">
        <x:v>21</x:v>
      </x:c>
      <x:c r="E48" s="469"/>
      <x:c r="F48" s="469"/>
      <x:c r="G48" s="469">
        <x:f>C48-D48+E48+F48</x:f>
        <x:v>2040</x:v>
      </x:c>
      <x:c r="H48" s="473"/>
    </x:row>
    <x:row r="49" spans="1:8" ht="20" customHeight="1">
      <x:c r="A49" s="720">
        <x:v>46066</x:v>
      </x:c>
      <x:c r="B49" s="469">
        <x:v>492</x:v>
      </x:c>
      <x:c r="C49" s="469">
        <x:f>G48</x:f>
        <x:v>2040</x:v>
      </x:c>
      <x:c r="D49" s="469">
        <x:f>21-2</x:f>
        <x:v>19</x:v>
      </x:c>
      <x:c r="E49" s="469"/>
      <x:c r="F49" s="469">
        <x:f>49-4+1</x:f>
        <x:v>46</x:v>
      </x:c>
      <x:c r="G49" s="469">
        <x:f>C49-D49+E49+F49</x:f>
        <x:v>2067</x:v>
      </x:c>
      <x:c r="H49" s="725" t="s">
        <x:v>9178</x:v>
      </x:c>
    </x:row>
    <x:row r="50" spans="1:8" ht="20" customHeight="1">
      <x:c r="A50" s="720">
        <x:v>46067</x:v>
      </x:c>
      <x:c r="B50" s="469">
        <x:v>492</x:v>
      </x:c>
      <x:c r="C50" s="469">
        <x:f>G49</x:f>
        <x:v>2067</x:v>
      </x:c>
      <x:c r="D50" s="469">
        <x:v>20</x:v>
      </x:c>
      <x:c r="E50" s="469"/>
      <x:c r="F50" s="469"/>
      <x:c r="G50" s="469">
        <x:f>C50-D50+E50+F50</x:f>
        <x:v>2047</x:v>
      </x:c>
      <x:c r="H50" s="473"/>
    </x:row>
    <x:row r="51" spans="1:8" ht="20" customHeight="1">
      <x:c r="A51" s="720">
        <x:v>46068</x:v>
      </x:c>
      <x:c r="B51" s="469">
        <x:v>492</x:v>
      </x:c>
      <x:c r="C51" s="469">
        <x:f>G50</x:f>
        <x:v>2047</x:v>
      </x:c>
      <x:c r="D51" s="469">
        <x:v>10</x:v>
      </x:c>
      <x:c r="E51" s="469"/>
      <x:c r="F51" s="469"/>
      <x:c r="G51" s="469">
        <x:f>C51-D51+E51+F51</x:f>
        <x:v>2037</x:v>
      </x:c>
      <x:c r="H51" s="473"/>
    </x:row>
    <x:row r="52" spans="1:8" ht="20" customHeight="1">
      <x:c r="A52" s="720">
        <x:v>46069</x:v>
      </x:c>
      <x:c r="B52" s="469">
        <x:v>492</x:v>
      </x:c>
      <x:c r="C52" s="469">
        <x:f>G51</x:f>
        <x:v>2037</x:v>
      </x:c>
      <x:c r="D52" s="469">
        <x:v>10</x:v>
      </x:c>
      <x:c r="E52" s="469"/>
      <x:c r="F52" s="469"/>
      <x:c r="G52" s="469">
        <x:f>C52-D52+E52+F52</x:f>
        <x:v>2027</x:v>
      </x:c>
      <x:c r="H52" s="473"/>
    </x:row>
    <x:row r="53" spans="1:8" ht="20" customHeight="1">
      <x:c r="A53" s="720">
        <x:v>46070</x:v>
      </x:c>
      <x:c r="B53" s="469">
        <x:v>492</x:v>
      </x:c>
      <x:c r="C53" s="469">
        <x:f>G52</x:f>
        <x:v>2027</x:v>
      </x:c>
      <x:c r="D53" s="469">
        <x:v>10</x:v>
      </x:c>
      <x:c r="E53" s="469"/>
      <x:c r="F53" s="469"/>
      <x:c r="G53" s="469">
        <x:f>C53-D53+E53+F53</x:f>
        <x:v>2017</x:v>
      </x:c>
      <x:c r="H53" s="725"/>
    </x:row>
    <x:row r="54" spans="1:8" ht="20" customHeight="1">
      <x:c r="A54" s="720">
        <x:v>46071</x:v>
      </x:c>
      <x:c r="B54" s="469">
        <x:v>492</x:v>
      </x:c>
      <x:c r="C54" s="469">
        <x:f>G53</x:f>
        <x:v>2017</x:v>
      </x:c>
      <x:c r="D54" s="469">
        <x:v>4</x:v>
      </x:c>
      <x:c r="E54" s="469"/>
      <x:c r="F54" s="469"/>
      <x:c r="G54" s="469">
        <x:f>C54-D54+E54+F54</x:f>
        <x:v>2013</x:v>
      </x:c>
      <x:c r="H54" s="473"/>
    </x:row>
    <x:row r="55" spans="1:8" ht="20" customHeight="1">
      <x:c r="A55" s="720">
        <x:v>46072</x:v>
      </x:c>
      <x:c r="B55" s="469">
        <x:v>492</x:v>
      </x:c>
      <x:c r="C55" s="469">
        <x:f>G54</x:f>
        <x:v>2013</x:v>
      </x:c>
      <x:c r="D55" s="469">
        <x:v>11</x:v>
      </x:c>
      <x:c r="E55" s="469"/>
      <x:c r="F55" s="469"/>
      <x:c r="G55" s="469">
        <x:f>C55-D55+E55+F55</x:f>
        <x:v>2002</x:v>
      </x:c>
      <x:c r="H55" s="473"/>
    </x:row>
    <x:row r="56" spans="1:8" ht="20" customHeight="1">
      <x:c r="A56" s="720">
        <x:v>46073</x:v>
      </x:c>
      <x:c r="B56" s="469">
        <x:v>492</x:v>
      </x:c>
      <x:c r="C56" s="469">
        <x:f>G55</x:f>
        <x:v>2002</x:v>
      </x:c>
      <x:c r="D56" s="469">
        <x:v>11</x:v>
      </x:c>
      <x:c r="E56" s="469"/>
      <x:c r="F56" s="469"/>
      <x:c r="G56" s="469">
        <x:f>C56-D56+E56+F56</x:f>
        <x:v>1991</x:v>
      </x:c>
      <x:c r="H56" s="473"/>
    </x:row>
    <x:row r="57" spans="1:8" ht="20" customHeight="1">
      <x:c r="A57" s="720">
        <x:v>46074</x:v>
      </x:c>
      <x:c r="B57" s="469">
        <x:v>492</x:v>
      </x:c>
      <x:c r="C57" s="469">
        <x:f>G56</x:f>
        <x:v>1991</x:v>
      </x:c>
      <x:c r="D57" s="469">
        <x:v>12</x:v>
      </x:c>
      <x:c r="E57" s="469"/>
      <x:c r="F57" s="469"/>
      <x:c r="G57" s="469">
        <x:f>C57-D57+E57+F57</x:f>
        <x:v>1979</x:v>
      </x:c>
      <x:c r="H57" s="473"/>
    </x:row>
    <x:row r="58" spans="1:8" ht="20" customHeight="1">
      <x:c r="A58" s="720">
        <x:v>46075</x:v>
      </x:c>
      <x:c r="B58" s="469">
        <x:v>492</x:v>
      </x:c>
      <x:c r="C58" s="469">
        <x:f>G57</x:f>
        <x:v>1979</x:v>
      </x:c>
      <x:c r="D58" s="469"/>
      <x:c r="E58" s="469"/>
      <x:c r="F58" s="469"/>
      <x:c r="G58" s="469"/>
      <x:c r="H58" s="473"/>
    </x:row>
    <x:row r="59" spans="1:8" ht="20" customHeight="1">
      <x:c r="A59" s="720">
        <x:v>46076</x:v>
      </x:c>
      <x:c r="B59" s="469"/>
      <x:c r="C59" s="469"/>
      <x:c r="D59" s="469"/>
      <x:c r="E59" s="469"/>
      <x:c r="F59" s="469"/>
      <x:c r="G59" s="469"/>
      <x:c r="H59" s="473"/>
    </x:row>
    <x:row r="60" spans="1:8" ht="20" customHeight="1">
      <x:c r="A60" s="720">
        <x:v>46077</x:v>
      </x:c>
      <x:c r="B60" s="469">
        <x:v>561</x:v>
      </x:c>
      <x:c r="C60" s="469">
        <x:v>1961</x:v>
      </x:c>
      <x:c r="D60" s="469">
        <x:v>10</x:v>
      </x:c>
      <x:c r="E60" s="469"/>
      <x:c r="F60" s="469">
        <x:f>29</x:f>
        <x:v>29</x:v>
      </x:c>
      <x:c r="G60" s="469">
        <x:f>C60-D60+E60+F60</x:f>
        <x:v>1980</x:v>
      </x:c>
      <x:c r="H60" s="725" t="s">
        <x:v>10098</x:v>
      </x:c>
    </x:row>
    <x:row r="61" spans="1:8" ht="20" customHeight="1">
      <x:c r="A61" s="720">
        <x:v>46078</x:v>
      </x:c>
      <x:c r="B61" s="469">
        <x:f>12+B60</x:f>
        <x:v>573</x:v>
      </x:c>
      <x:c r="C61" s="469">
        <x:f>G60</x:f>
        <x:v>1980</x:v>
      </x:c>
      <x:c r="D61" s="469">
        <x:v>20</x:v>
      </x:c>
      <x:c r="E61" s="469">
        <x:v>35</x:v>
      </x:c>
      <x:c r="F61" s="469">
        <x:f>36+2+2-3+171</x:f>
        <x:v>208</x:v>
      </x:c>
      <x:c r="G61" s="469">
        <x:f>C61-D61+E61+F61</x:f>
        <x:v>2203</x:v>
      </x:c>
      <x:c r="H61" s="725" t="s">
        <x:v>11482</x:v>
      </x:c>
    </x:row>
    <x:row r="62" spans="1:8" ht="20" customHeight="1">
      <x:c r="A62" s="720">
        <x:v>46079</x:v>
      </x:c>
      <x:c r="B62" s="469">
        <x:v>573</x:v>
      </x:c>
      <x:c r="C62" s="469">
        <x:f>G61</x:f>
        <x:v>2203</x:v>
      </x:c>
      <x:c r="D62" s="469">
        <x:v>20</x:v>
      </x:c>
      <x:c r="E62" s="469"/>
      <x:c r="F62" s="469"/>
      <x:c r="G62" s="469">
        <x:f>C62-D62+E62+F62</x:f>
        <x:v>2183</x:v>
      </x:c>
      <x:c r="H62" s="473"/>
    </x:row>
    <x:row r="63" spans="1:8" ht="20" customHeight="1">
      <x:c r="A63" s="720">
        <x:v>46080</x:v>
      </x:c>
      <x:c r="B63" s="469">
        <x:v>573</x:v>
      </x:c>
      <x:c r="C63" s="469">
        <x:f>G62</x:f>
        <x:v>2183</x:v>
      </x:c>
      <x:c r="D63" s="469">
        <x:v>7</x:v>
      </x:c>
      <x:c r="E63" s="469"/>
      <x:c r="F63" s="469"/>
      <x:c r="G63" s="469">
        <x:f>C63-D63+E63+F63</x:f>
        <x:v>2176</x:v>
      </x:c>
      <x:c r="H63" s="473"/>
    </x:row>
    <x:row r="64" spans="1:8" ht="20" customHeight="1">
      <x:c r="A64" s="720">
        <x:v>46081</x:v>
      </x:c>
      <x:c r="B64" s="469">
        <x:v>573</x:v>
      </x:c>
      <x:c r="C64" s="469">
        <x:f>G63</x:f>
        <x:v>2176</x:v>
      </x:c>
      <x:c r="D64" s="469">
        <x:v>3</x:v>
      </x:c>
      <x:c r="E64" s="469"/>
      <x:c r="F64" s="469">
        <x:f>-1</x:f>
        <x:v>-1</x:v>
      </x:c>
      <x:c r="G64" s="469">
        <x:f>C64-D64+E64+F64</x:f>
        <x:v>2172</x:v>
      </x:c>
      <x:c r="H64" s="725" t="s">
        <x:v>1610</x:v>
      </x:c>
    </x:row>
    <x:row r="65" spans="1:8" ht="20" customHeight="1">
      <x:c r="A65" s="720"/>
      <x:c r="B65" s="469"/>
      <x:c r="C65" s="469"/>
      <x:c r="D65" s="469"/>
      <x:c r="E65" s="469"/>
      <x:c r="F65" s="469"/>
      <x:c r="G65" s="469"/>
      <x:c r="H65" s="473"/>
    </x:row>
    <x:row r="66" spans="1:8" ht="20" customHeight="1">
      <x:c r="A66" s="720"/>
      <x:c r="B66" s="469"/>
      <x:c r="C66" s="469"/>
      <x:c r="D66" s="469"/>
      <x:c r="E66" s="469"/>
      <x:c r="F66" s="469"/>
      <x:c r="G66" s="469"/>
      <x:c r="H66" s="473"/>
    </x:row>
    <x:row r="67" spans="1:8" ht="20" customHeight="1">
      <x:c r="A67" s="721"/>
      <x:c r="B67" s="469"/>
      <x:c r="C67" s="469"/>
      <x:c r="D67" s="724"/>
      <x:c r="E67" s="724"/>
      <x:c r="F67" s="724"/>
      <x:c r="G67" s="469"/>
      <x:c r="H67" s="722"/>
    </x:row>
    <x:row r="69" spans="1:8" ht="29.149999999999999">
      <x:c r="A69" s="1512">
        <x:v>46079</x:v>
      </x:c>
      <x:c r="B69" s="1512"/>
      <x:c r="C69" s="1512"/>
      <x:c r="D69" s="1512"/>
      <x:c r="E69" s="1512"/>
      <x:c r="F69" s="1512"/>
      <x:c r="G69" s="1512"/>
      <x:c r="H69" s="1512"/>
    </x:row>
    <x:row r="70" spans="1:8" ht="16.75">
      <x:c r="A70" s="718" t="s">
        <x:v>1172</x:v>
      </x:c>
      <x:c r="B70" s="719" t="s">
        <x:v>7725</x:v>
      </x:c>
      <x:c r="C70" s="719" t="s">
        <x:v>7780</x:v>
      </x:c>
      <x:c r="D70" s="719" t="s">
        <x:v>7778</x:v>
      </x:c>
      <x:c r="E70" s="719" t="s">
        <x:v>7770</x:v>
      </x:c>
      <x:c r="F70" s="719" t="s">
        <x:v>7713</x:v>
      </x:c>
      <x:c r="G70" s="719" t="s">
        <x:v>7741</x:v>
      </x:c>
      <x:c r="H70" s="723" t="s">
        <x:v>2977</x:v>
      </x:c>
    </x:row>
    <x:row r="71" spans="1:8" customHeight="1">
      <x:c r="A71" s="720">
        <x:v>46082</x:v>
      </x:c>
      <x:c r="B71" s="469">
        <x:v>635</x:v>
      </x:c>
      <x:c r="C71" s="469">
        <x:v>2172</x:v>
      </x:c>
      <x:c r="D71" s="469">
        <x:v>5</x:v>
      </x:c>
      <x:c r="E71" s="469"/>
      <x:c r="F71" s="469"/>
      <x:c r="G71" s="469">
        <x:f>C71-D71+E71+F71</x:f>
        <x:v>2167</x:v>
      </x:c>
      <x:c r="H71" s="473"/>
    </x:row>
    <x:row r="72" spans="1:8" customHeight="1">
      <x:c r="A72" s="720">
        <x:v>46083</x:v>
      </x:c>
      <x:c r="B72" s="469">
        <x:v>635</x:v>
      </x:c>
      <x:c r="C72" s="469">
        <x:f>G71</x:f>
        <x:v>2167</x:v>
      </x:c>
      <x:c r="D72" s="469">
        <x:v>4</x:v>
      </x:c>
      <x:c r="E72" s="469"/>
      <x:c r="F72" s="469"/>
      <x:c r="G72" s="469">
        <x:f>C72-D72+E72+F72</x:f>
        <x:v>2163</x:v>
      </x:c>
      <x:c r="H72" s="473"/>
    </x:row>
    <x:row r="73" spans="1:8" customHeight="1">
      <x:c r="A73" s="720">
        <x:v>46084</x:v>
      </x:c>
      <x:c r="B73" s="469">
        <x:v>635</x:v>
      </x:c>
      <x:c r="C73" s="469">
        <x:f>G72</x:f>
        <x:v>2163</x:v>
      </x:c>
      <x:c r="D73" s="469">
        <x:v>7</x:v>
      </x:c>
      <x:c r="E73" s="469"/>
      <x:c r="F73" s="469"/>
      <x:c r="G73" s="469">
        <x:f>C73-D73+E73+F73</x:f>
        <x:v>2156</x:v>
      </x:c>
      <x:c r="H73" s="473"/>
    </x:row>
    <x:row r="74" spans="1:8" customHeight="1">
      <x:c r="A74" s="720">
        <x:v>46085</x:v>
      </x:c>
      <x:c r="B74" s="469">
        <x:v>635</x:v>
      </x:c>
      <x:c r="C74" s="469">
        <x:f>G73</x:f>
        <x:v>2156</x:v>
      </x:c>
      <x:c r="D74" s="469">
        <x:v>4</x:v>
      </x:c>
      <x:c r="E74" s="469"/>
      <x:c r="F74" s="469"/>
      <x:c r="G74" s="469">
        <x:f>C74-D74+E74+F74</x:f>
        <x:v>2152</x:v>
      </x:c>
      <x:c r="H74" s="473"/>
    </x:row>
    <x:row r="75" spans="1:8" customHeight="1">
      <x:c r="A75" s="720">
        <x:v>46086</x:v>
      </x:c>
      <x:c r="B75" s="469">
        <x:v>635</x:v>
      </x:c>
      <x:c r="C75" s="469">
        <x:f>G74</x:f>
        <x:v>2152</x:v>
      </x:c>
      <x:c r="D75" s="469">
        <x:v>7</x:v>
      </x:c>
      <x:c r="E75" s="469"/>
      <x:c r="F75" s="469">
        <x:v>-10</x:v>
      </x:c>
      <x:c r="G75" s="469">
        <x:f>C75-D75+E75+F75</x:f>
        <x:v>2135</x:v>
      </x:c>
      <x:c r="H75" s="725" t="s">
        <x:v>7805</x:v>
      </x:c>
    </x:row>
    <x:row r="76" spans="1:8" customHeight="1">
      <x:c r="A76" s="720">
        <x:v>46087</x:v>
      </x:c>
      <x:c r="B76" s="469">
        <x:v>635</x:v>
      </x:c>
      <x:c r="C76" s="469">
        <x:f>G75</x:f>
        <x:v>2135</x:v>
      </x:c>
      <x:c r="D76" s="469">
        <x:v>9</x:v>
      </x:c>
      <x:c r="E76" s="469"/>
      <x:c r="F76" s="469"/>
      <x:c r="G76" s="469">
        <x:f>C76-D76+E76+F76</x:f>
        <x:v>2126</x:v>
      </x:c>
      <x:c r="H76" s="725"/>
    </x:row>
    <x:row r="77" spans="1:8" customHeight="1">
      <x:c r="A77" s="720">
        <x:v>46088</x:v>
      </x:c>
      <x:c r="B77" s="469">
        <x:v>635</x:v>
      </x:c>
      <x:c r="C77" s="469">
        <x:f>G76</x:f>
        <x:v>2126</x:v>
      </x:c>
      <x:c r="D77" s="469">
        <x:v>16</x:v>
      </x:c>
      <x:c r="E77" s="469"/>
      <x:c r="F77" s="469">
        <x:f>-1+1</x:f>
        <x:v>0</x:v>
      </x:c>
      <x:c r="G77" s="469">
        <x:f>C77-D77+E77+F77</x:f>
        <x:v>2110</x:v>
      </x:c>
      <x:c r="H77" s="725" t="s">
        <x:v>11567</x:v>
      </x:c>
    </x:row>
    <x:row r="78" spans="1:8" customHeight="1">
      <x:c r="A78" s="720">
        <x:v>46089</x:v>
      </x:c>
      <x:c r="B78" s="469">
        <x:v>635</x:v>
      </x:c>
      <x:c r="C78" s="469">
        <x:f>G77</x:f>
        <x:v>2110</x:v>
      </x:c>
      <x:c r="D78" s="469">
        <x:v>9</x:v>
      </x:c>
      <x:c r="E78" s="469"/>
      <x:c r="F78" s="469">
        <x:f>-2</x:f>
        <x:v>-2</x:v>
      </x:c>
      <x:c r="G78" s="469">
        <x:f>C78-D78+E78+F78</x:f>
        <x:v>2099</x:v>
      </x:c>
      <x:c r="H78" s="725" t="s">
        <x:v>10675</x:v>
      </x:c>
    </x:row>
    <x:row r="79" spans="1:8" customHeight="1">
      <x:c r="A79" s="720">
        <x:v>46090</x:v>
      </x:c>
      <x:c r="B79" s="469">
        <x:v>635</x:v>
      </x:c>
      <x:c r="C79" s="469">
        <x:f>G78</x:f>
        <x:v>2099</x:v>
      </x:c>
      <x:c r="D79" s="469">
        <x:v>10</x:v>
      </x:c>
      <x:c r="E79" s="469"/>
      <x:c r="F79" s="469">
        <x:f>10</x:f>
        <x:v>10</x:v>
      </x:c>
      <x:c r="G79" s="469">
        <x:f>C79-D79+E79+F79</x:f>
        <x:v>2099</x:v>
      </x:c>
      <x:c r="H79" s="725" t="s">
        <x:v>10449</x:v>
      </x:c>
    </x:row>
    <x:row r="80" spans="1:8" customHeight="1">
      <x:c r="A80" s="720">
        <x:v>46091</x:v>
      </x:c>
      <x:c r="B80" s="469">
        <x:v>635</x:v>
      </x:c>
      <x:c r="C80" s="469">
        <x:f>G79</x:f>
        <x:v>2099</x:v>
      </x:c>
      <x:c r="D80" s="469">
        <x:v>8</x:v>
      </x:c>
      <x:c r="E80" s="469"/>
      <x:c r="F80" s="469">
        <x:f>-1</x:f>
        <x:v>-1</x:v>
      </x:c>
      <x:c r="G80" s="469">
        <x:f>C80-D80+E80+F80</x:f>
        <x:v>2090</x:v>
      </x:c>
      <x:c r="H80" s="725" t="s">
        <x:v>12369</x:v>
      </x:c>
    </x:row>
    <x:row r="81" spans="1:8" customHeight="1">
      <x:c r="A81" s="720">
        <x:v>46092</x:v>
      </x:c>
      <x:c r="B81" s="469">
        <x:v>635</x:v>
      </x:c>
      <x:c r="C81" s="469">
        <x:f>G80</x:f>
        <x:v>2090</x:v>
      </x:c>
      <x:c r="D81" s="469">
        <x:v>8</x:v>
      </x:c>
      <x:c r="E81" s="469"/>
      <x:c r="F81" s="469">
        <x:f>-3+3-3</x:f>
        <x:v>-3</x:v>
      </x:c>
      <x:c r="G81" s="469">
        <x:f>C81-D81+E81+F81</x:f>
        <x:v>2079</x:v>
      </x:c>
      <x:c r="H81" s="725" t="s">
        <x:v>10469</x:v>
      </x:c>
    </x:row>
    <x:row r="82" spans="1:8" customHeight="1">
      <x:c r="A82" s="720">
        <x:v>46093</x:v>
      </x:c>
      <x:c r="B82" s="469">
        <x:v>635</x:v>
      </x:c>
      <x:c r="C82" s="469">
        <x:f>G81</x:f>
        <x:v>2079</x:v>
      </x:c>
      <x:c r="D82" s="469">
        <x:v>10</x:v>
      </x:c>
      <x:c r="E82" s="469"/>
      <x:c r="F82" s="469"/>
      <x:c r="G82" s="469">
        <x:f>C82-D82+E82+F82</x:f>
        <x:v>2069</x:v>
      </x:c>
      <x:c r="H82" s="473"/>
    </x:row>
    <x:row r="83" spans="1:8" customHeight="1">
      <x:c r="A83" s="720">
        <x:v>46094</x:v>
      </x:c>
      <x:c r="B83" s="469">
        <x:v>635</x:v>
      </x:c>
      <x:c r="C83" s="469">
        <x:f>G82</x:f>
        <x:v>2069</x:v>
      </x:c>
      <x:c r="D83" s="469">
        <x:v>10</x:v>
      </x:c>
      <x:c r="E83" s="469"/>
      <x:c r="F83" s="469">
        <x:f>-13</x:f>
        <x:v>-13</x:v>
      </x:c>
      <x:c r="G83" s="469">
        <x:f>C83-D83+E83+F83</x:f>
        <x:v>2046</x:v>
      </x:c>
      <x:c r="H83" s="725" t="s">
        <x:v>4841</x:v>
      </x:c>
    </x:row>
    <x:row r="84" spans="1:8" customHeight="1">
      <x:c r="A84" s="720">
        <x:v>46095</x:v>
      </x:c>
      <x:c r="B84" s="469">
        <x:f>635+14</x:f>
        <x:v>649</x:v>
      </x:c>
      <x:c r="C84" s="469">
        <x:f>G83</x:f>
        <x:v>2046</x:v>
      </x:c>
      <x:c r="D84" s="469">
        <x:v>9</x:v>
      </x:c>
      <x:c r="E84" s="469">
        <x:v>59</x:v>
      </x:c>
      <x:c r="F84" s="469">
        <x:f>2-2</x:f>
        <x:v>0</x:v>
      </x:c>
      <x:c r="G84" s="469">
        <x:f>C84-D84+E84+F84</x:f>
        <x:v>2096</x:v>
      </x:c>
      <x:c r="H84" s="725" t="s">
        <x:v>2507</x:v>
      </x:c>
    </x:row>
    <x:row r="85" spans="1:8" customHeight="1">
      <x:c r="A85" s="720">
        <x:v>46096</x:v>
      </x:c>
      <x:c r="B85" s="469">
        <x:v>654</x:v>
      </x:c>
      <x:c r="C85" s="469">
        <x:f>G84</x:f>
        <x:v>2096</x:v>
      </x:c>
      <x:c r="D85" s="469">
        <x:v>10</x:v>
      </x:c>
      <x:c r="E85" s="469"/>
      <x:c r="F85" s="469">
        <x:f>-8</x:f>
        <x:v>-8</x:v>
      </x:c>
      <x:c r="G85" s="469">
        <x:f>C85-D85+E85+F85</x:f>
        <x:v>2078</x:v>
      </x:c>
      <x:c r="H85" s="725" t="s">
        <x:v>11514</x:v>
      </x:c>
    </x:row>
    <x:row r="86" spans="1:8" customHeight="1">
      <x:c r="A86" s="720">
        <x:v>46097</x:v>
      </x:c>
      <x:c r="B86" s="469">
        <x:v>654</x:v>
      </x:c>
      <x:c r="C86" s="469">
        <x:f>G85</x:f>
        <x:v>2078</x:v>
      </x:c>
      <x:c r="D86" s="469">
        <x:v>11</x:v>
      </x:c>
      <x:c r="E86" s="469"/>
      <x:c r="F86" s="469"/>
      <x:c r="G86" s="469">
        <x:f>C86-D86+E86+F86</x:f>
        <x:v>2067</x:v>
      </x:c>
      <x:c r="H86" s="473"/>
    </x:row>
    <x:row r="87" spans="1:8" customHeight="1">
      <x:c r="A87" s="720">
        <x:v>46098</x:v>
      </x:c>
      <x:c r="B87" s="469">
        <x:v>654</x:v>
      </x:c>
      <x:c r="C87" s="469">
        <x:f>G86</x:f>
        <x:v>2067</x:v>
      </x:c>
      <x:c r="D87" s="469">
        <x:v>12</x:v>
      </x:c>
      <x:c r="E87" s="469"/>
      <x:c r="F87" s="469">
        <x:f>-4+18</x:f>
        <x:v>14</x:v>
      </x:c>
      <x:c r="G87" s="469">
        <x:f>C87-D87+E87+F87</x:f>
        <x:v>2069</x:v>
      </x:c>
      <x:c r="H87" s="725" t="s">
        <x:v>12335</x:v>
      </x:c>
    </x:row>
    <x:row r="88" spans="1:8" customHeight="1">
      <x:c r="A88" s="720">
        <x:v>46099</x:v>
      </x:c>
      <x:c r="B88" s="469">
        <x:v>659</x:v>
      </x:c>
      <x:c r="C88" s="469">
        <x:f>G87</x:f>
        <x:v>2069</x:v>
      </x:c>
      <x:c r="D88" s="469">
        <x:v>10</x:v>
      </x:c>
      <x:c r="E88" s="469"/>
      <x:c r="F88" s="469">
        <x:f>104</x:f>
        <x:v>104</x:v>
      </x:c>
      <x:c r="G88" s="469">
        <x:f>C88-D88+E88+F88</x:f>
        <x:v>2163</x:v>
      </x:c>
      <x:c r="H88" s="725" t="s">
        <x:v>11913</x:v>
      </x:c>
    </x:row>
    <x:row r="89" spans="1:8" customHeight="1">
      <x:c r="A89" s="720">
        <x:v>46100</x:v>
      </x:c>
      <x:c r="B89" s="469">
        <x:v>659</x:v>
      </x:c>
      <x:c r="C89" s="469">
        <x:f>G88</x:f>
        <x:v>2163</x:v>
      </x:c>
      <x:c r="D89" s="469">
        <x:v>10</x:v>
      </x:c>
      <x:c r="E89" s="469"/>
      <x:c r="F89" s="469">
        <x:f>-4</x:f>
        <x:v>-4</x:v>
      </x:c>
      <x:c r="G89" s="469">
        <x:f>C89-D89+E89+F89</x:f>
        <x:v>2149</x:v>
      </x:c>
      <x:c r="H89" s="725" t="s">
        <x:v>1587</x:v>
      </x:c>
    </x:row>
    <x:row r="90" spans="1:8" customHeight="1">
      <x:c r="A90" s="720">
        <x:v>46101</x:v>
      </x:c>
      <x:c r="B90" s="469">
        <x:v>659</x:v>
      </x:c>
      <x:c r="C90" s="469">
        <x:f>G89</x:f>
        <x:v>2149</x:v>
      </x:c>
      <x:c r="D90" s="469">
        <x:v>2</x:v>
      </x:c>
      <x:c r="E90" s="469"/>
      <x:c r="F90" s="469"/>
      <x:c r="G90" s="469">
        <x:f>C90-D90+E90+F90</x:f>
        <x:v>2147</x:v>
      </x:c>
      <x:c r="H90" s="473"/>
    </x:row>
    <x:row r="91" spans="1:8" customHeight="1">
      <x:c r="A91" s="720">
        <x:v>46102</x:v>
      </x:c>
      <x:c r="B91" s="469">
        <x:v>659</x:v>
      </x:c>
      <x:c r="C91" s="469">
        <x:f>G90</x:f>
        <x:v>2147</x:v>
      </x:c>
      <x:c r="D91" s="469">
        <x:v>9</x:v>
      </x:c>
      <x:c r="E91" s="469"/>
      <x:c r="F91" s="469">
        <x:f>-3-1-1-2-3+1</x:f>
        <x:v>-9</x:v>
      </x:c>
      <x:c r="G91" s="469">
        <x:f>C91-D91+E91+F91</x:f>
        <x:v>2129</x:v>
      </x:c>
      <x:c r="H91" s="725" t="s">
        <x:v>11502</x:v>
      </x:c>
    </x:row>
    <x:row r="92" spans="1:8" customHeight="1">
      <x:c r="A92" s="720">
        <x:v>46103</x:v>
      </x:c>
      <x:c r="B92" s="469">
        <x:v>659</x:v>
      </x:c>
      <x:c r="C92" s="469">
        <x:f>G91</x:f>
        <x:v>2129</x:v>
      </x:c>
      <x:c r="D92" s="469">
        <x:v>15</x:v>
      </x:c>
      <x:c r="E92" s="469"/>
      <x:c r="F92" s="469">
        <x:f>11</x:f>
        <x:v>11</x:v>
      </x:c>
      <x:c r="G92" s="469">
        <x:f>C92-D92+E92+F92</x:f>
        <x:v>2125</x:v>
      </x:c>
      <x:c r="H92" s="725" t="s">
        <x:v>1410</x:v>
      </x:c>
    </x:row>
    <x:row r="93" spans="1:8" customHeight="1">
      <x:c r="A93" s="720">
        <x:v>46104</x:v>
      </x:c>
      <x:c r="B93" s="469">
        <x:v>659</x:v>
      </x:c>
      <x:c r="C93" s="469">
        <x:f>G92</x:f>
        <x:v>2125</x:v>
      </x:c>
      <x:c r="D93" s="469">
        <x:v>2</x:v>
      </x:c>
      <x:c r="E93" s="469"/>
      <x:c r="F93" s="469">
        <x:f>-5-2</x:f>
        <x:v>-7</x:v>
      </x:c>
      <x:c r="G93" s="469">
        <x:f>C93-D93+E93+F93</x:f>
        <x:v>2116</x:v>
      </x:c>
      <x:c r="H93" s="725" t="s">
        <x:v>9377</x:v>
      </x:c>
    </x:row>
    <x:row r="94" spans="1:8" customHeight="1">
      <x:c r="A94" s="720">
        <x:v>46105</x:v>
      </x:c>
      <x:c r="B94" s="469">
        <x:v>659</x:v>
      </x:c>
      <x:c r="C94" s="469">
        <x:f>G93</x:f>
        <x:v>2116</x:v>
      </x:c>
      <x:c r="D94" s="469">
        <x:v>3</x:v>
      </x:c>
      <x:c r="E94" s="469"/>
      <x:c r="F94" s="469"/>
      <x:c r="G94" s="469">
        <x:f>C94-D94+E94+F94</x:f>
        <x:v>2113</x:v>
      </x:c>
      <x:c r="H94" s="725"/>
    </x:row>
    <x:row r="95" spans="1:8" customHeight="1">
      <x:c r="A95" s="720">
        <x:v>46106</x:v>
      </x:c>
      <x:c r="B95" s="469">
        <x:v>659</x:v>
      </x:c>
      <x:c r="C95" s="469">
        <x:f>G94</x:f>
        <x:v>2113</x:v>
      </x:c>
      <x:c r="D95" s="469">
        <x:v>7</x:v>
      </x:c>
      <x:c r="E95" s="469"/>
      <x:c r="F95" s="469"/>
      <x:c r="G95" s="469">
        <x:f>C95-D95+E95+F95</x:f>
        <x:v>2106</x:v>
      </x:c>
      <x:c r="H95" s="725"/>
    </x:row>
    <x:row r="96" spans="1:8" customHeight="1">
      <x:c r="A96" s="720">
        <x:v>46107</x:v>
      </x:c>
      <x:c r="B96" s="469">
        <x:v>659</x:v>
      </x:c>
      <x:c r="C96" s="469">
        <x:f>G95</x:f>
        <x:v>2106</x:v>
      </x:c>
      <x:c r="D96" s="469">
        <x:v>6</x:v>
      </x:c>
      <x:c r="E96" s="469"/>
      <x:c r="F96" s="469"/>
      <x:c r="G96" s="469">
        <x:f>C96-D96+E96+F96</x:f>
        <x:v>2100</x:v>
      </x:c>
      <x:c r="H96" s="473"/>
    </x:row>
    <x:row r="97" spans="1:8" customHeight="1">
      <x:c r="A97" s="720">
        <x:v>46108</x:v>
      </x:c>
      <x:c r="B97" s="469">
        <x:v>659</x:v>
      </x:c>
      <x:c r="C97" s="469">
        <x:f>G96</x:f>
        <x:v>2100</x:v>
      </x:c>
      <x:c r="D97" s="469">
        <x:v>20</x:v>
      </x:c>
      <x:c r="E97" s="469"/>
      <x:c r="F97" s="469">
        <x:f>-1</x:f>
        <x:v>-1</x:v>
      </x:c>
      <x:c r="G97" s="469">
        <x:f>C97-D97+E97+F97</x:f>
        <x:v>2079</x:v>
      </x:c>
      <x:c r="H97" s="725" t="s">
        <x:v>1571</x:v>
      </x:c>
    </x:row>
    <x:row r="98" spans="1:8" customHeight="1">
      <x:c r="A98" s="720">
        <x:v>46109</x:v>
      </x:c>
      <x:c r="B98" s="469">
        <x:v>659</x:v>
      </x:c>
      <x:c r="C98" s="469">
        <x:f>G97</x:f>
        <x:v>2079</x:v>
      </x:c>
      <x:c r="D98" s="469">
        <x:v>11</x:v>
      </x:c>
      <x:c r="E98" s="469"/>
      <x:c r="F98" s="469">
        <x:f>12</x:f>
        <x:v>12</x:v>
      </x:c>
      <x:c r="G98" s="469">
        <x:f>C98-D98+E98+F98</x:f>
        <x:v>2080</x:v>
      </x:c>
      <x:c r="H98" s="725" t="s">
        <x:v>1569</x:v>
      </x:c>
    </x:row>
    <x:row r="99" spans="1:8" customHeight="1">
      <x:c r="A99" s="720">
        <x:v>46110</x:v>
      </x:c>
      <x:c r="B99" s="469">
        <x:v>659</x:v>
      </x:c>
      <x:c r="C99" s="469">
        <x:f>G98</x:f>
        <x:v>2080</x:v>
      </x:c>
      <x:c r="D99" s="469">
        <x:v>12</x:v>
      </x:c>
      <x:c r="E99" s="469"/>
      <x:c r="F99" s="469"/>
      <x:c r="G99" s="469">
        <x:f>C99-D99+E99+F99</x:f>
        <x:v>2068</x:v>
      </x:c>
      <x:c r="H99" s="473"/>
    </x:row>
    <x:row r="100" spans="1:8" customHeight="1">
      <x:c r="A100" s="720">
        <x:v>46111</x:v>
      </x:c>
      <x:c r="B100" s="469">
        <x:v>659</x:v>
      </x:c>
      <x:c r="C100" s="469">
        <x:f>G99</x:f>
        <x:v>2068</x:v>
      </x:c>
      <x:c r="D100" s="469">
        <x:v>6</x:v>
      </x:c>
      <x:c r="E100" s="469"/>
      <x:c r="F100" s="469">
        <x:f>3-2</x:f>
        <x:v>1</x:v>
      </x:c>
      <x:c r="G100" s="469">
        <x:f>C100-D100+E100+F100</x:f>
        <x:v>2063</x:v>
      </x:c>
      <x:c r="H100" s="725" t="s">
        <x:v>5580</x:v>
      </x:c>
    </x:row>
    <x:row r="101" spans="1:8" customHeight="1">
      <x:c r="A101" s="720">
        <x:v>46112</x:v>
      </x:c>
      <x:c r="B101" s="469">
        <x:v>659</x:v>
      </x:c>
      <x:c r="C101" s="469">
        <x:f>G100</x:f>
        <x:v>2063</x:v>
      </x:c>
      <x:c r="D101" s="724">
        <x:v>6</x:v>
      </x:c>
      <x:c r="E101" s="724"/>
      <x:c r="F101" s="724">
        <x:f>2</x:f>
        <x:v>2</x:v>
      </x:c>
      <x:c r="G101" s="469">
        <x:f>C101-D101+E101+F101</x:f>
        <x:v>2059</x:v>
      </x:c>
      <x:c r="H101" s="1389" t="s">
        <x:v>10677</x:v>
      </x:c>
    </x:row>
    <x:row r="102" spans="1:8">
      <x:c r="A102" s="39"/>
      <x:c r="B102" s="39"/>
      <x:c r="C102" s="39"/>
      <x:c r="D102" s="39"/>
      <x:c r="E102" s="39"/>
      <x:c r="F102" s="39"/>
      <x:c r="G102" s="39"/>
      <x:c r="H102" s="39"/>
    </x:row>
    <x:row r="103" spans="1:8" customHeight="1">
      <x:c r="A103" s="718" t="s">
        <x:v>1172</x:v>
      </x:c>
      <x:c r="B103" s="719" t="s">
        <x:v>7725</x:v>
      </x:c>
      <x:c r="C103" s="719" t="s">
        <x:v>7780</x:v>
      </x:c>
      <x:c r="D103" s="719" t="s">
        <x:v>7778</x:v>
      </x:c>
      <x:c r="E103" s="719" t="s">
        <x:v>7770</x:v>
      </x:c>
      <x:c r="F103" s="719" t="s">
        <x:v>7713</x:v>
      </x:c>
      <x:c r="G103" s="719" t="s">
        <x:v>7741</x:v>
      </x:c>
      <x:c r="H103" s="723" t="s">
        <x:v>2977</x:v>
      </x:c>
    </x:row>
    <x:row r="104" spans="1:8" customHeight="1">
      <x:c r="A104" s="720">
        <x:v>46113</x:v>
      </x:c>
      <x:c r="B104" s="469">
        <x:v>637</x:v>
      </x:c>
      <x:c r="C104" s="469">
        <x:v>2059</x:v>
      </x:c>
      <x:c r="D104" s="469">
        <x:v>12</x:v>
      </x:c>
      <x:c r="E104" s="469"/>
      <x:c r="F104" s="469"/>
      <x:c r="G104" s="469">
        <x:f>C104-D104+E104+F104</x:f>
        <x:v>2047</x:v>
      </x:c>
      <x:c r="H104" s="725"/>
    </x:row>
    <x:row r="105" spans="1:8" customHeight="1">
      <x:c r="A105" s="720">
        <x:v>46114</x:v>
      </x:c>
      <x:c r="B105" s="469">
        <x:v>637</x:v>
      </x:c>
      <x:c r="C105" s="469">
        <x:f>G104</x:f>
        <x:v>2047</x:v>
      </x:c>
      <x:c r="D105" s="469">
        <x:v>6</x:v>
      </x:c>
      <x:c r="E105" s="469"/>
      <x:c r="F105" s="469"/>
      <x:c r="G105" s="469">
        <x:f>C105-D105+E105+F105</x:f>
        <x:v>2041</x:v>
      </x:c>
      <x:c r="H105" s="473"/>
    </x:row>
    <x:row r="106" spans="1:8" customHeight="1">
      <x:c r="A106" s="720">
        <x:v>46115</x:v>
      </x:c>
      <x:c r="B106" s="469">
        <x:v>637</x:v>
      </x:c>
      <x:c r="C106" s="469">
        <x:f>G105</x:f>
        <x:v>2041</x:v>
      </x:c>
      <x:c r="D106" s="469">
        <x:v>12</x:v>
      </x:c>
      <x:c r="E106" s="469"/>
      <x:c r="F106" s="469"/>
      <x:c r="G106" s="469">
        <x:f>C106-D106+E106+F106</x:f>
        <x:v>2029</x:v>
      </x:c>
      <x:c r="H106" s="473"/>
    </x:row>
    <x:row r="107" spans="1:8" customHeight="1">
      <x:c r="A107" s="720">
        <x:v>46116</x:v>
      </x:c>
      <x:c r="B107" s="469">
        <x:v>637</x:v>
      </x:c>
      <x:c r="C107" s="469">
        <x:f>G106</x:f>
        <x:v>2029</x:v>
      </x:c>
      <x:c r="D107" s="469">
        <x:v>7</x:v>
      </x:c>
      <x:c r="E107" s="469"/>
      <x:c r="F107" s="469"/>
      <x:c r="G107" s="469">
        <x:f>C107-D107+E107+F107</x:f>
        <x:v>2022</x:v>
      </x:c>
      <x:c r="H107" s="473"/>
    </x:row>
    <x:row r="108" spans="1:8" customHeight="1">
      <x:c r="A108" s="720">
        <x:v>46117</x:v>
      </x:c>
      <x:c r="B108" s="469">
        <x:v>637</x:v>
      </x:c>
      <x:c r="C108" s="469">
        <x:f>G107</x:f>
        <x:v>2022</x:v>
      </x:c>
      <x:c r="D108" s="469">
        <x:v>7</x:v>
      </x:c>
      <x:c r="E108" s="469"/>
      <x:c r="F108" s="469"/>
      <x:c r="G108" s="469">
        <x:f>C108-D108+E108+F108</x:f>
        <x:v>2015</x:v>
      </x:c>
      <x:c r="H108" s="725"/>
    </x:row>
    <x:row r="109" spans="1:8" customHeight="1">
      <x:c r="A109" s="720">
        <x:v>46118</x:v>
      </x:c>
      <x:c r="B109" s="469">
        <x:v>637</x:v>
      </x:c>
      <x:c r="C109" s="469">
        <x:f>G108</x:f>
        <x:v>2015</x:v>
      </x:c>
      <x:c r="D109" s="469">
        <x:v>6</x:v>
      </x:c>
      <x:c r="E109" s="469"/>
      <x:c r="F109" s="469"/>
      <x:c r="G109" s="469">
        <x:f>C109-D109+E109+F109</x:f>
        <x:v>2009</x:v>
      </x:c>
      <x:c r="H109" s="725"/>
    </x:row>
    <x:row r="110" spans="1:8" customHeight="1">
      <x:c r="A110" s="720">
        <x:v>46119</x:v>
      </x:c>
      <x:c r="B110" s="469">
        <x:v>637</x:v>
      </x:c>
      <x:c r="C110" s="469">
        <x:f>G109</x:f>
        <x:v>2009</x:v>
      </x:c>
      <x:c r="D110" s="469">
        <x:v>7</x:v>
      </x:c>
      <x:c r="E110" s="469"/>
      <x:c r="F110" s="469"/>
      <x:c r="G110" s="469">
        <x:f>C110-D110+E110+F110</x:f>
        <x:v>2002</x:v>
      </x:c>
      <x:c r="H110" s="473"/>
    </x:row>
    <x:row r="111" spans="1:8" customHeight="1">
      <x:c r="A111" s="720">
        <x:v>46120</x:v>
      </x:c>
      <x:c r="B111" s="469">
        <x:v>637</x:v>
      </x:c>
      <x:c r="C111" s="469">
        <x:f>G110</x:f>
        <x:v>2002</x:v>
      </x:c>
      <x:c r="D111" s="469">
        <x:v>4</x:v>
      </x:c>
      <x:c r="E111" s="469"/>
      <x:c r="F111" s="469"/>
      <x:c r="G111" s="469">
        <x:f>C111-D111+E111+F111</x:f>
        <x:v>1998</x:v>
      </x:c>
      <x:c r="H111" s="725"/>
    </x:row>
    <x:row r="112" spans="1:8" customHeight="1">
      <x:c r="A112" s="720">
        <x:v>46121</x:v>
      </x:c>
      <x:c r="B112" s="469">
        <x:v>637</x:v>
      </x:c>
      <x:c r="C112" s="469">
        <x:f>G111</x:f>
        <x:v>1998</x:v>
      </x:c>
      <x:c r="D112" s="469">
        <x:v>6</x:v>
      </x:c>
      <x:c r="E112" s="469"/>
      <x:c r="F112" s="469"/>
      <x:c r="G112" s="469">
        <x:f>C112-D112+E112+F112</x:f>
        <x:v>1992</x:v>
      </x:c>
      <x:c r="H112" s="725"/>
    </x:row>
    <x:row r="113" spans="1:8" customHeight="1">
      <x:c r="A113" s="720">
        <x:v>46122</x:v>
      </x:c>
      <x:c r="B113" s="469">
        <x:v>637</x:v>
      </x:c>
      <x:c r="C113" s="469">
        <x:f>G112</x:f>
        <x:v>1992</x:v>
      </x:c>
      <x:c r="D113" s="469">
        <x:v>5</x:v>
      </x:c>
      <x:c r="E113" s="469"/>
      <x:c r="F113" s="469"/>
      <x:c r="G113" s="469">
        <x:f>C113-D113+E113+F113</x:f>
        <x:v>1987</x:v>
      </x:c>
      <x:c r="H113" s="725"/>
    </x:row>
    <x:row r="114" spans="1:8" customHeight="1">
      <x:c r="A114" s="720">
        <x:v>46123</x:v>
      </x:c>
      <x:c r="B114" s="469">
        <x:v>637</x:v>
      </x:c>
      <x:c r="C114" s="469">
        <x:f>G113</x:f>
        <x:v>1987</x:v>
      </x:c>
      <x:c r="D114" s="469">
        <x:v>11</x:v>
      </x:c>
      <x:c r="E114" s="469"/>
      <x:c r="F114" s="469"/>
      <x:c r="G114" s="469">
        <x:f>C114-D114+E114+F114</x:f>
        <x:v>1976</x:v>
      </x:c>
      <x:c r="H114" s="725"/>
    </x:row>
    <x:row r="115" spans="1:8" customHeight="1">
      <x:c r="A115" s="720">
        <x:v>46124</x:v>
      </x:c>
      <x:c r="B115" s="469">
        <x:v>637</x:v>
      </x:c>
      <x:c r="C115" s="469">
        <x:f>G114</x:f>
        <x:v>1976</x:v>
      </x:c>
      <x:c r="D115" s="469">
        <x:v>9</x:v>
      </x:c>
      <x:c r="E115" s="469"/>
      <x:c r="F115" s="469"/>
      <x:c r="G115" s="469">
        <x:f>C115-D115+E115+F115</x:f>
        <x:v>1967</x:v>
      </x:c>
      <x:c r="H115" s="725"/>
    </x:row>
    <x:row r="116" spans="1:8" customHeight="1">
      <x:c r="A116" s="720">
        <x:v>46125</x:v>
      </x:c>
      <x:c r="B116" s="469">
        <x:v>637</x:v>
      </x:c>
      <x:c r="C116" s="469">
        <x:f>G115</x:f>
        <x:v>1967</x:v>
      </x:c>
      <x:c r="D116" s="469">
        <x:v>6</x:v>
      </x:c>
      <x:c r="E116" s="469"/>
      <x:c r="F116" s="469"/>
      <x:c r="G116" s="469">
        <x:f>C116-D116+E116+F116</x:f>
        <x:v>1961</x:v>
      </x:c>
      <x:c r="H116" s="725"/>
    </x:row>
    <x:row r="117" spans="1:8" customHeight="1">
      <x:c r="A117" s="720">
        <x:v>46126</x:v>
      </x:c>
      <x:c r="B117" s="469">
        <x:v>637</x:v>
      </x:c>
      <x:c r="C117" s="469">
        <x:f>G116</x:f>
        <x:v>1961</x:v>
      </x:c>
      <x:c r="D117" s="469">
        <x:v>8</x:v>
      </x:c>
      <x:c r="E117" s="469"/>
      <x:c r="F117" s="469"/>
      <x:c r="G117" s="469">
        <x:f>C117-D117+E117+F117</x:f>
        <x:v>1953</x:v>
      </x:c>
      <x:c r="H117" s="725"/>
    </x:row>
    <x:row r="118" spans="1:8" customHeight="1">
      <x:c r="A118" s="720">
        <x:v>46127</x:v>
      </x:c>
      <x:c r="B118" s="469">
        <x:v>637</x:v>
      </x:c>
      <x:c r="C118" s="469">
        <x:f>G117</x:f>
        <x:v>1953</x:v>
      </x:c>
      <x:c r="D118" s="469">
        <x:v>7</x:v>
      </x:c>
      <x:c r="E118" s="469"/>
      <x:c r="F118" s="469"/>
      <x:c r="G118" s="469">
        <x:f>C118-D118+E118+F118</x:f>
        <x:v>1946</x:v>
      </x:c>
      <x:c r="H118" s="725"/>
    </x:row>
    <x:row r="119" spans="1:8" customHeight="1">
      <x:c r="A119" s="720">
        <x:v>46128</x:v>
      </x:c>
      <x:c r="B119" s="469">
        <x:v>637</x:v>
      </x:c>
      <x:c r="C119" s="469">
        <x:f>G118</x:f>
        <x:v>1946</x:v>
      </x:c>
      <x:c r="D119" s="469">
        <x:v>15</x:v>
      </x:c>
      <x:c r="E119" s="469"/>
      <x:c r="F119" s="469"/>
      <x:c r="G119" s="469">
        <x:f>C119-D119+E119+F119</x:f>
        <x:v>1931</x:v>
      </x:c>
      <x:c r="H119" s="473"/>
    </x:row>
    <x:row r="120" spans="1:8" customHeight="1">
      <x:c r="A120" s="720">
        <x:v>46129</x:v>
      </x:c>
      <x:c r="B120" s="469">
        <x:v>637</x:v>
      </x:c>
      <x:c r="C120" s="469">
        <x:f>G119</x:f>
        <x:v>1931</x:v>
      </x:c>
      <x:c r="D120" s="469">
        <x:v>12</x:v>
      </x:c>
      <x:c r="E120" s="469"/>
      <x:c r="F120" s="469"/>
      <x:c r="G120" s="469">
        <x:f>C120-D120+E120+F120</x:f>
        <x:v>1919</x:v>
      </x:c>
      <x:c r="H120" s="725"/>
    </x:row>
    <x:row r="121" spans="1:8" customHeight="1">
      <x:c r="A121" s="720">
        <x:v>46130</x:v>
      </x:c>
      <x:c r="B121" s="469">
        <x:v>637</x:v>
      </x:c>
      <x:c r="C121" s="469">
        <x:f>G120</x:f>
        <x:v>1919</x:v>
      </x:c>
      <x:c r="D121" s="469">
        <x:v>12</x:v>
      </x:c>
      <x:c r="E121" s="469"/>
      <x:c r="F121" s="469"/>
      <x:c r="G121" s="469">
        <x:f>C121-D121+E121+F121</x:f>
        <x:v>1907</x:v>
      </x:c>
      <x:c r="H121" s="725"/>
    </x:row>
    <x:row r="122" spans="1:8" customHeight="1">
      <x:c r="A122" s="720">
        <x:v>46131</x:v>
      </x:c>
      <x:c r="B122" s="469">
        <x:v>637</x:v>
      </x:c>
      <x:c r="C122" s="469">
        <x:f>G121</x:f>
        <x:v>1907</x:v>
      </x:c>
      <x:c r="D122" s="469">
        <x:v>4</x:v>
      </x:c>
      <x:c r="E122" s="469"/>
      <x:c r="F122" s="469"/>
      <x:c r="G122" s="469">
        <x:f>C122-D122+E122+F122</x:f>
        <x:v>1903</x:v>
      </x:c>
      <x:c r="H122" s="473"/>
    </x:row>
    <x:row r="123" spans="1:8" customHeight="1">
      <x:c r="A123" s="720">
        <x:v>46132</x:v>
      </x:c>
      <x:c r="B123" s="469">
        <x:v>637</x:v>
      </x:c>
      <x:c r="C123" s="469">
        <x:f>G122</x:f>
        <x:v>1903</x:v>
      </x:c>
      <x:c r="D123" s="469">
        <x:v>10</x:v>
      </x:c>
      <x:c r="E123" s="469"/>
      <x:c r="F123" s="469"/>
      <x:c r="G123" s="469">
        <x:f>C123-D123+E123+F123</x:f>
        <x:v>1893</x:v>
      </x:c>
      <x:c r="H123" s="725"/>
    </x:row>
    <x:row r="124" spans="1:8" customHeight="1">
      <x:c r="A124" s="720">
        <x:v>46133</x:v>
      </x:c>
      <x:c r="B124" s="469">
        <x:v>637</x:v>
      </x:c>
      <x:c r="C124" s="469">
        <x:f>G123</x:f>
        <x:v>1893</x:v>
      </x:c>
      <x:c r="D124" s="469">
        <x:v>5</x:v>
      </x:c>
      <x:c r="E124" s="469"/>
      <x:c r="F124" s="469">
        <x:f>12</x:f>
        <x:v>12</x:v>
      </x:c>
      <x:c r="G124" s="469">
        <x:f>C124-D124+E124+F124</x:f>
        <x:v>1900</x:v>
      </x:c>
      <x:c r="H124" s="725" t="s">
        <x:v>8096</x:v>
      </x:c>
    </x:row>
    <x:row r="125" spans="1:8" customHeight="1">
      <x:c r="A125" s="720">
        <x:v>46134</x:v>
      </x:c>
      <x:c r="B125" s="469">
        <x:v>637</x:v>
      </x:c>
      <x:c r="C125" s="469">
        <x:f>G124</x:f>
        <x:v>1900</x:v>
      </x:c>
      <x:c r="D125" s="469">
        <x:v>3</x:v>
      </x:c>
      <x:c r="E125" s="469"/>
      <x:c r="F125" s="469">
        <x:f>5-5-3</x:f>
        <x:v>-3</x:v>
      </x:c>
      <x:c r="G125" s="469">
        <x:f>C125-D125+E125+F125</x:f>
        <x:v>1894</x:v>
      </x:c>
      <x:c r="H125" s="725" t="s">
        <x:v>12339</x:v>
      </x:c>
    </x:row>
    <x:row r="126" spans="1:8" customHeight="1">
      <x:c r="A126" s="720">
        <x:v>46135</x:v>
      </x:c>
      <x:c r="B126" s="469">
        <x:v>637</x:v>
      </x:c>
      <x:c r="C126" s="469">
        <x:f t="shared" ref="C126:C133" si="0">G125</x:f>
        <x:v>1894</x:v>
      </x:c>
      <x:c r="D126" s="469">
        <x:v>7</x:v>
      </x:c>
      <x:c r="E126" s="469"/>
      <x:c r="F126" s="469">
        <x:f>18+170</x:f>
        <x:v>188</x:v>
      </x:c>
      <x:c r="G126" s="469">
        <x:f t="shared" ref="G126:G133" si="1">C126-D126+E126+F126</x:f>
        <x:v>2075</x:v>
      </x:c>
      <x:c r="H126" s="725" t="s">
        <x:v>10660</x:v>
      </x:c>
    </x:row>
    <x:row r="127" spans="1:8" customHeight="1">
      <x:c r="A127" s="720">
        <x:v>46136</x:v>
      </x:c>
      <x:c r="B127" s="469">
        <x:v>637</x:v>
      </x:c>
      <x:c r="C127" s="469">
        <x:f t="shared" si="0"/>
        <x:v>2075</x:v>
      </x:c>
      <x:c r="D127" s="469">
        <x:v>7</x:v>
      </x:c>
      <x:c r="E127" s="469"/>
      <x:c r="F127" s="469"/>
      <x:c r="G127" s="469">
        <x:f t="shared" si="1"/>
        <x:v>2068</x:v>
      </x:c>
      <x:c r="H127" s="725"/>
    </x:row>
    <x:row r="128" spans="1:8" customHeight="1">
      <x:c r="A128" s="720">
        <x:v>46137</x:v>
      </x:c>
      <x:c r="B128" s="469">
        <x:v>637</x:v>
      </x:c>
      <x:c r="C128" s="469">
        <x:f t="shared" si="0"/>
        <x:v>2068</x:v>
      </x:c>
      <x:c r="D128" s="469">
        <x:v>8</x:v>
      </x:c>
      <x:c r="E128" s="469"/>
      <x:c r="F128" s="469">
        <x:f>10</x:f>
        <x:v>10</x:v>
      </x:c>
      <x:c r="G128" s="469">
        <x:f t="shared" si="1"/>
        <x:v>2070</x:v>
      </x:c>
      <x:c r="H128" s="725" t="s">
        <x:v>734</x:v>
      </x:c>
    </x:row>
    <x:row r="129" spans="1:8" customHeight="1">
      <x:c r="A129" s="720">
        <x:v>46138</x:v>
      </x:c>
      <x:c r="B129" s="469">
        <x:v>637</x:v>
      </x:c>
      <x:c r="C129" s="469">
        <x:f t="shared" si="0"/>
        <x:v>2070</x:v>
      </x:c>
      <x:c r="D129" s="469">
        <x:v>8</x:v>
      </x:c>
      <x:c r="E129" s="469"/>
      <x:c r="F129" s="469"/>
      <x:c r="G129" s="469">
        <x:f t="shared" si="1"/>
        <x:v>2062</x:v>
      </x:c>
      <x:c r="H129" s="725"/>
    </x:row>
    <x:row r="130" spans="1:8" customHeight="1">
      <x:c r="A130" s="720">
        <x:v>46139</x:v>
      </x:c>
      <x:c r="B130" s="469">
        <x:v>637</x:v>
      </x:c>
      <x:c r="C130" s="469">
        <x:f t="shared" si="0"/>
        <x:v>2062</x:v>
      </x:c>
      <x:c r="D130" s="469">
        <x:v>5</x:v>
      </x:c>
      <x:c r="E130" s="469"/>
      <x:c r="F130" s="469"/>
      <x:c r="G130" s="469">
        <x:f t="shared" si="1"/>
        <x:v>2057</x:v>
      </x:c>
      <x:c r="H130" s="725"/>
    </x:row>
    <x:row r="131" spans="1:8" customHeight="1">
      <x:c r="A131" s="720">
        <x:v>46140</x:v>
      </x:c>
      <x:c r="B131" s="469">
        <x:v>637</x:v>
      </x:c>
      <x:c r="C131" s="469">
        <x:f t="shared" si="0"/>
        <x:v>2057</x:v>
      </x:c>
      <x:c r="D131" s="469">
        <x:v>16</x:v>
      </x:c>
      <x:c r="E131" s="469"/>
      <x:c r="F131" s="469">
        <x:f>-1</x:f>
        <x:v>-1</x:v>
      </x:c>
      <x:c r="G131" s="469">
        <x:f t="shared" si="1"/>
        <x:v>2040</x:v>
      </x:c>
      <x:c r="H131" s="725" t="s">
        <x:v>1549</x:v>
      </x:c>
    </x:row>
    <x:row r="132" spans="1:8" customHeight="1">
      <x:c r="A132" s="720">
        <x:v>46141</x:v>
      </x:c>
      <x:c r="B132" s="469">
        <x:v>637</x:v>
      </x:c>
      <x:c r="C132" s="469">
        <x:f t="shared" si="0"/>
        <x:v>2040</x:v>
      </x:c>
      <x:c r="D132" s="469">
        <x:v>8</x:v>
      </x:c>
      <x:c r="E132" s="469"/>
      <x:c r="F132" s="469"/>
      <x:c r="G132" s="469">
        <x:f t="shared" si="1"/>
        <x:v>2032</x:v>
      </x:c>
      <x:c r="H132" s="473"/>
    </x:row>
    <x:row r="133" spans="1:8" customHeight="1">
      <x:c r="A133" s="720">
        <x:v>46142</x:v>
      </x:c>
      <x:c r="B133" s="469">
        <x:v>637</x:v>
      </x:c>
      <x:c r="C133" s="469">
        <x:f t="shared" si="0"/>
        <x:v>2032</x:v>
      </x:c>
      <x:c r="D133" s="469">
        <x:v>8</x:v>
      </x:c>
      <x:c r="E133" s="469"/>
      <x:c r="F133" s="469"/>
      <x:c r="G133" s="469">
        <x:f t="shared" si="1"/>
        <x:v>2024</x:v>
      </x:c>
      <x:c r="H133" s="725"/>
    </x:row>
    <x:row r="134" spans="1:8" customHeight="1">
      <x:c r="A134" s="721"/>
      <x:c r="B134" s="724"/>
      <x:c r="C134" s="724"/>
      <x:c r="D134" s="724"/>
      <x:c r="E134" s="724"/>
      <x:c r="F134" s="724"/>
      <x:c r="G134" s="724"/>
      <x:c r="H134" s="722"/>
    </x:row>
    <x:row r="135" spans="1:8">
      <x:c r="A135" s="39"/>
      <x:c r="B135" s="39"/>
      <x:c r="C135" s="39"/>
      <x:c r="D135" s="39"/>
      <x:c r="E135" s="39"/>
      <x:c r="F135" s="39"/>
      <x:c r="G135" s="39"/>
      <x:c r="H135" s="39"/>
    </x:row>
    <x:row r="136" spans="1:8" customHeight="1">
      <x:c r="A136" s="718" t="s">
        <x:v>1172</x:v>
      </x:c>
      <x:c r="B136" s="719" t="s">
        <x:v>7725</x:v>
      </x:c>
      <x:c r="C136" s="719" t="s">
        <x:v>7780</x:v>
      </x:c>
      <x:c r="D136" s="719" t="s">
        <x:v>7778</x:v>
      </x:c>
      <x:c r="E136" s="719" t="s">
        <x:v>7770</x:v>
      </x:c>
      <x:c r="F136" s="719" t="s">
        <x:v>7713</x:v>
      </x:c>
      <x:c r="G136" s="719" t="s">
        <x:v>7741</x:v>
      </x:c>
      <x:c r="H136" s="723" t="s">
        <x:v>2977</x:v>
      </x:c>
    </x:row>
    <x:row r="137" spans="1:8" customHeight="1">
      <x:c r="A137" s="720">
        <x:v>46143</x:v>
      </x:c>
      <x:c r="B137" s="469">
        <x:v>652</x:v>
      </x:c>
      <x:c r="C137" s="469">
        <x:v>2025</x:v>
      </x:c>
      <x:c r="D137" s="469">
        <x:v>10</x:v>
      </x:c>
      <x:c r="E137" s="469"/>
      <x:c r="F137" s="469"/>
      <x:c r="G137" s="469">
        <x:f>C137-D137+E137+F137</x:f>
        <x:v>2015</x:v>
      </x:c>
      <x:c r="H137" s="725"/>
    </x:row>
    <x:row r="138" spans="1:8" customHeight="1">
      <x:c r="A138" s="720">
        <x:v>46144</x:v>
      </x:c>
      <x:c r="B138" s="469">
        <x:v>1039</x:v>
      </x:c>
      <x:c r="C138" s="469">
        <x:f>G137</x:f>
        <x:v>2015</x:v>
      </x:c>
      <x:c r="D138" s="469">
        <x:v>21</x:v>
      </x:c>
      <x:c r="E138" s="469"/>
      <x:c r="F138" s="469"/>
      <x:c r="G138" s="469">
        <x:f>C138-D138+E138+F138</x:f>
        <x:v>1994</x:v>
      </x:c>
      <x:c r="H138" s="473"/>
    </x:row>
    <x:row r="139" spans="1:8" customHeight="1">
      <x:c r="A139" s="720">
        <x:v>46145</x:v>
      </x:c>
      <x:c r="B139" s="469">
        <x:v>1039</x:v>
      </x:c>
      <x:c r="C139" s="469">
        <x:f>G138</x:f>
        <x:v>1994</x:v>
      </x:c>
      <x:c r="D139" s="469">
        <x:v>5</x:v>
      </x:c>
      <x:c r="E139" s="469"/>
      <x:c r="F139" s="469"/>
      <x:c r="G139" s="469">
        <x:f>C139-D139+E139+F139</x:f>
        <x:v>1989</x:v>
      </x:c>
      <x:c r="H139" s="473"/>
    </x:row>
    <x:row r="140" spans="1:8" customHeight="1">
      <x:c r="A140" s="720">
        <x:v>46146</x:v>
      </x:c>
      <x:c r="B140" s="469">
        <x:v>1039</x:v>
      </x:c>
      <x:c r="C140" s="469">
        <x:f>G139</x:f>
        <x:v>1989</x:v>
      </x:c>
      <x:c r="D140" s="469">
        <x:v>6</x:v>
      </x:c>
      <x:c r="E140" s="469"/>
      <x:c r="F140" s="469"/>
      <x:c r="G140" s="469">
        <x:f>C140-D140+E140+F140</x:f>
        <x:v>1983</x:v>
      </x:c>
      <x:c r="H140" s="473"/>
    </x:row>
    <x:row r="141" spans="1:8" customHeight="1">
      <x:c r="A141" s="720">
        <x:v>46147</x:v>
      </x:c>
      <x:c r="B141" s="469">
        <x:v>1039</x:v>
      </x:c>
      <x:c r="C141" s="469">
        <x:f>G140</x:f>
        <x:v>1983</x:v>
      </x:c>
      <x:c r="D141" s="469">
        <x:v>3</x:v>
      </x:c>
      <x:c r="E141" s="469"/>
      <x:c r="F141" s="469"/>
      <x:c r="G141" s="469">
        <x:f>C141-D141+E141+F141</x:f>
        <x:v>1980</x:v>
      </x:c>
      <x:c r="H141" s="725"/>
    </x:row>
    <x:row r="142" spans="1:8" customHeight="1">
      <x:c r="A142" s="720">
        <x:v>46148</x:v>
      </x:c>
      <x:c r="B142" s="469">
        <x:v>1039</x:v>
      </x:c>
      <x:c r="C142" s="469">
        <x:f>G141</x:f>
        <x:v>1980</x:v>
      </x:c>
      <x:c r="D142" s="469">
        <x:v>10</x:v>
      </x:c>
      <x:c r="E142" s="469"/>
      <x:c r="F142" s="469">
        <x:f>3+8+5+3-5-2-3-2</x:f>
        <x:v>7</x:v>
      </x:c>
      <x:c r="G142" s="469">
        <x:f>C142-D142+E142+F142</x:f>
        <x:v>1977</x:v>
      </x:c>
      <x:c r="H142" s="725" t="s">
        <x:v>10482</x:v>
      </x:c>
    </x:row>
    <x:row r="143" spans="1:8" customHeight="1">
      <x:c r="A143" s="720">
        <x:v>46149</x:v>
      </x:c>
      <x:c r="B143" s="469">
        <x:v>1039</x:v>
      </x:c>
      <x:c r="C143" s="469">
        <x:f>G142</x:f>
        <x:v>1977</x:v>
      </x:c>
      <x:c r="D143" s="469">
        <x:v>9</x:v>
      </x:c>
      <x:c r="E143" s="469"/>
      <x:c r="F143" s="469"/>
      <x:c r="G143" s="469">
        <x:f>C143-D143+E143+F143</x:f>
        <x:v>1968</x:v>
      </x:c>
      <x:c r="H143" s="473"/>
    </x:row>
    <x:row r="144" spans="1:8" customHeight="1">
      <x:c r="A144" s="720">
        <x:v>46150</x:v>
      </x:c>
      <x:c r="B144" s="469">
        <x:f>1039+2</x:f>
        <x:v>1041</x:v>
      </x:c>
      <x:c r="C144" s="469">
        <x:f>G143</x:f>
        <x:v>1968</x:v>
      </x:c>
      <x:c r="D144" s="469">
        <x:v>9</x:v>
      </x:c>
      <x:c r="E144" s="469"/>
      <x:c r="F144" s="469">
        <x:f>8</x:f>
        <x:v>8</x:v>
      </x:c>
      <x:c r="G144" s="469">
        <x:f>C144-D144+E144+F144</x:f>
        <x:v>1967</x:v>
      </x:c>
      <x:c r="H144" s="725" t="s">
        <x:v>9735</x:v>
      </x:c>
    </x:row>
    <x:row r="145" spans="1:8" customHeight="1">
      <x:c r="A145" s="720">
        <x:v>46151</x:v>
      </x:c>
      <x:c r="B145" s="469">
        <x:v>1041</x:v>
      </x:c>
      <x:c r="C145" s="469">
        <x:f>G144</x:f>
        <x:v>1967</x:v>
      </x:c>
      <x:c r="D145" s="469">
        <x:v>4</x:v>
      </x:c>
      <x:c r="E145" s="469"/>
      <x:c r="F145" s="469"/>
      <x:c r="G145" s="469">
        <x:f>C145-D145+E145+F145</x:f>
        <x:v>1963</x:v>
      </x:c>
      <x:c r="H145" s="725"/>
    </x:row>
    <x:row r="146" spans="1:8" customHeight="1">
      <x:c r="A146" s="720">
        <x:v>46152</x:v>
      </x:c>
      <x:c r="B146" s="469">
        <x:v>1041</x:v>
      </x:c>
      <x:c r="C146" s="469">
        <x:f>G145</x:f>
        <x:v>1963</x:v>
      </x:c>
      <x:c r="D146" s="469">
        <x:v>21</x:v>
      </x:c>
      <x:c r="E146" s="469"/>
      <x:c r="F146" s="469"/>
      <x:c r="G146" s="469">
        <x:f>C146-D146+E146+F146</x:f>
        <x:v>1942</x:v>
      </x:c>
      <x:c r="H146" s="725"/>
    </x:row>
    <x:row r="147" spans="1:8" customHeight="1">
      <x:c r="A147" s="720">
        <x:v>46153</x:v>
      </x:c>
      <x:c r="B147" s="469">
        <x:v>1041</x:v>
      </x:c>
      <x:c r="C147" s="469">
        <x:f>G146</x:f>
        <x:v>1942</x:v>
      </x:c>
      <x:c r="D147" s="469">
        <x:v>8</x:v>
      </x:c>
      <x:c r="E147" s="469"/>
      <x:c r="F147" s="469"/>
      <x:c r="G147" s="469">
        <x:f>C147-D147+E147+F147</x:f>
        <x:v>1934</x:v>
      </x:c>
      <x:c r="H147" s="725"/>
    </x:row>
    <x:row r="148" spans="1:8" customHeight="1">
      <x:c r="A148" s="720">
        <x:v>46154</x:v>
      </x:c>
      <x:c r="B148" s="469">
        <x:v>1041</x:v>
      </x:c>
      <x:c r="C148" s="469">
        <x:f>G147</x:f>
        <x:v>1934</x:v>
      </x:c>
      <x:c r="D148" s="469">
        <x:v>10</x:v>
      </x:c>
      <x:c r="E148" s="469"/>
      <x:c r="F148" s="469"/>
      <x:c r="G148" s="469">
        <x:f>C148-D148+E148+F148</x:f>
        <x:v>1924</x:v>
      </x:c>
      <x:c r="H148" s="725"/>
    </x:row>
    <x:row r="149" spans="1:8" customHeight="1">
      <x:c r="A149" s="720">
        <x:v>46155</x:v>
      </x:c>
      <x:c r="B149" s="469">
        <x:v>1041</x:v>
      </x:c>
      <x:c r="C149" s="469">
        <x:f>G148</x:f>
        <x:v>1924</x:v>
      </x:c>
      <x:c r="D149" s="469">
        <x:v>5</x:v>
      </x:c>
      <x:c r="E149" s="469"/>
      <x:c r="F149" s="469"/>
      <x:c r="G149" s="469">
        <x:f>C149-D149+E149+F149</x:f>
        <x:v>1919</x:v>
      </x:c>
      <x:c r="H149" s="725"/>
    </x:row>
    <x:row r="150" spans="1:8" customHeight="1">
      <x:c r="A150" s="720">
        <x:v>46156</x:v>
      </x:c>
      <x:c r="B150" s="469">
        <x:v>1041</x:v>
      </x:c>
      <x:c r="C150" s="469">
        <x:f>G149</x:f>
        <x:v>1919</x:v>
      </x:c>
      <x:c r="D150" s="469">
        <x:v>8</x:v>
      </x:c>
      <x:c r="E150" s="469">
        <x:v>135</x:v>
      </x:c>
      <x:c r="F150" s="469"/>
      <x:c r="G150" s="469">
        <x:f>C150-D150+E150+F150</x:f>
        <x:v>2046</x:v>
      </x:c>
      <x:c r="H150" s="725" t="s">
        <x:v>10086</x:v>
      </x:c>
    </x:row>
    <x:row r="151" spans="1:8" customHeight="1">
      <x:c r="A151" s="720">
        <x:v>46157</x:v>
      </x:c>
      <x:c r="B151" s="469">
        <x:v>1041</x:v>
      </x:c>
      <x:c r="C151" s="469">
        <x:f>G150</x:f>
        <x:v>2046</x:v>
      </x:c>
      <x:c r="D151" s="469">
        <x:v>14</x:v>
      </x:c>
      <x:c r="E151" s="469"/>
      <x:c r="F151" s="469"/>
      <x:c r="G151" s="469">
        <x:f>C151-D151+E151+F151</x:f>
        <x:v>2032</x:v>
      </x:c>
      <x:c r="H151" s="725"/>
    </x:row>
    <x:row r="152" spans="1:8" customHeight="1">
      <x:c r="A152" s="720">
        <x:v>46158</x:v>
      </x:c>
      <x:c r="B152" s="469">
        <x:v>1041</x:v>
      </x:c>
      <x:c r="C152" s="469">
        <x:f>G151</x:f>
        <x:v>2032</x:v>
      </x:c>
      <x:c r="D152" s="469">
        <x:v>17</x:v>
      </x:c>
      <x:c r="E152" s="469"/>
      <x:c r="F152" s="469"/>
      <x:c r="G152" s="469">
        <x:f>C152-D152+E152+F152</x:f>
        <x:v>2015</x:v>
      </x:c>
      <x:c r="H152" s="473"/>
    </x:row>
    <x:row r="153" spans="1:8" customHeight="1">
      <x:c r="A153" s="720">
        <x:v>46159</x:v>
      </x:c>
      <x:c r="B153" s="469">
        <x:v>1041</x:v>
      </x:c>
      <x:c r="C153" s="469">
        <x:f>G152</x:f>
        <x:v>2015</x:v>
      </x:c>
      <x:c r="D153" s="469">
        <x:v>6</x:v>
      </x:c>
      <x:c r="E153" s="469"/>
      <x:c r="F153" s="469"/>
      <x:c r="G153" s="469">
        <x:f>C153-D153+E153+F153</x:f>
        <x:v>2009</x:v>
      </x:c>
      <x:c r="H153" s="725"/>
    </x:row>
    <x:row r="154" spans="1:8" customHeight="1">
      <x:c r="A154" s="720">
        <x:v>46160</x:v>
      </x:c>
      <x:c r="B154" s="469">
        <x:v>1041</x:v>
      </x:c>
      <x:c r="C154" s="469">
        <x:f>G153</x:f>
        <x:v>2009</x:v>
      </x:c>
      <x:c r="D154" s="469">
        <x:v>7</x:v>
      </x:c>
      <x:c r="E154" s="469"/>
      <x:c r="F154" s="469"/>
      <x:c r="G154" s="469">
        <x:f>C154-D154+E154+F154</x:f>
        <x:v>2002</x:v>
      </x:c>
      <x:c r="H154" s="725"/>
    </x:row>
    <x:row r="155" spans="1:8" customHeight="1">
      <x:c r="A155" s="720">
        <x:v>46161</x:v>
      </x:c>
      <x:c r="B155" s="469">
        <x:v>1041</x:v>
      </x:c>
      <x:c r="C155" s="469">
        <x:f>G154</x:f>
        <x:v>2002</x:v>
      </x:c>
      <x:c r="D155" s="469">
        <x:v>1</x:v>
      </x:c>
      <x:c r="E155" s="469"/>
      <x:c r="F155" s="469"/>
      <x:c r="G155" s="469">
        <x:f>C155-D155+E155+F155</x:f>
        <x:v>2001</x:v>
      </x:c>
      <x:c r="H155" s="473"/>
    </x:row>
    <x:row r="156" spans="1:8" customHeight="1">
      <x:c r="A156" s="720">
        <x:v>46162</x:v>
      </x:c>
      <x:c r="B156" s="469">
        <x:v>1041</x:v>
      </x:c>
      <x:c r="C156" s="469">
        <x:f>G155</x:f>
        <x:v>2001</x:v>
      </x:c>
      <x:c r="D156" s="469">
        <x:v>14</x:v>
      </x:c>
      <x:c r="E156" s="469"/>
      <x:c r="F156" s="469"/>
      <x:c r="G156" s="469">
        <x:f t="shared" ref="G156:G167" si="2">C156-D156+E156+F156</x:f>
        <x:v>1987</x:v>
      </x:c>
      <x:c r="H156" s="725"/>
    </x:row>
    <x:row r="157" spans="1:8" customHeight="1">
      <x:c r="A157" s="720">
        <x:v>46163</x:v>
      </x:c>
      <x:c r="B157" s="469">
        <x:v>1041</x:v>
      </x:c>
      <x:c r="C157" s="469">
        <x:f>G156</x:f>
        <x:v>1987</x:v>
      </x:c>
      <x:c r="D157" s="469">
        <x:v>6</x:v>
      </x:c>
      <x:c r="E157" s="469"/>
      <x:c r="F157" s="469"/>
      <x:c r="G157" s="469">
        <x:f t="shared" si="2"/>
        <x:v>1981</x:v>
      </x:c>
      <x:c r="H157" s="725"/>
    </x:row>
    <x:row r="158" spans="1:8" customHeight="1">
      <x:c r="A158" s="720">
        <x:v>46164</x:v>
      </x:c>
      <x:c r="B158" s="469">
        <x:v>1041</x:v>
      </x:c>
      <x:c r="C158" s="469">
        <x:f>G157</x:f>
        <x:v>1981</x:v>
      </x:c>
      <x:c r="D158" s="469">
        <x:v>24</x:v>
      </x:c>
      <x:c r="E158" s="469"/>
      <x:c r="F158" s="469"/>
      <x:c r="G158" s="469">
        <x:f t="shared" si="2"/>
        <x:v>1957</x:v>
      </x:c>
      <x:c r="H158" s="725"/>
    </x:row>
    <x:row r="159" spans="1:8" customHeight="1">
      <x:c r="A159" s="720">
        <x:v>46165</x:v>
      </x:c>
      <x:c r="B159" s="469">
        <x:v>1041</x:v>
      </x:c>
      <x:c r="C159" s="469">
        <x:f>G158</x:f>
        <x:v>1957</x:v>
      </x:c>
      <x:c r="D159" s="469">
        <x:v>9</x:v>
      </x:c>
      <x:c r="E159" s="469"/>
      <x:c r="F159" s="469"/>
      <x:c r="G159" s="469">
        <x:f t="shared" si="2"/>
        <x:v>1948</x:v>
      </x:c>
      <x:c r="H159" s="725"/>
    </x:row>
    <x:row r="160" spans="1:8" customHeight="1">
      <x:c r="A160" s="720">
        <x:v>46166</x:v>
      </x:c>
      <x:c r="B160" s="469">
        <x:v>1041</x:v>
      </x:c>
      <x:c r="C160" s="469">
        <x:f>G159</x:f>
        <x:v>1948</x:v>
      </x:c>
      <x:c r="D160" s="469">
        <x:v>20</x:v>
      </x:c>
      <x:c r="E160" s="469"/>
      <x:c r="F160" s="469"/>
      <x:c r="G160" s="469">
        <x:f t="shared" si="2"/>
        <x:v>1928</x:v>
      </x:c>
      <x:c r="H160" s="725"/>
    </x:row>
    <x:row r="161" spans="1:8" customHeight="1">
      <x:c r="A161" s="720">
        <x:v>46167</x:v>
      </x:c>
      <x:c r="B161" s="469">
        <x:v>1041</x:v>
      </x:c>
      <x:c r="C161" s="469">
        <x:f>G160</x:f>
        <x:v>1928</x:v>
      </x:c>
      <x:c r="D161" s="469">
        <x:v>12</x:v>
      </x:c>
      <x:c r="E161" s="469"/>
      <x:c r="F161" s="469"/>
      <x:c r="G161" s="469">
        <x:f t="shared" si="2"/>
        <x:v>1916</x:v>
      </x:c>
      <x:c r="H161" s="725"/>
    </x:row>
    <x:row r="162" spans="1:8" customHeight="1">
      <x:c r="A162" s="720">
        <x:v>46168</x:v>
      </x:c>
      <x:c r="B162" s="469">
        <x:v>1041</x:v>
      </x:c>
      <x:c r="C162" s="469">
        <x:f>G161</x:f>
        <x:v>1916</x:v>
      </x:c>
      <x:c r="D162" s="469">
        <x:v>15</x:v>
      </x:c>
      <x:c r="E162" s="469">
        <x:v>26</x:v>
      </x:c>
      <x:c r="F162" s="469"/>
      <x:c r="G162" s="469">
        <x:f t="shared" si="2"/>
        <x:v>1927</x:v>
      </x:c>
      <x:c r="H162" s="725" t="s">
        <x:v>9516</x:v>
      </x:c>
    </x:row>
    <x:row r="163" spans="1:8" customHeight="1">
      <x:c r="A163" s="720">
        <x:v>46169</x:v>
      </x:c>
      <x:c r="B163" s="469">
        <x:v>1041</x:v>
      </x:c>
      <x:c r="C163" s="469">
        <x:f>G162</x:f>
        <x:v>1927</x:v>
      </x:c>
      <x:c r="D163" s="469">
        <x:v>6</x:v>
      </x:c>
      <x:c r="E163" s="469"/>
      <x:c r="F163" s="469"/>
      <x:c r="G163" s="469">
        <x:f t="shared" si="2"/>
        <x:v>1921</x:v>
      </x:c>
      <x:c r="H163" s="725"/>
    </x:row>
    <x:row r="164" spans="1:8" customHeight="1">
      <x:c r="A164" s="720">
        <x:v>46170</x:v>
      </x:c>
      <x:c r="B164" s="469">
        <x:v>1041</x:v>
      </x:c>
      <x:c r="C164" s="469">
        <x:f>G163</x:f>
        <x:v>1921</x:v>
      </x:c>
      <x:c r="D164" s="469">
        <x:v>17</x:v>
      </x:c>
      <x:c r="E164" s="469"/>
      <x:c r="F164" s="469"/>
      <x:c r="G164" s="469">
        <x:f t="shared" si="2"/>
        <x:v>1904</x:v>
      </x:c>
      <x:c r="H164" s="725"/>
    </x:row>
    <x:row r="165" spans="1:8" customHeight="1">
      <x:c r="A165" s="720">
        <x:v>46171</x:v>
      </x:c>
      <x:c r="B165" s="469">
        <x:v>1041</x:v>
      </x:c>
      <x:c r="C165" s="469">
        <x:f>G164</x:f>
        <x:v>1904</x:v>
      </x:c>
      <x:c r="D165" s="469">
        <x:v>12</x:v>
      </x:c>
      <x:c r="E165" s="469"/>
      <x:c r="F165" s="469"/>
      <x:c r="G165" s="469">
        <x:f t="shared" si="2"/>
        <x:v>1892</x:v>
      </x:c>
      <x:c r="H165" s="473"/>
    </x:row>
    <x:row r="166" spans="1:8" customHeight="1">
      <x:c r="A166" s="720">
        <x:v>46172</x:v>
      </x:c>
      <x:c r="B166" s="469">
        <x:v>1041</x:v>
      </x:c>
      <x:c r="C166" s="469">
        <x:f>G165</x:f>
        <x:v>1892</x:v>
      </x:c>
      <x:c r="D166" s="469">
        <x:v>9</x:v>
      </x:c>
      <x:c r="E166" s="469"/>
      <x:c r="F166" s="469"/>
      <x:c r="G166" s="469">
        <x:f t="shared" si="2"/>
        <x:v>1883</x:v>
      </x:c>
      <x:c r="H166" s="725"/>
    </x:row>
    <x:row r="167" spans="1:8" customHeight="1">
      <x:c r="A167" s="720">
        <x:v>46173</x:v>
      </x:c>
      <x:c r="B167" s="469">
        <x:v>1041</x:v>
      </x:c>
      <x:c r="C167" s="469">
        <x:f>G166</x:f>
        <x:v>1883</x:v>
      </x:c>
      <x:c r="D167" s="724">
        <x:v>13</x:v>
      </x:c>
      <x:c r="E167" s="724"/>
      <x:c r="F167" s="724"/>
      <x:c r="G167" s="469">
        <x:f t="shared" si="2"/>
        <x:v>1870</x:v>
      </x:c>
      <x:c r="H167" s="722"/>
    </x:row>
    <x:row r="169" spans="1:8" ht="16.75">
      <x:c r="A169" s="718" t="s">
        <x:v>1172</x:v>
      </x:c>
      <x:c r="B169" s="719" t="s">
        <x:v>7725</x:v>
      </x:c>
      <x:c r="C169" s="719" t="s">
        <x:v>7780</x:v>
      </x:c>
      <x:c r="D169" s="719" t="s">
        <x:v>7778</x:v>
      </x:c>
      <x:c r="E169" s="719" t="s">
        <x:v>7770</x:v>
      </x:c>
      <x:c r="F169" s="719" t="s">
        <x:v>7713</x:v>
      </x:c>
      <x:c r="G169" s="719" t="s">
        <x:v>7741</x:v>
      </x:c>
      <x:c r="H169" s="723" t="s">
        <x:v>2977</x:v>
      </x:c>
    </x:row>
    <x:row r="170" spans="1:8">
      <x:c r="A170" s="720">
        <x:v>46174</x:v>
      </x:c>
      <x:c r="B170" s="469">
        <x:v>658</x:v>
      </x:c>
      <x:c r="C170" s="469">
        <x:v>1870</x:v>
      </x:c>
      <x:c r="D170" s="469">
        <x:v>7</x:v>
      </x:c>
      <x:c r="E170" s="469"/>
      <x:c r="F170" s="469"/>
      <x:c r="G170" s="469">
        <x:f>C170-D170+E170+F170</x:f>
        <x:v>1863</x:v>
      </x:c>
      <x:c r="H170" s="725"/>
    </x:row>
    <x:row r="171" spans="1:8">
      <x:c r="A171" s="720">
        <x:v>46175</x:v>
      </x:c>
      <x:c r="B171" s="469">
        <x:v>658</x:v>
      </x:c>
      <x:c r="C171" s="469">
        <x:f>G170</x:f>
        <x:v>1863</x:v>
      </x:c>
      <x:c r="D171" s="469">
        <x:v>3</x:v>
      </x:c>
      <x:c r="E171" s="469"/>
      <x:c r="F171" s="469"/>
      <x:c r="G171" s="469">
        <x:f>C171-D171+E171+F171</x:f>
        <x:v>1860</x:v>
      </x:c>
      <x:c r="H171" s="473"/>
    </x:row>
    <x:row r="172" spans="1:8">
      <x:c r="A172" s="720">
        <x:v>46176</x:v>
      </x:c>
      <x:c r="B172" s="469">
        <x:v>658</x:v>
      </x:c>
      <x:c r="C172" s="469">
        <x:f t="shared" ref="C172:C177" si="3">G171</x:f>
        <x:v>1860</x:v>
      </x:c>
      <x:c r="D172" s="469">
        <x:v>6</x:v>
      </x:c>
      <x:c r="E172" s="469"/>
      <x:c r="F172" s="469"/>
      <x:c r="G172" s="469">
        <x:f t="shared" ref="G172:G176" si="4">C172-D172+E172+F172</x:f>
        <x:v>1854</x:v>
      </x:c>
      <x:c r="H172" s="473"/>
    </x:row>
    <x:row r="173" spans="1:8">
      <x:c r="A173" s="720">
        <x:v>46177</x:v>
      </x:c>
      <x:c r="B173" s="469">
        <x:v>658</x:v>
      </x:c>
      <x:c r="C173" s="469">
        <x:f t="shared" si="3"/>
        <x:v>1854</x:v>
      </x:c>
      <x:c r="D173" s="469">
        <x:v>24</x:v>
      </x:c>
      <x:c r="E173" s="469"/>
      <x:c r="F173" s="469"/>
      <x:c r="G173" s="469">
        <x:f t="shared" si="4"/>
        <x:v>1830</x:v>
      </x:c>
      <x:c r="H173" s="473"/>
    </x:row>
    <x:row r="174" spans="1:8">
      <x:c r="A174" s="720">
        <x:v>46178</x:v>
      </x:c>
      <x:c r="B174" s="469">
        <x:v>658</x:v>
      </x:c>
      <x:c r="C174" s="469">
        <x:f t="shared" si="3"/>
        <x:v>1830</x:v>
      </x:c>
      <x:c r="D174" s="469">
        <x:v>6</x:v>
      </x:c>
      <x:c r="E174" s="469"/>
      <x:c r="F174" s="469"/>
      <x:c r="G174" s="469">
        <x:f t="shared" si="4"/>
        <x:v>1824</x:v>
      </x:c>
      <x:c r="H174" s="725"/>
    </x:row>
    <x:row r="175" spans="1:8">
      <x:c r="A175" s="720">
        <x:v>46179</x:v>
      </x:c>
      <x:c r="B175" s="469">
        <x:v>658</x:v>
      </x:c>
      <x:c r="C175" s="469">
        <x:f t="shared" si="3"/>
        <x:v>1824</x:v>
      </x:c>
      <x:c r="D175" s="469">
        <x:v>16</x:v>
      </x:c>
      <x:c r="E175" s="469"/>
      <x:c r="F175" s="469"/>
      <x:c r="G175" s="469">
        <x:f t="shared" si="4"/>
        <x:v>1808</x:v>
      </x:c>
      <x:c r="H175" s="725"/>
    </x:row>
    <x:row r="176" spans="1:8">
      <x:c r="A176" s="720">
        <x:v>46180</x:v>
      </x:c>
      <x:c r="B176" s="469">
        <x:v>658</x:v>
      </x:c>
      <x:c r="C176" s="469">
        <x:f t="shared" si="3"/>
        <x:v>1808</x:v>
      </x:c>
      <x:c r="D176" s="469">
        <x:v>13</x:v>
      </x:c>
      <x:c r="E176" s="469"/>
      <x:c r="F176" s="469"/>
      <x:c r="G176" s="469">
        <x:f t="shared" si="4"/>
        <x:v>1795</x:v>
      </x:c>
      <x:c r="H176" s="473"/>
    </x:row>
    <x:row r="177" spans="1:8">
      <x:c r="A177" s="720">
        <x:v>46181</x:v>
      </x:c>
      <x:c r="B177" s="469">
        <x:v>658</x:v>
      </x:c>
      <x:c r="C177" s="469">
        <x:f t="shared" si="3"/>
        <x:v>1795</x:v>
      </x:c>
      <x:c r="D177" s="469"/>
      <x:c r="E177" s="469"/>
      <x:c r="F177" s="469"/>
      <x:c r="G177" s="469"/>
      <x:c r="H177" s="725"/>
    </x:row>
    <x:row r="178" spans="1:8">
      <x:c r="A178" s="720">
        <x:v>46182</x:v>
      </x:c>
      <x:c r="B178" s="469"/>
      <x:c r="C178" s="469"/>
      <x:c r="D178" s="469"/>
      <x:c r="E178" s="469"/>
      <x:c r="F178" s="469"/>
      <x:c r="G178" s="469"/>
      <x:c r="H178" s="725"/>
    </x:row>
    <x:row r="179" spans="1:8" customHeight="1">
      <x:c r="A179" s="720">
        <x:v>46183</x:v>
      </x:c>
      <x:c r="B179" s="469"/>
      <x:c r="C179" s="469"/>
      <x:c r="D179" s="469"/>
      <x:c r="E179" s="469"/>
      <x:c r="F179" s="469">
        <x:f>2+5+3+2+3</x:f>
        <x:v>15</x:v>
      </x:c>
      <x:c r="G179" s="469"/>
      <x:c r="H179" s="725" t="s">
        <x:v>12119</x:v>
      </x:c>
    </x:row>
    <x:row r="180" spans="1:8" ht="16.300000000000001" customHeight="1">
      <x:c r="A180" s="720">
        <x:v>46184</x:v>
      </x:c>
      <x:c r="B180" s="469"/>
      <x:c r="C180" s="469"/>
      <x:c r="D180" s="469"/>
      <x:c r="E180" s="469"/>
      <x:c r="F180" s="469">
        <x:f>8+6</x:f>
        <x:v>14</x:v>
      </x:c>
      <x:c r="G180" s="469"/>
      <x:c r="H180" s="725" t="s">
        <x:v>12126</x:v>
      </x:c>
    </x:row>
    <x:row r="181" spans="1:8">
      <x:c r="A181" s="720">
        <x:v>46185</x:v>
      </x:c>
      <x:c r="B181" s="469"/>
      <x:c r="C181" s="469"/>
      <x:c r="D181" s="469"/>
      <x:c r="E181" s="469"/>
      <x:c r="F181" s="469"/>
      <x:c r="G181" s="469"/>
      <x:c r="H181" s="725"/>
    </x:row>
    <x:row r="182" spans="1:8">
      <x:c r="A182" s="720">
        <x:v>46186</x:v>
      </x:c>
      <x:c r="B182" s="469"/>
      <x:c r="C182" s="469"/>
      <x:c r="D182" s="469"/>
      <x:c r="E182" s="469"/>
      <x:c r="F182" s="469"/>
      <x:c r="G182" s="469"/>
      <x:c r="H182" s="725"/>
    </x:row>
    <x:row r="183" spans="1:8" customHeight="1">
      <x:c r="A183" s="720">
        <x:v>46187</x:v>
      </x:c>
      <x:c r="B183" s="469"/>
      <x:c r="C183" s="469"/>
      <x:c r="D183" s="469"/>
      <x:c r="E183" s="469"/>
      <x:c r="F183" s="469">
        <x:f>-1-9-9</x:f>
        <x:v>-19</x:v>
      </x:c>
      <x:c r="G183" s="469"/>
      <x:c r="H183" s="725" t="s">
        <x:v>12123</x:v>
      </x:c>
    </x:row>
    <x:row r="184" spans="1:8" customHeight="1">
      <x:c r="A184" s="720">
        <x:v>46188</x:v>
      </x:c>
      <x:c r="B184" s="469"/>
      <x:c r="C184" s="469"/>
      <x:c r="D184" s="469"/>
      <x:c r="E184" s="469"/>
      <x:c r="F184" s="469">
        <x:f>-2-6-8-4</x:f>
        <x:v>-20</x:v>
      </x:c>
      <x:c r="G184" s="469"/>
      <x:c r="H184" s="725" t="s">
        <x:v>4078</x:v>
      </x:c>
    </x:row>
    <x:row r="185" spans="1:8" ht="16.300000000000001" customHeight="1">
      <x:c r="A185" s="720">
        <x:v>46189</x:v>
      </x:c>
      <x:c r="B185" s="469"/>
      <x:c r="C185" s="469"/>
      <x:c r="D185" s="469"/>
      <x:c r="E185" s="469"/>
      <x:c r="F185" s="469">
        <x:f>-3-6</x:f>
        <x:v>-9</x:v>
      </x:c>
      <x:c r="G185" s="469"/>
      <x:c r="H185" s="725" t="s">
        <x:v>1055</x:v>
      </x:c>
    </x:row>
    <x:row r="186" spans="1:8">
      <x:c r="A186" s="720">
        <x:v>46190</x:v>
      </x:c>
      <x:c r="B186" s="469"/>
      <x:c r="C186" s="469"/>
      <x:c r="D186" s="469"/>
      <x:c r="E186" s="469"/>
      <x:c r="F186" s="469"/>
      <x:c r="G186" s="469"/>
      <x:c r="H186" s="725"/>
    </x:row>
    <x:row r="187" spans="1:8">
      <x:c r="A187" s="720">
        <x:v>46191</x:v>
      </x:c>
      <x:c r="B187" s="469"/>
      <x:c r="C187" s="469"/>
      <x:c r="D187" s="469"/>
      <x:c r="E187" s="469"/>
      <x:c r="F187" s="469"/>
      <x:c r="G187" s="469"/>
      <x:c r="H187" s="725"/>
    </x:row>
    <x:row r="188" spans="1:8">
      <x:c r="A188" s="720">
        <x:v>46192</x:v>
      </x:c>
      <x:c r="B188" s="469"/>
      <x:c r="C188" s="469"/>
      <x:c r="D188" s="469"/>
      <x:c r="E188" s="469"/>
      <x:c r="F188" s="469"/>
      <x:c r="G188" s="469"/>
      <x:c r="H188" s="473"/>
    </x:row>
    <x:row r="189" spans="1:8">
      <x:c r="A189" s="720">
        <x:v>46193</x:v>
      </x:c>
      <x:c r="B189" s="469"/>
      <x:c r="C189" s="469"/>
      <x:c r="D189" s="469"/>
      <x:c r="E189" s="469"/>
      <x:c r="F189" s="469"/>
      <x:c r="G189" s="469"/>
      <x:c r="H189" s="725"/>
    </x:row>
    <x:row r="190" spans="1:8">
      <x:c r="A190" s="720">
        <x:v>46194</x:v>
      </x:c>
      <x:c r="B190" s="469"/>
      <x:c r="C190" s="469"/>
      <x:c r="D190" s="469"/>
      <x:c r="E190" s="469"/>
      <x:c r="F190" s="469"/>
      <x:c r="G190" s="469"/>
      <x:c r="H190" s="725"/>
    </x:row>
    <x:row r="191" spans="1:8">
      <x:c r="A191" s="720">
        <x:v>46195</x:v>
      </x:c>
      <x:c r="B191" s="469"/>
      <x:c r="C191" s="469"/>
      <x:c r="D191" s="469"/>
      <x:c r="E191" s="469"/>
      <x:c r="F191" s="469"/>
      <x:c r="G191" s="469"/>
      <x:c r="H191" s="725"/>
    </x:row>
    <x:row r="192" spans="1:8">
      <x:c r="A192" s="720">
        <x:v>46196</x:v>
      </x:c>
      <x:c r="B192" s="469"/>
      <x:c r="C192" s="469"/>
      <x:c r="D192" s="469"/>
      <x:c r="E192" s="469"/>
      <x:c r="F192" s="469"/>
      <x:c r="G192" s="469"/>
      <x:c r="H192" s="725"/>
    </x:row>
    <x:row r="193" spans="1:8">
      <x:c r="A193" s="720">
        <x:v>46197</x:v>
      </x:c>
      <x:c r="B193" s="469"/>
      <x:c r="C193" s="469"/>
      <x:c r="D193" s="469"/>
      <x:c r="E193" s="469"/>
      <x:c r="F193" s="469"/>
      <x:c r="G193" s="469"/>
      <x:c r="H193" s="725"/>
    </x:row>
    <x:row r="194" spans="1:8">
      <x:c r="A194" s="720">
        <x:v>46198</x:v>
      </x:c>
      <x:c r="B194" s="469"/>
      <x:c r="C194" s="469"/>
      <x:c r="D194" s="469"/>
      <x:c r="E194" s="469"/>
      <x:c r="F194" s="469"/>
      <x:c r="G194" s="469"/>
      <x:c r="H194" s="725"/>
    </x:row>
    <x:row r="195" spans="1:8">
      <x:c r="A195" s="720">
        <x:v>46199</x:v>
      </x:c>
      <x:c r="B195" s="469"/>
      <x:c r="C195" s="469"/>
      <x:c r="D195" s="469"/>
      <x:c r="E195" s="469"/>
      <x:c r="F195" s="469"/>
      <x:c r="G195" s="469"/>
      <x:c r="H195" s="725"/>
    </x:row>
    <x:row r="196" spans="1:8">
      <x:c r="A196" s="720">
        <x:v>46200</x:v>
      </x:c>
      <x:c r="B196" s="469"/>
      <x:c r="C196" s="469"/>
      <x:c r="D196" s="469"/>
      <x:c r="E196" s="469"/>
      <x:c r="F196" s="469"/>
      <x:c r="G196" s="469"/>
      <x:c r="H196" s="725"/>
    </x:row>
    <x:row r="197" spans="1:8">
      <x:c r="A197" s="720">
        <x:v>46201</x:v>
      </x:c>
      <x:c r="B197" s="469"/>
      <x:c r="C197" s="469"/>
      <x:c r="D197" s="469"/>
      <x:c r="E197" s="469"/>
      <x:c r="F197" s="469"/>
      <x:c r="G197" s="469"/>
      <x:c r="H197" s="725"/>
    </x:row>
    <x:row r="198" spans="1:8">
      <x:c r="A198" s="720">
        <x:v>46202</x:v>
      </x:c>
      <x:c r="B198" s="469"/>
      <x:c r="C198" s="469"/>
      <x:c r="D198" s="469"/>
      <x:c r="E198" s="469"/>
      <x:c r="F198" s="469"/>
      <x:c r="G198" s="469"/>
      <x:c r="H198" s="473"/>
    </x:row>
    <x:row r="199" spans="1:8">
      <x:c r="A199" s="720">
        <x:v>46203</x:v>
      </x:c>
      <x:c r="B199" s="469"/>
      <x:c r="C199" s="469"/>
      <x:c r="D199" s="469"/>
      <x:c r="E199" s="469"/>
      <x:c r="F199" s="469"/>
      <x:c r="G199" s="469"/>
      <x:c r="H199" s="725"/>
    </x:row>
    <x:row r="200" spans="1:8" ht="16.75">
      <x:c r="A200" s="720"/>
      <x:c r="B200" s="469"/>
      <x:c r="C200" s="469"/>
      <x:c r="D200" s="724"/>
      <x:c r="E200" s="724"/>
      <x:c r="F200" s="724"/>
      <x:c r="G200" s="469"/>
      <x:c r="H200" s="722"/>
    </x:row>
    <x:row r="202" spans="1:8" customHeight="1">
      <x:c r="A202" s="718" t="s">
        <x:v>1172</x:v>
      </x:c>
      <x:c r="B202" s="719" t="s">
        <x:v>7725</x:v>
      </x:c>
      <x:c r="C202" s="719" t="s">
        <x:v>7780</x:v>
      </x:c>
      <x:c r="D202" s="719" t="s">
        <x:v>7778</x:v>
      </x:c>
      <x:c r="E202" s="719" t="s">
        <x:v>7770</x:v>
      </x:c>
      <x:c r="F202" s="719" t="s">
        <x:v>7713</x:v>
      </x:c>
      <x:c r="G202" s="719" t="s">
        <x:v>7741</x:v>
      </x:c>
      <x:c r="H202" s="723" t="s">
        <x:v>2977</x:v>
      </x:c>
    </x:row>
    <x:row r="203" spans="1:8" customHeight="1">
      <x:c r="A203" s="720">
        <x:v>46204</x:v>
      </x:c>
      <x:c r="B203" s="469"/>
      <x:c r="C203" s="469"/>
      <x:c r="D203" s="469"/>
      <x:c r="E203" s="469"/>
      <x:c r="F203" s="469"/>
      <x:c r="G203" s="469"/>
      <x:c r="H203" s="725"/>
    </x:row>
    <x:row r="204" spans="1:8" customHeight="1">
      <x:c r="A204" s="720">
        <x:v>46205</x:v>
      </x:c>
      <x:c r="B204" s="469"/>
      <x:c r="C204" s="469"/>
      <x:c r="D204" s="469"/>
      <x:c r="E204" s="469"/>
      <x:c r="F204" s="469"/>
      <x:c r="G204" s="469"/>
      <x:c r="H204" s="473"/>
    </x:row>
    <x:row r="205" spans="1:8" customHeight="1">
      <x:c r="A205" s="720">
        <x:v>46206</x:v>
      </x:c>
      <x:c r="B205" s="469"/>
      <x:c r="C205" s="469"/>
      <x:c r="D205" s="469"/>
      <x:c r="E205" s="469"/>
      <x:c r="F205" s="469"/>
      <x:c r="G205" s="469"/>
      <x:c r="H205" s="473"/>
    </x:row>
    <x:row r="206" spans="1:8" customHeight="1">
      <x:c r="A206" s="720">
        <x:v>46207</x:v>
      </x:c>
      <x:c r="B206" s="469"/>
      <x:c r="C206" s="469"/>
      <x:c r="D206" s="469"/>
      <x:c r="E206" s="469"/>
      <x:c r="F206" s="469"/>
      <x:c r="G206" s="469"/>
      <x:c r="H206" s="473"/>
    </x:row>
    <x:row r="207" spans="1:8" customHeight="1">
      <x:c r="A207" s="720">
        <x:v>46208</x:v>
      </x:c>
      <x:c r="B207" s="469"/>
      <x:c r="C207" s="469"/>
      <x:c r="D207" s="469"/>
      <x:c r="E207" s="469"/>
      <x:c r="F207" s="469"/>
      <x:c r="G207" s="469"/>
      <x:c r="H207" s="725"/>
    </x:row>
    <x:row r="208" spans="1:8" customHeight="1">
      <x:c r="A208" s="720">
        <x:v>46209</x:v>
      </x:c>
      <x:c r="B208" s="469"/>
      <x:c r="C208" s="469"/>
      <x:c r="D208" s="469"/>
      <x:c r="E208" s="469"/>
      <x:c r="F208" s="469"/>
      <x:c r="G208" s="469"/>
      <x:c r="H208" s="725"/>
    </x:row>
    <x:row r="209" spans="1:8" customHeight="1">
      <x:c r="A209" s="720">
        <x:v>46210</x:v>
      </x:c>
      <x:c r="B209" s="469"/>
      <x:c r="C209" s="469"/>
      <x:c r="D209" s="469"/>
      <x:c r="E209" s="469"/>
      <x:c r="F209" s="469"/>
      <x:c r="G209" s="469"/>
      <x:c r="H209" s="725"/>
    </x:row>
    <x:row r="210" spans="1:8" customHeight="1">
      <x:c r="A210" s="720">
        <x:v>46211</x:v>
      </x:c>
      <x:c r="B210" s="469"/>
      <x:c r="C210" s="469"/>
      <x:c r="D210" s="469"/>
      <x:c r="E210" s="469"/>
      <x:c r="F210" s="469"/>
      <x:c r="G210" s="469"/>
      <x:c r="H210" s="725"/>
    </x:row>
    <x:row r="211" spans="1:8" customHeight="1">
      <x:c r="A211" s="720">
        <x:v>46212</x:v>
      </x:c>
      <x:c r="B211" s="469"/>
      <x:c r="C211" s="469"/>
      <x:c r="D211" s="469"/>
      <x:c r="E211" s="469"/>
      <x:c r="F211" s="469"/>
      <x:c r="G211" s="469"/>
      <x:c r="H211" s="725"/>
    </x:row>
    <x:row r="212" spans="1:8" customHeight="1">
      <x:c r="A212" s="720">
        <x:v>46213</x:v>
      </x:c>
      <x:c r="B212" s="469"/>
      <x:c r="C212" s="469"/>
      <x:c r="D212" s="469"/>
      <x:c r="E212" s="469"/>
      <x:c r="F212" s="469"/>
      <x:c r="G212" s="469"/>
      <x:c r="H212" s="725"/>
    </x:row>
    <x:row r="213" spans="1:8" customHeight="1">
      <x:c r="A213" s="720">
        <x:v>46214</x:v>
      </x:c>
      <x:c r="B213" s="469"/>
      <x:c r="C213" s="469"/>
      <x:c r="D213" s="469"/>
      <x:c r="E213" s="469"/>
      <x:c r="F213" s="469"/>
      <x:c r="G213" s="469"/>
      <x:c r="H213" s="725"/>
    </x:row>
    <x:row r="214" spans="1:8" customHeight="1">
      <x:c r="A214" s="720">
        <x:v>46215</x:v>
      </x:c>
      <x:c r="B214" s="469"/>
      <x:c r="C214" s="469"/>
      <x:c r="D214" s="469"/>
      <x:c r="E214" s="469"/>
      <x:c r="F214" s="469"/>
      <x:c r="G214" s="469"/>
      <x:c r="H214" s="725"/>
    </x:row>
    <x:row r="215" spans="1:8" customHeight="1">
      <x:c r="A215" s="720">
        <x:v>46216</x:v>
      </x:c>
      <x:c r="B215" s="469"/>
      <x:c r="C215" s="469"/>
      <x:c r="D215" s="469"/>
      <x:c r="E215" s="469"/>
      <x:c r="F215" s="469"/>
      <x:c r="G215" s="469"/>
      <x:c r="H215" s="725"/>
    </x:row>
    <x:row r="216" spans="1:8" customHeight="1">
      <x:c r="A216" s="720">
        <x:v>46217</x:v>
      </x:c>
      <x:c r="B216" s="469"/>
      <x:c r="C216" s="469"/>
      <x:c r="D216" s="469"/>
      <x:c r="E216" s="469"/>
      <x:c r="F216" s="469"/>
      <x:c r="G216" s="469"/>
      <x:c r="H216" s="725"/>
    </x:row>
    <x:row r="217" spans="1:8" customHeight="1">
      <x:c r="A217" s="720">
        <x:v>46218</x:v>
      </x:c>
      <x:c r="B217" s="469"/>
      <x:c r="C217" s="469"/>
      <x:c r="D217" s="469"/>
      <x:c r="E217" s="469"/>
      <x:c r="F217" s="469">
        <x:f>-10</x:f>
        <x:v>-10</x:v>
      </x:c>
      <x:c r="G217" s="469"/>
      <x:c r="H217" s="725" t="s">
        <x:v>1309</x:v>
      </x:c>
    </x:row>
    <x:row r="218" spans="1:8" customHeight="1">
      <x:c r="A218" s="720">
        <x:v>46219</x:v>
      </x:c>
      <x:c r="B218" s="469"/>
      <x:c r="C218" s="469"/>
      <x:c r="D218" s="469"/>
      <x:c r="E218" s="469"/>
      <x:c r="F218" s="469"/>
      <x:c r="G218" s="469"/>
      <x:c r="H218" s="725"/>
    </x:row>
    <x:row r="219" spans="1:8" customHeight="1">
      <x:c r="A219" s="720">
        <x:v>46220</x:v>
      </x:c>
      <x:c r="B219" s="469"/>
      <x:c r="C219" s="469"/>
      <x:c r="D219" s="469"/>
      <x:c r="E219" s="469"/>
      <x:c r="F219" s="469"/>
      <x:c r="G219" s="469"/>
      <x:c r="H219" s="725"/>
    </x:row>
    <x:row r="220" spans="1:8" customHeight="1">
      <x:c r="A220" s="720">
        <x:v>46221</x:v>
      </x:c>
      <x:c r="B220" s="469"/>
      <x:c r="C220" s="469"/>
      <x:c r="D220" s="469"/>
      <x:c r="E220" s="469"/>
      <x:c r="F220" s="469">
        <x:f>-9</x:f>
        <x:v>-9</x:v>
      </x:c>
      <x:c r="G220" s="469"/>
      <x:c r="H220" s="725" t="s">
        <x:v>2836</x:v>
      </x:c>
    </x:row>
    <x:row r="221" spans="1:8" customHeight="1">
      <x:c r="A221" s="720">
        <x:v>46222</x:v>
      </x:c>
      <x:c r="B221" s="469"/>
      <x:c r="C221" s="469"/>
      <x:c r="D221" s="469"/>
      <x:c r="E221" s="469"/>
      <x:c r="F221" s="469"/>
      <x:c r="G221" s="469"/>
      <x:c r="H221" s="473"/>
    </x:row>
    <x:row r="222" spans="1:8" customHeight="1">
      <x:c r="A222" s="720">
        <x:v>46223</x:v>
      </x:c>
      <x:c r="B222" s="469"/>
      <x:c r="C222" s="469"/>
      <x:c r="D222" s="469"/>
      <x:c r="E222" s="469"/>
      <x:c r="F222" s="469">
        <x:f>1-1</x:f>
        <x:v>0</x:v>
      </x:c>
      <x:c r="G222" s="469"/>
      <x:c r="H222" s="725" t="s">
        <x:v>9971</x:v>
      </x:c>
    </x:row>
    <x:row r="223" spans="1:8" customHeight="1">
      <x:c r="A223" s="720">
        <x:v>46224</x:v>
      </x:c>
      <x:c r="B223" s="469"/>
      <x:c r="C223" s="469"/>
      <x:c r="D223" s="469"/>
      <x:c r="E223" s="469"/>
      <x:c r="F223" s="469"/>
      <x:c r="G223" s="469"/>
      <x:c r="H223" s="725"/>
    </x:row>
    <x:row r="224" spans="1:8" customHeight="1">
      <x:c r="A224" s="720">
        <x:v>46225</x:v>
      </x:c>
      <x:c r="B224" s="469"/>
      <x:c r="C224" s="469"/>
      <x:c r="D224" s="469"/>
      <x:c r="E224" s="469"/>
      <x:c r="F224" s="469">
        <x:f>5+1+7</x:f>
        <x:v>13</x:v>
      </x:c>
      <x:c r="G224" s="469"/>
      <x:c r="H224" s="725" t="s">
        <x:v>1691</x:v>
      </x:c>
    </x:row>
    <x:row r="225" spans="1:8" customHeight="1">
      <x:c r="A225" s="720">
        <x:v>46226</x:v>
      </x:c>
      <x:c r="B225" s="469"/>
      <x:c r="C225" s="469"/>
      <x:c r="D225" s="469"/>
      <x:c r="E225" s="469"/>
      <x:c r="F225" s="469"/>
      <x:c r="G225" s="469"/>
      <x:c r="H225" s="725"/>
    </x:row>
    <x:row r="226" spans="1:8" customHeight="1">
      <x:c r="A226" s="720">
        <x:v>46227</x:v>
      </x:c>
      <x:c r="B226" s="469"/>
      <x:c r="C226" s="469"/>
      <x:c r="D226" s="469"/>
      <x:c r="E226" s="469"/>
      <x:c r="F226" s="469"/>
      <x:c r="G226" s="469"/>
      <x:c r="H226" s="725"/>
    </x:row>
    <x:row r="227" spans="1:8" customHeight="1">
      <x:c r="A227" s="720">
        <x:v>46228</x:v>
      </x:c>
      <x:c r="B227" s="469"/>
      <x:c r="C227" s="469"/>
      <x:c r="D227" s="469"/>
      <x:c r="E227" s="469"/>
      <x:c r="F227" s="469"/>
      <x:c r="G227" s="469"/>
      <x:c r="H227" s="725"/>
    </x:row>
    <x:row r="228" spans="1:8" customHeight="1">
      <x:c r="A228" s="720">
        <x:v>46229</x:v>
      </x:c>
      <x:c r="B228" s="469"/>
      <x:c r="C228" s="469"/>
      <x:c r="D228" s="469"/>
      <x:c r="E228" s="469"/>
      <x:c r="F228" s="469"/>
      <x:c r="G228" s="469"/>
      <x:c r="H228" s="725"/>
    </x:row>
    <x:row r="229" spans="1:8" customHeight="1">
      <x:c r="A229" s="720">
        <x:v>46230</x:v>
      </x:c>
      <x:c r="B229" s="469"/>
      <x:c r="C229" s="469"/>
      <x:c r="D229" s="469"/>
      <x:c r="E229" s="469"/>
      <x:c r="F229" s="469"/>
      <x:c r="G229" s="469"/>
      <x:c r="H229" s="725"/>
    </x:row>
    <x:row r="230" spans="1:8" customHeight="1">
      <x:c r="A230" s="720">
        <x:v>46231</x:v>
      </x:c>
      <x:c r="B230" s="469"/>
      <x:c r="C230" s="469"/>
      <x:c r="D230" s="469"/>
      <x:c r="E230" s="469"/>
      <x:c r="F230" s="469"/>
      <x:c r="G230" s="469"/>
      <x:c r="H230" s="725"/>
    </x:row>
    <x:row r="231" spans="1:8" customHeight="1">
      <x:c r="A231" s="720">
        <x:v>46232</x:v>
      </x:c>
      <x:c r="B231" s="469"/>
      <x:c r="C231" s="469"/>
      <x:c r="D231" s="469"/>
      <x:c r="E231" s="469"/>
      <x:c r="F231" s="469"/>
      <x:c r="G231" s="469"/>
      <x:c r="H231" s="473"/>
    </x:row>
    <x:row r="232" spans="1:8" customHeight="1">
      <x:c r="A232" s="720">
        <x:v>46233</x:v>
      </x:c>
      <x:c r="B232" s="469"/>
      <x:c r="C232" s="469"/>
      <x:c r="D232" s="469"/>
      <x:c r="E232" s="469"/>
      <x:c r="F232" s="469"/>
      <x:c r="G232" s="469"/>
      <x:c r="H232" s="725"/>
    </x:row>
    <x:row r="233" spans="1:8" customHeight="1">
      <x:c r="A233" s="720">
        <x:v>46234</x:v>
      </x:c>
      <x:c r="B233" s="469"/>
      <x:c r="C233" s="469"/>
      <x:c r="D233" s="724"/>
      <x:c r="E233" s="724"/>
      <x:c r="F233" s="724"/>
      <x:c r="G233" s="469"/>
      <x:c r="H233" s="722"/>
    </x:row>
  </x:sheetData>
  <x:mergeCells count="3">
    <x:mergeCell ref="A1:H1"/>
    <x:mergeCell ref="A35:H35"/>
    <x:mergeCell ref="A69:H69"/>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6"/>
  <x:dimension ref="A1:M6809"/>
  <x:sheetViews>
    <x:sheetView topLeftCell="A6785" zoomScaleNormal="100" zoomScaleSheetLayoutView="75" workbookViewId="0">
      <x:selection activeCell="A6808" activeCellId="0" sqref="A6808:B6809"/>
    </x:sheetView>
  </x:sheetViews>
  <x:sheetFormatPr defaultColWidth="9.00390625" defaultRowHeight="16.399999999999999"/>
  <x:cols>
    <x:col min="1" max="1" width="10.62890625" style="181" bestFit="1" customWidth="1"/>
    <x:col min="2" max="2" width="5.77734375" style="230" customWidth="1"/>
    <x:col min="3" max="3" width="13.77734375" style="195" customWidth="1"/>
    <x:col min="4" max="4" width="10.77734375" style="194" customWidth="1"/>
    <x:col min="5" max="5" width="5.77734375" style="194" customWidth="1"/>
    <x:col min="6" max="6" width="13.77734375" style="194" customWidth="1"/>
    <x:col min="7" max="7" width="9.00390625" style="194" bestFit="1" customWidth="1"/>
    <x:col min="8" max="8" width="5.77734375" style="194" customWidth="1"/>
    <x:col min="9" max="11" width="8.27734375" style="194" customWidth="1"/>
    <x:col min="12" max="12" width="9.00390625" style="194" bestFit="1" customWidth="1"/>
    <x:col min="13" max="16384" width="9.00390625" style="194"/>
  </x:cols>
  <x:sheetData>
    <x:row r="1" spans="1:6">
      <x:c r="A1" s="181" t="s">
        <x:v>7783</x:v>
      </x:c>
      <x:c r="C1" s="195" t="s">
        <x:v>7730</x:v>
      </x:c>
      <x:c r="E1" s="194" t="s">
        <x:v>7790</x:v>
      </x:c>
      <x:c r="F1" s="194" t="s">
        <x:v>7698</x:v>
      </x:c>
    </x:row>
    <x:row r="2" spans="1:6">
      <x:c r="A2" s="186">
        <x:v>45764</x:v>
      </x:c>
      <x:c r="B2" s="452"/>
      <x:c r="C2" s="195" t="s">
        <x:v>2307</x:v>
      </x:c>
      <x:c r="D2" s="194" t="s">
        <x:v>2999</x:v>
      </x:c>
      <x:c r="E2" s="194">
        <x:v>1</x:v>
      </x:c>
      <x:c r="F2" s="194">
        <x:v>190</x:v>
      </x:c>
    </x:row>
    <x:row r="3" spans="1:6">
      <x:c r="A3" s="186">
        <x:v>45764</x:v>
      </x:c>
      <x:c r="B3" s="452"/>
      <x:c r="C3" s="195" t="s">
        <x:v>4480</x:v>
      </x:c>
      <x:c r="D3" s="194" t="s">
        <x:v>4629</x:v>
      </x:c>
      <x:c r="E3" s="194">
        <x:v>1</x:v>
      </x:c>
      <x:c r="F3" s="194">
        <x:v>477</x:v>
      </x:c>
    </x:row>
    <x:row r="4" spans="1:6">
      <x:c r="A4" s="186">
        <x:v>45764</x:v>
      </x:c>
      <x:c r="B4" s="452"/>
      <x:c r="C4" s="195" t="s">
        <x:v>8659</x:v>
      </x:c>
      <x:c r="D4" s="194" t="s">
        <x:v>3050</x:v>
      </x:c>
      <x:c r="E4" s="194">
        <x:v>1</x:v>
      </x:c>
      <x:c r="F4" s="194">
        <x:v>270</x:v>
      </x:c>
    </x:row>
    <x:row r="5" spans="1:6">
      <x:c r="A5" s="186">
        <x:v>45764</x:v>
      </x:c>
      <x:c r="B5" s="452"/>
      <x:c r="C5" s="195" t="s">
        <x:v>8891</x:v>
      </x:c>
      <x:c r="D5" s="194" t="s">
        <x:v>3050</x:v>
      </x:c>
      <x:c r="E5" s="194">
        <x:v>1</x:v>
      </x:c>
      <x:c r="F5" s="194">
        <x:v>180</x:v>
      </x:c>
    </x:row>
    <x:row r="6" spans="1:6">
      <x:c r="A6" s="186">
        <x:v>45764</x:v>
      </x:c>
      <x:c r="B6" s="452"/>
      <x:c r="C6" s="195" t="s">
        <x:v>4545</x:v>
      </x:c>
      <x:c r="D6" s="194" t="s">
        <x:v>3050</x:v>
      </x:c>
      <x:c r="E6" s="194">
        <x:v>1</x:v>
      </x:c>
      <x:c r="F6" s="194">
        <x:v>135</x:v>
      </x:c>
    </x:row>
    <x:row r="7" spans="1:6">
      <x:c r="A7" s="186">
        <x:v>45764</x:v>
      </x:c>
      <x:c r="B7" s="452"/>
      <x:c r="C7" s="195" t="s">
        <x:v>6167</x:v>
      </x:c>
      <x:c r="D7" s="194" t="s">
        <x:v>3050</x:v>
      </x:c>
      <x:c r="E7" s="194">
        <x:v>1</x:v>
      </x:c>
      <x:c r="F7" s="194">
        <x:v>248.18000000000001</x:v>
      </x:c>
    </x:row>
    <x:row r="8" spans="1:6">
      <x:c r="A8" s="186">
        <x:v>45764</x:v>
      </x:c>
      <x:c r="B8" s="452"/>
      <x:c r="C8" s="195" t="s">
        <x:v>8641</x:v>
      </x:c>
      <x:c r="D8" s="194" t="s">
        <x:v>4621</x:v>
      </x:c>
      <x:c r="E8" s="194">
        <x:v>1</x:v>
      </x:c>
      <x:c r="F8" s="194">
        <x:v>190</x:v>
      </x:c>
    </x:row>
    <x:row r="9" spans="1:6">
      <x:c r="A9" s="186">
        <x:v>45764</x:v>
      </x:c>
      <x:c r="B9" s="452"/>
      <x:c r="C9" s="195" t="s">
        <x:v>4382</x:v>
      </x:c>
      <x:c r="D9" s="194" t="s">
        <x:v>433</x:v>
      </x:c>
      <x:c r="E9" s="194">
        <x:v>1</x:v>
      </x:c>
      <x:c r="F9" s="194">
        <x:v>70</x:v>
      </x:c>
    </x:row>
    <x:row r="10" spans="1:6">
      <x:c r="A10" s="186">
        <x:v>45764</x:v>
      </x:c>
      <x:c r="B10" s="452"/>
      <x:c r="C10" s="195" t="s">
        <x:v>4656</x:v>
      </x:c>
      <x:c r="D10" s="194" t="s">
        <x:v>3016</x:v>
      </x:c>
      <x:c r="E10" s="194">
        <x:v>1</x:v>
      </x:c>
      <x:c r="F10" s="194">
        <x:v>171.81999999999999</x:v>
      </x:c>
    </x:row>
    <x:row r="11" spans="1:5">
      <x:c r="A11" s="186"/>
      <x:c r="B11" s="452"/>
      <x:c r="E11" s="194">
        <x:f>SUM(E2:E10)</x:f>
        <x:v>9</x:v>
      </x:c>
    </x:row>
    <x:row r="12" spans="1:5">
      <x:c r="A12" s="186">
        <x:v>45765</x:v>
      </x:c>
      <x:c r="B12" s="452"/>
      <x:c r="C12" s="195" t="s">
        <x:v>4738</x:v>
      </x:c>
      <x:c r="D12" s="194" t="s">
        <x:v>4629</x:v>
      </x:c>
      <x:c r="E12" s="194">
        <x:v>1</x:v>
      </x:c>
    </x:row>
    <x:row r="13" spans="3:5">
      <x:c r="C13" s="195" t="s">
        <x:v>4759</x:v>
      </x:c>
      <x:c r="D13" s="194" t="s">
        <x:v>4629</x:v>
      </x:c>
      <x:c r="E13" s="194">
        <x:v>1</x:v>
      </x:c>
    </x:row>
    <x:row r="14" spans="3:5">
      <x:c r="C14" s="195" t="s">
        <x:v>2052</x:v>
      </x:c>
      <x:c r="D14" s="194" t="s">
        <x:v>3050</x:v>
      </x:c>
      <x:c r="E14" s="194">
        <x:v>1</x:v>
      </x:c>
    </x:row>
    <x:row r="15" spans="3:5">
      <x:c r="C15" s="195" t="s">
        <x:v>5680</x:v>
      </x:c>
      <x:c r="D15" s="194" t="s">
        <x:v>3050</x:v>
      </x:c>
      <x:c r="E15" s="194">
        <x:v>1</x:v>
      </x:c>
    </x:row>
    <x:row r="16" spans="3:5">
      <x:c r="C16" s="195" t="s">
        <x:v>6658</x:v>
      </x:c>
      <x:c r="D16" s="194" t="s">
        <x:v>3050</x:v>
      </x:c>
      <x:c r="E16" s="194">
        <x:v>1</x:v>
      </x:c>
    </x:row>
    <x:row r="17" spans="3:5">
      <x:c r="C17" s="195" t="s">
        <x:v>2006</x:v>
      </x:c>
      <x:c r="D17" s="194" t="s">
        <x:v>3050</x:v>
      </x:c>
      <x:c r="E17" s="194">
        <x:v>1</x:v>
      </x:c>
    </x:row>
    <x:row r="18" spans="3:5">
      <x:c r="C18" s="195" t="s">
        <x:v>6018</x:v>
      </x:c>
      <x:c r="D18" s="194" t="s">
        <x:v>3050</x:v>
      </x:c>
      <x:c r="E18" s="194">
        <x:v>1</x:v>
      </x:c>
    </x:row>
    <x:row r="19" spans="3:5">
      <x:c r="C19" s="195" t="s">
        <x:v>2215</x:v>
      </x:c>
      <x:c r="D19" s="194" t="s">
        <x:v>3050</x:v>
      </x:c>
      <x:c r="E19" s="194">
        <x:v>1</x:v>
      </x:c>
    </x:row>
    <x:row r="20" spans="3:5">
      <x:c r="C20" s="195" t="s">
        <x:v>4578</x:v>
      </x:c>
      <x:c r="D20" s="194" t="s">
        <x:v>3050</x:v>
      </x:c>
      <x:c r="E20" s="194">
        <x:v>1</x:v>
      </x:c>
    </x:row>
    <x:row r="21" spans="3:5">
      <x:c r="C21" s="195" t="s">
        <x:v>3452</x:v>
      </x:c>
      <x:c r="D21" s="194" t="s">
        <x:v>3050</x:v>
      </x:c>
      <x:c r="E21" s="194">
        <x:v>1</x:v>
      </x:c>
    </x:row>
    <x:row r="22" spans="3:5">
      <x:c r="C22" s="195" t="s">
        <x:v>6170</x:v>
      </x:c>
      <x:c r="D22" s="194" t="s">
        <x:v>3050</x:v>
      </x:c>
      <x:c r="E22" s="194">
        <x:v>1</x:v>
      </x:c>
    </x:row>
    <x:row r="23" spans="3:5">
      <x:c r="C23" s="195" t="s">
        <x:v>4231</x:v>
      </x:c>
      <x:c r="D23" s="194" t="s">
        <x:v>4621</x:v>
      </x:c>
      <x:c r="E23" s="194">
        <x:v>1</x:v>
      </x:c>
    </x:row>
    <x:row r="24" spans="3:5">
      <x:c r="C24" s="195" t="s">
        <x:v>9103</x:v>
      </x:c>
      <x:c r="D24" s="194" t="s">
        <x:v>4621</x:v>
      </x:c>
      <x:c r="E24" s="194">
        <x:v>1</x:v>
      </x:c>
    </x:row>
    <x:row r="25" spans="3:5">
      <x:c r="C25" s="195" t="s">
        <x:v>8310</x:v>
      </x:c>
      <x:c r="D25" s="194" t="s">
        <x:v>4621</x:v>
      </x:c>
      <x:c r="E25" s="194">
        <x:v>1</x:v>
      </x:c>
    </x:row>
    <x:row r="26" spans="3:5">
      <x:c r="C26" s="195" t="s">
        <x:v>6037</x:v>
      </x:c>
      <x:c r="D26" s="194" t="s">
        <x:v>4621</x:v>
      </x:c>
      <x:c r="E26" s="194">
        <x:v>1</x:v>
      </x:c>
    </x:row>
    <x:row r="27" spans="3:5">
      <x:c r="C27" s="195" t="s">
        <x:v>6769</x:v>
      </x:c>
      <x:c r="D27" s="194" t="s">
        <x:v>4621</x:v>
      </x:c>
      <x:c r="E27" s="194">
        <x:v>1</x:v>
      </x:c>
    </x:row>
    <x:row r="28" spans="3:5">
      <x:c r="C28" s="195" t="s">
        <x:v>4736</x:v>
      </x:c>
      <x:c r="D28" s="194" t="s">
        <x:v>4621</x:v>
      </x:c>
      <x:c r="E28" s="194">
        <x:v>1</x:v>
      </x:c>
    </x:row>
    <x:row r="29" spans="3:5">
      <x:c r="C29" s="195" t="s">
        <x:v>4690</x:v>
      </x:c>
      <x:c r="D29" s="194" t="s">
        <x:v>4621</x:v>
      </x:c>
      <x:c r="E29" s="194">
        <x:v>1</x:v>
      </x:c>
    </x:row>
    <x:row r="30" spans="3:5">
      <x:c r="C30" s="195" t="s">
        <x:v>6192</x:v>
      </x:c>
      <x:c r="D30" s="194" t="s">
        <x:v>4621</x:v>
      </x:c>
      <x:c r="E30" s="194">
        <x:v>1</x:v>
      </x:c>
    </x:row>
    <x:row r="31" spans="3:5">
      <x:c r="C31" s="195" t="s">
        <x:v>8904</x:v>
      </x:c>
      <x:c r="D31" s="194" t="s">
        <x:v>3016</x:v>
      </x:c>
      <x:c r="E31" s="194">
        <x:v>1</x:v>
      </x:c>
    </x:row>
    <x:row r="32" spans="5:5">
      <x:c r="E32" s="194">
        <x:f>SUM(E12:E31)</x:f>
        <x:v>20</x:v>
      </x:c>
    </x:row>
    <x:row r="33" spans="1:5">
      <x:c r="A33" s="186">
        <x:v>45766</x:v>
      </x:c>
      <x:c r="B33" s="452"/>
      <x:c r="C33" s="195" t="s">
        <x:v>4724</x:v>
      </x:c>
      <x:c r="D33" s="194" t="s">
        <x:v>2999</x:v>
      </x:c>
      <x:c r="E33" s="194">
        <x:v>1</x:v>
      </x:c>
    </x:row>
    <x:row r="34" spans="3:5">
      <x:c r="C34" s="195" t="s">
        <x:v>6581</x:v>
      </x:c>
      <x:c r="D34" s="194" t="s">
        <x:v>2999</x:v>
      </x:c>
      <x:c r="E34" s="194">
        <x:v>1</x:v>
      </x:c>
    </x:row>
    <x:row r="35" spans="3:5">
      <x:c r="C35" s="195" t="s">
        <x:v>9131</x:v>
      </x:c>
      <x:c r="D35" s="194" t="s">
        <x:v>4629</x:v>
      </x:c>
      <x:c r="E35" s="194">
        <x:v>1</x:v>
      </x:c>
    </x:row>
    <x:row r="36" spans="3:5">
      <x:c r="C36" s="195" t="s">
        <x:v>8767</x:v>
      </x:c>
      <x:c r="D36" s="194" t="s">
        <x:v>4629</x:v>
      </x:c>
      <x:c r="E36" s="194">
        <x:v>1</x:v>
      </x:c>
    </x:row>
    <x:row r="37" spans="3:5">
      <x:c r="C37" s="195" t="s">
        <x:v>8776</x:v>
      </x:c>
      <x:c r="D37" s="194" t="s">
        <x:v>4629</x:v>
      </x:c>
      <x:c r="E37" s="194">
        <x:v>1</x:v>
      </x:c>
    </x:row>
    <x:row r="38" spans="1:5" s="194" customFormat="1">
      <x:c r="A38" s="197"/>
      <x:c r="B38" s="230"/>
      <x:c r="C38" s="195" t="s">
        <x:v>3390</x:v>
      </x:c>
      <x:c r="D38" s="194" t="s">
        <x:v>4629</x:v>
      </x:c>
      <x:c r="E38" s="194">
        <x:v>1</x:v>
      </x:c>
    </x:row>
    <x:row r="39" spans="3:5">
      <x:c r="C39" s="195" t="s">
        <x:v>4759</x:v>
      </x:c>
      <x:c r="D39" s="194" t="s">
        <x:v>4629</x:v>
      </x:c>
      <x:c r="E39" s="194">
        <x:v>1</x:v>
      </x:c>
    </x:row>
    <x:row r="40" spans="3:5">
      <x:c r="C40" s="195" t="s">
        <x:v>1861</x:v>
      </x:c>
      <x:c r="D40" s="194" t="s">
        <x:v>4629</x:v>
      </x:c>
      <x:c r="E40" s="194">
        <x:v>1</x:v>
      </x:c>
    </x:row>
    <x:row r="41" spans="3:5">
      <x:c r="C41" s="195" t="s">
        <x:v>2128</x:v>
      </x:c>
      <x:c r="D41" s="194" t="s">
        <x:v>3050</x:v>
      </x:c>
      <x:c r="E41" s="194">
        <x:v>1</x:v>
      </x:c>
    </x:row>
    <x:row r="42" spans="3:5">
      <x:c r="C42" s="195" t="s">
        <x:v>8263</x:v>
      </x:c>
      <x:c r="D42" s="194" t="s">
        <x:v>3050</x:v>
      </x:c>
      <x:c r="E42" s="194">
        <x:v>1</x:v>
      </x:c>
    </x:row>
    <x:row r="43" spans="3:5">
      <x:c r="C43" s="195" t="s">
        <x:v>4180</x:v>
      </x:c>
      <x:c r="D43" s="194" t="s">
        <x:v>3050</x:v>
      </x:c>
      <x:c r="E43" s="194">
        <x:v>1</x:v>
      </x:c>
    </x:row>
    <x:row r="44" spans="3:5">
      <x:c r="C44" s="195" t="s">
        <x:v>9114</x:v>
      </x:c>
      <x:c r="D44" s="194" t="s">
        <x:v>3050</x:v>
      </x:c>
      <x:c r="E44" s="194">
        <x:v>1</x:v>
      </x:c>
    </x:row>
    <x:row r="45" spans="3:5">
      <x:c r="C45" s="195" t="s">
        <x:v>5737</x:v>
      </x:c>
      <x:c r="D45" s="194" t="s">
        <x:v>3050</x:v>
      </x:c>
      <x:c r="E45" s="194">
        <x:v>1</x:v>
      </x:c>
    </x:row>
    <x:row r="46" spans="3:5">
      <x:c r="C46" s="195" t="s">
        <x:v>4691</x:v>
      </x:c>
      <x:c r="D46" s="194" t="s">
        <x:v>3050</x:v>
      </x:c>
      <x:c r="E46" s="194">
        <x:v>1</x:v>
      </x:c>
    </x:row>
    <x:row r="47" spans="3:5">
      <x:c r="C47" s="195" t="s">
        <x:v>6671</x:v>
      </x:c>
      <x:c r="D47" s="194" t="s">
        <x:v>3050</x:v>
      </x:c>
      <x:c r="E47" s="194">
        <x:v>2</x:v>
      </x:c>
    </x:row>
    <x:row r="48" spans="3:5">
      <x:c r="C48" s="195" t="s">
        <x:v>8310</x:v>
      </x:c>
      <x:c r="D48" s="194" t="s">
        <x:v>4621</x:v>
      </x:c>
      <x:c r="E48" s="194">
        <x:v>2</x:v>
      </x:c>
    </x:row>
    <x:row r="49" spans="3:5">
      <x:c r="C49" s="195" t="s">
        <x:v>5934</x:v>
      </x:c>
      <x:c r="D49" s="194" t="s">
        <x:v>4621</x:v>
      </x:c>
      <x:c r="E49" s="194">
        <x:v>1</x:v>
      </x:c>
    </x:row>
    <x:row r="50" spans="3:5">
      <x:c r="C50" s="195" t="s">
        <x:v>5738</x:v>
      </x:c>
      <x:c r="D50" s="194" t="s">
        <x:v>4621</x:v>
      </x:c>
      <x:c r="E50" s="194">
        <x:v>1</x:v>
      </x:c>
    </x:row>
    <x:row r="51" spans="3:5">
      <x:c r="C51" s="195" t="s">
        <x:v>3314</x:v>
      </x:c>
      <x:c r="D51" s="194" t="s">
        <x:v>4621</x:v>
      </x:c>
      <x:c r="E51" s="194">
        <x:v>1</x:v>
      </x:c>
    </x:row>
    <x:row r="52" spans="3:5">
      <x:c r="C52" s="195" t="s">
        <x:v>6769</x:v>
      </x:c>
      <x:c r="D52" s="194" t="s">
        <x:v>4621</x:v>
      </x:c>
      <x:c r="E52" s="194">
        <x:v>1</x:v>
      </x:c>
    </x:row>
    <x:row r="53" spans="1:5" s="194" customFormat="1">
      <x:c r="A53" s="197"/>
      <x:c r="B53" s="230"/>
      <x:c r="C53" s="195" t="s">
        <x:v>1785</x:v>
      </x:c>
      <x:c r="D53" s="194" t="s">
        <x:v>4621</x:v>
      </x:c>
      <x:c r="E53" s="194">
        <x:v>1</x:v>
      </x:c>
    </x:row>
    <x:row r="54" spans="3:5">
      <x:c r="C54" s="195" t="s">
        <x:v>1814</x:v>
      </x:c>
      <x:c r="D54" s="194" t="s">
        <x:v>4621</x:v>
      </x:c>
      <x:c r="E54" s="194">
        <x:v>1</x:v>
      </x:c>
    </x:row>
    <x:row r="55" spans="3:5">
      <x:c r="C55" s="195" t="s">
        <x:v>6104</x:v>
      </x:c>
      <x:c r="D55" s="194" t="s">
        <x:v>4621</x:v>
      </x:c>
      <x:c r="E55" s="194">
        <x:v>1</x:v>
      </x:c>
    </x:row>
    <x:row r="56" spans="3:5">
      <x:c r="C56" s="195" t="s">
        <x:v>2204</x:v>
      </x:c>
      <x:c r="D56" s="194" t="s">
        <x:v>3016</x:v>
      </x:c>
      <x:c r="E56" s="194">
        <x:v>2</x:v>
      </x:c>
    </x:row>
    <x:row r="57" spans="3:5">
      <x:c r="C57" s="195" t="s">
        <x:v>4256</x:v>
      </x:c>
      <x:c r="D57" s="194" t="s">
        <x:v>3016</x:v>
      </x:c>
      <x:c r="E57" s="194">
        <x:v>1</x:v>
      </x:c>
    </x:row>
    <x:row r="58" spans="3:5">
      <x:c r="C58" s="195" t="s">
        <x:v>8406</x:v>
      </x:c>
      <x:c r="D58" s="194" t="s">
        <x:v>3016</x:v>
      </x:c>
      <x:c r="E58" s="194">
        <x:v>1</x:v>
      </x:c>
    </x:row>
    <x:row r="59" spans="3:5">
      <x:c r="C59" s="195" t="s">
        <x:v>1983</x:v>
      </x:c>
      <x:c r="D59" s="194" t="s">
        <x:v>3016</x:v>
      </x:c>
      <x:c r="E59" s="194">
        <x:v>1</x:v>
      </x:c>
    </x:row>
    <x:row r="60" spans="3:5">
      <x:c r="C60" s="195" t="s">
        <x:v>4210</x:v>
      </x:c>
      <x:c r="D60" s="194" t="s">
        <x:v>3016</x:v>
      </x:c>
      <x:c r="E60" s="194">
        <x:v>1</x:v>
      </x:c>
    </x:row>
    <x:row r="61" spans="3:5">
      <x:c r="C61" s="195" t="s">
        <x:v>5913</x:v>
      </x:c>
      <x:c r="D61" s="194" t="s">
        <x:v>3016</x:v>
      </x:c>
      <x:c r="E61" s="194">
        <x:v>1</x:v>
      </x:c>
    </x:row>
    <x:row r="62" spans="3:5">
      <x:c r="C62" s="195" t="s">
        <x:v>8783</x:v>
      </x:c>
      <x:c r="D62" s="194" t="s">
        <x:v>3016</x:v>
      </x:c>
      <x:c r="E62" s="194">
        <x:v>1</x:v>
      </x:c>
    </x:row>
    <x:row r="63" spans="3:5">
      <x:c r="C63" s="195" t="s">
        <x:v>8984</x:v>
      </x:c>
      <x:c r="D63" s="194" t="s">
        <x:v>3016</x:v>
      </x:c>
      <x:c r="E63" s="194">
        <x:v>1</x:v>
      </x:c>
    </x:row>
    <x:row r="64" spans="3:5">
      <x:c r="C64" s="195" t="s">
        <x:v>4552</x:v>
      </x:c>
      <x:c r="D64" s="194" t="s">
        <x:v>3016</x:v>
      </x:c>
      <x:c r="E64" s="194">
        <x:v>1</x:v>
      </x:c>
    </x:row>
    <x:row r="65" spans="3:5">
      <x:c r="C65" s="195" t="s">
        <x:v>6850</x:v>
      </x:c>
      <x:c r="D65" s="194" t="s">
        <x:v>3016</x:v>
      </x:c>
      <x:c r="E65" s="194">
        <x:v>1</x:v>
      </x:c>
    </x:row>
    <x:row r="66" spans="3:5">
      <x:c r="C66" s="195" t="s">
        <x:v>3288</x:v>
      </x:c>
      <x:c r="D66" s="194" t="s">
        <x:v>3016</x:v>
      </x:c>
      <x:c r="E66" s="194">
        <x:v>1</x:v>
      </x:c>
    </x:row>
    <x:row r="67" spans="5:5">
      <x:c r="E67" s="194">
        <x:f>SUM(E33:E66)</x:f>
        <x:v>37</x:v>
      </x:c>
    </x:row>
    <x:row r="68" spans="1:5">
      <x:c r="A68" s="186">
        <x:v>45767</x:v>
      </x:c>
      <x:c r="B68" s="452"/>
      <x:c r="C68" s="195" t="s">
        <x:v>4805</x:v>
      </x:c>
      <x:c r="D68" s="194" t="s">
        <x:v>4629</x:v>
      </x:c>
      <x:c r="E68" s="194">
        <x:v>1</x:v>
      </x:c>
    </x:row>
    <x:row r="69" spans="3:5">
      <x:c r="C69" s="195" t="s">
        <x:v>2364</x:v>
      </x:c>
      <x:c r="D69" s="194" t="s">
        <x:v>3050</x:v>
      </x:c>
      <x:c r="E69" s="194">
        <x:v>1</x:v>
      </x:c>
    </x:row>
    <x:row r="70" spans="3:5">
      <x:c r="C70" s="195" t="s">
        <x:v>5912</x:v>
      </x:c>
      <x:c r="D70" s="194" t="s">
        <x:v>3050</x:v>
      </x:c>
      <x:c r="E70" s="194">
        <x:v>1</x:v>
      </x:c>
    </x:row>
    <x:row r="71" spans="3:5">
      <x:c r="C71" s="195" t="s">
        <x:v>4498</x:v>
      </x:c>
      <x:c r="D71" s="194" t="s">
        <x:v>3050</x:v>
      </x:c>
      <x:c r="E71" s="194">
        <x:v>1</x:v>
      </x:c>
    </x:row>
    <x:row r="72" spans="3:5">
      <x:c r="C72" s="195" t="s">
        <x:v>3408</x:v>
      </x:c>
      <x:c r="D72" s="194" t="s">
        <x:v>3050</x:v>
      </x:c>
      <x:c r="E72" s="194">
        <x:v>1</x:v>
      </x:c>
    </x:row>
    <x:row r="73" spans="3:5">
      <x:c r="C73" s="195" t="s">
        <x:v>8905</x:v>
      </x:c>
      <x:c r="D73" s="194" t="s">
        <x:v>4621</x:v>
      </x:c>
      <x:c r="E73" s="194">
        <x:v>1</x:v>
      </x:c>
    </x:row>
    <x:row r="74" spans="3:5">
      <x:c r="C74" s="195" t="s">
        <x:v>5735</x:v>
      </x:c>
      <x:c r="D74" s="194" t="s">
        <x:v>4621</x:v>
      </x:c>
      <x:c r="E74" s="194">
        <x:v>1</x:v>
      </x:c>
    </x:row>
    <x:row r="75" spans="3:5">
      <x:c r="C75" s="195" t="s">
        <x:v>1913</x:v>
      </x:c>
      <x:c r="D75" s="194" t="s">
        <x:v>4621</x:v>
      </x:c>
      <x:c r="E75" s="194">
        <x:v>1</x:v>
      </x:c>
    </x:row>
    <x:row r="76" spans="3:5">
      <x:c r="C76" s="195" t="s">
        <x:v>4573</x:v>
      </x:c>
      <x:c r="D76" s="194" t="s">
        <x:v>4621</x:v>
      </x:c>
      <x:c r="E76" s="194">
        <x:v>1</x:v>
      </x:c>
    </x:row>
    <x:row r="77" spans="3:5">
      <x:c r="C77" s="195" t="s">
        <x:v>5820</x:v>
      </x:c>
      <x:c r="D77" s="194" t="s">
        <x:v>3016</x:v>
      </x:c>
      <x:c r="E77" s="194">
        <x:v>1</x:v>
      </x:c>
    </x:row>
    <x:row r="78" spans="5:5">
      <x:c r="E78" s="194">
        <x:f>SUM(E68:E77)</x:f>
        <x:v>10</x:v>
      </x:c>
    </x:row>
    <x:row r="79" spans="1:5">
      <x:c r="A79" s="186">
        <x:v>45768</x:v>
      </x:c>
      <x:c r="B79" s="452"/>
      <x:c r="C79" s="195" t="s">
        <x:v>4462</x:v>
      </x:c>
      <x:c r="D79" s="194" t="s">
        <x:v>4629</x:v>
      </x:c>
      <x:c r="E79" s="194">
        <x:v>1</x:v>
      </x:c>
    </x:row>
    <x:row r="80" spans="3:5">
      <x:c r="C80" s="195" t="s">
        <x:v>6629</x:v>
      </x:c>
      <x:c r="D80" s="194" t="s">
        <x:v>3050</x:v>
      </x:c>
      <x:c r="E80" s="194">
        <x:v>1</x:v>
      </x:c>
    </x:row>
    <x:row r="81" spans="3:5">
      <x:c r="C81" s="195" t="s">
        <x:v>4494</x:v>
      </x:c>
      <x:c r="D81" s="194" t="s">
        <x:v>4621</x:v>
      </x:c>
      <x:c r="E81" s="194">
        <x:v>1</x:v>
      </x:c>
    </x:row>
    <x:row r="82" spans="3:5">
      <x:c r="C82" s="195" t="s">
        <x:v>6104</x:v>
      </x:c>
      <x:c r="D82" s="194" t="s">
        <x:v>4621</x:v>
      </x:c>
      <x:c r="E82" s="194">
        <x:v>1</x:v>
      </x:c>
    </x:row>
    <x:row r="83" spans="5:5">
      <x:c r="E83" s="194">
        <x:f>SUM(E79:E82)</x:f>
        <x:v>4</x:v>
      </x:c>
    </x:row>
    <x:row r="84" spans="1:5">
      <x:c r="A84" s="186">
        <x:v>45769</x:v>
      </x:c>
      <x:c r="B84" s="452"/>
      <x:c r="C84" s="195" t="s">
        <x:v>5824</x:v>
      </x:c>
      <x:c r="D84" s="194" t="s">
        <x:v>4629</x:v>
      </x:c>
      <x:c r="E84" s="194">
        <x:v>1</x:v>
      </x:c>
    </x:row>
    <x:row r="85" spans="3:5">
      <x:c r="C85" s="195" t="s">
        <x:v>4119</x:v>
      </x:c>
      <x:c r="D85" s="194" t="s">
        <x:v>4629</x:v>
      </x:c>
      <x:c r="E85" s="194">
        <x:v>1</x:v>
      </x:c>
    </x:row>
    <x:row r="86" spans="3:5">
      <x:c r="C86" s="195" t="s">
        <x:v>9173</x:v>
      </x:c>
      <x:c r="D86" s="194" t="s">
        <x:v>4629</x:v>
      </x:c>
      <x:c r="E86" s="194">
        <x:v>1</x:v>
      </x:c>
    </x:row>
    <x:row r="87" spans="3:5">
      <x:c r="C87" s="195" t="s">
        <x:v>6270</x:v>
      </x:c>
      <x:c r="D87" s="194" t="s">
        <x:v>4629</x:v>
      </x:c>
      <x:c r="E87" s="194">
        <x:v>1</x:v>
      </x:c>
    </x:row>
    <x:row r="88" spans="3:5">
      <x:c r="C88" s="195" t="s">
        <x:v>3419</x:v>
      </x:c>
      <x:c r="D88" s="194" t="s">
        <x:v>4629</x:v>
      </x:c>
      <x:c r="E88" s="194">
        <x:v>1</x:v>
      </x:c>
    </x:row>
    <x:row r="89" spans="3:5">
      <x:c r="C89" s="195" t="s">
        <x:v>4472</x:v>
      </x:c>
      <x:c r="D89" s="194" t="s">
        <x:v>3050</x:v>
      </x:c>
      <x:c r="E89" s="194">
        <x:v>1</x:v>
      </x:c>
    </x:row>
    <x:row r="90" spans="3:5">
      <x:c r="C90" s="195" t="s">
        <x:v>5625</x:v>
      </x:c>
      <x:c r="D90" s="194" t="s">
        <x:v>3050</x:v>
      </x:c>
      <x:c r="E90" s="194">
        <x:v>1</x:v>
      </x:c>
    </x:row>
    <x:row r="91" spans="3:5">
      <x:c r="C91" s="195" t="s">
        <x:v>2207</x:v>
      </x:c>
      <x:c r="D91" s="194" t="s">
        <x:v>3050</x:v>
      </x:c>
      <x:c r="E91" s="194">
        <x:v>1</x:v>
      </x:c>
    </x:row>
    <x:row r="92" spans="3:5">
      <x:c r="C92" s="195" t="s">
        <x:v>2348</x:v>
      </x:c>
      <x:c r="D92" s="194" t="s">
        <x:v>3050</x:v>
      </x:c>
      <x:c r="E92" s="194">
        <x:v>1</x:v>
      </x:c>
    </x:row>
    <x:row r="93" spans="3:5">
      <x:c r="C93" s="195" t="s">
        <x:v>6266</x:v>
      </x:c>
      <x:c r="D93" s="194" t="s">
        <x:v>3050</x:v>
      </x:c>
      <x:c r="E93" s="194">
        <x:v>1</x:v>
      </x:c>
    </x:row>
    <x:row r="94" spans="3:5">
      <x:c r="C94" s="195" t="s">
        <x:v>6610</x:v>
      </x:c>
      <x:c r="D94" s="194" t="s">
        <x:v>3050</x:v>
      </x:c>
      <x:c r="E94" s="194">
        <x:v>1</x:v>
      </x:c>
    </x:row>
    <x:row r="95" spans="3:5">
      <x:c r="C95" s="195" t="s">
        <x:v>3362</x:v>
      </x:c>
      <x:c r="D95" s="194" t="s">
        <x:v>3050</x:v>
      </x:c>
      <x:c r="E95" s="194">
        <x:v>1</x:v>
      </x:c>
    </x:row>
    <x:row r="96" spans="3:5">
      <x:c r="C96" s="195" t="s">
        <x:v>4666</x:v>
      </x:c>
      <x:c r="D96" s="194" t="s">
        <x:v>3050</x:v>
      </x:c>
      <x:c r="E96" s="194">
        <x:v>1</x:v>
      </x:c>
    </x:row>
    <x:row r="97" spans="3:5">
      <x:c r="C97" s="195" t="s">
        <x:v>2026</x:v>
      </x:c>
      <x:c r="D97" s="194" t="s">
        <x:v>4621</x:v>
      </x:c>
      <x:c r="E97" s="194">
        <x:v>1</x:v>
      </x:c>
    </x:row>
    <x:row r="98" spans="3:5">
      <x:c r="C98" s="195" t="s">
        <x:v>6949</x:v>
      </x:c>
      <x:c r="D98" s="194" t="s">
        <x:v>4621</x:v>
      </x:c>
      <x:c r="E98" s="194">
        <x:v>1</x:v>
      </x:c>
    </x:row>
    <x:row r="99" spans="3:5">
      <x:c r="C99" s="195" t="s">
        <x:v>4256</x:v>
      </x:c>
      <x:c r="D99" s="194" t="s">
        <x:v>3016</x:v>
      </x:c>
      <x:c r="E99" s="194">
        <x:v>1</x:v>
      </x:c>
    </x:row>
    <x:row r="100" spans="3:5">
      <x:c r="C100" s="195" t="s">
        <x:v>8647</x:v>
      </x:c>
      <x:c r="D100" s="194" t="s">
        <x:v>3016</x:v>
      </x:c>
      <x:c r="E100" s="194">
        <x:v>1</x:v>
      </x:c>
    </x:row>
    <x:row r="101" spans="5:5">
      <x:c r="E101" s="194">
        <x:f>SUM(E84:E100)</x:f>
        <x:v>17</x:v>
      </x:c>
    </x:row>
    <x:row r="102" spans="1:5">
      <x:c r="A102" s="186">
        <x:v>45770</x:v>
      </x:c>
      <x:c r="B102" s="452"/>
      <x:c r="C102" s="195" t="s">
        <x:v>8674</x:v>
      </x:c>
      <x:c r="D102" s="194" t="s">
        <x:v>2999</x:v>
      </x:c>
      <x:c r="E102" s="194">
        <x:v>1</x:v>
      </x:c>
    </x:row>
    <x:row r="103" spans="3:5">
      <x:c r="C103" s="195" t="s">
        <x:v>4431</x:v>
      </x:c>
      <x:c r="D103" s="194" t="s">
        <x:v>2999</x:v>
      </x:c>
      <x:c r="E103" s="194">
        <x:v>1</x:v>
      </x:c>
    </x:row>
    <x:row r="104" spans="3:5">
      <x:c r="C104" s="195" t="s">
        <x:v>4591</x:v>
      </x:c>
      <x:c r="D104" s="194" t="s">
        <x:v>2999</x:v>
      </x:c>
      <x:c r="E104" s="194">
        <x:v>1</x:v>
      </x:c>
    </x:row>
    <x:row r="105" spans="3:5">
      <x:c r="C105" s="195" t="s">
        <x:v>5919</x:v>
      </x:c>
      <x:c r="D105" s="194" t="s">
        <x:v>4629</x:v>
      </x:c>
      <x:c r="E105" s="194">
        <x:v>1</x:v>
      </x:c>
    </x:row>
    <x:row r="106" spans="3:5">
      <x:c r="C106" s="195" t="s">
        <x:v>4247</x:v>
      </x:c>
      <x:c r="D106" s="194" t="s">
        <x:v>3050</x:v>
      </x:c>
      <x:c r="E106" s="194">
        <x:v>1</x:v>
      </x:c>
    </x:row>
    <x:row r="107" spans="3:5">
      <x:c r="C107" s="195" t="s">
        <x:v>4289</x:v>
      </x:c>
      <x:c r="D107" s="194" t="s">
        <x:v>3050</x:v>
      </x:c>
      <x:c r="E107" s="194">
        <x:v>1</x:v>
      </x:c>
    </x:row>
    <x:row r="108" spans="3:5">
      <x:c r="C108" s="195" t="s">
        <x:v>4439</x:v>
      </x:c>
      <x:c r="D108" s="194" t="s">
        <x:v>3050</x:v>
      </x:c>
      <x:c r="E108" s="194">
        <x:v>1</x:v>
      </x:c>
    </x:row>
    <x:row r="109" spans="3:5">
      <x:c r="C109" s="195" t="s">
        <x:v>6023</x:v>
      </x:c>
      <x:c r="D109" s="194" t="s">
        <x:v>3050</x:v>
      </x:c>
      <x:c r="E109" s="194">
        <x:v>1</x:v>
      </x:c>
    </x:row>
    <x:row r="110" spans="3:5">
      <x:c r="C110" s="195" t="s">
        <x:v>4124</x:v>
      </x:c>
      <x:c r="D110" s="194" t="s">
        <x:v>3050</x:v>
      </x:c>
      <x:c r="E110" s="194">
        <x:v>1</x:v>
      </x:c>
    </x:row>
    <x:row r="111" spans="3:5">
      <x:c r="C111" s="195" t="s">
        <x:v>4649</x:v>
      </x:c>
      <x:c r="D111" s="194" t="s">
        <x:v>3050</x:v>
      </x:c>
      <x:c r="E111" s="194">
        <x:v>1</x:v>
      </x:c>
    </x:row>
    <x:row r="112" spans="3:5">
      <x:c r="C112" s="195" t="s">
        <x:v>4529</x:v>
      </x:c>
      <x:c r="D112" s="194" t="s">
        <x:v>3050</x:v>
      </x:c>
      <x:c r="E112" s="194">
        <x:v>1</x:v>
      </x:c>
    </x:row>
    <x:row r="113" spans="3:5">
      <x:c r="C113" s="195" t="s">
        <x:v>3408</x:v>
      </x:c>
      <x:c r="D113" s="194" t="s">
        <x:v>3050</x:v>
      </x:c>
      <x:c r="E113" s="194">
        <x:v>1</x:v>
      </x:c>
    </x:row>
    <x:row r="114" spans="5:5">
      <x:c r="E114" s="194">
        <x:f>SUM(E102:E113)</x:f>
        <x:v>12</x:v>
      </x:c>
    </x:row>
    <x:row r="115" spans="1:5">
      <x:c r="A115" s="186">
        <x:v>45771</x:v>
      </x:c>
      <x:c r="B115" s="452"/>
      <x:c r="C115" s="195" t="s">
        <x:v>5814</x:v>
      </x:c>
      <x:c r="D115" s="194" t="s">
        <x:v>2999</x:v>
      </x:c>
      <x:c r="E115" s="194">
        <x:v>1</x:v>
      </x:c>
    </x:row>
    <x:row r="116" spans="3:5">
      <x:c r="C116" s="195" t="s">
        <x:v>2025</x:v>
      </x:c>
      <x:c r="D116" s="194" t="s">
        <x:v>2999</x:v>
      </x:c>
      <x:c r="E116" s="194">
        <x:v>1</x:v>
      </x:c>
    </x:row>
    <x:row r="117" spans="3:5">
      <x:c r="C117" s="195" t="s">
        <x:v>6582</x:v>
      </x:c>
      <x:c r="D117" s="194" t="s">
        <x:v>3050</x:v>
      </x:c>
      <x:c r="E117" s="194">
        <x:v>1</x:v>
      </x:c>
    </x:row>
    <x:row r="118" spans="3:5">
      <x:c r="C118" s="195" t="s">
        <x:v>4616</x:v>
      </x:c>
      <x:c r="D118" s="194" t="s">
        <x:v>3050</x:v>
      </x:c>
      <x:c r="E118" s="194">
        <x:v>1</x:v>
      </x:c>
    </x:row>
    <x:row r="119" spans="3:5">
      <x:c r="C119" s="195" t="s">
        <x:v>1785</x:v>
      </x:c>
      <x:c r="D119" s="194" t="s">
        <x:v>4621</x:v>
      </x:c>
      <x:c r="E119" s="194">
        <x:v>1</x:v>
      </x:c>
    </x:row>
    <x:row r="120" spans="3:5">
      <x:c r="C120" s="195" t="s">
        <x:v>8835</x:v>
      </x:c>
      <x:c r="D120" s="194" t="s">
        <x:v>433</x:v>
      </x:c>
      <x:c r="E120" s="194">
        <x:v>1</x:v>
      </x:c>
    </x:row>
    <x:row r="121" spans="3:5">
      <x:c r="C121" s="195" t="s">
        <x:v>2272</x:v>
      </x:c>
      <x:c r="D121" s="194" t="s">
        <x:v>3016</x:v>
      </x:c>
      <x:c r="E121" s="194">
        <x:v>1</x:v>
      </x:c>
    </x:row>
    <x:row r="122" spans="3:5">
      <x:c r="C122" s="195" t="s">
        <x:v>3347</x:v>
      </x:c>
      <x:c r="D122" s="194" t="s">
        <x:v>3016</x:v>
      </x:c>
      <x:c r="E122" s="194">
        <x:v>1</x:v>
      </x:c>
    </x:row>
    <x:row r="123" spans="5:5">
      <x:c r="E123" s="194">
        <x:f>SUM(E115:E122)</x:f>
        <x:v>8</x:v>
      </x:c>
    </x:row>
    <x:row r="124" spans="1:5">
      <x:c r="A124" s="186">
        <x:v>45772</x:v>
      </x:c>
      <x:c r="B124" s="452"/>
      <x:c r="C124" s="195" t="s">
        <x:v>5691</x:v>
      </x:c>
      <x:c r="D124" s="194" t="s">
        <x:v>2999</x:v>
      </x:c>
      <x:c r="E124" s="194">
        <x:v>1</x:v>
      </x:c>
    </x:row>
    <x:row r="125" spans="3:5">
      <x:c r="C125" s="195" t="s">
        <x:v>3261</x:v>
      </x:c>
      <x:c r="D125" s="194" t="s">
        <x:v>4629</x:v>
      </x:c>
      <x:c r="E125" s="194">
        <x:v>1</x:v>
      </x:c>
    </x:row>
    <x:row r="126" spans="3:5">
      <x:c r="C126" s="195" t="s">
        <x:v>6695</x:v>
      </x:c>
      <x:c r="D126" s="194" t="s">
        <x:v>4629</x:v>
      </x:c>
      <x:c r="E126" s="194">
        <x:v>1</x:v>
      </x:c>
    </x:row>
    <x:row r="127" spans="3:5">
      <x:c r="C127" s="195" t="s">
        <x:v>5680</x:v>
      </x:c>
      <x:c r="D127" s="194" t="s">
        <x:v>3050</x:v>
      </x:c>
      <x:c r="E127" s="194">
        <x:v>1</x:v>
      </x:c>
    </x:row>
    <x:row r="128" spans="3:5">
      <x:c r="C128" s="195" t="s">
        <x:v>5637</x:v>
      </x:c>
      <x:c r="D128" s="194" t="s">
        <x:v>3050</x:v>
      </x:c>
      <x:c r="E128" s="194">
        <x:v>1</x:v>
      </x:c>
    </x:row>
    <x:row r="129" spans="3:5">
      <x:c r="C129" s="195" t="s">
        <x:v>8899</x:v>
      </x:c>
      <x:c r="D129" s="194" t="s">
        <x:v>3050</x:v>
      </x:c>
      <x:c r="E129" s="194">
        <x:v>2</x:v>
      </x:c>
    </x:row>
    <x:row r="130" spans="3:5">
      <x:c r="C130" s="195" t="s">
        <x:v>6020</x:v>
      </x:c>
      <x:c r="D130" s="194" t="s">
        <x:v>3050</x:v>
      </x:c>
      <x:c r="E130" s="194">
        <x:v>1</x:v>
      </x:c>
    </x:row>
    <x:row r="131" spans="3:5">
      <x:c r="C131" s="195" t="s">
        <x:v>5765</x:v>
      </x:c>
      <x:c r="D131" s="194" t="s">
        <x:v>3050</x:v>
      </x:c>
      <x:c r="E131" s="194">
        <x:v>1</x:v>
      </x:c>
    </x:row>
    <x:row r="132" spans="3:5">
      <x:c r="C132" s="195" t="s">
        <x:v>6233</x:v>
      </x:c>
      <x:c r="D132" s="194" t="s">
        <x:v>3050</x:v>
      </x:c>
      <x:c r="E132" s="194">
        <x:v>1</x:v>
      </x:c>
    </x:row>
    <x:row r="133" spans="3:5">
      <x:c r="C133" s="195" t="s">
        <x:v>6580</x:v>
      </x:c>
      <x:c r="D133" s="194" t="s">
        <x:v>3050</x:v>
      </x:c>
      <x:c r="E133" s="194">
        <x:v>1</x:v>
      </x:c>
    </x:row>
    <x:row r="134" spans="3:5">
      <x:c r="C134" s="195" t="s">
        <x:v>8363</x:v>
      </x:c>
      <x:c r="D134" s="194" t="s">
        <x:v>4621</x:v>
      </x:c>
      <x:c r="E134" s="194">
        <x:v>1</x:v>
      </x:c>
    </x:row>
    <x:row r="135" spans="3:5">
      <x:c r="C135" s="195" t="s">
        <x:v>2066</x:v>
      </x:c>
      <x:c r="D135" s="194" t="s">
        <x:v>4621</x:v>
      </x:c>
      <x:c r="E135" s="194">
        <x:v>1</x:v>
      </x:c>
    </x:row>
    <x:row r="136" spans="3:5">
      <x:c r="C136" s="195" t="s">
        <x:v>8837</x:v>
      </x:c>
      <x:c r="D136" s="194" t="s">
        <x:v>4621</x:v>
      </x:c>
      <x:c r="E136" s="194">
        <x:v>1</x:v>
      </x:c>
    </x:row>
    <x:row r="137" spans="3:5">
      <x:c r="C137" s="195" t="s">
        <x:v>4736</x:v>
      </x:c>
      <x:c r="D137" s="194" t="s">
        <x:v>4621</x:v>
      </x:c>
      <x:c r="E137" s="194">
        <x:v>1</x:v>
      </x:c>
    </x:row>
    <x:row r="138" spans="3:5">
      <x:c r="C138" s="195" t="s">
        <x:v>3436</x:v>
      </x:c>
      <x:c r="D138" s="194" t="s">
        <x:v>4621</x:v>
      </x:c>
      <x:c r="E138" s="194">
        <x:v>1</x:v>
      </x:c>
    </x:row>
    <x:row r="139" spans="3:5">
      <x:c r="C139" s="195" t="s">
        <x:v>4573</x:v>
      </x:c>
      <x:c r="D139" s="194" t="s">
        <x:v>4621</x:v>
      </x:c>
      <x:c r="E139" s="194">
        <x:v>1</x:v>
      </x:c>
    </x:row>
    <x:row r="140" spans="3:5">
      <x:c r="C140" s="195" t="s">
        <x:v>2108</x:v>
      </x:c>
      <x:c r="D140" s="194" t="s">
        <x:v>3016</x:v>
      </x:c>
      <x:c r="E140" s="194">
        <x:v>1</x:v>
      </x:c>
    </x:row>
    <x:row r="141" spans="3:5">
      <x:c r="C141" s="195" t="s">
        <x:v>8758</x:v>
      </x:c>
      <x:c r="D141" s="194" t="s">
        <x:v>3016</x:v>
      </x:c>
      <x:c r="E141" s="194">
        <x:v>2</x:v>
      </x:c>
    </x:row>
    <x:row r="142" spans="3:5">
      <x:c r="C142" s="195" t="s">
        <x:v>8748</x:v>
      </x:c>
      <x:c r="D142" s="194" t="s">
        <x:v>3016</x:v>
      </x:c>
      <x:c r="E142" s="194">
        <x:v>1</x:v>
      </x:c>
    </x:row>
    <x:row r="143" spans="3:5">
      <x:c r="C143" s="195" t="s">
        <x:v>9083</x:v>
      </x:c>
      <x:c r="D143" s="194" t="s">
        <x:v>3016</x:v>
      </x:c>
      <x:c r="E143" s="194">
        <x:v>1</x:v>
      </x:c>
    </x:row>
    <x:row r="144" spans="3:5">
      <x:c r="C144" s="195" t="s">
        <x:v>5913</x:v>
      </x:c>
      <x:c r="D144" s="194" t="s">
        <x:v>3016</x:v>
      </x:c>
      <x:c r="E144" s="194">
        <x:v>1</x:v>
      </x:c>
    </x:row>
    <x:row r="145" spans="3:5">
      <x:c r="C145" s="195" t="s">
        <x:v>8969</x:v>
      </x:c>
      <x:c r="D145" s="194" t="s">
        <x:v>3016</x:v>
      </x:c>
      <x:c r="E145" s="194">
        <x:v>1</x:v>
      </x:c>
    </x:row>
    <x:row r="146" spans="3:5">
      <x:c r="C146" s="195" t="s">
        <x:v>2243</x:v>
      </x:c>
      <x:c r="D146" s="194" t="s">
        <x:v>3016</x:v>
      </x:c>
      <x:c r="E146" s="194">
        <x:v>1</x:v>
      </x:c>
    </x:row>
    <x:row r="147" spans="3:5">
      <x:c r="C147" s="195" t="s">
        <x:v>8453</x:v>
      </x:c>
      <x:c r="D147" s="194" t="s">
        <x:v>3016</x:v>
      </x:c>
      <x:c r="E147" s="194">
        <x:v>1</x:v>
      </x:c>
    </x:row>
    <x:row r="148" spans="3:5">
      <x:c r="C148" s="195" t="s">
        <x:v>6805</x:v>
      </x:c>
      <x:c r="D148" s="194" t="s">
        <x:v>3016</x:v>
      </x:c>
      <x:c r="E148" s="194">
        <x:v>2</x:v>
      </x:c>
    </x:row>
    <x:row r="149" spans="3:5">
      <x:c r="C149" s="195" t="s">
        <x:v>6089</x:v>
      </x:c>
      <x:c r="D149" s="194" t="s">
        <x:v>3016</x:v>
      </x:c>
      <x:c r="E149" s="194">
        <x:v>1</x:v>
      </x:c>
    </x:row>
    <x:row r="150" spans="5:5">
      <x:c r="E150" s="194">
        <x:f>SUM(E124:E149)</x:f>
        <x:v>29</x:v>
      </x:c>
    </x:row>
    <x:row r="151" spans="1:5">
      <x:c r="A151" s="186">
        <x:v>45773</x:v>
      </x:c>
      <x:c r="B151" s="452"/>
      <x:c r="C151" s="195" t="s">
        <x:v>6128</x:v>
      </x:c>
      <x:c r="D151" s="194" t="s">
        <x:v>3044</x:v>
      </x:c>
      <x:c r="E151" s="194">
        <x:v>1</x:v>
      </x:c>
    </x:row>
    <x:row r="152" spans="3:5">
      <x:c r="C152" s="195" t="s">
        <x:v>5742</x:v>
      </x:c>
      <x:c r="D152" s="194" t="s">
        <x:v>2999</x:v>
      </x:c>
      <x:c r="E152" s="194">
        <x:v>1</x:v>
      </x:c>
    </x:row>
    <x:row r="153" spans="3:5">
      <x:c r="C153" s="195" t="s">
        <x:v>3375</x:v>
      </x:c>
      <x:c r="D153" s="194" t="s">
        <x:v>2999</x:v>
      </x:c>
      <x:c r="E153" s="194">
        <x:v>1</x:v>
      </x:c>
    </x:row>
    <x:row r="154" spans="3:5">
      <x:c r="C154" s="195" t="s">
        <x:v>1859</x:v>
      </x:c>
      <x:c r="D154" s="194" t="s">
        <x:v>2999</x:v>
      </x:c>
      <x:c r="E154" s="194">
        <x:v>1</x:v>
      </x:c>
    </x:row>
    <x:row r="155" spans="3:5">
      <x:c r="C155" s="195" t="s">
        <x:v>4591</x:v>
      </x:c>
      <x:c r="D155" s="194" t="s">
        <x:v>2999</x:v>
      </x:c>
      <x:c r="E155" s="194">
        <x:v>1</x:v>
      </x:c>
    </x:row>
    <x:row r="156" spans="3:5">
      <x:c r="C156" s="195" t="s">
        <x:v>6659</x:v>
      </x:c>
      <x:c r="D156" s="194" t="s">
        <x:v>4629</x:v>
      </x:c>
      <x:c r="E156" s="194">
        <x:v>1</x:v>
      </x:c>
    </x:row>
    <x:row r="157" spans="3:5">
      <x:c r="C157" s="195" t="s">
        <x:v>4719</x:v>
      </x:c>
      <x:c r="D157" s="194" t="s">
        <x:v>4629</x:v>
      </x:c>
      <x:c r="E157" s="194">
        <x:v>1</x:v>
      </x:c>
    </x:row>
    <x:row r="158" spans="3:5">
      <x:c r="C158" s="195" t="s">
        <x:v>4247</x:v>
      </x:c>
      <x:c r="D158" s="194" t="s">
        <x:v>3050</x:v>
      </x:c>
      <x:c r="E158" s="194">
        <x:v>1</x:v>
      </x:c>
    </x:row>
    <x:row r="159" spans="3:5">
      <x:c r="C159" s="195" t="s">
        <x:v>6658</x:v>
      </x:c>
      <x:c r="D159" s="194" t="s">
        <x:v>3050</x:v>
      </x:c>
      <x:c r="E159" s="194">
        <x:v>1</x:v>
      </x:c>
    </x:row>
    <x:row r="160" spans="3:5">
      <x:c r="C160" s="195" t="s">
        <x:v>8426</x:v>
      </x:c>
      <x:c r="D160" s="194" t="s">
        <x:v>3050</x:v>
      </x:c>
      <x:c r="E160" s="194">
        <x:v>1</x:v>
      </x:c>
    </x:row>
    <x:row r="161" spans="3:5">
      <x:c r="C161" s="195" t="s">
        <x:v>4110</x:v>
      </x:c>
      <x:c r="D161" s="194" t="s">
        <x:v>3050</x:v>
      </x:c>
      <x:c r="E161" s="194">
        <x:v>1</x:v>
      </x:c>
    </x:row>
    <x:row r="162" spans="3:5">
      <x:c r="C162" s="195" t="s">
        <x:v>8649</x:v>
      </x:c>
      <x:c r="D162" s="194" t="s">
        <x:v>3050</x:v>
      </x:c>
      <x:c r="E162" s="194">
        <x:v>1</x:v>
      </x:c>
    </x:row>
    <x:row r="163" spans="3:5">
      <x:c r="C163" s="195" t="s">
        <x:v>4485</x:v>
      </x:c>
      <x:c r="D163" s="194" t="s">
        <x:v>3050</x:v>
      </x:c>
      <x:c r="E163" s="194">
        <x:v>1</x:v>
      </x:c>
    </x:row>
    <x:row r="164" spans="3:5">
      <x:c r="C164" s="195" t="s">
        <x:v>8388</x:v>
      </x:c>
      <x:c r="D164" s="194" t="s">
        <x:v>3050</x:v>
      </x:c>
      <x:c r="E164" s="194">
        <x:v>1</x:v>
      </x:c>
    </x:row>
    <x:row r="165" spans="3:5">
      <x:c r="C165" s="195" t="s">
        <x:v>3289</x:v>
      </x:c>
      <x:c r="D165" s="194" t="s">
        <x:v>3050</x:v>
      </x:c>
      <x:c r="E165" s="194">
        <x:v>1</x:v>
      </x:c>
    </x:row>
    <x:row r="166" spans="3:5">
      <x:c r="C166" s="195" t="s">
        <x:v>8670</x:v>
      </x:c>
      <x:c r="D166" s="194" t="s">
        <x:v>4621</x:v>
      </x:c>
      <x:c r="E166" s="194">
        <x:v>1</x:v>
      </x:c>
    </x:row>
    <x:row r="167" spans="3:5">
      <x:c r="C167" s="195" t="s">
        <x:v>8806</x:v>
      </x:c>
      <x:c r="D167" s="194" t="s">
        <x:v>4621</x:v>
      </x:c>
      <x:c r="E167" s="194">
        <x:v>1</x:v>
      </x:c>
    </x:row>
    <x:row r="168" spans="3:5">
      <x:c r="C168" s="195" t="s">
        <x:v>8905</x:v>
      </x:c>
      <x:c r="D168" s="194" t="s">
        <x:v>4621</x:v>
      </x:c>
      <x:c r="E168" s="194">
        <x:v>1</x:v>
      </x:c>
    </x:row>
    <x:row r="169" spans="3:5">
      <x:c r="C169" s="195" t="s">
        <x:v>4586</x:v>
      </x:c>
      <x:c r="D169" s="194" t="s">
        <x:v>4621</x:v>
      </x:c>
      <x:c r="E169" s="194">
        <x:v>1</x:v>
      </x:c>
    </x:row>
    <x:row r="170" spans="3:5">
      <x:c r="C170" s="195" t="s">
        <x:v>6271</x:v>
      </x:c>
      <x:c r="D170" s="194" t="s">
        <x:v>4621</x:v>
      </x:c>
      <x:c r="E170" s="194">
        <x:v>1</x:v>
      </x:c>
    </x:row>
    <x:row r="171" spans="3:5">
      <x:c r="C171" s="195" t="s">
        <x:v>6824</x:v>
      </x:c>
      <x:c r="D171" s="194" t="s">
        <x:v>4621</x:v>
      </x:c>
      <x:c r="E171" s="194">
        <x:v>1</x:v>
      </x:c>
    </x:row>
    <x:row r="172" spans="3:5">
      <x:c r="C172" s="195" t="s">
        <x:v>8747</x:v>
      </x:c>
      <x:c r="D172" s="194" t="s">
        <x:v>433</x:v>
      </x:c>
      <x:c r="E172" s="194">
        <x:v>1</x:v>
      </x:c>
    </x:row>
    <x:row r="173" spans="3:5">
      <x:c r="C173" s="195" t="s">
        <x:v>6109</x:v>
      </x:c>
      <x:c r="D173" s="194" t="s">
        <x:v>3016</x:v>
      </x:c>
      <x:c r="E173" s="194">
        <x:v>1</x:v>
      </x:c>
    </x:row>
    <x:row r="174" spans="3:5">
      <x:c r="C174" s="195" t="s">
        <x:v>4256</x:v>
      </x:c>
      <x:c r="D174" s="194" t="s">
        <x:v>3016</x:v>
      </x:c>
      <x:c r="E174" s="194">
        <x:v>1</x:v>
      </x:c>
    </x:row>
    <x:row r="175" spans="3:5">
      <x:c r="C175" s="195" t="s">
        <x:v>8709</x:v>
      </x:c>
      <x:c r="D175" s="194" t="s">
        <x:v>3016</x:v>
      </x:c>
      <x:c r="E175" s="194">
        <x:v>1</x:v>
      </x:c>
    </x:row>
    <x:row r="176" spans="3:5">
      <x:c r="C176" s="195" t="s">
        <x:v>6089</x:v>
      </x:c>
      <x:c r="D176" s="194" t="s">
        <x:v>3016</x:v>
      </x:c>
      <x:c r="E176" s="194">
        <x:v>1</x:v>
      </x:c>
    </x:row>
    <x:row r="177" spans="3:5">
      <x:c r="C177" s="195" t="s">
        <x:v>6943</x:v>
      </x:c>
      <x:c r="D177" s="194" t="s">
        <x:v>3016</x:v>
      </x:c>
      <x:c r="E177" s="194">
        <x:v>1</x:v>
      </x:c>
    </x:row>
    <x:row r="178" spans="5:5">
      <x:c r="E178" s="194">
        <x:f>SUM(E151:E177)</x:f>
        <x:v>27</x:v>
      </x:c>
    </x:row>
    <x:row r="179" spans="1:5">
      <x:c r="A179" s="186">
        <x:v>45774</x:v>
      </x:c>
      <x:c r="B179" s="452"/>
      <x:c r="C179" s="195" t="s">
        <x:v>4329</x:v>
      </x:c>
      <x:c r="D179" s="194" t="s">
        <x:v>3044</x:v>
      </x:c>
      <x:c r="E179" s="194">
        <x:v>1</x:v>
      </x:c>
    </x:row>
    <x:row r="180" spans="3:5">
      <x:c r="C180" s="195" t="s">
        <x:v>6128</x:v>
      </x:c>
      <x:c r="D180" s="194" t="s">
        <x:v>3044</x:v>
      </x:c>
      <x:c r="E180" s="194">
        <x:v>1</x:v>
      </x:c>
    </x:row>
    <x:row r="181" spans="3:5">
      <x:c r="C181" s="195" t="s">
        <x:v>4344</x:v>
      </x:c>
      <x:c r="D181" s="194" t="s">
        <x:v>2999</x:v>
      </x:c>
      <x:c r="E181" s="194">
        <x:v>1</x:v>
      </x:c>
    </x:row>
    <x:row r="182" spans="3:5">
      <x:c r="C182" s="195" t="s">
        <x:v>9089</x:v>
      </x:c>
      <x:c r="D182" s="194" t="s">
        <x:v>433</x:v>
      </x:c>
      <x:c r="E182" s="194">
        <x:v>1</x:v>
      </x:c>
    </x:row>
    <x:row r="183" spans="3:5">
      <x:c r="C183" s="195" t="s">
        <x:v>4719</x:v>
      </x:c>
      <x:c r="D183" s="194" t="s">
        <x:v>4629</x:v>
      </x:c>
      <x:c r="E183" s="194">
        <x:v>2</x:v>
      </x:c>
    </x:row>
    <x:row r="184" spans="3:5">
      <x:c r="C184" s="195" t="s">
        <x:v>3397</x:v>
      </x:c>
      <x:c r="D184" s="194" t="s">
        <x:v>4629</x:v>
      </x:c>
      <x:c r="E184" s="194">
        <x:v>1</x:v>
      </x:c>
    </x:row>
    <x:row r="185" spans="3:5">
      <x:c r="C185" s="195" t="s">
        <x:v>9093</x:v>
      </x:c>
      <x:c r="D185" s="194" t="s">
        <x:v>3050</x:v>
      </x:c>
      <x:c r="E185" s="194">
        <x:v>1</x:v>
      </x:c>
    </x:row>
    <x:row r="186" spans="3:5">
      <x:c r="C186" s="195" t="s">
        <x:v>2131</x:v>
      </x:c>
      <x:c r="D186" s="194" t="s">
        <x:v>3050</x:v>
      </x:c>
      <x:c r="E186" s="194">
        <x:v>1</x:v>
      </x:c>
    </x:row>
    <x:row r="187" spans="3:5">
      <x:c r="C187" s="195" t="s">
        <x:v>1985</x:v>
      </x:c>
      <x:c r="D187" s="194" t="s">
        <x:v>3050</x:v>
      </x:c>
      <x:c r="E187" s="194">
        <x:v>1</x:v>
      </x:c>
    </x:row>
    <x:row r="188" spans="3:5">
      <x:c r="C188" s="195" t="s">
        <x:v>4578</x:v>
      </x:c>
      <x:c r="D188" s="194" t="s">
        <x:v>3050</x:v>
      </x:c>
      <x:c r="E188" s="194">
        <x:v>1</x:v>
      </x:c>
    </x:row>
    <x:row r="189" spans="3:5">
      <x:c r="C189" s="195" t="s">
        <x:v>6193</x:v>
      </x:c>
      <x:c r="D189" s="194" t="s">
        <x:v>3050</x:v>
      </x:c>
      <x:c r="E189" s="194">
        <x:v>1</x:v>
      </x:c>
    </x:row>
    <x:row r="190" spans="3:5">
      <x:c r="C190" s="195" t="s">
        <x:v>3362</x:v>
      </x:c>
      <x:c r="D190" s="194" t="s">
        <x:v>3050</x:v>
      </x:c>
      <x:c r="E190" s="194">
        <x:v>1</x:v>
      </x:c>
    </x:row>
    <x:row r="191" spans="3:5">
      <x:c r="C191" s="195" t="s">
        <x:v>4691</x:v>
      </x:c>
      <x:c r="D191" s="194" t="s">
        <x:v>3050</x:v>
      </x:c>
      <x:c r="E191" s="194">
        <x:v>1</x:v>
      </x:c>
    </x:row>
    <x:row r="192" spans="3:5">
      <x:c r="C192" s="195" t="s">
        <x:v>3289</x:v>
      </x:c>
      <x:c r="D192" s="194" t="s">
        <x:v>3050</x:v>
      </x:c>
      <x:c r="E192" s="194">
        <x:v>1</x:v>
      </x:c>
    </x:row>
    <x:row r="193" spans="3:5">
      <x:c r="C193" s="195" t="s">
        <x:v>4788</x:v>
      </x:c>
      <x:c r="D193" s="194" t="s">
        <x:v>3050</x:v>
      </x:c>
      <x:c r="E193" s="194">
        <x:v>1</x:v>
      </x:c>
    </x:row>
    <x:row r="194" spans="3:5">
      <x:c r="C194" s="195" t="s">
        <x:v>8336</x:v>
      </x:c>
      <x:c r="D194" s="194" t="s">
        <x:v>4621</x:v>
      </x:c>
      <x:c r="E194" s="194">
        <x:v>1</x:v>
      </x:c>
    </x:row>
    <x:row r="195" spans="3:5">
      <x:c r="C195" s="195" t="s">
        <x:v>4494</x:v>
      </x:c>
      <x:c r="D195" s="194" t="s">
        <x:v>4621</x:v>
      </x:c>
      <x:c r="E195" s="194">
        <x:v>1</x:v>
      </x:c>
    </x:row>
    <x:row r="196" spans="3:5">
      <x:c r="C196" s="195" t="s">
        <x:v>1862</x:v>
      </x:c>
      <x:c r="D196" s="194" t="s">
        <x:v>4621</x:v>
      </x:c>
      <x:c r="E196" s="194">
        <x:v>1</x:v>
      </x:c>
    </x:row>
    <x:row r="197" spans="3:5">
      <x:c r="C197" s="195" t="s">
        <x:v>4607</x:v>
      </x:c>
      <x:c r="D197" s="194" t="s">
        <x:v>4621</x:v>
      </x:c>
      <x:c r="E197" s="194">
        <x:v>1</x:v>
      </x:c>
    </x:row>
    <x:row r="198" spans="3:5">
      <x:c r="C198" s="195" t="s">
        <x:v>4121</x:v>
      </x:c>
      <x:c r="D198" s="194" t="s">
        <x:v>433</x:v>
      </x:c>
      <x:c r="E198" s="194">
        <x:v>1</x:v>
      </x:c>
    </x:row>
    <x:row r="199" spans="3:5">
      <x:c r="C199" s="195" t="s">
        <x:v>2261</x:v>
      </x:c>
      <x:c r="D199" s="194" t="s">
        <x:v>3016</x:v>
      </x:c>
      <x:c r="E199" s="194">
        <x:v>1</x:v>
      </x:c>
    </x:row>
    <x:row r="200" spans="3:5">
      <x:c r="C200" s="195" t="s">
        <x:v>4375</x:v>
      </x:c>
      <x:c r="D200" s="194" t="s">
        <x:v>3016</x:v>
      </x:c>
      <x:c r="E200" s="194">
        <x:v>1</x:v>
      </x:c>
    </x:row>
    <x:row r="201" spans="3:5">
      <x:c r="C201" s="195" t="s">
        <x:v>2326</x:v>
      </x:c>
      <x:c r="D201" s="194" t="s">
        <x:v>3016</x:v>
      </x:c>
      <x:c r="E201" s="194">
        <x:v>1</x:v>
      </x:c>
    </x:row>
    <x:row r="202" spans="3:5">
      <x:c r="C202" s="195" t="s">
        <x:v>5828</x:v>
      </x:c>
      <x:c r="D202" s="194" t="s">
        <x:v>3016</x:v>
      </x:c>
      <x:c r="E202" s="194">
        <x:v>1</x:v>
      </x:c>
    </x:row>
    <x:row r="203" spans="5:5">
      <x:c r="E203" s="194">
        <x:f>SUM(E179:E202)</x:f>
        <x:v>25</x:v>
      </x:c>
    </x:row>
    <x:row r="204" spans="1:5">
      <x:c r="A204" s="186">
        <x:v>45775</x:v>
      </x:c>
      <x:c r="B204" s="452"/>
      <x:c r="C204" s="195" t="s">
        <x:v>4564</x:v>
      </x:c>
      <x:c r="D204" s="194" t="s">
        <x:v>2999</x:v>
      </x:c>
      <x:c r="E204" s="194">
        <x:v>1</x:v>
      </x:c>
    </x:row>
    <x:row r="205" spans="3:5">
      <x:c r="C205" s="195" t="s">
        <x:v>4627</x:v>
      </x:c>
      <x:c r="D205" s="194" t="s">
        <x:v>2999</x:v>
      </x:c>
      <x:c r="E205" s="194">
        <x:v>1</x:v>
      </x:c>
    </x:row>
    <x:row r="206" spans="3:5">
      <x:c r="C206" s="195" t="s">
        <x:v>2354</x:v>
      </x:c>
      <x:c r="D206" s="194" t="s">
        <x:v>4629</x:v>
      </x:c>
      <x:c r="E206" s="194">
        <x:v>1</x:v>
      </x:c>
    </x:row>
    <x:row r="207" spans="3:5">
      <x:c r="C207" s="195" t="s">
        <x:v>5626</x:v>
      </x:c>
      <x:c r="D207" s="194" t="s">
        <x:v>4629</x:v>
      </x:c>
      <x:c r="E207" s="194">
        <x:v>1</x:v>
      </x:c>
    </x:row>
    <x:row r="208" spans="3:5">
      <x:c r="C208" s="195" t="s">
        <x:v>6924</x:v>
      </x:c>
      <x:c r="D208" s="194" t="s">
        <x:v>4629</x:v>
      </x:c>
      <x:c r="E208" s="194">
        <x:v>1</x:v>
      </x:c>
    </x:row>
    <x:row r="209" spans="3:5">
      <x:c r="C209" s="195" t="s">
        <x:v>1887</x:v>
      </x:c>
      <x:c r="D209" s="194" t="s">
        <x:v>4629</x:v>
      </x:c>
      <x:c r="E209" s="194">
        <x:v>1</x:v>
      </x:c>
    </x:row>
    <x:row r="210" spans="3:5">
      <x:c r="C210" s="195" t="s">
        <x:v>4640</x:v>
      </x:c>
      <x:c r="D210" s="194" t="s">
        <x:v>4629</x:v>
      </x:c>
      <x:c r="E210" s="194">
        <x:v>1</x:v>
      </x:c>
    </x:row>
    <x:row r="211" spans="3:5">
      <x:c r="C211" s="195" t="s">
        <x:v>8659</x:v>
      </x:c>
      <x:c r="D211" s="194" t="s">
        <x:v>3050</x:v>
      </x:c>
      <x:c r="E211" s="194">
        <x:v>1</x:v>
      </x:c>
    </x:row>
    <x:row r="212" spans="3:5">
      <x:c r="C212" s="195" t="s">
        <x:v>8936</x:v>
      </x:c>
      <x:c r="D212" s="194" t="s">
        <x:v>3050</x:v>
      </x:c>
      <x:c r="E212" s="194">
        <x:v>1</x:v>
      </x:c>
    </x:row>
    <x:row r="213" spans="3:5">
      <x:c r="C213" s="195" t="s">
        <x:v>8668</x:v>
      </x:c>
      <x:c r="D213" s="194" t="s">
        <x:v>3050</x:v>
      </x:c>
      <x:c r="E213" s="194">
        <x:v>1</x:v>
      </x:c>
    </x:row>
    <x:row r="214" spans="3:5">
      <x:c r="C214" s="195" t="s">
        <x:v>6266</x:v>
      </x:c>
      <x:c r="D214" s="194" t="s">
        <x:v>3050</x:v>
      </x:c>
      <x:c r="E214" s="194">
        <x:v>2</x:v>
      </x:c>
    </x:row>
    <x:row r="215" spans="3:5">
      <x:c r="C215" s="195" t="s">
        <x:v>4739</x:v>
      </x:c>
      <x:c r="D215" s="194" t="s">
        <x:v>3050</x:v>
      </x:c>
      <x:c r="E215" s="194">
        <x:v>1</x:v>
      </x:c>
    </x:row>
    <x:row r="216" spans="3:5">
      <x:c r="C216" s="195" t="s">
        <x:v>4795</x:v>
      </x:c>
      <x:c r="D216" s="194" t="s">
        <x:v>3050</x:v>
      </x:c>
      <x:c r="E216" s="194">
        <x:v>1</x:v>
      </x:c>
    </x:row>
    <x:row r="217" spans="3:5">
      <x:c r="C217" s="195" t="s">
        <x:v>4474</x:v>
      </x:c>
      <x:c r="D217" s="194" t="s">
        <x:v>4621</x:v>
      </x:c>
      <x:c r="E217" s="194">
        <x:v>1</x:v>
      </x:c>
    </x:row>
    <x:row r="218" spans="3:5">
      <x:c r="C218" s="195" t="s">
        <x:v>6714</x:v>
      </x:c>
      <x:c r="D218" s="194" t="s">
        <x:v>4621</x:v>
      </x:c>
      <x:c r="E218" s="194">
        <x:v>1</x:v>
      </x:c>
    </x:row>
    <x:row r="219" spans="3:5">
      <x:c r="C219" s="195" t="s">
        <x:v>1893</x:v>
      </x:c>
      <x:c r="D219" s="194" t="s">
        <x:v>4621</x:v>
      </x:c>
      <x:c r="E219" s="194">
        <x:v>1</x:v>
      </x:c>
    </x:row>
    <x:row r="220" spans="3:5">
      <x:c r="C220" s="195" t="s">
        <x:v>2090</x:v>
      </x:c>
      <x:c r="D220" s="194" t="s">
        <x:v>3016</x:v>
      </x:c>
      <x:c r="E220" s="194">
        <x:v>1</x:v>
      </x:c>
    </x:row>
    <x:row r="221" spans="3:5">
      <x:c r="C221" s="195" t="s">
        <x:v>8369</x:v>
      </x:c>
      <x:c r="D221" s="194" t="s">
        <x:v>3016</x:v>
      </x:c>
      <x:c r="E221" s="194">
        <x:v>1</x:v>
      </x:c>
    </x:row>
    <x:row r="222" spans="3:5">
      <x:c r="C222" s="195" t="s">
        <x:v>8385</x:v>
      </x:c>
      <x:c r="D222" s="194" t="s">
        <x:v>3016</x:v>
      </x:c>
      <x:c r="E222" s="194">
        <x:v>1</x:v>
      </x:c>
    </x:row>
    <x:row r="223" spans="5:5">
      <x:c r="E223" s="194">
        <x:f>SUM(E204:E222)</x:f>
        <x:v>20</x:v>
      </x:c>
    </x:row>
    <x:row r="224" spans="1:5">
      <x:c r="A224" s="186">
        <x:v>45776</x:v>
      </x:c>
      <x:c r="B224" s="452"/>
      <x:c r="C224" s="195" t="s">
        <x:v>8935</x:v>
      </x:c>
      <x:c r="D224" s="194" t="s">
        <x:v>3050</x:v>
      </x:c>
      <x:c r="E224" s="194">
        <x:v>1</x:v>
      </x:c>
    </x:row>
    <x:row r="225" spans="3:5">
      <x:c r="C225" s="195" t="s">
        <x:v>4148</x:v>
      </x:c>
      <x:c r="D225" s="194" t="s">
        <x:v>3050</x:v>
      </x:c>
      <x:c r="E225" s="194">
        <x:v>1</x:v>
      </x:c>
    </x:row>
    <x:row r="226" spans="3:5">
      <x:c r="C226" s="195" t="s">
        <x:v>4460</x:v>
      </x:c>
      <x:c r="D226" s="194" t="s">
        <x:v>3050</x:v>
      </x:c>
      <x:c r="E226" s="194">
        <x:v>1</x:v>
      </x:c>
    </x:row>
    <x:row r="227" spans="3:5">
      <x:c r="C227" s="195" t="s">
        <x:v>5671</x:v>
      </x:c>
      <x:c r="D227" s="194" t="s">
        <x:v>3050</x:v>
      </x:c>
      <x:c r="E227" s="194">
        <x:v>1</x:v>
      </x:c>
    </x:row>
    <x:row r="228" spans="3:5">
      <x:c r="C228" s="195" t="s">
        <x:v>4500</x:v>
      </x:c>
      <x:c r="D228" s="194" t="s">
        <x:v>3050</x:v>
      </x:c>
      <x:c r="E228" s="194">
        <x:v>1</x:v>
      </x:c>
    </x:row>
    <x:row r="229" spans="3:5">
      <x:c r="C229" s="195" t="s">
        <x:v>5738</x:v>
      </x:c>
      <x:c r="D229" s="194" t="s">
        <x:v>4621</x:v>
      </x:c>
      <x:c r="E229" s="194">
        <x:v>2</x:v>
      </x:c>
    </x:row>
    <x:row r="230" spans="3:5">
      <x:c r="C230" s="195" t="s">
        <x:v>4592</x:v>
      </x:c>
      <x:c r="D230" s="194" t="s">
        <x:v>4621</x:v>
      </x:c>
      <x:c r="E230" s="194">
        <x:v>1</x:v>
      </x:c>
    </x:row>
    <x:row r="231" spans="3:5">
      <x:c r="C231" s="195" t="s">
        <x:v>6100</x:v>
      </x:c>
      <x:c r="D231" s="194" t="s">
        <x:v>4621</x:v>
      </x:c>
      <x:c r="E231" s="194">
        <x:v>1</x:v>
      </x:c>
    </x:row>
    <x:row r="232" spans="3:5">
      <x:c r="C232" s="195" t="s">
        <x:v>4760</x:v>
      </x:c>
      <x:c r="D232" s="194" t="s">
        <x:v>4621</x:v>
      </x:c>
      <x:c r="E232" s="194">
        <x:v>1</x:v>
      </x:c>
    </x:row>
    <x:row r="233" spans="3:5">
      <x:c r="C233" s="195" t="s">
        <x:v>2344</x:v>
      </x:c>
      <x:c r="D233" s="194" t="s">
        <x:v>3016</x:v>
      </x:c>
      <x:c r="E233" s="194">
        <x:v>1</x:v>
      </x:c>
    </x:row>
    <x:row r="234" spans="3:5">
      <x:c r="C234" s="195" t="s">
        <x:v>8454</x:v>
      </x:c>
      <x:c r="D234" s="194" t="s">
        <x:v>3016</x:v>
      </x:c>
      <x:c r="E234" s="194">
        <x:v>1</x:v>
      </x:c>
    </x:row>
    <x:row r="235" spans="3:5">
      <x:c r="C235" s="195" t="s">
        <x:v>8271</x:v>
      </x:c>
      <x:c r="D235" s="194" t="s">
        <x:v>3016</x:v>
      </x:c>
      <x:c r="E235" s="194">
        <x:v>1</x:v>
      </x:c>
    </x:row>
    <x:row r="236" spans="3:5">
      <x:c r="C236" s="195" t="s">
        <x:v>5766</x:v>
      </x:c>
      <x:c r="D236" s="194" t="s">
        <x:v>3016</x:v>
      </x:c>
      <x:c r="E236" s="194">
        <x:v>1</x:v>
      </x:c>
    </x:row>
    <x:row r="237" spans="3:5">
      <x:c r="C237" s="195" t="s">
        <x:v>3347</x:v>
      </x:c>
      <x:c r="D237" s="194" t="s">
        <x:v>3016</x:v>
      </x:c>
      <x:c r="E237" s="194">
        <x:v>1</x:v>
      </x:c>
    </x:row>
    <x:row r="238" spans="3:5">
      <x:c r="C238" s="195" t="s">
        <x:v>1787</x:v>
      </x:c>
      <x:c r="D238" s="194" t="s">
        <x:v>3016</x:v>
      </x:c>
      <x:c r="E238" s="194">
        <x:v>1</x:v>
      </x:c>
    </x:row>
    <x:row r="239" spans="5:5">
      <x:c r="E239" s="194">
        <x:f>SUM(E224:E238)</x:f>
        <x:v>16</x:v>
      </x:c>
    </x:row>
    <x:row r="240" spans="1:5">
      <x:c r="A240" s="186">
        <x:v>45777</x:v>
      </x:c>
      <x:c r="B240" s="452"/>
      <x:c r="C240" s="195" t="s">
        <x:v>6128</x:v>
      </x:c>
      <x:c r="D240" s="194" t="s">
        <x:v>3044</x:v>
      </x:c>
      <x:c r="E240" s="194">
        <x:v>1</x:v>
      </x:c>
    </x:row>
    <x:row r="241" spans="3:5">
      <x:c r="C241" s="195" t="s">
        <x:v>9023</x:v>
      </x:c>
      <x:c r="D241" s="194" t="s">
        <x:v>2999</x:v>
      </x:c>
      <x:c r="E241" s="194">
        <x:v>1</x:v>
      </x:c>
    </x:row>
    <x:row r="242" spans="3:5">
      <x:c r="C242" s="195" t="s">
        <x:v>4627</x:v>
      </x:c>
      <x:c r="D242" s="194" t="s">
        <x:v>2999</x:v>
      </x:c>
      <x:c r="E242" s="194">
        <x:v>1</x:v>
      </x:c>
    </x:row>
    <x:row r="243" spans="3:5">
      <x:c r="C243" s="195" t="s">
        <x:v>8575</x:v>
      </x:c>
      <x:c r="D243" s="194" t="s">
        <x:v>4629</x:v>
      </x:c>
      <x:c r="E243" s="194">
        <x:v>1</x:v>
      </x:c>
    </x:row>
    <x:row r="244" spans="3:5">
      <x:c r="C244" s="195" t="s">
        <x:v>1835</x:v>
      </x:c>
      <x:c r="D244" s="194" t="s">
        <x:v>4629</x:v>
      </x:c>
      <x:c r="E244" s="194">
        <x:v>1</x:v>
      </x:c>
    </x:row>
    <x:row r="245" spans="3:5">
      <x:c r="C245" s="195" t="s">
        <x:v>6659</x:v>
      </x:c>
      <x:c r="D245" s="194" t="s">
        <x:v>4629</x:v>
      </x:c>
      <x:c r="E245" s="194">
        <x:v>1</x:v>
      </x:c>
    </x:row>
    <x:row r="246" spans="3:5">
      <x:c r="C246" s="195" t="s">
        <x:v>4317</x:v>
      </x:c>
      <x:c r="D246" s="194" t="s">
        <x:v>3050</x:v>
      </x:c>
      <x:c r="E246" s="194">
        <x:v>1</x:v>
      </x:c>
    </x:row>
    <x:row r="247" spans="3:5">
      <x:c r="C247" s="195" t="s">
        <x:v>1834</x:v>
      </x:c>
      <x:c r="D247" s="194" t="s">
        <x:v>3050</x:v>
      </x:c>
      <x:c r="E247" s="194">
        <x:v>1</x:v>
      </x:c>
    </x:row>
    <x:row r="248" spans="3:5">
      <x:c r="C248" s="195" t="s">
        <x:v>3452</x:v>
      </x:c>
      <x:c r="D248" s="194" t="s">
        <x:v>3050</x:v>
      </x:c>
      <x:c r="E248" s="194">
        <x:v>1</x:v>
      </x:c>
    </x:row>
    <x:row r="249" spans="3:5">
      <x:c r="C249" s="195" t="s">
        <x:v>5677</x:v>
      </x:c>
      <x:c r="D249" s="194" t="s">
        <x:v>4621</x:v>
      </x:c>
      <x:c r="E249" s="194">
        <x:v>1</x:v>
      </x:c>
    </x:row>
    <x:row r="250" spans="3:5">
      <x:c r="C250" s="195" t="s">
        <x:v>3322</x:v>
      </x:c>
      <x:c r="D250" s="194" t="s">
        <x:v>4621</x:v>
      </x:c>
      <x:c r="E250" s="194">
        <x:v>1</x:v>
      </x:c>
    </x:row>
    <x:row r="251" spans="3:5">
      <x:c r="C251" s="195" t="s">
        <x:v>6271</x:v>
      </x:c>
      <x:c r="D251" s="194" t="s">
        <x:v>4621</x:v>
      </x:c>
      <x:c r="E251" s="194">
        <x:v>1</x:v>
      </x:c>
    </x:row>
    <x:row r="252" spans="3:5">
      <x:c r="C252" s="195" t="s">
        <x:v>4486</x:v>
      </x:c>
      <x:c r="D252" s="194" t="s">
        <x:v>4621</x:v>
      </x:c>
      <x:c r="E252" s="194">
        <x:v>1</x:v>
      </x:c>
    </x:row>
    <x:row r="253" spans="3:5">
      <x:c r="C253" s="195" t="s">
        <x:v>4226</x:v>
      </x:c>
      <x:c r="D253" s="194" t="s">
        <x:v>3016</x:v>
      </x:c>
      <x:c r="E253" s="194">
        <x:v>1</x:v>
      </x:c>
    </x:row>
    <x:row r="254" spans="3:5">
      <x:c r="C254" s="195" t="s">
        <x:v>4620</x:v>
      </x:c>
      <x:c r="D254" s="194" t="s">
        <x:v>3016</x:v>
      </x:c>
      <x:c r="E254" s="194">
        <x:v>1</x:v>
      </x:c>
    </x:row>
    <x:row r="255" spans="3:5">
      <x:c r="C255" s="195" t="s">
        <x:v>6177</x:v>
      </x:c>
      <x:c r="D255" s="194" t="s">
        <x:v>3016</x:v>
      </x:c>
      <x:c r="E255" s="194">
        <x:v>1</x:v>
      </x:c>
    </x:row>
    <x:row r="256" spans="3:5">
      <x:c r="C256" s="195" t="s">
        <x:v>4733</x:v>
      </x:c>
      <x:c r="D256" s="194" t="s">
        <x:v>3016</x:v>
      </x:c>
      <x:c r="E256" s="194">
        <x:v>1</x:v>
      </x:c>
    </x:row>
    <x:row r="257" spans="5:5">
      <x:c r="E257" s="194">
        <x:f>SUM(E240:E256)</x:f>
        <x:v>17</x:v>
      </x:c>
    </x:row>
    <x:row r="258" spans="1:5">
      <x:c r="A258" s="186">
        <x:v>45778</x:v>
      </x:c>
      <x:c r="B258" s="452"/>
      <x:c r="C258" s="195" t="s">
        <x:v>4102</x:v>
      </x:c>
      <x:c r="D258" s="194" t="s">
        <x:v>3044</x:v>
      </x:c>
      <x:c r="E258" s="194">
        <x:v>1</x:v>
      </x:c>
    </x:row>
    <x:row r="259" spans="3:5">
      <x:c r="C259" s="195" t="s">
        <x:v>2095</x:v>
      </x:c>
      <x:c r="D259" s="194" t="s">
        <x:v>3050</x:v>
      </x:c>
      <x:c r="E259" s="194">
        <x:v>1</x:v>
      </x:c>
    </x:row>
    <x:row r="260" spans="3:5">
      <x:c r="C260" s="195" t="s">
        <x:v>1831</x:v>
      </x:c>
      <x:c r="D260" s="194" t="s">
        <x:v>3050</x:v>
      </x:c>
      <x:c r="E260" s="194">
        <x:v>1</x:v>
      </x:c>
    </x:row>
    <x:row r="261" spans="3:5">
      <x:c r="C261" s="195" t="s">
        <x:v>4739</x:v>
      </x:c>
      <x:c r="D261" s="194" t="s">
        <x:v>3050</x:v>
      </x:c>
      <x:c r="E261" s="194">
        <x:v>1</x:v>
      </x:c>
    </x:row>
    <x:row r="262" spans="3:5">
      <x:c r="C262" s="195" t="s">
        <x:v>5888</x:v>
      </x:c>
      <x:c r="D262" s="194" t="s">
        <x:v>4621</x:v>
      </x:c>
      <x:c r="E262" s="194">
        <x:v>1</x:v>
      </x:c>
    </x:row>
    <x:row r="263" spans="3:5">
      <x:c r="C263" s="195" t="s">
        <x:v>1883</x:v>
      </x:c>
      <x:c r="D263" s="194" t="s">
        <x:v>4621</x:v>
      </x:c>
      <x:c r="E263" s="194">
        <x:v>1</x:v>
      </x:c>
    </x:row>
    <x:row r="264" spans="3:5">
      <x:c r="C264" s="195" t="s">
        <x:v>2003</x:v>
      </x:c>
      <x:c r="D264" s="194" t="s">
        <x:v>4621</x:v>
      </x:c>
      <x:c r="E264" s="194">
        <x:v>1</x:v>
      </x:c>
    </x:row>
    <x:row r="265" spans="3:5">
      <x:c r="C265" s="195" t="s">
        <x:v>1893</x:v>
      </x:c>
      <x:c r="D265" s="194" t="s">
        <x:v>4621</x:v>
      </x:c>
      <x:c r="E265" s="194">
        <x:v>1</x:v>
      </x:c>
    </x:row>
    <x:row r="266" spans="3:5">
      <x:c r="C266" s="195" t="s">
        <x:v>4486</x:v>
      </x:c>
      <x:c r="D266" s="194" t="s">
        <x:v>4621</x:v>
      </x:c>
      <x:c r="E266" s="194">
        <x:v>2</x:v>
      </x:c>
    </x:row>
    <x:row r="267" spans="5:5">
      <x:c r="E267" s="194">
        <x:f>SUM(E258:E266)</x:f>
        <x:v>10</x:v>
      </x:c>
    </x:row>
    <x:row r="268" spans="1:5">
      <x:c r="A268" s="186">
        <x:v>45779</x:v>
      </x:c>
      <x:c r="B268" s="452"/>
      <x:c r="C268" s="195" t="s">
        <x:v>8672</x:v>
      </x:c>
      <x:c r="D268" s="194" t="s">
        <x:v>3044</x:v>
      </x:c>
      <x:c r="E268" s="194">
        <x:v>1</x:v>
      </x:c>
    </x:row>
    <x:row r="269" spans="3:5">
      <x:c r="C269" s="195" t="s">
        <x:v>8576</x:v>
      </x:c>
      <x:c r="D269" s="194" t="s">
        <x:v>3044</x:v>
      </x:c>
      <x:c r="E269" s="194">
        <x:v>1</x:v>
      </x:c>
    </x:row>
    <x:row r="270" spans="3:5">
      <x:c r="C270" s="195" t="s">
        <x:v>4364</x:v>
      </x:c>
      <x:c r="D270" s="194" t="s">
        <x:v>4629</x:v>
      </x:c>
      <x:c r="E270" s="194">
        <x:v>1</x:v>
      </x:c>
    </x:row>
    <x:row r="271" spans="3:5">
      <x:c r="C271" s="195" t="s">
        <x:v>4633</x:v>
      </x:c>
      <x:c r="D271" s="194" t="s">
        <x:v>4629</x:v>
      </x:c>
      <x:c r="E271" s="194">
        <x:v>1</x:v>
      </x:c>
    </x:row>
    <x:row r="272" spans="3:5">
      <x:c r="C272" s="195" t="s">
        <x:v>4719</x:v>
      </x:c>
      <x:c r="D272" s="194" t="s">
        <x:v>4629</x:v>
      </x:c>
      <x:c r="E272" s="194">
        <x:v>1</x:v>
      </x:c>
    </x:row>
    <x:row r="273" spans="3:5">
      <x:c r="C273" s="195" t="s">
        <x:v>8919</x:v>
      </x:c>
      <x:c r="D273" s="194" t="s">
        <x:v>3050</x:v>
      </x:c>
      <x:c r="E273" s="194">
        <x:v>1</x:v>
      </x:c>
    </x:row>
    <x:row r="274" spans="3:5">
      <x:c r="C274" s="195" t="s">
        <x:v>8649</x:v>
      </x:c>
      <x:c r="D274" s="194" t="s">
        <x:v>3050</x:v>
      </x:c>
      <x:c r="E274" s="194">
        <x:v>1</x:v>
      </x:c>
    </x:row>
    <x:row r="275" spans="3:5">
      <x:c r="C275" s="195" t="s">
        <x:v>4199</x:v>
      </x:c>
      <x:c r="D275" s="194" t="s">
        <x:v>3050</x:v>
      </x:c>
      <x:c r="E275" s="194">
        <x:v>1</x:v>
      </x:c>
    </x:row>
    <x:row r="276" spans="3:5">
      <x:c r="C276" s="195" t="s">
        <x:v>4584</x:v>
      </x:c>
      <x:c r="D276" s="194" t="s">
        <x:v>3050</x:v>
      </x:c>
      <x:c r="E276" s="194">
        <x:v>1</x:v>
      </x:c>
    </x:row>
    <x:row r="277" spans="3:5">
      <x:c r="C277" s="195" t="s">
        <x:v>9103</x:v>
      </x:c>
      <x:c r="D277" s="194" t="s">
        <x:v>4621</x:v>
      </x:c>
      <x:c r="E277" s="194">
        <x:v>1</x:v>
      </x:c>
    </x:row>
    <x:row r="278" spans="3:5">
      <x:c r="C278" s="195" t="s">
        <x:v>6926</x:v>
      </x:c>
      <x:c r="D278" s="194" t="s">
        <x:v>4621</x:v>
      </x:c>
      <x:c r="E278" s="194">
        <x:v>1</x:v>
      </x:c>
    </x:row>
    <x:row r="279" spans="3:5">
      <x:c r="C279" s="195" t="s">
        <x:v>3272</x:v>
      </x:c>
      <x:c r="D279" s="194" t="s">
        <x:v>4621</x:v>
      </x:c>
      <x:c r="E279" s="194">
        <x:v>1</x:v>
      </x:c>
    </x:row>
    <x:row r="280" spans="3:5">
      <x:c r="C280" s="195" t="s">
        <x:v>6886</x:v>
      </x:c>
      <x:c r="D280" s="194" t="s">
        <x:v>4621</x:v>
      </x:c>
      <x:c r="E280" s="194">
        <x:v>1</x:v>
      </x:c>
    </x:row>
    <x:row r="281" spans="3:5">
      <x:c r="C281" s="195" t="s">
        <x:v>1893</x:v>
      </x:c>
      <x:c r="D281" s="194" t="s">
        <x:v>4621</x:v>
      </x:c>
      <x:c r="E281" s="194">
        <x:v>2</x:v>
      </x:c>
    </x:row>
    <x:row r="282" spans="3:5">
      <x:c r="C282" s="195" t="s">
        <x:v>4445</x:v>
      </x:c>
      <x:c r="D282" s="194" t="s">
        <x:v>3016</x:v>
      </x:c>
      <x:c r="E282" s="194">
        <x:v>1</x:v>
      </x:c>
    </x:row>
    <x:row r="283" spans="3:5">
      <x:c r="C283" s="195" t="s">
        <x:v>8989</x:v>
      </x:c>
      <x:c r="D283" s="194" t="s">
        <x:v>3016</x:v>
      </x:c>
      <x:c r="E283" s="194">
        <x:v>1</x:v>
      </x:c>
    </x:row>
    <x:row r="284" spans="3:5">
      <x:c r="C284" s="195" t="s">
        <x:v>2198</x:v>
      </x:c>
      <x:c r="D284" s="194" t="s">
        <x:v>3016</x:v>
      </x:c>
      <x:c r="E284" s="194">
        <x:v>1</x:v>
      </x:c>
    </x:row>
    <x:row r="285" spans="3:5">
      <x:c r="C285" s="195" t="s">
        <x:v>6903</x:v>
      </x:c>
      <x:c r="D285" s="194" t="s">
        <x:v>3016</x:v>
      </x:c>
      <x:c r="E285" s="194">
        <x:v>1</x:v>
      </x:c>
    </x:row>
    <x:row r="286" spans="5:5">
      <x:c r="E286" s="194">
        <x:f>SUM(E268:E285)</x:f>
        <x:v>19</x:v>
      </x:c>
    </x:row>
    <x:row r="287" spans="1:5">
      <x:c r="A287" s="186">
        <x:v>45780</x:v>
      </x:c>
      <x:c r="B287" s="452"/>
      <x:c r="C287" s="195" t="s">
        <x:v>5742</x:v>
      </x:c>
      <x:c r="D287" s="194" t="s">
        <x:v>2999</x:v>
      </x:c>
      <x:c r="E287" s="194">
        <x:v>1</x:v>
      </x:c>
    </x:row>
    <x:row r="288" spans="3:5">
      <x:c r="C288" s="195" t="s">
        <x:v>4154</x:v>
      </x:c>
      <x:c r="D288" s="194" t="s">
        <x:v>2999</x:v>
      </x:c>
      <x:c r="E288" s="194">
        <x:v>1</x:v>
      </x:c>
    </x:row>
    <x:row r="289" spans="3:5">
      <x:c r="C289" s="195" t="s">
        <x:v>1859</x:v>
      </x:c>
      <x:c r="D289" s="194" t="s">
        <x:v>2999</x:v>
      </x:c>
      <x:c r="E289" s="194">
        <x:v>1</x:v>
      </x:c>
    </x:row>
    <x:row r="290" spans="3:5">
      <x:c r="C290" s="195" t="s">
        <x:v>6717</x:v>
      </x:c>
      <x:c r="D290" s="194" t="s">
        <x:v>2999</x:v>
      </x:c>
      <x:c r="E290" s="194">
        <x:v>1</x:v>
      </x:c>
    </x:row>
    <x:row r="291" spans="3:5">
      <x:c r="C291" s="195" t="s">
        <x:v>8676</x:v>
      </x:c>
      <x:c r="D291" s="194" t="s">
        <x:v>4629</x:v>
      </x:c>
      <x:c r="E291" s="194">
        <x:v>1</x:v>
      </x:c>
    </x:row>
    <x:row r="292" spans="3:5">
      <x:c r="C292" s="195" t="s">
        <x:v>4242</x:v>
      </x:c>
      <x:c r="D292" s="194" t="s">
        <x:v>4629</x:v>
      </x:c>
      <x:c r="E292" s="194">
        <x:v>1</x:v>
      </x:c>
    </x:row>
    <x:row r="293" spans="3:5">
      <x:c r="C293" s="195" t="s">
        <x:v>4133</x:v>
      </x:c>
      <x:c r="D293" s="194" t="s">
        <x:v>4629</x:v>
      </x:c>
      <x:c r="E293" s="194">
        <x:v>1</x:v>
      </x:c>
    </x:row>
    <x:row r="294" spans="3:5">
      <x:c r="C294" s="195" t="s">
        <x:v>9075</x:v>
      </x:c>
      <x:c r="D294" s="194" t="s">
        <x:v>4629</x:v>
      </x:c>
      <x:c r="E294" s="194">
        <x:v>1</x:v>
      </x:c>
    </x:row>
    <x:row r="295" spans="3:5">
      <x:c r="C295" s="195" t="s">
        <x:v>1847</x:v>
      </x:c>
      <x:c r="D295" s="194" t="s">
        <x:v>4629</x:v>
      </x:c>
      <x:c r="E295" s="194">
        <x:v>1</x:v>
      </x:c>
    </x:row>
    <x:row r="296" spans="3:5">
      <x:c r="C296" s="195" t="s">
        <x:v>6659</x:v>
      </x:c>
      <x:c r="D296" s="194" t="s">
        <x:v>4629</x:v>
      </x:c>
      <x:c r="E296" s="194">
        <x:v>1</x:v>
      </x:c>
    </x:row>
    <x:row r="297" spans="3:5">
      <x:c r="C297" s="195" t="s">
        <x:v>4679</x:v>
      </x:c>
      <x:c r="D297" s="194" t="s">
        <x:v>433</x:v>
      </x:c>
      <x:c r="E297" s="194">
        <x:v>1</x:v>
      </x:c>
    </x:row>
    <x:row r="298" spans="3:5">
      <x:c r="C298" s="195" t="s">
        <x:v>9064</x:v>
      </x:c>
      <x:c r="D298" s="194" t="s">
        <x:v>3050</x:v>
      </x:c>
      <x:c r="E298" s="194">
        <x:v>1</x:v>
      </x:c>
    </x:row>
    <x:row r="299" spans="3:5">
      <x:c r="C299" s="195" t="s">
        <x:v>2296</x:v>
      </x:c>
      <x:c r="D299" s="194" t="s">
        <x:v>3050</x:v>
      </x:c>
      <x:c r="E299" s="194">
        <x:v>1</x:v>
      </x:c>
    </x:row>
    <x:row r="300" spans="3:5">
      <x:c r="C300" s="195" t="s">
        <x:v>2305</x:v>
      </x:c>
      <x:c r="D300" s="194" t="s">
        <x:v>3050</x:v>
      </x:c>
      <x:c r="E300" s="194">
        <x:v>3</x:v>
      </x:c>
    </x:row>
    <x:row r="301" spans="3:5">
      <x:c r="C301" s="195" t="s">
        <x:v>6593</x:v>
      </x:c>
      <x:c r="D301" s="194" t="s">
        <x:v>3050</x:v>
      </x:c>
      <x:c r="E301" s="194">
        <x:v>1</x:v>
      </x:c>
    </x:row>
    <x:row r="302" spans="3:5">
      <x:c r="C302" s="195" t="s">
        <x:v>6221</x:v>
      </x:c>
      <x:c r="D302" s="194" t="s">
        <x:v>3050</x:v>
      </x:c>
      <x:c r="E302" s="194">
        <x:v>1</x:v>
      </x:c>
    </x:row>
    <x:row r="303" spans="3:5">
      <x:c r="C303" s="195" t="s">
        <x:v>4788</x:v>
      </x:c>
      <x:c r="D303" s="194" t="s">
        <x:v>3050</x:v>
      </x:c>
      <x:c r="E303" s="194">
        <x:v>1</x:v>
      </x:c>
    </x:row>
    <x:row r="304" spans="3:5">
      <x:c r="C304" s="195" t="s">
        <x:v>5712</x:v>
      </x:c>
      <x:c r="D304" s="194" t="s">
        <x:v>433</x:v>
      </x:c>
      <x:c r="E304" s="194">
        <x:v>1</x:v>
      </x:c>
    </x:row>
    <x:row r="305" spans="3:5">
      <x:c r="C305" s="195" t="s">
        <x:v>2204</x:v>
      </x:c>
      <x:c r="D305" s="194" t="s">
        <x:v>3016</x:v>
      </x:c>
      <x:c r="E305" s="194">
        <x:v>1</x:v>
      </x:c>
    </x:row>
    <x:row r="306" spans="3:5">
      <x:c r="C306" s="195" t="s">
        <x:v>8604</x:v>
      </x:c>
      <x:c r="D306" s="194" t="s">
        <x:v>3016</x:v>
      </x:c>
      <x:c r="E306" s="194">
        <x:v>1</x:v>
      </x:c>
    </x:row>
    <x:row r="307" spans="3:5">
      <x:c r="C307" s="195" t="s">
        <x:v>5894</x:v>
      </x:c>
      <x:c r="D307" s="194" t="s">
        <x:v>3016</x:v>
      </x:c>
      <x:c r="E307" s="194">
        <x:v>1</x:v>
      </x:c>
    </x:row>
    <x:row r="308" spans="3:5">
      <x:c r="C308" s="195" t="s">
        <x:v>4201</x:v>
      </x:c>
      <x:c r="D308" s="194" t="s">
        <x:v>3016</x:v>
      </x:c>
      <x:c r="E308" s="194">
        <x:v>1</x:v>
      </x:c>
    </x:row>
    <x:row r="309" spans="5:5">
      <x:c r="E309" s="194">
        <x:f>SUM(E287:E308)</x:f>
        <x:v>24</x:v>
      </x:c>
    </x:row>
    <x:row r="310" spans="1:5">
      <x:c r="A310" s="186">
        <x:v>45781</x:v>
      </x:c>
      <x:c r="B310" s="452"/>
      <x:c r="C310" s="195" t="s">
        <x:v>5761</x:v>
      </x:c>
      <x:c r="D310" s="194" t="s">
        <x:v>2999</x:v>
      </x:c>
      <x:c r="E310" s="194">
        <x:v>1</x:v>
      </x:c>
    </x:row>
    <x:row r="311" spans="3:5">
      <x:c r="C311" s="195" t="s">
        <x:v>9053</x:v>
      </x:c>
      <x:c r="D311" s="194" t="s">
        <x:v>3050</x:v>
      </x:c>
      <x:c r="E311" s="194">
        <x:v>1</x:v>
      </x:c>
    </x:row>
    <x:row r="312" spans="3:5">
      <x:c r="C312" s="195" t="s">
        <x:v>5897</x:v>
      </x:c>
      <x:c r="D312" s="194" t="s">
        <x:v>3050</x:v>
      </x:c>
      <x:c r="E312" s="194">
        <x:v>1</x:v>
      </x:c>
    </x:row>
    <x:row r="313" spans="3:7">
      <x:c r="C313" s="195" t="s">
        <x:v>9114</x:v>
      </x:c>
      <x:c r="D313" s="194" t="s">
        <x:v>3050</x:v>
      </x:c>
      <x:c r="E313" s="194">
        <x:v>2</x:v>
      </x:c>
      <x:c r="F313" s="194" t="s">
        <x:v>7764</x:v>
      </x:c>
      <x:c r="G313" s="194">
        <x:v>1</x:v>
      </x:c>
    </x:row>
    <x:row r="314" spans="3:5">
      <x:c r="C314" s="195" t="s">
        <x:v>8241</x:v>
      </x:c>
      <x:c r="D314" s="194" t="s">
        <x:v>3050</x:v>
      </x:c>
      <x:c r="E314" s="194">
        <x:v>1</x:v>
      </x:c>
    </x:row>
    <x:row r="315" spans="3:7">
      <x:c r="C315" s="195" t="s">
        <x:v>3461</x:v>
      </x:c>
      <x:c r="D315" s="194" t="s">
        <x:v>3050</x:v>
      </x:c>
      <x:c r="E315" s="194">
        <x:v>1</x:v>
      </x:c>
      <x:c r="F315" s="194" t="s">
        <x:v>7764</x:v>
      </x:c>
      <x:c r="G315" s="194">
        <x:v>1</x:v>
      </x:c>
    </x:row>
    <x:row r="316" spans="3:5">
      <x:c r="C316" s="195" t="s">
        <x:v>6933</x:v>
      </x:c>
      <x:c r="D316" s="194" t="s">
        <x:v>3050</x:v>
      </x:c>
      <x:c r="E316" s="194">
        <x:v>1</x:v>
      </x:c>
    </x:row>
    <x:row r="317" spans="3:5">
      <x:c r="C317" s="195" t="s">
        <x:v>6601</x:v>
      </x:c>
      <x:c r="D317" s="194" t="s">
        <x:v>3050</x:v>
      </x:c>
      <x:c r="E317" s="194">
        <x:v>2</x:v>
      </x:c>
    </x:row>
    <x:row r="318" spans="3:5">
      <x:c r="C318" s="195" t="s">
        <x:v>4690</x:v>
      </x:c>
      <x:c r="D318" s="194" t="s">
        <x:v>4621</x:v>
      </x:c>
      <x:c r="E318" s="194">
        <x:v>1</x:v>
      </x:c>
    </x:row>
    <x:row r="319" spans="3:5">
      <x:c r="C319" s="195" t="s">
        <x:v>6886</x:v>
      </x:c>
      <x:c r="D319" s="194" t="s">
        <x:v>4621</x:v>
      </x:c>
      <x:c r="E319" s="194">
        <x:v>2</x:v>
      </x:c>
    </x:row>
    <x:row r="320" spans="3:5">
      <x:c r="C320" s="195" t="s">
        <x:v>4760</x:v>
      </x:c>
      <x:c r="D320" s="194" t="s">
        <x:v>4621</x:v>
      </x:c>
      <x:c r="E320" s="194">
        <x:v>1</x:v>
      </x:c>
    </x:row>
    <x:row r="321" spans="3:5">
      <x:c r="C321" s="195" t="s">
        <x:v>4486</x:v>
      </x:c>
      <x:c r="D321" s="194" t="s">
        <x:v>4621</x:v>
      </x:c>
      <x:c r="E321" s="194">
        <x:v>1</x:v>
      </x:c>
    </x:row>
    <x:row r="322" spans="3:5">
      <x:c r="C322" s="195" t="s">
        <x:v>6280</x:v>
      </x:c>
      <x:c r="D322" s="194" t="s">
        <x:v>3016</x:v>
      </x:c>
      <x:c r="E322" s="194">
        <x:v>1</x:v>
      </x:c>
    </x:row>
    <x:row r="323" spans="5:8">
      <x:c r="E323" s="194">
        <x:f>SUM(E310:E322)</x:f>
        <x:v>16</x:v>
      </x:c>
      <x:c r="G323" s="194">
        <x:f>SUM(G310:G322)</x:f>
        <x:v>2</x:v>
      </x:c>
      <x:c r="H323" s="194">
        <x:f>E323-G323</x:f>
        <x:v>14</x:v>
      </x:c>
    </x:row>
    <x:row r="324" spans="1:5">
      <x:c r="A324" s="186">
        <x:v>45782</x:v>
      </x:c>
      <x:c r="B324" s="452"/>
      <x:c r="C324" s="195" t="s">
        <x:v>8988</x:v>
      </x:c>
      <x:c r="D324" s="194" t="s">
        <x:v>2999</x:v>
      </x:c>
      <x:c r="E324" s="194">
        <x:v>1</x:v>
      </x:c>
    </x:row>
    <x:row r="325" spans="3:5">
      <x:c r="C325" s="195" t="s">
        <x:v>5814</x:v>
      </x:c>
      <x:c r="D325" s="194" t="s">
        <x:v>2999</x:v>
      </x:c>
      <x:c r="E325" s="194">
        <x:v>1</x:v>
      </x:c>
    </x:row>
    <x:row r="326" spans="3:5">
      <x:c r="C326" s="195" t="s">
        <x:v>3267</x:v>
      </x:c>
      <x:c r="D326" s="194" t="s">
        <x:v>2999</x:v>
      </x:c>
      <x:c r="E326" s="194">
        <x:v>1</x:v>
      </x:c>
    </x:row>
    <x:row r="327" spans="3:5">
      <x:c r="C327" s="195" t="s">
        <x:v>6708</x:v>
      </x:c>
      <x:c r="D327" s="194" t="s">
        <x:v>2999</x:v>
      </x:c>
      <x:c r="E327" s="194">
        <x:v>1</x:v>
      </x:c>
    </x:row>
    <x:row r="328" spans="3:5">
      <x:c r="C328" s="195" t="s">
        <x:v>4627</x:v>
      </x:c>
      <x:c r="D328" s="194" t="s">
        <x:v>2999</x:v>
      </x:c>
      <x:c r="E328" s="194">
        <x:v>1</x:v>
      </x:c>
    </x:row>
    <x:row r="329" spans="3:5">
      <x:c r="C329" s="195" t="s">
        <x:v>4306</x:v>
      </x:c>
      <x:c r="D329" s="194" t="s">
        <x:v>4629</x:v>
      </x:c>
      <x:c r="E329" s="194">
        <x:v>1</x:v>
      </x:c>
    </x:row>
    <x:row r="330" spans="3:5">
      <x:c r="C330" s="195" t="s">
        <x:v>5797</x:v>
      </x:c>
      <x:c r="D330" s="194" t="s">
        <x:v>4629</x:v>
      </x:c>
      <x:c r="E330" s="194">
        <x:v>1</x:v>
      </x:c>
    </x:row>
    <x:row r="331" spans="3:5">
      <x:c r="C331" s="195" t="s">
        <x:v>6244</x:v>
      </x:c>
      <x:c r="D331" s="194" t="s">
        <x:v>4629</x:v>
      </x:c>
      <x:c r="E331" s="194">
        <x:v>1</x:v>
      </x:c>
    </x:row>
    <x:row r="332" spans="3:5">
      <x:c r="C332" s="195" t="s">
        <x:v>4571</x:v>
      </x:c>
      <x:c r="D332" s="194" t="s">
        <x:v>4629</x:v>
      </x:c>
      <x:c r="E332" s="194">
        <x:v>1</x:v>
      </x:c>
    </x:row>
    <x:row r="333" spans="3:5">
      <x:c r="C333" s="195" t="s">
        <x:v>6699</x:v>
      </x:c>
      <x:c r="D333" s="194" t="s">
        <x:v>4629</x:v>
      </x:c>
      <x:c r="E333" s="194">
        <x:v>1</x:v>
      </x:c>
    </x:row>
    <x:row r="334" spans="3:5">
      <x:c r="C334" s="195" t="s">
        <x:v>8185</x:v>
      </x:c>
      <x:c r="D334" s="194" t="s">
        <x:v>3050</x:v>
      </x:c>
      <x:c r="E334" s="194">
        <x:v>1</x:v>
      </x:c>
    </x:row>
    <x:row r="335" spans="3:5">
      <x:c r="C335" s="195" t="s">
        <x:v>8833</x:v>
      </x:c>
      <x:c r="D335" s="194" t="s">
        <x:v>3050</x:v>
      </x:c>
      <x:c r="E335" s="194">
        <x:v>1</x:v>
      </x:c>
    </x:row>
    <x:row r="336" spans="3:5">
      <x:c r="C336" s="195" t="s">
        <x:v>6299</x:v>
      </x:c>
      <x:c r="D336" s="194" t="s">
        <x:v>3050</x:v>
      </x:c>
      <x:c r="E336" s="194">
        <x:v>1</x:v>
      </x:c>
    </x:row>
    <x:row r="337" spans="3:5">
      <x:c r="C337" s="195" t="s">
        <x:v>6193</x:v>
      </x:c>
      <x:c r="D337" s="194" t="s">
        <x:v>3050</x:v>
      </x:c>
      <x:c r="E337" s="194">
        <x:v>1</x:v>
      </x:c>
    </x:row>
    <x:row r="338" spans="3:5">
      <x:c r="C338" s="195" t="s">
        <x:v>4795</x:v>
      </x:c>
      <x:c r="D338" s="194" t="s">
        <x:v>3050</x:v>
      </x:c>
      <x:c r="E338" s="194">
        <x:v>1</x:v>
      </x:c>
    </x:row>
    <x:row r="339" spans="3:5">
      <x:c r="C339" s="195" t="s">
        <x:v>6629</x:v>
      </x:c>
      <x:c r="D339" s="194" t="s">
        <x:v>3050</x:v>
      </x:c>
      <x:c r="E339" s="194">
        <x:v>1</x:v>
      </x:c>
    </x:row>
    <x:row r="340" spans="3:5">
      <x:c r="C340" s="195" t="s">
        <x:v>1925</x:v>
      </x:c>
      <x:c r="D340" s="194" t="s">
        <x:v>3050</x:v>
      </x:c>
      <x:c r="E340" s="194">
        <x:v>1</x:v>
      </x:c>
    </x:row>
    <x:row r="341" spans="3:5">
      <x:c r="C341" s="195" t="s">
        <x:v>6230</x:v>
      </x:c>
      <x:c r="D341" s="194" t="s">
        <x:v>3050</x:v>
      </x:c>
      <x:c r="E341" s="194">
        <x:v>1</x:v>
      </x:c>
    </x:row>
    <x:row r="342" spans="3:5">
      <x:c r="C342" s="195" t="s">
        <x:v>3433</x:v>
      </x:c>
      <x:c r="D342" s="194" t="s">
        <x:v>4621</x:v>
      </x:c>
      <x:c r="E342" s="194">
        <x:v>1</x:v>
      </x:c>
    </x:row>
    <x:row r="343" spans="3:5">
      <x:c r="C343" s="195" t="s">
        <x:v>6100</x:v>
      </x:c>
      <x:c r="D343" s="194" t="s">
        <x:v>4621</x:v>
      </x:c>
      <x:c r="E343" s="194">
        <x:v>1</x:v>
      </x:c>
    </x:row>
    <x:row r="344" spans="3:5">
      <x:c r="C344" s="195" t="s">
        <x:v>6271</x:v>
      </x:c>
      <x:c r="D344" s="194" t="s">
        <x:v>4621</x:v>
      </x:c>
      <x:c r="E344" s="194">
        <x:v>2</x:v>
      </x:c>
    </x:row>
    <x:row r="345" spans="3:5">
      <x:c r="C345" s="195" t="s">
        <x:v>6617</x:v>
      </x:c>
      <x:c r="D345" s="194" t="s">
        <x:v>4621</x:v>
      </x:c>
      <x:c r="E345" s="194">
        <x:v>1</x:v>
      </x:c>
    </x:row>
    <x:row r="346" spans="3:5">
      <x:c r="C346" s="195" t="s">
        <x:v>1893</x:v>
      </x:c>
      <x:c r="D346" s="194" t="s">
        <x:v>4621</x:v>
      </x:c>
      <x:c r="E346" s="194">
        <x:v>1</x:v>
      </x:c>
    </x:row>
    <x:row r="347" spans="3:5">
      <x:c r="C347" s="195" t="s">
        <x:v>8904</x:v>
      </x:c>
      <x:c r="D347" s="194" t="s">
        <x:v>3016</x:v>
      </x:c>
      <x:c r="E347" s="194">
        <x:v>1</x:v>
      </x:c>
    </x:row>
    <x:row r="348" spans="3:5">
      <x:c r="C348" s="195" t="s">
        <x:v>8871</x:v>
      </x:c>
      <x:c r="D348" s="194" t="s">
        <x:v>3016</x:v>
      </x:c>
      <x:c r="E348" s="194">
        <x:v>1</x:v>
      </x:c>
    </x:row>
    <x:row r="349" spans="3:5">
      <x:c r="C349" s="195" t="s">
        <x:v>5812</x:v>
      </x:c>
      <x:c r="D349" s="194" t="s">
        <x:v>3016</x:v>
      </x:c>
      <x:c r="E349" s="194">
        <x:v>1</x:v>
      </x:c>
    </x:row>
    <x:row r="350" spans="3:5">
      <x:c r="C350" s="195" t="s">
        <x:v>5894</x:v>
      </x:c>
      <x:c r="D350" s="194" t="s">
        <x:v>3016</x:v>
      </x:c>
      <x:c r="E350" s="194">
        <x:v>1</x:v>
      </x:c>
    </x:row>
    <x:row r="351" spans="3:5">
      <x:c r="C351" s="195" t="s">
        <x:v>8992</x:v>
      </x:c>
      <x:c r="D351" s="194" t="s">
        <x:v>3016</x:v>
      </x:c>
      <x:c r="E351" s="194">
        <x:v>1</x:v>
      </x:c>
    </x:row>
    <x:row r="352" spans="3:5">
      <x:c r="C352" s="195" t="s">
        <x:v>1871</x:v>
      </x:c>
      <x:c r="D352" s="194" t="s">
        <x:v>3016</x:v>
      </x:c>
      <x:c r="E352" s="194">
        <x:v>1</x:v>
      </x:c>
    </x:row>
    <x:row r="353" spans="3:5">
      <x:c r="C353" s="195" t="s">
        <x:v>4685</x:v>
      </x:c>
      <x:c r="D353" s="194" t="s">
        <x:v>3016</x:v>
      </x:c>
      <x:c r="E353" s="194">
        <x:v>1</x:v>
      </x:c>
    </x:row>
    <x:row r="354" spans="5:5">
      <x:c r="E354" s="194">
        <x:f>SUM(E324:E353)</x:f>
        <x:v>31</x:v>
      </x:c>
    </x:row>
    <x:row r="355" spans="1:8">
      <x:c r="A355" s="186">
        <x:v>45783</x:v>
      </x:c>
      <x:c r="B355" s="452"/>
      <x:c r="C355" s="195" t="s">
        <x:v>6128</x:v>
      </x:c>
      <x:c r="D355" s="194" t="s">
        <x:v>3044</x:v>
      </x:c>
      <x:c r="E355" s="194">
        <x:v>2</x:v>
      </x:c>
      <x:c r="F355" s="195" t="s">
        <x:v>4121</x:v>
      </x:c>
      <x:c r="G355" s="194" t="s">
        <x:v>433</x:v>
      </x:c>
      <x:c r="H355" s="194">
        <x:v>1</x:v>
      </x:c>
    </x:row>
    <x:row r="356" spans="3:8">
      <x:c r="C356" s="195" t="s">
        <x:v>8730</x:v>
      </x:c>
      <x:c r="D356" s="194" t="s">
        <x:v>2999</x:v>
      </x:c>
      <x:c r="E356" s="194">
        <x:v>1</x:v>
      </x:c>
      <x:c r="F356" s="195" t="s">
        <x:v>5902</x:v>
      </x:c>
      <x:c r="G356" s="194" t="s">
        <x:v>3016</x:v>
      </x:c>
      <x:c r="H356" s="194">
        <x:v>1</x:v>
      </x:c>
    </x:row>
    <x:row r="357" spans="3:8">
      <x:c r="C357" s="195" t="s">
        <x:v>5763</x:v>
      </x:c>
      <x:c r="D357" s="194" t="s">
        <x:v>2999</x:v>
      </x:c>
      <x:c r="E357" s="194">
        <x:v>1</x:v>
      </x:c>
      <x:c r="F357" s="195" t="s">
        <x:v>5910</x:v>
      </x:c>
      <x:c r="G357" s="194" t="s">
        <x:v>4629</x:v>
      </x:c>
      <x:c r="H357" s="194">
        <x:v>1</x:v>
      </x:c>
    </x:row>
    <x:row r="358" spans="3:8">
      <x:c r="C358" s="195" t="s">
        <x:v>5910</x:v>
      </x:c>
      <x:c r="D358" s="194" t="s">
        <x:v>4629</x:v>
      </x:c>
      <x:c r="E358" s="194">
        <x:v>1</x:v>
      </x:c>
      <x:c r="F358" s="195" t="s">
        <x:v>8269</x:v>
      </x:c>
      <x:c r="G358" s="194" t="s">
        <x:v>4629</x:v>
      </x:c>
      <x:c r="H358" s="194">
        <x:v>1</x:v>
      </x:c>
    </x:row>
    <x:row r="359" spans="3:8">
      <x:c r="C359" s="195" t="s">
        <x:v>8269</x:v>
      </x:c>
      <x:c r="D359" s="194" t="s">
        <x:v>4629</x:v>
      </x:c>
      <x:c r="E359" s="194">
        <x:v>1</x:v>
      </x:c>
      <x:c r="F359" s="195" t="s">
        <x:v>9015</x:v>
      </x:c>
      <x:c r="G359" s="194" t="s">
        <x:v>4629</x:v>
      </x:c>
      <x:c r="H359" s="194">
        <x:v>1</x:v>
      </x:c>
    </x:row>
    <x:row r="360" spans="3:8">
      <x:c r="C360" s="195" t="s">
        <x:v>9015</x:v>
      </x:c>
      <x:c r="D360" s="194" t="s">
        <x:v>4629</x:v>
      </x:c>
      <x:c r="E360" s="194">
        <x:v>1</x:v>
      </x:c>
      <x:c r="F360" s="195" t="s">
        <x:v>4267</x:v>
      </x:c>
      <x:c r="G360" s="194" t="s">
        <x:v>3016</x:v>
      </x:c>
      <x:c r="H360" s="194">
        <x:v>1</x:v>
      </x:c>
    </x:row>
    <x:row r="361" spans="3:8">
      <x:c r="C361" s="195" t="s">
        <x:v>5626</x:v>
      </x:c>
      <x:c r="D361" s="194" t="s">
        <x:v>4629</x:v>
      </x:c>
      <x:c r="E361" s="194">
        <x:v>1</x:v>
      </x:c>
      <x:c r="F361" s="195" t="s">
        <x:v>8980</x:v>
      </x:c>
      <x:c r="G361" s="194" t="s">
        <x:v>3050</x:v>
      </x:c>
      <x:c r="H361" s="194">
        <x:v>1</x:v>
      </x:c>
    </x:row>
    <x:row r="362" spans="3:8">
      <x:c r="C362" s="195" t="s">
        <x:v>4364</x:v>
      </x:c>
      <x:c r="D362" s="194" t="s">
        <x:v>4629</x:v>
      </x:c>
      <x:c r="E362" s="194">
        <x:v>1</x:v>
      </x:c>
      <x:c r="F362" s="195" t="s">
        <x:v>8730</x:v>
      </x:c>
      <x:c r="G362" s="194" t="s">
        <x:v>2999</x:v>
      </x:c>
      <x:c r="H362" s="194">
        <x:v>1</x:v>
      </x:c>
    </x:row>
    <x:row r="363" spans="3:8">
      <x:c r="C363" s="195" t="s">
        <x:v>1818</x:v>
      </x:c>
      <x:c r="D363" s="194" t="s">
        <x:v>4629</x:v>
      </x:c>
      <x:c r="E363" s="194">
        <x:v>1</x:v>
      </x:c>
      <x:c r="F363" s="195" t="s">
        <x:v>5626</x:v>
      </x:c>
      <x:c r="G363" s="194" t="s">
        <x:v>4629</x:v>
      </x:c>
      <x:c r="H363" s="194">
        <x:v>1</x:v>
      </x:c>
    </x:row>
    <x:row r="364" spans="3:8">
      <x:c r="C364" s="195" t="s">
        <x:v>6242</x:v>
      </x:c>
      <x:c r="D364" s="194" t="s">
        <x:v>4629</x:v>
      </x:c>
      <x:c r="E364" s="194">
        <x:v>1</x:v>
      </x:c>
      <x:c r="F364" s="195" t="s">
        <x:v>5763</x:v>
      </x:c>
      <x:c r="G364" s="194" t="s">
        <x:v>2999</x:v>
      </x:c>
      <x:c r="H364" s="194">
        <x:v>1</x:v>
      </x:c>
    </x:row>
    <x:row r="365" spans="3:8">
      <x:c r="C365" s="195" t="s">
        <x:v>4590</x:v>
      </x:c>
      <x:c r="D365" s="194" t="s">
        <x:v>4629</x:v>
      </x:c>
      <x:c r="E365" s="194">
        <x:v>1</x:v>
      </x:c>
      <x:c r="F365" s="195" t="s">
        <x:v>5765</x:v>
      </x:c>
      <x:c r="G365" s="194" t="s">
        <x:v>3050</x:v>
      </x:c>
      <x:c r="H365" s="194">
        <x:v>1</x:v>
      </x:c>
    </x:row>
    <x:row r="366" spans="3:8">
      <x:c r="C366" s="195" t="s">
        <x:v>8980</x:v>
      </x:c>
      <x:c r="D366" s="194" t="s">
        <x:v>3050</x:v>
      </x:c>
      <x:c r="E366" s="194">
        <x:v>1</x:v>
      </x:c>
      <x:c r="F366" s="195" t="s">
        <x:v>4364</x:v>
      </x:c>
      <x:c r="G366" s="194" t="s">
        <x:v>4629</x:v>
      </x:c>
      <x:c r="H366" s="194">
        <x:v>1</x:v>
      </x:c>
    </x:row>
    <x:row r="367" spans="3:8">
      <x:c r="C367" s="195" t="s">
        <x:v>5765</x:v>
      </x:c>
      <x:c r="D367" s="194" t="s">
        <x:v>3050</x:v>
      </x:c>
      <x:c r="E367" s="194">
        <x:v>1</x:v>
      </x:c>
      <x:c r="F367" s="195" t="s">
        <x:v>6598</x:v>
      </x:c>
      <x:c r="G367" s="194" t="s">
        <x:v>3016</x:v>
      </x:c>
      <x:c r="H367" s="194">
        <x:v>1</x:v>
      </x:c>
    </x:row>
    <x:row r="368" spans="3:8">
      <x:c r="C368" s="195" t="s">
        <x:v>6167</x:v>
      </x:c>
      <x:c r="D368" s="194" t="s">
        <x:v>3050</x:v>
      </x:c>
      <x:c r="E368" s="194">
        <x:v>1</x:v>
      </x:c>
      <x:c r="F368" s="195" t="s">
        <x:v>6834</x:v>
      </x:c>
      <x:c r="G368" s="194" t="s">
        <x:v>433</x:v>
      </x:c>
      <x:c r="H368" s="194">
        <x:v>1</x:v>
      </x:c>
    </x:row>
    <x:row r="369" spans="3:8">
      <x:c r="C369" s="195" t="s">
        <x:v>3452</x:v>
      </x:c>
      <x:c r="D369" s="194" t="s">
        <x:v>3050</x:v>
      </x:c>
      <x:c r="E369" s="194">
        <x:v>1</x:v>
      </x:c>
      <x:c r="F369" s="195" t="s">
        <x:v>1818</x:v>
      </x:c>
      <x:c r="G369" s="194" t="s">
        <x:v>4629</x:v>
      </x:c>
      <x:c r="H369" s="194">
        <x:v>1</x:v>
      </x:c>
    </x:row>
    <x:row r="370" spans="3:8">
      <x:c r="C370" s="195" t="s">
        <x:v>6834</x:v>
      </x:c>
      <x:c r="D370" s="194" t="s">
        <x:v>433</x:v>
      </x:c>
      <x:c r="E370" s="194">
        <x:v>1</x:v>
      </x:c>
      <x:c r="F370" s="195" t="s">
        <x:v>6242</x:v>
      </x:c>
      <x:c r="G370" s="194" t="s">
        <x:v>4629</x:v>
      </x:c>
      <x:c r="H370" s="194">
        <x:v>1</x:v>
      </x:c>
    </x:row>
    <x:row r="371" spans="3:8">
      <x:c r="C371" s="195" t="s">
        <x:v>6650</x:v>
      </x:c>
      <x:c r="D371" s="194" t="s">
        <x:v>4621</x:v>
      </x:c>
      <x:c r="E371" s="194">
        <x:v>1</x:v>
      </x:c>
      <x:c r="F371" s="195" t="s">
        <x:v>6167</x:v>
      </x:c>
      <x:c r="G371" s="194" t="s">
        <x:v>3050</x:v>
      </x:c>
      <x:c r="H371" s="194">
        <x:v>1</x:v>
      </x:c>
    </x:row>
    <x:row r="372" spans="3:8">
      <x:c r="C372" s="195" t="s">
        <x:v>1893</x:v>
      </x:c>
      <x:c r="D372" s="194" t="s">
        <x:v>4621</x:v>
      </x:c>
      <x:c r="E372" s="194">
        <x:v>1</x:v>
      </x:c>
      <x:c r="F372" s="195" t="s">
        <x:v>4590</x:v>
      </x:c>
      <x:c r="G372" s="194" t="s">
        <x:v>4629</x:v>
      </x:c>
      <x:c r="H372" s="194">
        <x:v>1</x:v>
      </x:c>
    </x:row>
    <x:row r="373" spans="3:8">
      <x:c r="C373" s="195" t="s">
        <x:v>4121</x:v>
      </x:c>
      <x:c r="D373" s="194" t="s">
        <x:v>433</x:v>
      </x:c>
      <x:c r="E373" s="194">
        <x:v>1</x:v>
      </x:c>
      <x:c r="F373" s="195" t="s">
        <x:v>6128</x:v>
      </x:c>
      <x:c r="G373" s="194" t="s">
        <x:v>3044</x:v>
      </x:c>
      <x:c r="H373" s="194">
        <x:v>2</x:v>
      </x:c>
    </x:row>
    <x:row r="374" spans="3:8">
      <x:c r="C374" s="195" t="s">
        <x:v>5902</x:v>
      </x:c>
      <x:c r="D374" s="194" t="s">
        <x:v>3016</x:v>
      </x:c>
      <x:c r="E374" s="194">
        <x:v>1</x:v>
      </x:c>
      <x:c r="F374" s="195" t="s">
        <x:v>3452</x:v>
      </x:c>
      <x:c r="G374" s="194" t="s">
        <x:v>3050</x:v>
      </x:c>
      <x:c r="H374" s="194">
        <x:v>1</x:v>
      </x:c>
    </x:row>
    <x:row r="375" spans="3:8">
      <x:c r="C375" s="195" t="s">
        <x:v>4267</x:v>
      </x:c>
      <x:c r="D375" s="194" t="s">
        <x:v>3016</x:v>
      </x:c>
      <x:c r="E375" s="194">
        <x:v>1</x:v>
      </x:c>
      <x:c r="F375" s="195" t="s">
        <x:v>6650</x:v>
      </x:c>
      <x:c r="G375" s="194" t="s">
        <x:v>4621</x:v>
      </x:c>
      <x:c r="H375" s="194">
        <x:v>1</x:v>
      </x:c>
    </x:row>
    <x:row r="376" spans="3:8">
      <x:c r="C376" s="195" t="s">
        <x:v>6598</x:v>
      </x:c>
      <x:c r="D376" s="194" t="s">
        <x:v>3016</x:v>
      </x:c>
      <x:c r="E376" s="194">
        <x:v>1</x:v>
      </x:c>
      <x:c r="F376" s="195" t="s">
        <x:v>1893</x:v>
      </x:c>
      <x:c r="G376" s="194" t="s">
        <x:v>4621</x:v>
      </x:c>
      <x:c r="H376" s="194">
        <x:v>1</x:v>
      </x:c>
    </x:row>
    <x:row r="377" spans="5:5">
      <x:c r="E377" s="194">
        <x:f>SUM(E355:E376)</x:f>
        <x:v>23</x:v>
      </x:c>
    </x:row>
    <x:row r="378" spans="1:8">
      <x:c r="A378" s="186">
        <x:v>45784</x:v>
      </x:c>
      <x:c r="B378" s="452"/>
      <x:c r="C378" s="195" t="s">
        <x:v>8779</x:v>
      </x:c>
      <x:c r="D378" s="194" t="s">
        <x:v>3044</x:v>
      </x:c>
      <x:c r="E378" s="194">
        <x:v>1</x:v>
      </x:c>
      <x:c r="F378" s="195" t="s">
        <x:v>8779</x:v>
      </x:c>
      <x:c r="G378" s="194" t="s">
        <x:v>3044</x:v>
      </x:c>
      <x:c r="H378" s="194">
        <x:v>1</x:v>
      </x:c>
    </x:row>
    <x:row r="379" spans="3:8">
      <x:c r="C379" s="195" t="s">
        <x:v>4724</x:v>
      </x:c>
      <x:c r="D379" s="194" t="s">
        <x:v>2999</x:v>
      </x:c>
      <x:c r="E379" s="194">
        <x:v>1</x:v>
      </x:c>
      <x:c r="F379" s="195" t="s">
        <x:v>4720</x:v>
      </x:c>
      <x:c r="G379" s="194" t="s">
        <x:v>4629</x:v>
      </x:c>
      <x:c r="H379" s="194">
        <x:v>2</x:v>
      </x:c>
    </x:row>
    <x:row r="380" spans="3:8">
      <x:c r="C380" s="195" t="s">
        <x:v>4720</x:v>
      </x:c>
      <x:c r="D380" s="194" t="s">
        <x:v>4629</x:v>
      </x:c>
      <x:c r="E380" s="194">
        <x:v>2</x:v>
      </x:c>
      <x:c r="F380" s="195" t="s">
        <x:v>4724</x:v>
      </x:c>
      <x:c r="G380" s="194" t="s">
        <x:v>2999</x:v>
      </x:c>
      <x:c r="H380" s="194">
        <x:v>1</x:v>
      </x:c>
    </x:row>
    <x:row r="381" spans="3:8">
      <x:c r="C381" s="195" t="s">
        <x:v>6744</x:v>
      </x:c>
      <x:c r="D381" s="194" t="s">
        <x:v>4629</x:v>
      </x:c>
      <x:c r="E381" s="194">
        <x:v>1</x:v>
      </x:c>
      <x:c r="F381" s="195" t="s">
        <x:v>6744</x:v>
      </x:c>
      <x:c r="G381" s="194" t="s">
        <x:v>4629</x:v>
      </x:c>
      <x:c r="H381" s="194">
        <x:v>1</x:v>
      </x:c>
    </x:row>
    <x:row r="382" spans="3:8">
      <x:c r="C382" s="195" t="s">
        <x:v>6824</x:v>
      </x:c>
      <x:c r="D382" s="194" t="s">
        <x:v>4621</x:v>
      </x:c>
      <x:c r="E382" s="194">
        <x:v>1</x:v>
      </x:c>
      <x:c r="F382" s="195" t="s">
        <x:v>6824</x:v>
      </x:c>
      <x:c r="G382" s="194" t="s">
        <x:v>4621</x:v>
      </x:c>
      <x:c r="H382" s="194">
        <x:v>1</x:v>
      </x:c>
    </x:row>
    <x:row r="383" spans="5:5">
      <x:c r="E383" s="194">
        <x:f>SUM(E378:E382)</x:f>
        <x:v>6</x:v>
      </x:c>
    </x:row>
    <x:row r="384" spans="1:8">
      <x:c r="A384" s="186">
        <x:v>45785</x:v>
      </x:c>
      <x:c r="B384" s="452"/>
      <x:c r="C384" s="195" t="s">
        <x:v>8308</x:v>
      </x:c>
      <x:c r="D384" s="194" t="s">
        <x:v>4629</x:v>
      </x:c>
      <x:c r="E384" s="194">
        <x:v>1</x:v>
      </x:c>
      <x:c r="F384" s="195" t="s">
        <x:v>8308</x:v>
      </x:c>
      <x:c r="G384" s="194" t="s">
        <x:v>4629</x:v>
      </x:c>
      <x:c r="H384" s="194">
        <x:v>1</x:v>
      </x:c>
    </x:row>
    <x:row r="385" spans="3:8">
      <x:c r="C385" s="195" t="s">
        <x:v>6887</x:v>
      </x:c>
      <x:c r="D385" s="194" t="s">
        <x:v>3050</x:v>
      </x:c>
      <x:c r="E385" s="194">
        <x:v>1</x:v>
      </x:c>
      <x:c r="F385" s="195" t="s">
        <x:v>9063</x:v>
      </x:c>
      <x:c r="G385" s="194" t="s">
        <x:v>3016</x:v>
      </x:c>
      <x:c r="H385" s="194">
        <x:v>1</x:v>
      </x:c>
    </x:row>
    <x:row r="386" spans="3:8">
      <x:c r="C386" s="195" t="s">
        <x:v>3407</x:v>
      </x:c>
      <x:c r="D386" s="194" t="s">
        <x:v>4621</x:v>
      </x:c>
      <x:c r="E386" s="194">
        <x:v>1</x:v>
      </x:c>
      <x:c r="F386" s="195" t="s">
        <x:v>5664</x:v>
      </x:c>
      <x:c r="G386" s="194" t="s">
        <x:v>3016</x:v>
      </x:c>
      <x:c r="H386" s="194">
        <x:v>1</x:v>
      </x:c>
    </x:row>
    <x:row r="387" spans="3:8">
      <x:c r="C387" s="195" t="s">
        <x:v>9063</x:v>
      </x:c>
      <x:c r="D387" s="194" t="s">
        <x:v>3016</x:v>
      </x:c>
      <x:c r="E387" s="194">
        <x:v>1</x:v>
      </x:c>
      <x:c r="F387" s="195" t="s">
        <x:v>6887</x:v>
      </x:c>
      <x:c r="G387" s="194" t="s">
        <x:v>3050</x:v>
      </x:c>
      <x:c r="H387" s="194">
        <x:v>1</x:v>
      </x:c>
    </x:row>
    <x:row r="388" spans="3:8">
      <x:c r="C388" s="195" t="s">
        <x:v>5664</x:v>
      </x:c>
      <x:c r="D388" s="194" t="s">
        <x:v>3016</x:v>
      </x:c>
      <x:c r="E388" s="194">
        <x:v>1</x:v>
      </x:c>
      <x:c r="F388" s="195" t="s">
        <x:v>3407</x:v>
      </x:c>
      <x:c r="G388" s="194" t="s">
        <x:v>4621</x:v>
      </x:c>
      <x:c r="H388" s="194">
        <x:v>1</x:v>
      </x:c>
    </x:row>
    <x:row r="389" spans="5:5">
      <x:c r="E389" s="194">
        <x:f>SUM(E384:E388)</x:f>
        <x:v>5</x:v>
      </x:c>
    </x:row>
    <x:row r="390" spans="1:8">
      <x:c r="A390" s="186">
        <x:v>45786</x:v>
      </x:c>
      <x:c r="B390" s="452"/>
      <x:c r="C390" s="195" t="s">
        <x:v>1877</x:v>
      </x:c>
      <x:c r="D390" s="194" t="s">
        <x:v>2999</x:v>
      </x:c>
      <x:c r="E390" s="194">
        <x:v>1</x:v>
      </x:c>
      <x:c r="F390" s="195" t="s">
        <x:v>8767</x:v>
      </x:c>
      <x:c r="G390" s="194" t="s">
        <x:v>4629</x:v>
      </x:c>
      <x:c r="H390" s="194">
        <x:v>1</x:v>
      </x:c>
    </x:row>
    <x:row r="391" spans="3:8">
      <x:c r="C391" s="195" t="s">
        <x:v>8842</x:v>
      </x:c>
      <x:c r="D391" s="194" t="s">
        <x:v>2999</x:v>
      </x:c>
      <x:c r="E391" s="194">
        <x:v>1</x:v>
      </x:c>
      <x:c r="F391" s="195" t="s">
        <x:v>8794</x:v>
      </x:c>
      <x:c r="G391" s="194" t="s">
        <x:v>3050</x:v>
      </x:c>
      <x:c r="H391" s="194">
        <x:v>1</x:v>
      </x:c>
    </x:row>
    <x:row r="392" spans="3:8">
      <x:c r="C392" s="195" t="s">
        <x:v>8767</x:v>
      </x:c>
      <x:c r="D392" s="194" t="s">
        <x:v>4629</x:v>
      </x:c>
      <x:c r="E392" s="194">
        <x:v>1</x:v>
      </x:c>
      <x:c r="F392" s="195" t="s">
        <x:v>9043</x:v>
      </x:c>
      <x:c r="G392" s="194" t="s">
        <x:v>3050</x:v>
      </x:c>
      <x:c r="H392" s="194">
        <x:v>1</x:v>
      </x:c>
    </x:row>
    <x:row r="393" spans="3:8">
      <x:c r="C393" s="195" t="s">
        <x:v>8872</x:v>
      </x:c>
      <x:c r="D393" s="194" t="s">
        <x:v>4629</x:v>
      </x:c>
      <x:c r="E393" s="194">
        <x:v>1</x:v>
      </x:c>
      <x:c r="F393" s="195" t="s">
        <x:v>2058</x:v>
      </x:c>
      <x:c r="G393" s="194" t="s">
        <x:v>3016</x:v>
      </x:c>
      <x:c r="H393" s="194">
        <x:v>2</x:v>
      </x:c>
    </x:row>
    <x:row r="394" spans="3:8">
      <x:c r="C394" s="195" t="s">
        <x:v>1860</x:v>
      </x:c>
      <x:c r="D394" s="194" t="s">
        <x:v>4629</x:v>
      </x:c>
      <x:c r="E394" s="194">
        <x:v>1</x:v>
      </x:c>
      <x:c r="F394" s="195" t="s">
        <x:v>1877</x:v>
      </x:c>
      <x:c r="G394" s="194" t="s">
        <x:v>2999</x:v>
      </x:c>
      <x:c r="H394" s="194">
        <x:v>1</x:v>
      </x:c>
    </x:row>
    <x:row r="395" spans="3:8">
      <x:c r="C395" s="195" t="s">
        <x:v>8794</x:v>
      </x:c>
      <x:c r="D395" s="194" t="s">
        <x:v>3050</x:v>
      </x:c>
      <x:c r="E395" s="194">
        <x:v>1</x:v>
      </x:c>
      <x:c r="F395" s="195" t="s">
        <x:v>5837</x:v>
      </x:c>
      <x:c r="G395" s="194" t="s">
        <x:v>3016</x:v>
      </x:c>
      <x:c r="H395" s="194">
        <x:v>1</x:v>
      </x:c>
    </x:row>
    <x:row r="396" spans="3:8">
      <x:c r="C396" s="195" t="s">
        <x:v>9043</x:v>
      </x:c>
      <x:c r="D396" s="194" t="s">
        <x:v>3050</x:v>
      </x:c>
      <x:c r="E396" s="194">
        <x:v>1</x:v>
      </x:c>
      <x:c r="F396" s="195" t="s">
        <x:v>8842</x:v>
      </x:c>
      <x:c r="G396" s="194" t="s">
        <x:v>2999</x:v>
      </x:c>
      <x:c r="H396" s="194">
        <x:v>1</x:v>
      </x:c>
    </x:row>
    <x:row r="397" spans="3:8">
      <x:c r="C397" s="195" t="s">
        <x:v>8649</x:v>
      </x:c>
      <x:c r="D397" s="194" t="s">
        <x:v>3050</x:v>
      </x:c>
      <x:c r="E397" s="194">
        <x:v>1</x:v>
      </x:c>
      <x:c r="F397" s="195" t="s">
        <x:v>8649</x:v>
      </x:c>
      <x:c r="G397" s="194" t="s">
        <x:v>3050</x:v>
      </x:c>
      <x:c r="H397" s="194">
        <x:v>1</x:v>
      </x:c>
    </x:row>
    <x:row r="398" spans="3:8">
      <x:c r="C398" s="195" t="s">
        <x:v>9157</x:v>
      </x:c>
      <x:c r="D398" s="194" t="s">
        <x:v>3050</x:v>
      </x:c>
      <x:c r="E398" s="194">
        <x:v>1</x:v>
      </x:c>
      <x:c r="F398" s="195" t="s">
        <x:v>8903</x:v>
      </x:c>
      <x:c r="G398" s="194" t="s">
        <x:v>3016</x:v>
      </x:c>
      <x:c r="H398" s="194">
        <x:v>1</x:v>
      </x:c>
    </x:row>
    <x:row r="399" spans="3:8">
      <x:c r="C399" s="195" t="s">
        <x:v>6228</x:v>
      </x:c>
      <x:c r="D399" s="194" t="s">
        <x:v>3050</x:v>
      </x:c>
      <x:c r="E399" s="194">
        <x:v>1</x:v>
      </x:c>
      <x:c r="F399" s="195" t="s">
        <x:v>8872</x:v>
      </x:c>
      <x:c r="G399" s="194" t="s">
        <x:v>4629</x:v>
      </x:c>
      <x:c r="H399" s="194">
        <x:v>1</x:v>
      </x:c>
    </x:row>
    <x:row r="400" spans="3:8">
      <x:c r="C400" s="195" t="s">
        <x:v>4621</x:v>
      </x:c>
      <x:c r="D400" s="194" t="s">
        <x:v>4621</x:v>
      </x:c>
      <x:c r="E400" s="194">
        <x:v>1</x:v>
      </x:c>
      <x:c r="F400" s="195" t="s">
        <x:v>9157</x:v>
      </x:c>
      <x:c r="G400" s="194" t="s">
        <x:v>3050</x:v>
      </x:c>
      <x:c r="H400" s="194">
        <x:v>1</x:v>
      </x:c>
    </x:row>
    <x:row r="401" spans="3:8">
      <x:c r="C401" s="195" t="s">
        <x:v>6870</x:v>
      </x:c>
      <x:c r="D401" s="194" t="s">
        <x:v>4621</x:v>
      </x:c>
      <x:c r="E401" s="194">
        <x:v>1</x:v>
      </x:c>
      <x:c r="F401" s="195" t="s">
        <x:v>6228</x:v>
      </x:c>
      <x:c r="G401" s="194" t="s">
        <x:v>3050</x:v>
      </x:c>
      <x:c r="H401" s="194">
        <x:v>1</x:v>
      </x:c>
    </x:row>
    <x:row r="402" spans="3:8">
      <x:c r="C402" s="195" t="s">
        <x:v>6651</x:v>
      </x:c>
      <x:c r="D402" s="194" t="s">
        <x:v>4621</x:v>
      </x:c>
      <x:c r="E402" s="194">
        <x:v>2</x:v>
      </x:c>
      <x:c r="F402" s="195" t="s">
        <x:v>6634</x:v>
      </x:c>
      <x:c r="G402" s="194" t="s">
        <x:v>3016</x:v>
      </x:c>
      <x:c r="H402" s="194">
        <x:v>1</x:v>
      </x:c>
    </x:row>
    <x:row r="403" spans="3:8">
      <x:c r="C403" s="195" t="s">
        <x:v>2058</x:v>
      </x:c>
      <x:c r="D403" s="194" t="s">
        <x:v>3016</x:v>
      </x:c>
      <x:c r="E403" s="194">
        <x:v>2</x:v>
      </x:c>
      <x:c r="F403" s="195" t="s">
        <x:v>6256</x:v>
      </x:c>
      <x:c r="G403" s="194" t="s">
        <x:v>3016</x:v>
      </x:c>
      <x:c r="H403" s="194">
        <x:v>1</x:v>
      </x:c>
    </x:row>
    <x:row r="404" spans="3:8">
      <x:c r="C404" s="195" t="s">
        <x:v>5837</x:v>
      </x:c>
      <x:c r="D404" s="194" t="s">
        <x:v>3016</x:v>
      </x:c>
      <x:c r="E404" s="194">
        <x:v>1</x:v>
      </x:c>
      <x:c r="F404" s="195" t="s">
        <x:v>1860</x:v>
      </x:c>
      <x:c r="G404" s="194" t="s">
        <x:v>4629</x:v>
      </x:c>
      <x:c r="H404" s="194">
        <x:v>1</x:v>
      </x:c>
    </x:row>
    <x:row r="405" spans="3:8">
      <x:c r="C405" s="195" t="s">
        <x:v>8903</x:v>
      </x:c>
      <x:c r="D405" s="194" t="s">
        <x:v>3016</x:v>
      </x:c>
      <x:c r="E405" s="194">
        <x:v>1</x:v>
      </x:c>
      <x:c r="F405" s="195" t="s">
        <x:v>6870</x:v>
      </x:c>
      <x:c r="G405" s="194" t="s">
        <x:v>4621</x:v>
      </x:c>
      <x:c r="H405" s="194">
        <x:v>1</x:v>
      </x:c>
    </x:row>
    <x:row r="406" spans="3:8">
      <x:c r="C406" s="195" t="s">
        <x:v>6634</x:v>
      </x:c>
      <x:c r="D406" s="194" t="s">
        <x:v>3016</x:v>
      </x:c>
      <x:c r="E406" s="194">
        <x:v>1</x:v>
      </x:c>
      <x:c r="F406" s="195" t="s">
        <x:v>6651</x:v>
      </x:c>
      <x:c r="G406" s="194" t="s">
        <x:v>4621</x:v>
      </x:c>
      <x:c r="H406" s="194">
        <x:v>2</x:v>
      </x:c>
    </x:row>
    <x:row r="407" spans="3:8">
      <x:c r="C407" s="195" t="s">
        <x:v>6256</x:v>
      </x:c>
      <x:c r="D407" s="194" t="s">
        <x:v>3016</x:v>
      </x:c>
      <x:c r="E407" s="194">
        <x:v>1</x:v>
      </x:c>
      <x:c r="F407" s="195" t="s">
        <x:v>4621</x:v>
      </x:c>
      <x:c r="G407" s="194" t="s">
        <x:v>4621</x:v>
      </x:c>
      <x:c r="H407" s="194">
        <x:v>1</x:v>
      </x:c>
    </x:row>
    <x:row r="408" spans="5:5">
      <x:c r="E408" s="194">
        <x:f>SUM(E390:E407)</x:f>
        <x:v>20</x:v>
      </x:c>
    </x:row>
    <x:row r="409" spans="1:8">
      <x:c r="A409" s="186">
        <x:v>45787</x:v>
      </x:c>
      <x:c r="B409" s="452"/>
      <x:c r="C409" s="195" t="s">
        <x:v>8988</x:v>
      </x:c>
      <x:c r="D409" s="194" t="s">
        <x:v>2999</x:v>
      </x:c>
      <x:c r="E409" s="194">
        <x:v>1</x:v>
      </x:c>
      <x:c r="F409" s="223" t="s">
        <x:v>8988</x:v>
      </x:c>
      <x:c r="G409" s="224" t="s">
        <x:v>2999</x:v>
      </x:c>
      <x:c r="H409" s="224">
        <x:v>1</x:v>
      </x:c>
    </x:row>
    <x:row r="410" spans="3:8">
      <x:c r="C410" s="195" t="s">
        <x:v>8730</x:v>
      </x:c>
      <x:c r="D410" s="194" t="s">
        <x:v>2999</x:v>
      </x:c>
      <x:c r="E410" s="194">
        <x:v>1</x:v>
      </x:c>
      <x:c r="F410" s="223" t="s">
        <x:v>2258</x:v>
      </x:c>
      <x:c r="G410" s="224" t="s">
        <x:v>3050</x:v>
      </x:c>
      <x:c r="H410" s="224">
        <x:v>1</x:v>
      </x:c>
    </x:row>
    <x:row r="411" spans="3:8">
      <x:c r="C411" s="195" t="s">
        <x:v>1877</x:v>
      </x:c>
      <x:c r="D411" s="194" t="s">
        <x:v>2999</x:v>
      </x:c>
      <x:c r="E411" s="194">
        <x:v>1</x:v>
      </x:c>
      <x:c r="F411" s="223" t="s">
        <x:v>8715</x:v>
      </x:c>
      <x:c r="G411" s="224" t="s">
        <x:v>4629</x:v>
      </x:c>
      <x:c r="H411" s="224">
        <x:v>1</x:v>
      </x:c>
    </x:row>
    <x:row r="412" spans="3:8">
      <x:c r="C412" s="195" t="s">
        <x:v>5964</x:v>
      </x:c>
      <x:c r="D412" s="194" t="s">
        <x:v>2999</x:v>
      </x:c>
      <x:c r="E412" s="194">
        <x:v>4</x:v>
      </x:c>
      <x:c r="F412" s="223" t="s">
        <x:v>8837</x:v>
      </x:c>
      <x:c r="G412" s="224" t="s">
        <x:v>4621</x:v>
      </x:c>
      <x:c r="H412" s="224">
        <x:v>1</x:v>
      </x:c>
    </x:row>
    <x:row r="413" spans="3:8">
      <x:c r="C413" s="195" t="s">
        <x:v>3444</x:v>
      </x:c>
      <x:c r="D413" s="194" t="s">
        <x:v>2999</x:v>
      </x:c>
      <x:c r="E413" s="194">
        <x:v>1</x:v>
      </x:c>
      <x:c r="F413" s="223" t="s">
        <x:v>8730</x:v>
      </x:c>
      <x:c r="G413" s="224" t="s">
        <x:v>2999</x:v>
      </x:c>
      <x:c r="H413" s="224">
        <x:v>1</x:v>
      </x:c>
    </x:row>
    <x:row r="414" spans="3:8">
      <x:c r="C414" s="195" t="s">
        <x:v>4716</x:v>
      </x:c>
      <x:c r="D414" s="194" t="s">
        <x:v>2999</x:v>
      </x:c>
      <x:c r="E414" s="194">
        <x:v>1</x:v>
      </x:c>
      <x:c r="F414" s="223" t="s">
        <x:v>1877</x:v>
      </x:c>
      <x:c r="G414" s="224" t="s">
        <x:v>2999</x:v>
      </x:c>
      <x:c r="H414" s="224">
        <x:v>1</x:v>
      </x:c>
    </x:row>
    <x:row r="415" spans="3:8">
      <x:c r="C415" s="195" t="s">
        <x:v>8715</x:v>
      </x:c>
      <x:c r="D415" s="194" t="s">
        <x:v>4629</x:v>
      </x:c>
      <x:c r="E415" s="194">
        <x:v>1</x:v>
      </x:c>
      <x:c r="F415" s="223" t="s">
        <x:v>5964</x:v>
      </x:c>
      <x:c r="G415" s="224" t="s">
        <x:v>2999</x:v>
      </x:c>
      <x:c r="H415" s="224">
        <x:v>4</x:v>
      </x:c>
    </x:row>
    <x:row r="416" spans="3:8">
      <x:c r="C416" s="195" t="s">
        <x:v>6187</x:v>
      </x:c>
      <x:c r="D416" s="194" t="s">
        <x:v>3050</x:v>
      </x:c>
      <x:c r="E416" s="194">
        <x:v>1</x:v>
      </x:c>
      <x:c r="F416" s="223" t="s">
        <x:v>8215</x:v>
      </x:c>
      <x:c r="G416" s="224" t="s">
        <x:v>3016</x:v>
      </x:c>
      <x:c r="H416" s="224">
        <x:v>1</x:v>
      </x:c>
    </x:row>
    <x:row r="417" spans="3:8">
      <x:c r="C417" s="195" t="s">
        <x:v>2258</x:v>
      </x:c>
      <x:c r="D417" s="194" t="s">
        <x:v>3050</x:v>
      </x:c>
      <x:c r="E417" s="194">
        <x:v>1</x:v>
      </x:c>
      <x:c r="F417" s="223" t="s">
        <x:v>4124</x:v>
      </x:c>
      <x:c r="G417" s="224" t="s">
        <x:v>3050</x:v>
      </x:c>
      <x:c r="H417" s="224">
        <x:v>1</x:v>
      </x:c>
    </x:row>
    <x:row r="418" spans="3:8">
      <x:c r="C418" s="195" t="s">
        <x:v>4124</x:v>
      </x:c>
      <x:c r="D418" s="194" t="s">
        <x:v>3050</x:v>
      </x:c>
      <x:c r="E418" s="194">
        <x:v>1</x:v>
      </x:c>
      <x:c r="F418" s="223" t="s">
        <x:v>9021</x:v>
      </x:c>
      <x:c r="G418" s="224" t="s">
        <x:v>3016</x:v>
      </x:c>
      <x:c r="H418" s="224">
        <x:v>1</x:v>
      </x:c>
    </x:row>
    <x:row r="419" spans="3:8">
      <x:c r="C419" s="195" t="s">
        <x:v>6907</x:v>
      </x:c>
      <x:c r="D419" s="194" t="s">
        <x:v>3050</x:v>
      </x:c>
      <x:c r="E419" s="194">
        <x:v>1</x:v>
      </x:c>
      <x:c r="F419" s="223" t="s">
        <x:v>6907</x:v>
      </x:c>
      <x:c r="G419" s="224" t="s">
        <x:v>3050</x:v>
      </x:c>
      <x:c r="H419" s="224">
        <x:v>1</x:v>
      </x:c>
    </x:row>
    <x:row r="420" spans="3:8">
      <x:c r="C420" s="195" t="s">
        <x:v>8837</x:v>
      </x:c>
      <x:c r="D420" s="194" t="s">
        <x:v>4621</x:v>
      </x:c>
      <x:c r="E420" s="194">
        <x:v>1</x:v>
      </x:c>
      <x:c r="F420" s="223" t="s">
        <x:v>6115</x:v>
      </x:c>
      <x:c r="G420" s="224" t="s">
        <x:v>4621</x:v>
      </x:c>
      <x:c r="H420" s="224">
        <x:v>1</x:v>
      </x:c>
    </x:row>
    <x:row r="421" spans="3:8">
      <x:c r="C421" s="195" t="s">
        <x:v>6115</x:v>
      </x:c>
      <x:c r="D421" s="194" t="s">
        <x:v>4621</x:v>
      </x:c>
      <x:c r="E421" s="194">
        <x:v>1</x:v>
      </x:c>
      <x:c r="F421" s="223" t="s">
        <x:v>6114</x:v>
      </x:c>
      <x:c r="G421" s="224" t="s">
        <x:v>4621</x:v>
      </x:c>
      <x:c r="H421" s="224">
        <x:v>1</x:v>
      </x:c>
    </x:row>
    <x:row r="422" spans="3:8">
      <x:c r="C422" s="195" t="s">
        <x:v>6114</x:v>
      </x:c>
      <x:c r="D422" s="194" t="s">
        <x:v>4621</x:v>
      </x:c>
      <x:c r="E422" s="194">
        <x:v>1</x:v>
      </x:c>
      <x:c r="F422" s="223" t="s">
        <x:v>6187</x:v>
      </x:c>
      <x:c r="G422" s="224" t="s">
        <x:v>3050</x:v>
      </x:c>
      <x:c r="H422" s="224">
        <x:v>1</x:v>
      </x:c>
    </x:row>
    <x:row r="423" spans="3:8">
      <x:c r="C423" s="195" t="s">
        <x:v>1893</x:v>
      </x:c>
      <x:c r="D423" s="194" t="s">
        <x:v>4621</x:v>
      </x:c>
      <x:c r="E423" s="194">
        <x:v>1</x:v>
      </x:c>
      <x:c r="F423" s="223" t="s">
        <x:v>1900</x:v>
      </x:c>
      <x:c r="G423" s="224" t="s">
        <x:v>3016</x:v>
      </x:c>
      <x:c r="H423" s="224">
        <x:v>1</x:v>
      </x:c>
    </x:row>
    <x:row r="424" spans="3:8">
      <x:c r="C424" s="195" t="s">
        <x:v>8215</x:v>
      </x:c>
      <x:c r="D424" s="194" t="s">
        <x:v>3016</x:v>
      </x:c>
      <x:c r="E424" s="194">
        <x:v>1</x:v>
      </x:c>
      <x:c r="F424" s="223" t="s">
        <x:v>3444</x:v>
      </x:c>
      <x:c r="G424" s="224" t="s">
        <x:v>2999</x:v>
      </x:c>
      <x:c r="H424" s="224">
        <x:v>1</x:v>
      </x:c>
    </x:row>
    <x:row r="425" spans="3:8">
      <x:c r="C425" s="195" t="s">
        <x:v>9021</x:v>
      </x:c>
      <x:c r="D425" s="194" t="s">
        <x:v>3016</x:v>
      </x:c>
      <x:c r="E425" s="194">
        <x:v>1</x:v>
      </x:c>
      <x:c r="F425" s="223" t="s">
        <x:v>4716</x:v>
      </x:c>
      <x:c r="G425" s="224" t="s">
        <x:v>2999</x:v>
      </x:c>
      <x:c r="H425" s="224">
        <x:v>1</x:v>
      </x:c>
    </x:row>
    <x:row r="426" spans="3:8">
      <x:c r="C426" s="195" t="s">
        <x:v>1900</x:v>
      </x:c>
      <x:c r="D426" s="194" t="s">
        <x:v>3016</x:v>
      </x:c>
      <x:c r="E426" s="194">
        <x:v>1</x:v>
      </x:c>
      <x:c r="F426" s="223" t="s">
        <x:v>1893</x:v>
      </x:c>
      <x:c r="G426" s="224" t="s">
        <x:v>4621</x:v>
      </x:c>
      <x:c r="H426" s="224">
        <x:v>1</x:v>
      </x:c>
    </x:row>
    <x:row r="427" spans="5:5">
      <x:c r="E427" s="194">
        <x:f>SUM(E409:E426)</x:f>
        <x:v>21</x:v>
      </x:c>
    </x:row>
    <x:row r="428" spans="1:9">
      <x:c r="A428" s="186">
        <x:v>45788</x:v>
      </x:c>
      <x:c r="B428" s="452"/>
      <x:c r="C428" s="195" t="s">
        <x:v>8640</x:v>
      </x:c>
      <x:c r="D428" s="194" t="s">
        <x:v>4629</x:v>
      </x:c>
      <x:c r="E428" s="194">
        <x:v>1</x:v>
      </x:c>
      <x:c r="F428" s="195" t="s">
        <x:v>5678</x:v>
      </x:c>
      <x:c r="G428" s="194" t="s">
        <x:v>3016</x:v>
      </x:c>
      <x:c r="H428" s="194">
        <x:v>1</x:v>
      </x:c>
      <x:c r="I428" s="228">
        <x:v>1100302</x:v>
      </x:c>
    </x:row>
    <x:row r="429" spans="3:9">
      <x:c r="C429" s="195" t="s">
        <x:v>1860</x:v>
      </x:c>
      <x:c r="D429" s="194" t="s">
        <x:v>4629</x:v>
      </x:c>
      <x:c r="E429" s="194">
        <x:v>1</x:v>
      </x:c>
      <x:c r="F429" s="195" t="s">
        <x:v>2112</x:v>
      </x:c>
      <x:c r="G429" s="194" t="s">
        <x:v>3016</x:v>
      </x:c>
      <x:c r="H429" s="194">
        <x:v>1</x:v>
      </x:c>
      <x:c r="I429" s="228">
        <x:v>1100305</x:v>
      </x:c>
    </x:row>
    <x:row r="430" spans="3:9">
      <x:c r="C430" s="195" t="s">
        <x:v>4439</x:v>
      </x:c>
      <x:c r="D430" s="194" t="s">
        <x:v>3050</x:v>
      </x:c>
      <x:c r="E430" s="194">
        <x:v>1</x:v>
      </x:c>
      <x:c r="F430" s="195" t="s">
        <x:v>4439</x:v>
      </x:c>
      <x:c r="G430" s="194" t="s">
        <x:v>3050</x:v>
      </x:c>
      <x:c r="H430" s="194">
        <x:v>1</x:v>
      </x:c>
      <x:c r="I430" s="228">
        <x:v>3150205</x:v>
      </x:c>
    </x:row>
    <x:row r="431" spans="3:9">
      <x:c r="C431" s="195" t="s">
        <x:v>1813</x:v>
      </x:c>
      <x:c r="D431" s="194" t="s">
        <x:v>3050</x:v>
      </x:c>
      <x:c r="E431" s="194">
        <x:v>1</x:v>
      </x:c>
      <x:c r="F431" s="195" t="s">
        <x:v>8152</x:v>
      </x:c>
      <x:c r="G431" s="194" t="s">
        <x:v>3016</x:v>
      </x:c>
      <x:c r="H431" s="194">
        <x:v>1</x:v>
      </x:c>
      <x:c r="I431" s="228">
        <x:v>4240138</x:v>
      </x:c>
    </x:row>
    <x:row r="432" spans="3:9">
      <x:c r="C432" s="195" t="s">
        <x:v>6110</x:v>
      </x:c>
      <x:c r="D432" s="194" t="s">
        <x:v>3050</x:v>
      </x:c>
      <x:c r="E432" s="194">
        <x:v>1</x:v>
      </x:c>
      <x:c r="F432" s="195" t="s">
        <x:v>8401</x:v>
      </x:c>
      <x:c r="G432" s="194" t="s">
        <x:v>3016</x:v>
      </x:c>
      <x:c r="H432" s="194">
        <x:v>1</x:v>
      </x:c>
      <x:c r="I432" s="228">
        <x:v>7100404</x:v>
      </x:c>
    </x:row>
    <x:row r="433" spans="3:9">
      <x:c r="C433" s="195" t="s">
        <x:v>9003</x:v>
      </x:c>
      <x:c r="D433" s="194" t="s">
        <x:v>4621</x:v>
      </x:c>
      <x:c r="E433" s="194">
        <x:v>1</x:v>
      </x:c>
      <x:c r="F433" s="195" t="s">
        <x:v>2164</x:v>
      </x:c>
      <x:c r="G433" s="194" t="s">
        <x:v>3016</x:v>
      </x:c>
      <x:c r="H433" s="194">
        <x:v>1</x:v>
      </x:c>
      <x:c r="I433" s="228">
        <x:v>9260115</x:v>
      </x:c>
    </x:row>
    <x:row r="434" spans="3:9">
      <x:c r="C434" s="195" t="s">
        <x:v>5832</x:v>
      </x:c>
      <x:c r="D434" s="194" t="s">
        <x:v>4621</x:v>
      </x:c>
      <x:c r="E434" s="194">
        <x:v>1</x:v>
      </x:c>
      <x:c r="F434" s="195" t="s">
        <x:v>9003</x:v>
      </x:c>
      <x:c r="G434" s="194" t="s">
        <x:v>4621</x:v>
      </x:c>
      <x:c r="H434" s="194">
        <x:v>1</x:v>
      </x:c>
      <x:c r="I434" s="228">
        <x:v>10050408</x:v>
      </x:c>
    </x:row>
    <x:row r="435" spans="3:9">
      <x:c r="C435" s="195" t="s">
        <x:v>6886</x:v>
      </x:c>
      <x:c r="D435" s="194" t="s">
        <x:v>4621</x:v>
      </x:c>
      <x:c r="E435" s="194">
        <x:v>1</x:v>
      </x:c>
      <x:c r="F435" s="195" t="s">
        <x:v>8640</x:v>
      </x:c>
      <x:c r="G435" s="194" t="s">
        <x:v>4629</x:v>
      </x:c>
      <x:c r="H435" s="194">
        <x:v>1</x:v>
      </x:c>
      <x:c r="I435" s="228">
        <x:v>11150207</x:v>
      </x:c>
    </x:row>
    <x:row r="436" spans="3:9">
      <x:c r="C436" s="195" t="s">
        <x:v>5678</x:v>
      </x:c>
      <x:c r="D436" s="194" t="s">
        <x:v>3016</x:v>
      </x:c>
      <x:c r="E436" s="194">
        <x:v>1</x:v>
      </x:c>
      <x:c r="F436" s="195" t="s">
        <x:v>5832</x:v>
      </x:c>
      <x:c r="G436" s="194" t="s">
        <x:v>4621</x:v>
      </x:c>
      <x:c r="H436" s="194">
        <x:v>1</x:v>
      </x:c>
      <x:c r="I436" s="228">
        <x:v>12050206</x:v>
      </x:c>
    </x:row>
    <x:row r="437" spans="3:9">
      <x:c r="C437" s="195" t="s">
        <x:v>2112</x:v>
      </x:c>
      <x:c r="D437" s="194" t="s">
        <x:v>3016</x:v>
      </x:c>
      <x:c r="E437" s="194">
        <x:v>1</x:v>
      </x:c>
      <x:c r="F437" s="195" t="s">
        <x:v>5828</x:v>
      </x:c>
      <x:c r="G437" s="194" t="s">
        <x:v>3016</x:v>
      </x:c>
      <x:c r="H437" s="194">
        <x:v>1</x:v>
      </x:c>
      <x:c r="I437" s="228">
        <x:v>12100201</x:v>
      </x:c>
    </x:row>
    <x:row r="438" spans="3:9">
      <x:c r="C438" s="195" t="s">
        <x:v>8152</x:v>
      </x:c>
      <x:c r="D438" s="194" t="s">
        <x:v>3016</x:v>
      </x:c>
      <x:c r="E438" s="194">
        <x:v>1</x:v>
      </x:c>
      <x:c r="F438" s="195" t="s">
        <x:v>6088</x:v>
      </x:c>
      <x:c r="G438" s="194" t="s">
        <x:v>3016</x:v>
      </x:c>
      <x:c r="H438" s="194">
        <x:v>1</x:v>
      </x:c>
      <x:c r="I438" s="228">
        <x:v>2502100208</x:v>
      </x:c>
    </x:row>
    <x:row r="439" spans="3:9">
      <x:c r="C439" s="195" t="s">
        <x:v>8401</x:v>
      </x:c>
      <x:c r="D439" s="194" t="s">
        <x:v>3016</x:v>
      </x:c>
      <x:c r="E439" s="194">
        <x:v>1</x:v>
      </x:c>
      <x:c r="F439" s="195" t="s">
        <x:v>3421</x:v>
      </x:c>
      <x:c r="G439" s="194" t="s">
        <x:v>3016</x:v>
      </x:c>
      <x:c r="H439" s="194">
        <x:v>1</x:v>
      </x:c>
      <x:c r="I439" s="228">
        <x:v>2504060405</x:v>
      </x:c>
    </x:row>
    <x:row r="440" spans="3:9">
      <x:c r="C440" s="195" t="s">
        <x:v>2164</x:v>
      </x:c>
      <x:c r="D440" s="194" t="s">
        <x:v>3016</x:v>
      </x:c>
      <x:c r="E440" s="194">
        <x:v>1</x:v>
      </x:c>
      <x:c r="F440" s="195" t="s">
        <x:v>1813</x:v>
      </x:c>
      <x:c r="G440" s="194" t="s">
        <x:v>3050</x:v>
      </x:c>
      <x:c r="H440" s="194">
        <x:v>1</x:v>
      </x:c>
      <x:c r="I440" s="228">
        <x:v>2504060405</x:v>
      </x:c>
    </x:row>
    <x:row r="441" spans="3:9">
      <x:c r="C441" s="195" t="s">
        <x:v>5828</x:v>
      </x:c>
      <x:c r="D441" s="194" t="s">
        <x:v>3016</x:v>
      </x:c>
      <x:c r="E441" s="194">
        <x:v>1</x:v>
      </x:c>
      <x:c r="F441" s="195" t="s">
        <x:v>1860</x:v>
      </x:c>
      <x:c r="G441" s="194" t="s">
        <x:v>4629</x:v>
      </x:c>
      <x:c r="H441" s="194">
        <x:v>1</x:v>
      </x:c>
      <x:c r="I441" s="228">
        <x:v>2504070302</x:v>
      </x:c>
    </x:row>
    <x:row r="442" spans="3:8">
      <x:c r="C442" s="195" t="s">
        <x:v>6088</x:v>
      </x:c>
      <x:c r="D442" s="194" t="s">
        <x:v>3016</x:v>
      </x:c>
      <x:c r="E442" s="194">
        <x:v>1</x:v>
      </x:c>
      <x:c r="F442" s="195" t="s">
        <x:v>6886</x:v>
      </x:c>
      <x:c r="G442" s="194" t="s">
        <x:v>4621</x:v>
      </x:c>
      <x:c r="H442" s="194">
        <x:v>1</x:v>
      </x:c>
    </x:row>
    <x:row r="443" spans="3:8">
      <x:c r="C443" s="195" t="s">
        <x:v>3421</x:v>
      </x:c>
      <x:c r="D443" s="194" t="s">
        <x:v>3016</x:v>
      </x:c>
      <x:c r="E443" s="194">
        <x:v>1</x:v>
      </x:c>
      <x:c r="F443" s="195" t="s">
        <x:v>6110</x:v>
      </x:c>
      <x:c r="G443" s="194" t="s">
        <x:v>3050</x:v>
      </x:c>
      <x:c r="H443" s="194">
        <x:v>1</x:v>
      </x:c>
    </x:row>
    <x:row r="444" spans="5:5">
      <x:c r="E444" s="194">
        <x:f>SUM(E428:E443)</x:f>
        <x:v>16</x:v>
      </x:c>
    </x:row>
    <x:row r="445" spans="1:8">
      <x:c r="A445" s="186">
        <x:v>45789</x:v>
      </x:c>
      <x:c r="B445" s="452"/>
      <x:c r="C445" s="195" t="s">
        <x:v>3267</x:v>
      </x:c>
      <x:c r="D445" s="194" t="s">
        <x:v>2999</x:v>
      </x:c>
      <x:c r="E445" s="194">
        <x:v>1</x:v>
      </x:c>
      <x:c r="F445" s="195" t="s">
        <x:v>8923</x:v>
      </x:c>
      <x:c r="G445" s="194" t="s">
        <x:v>3016</x:v>
      </x:c>
      <x:c r="H445" s="194">
        <x:v>1</x:v>
      </x:c>
    </x:row>
    <x:row r="446" spans="3:8">
      <x:c r="C446" s="195" t="s">
        <x:v>4480</x:v>
      </x:c>
      <x:c r="D446" s="194" t="s">
        <x:v>4629</x:v>
      </x:c>
      <x:c r="E446" s="194">
        <x:v>1</x:v>
      </x:c>
      <x:c r="F446" s="195" t="s">
        <x:v>4480</x:v>
      </x:c>
      <x:c r="G446" s="194" t="s">
        <x:v>4629</x:v>
      </x:c>
      <x:c r="H446" s="194">
        <x:v>1</x:v>
      </x:c>
    </x:row>
    <x:row r="447" spans="3:8">
      <x:c r="C447" s="195" t="s">
        <x:v>3385</x:v>
      </x:c>
      <x:c r="D447" s="194" t="s">
        <x:v>3050</x:v>
      </x:c>
      <x:c r="E447" s="194">
        <x:v>1</x:v>
      </x:c>
      <x:c r="F447" s="195" t="s">
        <x:v>3385</x:v>
      </x:c>
      <x:c r="G447" s="194" t="s">
        <x:v>3050</x:v>
      </x:c>
      <x:c r="H447" s="194">
        <x:v>1</x:v>
      </x:c>
    </x:row>
    <x:row r="448" spans="3:8">
      <x:c r="C448" s="195" t="s">
        <x:v>1813</x:v>
      </x:c>
      <x:c r="D448" s="194" t="s">
        <x:v>3050</x:v>
      </x:c>
      <x:c r="E448" s="194">
        <x:v>1</x:v>
      </x:c>
      <x:c r="F448" s="195" t="s">
        <x:v>3267</x:v>
      </x:c>
      <x:c r="G448" s="194" t="s">
        <x:v>2999</x:v>
      </x:c>
      <x:c r="H448" s="194">
        <x:v>1</x:v>
      </x:c>
    </x:row>
    <x:row r="449" spans="3:8">
      <x:c r="C449" s="195" t="s">
        <x:v>6170</x:v>
      </x:c>
      <x:c r="D449" s="194" t="s">
        <x:v>3050</x:v>
      </x:c>
      <x:c r="E449" s="194">
        <x:v>1</x:v>
      </x:c>
      <x:c r="F449" s="195" t="s">
        <x:v>1813</x:v>
      </x:c>
      <x:c r="G449" s="194" t="s">
        <x:v>3050</x:v>
      </x:c>
      <x:c r="H449" s="194">
        <x:v>1</x:v>
      </x:c>
    </x:row>
    <x:row r="450" spans="3:8">
      <x:c r="C450" s="195" t="s">
        <x:v>6887</x:v>
      </x:c>
      <x:c r="D450" s="194" t="s">
        <x:v>3050</x:v>
      </x:c>
      <x:c r="E450" s="194">
        <x:v>1</x:v>
      </x:c>
      <x:c r="F450" s="195" t="s">
        <x:v>6170</x:v>
      </x:c>
      <x:c r="G450" s="194" t="s">
        <x:v>3050</x:v>
      </x:c>
      <x:c r="H450" s="194">
        <x:v>1</x:v>
      </x:c>
    </x:row>
    <x:row r="451" spans="3:8">
      <x:c r="C451" s="195" t="s">
        <x:v>6886</x:v>
      </x:c>
      <x:c r="D451" s="194" t="s">
        <x:v>4621</x:v>
      </x:c>
      <x:c r="E451" s="194">
        <x:v>1</x:v>
      </x:c>
      <x:c r="F451" s="195" t="s">
        <x:v>6887</x:v>
      </x:c>
      <x:c r="G451" s="194" t="s">
        <x:v>3050</x:v>
      </x:c>
      <x:c r="H451" s="194">
        <x:v>1</x:v>
      </x:c>
    </x:row>
    <x:row r="452" spans="3:8">
      <x:c r="C452" s="195" t="s">
        <x:v>8923</x:v>
      </x:c>
      <x:c r="D452" s="194" t="s">
        <x:v>3016</x:v>
      </x:c>
      <x:c r="E452" s="194">
        <x:v>1</x:v>
      </x:c>
      <x:c r="F452" s="195" t="s">
        <x:v>6886</x:v>
      </x:c>
      <x:c r="G452" s="194" t="s">
        <x:v>4621</x:v>
      </x:c>
      <x:c r="H452" s="194">
        <x:v>1</x:v>
      </x:c>
    </x:row>
    <x:row r="453" spans="5:5">
      <x:c r="E453" s="194">
        <x:f>SUM(E445:E452)</x:f>
        <x:v>8</x:v>
      </x:c>
    </x:row>
    <x:row r="454" spans="1:8">
      <x:c r="A454" s="186">
        <x:v>45790</x:v>
      </x:c>
      <x:c r="B454" s="452"/>
      <x:c r="C454" s="195" t="s">
        <x:v>4350</x:v>
      </x:c>
      <x:c r="D454" s="194" t="s">
        <x:v>3044</x:v>
      </x:c>
      <x:c r="E454" s="194">
        <x:v>1</x:v>
      </x:c>
      <x:c r="F454" s="195" t="s">
        <x:v>8667</x:v>
      </x:c>
      <x:c r="G454" s="194" t="s">
        <x:v>4629</x:v>
      </x:c>
      <x:c r="H454" s="194">
        <x:v>1</x:v>
      </x:c>
    </x:row>
    <x:row r="455" spans="3:8">
      <x:c r="C455" s="195" t="s">
        <x:v>4167</x:v>
      </x:c>
      <x:c r="D455" s="194" t="s">
        <x:v>2999</x:v>
      </x:c>
      <x:c r="E455" s="194">
        <x:v>1</x:v>
      </x:c>
      <x:c r="F455" s="233" t="s">
        <x:v>6658</x:v>
      </x:c>
      <x:c r="G455" s="234" t="s">
        <x:v>3050</x:v>
      </x:c>
      <x:c r="H455" s="234">
        <x:v>1</x:v>
      </x:c>
    </x:row>
    <x:row r="456" spans="3:8">
      <x:c r="C456" s="195" t="s">
        <x:v>8667</x:v>
      </x:c>
      <x:c r="D456" s="194" t="s">
        <x:v>4629</x:v>
      </x:c>
      <x:c r="E456" s="194">
        <x:v>1</x:v>
      </x:c>
      <x:c r="F456" s="233" t="s">
        <x:v>4619</x:v>
      </x:c>
      <x:c r="G456" s="234" t="s">
        <x:v>4629</x:v>
      </x:c>
      <x:c r="H456" s="234">
        <x:v>1</x:v>
      </x:c>
    </x:row>
    <x:row r="457" spans="3:8">
      <x:c r="C457" s="195" t="s">
        <x:v>4619</x:v>
      </x:c>
      <x:c r="D457" s="194" t="s">
        <x:v>4629</x:v>
      </x:c>
      <x:c r="E457" s="194">
        <x:v>1</x:v>
      </x:c>
      <x:c r="F457" s="233" t="s">
        <x:v>2336</x:v>
      </x:c>
      <x:c r="G457" s="234" t="s">
        <x:v>3016</x:v>
      </x:c>
      <x:c r="H457" s="234">
        <x:v>1</x:v>
      </x:c>
    </x:row>
    <x:row r="458" spans="3:8">
      <x:c r="C458" s="195" t="s">
        <x:v>8729</x:v>
      </x:c>
      <x:c r="D458" s="194" t="s">
        <x:v>4629</x:v>
      </x:c>
      <x:c r="E458" s="194">
        <x:v>1</x:v>
      </x:c>
      <x:c r="F458" s="233" t="s">
        <x:v>4167</x:v>
      </x:c>
      <x:c r="G458" s="234" t="s">
        <x:v>2999</x:v>
      </x:c>
      <x:c r="H458" s="234">
        <x:v>1</x:v>
      </x:c>
    </x:row>
    <x:row r="459" spans="3:8">
      <x:c r="C459" s="195" t="s">
        <x:v>3261</x:v>
      </x:c>
      <x:c r="D459" s="194" t="s">
        <x:v>4629</x:v>
      </x:c>
      <x:c r="E459" s="194">
        <x:v>1</x:v>
      </x:c>
      <x:c r="F459" s="233" t="s">
        <x:v>2179</x:v>
      </x:c>
      <x:c r="G459" s="234" t="s">
        <x:v>3016</x:v>
      </x:c>
      <x:c r="H459" s="234">
        <x:v>1</x:v>
      </x:c>
    </x:row>
    <x:row r="460" spans="3:8">
      <x:c r="C460" s="195" t="s">
        <x:v>6242</x:v>
      </x:c>
      <x:c r="D460" s="194" t="s">
        <x:v>4629</x:v>
      </x:c>
      <x:c r="E460" s="194">
        <x:v>1</x:v>
      </x:c>
      <x:c r="F460" s="233" t="s">
        <x:v>8891</x:v>
      </x:c>
      <x:c r="G460" s="234" t="s">
        <x:v>3050</x:v>
      </x:c>
      <x:c r="H460" s="234">
        <x:v>1</x:v>
      </x:c>
    </x:row>
    <x:row r="461" spans="3:8">
      <x:c r="C461" s="195" t="s">
        <x:v>6703</x:v>
      </x:c>
      <x:c r="D461" s="194" t="s">
        <x:v>4629</x:v>
      </x:c>
      <x:c r="E461" s="194">
        <x:v>1</x:v>
      </x:c>
      <x:c r="F461" s="233" t="s">
        <x:v>2346</x:v>
      </x:c>
      <x:c r="G461" s="234" t="s">
        <x:v>4621</x:v>
      </x:c>
      <x:c r="H461" s="234">
        <x:v>1</x:v>
      </x:c>
    </x:row>
    <x:row r="462" spans="3:8">
      <x:c r="C462" s="195" t="s">
        <x:v>6244</x:v>
      </x:c>
      <x:c r="D462" s="194" t="s">
        <x:v>4629</x:v>
      </x:c>
      <x:c r="E462" s="194">
        <x:v>1</x:v>
      </x:c>
      <x:c r="F462" s="233" t="s">
        <x:v>8662</x:v>
      </x:c>
      <x:c r="G462" s="234" t="s">
        <x:v>3016</x:v>
      </x:c>
      <x:c r="H462" s="234">
        <x:v>1</x:v>
      </x:c>
    </x:row>
    <x:row r="463" spans="3:8">
      <x:c r="C463" s="195" t="s">
        <x:v>3315</x:v>
      </x:c>
      <x:c r="D463" s="194" t="s">
        <x:v>4629</x:v>
      </x:c>
      <x:c r="E463" s="194">
        <x:v>1</x:v>
      </x:c>
      <x:c r="F463" s="233" t="s">
        <x:v>4350</x:v>
      </x:c>
      <x:c r="G463" s="234" t="s">
        <x:v>3044</x:v>
      </x:c>
      <x:c r="H463" s="234">
        <x:v>1</x:v>
      </x:c>
    </x:row>
    <x:row r="464" spans="3:8">
      <x:c r="C464" s="195" t="s">
        <x:v>6913</x:v>
      </x:c>
      <x:c r="D464" s="194" t="s">
        <x:v>4629</x:v>
      </x:c>
      <x:c r="E464" s="194">
        <x:v>1</x:v>
      </x:c>
      <x:c r="F464" s="233" t="s">
        <x:v>9063</x:v>
      </x:c>
      <x:c r="G464" s="234" t="s">
        <x:v>3016</x:v>
      </x:c>
      <x:c r="H464" s="234">
        <x:v>1</x:v>
      </x:c>
    </x:row>
    <x:row r="465" spans="3:8">
      <x:c r="C465" s="195" t="s">
        <x:v>6658</x:v>
      </x:c>
      <x:c r="D465" s="194" t="s">
        <x:v>3050</x:v>
      </x:c>
      <x:c r="E465" s="194">
        <x:v>1</x:v>
      </x:c>
      <x:c r="F465" s="233" t="s">
        <x:v>5715</x:v>
      </x:c>
      <x:c r="G465" s="234" t="s">
        <x:v>3016</x:v>
      </x:c>
      <x:c r="H465" s="234">
        <x:v>1</x:v>
      </x:c>
    </x:row>
    <x:row r="466" spans="3:8">
      <x:c r="C466" s="195" t="s">
        <x:v>8891</x:v>
      </x:c>
      <x:c r="D466" s="194" t="s">
        <x:v>3050</x:v>
      </x:c>
      <x:c r="E466" s="194">
        <x:v>1</x:v>
      </x:c>
      <x:c r="F466" s="233" t="s">
        <x:v>8729</x:v>
      </x:c>
      <x:c r="G466" s="234" t="s">
        <x:v>4629</x:v>
      </x:c>
      <x:c r="H466" s="234">
        <x:v>1</x:v>
      </x:c>
    </x:row>
    <x:row r="467" spans="3:8">
      <x:c r="C467" s="195" t="s">
        <x:v>1808</x:v>
      </x:c>
      <x:c r="D467" s="194" t="s">
        <x:v>3050</x:v>
      </x:c>
      <x:c r="E467" s="194">
        <x:v>1</x:v>
      </x:c>
      <x:c r="F467" s="233" t="s">
        <x:v>1808</x:v>
      </x:c>
      <x:c r="G467" s="234" t="s">
        <x:v>3050</x:v>
      </x:c>
      <x:c r="H467" s="234">
        <x:v>1</x:v>
      </x:c>
    </x:row>
    <x:row r="468" spans="3:8">
      <x:c r="C468" s="195" t="s">
        <x:v>6170</x:v>
      </x:c>
      <x:c r="D468" s="194" t="s">
        <x:v>3050</x:v>
      </x:c>
      <x:c r="E468" s="194">
        <x:v>1</x:v>
      </x:c>
      <x:c r="F468" s="233" t="s">
        <x:v>3261</x:v>
      </x:c>
      <x:c r="G468" s="234" t="s">
        <x:v>4629</x:v>
      </x:c>
      <x:c r="H468" s="234">
        <x:v>1</x:v>
      </x:c>
    </x:row>
    <x:row r="469" spans="3:8">
      <x:c r="C469" s="195" t="s">
        <x:v>4788</x:v>
      </x:c>
      <x:c r="D469" s="194" t="s">
        <x:v>3050</x:v>
      </x:c>
      <x:c r="E469" s="194">
        <x:v>1</x:v>
      </x:c>
      <x:c r="F469" s="233" t="s">
        <x:v>6242</x:v>
      </x:c>
      <x:c r="G469" s="234" t="s">
        <x:v>4629</x:v>
      </x:c>
      <x:c r="H469" s="234">
        <x:v>1</x:v>
      </x:c>
    </x:row>
    <x:row r="470" spans="3:8">
      <x:c r="C470" s="195" t="s">
        <x:v>2346</x:v>
      </x:c>
      <x:c r="D470" s="194" t="s">
        <x:v>4621</x:v>
      </x:c>
      <x:c r="E470" s="194">
        <x:v>1</x:v>
      </x:c>
      <x:c r="F470" s="233" t="s">
        <x:v>6703</x:v>
      </x:c>
      <x:c r="G470" s="234" t="s">
        <x:v>4629</x:v>
      </x:c>
      <x:c r="H470" s="234">
        <x:v>1</x:v>
      </x:c>
    </x:row>
    <x:row r="471" spans="3:8">
      <x:c r="C471" s="195" t="s">
        <x:v>3433</x:v>
      </x:c>
      <x:c r="D471" s="194" t="s">
        <x:v>4621</x:v>
      </x:c>
      <x:c r="E471" s="194">
        <x:v>1</x:v>
      </x:c>
      <x:c r="F471" s="233" t="s">
        <x:v>6244</x:v>
      </x:c>
      <x:c r="G471" s="234" t="s">
        <x:v>4629</x:v>
      </x:c>
      <x:c r="H471" s="234">
        <x:v>1</x:v>
      </x:c>
    </x:row>
    <x:row r="472" spans="3:8">
      <x:c r="C472" s="195" t="s">
        <x:v>3413</x:v>
      </x:c>
      <x:c r="D472" s="194" t="s">
        <x:v>4621</x:v>
      </x:c>
      <x:c r="E472" s="194">
        <x:v>1</x:v>
      </x:c>
      <x:c r="F472" s="233" t="s">
        <x:v>3420</x:v>
      </x:c>
      <x:c r="G472" s="234" t="s">
        <x:v>3016</x:v>
      </x:c>
      <x:c r="H472" s="234">
        <x:v>1</x:v>
      </x:c>
    </x:row>
    <x:row r="473" spans="3:8">
      <x:c r="C473" s="195" t="s">
        <x:v>1934</x:v>
      </x:c>
      <x:c r="D473" s="194" t="s">
        <x:v>4621</x:v>
      </x:c>
      <x:c r="E473" s="194">
        <x:v>1</x:v>
      </x:c>
      <x:c r="F473" s="233" t="s">
        <x:v>6170</x:v>
      </x:c>
      <x:c r="G473" s="234" t="s">
        <x:v>3050</x:v>
      </x:c>
      <x:c r="H473" s="234">
        <x:v>1</x:v>
      </x:c>
    </x:row>
    <x:row r="474" spans="3:8">
      <x:c r="C474" s="195" t="s">
        <x:v>2336</x:v>
      </x:c>
      <x:c r="D474" s="194" t="s">
        <x:v>3016</x:v>
      </x:c>
      <x:c r="E474" s="194">
        <x:v>1</x:v>
      </x:c>
      <x:c r="F474" s="233" t="s">
        <x:v>3433</x:v>
      </x:c>
      <x:c r="G474" s="234" t="s">
        <x:v>4621</x:v>
      </x:c>
      <x:c r="H474" s="234">
        <x:v>1</x:v>
      </x:c>
    </x:row>
    <x:row r="475" spans="3:8">
      <x:c r="C475" s="195" t="s">
        <x:v>2179</x:v>
      </x:c>
      <x:c r="D475" s="194" t="s">
        <x:v>3016</x:v>
      </x:c>
      <x:c r="E475" s="194">
        <x:v>1</x:v>
      </x:c>
      <x:c r="F475" s="233" t="s">
        <x:v>3413</x:v>
      </x:c>
      <x:c r="G475" s="234" t="s">
        <x:v>4621</x:v>
      </x:c>
      <x:c r="H475" s="234">
        <x:v>1</x:v>
      </x:c>
    </x:row>
    <x:row r="476" spans="3:8">
      <x:c r="C476" s="195" t="s">
        <x:v>8662</x:v>
      </x:c>
      <x:c r="D476" s="194" t="s">
        <x:v>3016</x:v>
      </x:c>
      <x:c r="E476" s="194">
        <x:v>1</x:v>
      </x:c>
      <x:c r="F476" s="233" t="s">
        <x:v>3315</x:v>
      </x:c>
      <x:c r="G476" s="234" t="s">
        <x:v>4629</x:v>
      </x:c>
      <x:c r="H476" s="234">
        <x:v>1</x:v>
      </x:c>
    </x:row>
    <x:row r="477" spans="3:8">
      <x:c r="C477" s="195" t="s">
        <x:v>9063</x:v>
      </x:c>
      <x:c r="D477" s="194" t="s">
        <x:v>3016</x:v>
      </x:c>
      <x:c r="E477" s="194">
        <x:v>1</x:v>
      </x:c>
      <x:c r="F477" s="233" t="s">
        <x:v>6913</x:v>
      </x:c>
      <x:c r="G477" s="234" t="s">
        <x:v>4629</x:v>
      </x:c>
      <x:c r="H477" s="234">
        <x:v>1</x:v>
      </x:c>
    </x:row>
    <x:row r="478" spans="3:8">
      <x:c r="C478" s="195" t="s">
        <x:v>5715</x:v>
      </x:c>
      <x:c r="D478" s="194" t="s">
        <x:v>3016</x:v>
      </x:c>
      <x:c r="E478" s="194">
        <x:v>1</x:v>
      </x:c>
      <x:c r="F478" s="233" t="s">
        <x:v>4788</x:v>
      </x:c>
      <x:c r="G478" s="234" t="s">
        <x:v>3050</x:v>
      </x:c>
      <x:c r="H478" s="234">
        <x:v>1</x:v>
      </x:c>
    </x:row>
    <x:row r="479" spans="3:8">
      <x:c r="C479" s="195" t="s">
        <x:v>3420</x:v>
      </x:c>
      <x:c r="D479" s="194" t="s">
        <x:v>3016</x:v>
      </x:c>
      <x:c r="E479" s="194">
        <x:v>1</x:v>
      </x:c>
      <x:c r="F479" s="233" t="s">
        <x:v>1934</x:v>
      </x:c>
      <x:c r="G479" s="234" t="s">
        <x:v>4621</x:v>
      </x:c>
      <x:c r="H479" s="234">
        <x:v>1</x:v>
      </x:c>
    </x:row>
    <x:row r="480" spans="5:5">
      <x:c r="E480" s="194">
        <x:f>SUM(E454:E479)</x:f>
        <x:v>26</x:v>
      </x:c>
    </x:row>
    <x:row r="481" spans="1:8">
      <x:c r="A481" s="186">
        <x:v>45791</x:v>
      </x:c>
      <x:c r="B481" s="452"/>
      <x:c r="C481" s="195" t="s">
        <x:v>8756</x:v>
      </x:c>
      <x:c r="D481" s="194" t="s">
        <x:v>3050</x:v>
      </x:c>
      <x:c r="E481" s="194">
        <x:v>1</x:v>
      </x:c>
      <x:c r="F481" s="195" t="s">
        <x:v>9042</x:v>
      </x:c>
      <x:c r="G481" s="194" t="s">
        <x:v>4621</x:v>
      </x:c>
      <x:c r="H481" s="194">
        <x:v>1</x:v>
      </x:c>
    </x:row>
    <x:row r="482" spans="3:8">
      <x:c r="C482" s="195" t="s">
        <x:v>5978</x:v>
      </x:c>
      <x:c r="D482" s="194" t="s">
        <x:v>4621</x:v>
      </x:c>
      <x:c r="E482" s="194">
        <x:v>1</x:v>
      </x:c>
      <x:c r="F482" s="195" t="s">
        <x:v>8756</x:v>
      </x:c>
      <x:c r="G482" s="194" t="s">
        <x:v>3050</x:v>
      </x:c>
      <x:c r="H482" s="194">
        <x:v>1</x:v>
      </x:c>
    </x:row>
    <x:row r="483" spans="3:8">
      <x:c r="C483" s="195" t="s">
        <x:v>9042</x:v>
      </x:c>
      <x:c r="D483" s="194" t="s">
        <x:v>4621</x:v>
      </x:c>
      <x:c r="E483" s="194">
        <x:v>1</x:v>
      </x:c>
      <x:c r="F483" s="195" t="s">
        <x:v>8984</x:v>
      </x:c>
      <x:c r="G483" s="194" t="s">
        <x:v>3016</x:v>
      </x:c>
      <x:c r="H483" s="194">
        <x:v>1</x:v>
      </x:c>
    </x:row>
    <x:row r="484" spans="3:8">
      <x:c r="C484" s="195" t="s">
        <x:v>1893</x:v>
      </x:c>
      <x:c r="D484" s="194" t="s">
        <x:v>4621</x:v>
      </x:c>
      <x:c r="E484" s="194">
        <x:v>1</x:v>
      </x:c>
      <x:c r="F484" s="195" t="s">
        <x:v>9135</x:v>
      </x:c>
      <x:c r="G484" s="194" t="s">
        <x:v>4621</x:v>
      </x:c>
      <x:c r="H484" s="194">
        <x:v>1</x:v>
      </x:c>
    </x:row>
    <x:row r="485" spans="3:8">
      <x:c r="C485" s="195" t="s">
        <x:v>8984</x:v>
      </x:c>
      <x:c r="D485" s="194" t="s">
        <x:v>3016</x:v>
      </x:c>
      <x:c r="E485" s="194">
        <x:v>1</x:v>
      </x:c>
      <x:c r="F485" s="195" t="s">
        <x:v>4522</x:v>
      </x:c>
      <x:c r="G485" s="194" t="s">
        <x:v>3016</x:v>
      </x:c>
      <x:c r="H485" s="194">
        <x:v>1</x:v>
      </x:c>
    </x:row>
    <x:row r="486" spans="3:8">
      <x:c r="C486" s="195" t="s">
        <x:v>4522</x:v>
      </x:c>
      <x:c r="D486" s="194" t="s">
        <x:v>3016</x:v>
      </x:c>
      <x:c r="E486" s="194">
        <x:v>1</x:v>
      </x:c>
      <x:c r="F486" s="195" t="s">
        <x:v>4758</x:v>
      </x:c>
      <x:c r="G486" s="194" t="s">
        <x:v>3016</x:v>
      </x:c>
      <x:c r="H486" s="194">
        <x:v>1</x:v>
      </x:c>
    </x:row>
    <x:row r="487" spans="3:8">
      <x:c r="C487" s="195" t="s">
        <x:v>4758</x:v>
      </x:c>
      <x:c r="D487" s="194" t="s">
        <x:v>3016</x:v>
      </x:c>
      <x:c r="E487" s="194">
        <x:v>1</x:v>
      </x:c>
      <x:c r="F487" s="195" t="s">
        <x:v>6943</x:v>
      </x:c>
      <x:c r="G487" s="194" t="s">
        <x:v>3016</x:v>
      </x:c>
      <x:c r="H487" s="194">
        <x:v>1</x:v>
      </x:c>
    </x:row>
    <x:row r="488" spans="3:8">
      <x:c r="C488" s="195" t="s">
        <x:v>6943</x:v>
      </x:c>
      <x:c r="D488" s="194" t="s">
        <x:v>3016</x:v>
      </x:c>
      <x:c r="E488" s="194">
        <x:v>1</x:v>
      </x:c>
      <x:c r="F488" s="195" t="s">
        <x:v>1893</x:v>
      </x:c>
      <x:c r="G488" s="194" t="s">
        <x:v>4621</x:v>
      </x:c>
      <x:c r="H488" s="194">
        <x:v>1</x:v>
      </x:c>
    </x:row>
    <x:row r="489" spans="5:5">
      <x:c r="E489" s="194">
        <x:f>SUM(E481:E488)</x:f>
        <x:v>8</x:v>
      </x:c>
    </x:row>
    <x:row r="490" spans="1:8">
      <x:c r="A490" s="186">
        <x:v>45792</x:v>
      </x:c>
      <x:c r="B490" s="452"/>
      <x:c r="C490" s="195" t="s">
        <x:v>8846</x:v>
      </x:c>
      <x:c r="D490" s="194" t="s">
        <x:v>2999</x:v>
      </x:c>
      <x:c r="E490" s="194">
        <x:v>1</x:v>
      </x:c>
      <x:c r="F490" s="195" t="s">
        <x:v>8930</x:v>
      </x:c>
      <x:c r="G490" s="194" t="s">
        <x:v>4629</x:v>
      </x:c>
      <x:c r="H490" s="194">
        <x:v>1</x:v>
      </x:c>
    </x:row>
    <x:row r="491" spans="3:8">
      <x:c r="C491" s="195" t="s">
        <x:v>5801</x:v>
      </x:c>
      <x:c r="D491" s="194" t="s">
        <x:v>2999</x:v>
      </x:c>
      <x:c r="E491" s="194">
        <x:v>2</x:v>
      </x:c>
      <x:c r="F491" s="195" t="s">
        <x:v>8846</x:v>
      </x:c>
      <x:c r="G491" s="194" t="s">
        <x:v>2999</x:v>
      </x:c>
      <x:c r="H491" s="194">
        <x:v>1</x:v>
      </x:c>
    </x:row>
    <x:row r="492" spans="3:8">
      <x:c r="C492" s="195" t="s">
        <x:v>4716</x:v>
      </x:c>
      <x:c r="D492" s="194" t="s">
        <x:v>2999</x:v>
      </x:c>
      <x:c r="E492" s="194">
        <x:v>1</x:v>
      </x:c>
      <x:c r="F492" s="195" t="s">
        <x:v>8891</x:v>
      </x:c>
      <x:c r="G492" s="194" t="s">
        <x:v>3050</x:v>
      </x:c>
      <x:c r="H492" s="194">
        <x:v>1</x:v>
      </x:c>
    </x:row>
    <x:row r="493" spans="3:8">
      <x:c r="C493" s="195" t="s">
        <x:v>8325</x:v>
      </x:c>
      <x:c r="D493" s="194" t="s">
        <x:v>2999</x:v>
      </x:c>
      <x:c r="E493" s="194">
        <x:v>1</x:v>
      </x:c>
      <x:c r="F493" s="195" t="s">
        <x:v>8899</x:v>
      </x:c>
      <x:c r="G493" s="194" t="s">
        <x:v>3050</x:v>
      </x:c>
      <x:c r="H493" s="194">
        <x:v>1</x:v>
      </x:c>
    </x:row>
    <x:row r="494" spans="3:8">
      <x:c r="C494" s="195" t="s">
        <x:v>8930</x:v>
      </x:c>
      <x:c r="D494" s="194" t="s">
        <x:v>4629</x:v>
      </x:c>
      <x:c r="E494" s="194">
        <x:v>1</x:v>
      </x:c>
      <x:c r="F494" s="195" t="s">
        <x:v>8247</x:v>
      </x:c>
      <x:c r="G494" s="194" t="s">
        <x:v>4629</x:v>
      </x:c>
      <x:c r="H494" s="194">
        <x:v>1</x:v>
      </x:c>
    </x:row>
    <x:row r="495" spans="3:8">
      <x:c r="C495" s="195" t="s">
        <x:v>8247</x:v>
      </x:c>
      <x:c r="D495" s="194" t="s">
        <x:v>4629</x:v>
      </x:c>
      <x:c r="E495" s="194">
        <x:v>1</x:v>
      </x:c>
      <x:c r="F495" s="195" t="s">
        <x:v>5801</x:v>
      </x:c>
      <x:c r="G495" s="194" t="s">
        <x:v>2999</x:v>
      </x:c>
      <x:c r="H495" s="194">
        <x:v>2</x:v>
      </x:c>
    </x:row>
    <x:row r="496" spans="3:8">
      <x:c r="C496" s="195" t="s">
        <x:v>4590</x:v>
      </x:c>
      <x:c r="D496" s="194" t="s">
        <x:v>4629</x:v>
      </x:c>
      <x:c r="E496" s="194">
        <x:v>1</x:v>
      </x:c>
      <x:c r="F496" s="195" t="s">
        <x:v>5894</x:v>
      </x:c>
      <x:c r="G496" s="194" t="s">
        <x:v>3016</x:v>
      </x:c>
      <x:c r="H496" s="194">
        <x:v>1</x:v>
      </x:c>
    </x:row>
    <x:row r="497" spans="3:8">
      <x:c r="C497" s="195" t="s">
        <x:v>6699</x:v>
      </x:c>
      <x:c r="D497" s="194" t="s">
        <x:v>4629</x:v>
      </x:c>
      <x:c r="E497" s="194">
        <x:v>1</x:v>
      </x:c>
      <x:c r="F497" s="195" t="s">
        <x:v>8325</x:v>
      </x:c>
      <x:c r="G497" s="194" t="s">
        <x:v>2999</x:v>
      </x:c>
      <x:c r="H497" s="194">
        <x:v>1</x:v>
      </x:c>
    </x:row>
    <x:row r="498" spans="3:8">
      <x:c r="C498" s="195" t="s">
        <x:v>8891</x:v>
      </x:c>
      <x:c r="D498" s="194" t="s">
        <x:v>3050</x:v>
      </x:c>
      <x:c r="E498" s="194">
        <x:v>1</x:v>
      </x:c>
      <x:c r="F498" s="195" t="s">
        <x:v>4590</x:v>
      </x:c>
      <x:c r="G498" s="194" t="s">
        <x:v>4629</x:v>
      </x:c>
      <x:c r="H498" s="194">
        <x:v>1</x:v>
      </x:c>
    </x:row>
    <x:row r="499" spans="3:8">
      <x:c r="C499" s="195" t="s">
        <x:v>8899</x:v>
      </x:c>
      <x:c r="D499" s="194" t="s">
        <x:v>3050</x:v>
      </x:c>
      <x:c r="E499" s="194">
        <x:v>1</x:v>
      </x:c>
      <x:c r="F499" s="195" t="s">
        <x:v>4716</x:v>
      </x:c>
      <x:c r="G499" s="194" t="s">
        <x:v>2999</x:v>
      </x:c>
      <x:c r="H499" s="194">
        <x:v>1</x:v>
      </x:c>
    </x:row>
    <x:row r="500" spans="3:8">
      <x:c r="C500" s="195" t="s">
        <x:v>4664</x:v>
      </x:c>
      <x:c r="D500" s="194" t="s">
        <x:v>4621</x:v>
      </x:c>
      <x:c r="E500" s="194">
        <x:v>1</x:v>
      </x:c>
      <x:c r="F500" s="195" t="s">
        <x:v>6699</x:v>
      </x:c>
      <x:c r="G500" s="194" t="s">
        <x:v>4629</x:v>
      </x:c>
      <x:c r="H500" s="194">
        <x:v>1</x:v>
      </x:c>
    </x:row>
    <x:row r="501" spans="3:8">
      <x:c r="C501" s="195" t="s">
        <x:v>4486</x:v>
      </x:c>
      <x:c r="D501" s="194" t="s">
        <x:v>4621</x:v>
      </x:c>
      <x:c r="E501" s="194">
        <x:v>1</x:v>
      </x:c>
      <x:c r="F501" s="195" t="s">
        <x:v>4664</x:v>
      </x:c>
      <x:c r="G501" s="194" t="s">
        <x:v>4621</x:v>
      </x:c>
      <x:c r="H501" s="194">
        <x:v>1</x:v>
      </x:c>
    </x:row>
    <x:row r="502" spans="3:8">
      <x:c r="C502" s="195" t="s">
        <x:v>5894</x:v>
      </x:c>
      <x:c r="D502" s="194" t="s">
        <x:v>3016</x:v>
      </x:c>
      <x:c r="E502" s="194">
        <x:v>1</x:v>
      </x:c>
      <x:c r="F502" s="195" t="s">
        <x:v>4486</x:v>
      </x:c>
      <x:c r="G502" s="194" t="s">
        <x:v>4621</x:v>
      </x:c>
      <x:c r="H502" s="194">
        <x:v>1</x:v>
      </x:c>
    </x:row>
    <x:row r="503" spans="5:5">
      <x:c r="E503" s="194">
        <x:f>SUM(E490:E502)</x:f>
        <x:v>14</x:v>
      </x:c>
    </x:row>
    <x:row r="504" spans="1:8">
      <x:c r="A504" s="186">
        <x:v>45793</x:v>
      </x:c>
      <x:c r="B504" s="452"/>
      <x:c r="C504" s="195" t="s">
        <x:v>6720</x:v>
      </x:c>
      <x:c r="D504" s="194" t="s">
        <x:v>2999</x:v>
      </x:c>
      <x:c r="E504" s="194">
        <x:v>1</x:v>
      </x:c>
      <x:c r="F504" s="195" t="s">
        <x:v>1874</x:v>
      </x:c>
      <x:c r="G504" s="194" t="s">
        <x:v>3050</x:v>
      </x:c>
      <x:c r="H504" s="194">
        <x:v>1</x:v>
      </x:c>
    </x:row>
    <x:row r="505" spans="3:8">
      <x:c r="C505" s="195" t="s">
        <x:v>4731</x:v>
      </x:c>
      <x:c r="D505" s="194" t="s">
        <x:v>2999</x:v>
      </x:c>
      <x:c r="E505" s="194">
        <x:v>1</x:v>
      </x:c>
      <x:c r="F505" s="236" t="s">
        <x:v>8894</x:v>
      </x:c>
      <x:c r="G505" s="237" t="s">
        <x:v>2999</x:v>
      </x:c>
      <x:c r="H505" s="237">
        <x:v>1</x:v>
      </x:c>
    </x:row>
    <x:row r="506" spans="3:8">
      <x:c r="C506" s="195" t="s">
        <x:v>8894</x:v>
      </x:c>
      <x:c r="D506" s="194" t="s">
        <x:v>2999</x:v>
      </x:c>
      <x:c r="E506" s="194">
        <x:v>1</x:v>
      </x:c>
      <x:c r="F506" s="236" t="s">
        <x:v>8384</x:v>
      </x:c>
      <x:c r="G506" s="237" t="s">
        <x:v>4629</x:v>
      </x:c>
      <x:c r="H506" s="237">
        <x:v>1</x:v>
      </x:c>
    </x:row>
    <x:row r="507" spans="3:8">
      <x:c r="C507" s="195" t="s">
        <x:v>8384</x:v>
      </x:c>
      <x:c r="D507" s="194" t="s">
        <x:v>4629</x:v>
      </x:c>
      <x:c r="E507" s="194">
        <x:v>1</x:v>
      </x:c>
      <x:c r="F507" s="236" t="s">
        <x:v>9095</x:v>
      </x:c>
      <x:c r="G507" s="237" t="s">
        <x:v>4621</x:v>
      </x:c>
      <x:c r="H507" s="237">
        <x:v>1</x:v>
      </x:c>
    </x:row>
    <x:row r="508" spans="3:8">
      <x:c r="C508" s="195" t="s">
        <x:v>8570</x:v>
      </x:c>
      <x:c r="D508" s="194" t="s">
        <x:v>4629</x:v>
      </x:c>
      <x:c r="E508" s="194">
        <x:v>1</x:v>
      </x:c>
      <x:c r="F508" s="236" t="s">
        <x:v>4469</x:v>
      </x:c>
      <x:c r="G508" s="237" t="s">
        <x:v>3050</x:v>
      </x:c>
      <x:c r="H508" s="237">
        <x:v>1</x:v>
      </x:c>
    </x:row>
    <x:row r="509" spans="3:8">
      <x:c r="C509" s="195" t="s">
        <x:v>4628</x:v>
      </x:c>
      <x:c r="D509" s="194" t="s">
        <x:v>4629</x:v>
      </x:c>
      <x:c r="E509" s="194">
        <x:v>1</x:v>
      </x:c>
      <x:c r="F509" s="236" t="s">
        <x:v>8570</x:v>
      </x:c>
      <x:c r="G509" s="237" t="s">
        <x:v>4629</x:v>
      </x:c>
      <x:c r="H509" s="237">
        <x:v>1</x:v>
      </x:c>
    </x:row>
    <x:row r="510" spans="3:8">
      <x:c r="C510" s="195" t="s">
        <x:v>3315</x:v>
      </x:c>
      <x:c r="D510" s="194" t="s">
        <x:v>4629</x:v>
      </x:c>
      <x:c r="E510" s="194">
        <x:v>1</x:v>
      </x:c>
      <x:c r="F510" s="236" t="s">
        <x:v>8268</x:v>
      </x:c>
      <x:c r="G510" s="237" t="s">
        <x:v>4621</x:v>
      </x:c>
      <x:c r="H510" s="237">
        <x:v>1</x:v>
      </x:c>
    </x:row>
    <x:row r="511" spans="3:8">
      <x:c r="C511" s="195" t="s">
        <x:v>3309</x:v>
      </x:c>
      <x:c r="D511" s="194" t="s">
        <x:v>4629</x:v>
      </x:c>
      <x:c r="E511" s="194">
        <x:v>1</x:v>
      </x:c>
      <x:c r="F511" s="236" t="s">
        <x:v>8258</x:v>
      </x:c>
      <x:c r="G511" s="237" t="s">
        <x:v>4621</x:v>
      </x:c>
      <x:c r="H511" s="237">
        <x:v>1</x:v>
      </x:c>
    </x:row>
    <x:row r="512" spans="3:8">
      <x:c r="C512" s="195" t="s">
        <x:v>1874</x:v>
      </x:c>
      <x:c r="D512" s="194" t="s">
        <x:v>3050</x:v>
      </x:c>
      <x:c r="E512" s="194">
        <x:v>1</x:v>
      </x:c>
      <x:c r="F512" s="236" t="s">
        <x:v>5732</x:v>
      </x:c>
      <x:c r="G512" s="237" t="s">
        <x:v>3050</x:v>
      </x:c>
      <x:c r="H512" s="237">
        <x:v>1</x:v>
      </x:c>
    </x:row>
    <x:row r="513" spans="3:8">
      <x:c r="C513" s="195" t="s">
        <x:v>4469</x:v>
      </x:c>
      <x:c r="D513" s="194" t="s">
        <x:v>3050</x:v>
      </x:c>
      <x:c r="E513" s="194">
        <x:v>1</x:v>
      </x:c>
      <x:c r="F513" s="236" t="s">
        <x:v>1985</x:v>
      </x:c>
      <x:c r="G513" s="237" t="s">
        <x:v>3050</x:v>
      </x:c>
      <x:c r="H513" s="237">
        <x:v>1</x:v>
      </x:c>
    </x:row>
    <x:row r="514" spans="3:8">
      <x:c r="C514" s="195" t="s">
        <x:v>5732</x:v>
      </x:c>
      <x:c r="D514" s="194" t="s">
        <x:v>3050</x:v>
      </x:c>
      <x:c r="E514" s="194">
        <x:v>1</x:v>
      </x:c>
      <x:c r="F514" s="236" t="s">
        <x:v>6729</x:v>
      </x:c>
      <x:c r="G514" s="237" t="s">
        <x:v>4621</x:v>
      </x:c>
      <x:c r="H514" s="237">
        <x:v>1</x:v>
      </x:c>
    </x:row>
    <x:row r="515" spans="3:8">
      <x:c r="C515" s="195" t="s">
        <x:v>1985</x:v>
      </x:c>
      <x:c r="D515" s="194" t="s">
        <x:v>3050</x:v>
      </x:c>
      <x:c r="E515" s="194">
        <x:v>1</x:v>
      </x:c>
      <x:c r="F515" s="236" t="s">
        <x:v>6720</x:v>
      </x:c>
      <x:c r="G515" s="237" t="s">
        <x:v>2999</x:v>
      </x:c>
      <x:c r="H515" s="237">
        <x:v>1</x:v>
      </x:c>
    </x:row>
    <x:row r="516" spans="3:8">
      <x:c r="C516" s="195" t="s">
        <x:v>6813</x:v>
      </x:c>
      <x:c r="D516" s="194" t="s">
        <x:v>3050</x:v>
      </x:c>
      <x:c r="E516" s="194">
        <x:v>1</x:v>
      </x:c>
      <x:c r="F516" s="236" t="s">
        <x:v>6813</x:v>
      </x:c>
      <x:c r="G516" s="237" t="s">
        <x:v>3050</x:v>
      </x:c>
      <x:c r="H516" s="237">
        <x:v>1</x:v>
      </x:c>
    </x:row>
    <x:row r="517" spans="3:8">
      <x:c r="C517" s="195" t="s">
        <x:v>6101</x:v>
      </x:c>
      <x:c r="D517" s="194" t="s">
        <x:v>3050</x:v>
      </x:c>
      <x:c r="E517" s="194">
        <x:v>1</x:v>
      </x:c>
      <x:c r="F517" s="236" t="s">
        <x:v>6101</x:v>
      </x:c>
      <x:c r="G517" s="237" t="s">
        <x:v>3050</x:v>
      </x:c>
      <x:c r="H517" s="237">
        <x:v>1</x:v>
      </x:c>
    </x:row>
    <x:row r="518" spans="3:8">
      <x:c r="C518" s="195" t="s">
        <x:v>1925</x:v>
      </x:c>
      <x:c r="D518" s="194" t="s">
        <x:v>3050</x:v>
      </x:c>
      <x:c r="E518" s="194">
        <x:v>1</x:v>
      </x:c>
      <x:c r="F518" s="236" t="s">
        <x:v>3421</x:v>
      </x:c>
      <x:c r="G518" s="237" t="s">
        <x:v>3016</x:v>
      </x:c>
      <x:c r="H518" s="237">
        <x:v>1</x:v>
      </x:c>
    </x:row>
    <x:row r="519" spans="3:8">
      <x:c r="C519" s="195" t="s">
        <x:v>6278</x:v>
      </x:c>
      <x:c r="D519" s="194" t="s">
        <x:v>3050</x:v>
      </x:c>
      <x:c r="E519" s="194">
        <x:v>1</x:v>
      </x:c>
      <x:c r="F519" s="236" t="s">
        <x:v>4628</x:v>
      </x:c>
      <x:c r="G519" s="237" t="s">
        <x:v>4629</x:v>
      </x:c>
      <x:c r="H519" s="237">
        <x:v>1</x:v>
      </x:c>
    </x:row>
    <x:row r="520" spans="3:8">
      <x:c r="C520" s="195" t="s">
        <x:v>6673</x:v>
      </x:c>
      <x:c r="D520" s="194" t="s">
        <x:v>3050</x:v>
      </x:c>
      <x:c r="E520" s="194">
        <x:v>1</x:v>
      </x:c>
      <x:c r="F520" s="236" t="s">
        <x:v>4731</x:v>
      </x:c>
      <x:c r="G520" s="237" t="s">
        <x:v>2999</x:v>
      </x:c>
      <x:c r="H520" s="237">
        <x:v>1</x:v>
      </x:c>
    </x:row>
    <x:row r="521" spans="3:8">
      <x:c r="C521" s="195" t="s">
        <x:v>9095</x:v>
      </x:c>
      <x:c r="D521" s="194" t="s">
        <x:v>4621</x:v>
      </x:c>
      <x:c r="E521" s="194">
        <x:v>1</x:v>
      </x:c>
      <x:c r="F521" s="236" t="s">
        <x:v>3433</x:v>
      </x:c>
      <x:c r="G521" s="237" t="s">
        <x:v>4621</x:v>
      </x:c>
      <x:c r="H521" s="237">
        <x:v>1</x:v>
      </x:c>
    </x:row>
    <x:row r="522" spans="3:8">
      <x:c r="C522" s="195" t="s">
        <x:v>8268</x:v>
      </x:c>
      <x:c r="D522" s="194" t="s">
        <x:v>4621</x:v>
      </x:c>
      <x:c r="E522" s="194">
        <x:v>1</x:v>
      </x:c>
      <x:c r="F522" s="236" t="s">
        <x:v>3315</x:v>
      </x:c>
      <x:c r="G522" s="237" t="s">
        <x:v>4629</x:v>
      </x:c>
      <x:c r="H522" s="237">
        <x:v>1</x:v>
      </x:c>
    </x:row>
    <x:row r="523" spans="3:8">
      <x:c r="C523" s="195" t="s">
        <x:v>8258</x:v>
      </x:c>
      <x:c r="D523" s="194" t="s">
        <x:v>4621</x:v>
      </x:c>
      <x:c r="E523" s="194">
        <x:v>1</x:v>
      </x:c>
      <x:c r="F523" s="236" t="s">
        <x:v>3309</x:v>
      </x:c>
      <x:c r="G523" s="237" t="s">
        <x:v>4629</x:v>
      </x:c>
      <x:c r="H523" s="237">
        <x:v>1</x:v>
      </x:c>
    </x:row>
    <x:row r="524" spans="3:8">
      <x:c r="C524" s="195" t="s">
        <x:v>3433</x:v>
      </x:c>
      <x:c r="D524" s="194" t="s">
        <x:v>4621</x:v>
      </x:c>
      <x:c r="E524" s="194">
        <x:v>1</x:v>
      </x:c>
      <x:c r="F524" s="236" t="s">
        <x:v>6714</x:v>
      </x:c>
      <x:c r="G524" s="237" t="s">
        <x:v>4621</x:v>
      </x:c>
      <x:c r="H524" s="237">
        <x:v>2</x:v>
      </x:c>
    </x:row>
    <x:row r="525" spans="3:8">
      <x:c r="C525" s="195" t="s">
        <x:v>6714</x:v>
      </x:c>
      <x:c r="D525" s="194" t="s">
        <x:v>4621</x:v>
      </x:c>
      <x:c r="E525" s="194">
        <x:v>2</x:v>
      </x:c>
      <x:c r="F525" s="236" t="s">
        <x:v>1925</x:v>
      </x:c>
      <x:c r="G525" s="237" t="s">
        <x:v>3050</x:v>
      </x:c>
      <x:c r="H525" s="237">
        <x:v>1</x:v>
      </x:c>
    </x:row>
    <x:row r="526" spans="3:8">
      <x:c r="C526" s="195" t="s">
        <x:v>4664</x:v>
      </x:c>
      <x:c r="D526" s="194" t="s">
        <x:v>4621</x:v>
      </x:c>
      <x:c r="E526" s="194">
        <x:v>1</x:v>
      </x:c>
      <x:c r="F526" s="236" t="s">
        <x:v>4664</x:v>
      </x:c>
      <x:c r="G526" s="237" t="s">
        <x:v>4621</x:v>
      </x:c>
      <x:c r="H526" s="237">
        <x:v>1</x:v>
      </x:c>
    </x:row>
    <x:row r="527" spans="3:8">
      <x:c r="C527" s="195" t="s">
        <x:v>6729</x:v>
      </x:c>
      <x:c r="D527" s="194" t="s">
        <x:v>4621</x:v>
      </x:c>
      <x:c r="E527" s="194">
        <x:v>1</x:v>
      </x:c>
      <x:c r="F527" s="236" t="s">
        <x:v>6278</x:v>
      </x:c>
      <x:c r="G527" s="237" t="s">
        <x:v>3050</x:v>
      </x:c>
      <x:c r="H527" s="237">
        <x:v>1</x:v>
      </x:c>
    </x:row>
    <x:row r="528" spans="3:8">
      <x:c r="C528" s="195" t="s">
        <x:v>3421</x:v>
      </x:c>
      <x:c r="D528" s="194" t="s">
        <x:v>3016</x:v>
      </x:c>
      <x:c r="E528" s="194">
        <x:v>1</x:v>
      </x:c>
      <x:c r="F528" s="236" t="s">
        <x:v>6673</x:v>
      </x:c>
      <x:c r="G528" s="237" t="s">
        <x:v>3050</x:v>
      </x:c>
      <x:c r="H528" s="237">
        <x:v>1</x:v>
      </x:c>
    </x:row>
    <x:row r="529" spans="5:5">
      <x:c r="E529" s="194">
        <x:f>SUM(E504:E528)</x:f>
        <x:v>26</x:v>
      </x:c>
    </x:row>
    <x:row r="530" spans="1:8">
      <x:c r="A530" s="186">
        <x:v>45794</x:v>
      </x:c>
      <x:c r="B530" s="452"/>
      <x:c r="C530" s="195" t="s">
        <x:v>8754</x:v>
      </x:c>
      <x:c r="D530" s="194" t="s">
        <x:v>2999</x:v>
      </x:c>
      <x:c r="E530" s="194">
        <x:v>1</x:v>
      </x:c>
      <x:c r="F530" s="233" t="s">
        <x:v>8754</x:v>
      </x:c>
      <x:c r="G530" s="234" t="s">
        <x:v>2999</x:v>
      </x:c>
      <x:c r="H530" s="234">
        <x:v>1</x:v>
      </x:c>
    </x:row>
    <x:row r="531" spans="3:8">
      <x:c r="C531" s="195" t="s">
        <x:v>5742</x:v>
      </x:c>
      <x:c r="D531" s="194" t="s">
        <x:v>2999</x:v>
      </x:c>
      <x:c r="E531" s="194">
        <x:v>1</x:v>
      </x:c>
      <x:c r="F531" s="233" t="s">
        <x:v>5897</x:v>
      </x:c>
      <x:c r="G531" s="234" t="s">
        <x:v>3050</x:v>
      </x:c>
      <x:c r="H531" s="234">
        <x:v>1</x:v>
      </x:c>
    </x:row>
    <x:row r="532" spans="3:8">
      <x:c r="C532" s="195" t="s">
        <x:v>6717</x:v>
      </x:c>
      <x:c r="D532" s="194" t="s">
        <x:v>2999</x:v>
      </x:c>
      <x:c r="E532" s="194">
        <x:v>1</x:v>
      </x:c>
      <x:c r="F532" s="233" t="s">
        <x:v>5990</x:v>
      </x:c>
      <x:c r="G532" s="234" t="s">
        <x:v>3050</x:v>
      </x:c>
      <x:c r="H532" s="234">
        <x:v>1</x:v>
      </x:c>
    </x:row>
    <x:row r="533" spans="3:8">
      <x:c r="C533" s="195" t="s">
        <x:v>4431</x:v>
      </x:c>
      <x:c r="D533" s="194" t="s">
        <x:v>2999</x:v>
      </x:c>
      <x:c r="E533" s="194">
        <x:v>1</x:v>
      </x:c>
      <x:c r="F533" s="233" t="s">
        <x:v>5742</x:v>
      </x:c>
      <x:c r="G533" s="234" t="s">
        <x:v>2999</x:v>
      </x:c>
      <x:c r="H533" s="234">
        <x:v>1</x:v>
      </x:c>
    </x:row>
    <x:row r="534" spans="3:8">
      <x:c r="C534" s="195" t="s">
        <x:v>9110</x:v>
      </x:c>
      <x:c r="D534" s="194" t="s">
        <x:v>4629</x:v>
      </x:c>
      <x:c r="E534" s="194">
        <x:v>1</x:v>
      </x:c>
      <x:c r="F534" s="233" t="s">
        <x:v>4245</x:v>
      </x:c>
      <x:c r="G534" s="234" t="s">
        <x:v>3050</x:v>
      </x:c>
      <x:c r="H534" s="234">
        <x:v>1</x:v>
      </x:c>
    </x:row>
    <x:row r="535" spans="3:8">
      <x:c r="C535" s="195" t="s">
        <x:v>6761</x:v>
      </x:c>
      <x:c r="D535" s="194" t="s">
        <x:v>4629</x:v>
      </x:c>
      <x:c r="E535" s="194">
        <x:v>1</x:v>
      </x:c>
      <x:c r="F535" s="233" t="s">
        <x:v>4431</x:v>
      </x:c>
      <x:c r="G535" s="234" t="s">
        <x:v>2999</x:v>
      </x:c>
      <x:c r="H535" s="234">
        <x:v>1</x:v>
      </x:c>
    </x:row>
    <x:row r="536" spans="3:8">
      <x:c r="C536" s="195" t="s">
        <x:v>4633</x:v>
      </x:c>
      <x:c r="D536" s="194" t="s">
        <x:v>4629</x:v>
      </x:c>
      <x:c r="E536" s="194">
        <x:v>2</x:v>
      </x:c>
      <x:c r="F536" s="233" t="s">
        <x:v>9110</x:v>
      </x:c>
      <x:c r="G536" s="234" t="s">
        <x:v>4629</x:v>
      </x:c>
      <x:c r="H536" s="234">
        <x:v>1</x:v>
      </x:c>
    </x:row>
    <x:row r="537" spans="3:8">
      <x:c r="C537" s="195" t="s">
        <x:v>1860</x:v>
      </x:c>
      <x:c r="D537" s="194" t="s">
        <x:v>4629</x:v>
      </x:c>
      <x:c r="E537" s="194">
        <x:v>1</x:v>
      </x:c>
      <x:c r="F537" s="233" t="s">
        <x:v>6761</x:v>
      </x:c>
      <x:c r="G537" s="234" t="s">
        <x:v>4629</x:v>
      </x:c>
      <x:c r="H537" s="234">
        <x:v>1</x:v>
      </x:c>
    </x:row>
    <x:row r="538" spans="3:8">
      <x:c r="C538" s="195" t="s">
        <x:v>1792</x:v>
      </x:c>
      <x:c r="D538" s="194" t="s">
        <x:v>4629</x:v>
      </x:c>
      <x:c r="E538" s="194">
        <x:v>1</x:v>
      </x:c>
      <x:c r="F538" s="233" t="s">
        <x:v>3335</x:v>
      </x:c>
      <x:c r="G538" s="234" t="s">
        <x:v>3050</x:v>
      </x:c>
      <x:c r="H538" s="234">
        <x:v>1</x:v>
      </x:c>
    </x:row>
    <x:row r="539" spans="3:8">
      <x:c r="C539" s="195" t="s">
        <x:v>4679</x:v>
      </x:c>
      <x:c r="D539" s="194" t="s">
        <x:v>433</x:v>
      </x:c>
      <x:c r="E539" s="194">
        <x:v>1</x:v>
      </x:c>
      <x:c r="F539" s="233" t="s">
        <x:v>4679</x:v>
      </x:c>
      <x:c r="G539" s="234" t="s">
        <x:v>433</x:v>
      </x:c>
      <x:c r="H539" s="234">
        <x:v>1</x:v>
      </x:c>
    </x:row>
    <x:row r="540" spans="3:8">
      <x:c r="C540" s="195" t="s">
        <x:v>5897</x:v>
      </x:c>
      <x:c r="D540" s="194" t="s">
        <x:v>3050</x:v>
      </x:c>
      <x:c r="E540" s="194">
        <x:v>1</x:v>
      </x:c>
      <x:c r="F540" s="233" t="s">
        <x:v>6114</x:v>
      </x:c>
      <x:c r="G540" s="234" t="s">
        <x:v>4621</x:v>
      </x:c>
      <x:c r="H540" s="234">
        <x:v>1</x:v>
      </x:c>
    </x:row>
    <x:row r="541" spans="3:8">
      <x:c r="C541" s="195" t="s">
        <x:v>5990</x:v>
      </x:c>
      <x:c r="D541" s="194" t="s">
        <x:v>3050</x:v>
      </x:c>
      <x:c r="E541" s="194">
        <x:v>1</x:v>
      </x:c>
      <x:c r="F541" s="233" t="s">
        <x:v>6949</x:v>
      </x:c>
      <x:c r="G541" s="234" t="s">
        <x:v>4621</x:v>
      </x:c>
      <x:c r="H541" s="234">
        <x:v>1</x:v>
      </x:c>
    </x:row>
    <x:row r="542" spans="3:8">
      <x:c r="C542" s="195" t="s">
        <x:v>4245</x:v>
      </x:c>
      <x:c r="D542" s="194" t="s">
        <x:v>3050</x:v>
      </x:c>
      <x:c r="E542" s="194">
        <x:v>1</x:v>
      </x:c>
      <x:c r="F542" s="233" t="s">
        <x:v>4633</x:v>
      </x:c>
      <x:c r="G542" s="234" t="s">
        <x:v>4629</x:v>
      </x:c>
      <x:c r="H542" s="234">
        <x:v>2</x:v>
      </x:c>
    </x:row>
    <x:row r="543" spans="3:8">
      <x:c r="C543" s="195" t="s">
        <x:v>3335</x:v>
      </x:c>
      <x:c r="D543" s="194" t="s">
        <x:v>3050</x:v>
      </x:c>
      <x:c r="E543" s="194">
        <x:v>1</x:v>
      </x:c>
      <x:c r="F543" s="233" t="s">
        <x:v>6717</x:v>
      </x:c>
      <x:c r="G543" s="234" t="s">
        <x:v>2999</x:v>
      </x:c>
      <x:c r="H543" s="234">
        <x:v>1</x:v>
      </x:c>
    </x:row>
    <x:row r="544" spans="3:8">
      <x:c r="C544" s="195" t="s">
        <x:v>6114</x:v>
      </x:c>
      <x:c r="D544" s="194" t="s">
        <x:v>4621</x:v>
      </x:c>
      <x:c r="E544" s="194">
        <x:v>1</x:v>
      </x:c>
      <x:c r="F544" s="233" t="s">
        <x:v>6941</x:v>
      </x:c>
      <x:c r="G544" s="234" t="s">
        <x:v>4621</x:v>
      </x:c>
      <x:c r="H544" s="234">
        <x:v>1</x:v>
      </x:c>
    </x:row>
    <x:row r="545" spans="3:8">
      <x:c r="C545" s="195" t="s">
        <x:v>6949</x:v>
      </x:c>
      <x:c r="D545" s="194" t="s">
        <x:v>4621</x:v>
      </x:c>
      <x:c r="E545" s="194">
        <x:v>1</x:v>
      </x:c>
      <x:c r="F545" s="233" t="s">
        <x:v>6736</x:v>
      </x:c>
      <x:c r="G545" s="234" t="s">
        <x:v>4621</x:v>
      </x:c>
      <x:c r="H545" s="234">
        <x:v>1</x:v>
      </x:c>
    </x:row>
    <x:row r="546" spans="3:8">
      <x:c r="C546" s="195" t="s">
        <x:v>6941</x:v>
      </x:c>
      <x:c r="D546" s="194" t="s">
        <x:v>4621</x:v>
      </x:c>
      <x:c r="E546" s="194">
        <x:v>1</x:v>
      </x:c>
      <x:c r="F546" s="233" t="s">
        <x:v>1860</x:v>
      </x:c>
      <x:c r="G546" s="234" t="s">
        <x:v>4629</x:v>
      </x:c>
      <x:c r="H546" s="234">
        <x:v>1</x:v>
      </x:c>
    </x:row>
    <x:row r="547" spans="3:8">
      <x:c r="C547" s="195" t="s">
        <x:v>6736</x:v>
      </x:c>
      <x:c r="D547" s="194" t="s">
        <x:v>4621</x:v>
      </x:c>
      <x:c r="E547" s="194">
        <x:v>1</x:v>
      </x:c>
      <x:c r="F547" s="233" t="s">
        <x:v>6820</x:v>
      </x:c>
      <x:c r="G547" s="234" t="s">
        <x:v>4621</x:v>
      </x:c>
      <x:c r="H547" s="234">
        <x:v>1</x:v>
      </x:c>
    </x:row>
    <x:row r="548" spans="3:8">
      <x:c r="C548" s="195" t="s">
        <x:v>6820</x:v>
      </x:c>
      <x:c r="D548" s="194" t="s">
        <x:v>4621</x:v>
      </x:c>
      <x:c r="E548" s="194">
        <x:v>1</x:v>
      </x:c>
      <x:c r="F548" s="233" t="s">
        <x:v>1792</x:v>
      </x:c>
      <x:c r="G548" s="234" t="s">
        <x:v>4629</x:v>
      </x:c>
      <x:c r="H548" s="234">
        <x:v>1</x:v>
      </x:c>
    </x:row>
    <x:row r="549" spans="3:8">
      <x:c r="C549" s="195" t="s">
        <x:v>1893</x:v>
      </x:c>
      <x:c r="D549" s="194" t="s">
        <x:v>4621</x:v>
      </x:c>
      <x:c r="E549" s="194">
        <x:v>1</x:v>
      </x:c>
      <x:c r="F549" s="233" t="s">
        <x:v>1893</x:v>
      </x:c>
      <x:c r="G549" s="234" t="s">
        <x:v>4621</x:v>
      </x:c>
      <x:c r="H549" s="234">
        <x:v>1</x:v>
      </x:c>
    </x:row>
    <x:row r="550" spans="5:5">
      <x:c r="E550" s="194">
        <x:f>SUM(E530:E549)</x:f>
        <x:v>21</x:v>
      </x:c>
    </x:row>
    <x:row r="551" spans="1:8">
      <x:c r="A551" s="186">
        <x:v>45795</x:v>
      </x:c>
      <x:c r="B551" s="452"/>
      <x:c r="C551" s="195" t="s">
        <x:v>8814</x:v>
      </x:c>
      <x:c r="D551" s="194" t="s">
        <x:v>3044</x:v>
      </x:c>
      <x:c r="E551" s="194">
        <x:v>1</x:v>
      </x:c>
      <x:c r="F551" s="195" t="s">
        <x:v>8604</x:v>
      </x:c>
      <x:c r="G551" s="194" t="s">
        <x:v>3016</x:v>
      </x:c>
      <x:c r="H551" s="194">
        <x:v>1</x:v>
      </x:c>
    </x:row>
    <x:row r="552" spans="3:8">
      <x:c r="C552" s="195" t="s">
        <x:v>4364</x:v>
      </x:c>
      <x:c r="D552" s="194" t="s">
        <x:v>4629</x:v>
      </x:c>
      <x:c r="E552" s="194">
        <x:v>1</x:v>
      </x:c>
      <x:c r="F552" s="233" t="s">
        <x:v>9077</x:v>
      </x:c>
      <x:c r="G552" s="234" t="s">
        <x:v>3016</x:v>
      </x:c>
      <x:c r="H552" s="234">
        <x:v>1</x:v>
      </x:c>
    </x:row>
    <x:row r="553" spans="3:8">
      <x:c r="C553" s="195" t="s">
        <x:v>6187</x:v>
      </x:c>
      <x:c r="D553" s="194" t="s">
        <x:v>4629</x:v>
      </x:c>
      <x:c r="E553" s="194">
        <x:v>1</x:v>
      </x:c>
      <x:c r="F553" s="233" t="s">
        <x:v>2114</x:v>
      </x:c>
      <x:c r="G553" s="234" t="s">
        <x:v>3016</x:v>
      </x:c>
      <x:c r="H553" s="234">
        <x:v>1</x:v>
      </x:c>
    </x:row>
    <x:row r="554" spans="3:8">
      <x:c r="C554" s="195" t="s">
        <x:v>4633</x:v>
      </x:c>
      <x:c r="D554" s="194" t="s">
        <x:v>4629</x:v>
      </x:c>
      <x:c r="E554" s="194">
        <x:v>1</x:v>
      </x:c>
      <x:c r="F554" s="233" t="s">
        <x:v>5975</x:v>
      </x:c>
      <x:c r="G554" s="234" t="s">
        <x:v>4621</x:v>
      </x:c>
      <x:c r="H554" s="234">
        <x:v>1</x:v>
      </x:c>
    </x:row>
    <x:row r="555" spans="3:8">
      <x:c r="C555" s="195" t="s">
        <x:v>4577</x:v>
      </x:c>
      <x:c r="D555" s="194" t="s">
        <x:v>4629</x:v>
      </x:c>
      <x:c r="E555" s="194">
        <x:v>1</x:v>
      </x:c>
      <x:c r="F555" s="233" t="s">
        <x:v>1948</x:v>
      </x:c>
      <x:c r="G555" s="234" t="s">
        <x:v>3016</x:v>
      </x:c>
      <x:c r="H555" s="234">
        <x:v>1</x:v>
      </x:c>
    </x:row>
    <x:row r="556" spans="3:8">
      <x:c r="C556" s="195" t="s">
        <x:v>8926</x:v>
      </x:c>
      <x:c r="D556" s="194" t="s">
        <x:v>4629</x:v>
      </x:c>
      <x:c r="E556" s="194">
        <x:v>1</x:v>
      </x:c>
      <x:c r="F556" s="233" t="s">
        <x:v>4364</x:v>
      </x:c>
      <x:c r="G556" s="234" t="s">
        <x:v>4629</x:v>
      </x:c>
      <x:c r="H556" s="234">
        <x:v>1</x:v>
      </x:c>
    </x:row>
    <x:row r="557" spans="3:8">
      <x:c r="C557" s="195" t="s">
        <x:v>5975</x:v>
      </x:c>
      <x:c r="D557" s="194" t="s">
        <x:v>4621</x:v>
      </x:c>
      <x:c r="E557" s="194">
        <x:v>1</x:v>
      </x:c>
      <x:c r="F557" s="233" t="s">
        <x:v>8814</x:v>
      </x:c>
      <x:c r="G557" s="234" t="s">
        <x:v>3044</x:v>
      </x:c>
      <x:c r="H557" s="234">
        <x:v>1</x:v>
      </x:c>
    </x:row>
    <x:row r="558" spans="3:8">
      <x:c r="C558" s="195" t="s">
        <x:v>4792</x:v>
      </x:c>
      <x:c r="D558" s="194" t="s">
        <x:v>4621</x:v>
      </x:c>
      <x:c r="E558" s="194">
        <x:v>1</x:v>
      </x:c>
      <x:c r="F558" s="233" t="s">
        <x:v>4719</x:v>
      </x:c>
      <x:c r="G558" s="234" t="s">
        <x:v>4629</x:v>
      </x:c>
      <x:c r="H558" s="234">
        <x:v>1</x:v>
      </x:c>
    </x:row>
    <x:row r="559" spans="3:8">
      <x:c r="C559" s="195" t="s">
        <x:v>4486</x:v>
      </x:c>
      <x:c r="D559" s="194" t="s">
        <x:v>4621</x:v>
      </x:c>
      <x:c r="E559" s="194">
        <x:v>1</x:v>
      </x:c>
      <x:c r="F559" s="233" t="s">
        <x:v>6187</x:v>
      </x:c>
      <x:c r="G559" s="234" t="s">
        <x:v>4629</x:v>
      </x:c>
      <x:c r="H559" s="234">
        <x:v>1</x:v>
      </x:c>
    </x:row>
    <x:row r="560" spans="3:8">
      <x:c r="C560" s="195" t="s">
        <x:v>8604</x:v>
      </x:c>
      <x:c r="D560" s="194" t="s">
        <x:v>3016</x:v>
      </x:c>
      <x:c r="E560" s="194">
        <x:v>1</x:v>
      </x:c>
      <x:c r="F560" s="233" t="s">
        <x:v>4633</x:v>
      </x:c>
      <x:c r="G560" s="234" t="s">
        <x:v>4629</x:v>
      </x:c>
      <x:c r="H560" s="234">
        <x:v>1</x:v>
      </x:c>
    </x:row>
    <x:row r="561" spans="3:8">
      <x:c r="C561" s="195" t="s">
        <x:v>9077</x:v>
      </x:c>
      <x:c r="D561" s="194" t="s">
        <x:v>3016</x:v>
      </x:c>
      <x:c r="E561" s="194">
        <x:v>1</x:v>
      </x:c>
      <x:c r="F561" s="233" t="s">
        <x:v>4577</x:v>
      </x:c>
      <x:c r="G561" s="234" t="s">
        <x:v>4629</x:v>
      </x:c>
      <x:c r="H561" s="234">
        <x:v>1</x:v>
      </x:c>
    </x:row>
    <x:row r="562" spans="3:8">
      <x:c r="C562" s="195" t="s">
        <x:v>2114</x:v>
      </x:c>
      <x:c r="D562" s="194" t="s">
        <x:v>3016</x:v>
      </x:c>
      <x:c r="E562" s="194">
        <x:v>1</x:v>
      </x:c>
      <x:c r="F562" s="233" t="s">
        <x:v>4792</x:v>
      </x:c>
      <x:c r="G562" s="234" t="s">
        <x:v>4621</x:v>
      </x:c>
      <x:c r="H562" s="234">
        <x:v>1</x:v>
      </x:c>
    </x:row>
    <x:row r="563" spans="3:8">
      <x:c r="C563" s="195" t="s">
        <x:v>1948</x:v>
      </x:c>
      <x:c r="D563" s="194" t="s">
        <x:v>3016</x:v>
      </x:c>
      <x:c r="E563" s="194">
        <x:v>1</x:v>
      </x:c>
      <x:c r="F563" s="233" t="s">
        <x:v>4486</x:v>
      </x:c>
      <x:c r="G563" s="234" t="s">
        <x:v>4621</x:v>
      </x:c>
      <x:c r="H563" s="234">
        <x:v>1</x:v>
      </x:c>
    </x:row>
    <x:row r="564" spans="5:5">
      <x:c r="E564" s="194">
        <x:f>SUM(E551:E563)</x:f>
        <x:v>13</x:v>
      </x:c>
    </x:row>
    <x:row r="565" spans="1:8">
      <x:c r="A565" s="186">
        <x:v>45796</x:v>
      </x:c>
      <x:c r="B565" s="452"/>
      <x:c r="C565" s="195" t="s">
        <x:v>2095</x:v>
      </x:c>
      <x:c r="D565" s="194" t="s">
        <x:v>3050</x:v>
      </x:c>
      <x:c r="E565" s="194">
        <x:v>1</x:v>
      </x:c>
      <x:c r="F565" s="195" t="s">
        <x:v>2095</x:v>
      </x:c>
      <x:c r="G565" s="194" t="s">
        <x:v>3050</x:v>
      </x:c>
      <x:c r="H565" s="194">
        <x:v>1</x:v>
      </x:c>
    </x:row>
    <x:row r="566" spans="3:8">
      <x:c r="C566" s="195" t="s">
        <x:v>4697</x:v>
      </x:c>
      <x:c r="D566" s="194" t="s">
        <x:v>3050</x:v>
      </x:c>
      <x:c r="E566" s="194">
        <x:v>1</x:v>
      </x:c>
      <x:c r="F566" s="195" t="s">
        <x:v>4697</x:v>
      </x:c>
      <x:c r="G566" s="194" t="s">
        <x:v>3050</x:v>
      </x:c>
      <x:c r="H566" s="194">
        <x:v>1</x:v>
      </x:c>
    </x:row>
    <x:row r="567" spans="3:8">
      <x:c r="C567" s="195" t="s">
        <x:v>4553</x:v>
      </x:c>
      <x:c r="D567" s="194" t="s">
        <x:v>3050</x:v>
      </x:c>
      <x:c r="E567" s="194">
        <x:v>1</x:v>
      </x:c>
      <x:c r="F567" s="195" t="s">
        <x:v>4553</x:v>
      </x:c>
      <x:c r="G567" s="194" t="s">
        <x:v>3050</x:v>
      </x:c>
      <x:c r="H567" s="194">
        <x:v>1</x:v>
      </x:c>
    </x:row>
    <x:row r="568" spans="3:8">
      <x:c r="C568" s="195" t="s">
        <x:v>3452</x:v>
      </x:c>
      <x:c r="D568" s="194" t="s">
        <x:v>3050</x:v>
      </x:c>
      <x:c r="E568" s="194">
        <x:v>1</x:v>
      </x:c>
      <x:c r="F568" s="195" t="s">
        <x:v>3452</x:v>
      </x:c>
      <x:c r="G568" s="194" t="s">
        <x:v>3050</x:v>
      </x:c>
      <x:c r="H568" s="194">
        <x:v>1</x:v>
      </x:c>
    </x:row>
    <x:row r="569" spans="3:8">
      <x:c r="C569" s="195" t="s">
        <x:v>6264</x:v>
      </x:c>
      <x:c r="D569" s="194" t="s">
        <x:v>3050</x:v>
      </x:c>
      <x:c r="E569" s="194">
        <x:v>1</x:v>
      </x:c>
      <x:c r="F569" s="195" t="s">
        <x:v>6264</x:v>
      </x:c>
      <x:c r="G569" s="194" t="s">
        <x:v>3050</x:v>
      </x:c>
      <x:c r="H569" s="194">
        <x:v>1</x:v>
      </x:c>
    </x:row>
    <x:row r="570" spans="5:5">
      <x:c r="E570" s="194">
        <x:f>SUM(E565:E569)</x:f>
        <x:v>5</x:v>
      </x:c>
    </x:row>
    <x:row r="571" spans="1:8">
      <x:c r="A571" s="186">
        <x:v>45797</x:v>
      </x:c>
      <x:c r="B571" s="452"/>
      <x:c r="C571" s="195" t="s">
        <x:v>8846</x:v>
      </x:c>
      <x:c r="D571" s="194" t="s">
        <x:v>2999</x:v>
      </x:c>
      <x:c r="E571" s="194">
        <x:v>1</x:v>
      </x:c>
      <x:c r="F571" s="195" t="s">
        <x:v>5669</x:v>
      </x:c>
      <x:c r="G571" s="194" t="s">
        <x:v>3050</x:v>
      </x:c>
      <x:c r="H571" s="194">
        <x:v>1</x:v>
      </x:c>
    </x:row>
    <x:row r="572" spans="3:8">
      <x:c r="C572" s="195" t="s">
        <x:v>4181</x:v>
      </x:c>
      <x:c r="D572" s="194" t="s">
        <x:v>2999</x:v>
      </x:c>
      <x:c r="E572" s="194">
        <x:v>1</x:v>
      </x:c>
      <x:c r="F572" s="195" t="s">
        <x:v>8864</x:v>
      </x:c>
      <x:c r="G572" s="194" t="s">
        <x:v>3050</x:v>
      </x:c>
      <x:c r="H572" s="194">
        <x:v>1</x:v>
      </x:c>
    </x:row>
    <x:row r="573" spans="3:8">
      <x:c r="C573" s="195" t="s">
        <x:v>5801</x:v>
      </x:c>
      <x:c r="D573" s="194" t="s">
        <x:v>2999</x:v>
      </x:c>
      <x:c r="E573" s="194">
        <x:v>1</x:v>
      </x:c>
      <x:c r="F573" s="195" t="s">
        <x:v>8846</x:v>
      </x:c>
      <x:c r="G573" s="194" t="s">
        <x:v>2999</x:v>
      </x:c>
      <x:c r="H573" s="194">
        <x:v>1</x:v>
      </x:c>
    </x:row>
    <x:row r="574" spans="3:8">
      <x:c r="C574" s="195" t="s">
        <x:v>5884</x:v>
      </x:c>
      <x:c r="D574" s="194" t="s">
        <x:v>2999</x:v>
      </x:c>
      <x:c r="E574" s="194">
        <x:v>1</x:v>
      </x:c>
      <x:c r="F574" s="195" t="s">
        <x:v>4181</x:v>
      </x:c>
      <x:c r="G574" s="194" t="s">
        <x:v>2999</x:v>
      </x:c>
      <x:c r="H574" s="194">
        <x:v>1</x:v>
      </x:c>
    </x:row>
    <x:row r="575" spans="3:8">
      <x:c r="C575" s="195" t="s">
        <x:v>8341</x:v>
      </x:c>
      <x:c r="D575" s="194" t="s">
        <x:v>4629</x:v>
      </x:c>
      <x:c r="E575" s="194">
        <x:v>1</x:v>
      </x:c>
      <x:c r="F575" s="195" t="s">
        <x:v>8341</x:v>
      </x:c>
      <x:c r="G575" s="194" t="s">
        <x:v>4629</x:v>
      </x:c>
      <x:c r="H575" s="194">
        <x:v>1</x:v>
      </x:c>
    </x:row>
    <x:row r="576" spans="3:8">
      <x:c r="C576" s="195" t="s">
        <x:v>5669</x:v>
      </x:c>
      <x:c r="D576" s="194" t="s">
        <x:v>3050</x:v>
      </x:c>
      <x:c r="E576" s="194">
        <x:v>1</x:v>
      </x:c>
      <x:c r="F576" s="233" t="s">
        <x:v>5801</x:v>
      </x:c>
      <x:c r="G576" s="234" t="s">
        <x:v>2999</x:v>
      </x:c>
      <x:c r="H576" s="234">
        <x:v>1</x:v>
      </x:c>
    </x:row>
    <x:row r="577" spans="3:8">
      <x:c r="C577" s="195" t="s">
        <x:v>8864</x:v>
      </x:c>
      <x:c r="D577" s="194" t="s">
        <x:v>3050</x:v>
      </x:c>
      <x:c r="E577" s="194">
        <x:v>1</x:v>
      </x:c>
      <x:c r="F577" s="233" t="s">
        <x:v>5884</x:v>
      </x:c>
      <x:c r="G577" s="234" t="s">
        <x:v>2999</x:v>
      </x:c>
      <x:c r="H577" s="234">
        <x:v>1</x:v>
      </x:c>
    </x:row>
    <x:row r="578" spans="3:8">
      <x:c r="C578" s="195" t="s">
        <x:v>6264</x:v>
      </x:c>
      <x:c r="D578" s="194" t="s">
        <x:v>3050</x:v>
      </x:c>
      <x:c r="E578" s="194">
        <x:v>1</x:v>
      </x:c>
      <x:c r="F578" s="233" t="s">
        <x:v>1901</x:v>
      </x:c>
      <x:c r="G578" s="234" t="s">
        <x:v>3016</x:v>
      </x:c>
      <x:c r="H578" s="234">
        <x:v>1</x:v>
      </x:c>
    </x:row>
    <x:row r="579" spans="3:8">
      <x:c r="C579" s="195" t="s">
        <x:v>4614</x:v>
      </x:c>
      <x:c r="D579" s="194" t="s">
        <x:v>433</x:v>
      </x:c>
      <x:c r="E579" s="194">
        <x:v>1</x:v>
      </x:c>
      <x:c r="F579" s="233" t="s">
        <x:v>6789</x:v>
      </x:c>
      <x:c r="G579" s="234" t="s">
        <x:v>4621</x:v>
      </x:c>
      <x:c r="H579" s="234">
        <x:v>1</x:v>
      </x:c>
    </x:row>
    <x:row r="580" spans="3:8">
      <x:c r="C580" s="195" t="s">
        <x:v>6886</x:v>
      </x:c>
      <x:c r="D580" s="194" t="s">
        <x:v>4621</x:v>
      </x:c>
      <x:c r="E580" s="194">
        <x:v>1</x:v>
      </x:c>
      <x:c r="F580" s="233" t="s">
        <x:v>6264</x:v>
      </x:c>
      <x:c r="G580" s="234" t="s">
        <x:v>3050</x:v>
      </x:c>
      <x:c r="H580" s="234">
        <x:v>1</x:v>
      </x:c>
    </x:row>
    <x:row r="581" spans="3:8">
      <x:c r="C581" s="195" t="s">
        <x:v>6789</x:v>
      </x:c>
      <x:c r="D581" s="194" t="s">
        <x:v>4621</x:v>
      </x:c>
      <x:c r="E581" s="194">
        <x:v>1</x:v>
      </x:c>
      <x:c r="F581" s="233" t="s">
        <x:v>4614</x:v>
      </x:c>
      <x:c r="G581" s="234" t="s">
        <x:v>433</x:v>
      </x:c>
      <x:c r="H581" s="234">
        <x:v>1</x:v>
      </x:c>
    </x:row>
    <x:row r="582" spans="3:8">
      <x:c r="C582" s="195" t="s">
        <x:v>1901</x:v>
      </x:c>
      <x:c r="D582" s="194" t="s">
        <x:v>3016</x:v>
      </x:c>
      <x:c r="E582" s="194">
        <x:v>1</x:v>
      </x:c>
      <x:c r="F582" s="233" t="s">
        <x:v>6886</x:v>
      </x:c>
      <x:c r="G582" s="234" t="s">
        <x:v>4621</x:v>
      </x:c>
      <x:c r="H582" s="234">
        <x:v>1</x:v>
      </x:c>
    </x:row>
    <x:row r="583" spans="5:5">
      <x:c r="E583" s="194">
        <x:f>SUM(E571:E582)</x:f>
        <x:v>12</x:v>
      </x:c>
    </x:row>
    <x:row r="584" spans="1:8">
      <x:c r="A584" s="186">
        <x:v>45798</x:v>
      </x:c>
      <x:c r="B584" s="452"/>
      <x:c r="C584" s="195" t="s">
        <x:v>4564</x:v>
      </x:c>
      <x:c r="D584" s="194" t="s">
        <x:v>2999</x:v>
      </x:c>
      <x:c r="E584" s="194">
        <x:v>1</x:v>
      </x:c>
      <x:c r="F584" s="195" t="s">
        <x:v>8448</x:v>
      </x:c>
      <x:c r="G584" s="194" t="s">
        <x:v>3050</x:v>
      </x:c>
      <x:c r="H584" s="194">
        <x:v>1</x:v>
      </x:c>
    </x:row>
    <x:row r="585" spans="3:8">
      <x:c r="C585" s="195" t="s">
        <x:v>4535</x:v>
      </x:c>
      <x:c r="D585" s="194" t="s">
        <x:v>4629</x:v>
      </x:c>
      <x:c r="E585" s="194">
        <x:v>1</x:v>
      </x:c>
      <x:c r="F585" s="195" t="s">
        <x:v>4460</x:v>
      </x:c>
      <x:c r="G585" s="194" t="s">
        <x:v>3050</x:v>
      </x:c>
      <x:c r="H585" s="194">
        <x:v>1</x:v>
      </x:c>
    </x:row>
    <x:row r="586" spans="3:8">
      <x:c r="C586" s="195" t="s">
        <x:v>8448</x:v>
      </x:c>
      <x:c r="D586" s="194" t="s">
        <x:v>3050</x:v>
      </x:c>
      <x:c r="E586" s="194">
        <x:v>1</x:v>
      </x:c>
      <x:c r="F586" s="195" t="s">
        <x:v>8786</x:v>
      </x:c>
      <x:c r="G586" s="194" t="s">
        <x:v>3016</x:v>
      </x:c>
      <x:c r="H586" s="194">
        <x:v>1</x:v>
      </x:c>
    </x:row>
    <x:row r="587" spans="3:8">
      <x:c r="C587" s="195" t="s">
        <x:v>4460</x:v>
      </x:c>
      <x:c r="D587" s="194" t="s">
        <x:v>3050</x:v>
      </x:c>
      <x:c r="E587" s="194">
        <x:v>1</x:v>
      </x:c>
      <x:c r="F587" s="195" t="s">
        <x:v>4330</x:v>
      </x:c>
      <x:c r="G587" s="194" t="s">
        <x:v>3016</x:v>
      </x:c>
      <x:c r="H587" s="194">
        <x:v>1</x:v>
      </x:c>
    </x:row>
    <x:row r="588" spans="3:8">
      <x:c r="C588" s="195" t="s">
        <x:v>6949</x:v>
      </x:c>
      <x:c r="D588" s="194" t="s">
        <x:v>4621</x:v>
      </x:c>
      <x:c r="E588" s="194">
        <x:v>1</x:v>
      </x:c>
      <x:c r="F588" s="195" t="s">
        <x:v>6949</x:v>
      </x:c>
      <x:c r="G588" s="194" t="s">
        <x:v>4621</x:v>
      </x:c>
      <x:c r="H588" s="194">
        <x:v>1</x:v>
      </x:c>
    </x:row>
    <x:row r="589" spans="3:8">
      <x:c r="C589" s="195" t="s">
        <x:v>6736</x:v>
      </x:c>
      <x:c r="D589" s="194" t="s">
        <x:v>4621</x:v>
      </x:c>
      <x:c r="E589" s="194">
        <x:v>1</x:v>
      </x:c>
      <x:c r="F589" s="195" t="s">
        <x:v>4535</x:v>
      </x:c>
      <x:c r="G589" s="194" t="s">
        <x:v>4629</x:v>
      </x:c>
      <x:c r="H589" s="194">
        <x:v>1</x:v>
      </x:c>
    </x:row>
    <x:row r="590" spans="3:8">
      <x:c r="C590" s="195" t="s">
        <x:v>8786</x:v>
      </x:c>
      <x:c r="D590" s="194" t="s">
        <x:v>3016</x:v>
      </x:c>
      <x:c r="E590" s="194">
        <x:v>1</x:v>
      </x:c>
      <x:c r="F590" s="195" t="s">
        <x:v>4564</x:v>
      </x:c>
      <x:c r="G590" s="194" t="s">
        <x:v>2999</x:v>
      </x:c>
      <x:c r="H590" s="194">
        <x:v>1</x:v>
      </x:c>
    </x:row>
    <x:row r="591" spans="3:8">
      <x:c r="C591" s="195" t="s">
        <x:v>4330</x:v>
      </x:c>
      <x:c r="D591" s="194" t="s">
        <x:v>3016</x:v>
      </x:c>
      <x:c r="E591" s="194">
        <x:v>1</x:v>
      </x:c>
      <x:c r="F591" s="195" t="s">
        <x:v>6736</x:v>
      </x:c>
      <x:c r="G591" s="194" t="s">
        <x:v>4621</x:v>
      </x:c>
      <x:c r="H591" s="194">
        <x:v>1</x:v>
      </x:c>
    </x:row>
    <x:row r="592" spans="5:5">
      <x:c r="E592" s="194">
        <x:f>SUM(E584:E591)</x:f>
        <x:v>8</x:v>
      </x:c>
    </x:row>
    <x:row r="593" spans="1:8">
      <x:c r="A593" s="186">
        <x:v>45799</x:v>
      </x:c>
      <x:c r="B593" s="452"/>
      <x:c r="C593" s="195" t="s">
        <x:v>6205</x:v>
      </x:c>
      <x:c r="D593" s="194" t="s">
        <x:v>3044</x:v>
      </x:c>
      <x:c r="E593" s="194">
        <x:v>1</x:v>
      </x:c>
      <x:c r="F593" s="195" t="s">
        <x:v>9059</x:v>
      </x:c>
      <x:c r="G593" s="194" t="s">
        <x:v>3016</x:v>
      </x:c>
      <x:c r="H593" s="194">
        <x:v>1</x:v>
      </x:c>
    </x:row>
    <x:row r="594" spans="3:8">
      <x:c r="C594" s="195" t="s">
        <x:v>2221</x:v>
      </x:c>
      <x:c r="D594" s="194" t="s">
        <x:v>2999</x:v>
      </x:c>
      <x:c r="E594" s="194">
        <x:v>1</x:v>
      </x:c>
      <x:c r="F594" s="195" t="s">
        <x:v>5902</x:v>
      </x:c>
      <x:c r="G594" s="194" t="s">
        <x:v>3016</x:v>
      </x:c>
      <x:c r="H594" s="194">
        <x:v>1</x:v>
      </x:c>
    </x:row>
    <x:row r="595" spans="3:8">
      <x:c r="C595" s="195" t="s">
        <x:v>1920</x:v>
      </x:c>
      <x:c r="D595" s="194" t="s">
        <x:v>4629</x:v>
      </x:c>
      <x:c r="E595" s="194">
        <x:v>1</x:v>
      </x:c>
      <x:c r="F595" s="195" t="s">
        <x:v>2221</x:v>
      </x:c>
      <x:c r="G595" s="194" t="s">
        <x:v>2999</x:v>
      </x:c>
      <x:c r="H595" s="194">
        <x:v>1</x:v>
      </x:c>
    </x:row>
    <x:row r="596" spans="3:8">
      <x:c r="C596" s="195" t="s">
        <x:v>6094</x:v>
      </x:c>
      <x:c r="D596" s="194" t="s">
        <x:v>4629</x:v>
      </x:c>
      <x:c r="E596" s="194">
        <x:v>1</x:v>
      </x:c>
      <x:c r="F596" s="195" t="s">
        <x:v>5847</x:v>
      </x:c>
      <x:c r="G596" s="194" t="s">
        <x:v>3050</x:v>
      </x:c>
      <x:c r="H596" s="194">
        <x:v>1</x:v>
      </x:c>
    </x:row>
    <x:row r="597" spans="3:8">
      <x:c r="C597" s="195" t="s">
        <x:v>5847</x:v>
      </x:c>
      <x:c r="D597" s="194" t="s">
        <x:v>3050</x:v>
      </x:c>
      <x:c r="E597" s="194">
        <x:v>1</x:v>
      </x:c>
      <x:c r="F597" s="195" t="s">
        <x:v>1808</x:v>
      </x:c>
      <x:c r="G597" s="194" t="s">
        <x:v>3050</x:v>
      </x:c>
      <x:c r="H597" s="194">
        <x:v>1</x:v>
      </x:c>
    </x:row>
    <x:row r="598" spans="3:8">
      <x:c r="C598" s="195" t="s">
        <x:v>1808</x:v>
      </x:c>
      <x:c r="D598" s="194" t="s">
        <x:v>3050</x:v>
      </x:c>
      <x:c r="E598" s="194">
        <x:v>1</x:v>
      </x:c>
      <x:c r="F598" s="195" t="s">
        <x:v>6587</x:v>
      </x:c>
      <x:c r="G598" s="194" t="s">
        <x:v>3050</x:v>
      </x:c>
      <x:c r="H598" s="194">
        <x:v>1</x:v>
      </x:c>
    </x:row>
    <x:row r="599" spans="3:8">
      <x:c r="C599" s="195" t="s">
        <x:v>6587</x:v>
      </x:c>
      <x:c r="D599" s="194" t="s">
        <x:v>3050</x:v>
      </x:c>
      <x:c r="E599" s="194">
        <x:v>1</x:v>
      </x:c>
      <x:c r="F599" s="195" t="s">
        <x:v>1920</x:v>
      </x:c>
      <x:c r="G599" s="194" t="s">
        <x:v>4629</x:v>
      </x:c>
      <x:c r="H599" s="194">
        <x:v>1</x:v>
      </x:c>
    </x:row>
    <x:row r="600" spans="3:8">
      <x:c r="C600" s="195" t="s">
        <x:v>6221</x:v>
      </x:c>
      <x:c r="D600" s="194" t="s">
        <x:v>3050</x:v>
      </x:c>
      <x:c r="E600" s="194">
        <x:v>1</x:v>
      </x:c>
      <x:c r="F600" s="195" t="s">
        <x:v>6221</x:v>
      </x:c>
      <x:c r="G600" s="194" t="s">
        <x:v>3050</x:v>
      </x:c>
      <x:c r="H600" s="194">
        <x:v>1</x:v>
      </x:c>
    </x:row>
    <x:row r="601" spans="3:8">
      <x:c r="C601" s="195" t="s">
        <x:v>4690</x:v>
      </x:c>
      <x:c r="D601" s="194" t="s">
        <x:v>4621</x:v>
      </x:c>
      <x:c r="E601" s="194">
        <x:v>1</x:v>
      </x:c>
      <x:c r="F601" s="195" t="s">
        <x:v>4690</x:v>
      </x:c>
      <x:c r="G601" s="194" t="s">
        <x:v>4621</x:v>
      </x:c>
      <x:c r="H601" s="194">
        <x:v>1</x:v>
      </x:c>
    </x:row>
    <x:row r="602" spans="3:8">
      <x:c r="C602" s="195" t="s">
        <x:v>1849</x:v>
      </x:c>
      <x:c r="D602" s="194" t="s">
        <x:v>4621</x:v>
      </x:c>
      <x:c r="E602" s="194">
        <x:v>1</x:v>
      </x:c>
      <x:c r="F602" s="195" t="s">
        <x:v>1849</x:v>
      </x:c>
      <x:c r="G602" s="194" t="s">
        <x:v>4621</x:v>
      </x:c>
      <x:c r="H602" s="194">
        <x:v>1</x:v>
      </x:c>
    </x:row>
    <x:row r="603" spans="3:8">
      <x:c r="C603" s="195" t="s">
        <x:v>9059</x:v>
      </x:c>
      <x:c r="D603" s="194" t="s">
        <x:v>3016</x:v>
      </x:c>
      <x:c r="E603" s="194">
        <x:v>1</x:v>
      </x:c>
      <x:c r="F603" s="195" t="s">
        <x:v>6094</x:v>
      </x:c>
      <x:c r="G603" s="194" t="s">
        <x:v>4629</x:v>
      </x:c>
      <x:c r="H603" s="194">
        <x:v>1</x:v>
      </x:c>
    </x:row>
    <x:row r="604" spans="3:8">
      <x:c r="C604" s="195" t="s">
        <x:v>5902</x:v>
      </x:c>
      <x:c r="D604" s="194" t="s">
        <x:v>3016</x:v>
      </x:c>
      <x:c r="E604" s="194">
        <x:v>1</x:v>
      </x:c>
      <x:c r="F604" s="195" t="s">
        <x:v>6205</x:v>
      </x:c>
      <x:c r="G604" s="194" t="s">
        <x:v>3044</x:v>
      </x:c>
      <x:c r="H604" s="194">
        <x:v>1</x:v>
      </x:c>
    </x:row>
    <x:row r="605" spans="5:5">
      <x:c r="E605" s="194">
        <x:f>SUM(E593:E604)</x:f>
        <x:v>12</x:v>
      </x:c>
    </x:row>
    <x:row r="606" spans="1:8">
      <x:c r="A606" s="186">
        <x:v>45800</x:v>
      </x:c>
      <x:c r="B606" s="452"/>
      <x:c r="C606" s="195" t="s">
        <x:v>6793</x:v>
      </x:c>
      <x:c r="D606" s="194" t="s">
        <x:v>3044</x:v>
      </x:c>
      <x:c r="E606" s="194">
        <x:v>1</x:v>
      </x:c>
      <x:c r="F606" s="195" t="s">
        <x:v>5706</x:v>
      </x:c>
      <x:c r="G606" s="194" t="s">
        <x:v>4621</x:v>
      </x:c>
      <x:c r="H606" s="194">
        <x:v>1</x:v>
      </x:c>
    </x:row>
    <x:row r="607" spans="3:8">
      <x:c r="C607" s="195" t="s">
        <x:v>4181</x:v>
      </x:c>
      <x:c r="D607" s="194" t="s">
        <x:v>2999</x:v>
      </x:c>
      <x:c r="E607" s="194">
        <x:v>1</x:v>
      </x:c>
      <x:c r="F607" s="195" t="s">
        <x:v>8337</x:v>
      </x:c>
      <x:c r="G607" s="194" t="s">
        <x:v>4621</x:v>
      </x:c>
      <x:c r="H607" s="194">
        <x:v>1</x:v>
      </x:c>
    </x:row>
    <x:row r="608" spans="3:8">
      <x:c r="C608" s="195" t="s">
        <x:v>8776</x:v>
      </x:c>
      <x:c r="D608" s="194" t="s">
        <x:v>4629</x:v>
      </x:c>
      <x:c r="E608" s="194">
        <x:v>1</x:v>
      </x:c>
      <x:c r="F608" s="195" t="s">
        <x:v>9013</x:v>
      </x:c>
      <x:c r="G608" s="194" t="s">
        <x:v>3016</x:v>
      </x:c>
      <x:c r="H608" s="194">
        <x:v>1</x:v>
      </x:c>
    </x:row>
    <x:row r="609" spans="3:8">
      <x:c r="C609" s="195" t="s">
        <x:v>4364</x:v>
      </x:c>
      <x:c r="D609" s="194" t="s">
        <x:v>4629</x:v>
      </x:c>
      <x:c r="E609" s="194">
        <x:v>1</x:v>
      </x:c>
      <x:c r="F609" s="195" t="s">
        <x:v>6837</x:v>
      </x:c>
      <x:c r="G609" s="194" t="s">
        <x:v>3016</x:v>
      </x:c>
      <x:c r="H609" s="194">
        <x:v>1</x:v>
      </x:c>
    </x:row>
    <x:row r="610" spans="3:8">
      <x:c r="C610" s="195" t="s">
        <x:v>5953</x:v>
      </x:c>
      <x:c r="D610" s="194" t="s">
        <x:v>4629</x:v>
      </x:c>
      <x:c r="E610" s="194">
        <x:v>1</x:v>
      </x:c>
      <x:c r="F610" s="195" t="s">
        <x:v>6035</x:v>
      </x:c>
      <x:c r="G610" s="194" t="s">
        <x:v>3050</x:v>
      </x:c>
      <x:c r="H610" s="194">
        <x:v>1</x:v>
      </x:c>
    </x:row>
    <x:row r="611" spans="3:8">
      <x:c r="C611" s="195" t="s">
        <x:v>3261</x:v>
      </x:c>
      <x:c r="D611" s="194" t="s">
        <x:v>4629</x:v>
      </x:c>
      <x:c r="E611" s="194">
        <x:v>1</x:v>
      </x:c>
      <x:c r="F611" s="195" t="s">
        <x:v>5874</x:v>
      </x:c>
      <x:c r="G611" s="194" t="s">
        <x:v>3050</x:v>
      </x:c>
      <x:c r="H611" s="194">
        <x:v>1</x:v>
      </x:c>
    </x:row>
    <x:row r="612" spans="3:8">
      <x:c r="C612" s="195" t="s">
        <x:v>4628</x:v>
      </x:c>
      <x:c r="D612" s="194" t="s">
        <x:v>4629</x:v>
      </x:c>
      <x:c r="E612" s="194">
        <x:v>1</x:v>
      </x:c>
      <x:c r="F612" s="195" t="s">
        <x:v>4181</x:v>
      </x:c>
      <x:c r="G612" s="194" t="s">
        <x:v>2999</x:v>
      </x:c>
      <x:c r="H612" s="194">
        <x:v>1</x:v>
      </x:c>
    </x:row>
    <x:row r="613" spans="3:8">
      <x:c r="C613" s="195" t="s">
        <x:v>6659</x:v>
      </x:c>
      <x:c r="D613" s="194" t="s">
        <x:v>4629</x:v>
      </x:c>
      <x:c r="E613" s="194">
        <x:v>1</x:v>
      </x:c>
      <x:c r="F613" s="195" t="s">
        <x:v>8837</x:v>
      </x:c>
      <x:c r="G613" s="194" t="s">
        <x:v>4621</x:v>
      </x:c>
      <x:c r="H613" s="194">
        <x:v>1</x:v>
      </x:c>
    </x:row>
    <x:row r="614" spans="3:8">
      <x:c r="C614" s="195" t="s">
        <x:v>6895</x:v>
      </x:c>
      <x:c r="D614" s="194" t="s">
        <x:v>4629</x:v>
      </x:c>
      <x:c r="E614" s="194">
        <x:v>1</x:v>
      </x:c>
      <x:c r="F614" s="195" t="s">
        <x:v>6025</x:v>
      </x:c>
      <x:c r="G614" s="194" t="s">
        <x:v>3016</x:v>
      </x:c>
      <x:c r="H614" s="194">
        <x:v>1</x:v>
      </x:c>
    </x:row>
    <x:row r="615" spans="3:8">
      <x:c r="C615" s="195" t="s">
        <x:v>6035</x:v>
      </x:c>
      <x:c r="D615" s="194" t="s">
        <x:v>3050</x:v>
      </x:c>
      <x:c r="E615" s="194">
        <x:v>1</x:v>
      </x:c>
      <x:c r="F615" s="195" t="s">
        <x:v>5815</x:v>
      </x:c>
      <x:c r="G615" s="194" t="s">
        <x:v>3016</x:v>
      </x:c>
      <x:c r="H615" s="194">
        <x:v>1</x:v>
      </x:c>
    </x:row>
    <x:row r="616" spans="3:8">
      <x:c r="C616" s="195" t="s">
        <x:v>5874</x:v>
      </x:c>
      <x:c r="D616" s="194" t="s">
        <x:v>3050</x:v>
      </x:c>
      <x:c r="E616" s="194">
        <x:v>1</x:v>
      </x:c>
      <x:c r="F616" s="195" t="s">
        <x:v>4358</x:v>
      </x:c>
      <x:c r="G616" s="194" t="s">
        <x:v>3016</x:v>
      </x:c>
      <x:c r="H616" s="194">
        <x:v>1</x:v>
      </x:c>
    </x:row>
    <x:row r="617" spans="3:8">
      <x:c r="C617" s="195" t="s">
        <x:v>4260</x:v>
      </x:c>
      <x:c r="D617" s="194" t="s">
        <x:v>3050</x:v>
      </x:c>
      <x:c r="E617" s="194">
        <x:v>1</x:v>
      </x:c>
      <x:c r="F617" s="195" t="s">
        <x:v>8776</x:v>
      </x:c>
      <x:c r="G617" s="194" t="s">
        <x:v>4629</x:v>
      </x:c>
      <x:c r="H617" s="194">
        <x:v>1</x:v>
      </x:c>
    </x:row>
    <x:row r="618" spans="3:8">
      <x:c r="C618" s="195" t="s">
        <x:v>4498</x:v>
      </x:c>
      <x:c r="D618" s="194" t="s">
        <x:v>3050</x:v>
      </x:c>
      <x:c r="E618" s="194">
        <x:v>1</x:v>
      </x:c>
      <x:c r="F618" s="195" t="s">
        <x:v>4364</x:v>
      </x:c>
      <x:c r="G618" s="194" t="s">
        <x:v>4629</x:v>
      </x:c>
      <x:c r="H618" s="194">
        <x:v>1</x:v>
      </x:c>
    </x:row>
    <x:row r="619" spans="3:8">
      <x:c r="C619" s="195" t="s">
        <x:v>1937</x:v>
      </x:c>
      <x:c r="D619" s="194" t="s">
        <x:v>3050</x:v>
      </x:c>
      <x:c r="E619" s="194">
        <x:v>1</x:v>
      </x:c>
      <x:c r="F619" s="195" t="s">
        <x:v>4260</x:v>
      </x:c>
      <x:c r="G619" s="194" t="s">
        <x:v>3050</x:v>
      </x:c>
      <x:c r="H619" s="194">
        <x:v>1</x:v>
      </x:c>
    </x:row>
    <x:row r="620" spans="3:8">
      <x:c r="C620" s="195" t="s">
        <x:v>6819</x:v>
      </x:c>
      <x:c r="D620" s="194" t="s">
        <x:v>3050</x:v>
      </x:c>
      <x:c r="E620" s="194">
        <x:v>1</x:v>
      </x:c>
      <x:c r="F620" s="195" t="s">
        <x:v>5953</x:v>
      </x:c>
      <x:c r="G620" s="194" t="s">
        <x:v>4629</x:v>
      </x:c>
      <x:c r="H620" s="194">
        <x:v>1</x:v>
      </x:c>
    </x:row>
    <x:row r="621" spans="3:8">
      <x:c r="C621" s="195" t="s">
        <x:v>6920</x:v>
      </x:c>
      <x:c r="D621" s="194" t="s">
        <x:v>3050</x:v>
      </x:c>
      <x:c r="E621" s="194">
        <x:v>1</x:v>
      </x:c>
      <x:c r="F621" s="195" t="s">
        <x:v>9060</x:v>
      </x:c>
      <x:c r="G621" s="194" t="s">
        <x:v>3016</x:v>
      </x:c>
      <x:c r="H621" s="194">
        <x:v>1</x:v>
      </x:c>
    </x:row>
    <x:row r="622" spans="3:8">
      <x:c r="C622" s="195" t="s">
        <x:v>6193</x:v>
      </x:c>
      <x:c r="D622" s="194" t="s">
        <x:v>3050</x:v>
      </x:c>
      <x:c r="E622" s="194">
        <x:v>1</x:v>
      </x:c>
      <x:c r="F622" s="242" t="s">
        <x:v>4498</x:v>
      </x:c>
      <x:c r="G622" s="194" t="s">
        <x:v>3050</x:v>
      </x:c>
      <x:c r="H622" s="194">
        <x:v>1</x:v>
      </x:c>
    </x:row>
    <x:row r="623" spans="3:8">
      <x:c r="C623" s="195" t="s">
        <x:v>4739</x:v>
      </x:c>
      <x:c r="D623" s="194" t="s">
        <x:v>3050</x:v>
      </x:c>
      <x:c r="E623" s="194">
        <x:v>1</x:v>
      </x:c>
      <x:c r="F623" s="242" t="s">
        <x:v>1844</x:v>
      </x:c>
      <x:c r="G623" s="194" t="s">
        <x:v>4621</x:v>
      </x:c>
      <x:c r="H623" s="194">
        <x:v>1</x:v>
      </x:c>
    </x:row>
    <x:row r="624" spans="3:8">
      <x:c r="C624" s="195" t="s">
        <x:v>5706</x:v>
      </x:c>
      <x:c r="D624" s="194" t="s">
        <x:v>4621</x:v>
      </x:c>
      <x:c r="E624" s="194">
        <x:v>1</x:v>
      </x:c>
      <x:c r="F624" s="242" t="s">
        <x:v>1913</x:v>
      </x:c>
      <x:c r="G624" s="194" t="s">
        <x:v>4621</x:v>
      </x:c>
      <x:c r="H624" s="194">
        <x:v>1</x:v>
      </x:c>
    </x:row>
    <x:row r="625" spans="3:8">
      <x:c r="C625" s="195" t="s">
        <x:v>8337</x:v>
      </x:c>
      <x:c r="D625" s="194" t="s">
        <x:v>4621</x:v>
      </x:c>
      <x:c r="E625" s="194">
        <x:v>1</x:v>
      </x:c>
      <x:c r="F625" s="242" t="s">
        <x:v>3261</x:v>
      </x:c>
      <x:c r="G625" s="194" t="s">
        <x:v>4629</x:v>
      </x:c>
      <x:c r="H625" s="194">
        <x:v>1</x:v>
      </x:c>
    </x:row>
    <x:row r="626" spans="3:8">
      <x:c r="C626" s="195" t="s">
        <x:v>8837</x:v>
      </x:c>
      <x:c r="D626" s="194" t="s">
        <x:v>4621</x:v>
      </x:c>
      <x:c r="E626" s="194">
        <x:v>1</x:v>
      </x:c>
      <x:c r="F626" s="242" t="s">
        <x:v>3429</x:v>
      </x:c>
      <x:c r="G626" s="194" t="s">
        <x:v>3016</x:v>
      </x:c>
      <x:c r="H626" s="194">
        <x:v>1</x:v>
      </x:c>
    </x:row>
    <x:row r="627" spans="3:8">
      <x:c r="C627" s="195" t="s">
        <x:v>1844</x:v>
      </x:c>
      <x:c r="D627" s="194" t="s">
        <x:v>4621</x:v>
      </x:c>
      <x:c r="E627" s="194">
        <x:v>1</x:v>
      </x:c>
      <x:c r="F627" s="242" t="s">
        <x:v>1937</x:v>
      </x:c>
      <x:c r="G627" s="194" t="s">
        <x:v>3050</x:v>
      </x:c>
      <x:c r="H627" s="194">
        <x:v>1</x:v>
      </x:c>
    </x:row>
    <x:row r="628" spans="3:8">
      <x:c r="C628" s="195" t="s">
        <x:v>1913</x:v>
      </x:c>
      <x:c r="D628" s="194" t="s">
        <x:v>4621</x:v>
      </x:c>
      <x:c r="E628" s="194">
        <x:v>1</x:v>
      </x:c>
      <x:c r="F628" s="241" t="s">
        <x:v>6819</x:v>
      </x:c>
      <x:c r="G628" s="194" t="s">
        <x:v>3050</x:v>
      </x:c>
      <x:c r="H628" s="194">
        <x:v>1</x:v>
      </x:c>
    </x:row>
    <x:row r="629" spans="3:8">
      <x:c r="C629" s="195" t="s">
        <x:v>6623</x:v>
      </x:c>
      <x:c r="D629" s="194" t="s">
        <x:v>4621</x:v>
      </x:c>
      <x:c r="E629" s="194">
        <x:v>1</x:v>
      </x:c>
      <x:c r="F629" s="241" t="s">
        <x:v>6623</x:v>
      </x:c>
      <x:c r="G629" s="194" t="s">
        <x:v>4621</x:v>
      </x:c>
      <x:c r="H629" s="194">
        <x:v>1</x:v>
      </x:c>
    </x:row>
    <x:row r="630" spans="3:8">
      <x:c r="C630" s="195" t="s">
        <x:v>3320</x:v>
      </x:c>
      <x:c r="D630" s="194" t="s">
        <x:v>4621</x:v>
      </x:c>
      <x:c r="E630" s="194">
        <x:v>1</x:v>
      </x:c>
      <x:c r="F630" s="241" t="s">
        <x:v>3320</x:v>
      </x:c>
      <x:c r="G630" s="194" t="s">
        <x:v>4621</x:v>
      </x:c>
      <x:c r="H630" s="194">
        <x:v>1</x:v>
      </x:c>
    </x:row>
    <x:row r="631" spans="3:8">
      <x:c r="C631" s="195" t="s">
        <x:v>6941</x:v>
      </x:c>
      <x:c r="D631" s="194" t="s">
        <x:v>4621</x:v>
      </x:c>
      <x:c r="E631" s="194">
        <x:v>1</x:v>
      </x:c>
      <x:c r="F631" s="241" t="s">
        <x:v>4628</x:v>
      </x:c>
      <x:c r="G631" s="194" t="s">
        <x:v>4629</x:v>
      </x:c>
      <x:c r="H631" s="194">
        <x:v>1</x:v>
      </x:c>
    </x:row>
    <x:row r="632" spans="3:8">
      <x:c r="C632" s="195" t="s">
        <x:v>6737</x:v>
      </x:c>
      <x:c r="D632" s="194" t="s">
        <x:v>4621</x:v>
      </x:c>
      <x:c r="E632" s="194">
        <x:v>1</x:v>
      </x:c>
      <x:c r="F632" s="240" t="s">
        <x:v>6920</x:v>
      </x:c>
      <x:c r="G632" s="194" t="s">
        <x:v>3050</x:v>
      </x:c>
      <x:c r="H632" s="194">
        <x:v>1</x:v>
      </x:c>
    </x:row>
    <x:row r="633" spans="3:8">
      <x:c r="C633" s="195" t="s">
        <x:v>6169</x:v>
      </x:c>
      <x:c r="D633" s="194" t="s">
        <x:v>4621</x:v>
      </x:c>
      <x:c r="E633" s="194">
        <x:v>1</x:v>
      </x:c>
      <x:c r="F633" s="240" t="s">
        <x:v>6193</x:v>
      </x:c>
      <x:c r="G633" s="194" t="s">
        <x:v>3050</x:v>
      </x:c>
      <x:c r="H633" s="194">
        <x:v>1</x:v>
      </x:c>
    </x:row>
    <x:row r="634" spans="3:8">
      <x:c r="C634" s="195" t="s">
        <x:v>9013</x:v>
      </x:c>
      <x:c r="D634" s="194" t="s">
        <x:v>3016</x:v>
      </x:c>
      <x:c r="E634" s="194">
        <x:v>1</x:v>
      </x:c>
      <x:c r="F634" s="240" t="s">
        <x:v>4739</x:v>
      </x:c>
      <x:c r="G634" s="194" t="s">
        <x:v>3050</x:v>
      </x:c>
      <x:c r="H634" s="194">
        <x:v>1</x:v>
      </x:c>
    </x:row>
    <x:row r="635" spans="3:8">
      <x:c r="C635" s="195" t="s">
        <x:v>6837</x:v>
      </x:c>
      <x:c r="D635" s="194" t="s">
        <x:v>3016</x:v>
      </x:c>
      <x:c r="E635" s="194">
        <x:v>1</x:v>
      </x:c>
      <x:c r="F635" s="240" t="s">
        <x:v>4557</x:v>
      </x:c>
      <x:c r="G635" s="194" t="s">
        <x:v>3016</x:v>
      </x:c>
      <x:c r="H635" s="194">
        <x:v>1</x:v>
      </x:c>
    </x:row>
    <x:row r="636" spans="3:8">
      <x:c r="C636" s="195" t="s">
        <x:v>6025</x:v>
      </x:c>
      <x:c r="D636" s="194" t="s">
        <x:v>3016</x:v>
      </x:c>
      <x:c r="E636" s="194">
        <x:v>1</x:v>
      </x:c>
      <x:c r="F636" s="240" t="s">
        <x:v>3255</x:v>
      </x:c>
      <x:c r="G636" s="194" t="s">
        <x:v>3016</x:v>
      </x:c>
      <x:c r="H636" s="194">
        <x:v>1</x:v>
      </x:c>
    </x:row>
    <x:row r="637" spans="3:8">
      <x:c r="C637" s="195" t="s">
        <x:v>5815</x:v>
      </x:c>
      <x:c r="D637" s="194" t="s">
        <x:v>3016</x:v>
      </x:c>
      <x:c r="E637" s="194">
        <x:v>1</x:v>
      </x:c>
      <x:c r="F637" s="240" t="s">
        <x:v>3420</x:v>
      </x:c>
      <x:c r="G637" s="194" t="s">
        <x:v>3016</x:v>
      </x:c>
      <x:c r="H637" s="194">
        <x:v>1</x:v>
      </x:c>
    </x:row>
    <x:row r="638" spans="3:8">
      <x:c r="C638" s="195" t="s">
        <x:v>4358</x:v>
      </x:c>
      <x:c r="D638" s="194" t="s">
        <x:v>3016</x:v>
      </x:c>
      <x:c r="E638" s="194">
        <x:v>1</x:v>
      </x:c>
      <x:c r="F638" s="240" t="s">
        <x:v>6941</x:v>
      </x:c>
      <x:c r="G638" s="194" t="s">
        <x:v>4621</x:v>
      </x:c>
      <x:c r="H638" s="194">
        <x:v>1</x:v>
      </x:c>
    </x:row>
    <x:row r="639" spans="3:8">
      <x:c r="C639" s="195" t="s">
        <x:v>9060</x:v>
      </x:c>
      <x:c r="D639" s="194" t="s">
        <x:v>3016</x:v>
      </x:c>
      <x:c r="E639" s="194">
        <x:v>1</x:v>
      </x:c>
      <x:c r="F639" s="240" t="s">
        <x:v>6659</x:v>
      </x:c>
      <x:c r="G639" s="194" t="s">
        <x:v>4629</x:v>
      </x:c>
      <x:c r="H639" s="194">
        <x:v>1</x:v>
      </x:c>
    </x:row>
    <x:row r="640" spans="3:8">
      <x:c r="C640" s="195" t="s">
        <x:v>3429</x:v>
      </x:c>
      <x:c r="D640" s="194" t="s">
        <x:v>3016</x:v>
      </x:c>
      <x:c r="E640" s="194">
        <x:v>1</x:v>
      </x:c>
      <x:c r="F640" s="240" t="s">
        <x:v>6737</x:v>
      </x:c>
      <x:c r="G640" s="194" t="s">
        <x:v>4621</x:v>
      </x:c>
      <x:c r="H640" s="194">
        <x:v>1</x:v>
      </x:c>
    </x:row>
    <x:row r="641" spans="3:8">
      <x:c r="C641" s="195" t="s">
        <x:v>4557</x:v>
      </x:c>
      <x:c r="D641" s="194" t="s">
        <x:v>3016</x:v>
      </x:c>
      <x:c r="E641" s="194">
        <x:v>1</x:v>
      </x:c>
      <x:c r="F641" s="239" t="s">
        <x:v>6169</x:v>
      </x:c>
      <x:c r="G641" s="194" t="s">
        <x:v>4621</x:v>
      </x:c>
      <x:c r="H641" s="194">
        <x:v>1</x:v>
      </x:c>
    </x:row>
    <x:row r="642" spans="3:8">
      <x:c r="C642" s="195" t="s">
        <x:v>3255</x:v>
      </x:c>
      <x:c r="D642" s="194" t="s">
        <x:v>3016</x:v>
      </x:c>
      <x:c r="E642" s="194">
        <x:v>1</x:v>
      </x:c>
      <x:c r="F642" s="239" t="s">
        <x:v>6895</x:v>
      </x:c>
      <x:c r="G642" s="194" t="s">
        <x:v>4629</x:v>
      </x:c>
      <x:c r="H642" s="194">
        <x:v>1</x:v>
      </x:c>
    </x:row>
    <x:row r="643" spans="3:8">
      <x:c r="C643" s="195" t="s">
        <x:v>3420</x:v>
      </x:c>
      <x:c r="D643" s="194" t="s">
        <x:v>3016</x:v>
      </x:c>
      <x:c r="E643" s="194">
        <x:v>1</x:v>
      </x:c>
      <x:c r="F643" s="239" t="s">
        <x:v>6793</x:v>
      </x:c>
      <x:c r="G643" s="194" t="s">
        <x:v>3044</x:v>
      </x:c>
      <x:c r="H643" s="194">
        <x:v>1</x:v>
      </x:c>
    </x:row>
    <x:row r="644" spans="5:5">
      <x:c r="E644" s="194">
        <x:f>SUM(E606:E643)</x:f>
        <x:v>38</x:v>
      </x:c>
    </x:row>
    <x:row r="645" spans="1:8">
      <x:c r="A645" s="186">
        <x:v>45801</x:v>
      </x:c>
      <x:c r="B645" s="452"/>
      <x:c r="C645" s="195" t="s">
        <x:v>9089</x:v>
      </x:c>
      <x:c r="D645" s="194" t="s">
        <x:v>433</x:v>
      </x:c>
      <x:c r="E645" s="194">
        <x:v>1</x:v>
      </x:c>
      <x:c r="F645" s="195" t="s">
        <x:v>6041</x:v>
      </x:c>
      <x:c r="G645" s="194" t="s">
        <x:v>4629</x:v>
      </x:c>
      <x:c r="H645" s="194">
        <x:v>1</x:v>
      </x:c>
    </x:row>
    <x:row r="646" spans="3:8">
      <x:c r="C646" s="195" t="s">
        <x:v>6041</x:v>
      </x:c>
      <x:c r="D646" s="194" t="s">
        <x:v>4629</x:v>
      </x:c>
      <x:c r="E646" s="194">
        <x:v>1</x:v>
      </x:c>
      <x:c r="F646" s="195" t="s">
        <x:v>5791</x:v>
      </x:c>
      <x:c r="G646" s="194" t="s">
        <x:v>433</x:v>
      </x:c>
      <x:c r="H646" s="194">
        <x:v>1</x:v>
      </x:c>
    </x:row>
    <x:row r="647" spans="3:8">
      <x:c r="C647" s="195" t="s">
        <x:v>8738</x:v>
      </x:c>
      <x:c r="D647" s="194" t="s">
        <x:v>4629</x:v>
      </x:c>
      <x:c r="E647" s="194">
        <x:v>1</x:v>
      </x:c>
      <x:c r="F647" s="195" t="s">
        <x:v>8263</x:v>
      </x:c>
      <x:c r="G647" s="194" t="s">
        <x:v>3050</x:v>
      </x:c>
      <x:c r="H647" s="194">
        <x:v>1</x:v>
      </x:c>
    </x:row>
    <x:row r="648" spans="3:8">
      <x:c r="C648" s="195" t="s">
        <x:v>2029</x:v>
      </x:c>
      <x:c r="D648" s="194" t="s">
        <x:v>4629</x:v>
      </x:c>
      <x:c r="E648" s="194">
        <x:v>1</x:v>
      </x:c>
      <x:c r="F648" s="195" t="s">
        <x:v>8159</x:v>
      </x:c>
      <x:c r="G648" s="194" t="s">
        <x:v>3016</x:v>
      </x:c>
      <x:c r="H648" s="194">
        <x:v>1</x:v>
      </x:c>
    </x:row>
    <x:row r="649" spans="3:8">
      <x:c r="C649" s="195" t="s">
        <x:v>5797</x:v>
      </x:c>
      <x:c r="D649" s="194" t="s">
        <x:v>4629</x:v>
      </x:c>
      <x:c r="E649" s="194">
        <x:v>1</x:v>
      </x:c>
      <x:c r="F649" s="195" t="s">
        <x:v>8738</x:v>
      </x:c>
      <x:c r="G649" s="194" t="s">
        <x:v>4629</x:v>
      </x:c>
      <x:c r="H649" s="194">
        <x:v>1</x:v>
      </x:c>
    </x:row>
    <x:row r="650" spans="3:8">
      <x:c r="C650" s="195" t="s">
        <x:v>2071</x:v>
      </x:c>
      <x:c r="D650" s="194" t="s">
        <x:v>4629</x:v>
      </x:c>
      <x:c r="E650" s="194">
        <x:v>1</x:v>
      </x:c>
      <x:c r="F650" s="195" t="s">
        <x:v>5676</x:v>
      </x:c>
      <x:c r="G650" s="194" t="s">
        <x:v>3016</x:v>
      </x:c>
      <x:c r="H650" s="194">
        <x:v>1</x:v>
      </x:c>
    </x:row>
    <x:row r="651" spans="3:8">
      <x:c r="C651" s="195" t="s">
        <x:v>6823</x:v>
      </x:c>
      <x:c r="D651" s="194" t="s">
        <x:v>4629</x:v>
      </x:c>
      <x:c r="E651" s="194">
        <x:v>1</x:v>
      </x:c>
      <x:c r="F651" s="195" t="s">
        <x:v>2114</x:v>
      </x:c>
      <x:c r="G651" s="194" t="s">
        <x:v>3016</x:v>
      </x:c>
      <x:c r="H651" s="194">
        <x:v>1</x:v>
      </x:c>
    </x:row>
    <x:row r="652" spans="3:8">
      <x:c r="C652" s="195" t="s">
        <x:v>4590</x:v>
      </x:c>
      <x:c r="D652" s="194" t="s">
        <x:v>4629</x:v>
      </x:c>
      <x:c r="E652" s="194">
        <x:v>1</x:v>
      </x:c>
      <x:c r="F652" s="195" t="s">
        <x:v>8629</x:v>
      </x:c>
      <x:c r="G652" s="194" t="s">
        <x:v>4621</x:v>
      </x:c>
      <x:c r="H652" s="194">
        <x:v>1</x:v>
      </x:c>
    </x:row>
    <x:row r="653" spans="3:8">
      <x:c r="C653" s="195" t="s">
        <x:v>6912</x:v>
      </x:c>
      <x:c r="D653" s="194" t="s">
        <x:v>4629</x:v>
      </x:c>
      <x:c r="E653" s="194">
        <x:v>1</x:v>
      </x:c>
      <x:c r="F653" s="195" t="s">
        <x:v>2029</x:v>
      </x:c>
      <x:c r="G653" s="194" t="s">
        <x:v>4629</x:v>
      </x:c>
      <x:c r="H653" s="194">
        <x:v>1</x:v>
      </x:c>
    </x:row>
    <x:row r="654" spans="3:8">
      <x:c r="C654" s="195" t="s">
        <x:v>4502</x:v>
      </x:c>
      <x:c r="D654" s="194" t="s">
        <x:v>4629</x:v>
      </x:c>
      <x:c r="E654" s="194">
        <x:v>1</x:v>
      </x:c>
      <x:c r="F654" s="195" t="s">
        <x:v>8989</x:v>
      </x:c>
      <x:c r="G654" s="194" t="s">
        <x:v>3016</x:v>
      </x:c>
      <x:c r="H654" s="194">
        <x:v>1</x:v>
      </x:c>
    </x:row>
    <x:row r="655" spans="3:8">
      <x:c r="C655" s="195" t="s">
        <x:v>6649</x:v>
      </x:c>
      <x:c r="D655" s="194" t="s">
        <x:v>4629</x:v>
      </x:c>
      <x:c r="E655" s="194">
        <x:v>1</x:v>
      </x:c>
      <x:c r="F655" s="195" t="s">
        <x:v>8396</x:v>
      </x:c>
      <x:c r="G655" s="194" t="s">
        <x:v>3050</x:v>
      </x:c>
      <x:c r="H655" s="194">
        <x:v>1</x:v>
      </x:c>
    </x:row>
    <x:row r="656" spans="3:8">
      <x:c r="C656" s="195" t="s">
        <x:v>6094</x:v>
      </x:c>
      <x:c r="D656" s="194" t="s">
        <x:v>4629</x:v>
      </x:c>
      <x:c r="E656" s="194">
        <x:v>1</x:v>
      </x:c>
      <x:c r="F656" s="195" t="s">
        <x:v>8289</x:v>
      </x:c>
      <x:c r="G656" s="194" t="s">
        <x:v>4621</x:v>
      </x:c>
      <x:c r="H656" s="194">
        <x:v>1</x:v>
      </x:c>
    </x:row>
    <x:row r="657" spans="3:8">
      <x:c r="C657" s="195" t="s">
        <x:v>8263</x:v>
      </x:c>
      <x:c r="D657" s="194" t="s">
        <x:v>3050</x:v>
      </x:c>
      <x:c r="E657" s="194">
        <x:v>1</x:v>
      </x:c>
      <x:c r="F657" s="195" t="s">
        <x:v>9089</x:v>
      </x:c>
      <x:c r="G657" s="194" t="s">
        <x:v>433</x:v>
      </x:c>
      <x:c r="H657" s="194">
        <x:v>1</x:v>
      </x:c>
    </x:row>
    <x:row r="658" spans="3:8">
      <x:c r="C658" s="195" t="s">
        <x:v>8396</x:v>
      </x:c>
      <x:c r="D658" s="194" t="s">
        <x:v>3050</x:v>
      </x:c>
      <x:c r="E658" s="194">
        <x:v>1</x:v>
      </x:c>
      <x:c r="F658" s="195" t="s">
        <x:v>5797</x:v>
      </x:c>
      <x:c r="G658" s="194" t="s">
        <x:v>4629</x:v>
      </x:c>
      <x:c r="H658" s="194">
        <x:v>1</x:v>
      </x:c>
    </x:row>
    <x:row r="659" spans="3:8">
      <x:c r="C659" s="195" t="s">
        <x:v>1797</x:v>
      </x:c>
      <x:c r="D659" s="194" t="s">
        <x:v>3050</x:v>
      </x:c>
      <x:c r="E659" s="194">
        <x:v>1</x:v>
      </x:c>
      <x:c r="F659" s="195" t="s">
        <x:v>2071</x:v>
      </x:c>
      <x:c r="G659" s="194" t="s">
        <x:v>4629</x:v>
      </x:c>
      <x:c r="H659" s="194">
        <x:v>1</x:v>
      </x:c>
    </x:row>
    <x:row r="660" spans="3:8">
      <x:c r="C660" s="195" t="s">
        <x:v>4784</x:v>
      </x:c>
      <x:c r="D660" s="194" t="s">
        <x:v>3050</x:v>
      </x:c>
      <x:c r="E660" s="194">
        <x:v>1</x:v>
      </x:c>
      <x:c r="F660" s="245" t="s">
        <x:v>1797</x:v>
      </x:c>
      <x:c r="G660" s="246" t="s">
        <x:v>3050</x:v>
      </x:c>
      <x:c r="H660" s="246">
        <x:v>1</x:v>
      </x:c>
    </x:row>
    <x:row r="661" spans="3:8">
      <x:c r="C661" s="195" t="s">
        <x:v>4614</x:v>
      </x:c>
      <x:c r="D661" s="194" t="s">
        <x:v>433</x:v>
      </x:c>
      <x:c r="E661" s="194">
        <x:v>1</x:v>
      </x:c>
      <x:c r="F661" s="245" t="s">
        <x:v>6769</x:v>
      </x:c>
      <x:c r="G661" s="246" t="s">
        <x:v>4621</x:v>
      </x:c>
      <x:c r="H661" s="246">
        <x:v>1</x:v>
      </x:c>
    </x:row>
    <x:row r="662" spans="3:8">
      <x:c r="C662" s="195" t="s">
        <x:v>8629</x:v>
      </x:c>
      <x:c r="D662" s="194" t="s">
        <x:v>4621</x:v>
      </x:c>
      <x:c r="E662" s="194">
        <x:v>1</x:v>
      </x:c>
      <x:c r="F662" s="245" t="s">
        <x:v>3415</x:v>
      </x:c>
      <x:c r="G662" s="246" t="s">
        <x:v>3016</x:v>
      </x:c>
      <x:c r="H662" s="246">
        <x:v>1</x:v>
      </x:c>
    </x:row>
    <x:row r="663" spans="3:8">
      <x:c r="C663" s="195" t="s">
        <x:v>8289</x:v>
      </x:c>
      <x:c r="D663" s="194" t="s">
        <x:v>4621</x:v>
      </x:c>
      <x:c r="E663" s="194">
        <x:v>1</x:v>
      </x:c>
      <x:c r="F663" s="245" t="s">
        <x:v>6823</x:v>
      </x:c>
      <x:c r="G663" s="246" t="s">
        <x:v>4629</x:v>
      </x:c>
      <x:c r="H663" s="246">
        <x:v>1</x:v>
      </x:c>
    </x:row>
    <x:row r="664" spans="3:8">
      <x:c r="C664" s="195" t="s">
        <x:v>6769</x:v>
      </x:c>
      <x:c r="D664" s="194" t="s">
        <x:v>4621</x:v>
      </x:c>
      <x:c r="E664" s="194">
        <x:v>1</x:v>
      </x:c>
      <x:c r="F664" s="241" t="s">
        <x:v>1785</x:v>
      </x:c>
      <x:c r="G664" s="244" t="s">
        <x:v>4621</x:v>
      </x:c>
      <x:c r="H664" s="244">
        <x:v>1</x:v>
      </x:c>
    </x:row>
    <x:row r="665" spans="3:8">
      <x:c r="C665" s="195" t="s">
        <x:v>1785</x:v>
      </x:c>
      <x:c r="D665" s="194" t="s">
        <x:v>4621</x:v>
      </x:c>
      <x:c r="E665" s="194">
        <x:v>1</x:v>
      </x:c>
      <x:c r="F665" s="241" t="s">
        <x:v>4590</x:v>
      </x:c>
      <x:c r="G665" s="244" t="s">
        <x:v>4629</x:v>
      </x:c>
      <x:c r="H665" s="244">
        <x:v>1</x:v>
      </x:c>
    </x:row>
    <x:row r="666" spans="3:8">
      <x:c r="C666" s="195" t="s">
        <x:v>6949</x:v>
      </x:c>
      <x:c r="D666" s="194" t="s">
        <x:v>4621</x:v>
      </x:c>
      <x:c r="E666" s="194">
        <x:v>1</x:v>
      </x:c>
      <x:c r="F666" s="241" t="s">
        <x:v>6949</x:v>
      </x:c>
      <x:c r="G666" s="244" t="s">
        <x:v>4621</x:v>
      </x:c>
      <x:c r="H666" s="244">
        <x:v>1</x:v>
      </x:c>
    </x:row>
    <x:row r="667" spans="3:8">
      <x:c r="C667" s="195" t="s">
        <x:v>4791</x:v>
      </x:c>
      <x:c r="D667" s="194" t="s">
        <x:v>4621</x:v>
      </x:c>
      <x:c r="E667" s="194">
        <x:v>1</x:v>
      </x:c>
      <x:c r="F667" s="241" t="s">
        <x:v>6912</x:v>
      </x:c>
      <x:c r="G667" s="244" t="s">
        <x:v>4629</x:v>
      </x:c>
      <x:c r="H667" s="244">
        <x:v>1</x:v>
      </x:c>
    </x:row>
    <x:row r="668" spans="3:8">
      <x:c r="C668" s="195" t="s">
        <x:v>6801</x:v>
      </x:c>
      <x:c r="D668" s="194" t="s">
        <x:v>4621</x:v>
      </x:c>
      <x:c r="E668" s="194">
        <x:v>1</x:v>
      </x:c>
      <x:c r="F668" s="241" t="s">
        <x:v>4502</x:v>
      </x:c>
      <x:c r="G668" s="244" t="s">
        <x:v>4629</x:v>
      </x:c>
      <x:c r="H668" s="244">
        <x:v>1</x:v>
      </x:c>
    </x:row>
    <x:row r="669" spans="3:8">
      <x:c r="C669" s="195" t="s">
        <x:v>6814</x:v>
      </x:c>
      <x:c r="D669" s="194" t="s">
        <x:v>4621</x:v>
      </x:c>
      <x:c r="E669" s="194">
        <x:v>2</x:v>
      </x:c>
      <x:c r="F669" s="241" t="s">
        <x:v>3255</x:v>
      </x:c>
      <x:c r="G669" s="244" t="s">
        <x:v>3016</x:v>
      </x:c>
      <x:c r="H669" s="244">
        <x:v>1</x:v>
      </x:c>
    </x:row>
    <x:row r="670" spans="3:8">
      <x:c r="C670" s="195" t="s">
        <x:v>6201</x:v>
      </x:c>
      <x:c r="D670" s="194" t="s">
        <x:v>4621</x:v>
      </x:c>
      <x:c r="E670" s="194">
        <x:v>1</x:v>
      </x:c>
      <x:c r="F670" s="241" t="s">
        <x:v>4791</x:v>
      </x:c>
      <x:c r="G670" s="244" t="s">
        <x:v>4621</x:v>
      </x:c>
      <x:c r="H670" s="244">
        <x:v>1</x:v>
      </x:c>
    </x:row>
    <x:row r="671" spans="3:8">
      <x:c r="C671" s="195" t="s">
        <x:v>5791</x:v>
      </x:c>
      <x:c r="D671" s="194" t="s">
        <x:v>433</x:v>
      </x:c>
      <x:c r="E671" s="194">
        <x:v>1</x:v>
      </x:c>
      <x:c r="F671" s="241" t="s">
        <x:v>6649</x:v>
      </x:c>
      <x:c r="G671" s="244" t="s">
        <x:v>4629</x:v>
      </x:c>
      <x:c r="H671" s="244">
        <x:v>1</x:v>
      </x:c>
    </x:row>
    <x:row r="672" spans="3:8">
      <x:c r="C672" s="195" t="s">
        <x:v>8159</x:v>
      </x:c>
      <x:c r="D672" s="194" t="s">
        <x:v>3016</x:v>
      </x:c>
      <x:c r="E672" s="194">
        <x:v>1</x:v>
      </x:c>
      <x:c r="F672" s="241" t="s">
        <x:v>6801</x:v>
      </x:c>
      <x:c r="G672" s="244" t="s">
        <x:v>4621</x:v>
      </x:c>
      <x:c r="H672" s="244">
        <x:v>1</x:v>
      </x:c>
    </x:row>
    <x:row r="673" spans="3:8">
      <x:c r="C673" s="195" t="s">
        <x:v>5676</x:v>
      </x:c>
      <x:c r="D673" s="194" t="s">
        <x:v>3016</x:v>
      </x:c>
      <x:c r="E673" s="194">
        <x:v>1</x:v>
      </x:c>
      <x:c r="F673" s="241" t="s">
        <x:v>4614</x:v>
      </x:c>
      <x:c r="G673" s="244" t="s">
        <x:v>433</x:v>
      </x:c>
      <x:c r="H673" s="244">
        <x:v>1</x:v>
      </x:c>
    </x:row>
    <x:row r="674" spans="3:8">
      <x:c r="C674" s="195" t="s">
        <x:v>2114</x:v>
      </x:c>
      <x:c r="D674" s="194" t="s">
        <x:v>3016</x:v>
      </x:c>
      <x:c r="E674" s="194">
        <x:v>1</x:v>
      </x:c>
      <x:c r="F674" s="241" t="s">
        <x:v>6814</x:v>
      </x:c>
      <x:c r="G674" s="244" t="s">
        <x:v>4621</x:v>
      </x:c>
      <x:c r="H674" s="244">
        <x:v>2</x:v>
      </x:c>
    </x:row>
    <x:row r="675" spans="3:8">
      <x:c r="C675" s="195" t="s">
        <x:v>8989</x:v>
      </x:c>
      <x:c r="D675" s="194" t="s">
        <x:v>3016</x:v>
      </x:c>
      <x:c r="E675" s="194">
        <x:v>1</x:v>
      </x:c>
      <x:c r="F675" s="242" t="s">
        <x:v>6201</x:v>
      </x:c>
      <x:c r="G675" s="243" t="s">
        <x:v>4621</x:v>
      </x:c>
      <x:c r="H675" s="243">
        <x:v>1</x:v>
      </x:c>
    </x:row>
    <x:row r="676" spans="3:8">
      <x:c r="C676" s="195" t="s">
        <x:v>3415</x:v>
      </x:c>
      <x:c r="D676" s="194" t="s">
        <x:v>3016</x:v>
      </x:c>
      <x:c r="E676" s="194">
        <x:v>1</x:v>
      </x:c>
      <x:c r="F676" s="242" t="s">
        <x:v>6094</x:v>
      </x:c>
      <x:c r="G676" s="243" t="s">
        <x:v>4629</x:v>
      </x:c>
      <x:c r="H676" s="243">
        <x:v>1</x:v>
      </x:c>
    </x:row>
    <x:row r="677" spans="3:8">
      <x:c r="C677" s="195" t="s">
        <x:v>3255</x:v>
      </x:c>
      <x:c r="D677" s="194" t="s">
        <x:v>3016</x:v>
      </x:c>
      <x:c r="E677" s="194">
        <x:v>1</x:v>
      </x:c>
      <x:c r="F677" s="242" t="s">
        <x:v>4550</x:v>
      </x:c>
      <x:c r="G677" s="243" t="s">
        <x:v>3016</x:v>
      </x:c>
      <x:c r="H677" s="243">
        <x:v>1</x:v>
      </x:c>
    </x:row>
    <x:row r="678" spans="3:8">
      <x:c r="C678" s="195" t="s">
        <x:v>4550</x:v>
      </x:c>
      <x:c r="D678" s="194" t="s">
        <x:v>3016</x:v>
      </x:c>
      <x:c r="E678" s="194">
        <x:v>1</x:v>
      </x:c>
      <x:c r="F678" s="242" t="s">
        <x:v>4784</x:v>
      </x:c>
      <x:c r="G678" s="243" t="s">
        <x:v>3050</x:v>
      </x:c>
      <x:c r="H678" s="243">
        <x:v>1</x:v>
      </x:c>
    </x:row>
    <x:row r="679" spans="5:5">
      <x:c r="E679" s="194">
        <x:f>SUM(E645:E678)</x:f>
        <x:v>35</x:v>
      </x:c>
    </x:row>
    <x:row r="680" spans="1:8">
      <x:c r="A680" s="186">
        <x:v>45802</x:v>
      </x:c>
      <x:c r="B680" s="452"/>
      <x:c r="C680" s="195" t="s">
        <x:v>8987</x:v>
      </x:c>
      <x:c r="D680" s="194" t="s">
        <x:v>2999</x:v>
      </x:c>
      <x:c r="E680" s="194">
        <x:v>1</x:v>
      </x:c>
      <x:c r="F680" s="195" t="s">
        <x:v>8987</x:v>
      </x:c>
      <x:c r="G680" s="194" t="s">
        <x:v>2999</x:v>
      </x:c>
      <x:c r="H680" s="194">
        <x:v>1</x:v>
      </x:c>
    </x:row>
    <x:row r="681" spans="3:8">
      <x:c r="C681" s="195" t="s">
        <x:v>6137</x:v>
      </x:c>
      <x:c r="D681" s="194" t="s">
        <x:v>4629</x:v>
      </x:c>
      <x:c r="E681" s="194">
        <x:v>1</x:v>
      </x:c>
      <x:c r="F681" s="195" t="s">
        <x:v>6137</x:v>
      </x:c>
      <x:c r="G681" s="194" t="s">
        <x:v>4629</x:v>
      </x:c>
      <x:c r="H681" s="194">
        <x:v>1</x:v>
      </x:c>
    </x:row>
    <x:row r="682" spans="3:8">
      <x:c r="C682" s="195" t="s">
        <x:v>8738</x:v>
      </x:c>
      <x:c r="D682" s="194" t="s">
        <x:v>4629</x:v>
      </x:c>
      <x:c r="E682" s="194">
        <x:v>1</x:v>
      </x:c>
      <x:c r="F682" s="195" t="s">
        <x:v>4232</x:v>
      </x:c>
      <x:c r="G682" s="194" t="s">
        <x:v>3050</x:v>
      </x:c>
      <x:c r="H682" s="194">
        <x:v>1</x:v>
      </x:c>
    </x:row>
    <x:row r="683" spans="3:8">
      <x:c r="C683" s="195" t="s">
        <x:v>1920</x:v>
      </x:c>
      <x:c r="D683" s="194" t="s">
        <x:v>4629</x:v>
      </x:c>
      <x:c r="E683" s="194">
        <x:v>1</x:v>
      </x:c>
      <x:c r="F683" s="195" t="s">
        <x:v>8616</x:v>
      </x:c>
      <x:c r="G683" s="194" t="s">
        <x:v>433</x:v>
      </x:c>
      <x:c r="H683" s="194">
        <x:v>2</x:v>
      </x:c>
    </x:row>
    <x:row r="684" spans="3:8">
      <x:c r="C684" s="195" t="s">
        <x:v>3340</x:v>
      </x:c>
      <x:c r="D684" s="194" t="s">
        <x:v>4629</x:v>
      </x:c>
      <x:c r="E684" s="194">
        <x:v>1</x:v>
      </x:c>
      <x:c r="F684" s="195" t="s">
        <x:v>8738</x:v>
      </x:c>
      <x:c r="G684" s="194" t="s">
        <x:v>4629</x:v>
      </x:c>
      <x:c r="H684" s="194">
        <x:v>1</x:v>
      </x:c>
    </x:row>
    <x:row r="685" spans="3:8">
      <x:c r="C685" s="195" t="s">
        <x:v>1887</x:v>
      </x:c>
      <x:c r="D685" s="194" t="s">
        <x:v>4629</x:v>
      </x:c>
      <x:c r="E685" s="194">
        <x:v>1</x:v>
      </x:c>
      <x:c r="F685" s="195" t="s">
        <x:v>8596</x:v>
      </x:c>
      <x:c r="G685" s="194" t="s">
        <x:v>3016</x:v>
      </x:c>
      <x:c r="H685" s="194">
        <x:v>1</x:v>
      </x:c>
    </x:row>
    <x:row r="686" spans="3:8">
      <x:c r="C686" s="195" t="s">
        <x:v>4719</x:v>
      </x:c>
      <x:c r="D686" s="194" t="s">
        <x:v>4629</x:v>
      </x:c>
      <x:c r="E686" s="194">
        <x:v>2</x:v>
      </x:c>
      <x:c r="F686" s="195" t="s">
        <x:v>2006</x:v>
      </x:c>
      <x:c r="G686" s="194" t="s">
        <x:v>3050</x:v>
      </x:c>
      <x:c r="H686" s="194">
        <x:v>1</x:v>
      </x:c>
    </x:row>
    <x:row r="687" spans="3:8">
      <x:c r="C687" s="195" t="s">
        <x:v>6895</x:v>
      </x:c>
      <x:c r="D687" s="194" t="s">
        <x:v>4629</x:v>
      </x:c>
      <x:c r="E687" s="194">
        <x:v>1</x:v>
      </x:c>
      <x:c r="F687" s="195" t="s">
        <x:v>4389</x:v>
      </x:c>
      <x:c r="G687" s="194" t="s">
        <x:v>3050</x:v>
      </x:c>
      <x:c r="H687" s="194">
        <x:v>1</x:v>
      </x:c>
    </x:row>
    <x:row r="688" spans="3:8">
      <x:c r="C688" s="195" t="s">
        <x:v>8616</x:v>
      </x:c>
      <x:c r="D688" s="194" t="s">
        <x:v>433</x:v>
      </x:c>
      <x:c r="E688" s="194">
        <x:v>2</x:v>
      </x:c>
      <x:c r="F688" s="195" t="s">
        <x:v>2098</x:v>
      </x:c>
      <x:c r="G688" s="194" t="s">
        <x:v>3050</x:v>
      </x:c>
      <x:c r="H688" s="194">
        <x:v>1</x:v>
      </x:c>
    </x:row>
    <x:row r="689" spans="3:8">
      <x:c r="C689" s="195" t="s">
        <x:v>4232</x:v>
      </x:c>
      <x:c r="D689" s="194" t="s">
        <x:v>3050</x:v>
      </x:c>
      <x:c r="E689" s="194">
        <x:v>1</x:v>
      </x:c>
      <x:c r="F689" s="195" t="s">
        <x:v>8752</x:v>
      </x:c>
      <x:c r="G689" s="194" t="s">
        <x:v>3050</x:v>
      </x:c>
      <x:c r="H689" s="194">
        <x:v>1</x:v>
      </x:c>
    </x:row>
    <x:row r="690" spans="3:8">
      <x:c r="C690" s="195" t="s">
        <x:v>2006</x:v>
      </x:c>
      <x:c r="D690" s="194" t="s">
        <x:v>3050</x:v>
      </x:c>
      <x:c r="E690" s="194">
        <x:v>1</x:v>
      </x:c>
      <x:c r="F690" s="251" t="s">
        <x:v>3288</x:v>
      </x:c>
      <x:c r="G690" s="252" t="s">
        <x:v>3016</x:v>
      </x:c>
      <x:c r="H690" s="252">
        <x:v>1</x:v>
      </x:c>
    </x:row>
    <x:row r="691" spans="3:8">
      <x:c r="C691" s="195" t="s">
        <x:v>4389</x:v>
      </x:c>
      <x:c r="D691" s="194" t="s">
        <x:v>3050</x:v>
      </x:c>
      <x:c r="E691" s="194">
        <x:v>1</x:v>
      </x:c>
      <x:c r="F691" s="251" t="s">
        <x:v>1920</x:v>
      </x:c>
      <x:c r="G691" s="252" t="s">
        <x:v>4629</x:v>
      </x:c>
      <x:c r="H691" s="252">
        <x:v>1</x:v>
      </x:c>
    </x:row>
    <x:row r="692" spans="3:8">
      <x:c r="C692" s="195" t="s">
        <x:v>2098</x:v>
      </x:c>
      <x:c r="D692" s="194" t="s">
        <x:v>3050</x:v>
      </x:c>
      <x:c r="E692" s="194">
        <x:v>1</x:v>
      </x:c>
      <x:c r="F692" s="249" t="s">
        <x:v>6167</x:v>
      </x:c>
      <x:c r="G692" s="250" t="s">
        <x:v>3050</x:v>
      </x:c>
      <x:c r="H692" s="250">
        <x:v>1</x:v>
      </x:c>
    </x:row>
    <x:row r="693" spans="3:8">
      <x:c r="C693" s="195" t="s">
        <x:v>8752</x:v>
      </x:c>
      <x:c r="D693" s="194" t="s">
        <x:v>3050</x:v>
      </x:c>
      <x:c r="E693" s="194">
        <x:v>1</x:v>
      </x:c>
      <x:c r="F693" s="249" t="s">
        <x:v>4562</x:v>
      </x:c>
      <x:c r="G693" s="250" t="s">
        <x:v>3050</x:v>
      </x:c>
      <x:c r="H693" s="250">
        <x:v>1</x:v>
      </x:c>
    </x:row>
    <x:row r="694" spans="3:8">
      <x:c r="C694" s="195" t="s">
        <x:v>6167</x:v>
      </x:c>
      <x:c r="D694" s="194" t="s">
        <x:v>3050</x:v>
      </x:c>
      <x:c r="E694" s="194">
        <x:v>1</x:v>
      </x:c>
      <x:c r="F694" s="249" t="s">
        <x:v>6114</x:v>
      </x:c>
      <x:c r="G694" s="250" t="s">
        <x:v>4621</x:v>
      </x:c>
      <x:c r="H694" s="250">
        <x:v>1</x:v>
      </x:c>
    </x:row>
    <x:row r="695" spans="3:8">
      <x:c r="C695" s="195" t="s">
        <x:v>4562</x:v>
      </x:c>
      <x:c r="D695" s="194" t="s">
        <x:v>3050</x:v>
      </x:c>
      <x:c r="E695" s="194">
        <x:v>1</x:v>
      </x:c>
      <x:c r="F695" s="249" t="s">
        <x:v>3340</x:v>
      </x:c>
      <x:c r="G695" s="250" t="s">
        <x:v>4629</x:v>
      </x:c>
      <x:c r="H695" s="250">
        <x:v>1</x:v>
      </x:c>
    </x:row>
    <x:row r="696" spans="3:8">
      <x:c r="C696" s="195" t="s">
        <x:v>1921</x:v>
      </x:c>
      <x:c r="D696" s="194" t="s">
        <x:v>3050</x:v>
      </x:c>
      <x:c r="E696" s="194">
        <x:v>1</x:v>
      </x:c>
      <x:c r="F696" s="249" t="s">
        <x:v>1921</x:v>
      </x:c>
      <x:c r="G696" s="250" t="s">
        <x:v>3050</x:v>
      </x:c>
      <x:c r="H696" s="250">
        <x:v>1</x:v>
      </x:c>
    </x:row>
    <x:row r="697" spans="3:8">
      <x:c r="C697" s="195" t="s">
        <x:v>6723</x:v>
      </x:c>
      <x:c r="D697" s="194" t="s">
        <x:v>3050</x:v>
      </x:c>
      <x:c r="E697" s="194">
        <x:v>1</x:v>
      </x:c>
      <x:c r="F697" s="249" t="s">
        <x:v>1887</x:v>
      </x:c>
      <x:c r="G697" s="250" t="s">
        <x:v>4629</x:v>
      </x:c>
      <x:c r="H697" s="250">
        <x:v>1</x:v>
      </x:c>
    </x:row>
    <x:row r="698" spans="3:8">
      <x:c r="C698" s="195" t="s">
        <x:v>6196</x:v>
      </x:c>
      <x:c r="D698" s="194" t="s">
        <x:v>3050</x:v>
      </x:c>
      <x:c r="E698" s="194">
        <x:v>1</x:v>
      </x:c>
      <x:c r="F698" s="249" t="s">
        <x:v>6723</x:v>
      </x:c>
      <x:c r="G698" s="250" t="s">
        <x:v>3050</x:v>
      </x:c>
      <x:c r="H698" s="250">
        <x:v>1</x:v>
      </x:c>
    </x:row>
    <x:row r="699" spans="3:8">
      <x:c r="C699" s="195" t="s">
        <x:v>6585</x:v>
      </x:c>
      <x:c r="D699" s="194" t="s">
        <x:v>3050</x:v>
      </x:c>
      <x:c r="E699" s="194">
        <x:v>1</x:v>
      </x:c>
      <x:c r="F699" s="249" t="s">
        <x:v>4791</x:v>
      </x:c>
      <x:c r="G699" s="250" t="s">
        <x:v>4621</x:v>
      </x:c>
      <x:c r="H699" s="250">
        <x:v>1</x:v>
      </x:c>
    </x:row>
    <x:row r="700" spans="3:8">
      <x:c r="C700" s="195" t="s">
        <x:v>6788</x:v>
      </x:c>
      <x:c r="D700" s="194" t="s">
        <x:v>3050</x:v>
      </x:c>
      <x:c r="E700" s="194">
        <x:v>1</x:v>
      </x:c>
      <x:c r="F700" s="249" t="s">
        <x:v>4719</x:v>
      </x:c>
      <x:c r="G700" s="250" t="s">
        <x:v>4629</x:v>
      </x:c>
      <x:c r="H700" s="250">
        <x:v>2</x:v>
      </x:c>
    </x:row>
    <x:row r="701" spans="3:8">
      <x:c r="C701" s="195" t="s">
        <x:v>3298</x:v>
      </x:c>
      <x:c r="D701" s="194" t="s">
        <x:v>3050</x:v>
      </x:c>
      <x:c r="E701" s="194">
        <x:v>1</x:v>
      </x:c>
      <x:c r="F701" s="249" t="s">
        <x:v>6737</x:v>
      </x:c>
      <x:c r="G701" s="250" t="s">
        <x:v>4621</x:v>
      </x:c>
      <x:c r="H701" s="250">
        <x:v>1</x:v>
      </x:c>
    </x:row>
    <x:row r="702" spans="3:8">
      <x:c r="C702" s="195" t="s">
        <x:v>6114</x:v>
      </x:c>
      <x:c r="D702" s="194" t="s">
        <x:v>4621</x:v>
      </x:c>
      <x:c r="E702" s="194">
        <x:v>1</x:v>
      </x:c>
      <x:c r="F702" s="247" t="s">
        <x:v>6196</x:v>
      </x:c>
      <x:c r="G702" s="248" t="s">
        <x:v>3050</x:v>
      </x:c>
      <x:c r="H702" s="248">
        <x:v>1</x:v>
      </x:c>
    </x:row>
    <x:row r="703" spans="3:8">
      <x:c r="C703" s="195" t="s">
        <x:v>4791</x:v>
      </x:c>
      <x:c r="D703" s="194" t="s">
        <x:v>4621</x:v>
      </x:c>
      <x:c r="E703" s="194">
        <x:v>1</x:v>
      </x:c>
      <x:c r="F703" s="247" t="s">
        <x:v>6895</x:v>
      </x:c>
      <x:c r="G703" s="248" t="s">
        <x:v>4629</x:v>
      </x:c>
      <x:c r="H703" s="248">
        <x:v>1</x:v>
      </x:c>
    </x:row>
    <x:row r="704" spans="3:8">
      <x:c r="C704" s="195" t="s">
        <x:v>6737</x:v>
      </x:c>
      <x:c r="D704" s="194" t="s">
        <x:v>4621</x:v>
      </x:c>
      <x:c r="E704" s="194">
        <x:v>1</x:v>
      </x:c>
      <x:c r="F704" s="247" t="s">
        <x:v>6585</x:v>
      </x:c>
      <x:c r="G704" s="248" t="s">
        <x:v>3050</x:v>
      </x:c>
      <x:c r="H704" s="248">
        <x:v>1</x:v>
      </x:c>
    </x:row>
    <x:row r="705" spans="3:8">
      <x:c r="C705" s="195" t="s">
        <x:v>8596</x:v>
      </x:c>
      <x:c r="D705" s="194" t="s">
        <x:v>3016</x:v>
      </x:c>
      <x:c r="E705" s="194">
        <x:v>1</x:v>
      </x:c>
      <x:c r="F705" s="247" t="s">
        <x:v>6788</x:v>
      </x:c>
      <x:c r="G705" s="248" t="s">
        <x:v>3050</x:v>
      </x:c>
      <x:c r="H705" s="248">
        <x:v>1</x:v>
      </x:c>
    </x:row>
    <x:row r="706" spans="3:8">
      <x:c r="C706" s="195" t="s">
        <x:v>3288</x:v>
      </x:c>
      <x:c r="D706" s="194" t="s">
        <x:v>3016</x:v>
      </x:c>
      <x:c r="E706" s="194">
        <x:v>1</x:v>
      </x:c>
      <x:c r="F706" s="247" t="s">
        <x:v>3298</x:v>
      </x:c>
      <x:c r="G706" s="248" t="s">
        <x:v>3050</x:v>
      </x:c>
      <x:c r="H706" s="248">
        <x:v>1</x:v>
      </x:c>
    </x:row>
    <x:row r="707" spans="5:5">
      <x:c r="E707" s="194">
        <x:f>SUM(E680:E706)</x:f>
        <x:v>29</x:v>
      </x:c>
    </x:row>
    <x:row r="708" spans="1:8">
      <x:c r="A708" s="186">
        <x:v>45803</x:v>
      </x:c>
      <x:c r="B708" s="452"/>
      <x:c r="C708" s="195" t="s">
        <x:v>2084</x:v>
      </x:c>
      <x:c r="D708" s="194" t="s">
        <x:v>4629</x:v>
      </x:c>
      <x:c r="E708" s="194">
        <x:v>1</x:v>
      </x:c>
      <x:c r="F708" s="233" t="s">
        <x:v>5896</x:v>
      </x:c>
      <x:c r="G708" s="234" t="s">
        <x:v>3050</x:v>
      </x:c>
      <x:c r="H708" s="234">
        <x:v>1</x:v>
      </x:c>
    </x:row>
    <x:row r="709" spans="3:8">
      <x:c r="C709" s="195" t="s">
        <x:v>6895</x:v>
      </x:c>
      <x:c r="D709" s="194" t="s">
        <x:v>4629</x:v>
      </x:c>
      <x:c r="E709" s="194">
        <x:v>1</x:v>
      </x:c>
      <x:c r="F709" s="233" t="s">
        <x:v>9029</x:v>
      </x:c>
      <x:c r="G709" s="234" t="s">
        <x:v>3016</x:v>
      </x:c>
      <x:c r="H709" s="234">
        <x:v>1</x:v>
      </x:c>
    </x:row>
    <x:row r="710" spans="3:8">
      <x:c r="C710" s="195" t="s">
        <x:v>5896</x:v>
      </x:c>
      <x:c r="D710" s="194" t="s">
        <x:v>3050</x:v>
      </x:c>
      <x:c r="E710" s="194">
        <x:v>1</x:v>
      </x:c>
      <x:c r="F710" s="233" t="s">
        <x:v>2084</x:v>
      </x:c>
      <x:c r="G710" s="234" t="s">
        <x:v>4629</x:v>
      </x:c>
      <x:c r="H710" s="234">
        <x:v>1</x:v>
      </x:c>
    </x:row>
    <x:row r="711" spans="3:8">
      <x:c r="C711" s="195" t="s">
        <x:v>6633</x:v>
      </x:c>
      <x:c r="D711" s="194" t="s">
        <x:v>3050</x:v>
      </x:c>
      <x:c r="E711" s="194">
        <x:v>1</x:v>
      </x:c>
      <x:c r="F711" s="195" t="s">
        <x:v>4764</x:v>
      </x:c>
      <x:c r="G711" s="194" t="s">
        <x:v>4621</x:v>
      </x:c>
      <x:c r="H711" s="194">
        <x:v>1</x:v>
      </x:c>
    </x:row>
    <x:row r="712" spans="3:8">
      <x:c r="C712" s="195" t="s">
        <x:v>6099</x:v>
      </x:c>
      <x:c r="D712" s="194" t="s">
        <x:v>3050</x:v>
      </x:c>
      <x:c r="E712" s="194">
        <x:v>1</x:v>
      </x:c>
      <x:c r="F712" s="195" t="s">
        <x:v>3439</x:v>
      </x:c>
      <x:c r="G712" s="194" t="s">
        <x:v>3016</x:v>
      </x:c>
      <x:c r="H712" s="194">
        <x:v>1</x:v>
      </x:c>
    </x:row>
    <x:row r="713" spans="3:8">
      <x:c r="C713" s="195" t="s">
        <x:v>6585</x:v>
      </x:c>
      <x:c r="D713" s="194" t="s">
        <x:v>3050</x:v>
      </x:c>
      <x:c r="E713" s="194">
        <x:v>1</x:v>
      </x:c>
      <x:c r="F713" s="195" t="s">
        <x:v>3255</x:v>
      </x:c>
      <x:c r="G713" s="194" t="s">
        <x:v>3016</x:v>
      </x:c>
      <x:c r="H713" s="194">
        <x:v>1</x:v>
      </x:c>
    </x:row>
    <x:row r="714" spans="3:8">
      <x:c r="C714" s="195" t="s">
        <x:v>6751</x:v>
      </x:c>
      <x:c r="D714" s="194" t="s">
        <x:v>3050</x:v>
      </x:c>
      <x:c r="E714" s="194">
        <x:v>1</x:v>
      </x:c>
      <x:c r="F714" s="195" t="s">
        <x:v>6633</x:v>
      </x:c>
      <x:c r="G714" s="194" t="s">
        <x:v>3050</x:v>
      </x:c>
      <x:c r="H714" s="194">
        <x:v>1</x:v>
      </x:c>
    </x:row>
    <x:row r="715" spans="3:8">
      <x:c r="C715" s="195" t="s">
        <x:v>4764</x:v>
      </x:c>
      <x:c r="D715" s="194" t="s">
        <x:v>4621</x:v>
      </x:c>
      <x:c r="E715" s="194">
        <x:v>1</x:v>
      </x:c>
      <x:c r="F715" s="195" t="s">
        <x:v>6099</x:v>
      </x:c>
      <x:c r="G715" s="194" t="s">
        <x:v>3050</x:v>
      </x:c>
      <x:c r="H715" s="194">
        <x:v>1</x:v>
      </x:c>
    </x:row>
    <x:row r="716" spans="3:8">
      <x:c r="C716" s="195" t="s">
        <x:v>9029</x:v>
      </x:c>
      <x:c r="D716" s="194" t="s">
        <x:v>3016</x:v>
      </x:c>
      <x:c r="E716" s="194">
        <x:v>1</x:v>
      </x:c>
      <x:c r="F716" s="233" t="s">
        <x:v>6895</x:v>
      </x:c>
      <x:c r="G716" s="234" t="s">
        <x:v>4629</x:v>
      </x:c>
      <x:c r="H716" s="234">
        <x:v>1</x:v>
      </x:c>
    </x:row>
    <x:row r="717" spans="3:8">
      <x:c r="C717" s="195" t="s">
        <x:v>3439</x:v>
      </x:c>
      <x:c r="D717" s="194" t="s">
        <x:v>3016</x:v>
      </x:c>
      <x:c r="E717" s="194">
        <x:v>1</x:v>
      </x:c>
      <x:c r="F717" s="233" t="s">
        <x:v>6585</x:v>
      </x:c>
      <x:c r="G717" s="234" t="s">
        <x:v>3050</x:v>
      </x:c>
      <x:c r="H717" s="234">
        <x:v>1</x:v>
      </x:c>
    </x:row>
    <x:row r="718" spans="3:8">
      <x:c r="C718" s="195" t="s">
        <x:v>3255</x:v>
      </x:c>
      <x:c r="D718" s="194" t="s">
        <x:v>3016</x:v>
      </x:c>
      <x:c r="E718" s="194">
        <x:v>1</x:v>
      </x:c>
      <x:c r="F718" s="233" t="s">
        <x:v>6751</x:v>
      </x:c>
      <x:c r="G718" s="234" t="s">
        <x:v>3050</x:v>
      </x:c>
      <x:c r="H718" s="234">
        <x:v>1</x:v>
      </x:c>
    </x:row>
    <x:row r="719" spans="5:5">
      <x:c r="E719" s="194">
        <x:f>SUM(E708:E718)</x:f>
        <x:v>11</x:v>
      </x:c>
    </x:row>
    <x:row r="720" spans="1:8">
      <x:c r="A720" s="186">
        <x:v>45804</x:v>
      </x:c>
      <x:c r="B720" s="452"/>
      <x:c r="C720" s="195" t="s">
        <x:v>8380</x:v>
      </x:c>
      <x:c r="D720" s="194" t="s">
        <x:v>4629</x:v>
      </x:c>
      <x:c r="E720" s="194">
        <x:v>1</x:v>
      </x:c>
      <x:c r="F720" s="257" t="s">
        <x:v>5791</x:v>
      </x:c>
      <x:c r="G720" s="258" t="s">
        <x:v>433</x:v>
      </x:c>
      <x:c r="H720" s="258">
        <x:v>1</x:v>
      </x:c>
    </x:row>
    <x:row r="721" spans="3:8">
      <x:c r="C721" s="195" t="s">
        <x:v>1861</x:v>
      </x:c>
      <x:c r="D721" s="194" t="s">
        <x:v>4629</x:v>
      </x:c>
      <x:c r="E721" s="194">
        <x:v>1</x:v>
      </x:c>
      <x:c r="F721" s="257" t="s">
        <x:v>8435</x:v>
      </x:c>
      <x:c r="G721" s="258" t="s">
        <x:v>3050</x:v>
      </x:c>
      <x:c r="H721" s="258">
        <x:v>1</x:v>
      </x:c>
    </x:row>
    <x:row r="722" spans="3:8">
      <x:c r="C722" s="195" t="s">
        <x:v>4705</x:v>
      </x:c>
      <x:c r="D722" s="194" t="s">
        <x:v>4629</x:v>
      </x:c>
      <x:c r="E722" s="194">
        <x:v>1</x:v>
      </x:c>
      <x:c r="F722" s="257" t="s">
        <x:v>8659</x:v>
      </x:c>
      <x:c r="G722" s="258" t="s">
        <x:v>3050</x:v>
      </x:c>
      <x:c r="H722" s="258">
        <x:v>1</x:v>
      </x:c>
    </x:row>
    <x:row r="723" spans="3:8">
      <x:c r="C723" s="195" t="s">
        <x:v>4491</x:v>
      </x:c>
      <x:c r="D723" s="194" t="s">
        <x:v>4629</x:v>
      </x:c>
      <x:c r="E723" s="194">
        <x:v>2</x:v>
      </x:c>
      <x:c r="F723" s="257" t="s">
        <x:v>8610</x:v>
      </x:c>
      <x:c r="G723" s="258" t="s">
        <x:v>3050</x:v>
      </x:c>
      <x:c r="H723" s="258">
        <x:v>1</x:v>
      </x:c>
    </x:row>
    <x:row r="724" spans="3:8">
      <x:c r="C724" s="195" t="s">
        <x:v>8435</x:v>
      </x:c>
      <x:c r="D724" s="194" t="s">
        <x:v>3050</x:v>
      </x:c>
      <x:c r="E724" s="194">
        <x:v>1</x:v>
      </x:c>
      <x:c r="F724" s="257" t="s">
        <x:v>8380</x:v>
      </x:c>
      <x:c r="G724" s="258" t="s">
        <x:v>4629</x:v>
      </x:c>
      <x:c r="H724" s="258">
        <x:v>1</x:v>
      </x:c>
    </x:row>
    <x:row r="725" spans="3:8">
      <x:c r="C725" s="195" t="s">
        <x:v>8659</x:v>
      </x:c>
      <x:c r="D725" s="194" t="s">
        <x:v>3050</x:v>
      </x:c>
      <x:c r="E725" s="194">
        <x:v>1</x:v>
      </x:c>
      <x:c r="F725" s="195" t="s">
        <x:v>4180</x:v>
      </x:c>
      <x:c r="G725" s="194" t="s">
        <x:v>3050</x:v>
      </x:c>
      <x:c r="H725" s="194">
        <x:v>1</x:v>
      </x:c>
    </x:row>
    <x:row r="726" spans="3:8">
      <x:c r="C726" s="195" t="s">
        <x:v>8610</x:v>
      </x:c>
      <x:c r="D726" s="194" t="s">
        <x:v>3050</x:v>
      </x:c>
      <x:c r="E726" s="194">
        <x:v>1</x:v>
      </x:c>
      <x:c r="F726" s="195" t="s">
        <x:v>4155</x:v>
      </x:c>
      <x:c r="G726" s="194" t="s">
        <x:v>3016</x:v>
      </x:c>
      <x:c r="H726" s="194">
        <x:v>1</x:v>
      </x:c>
    </x:row>
    <x:row r="727" spans="3:8">
      <x:c r="C727" s="195" t="s">
        <x:v>4180</x:v>
      </x:c>
      <x:c r="D727" s="194" t="s">
        <x:v>3050</x:v>
      </x:c>
      <x:c r="E727" s="194">
        <x:v>1</x:v>
      </x:c>
      <x:c r="F727" s="195" t="s">
        <x:v>8629</x:v>
      </x:c>
      <x:c r="G727" s="194" t="s">
        <x:v>4621</x:v>
      </x:c>
      <x:c r="H727" s="194">
        <x:v>1</x:v>
      </x:c>
    </x:row>
    <x:row r="728" spans="3:8">
      <x:c r="C728" s="195" t="s">
        <x:v>6165</x:v>
      </x:c>
      <x:c r="D728" s="194" t="s">
        <x:v>3050</x:v>
      </x:c>
      <x:c r="E728" s="194">
        <x:v>1</x:v>
      </x:c>
      <x:c r="F728" s="195" t="s">
        <x:v>8260</x:v>
      </x:c>
      <x:c r="G728" s="194" t="s">
        <x:v>3016</x:v>
      </x:c>
      <x:c r="H728" s="194">
        <x:v>1</x:v>
      </x:c>
    </x:row>
    <x:row r="729" spans="3:8">
      <x:c r="C729" s="195" t="s">
        <x:v>4578</x:v>
      </x:c>
      <x:c r="D729" s="194" t="s">
        <x:v>3050</x:v>
      </x:c>
      <x:c r="E729" s="194">
        <x:v>1</x:v>
      </x:c>
      <x:c r="F729" s="236" t="s">
        <x:v>4494</x:v>
      </x:c>
      <x:c r="G729" s="237" t="s">
        <x:v>4621</x:v>
      </x:c>
      <x:c r="H729" s="237">
        <x:v>1</x:v>
      </x:c>
    </x:row>
    <x:row r="730" spans="3:8">
      <x:c r="C730" s="195" t="s">
        <x:v>4748</x:v>
      </x:c>
      <x:c r="D730" s="194" t="s">
        <x:v>3050</x:v>
      </x:c>
      <x:c r="E730" s="194">
        <x:v>1</x:v>
      </x:c>
      <x:c r="F730" s="236" t="s">
        <x:v>6165</x:v>
      </x:c>
      <x:c r="G730" s="237" t="s">
        <x:v>3050</x:v>
      </x:c>
      <x:c r="H730" s="237">
        <x:v>1</x:v>
      </x:c>
    </x:row>
    <x:row r="731" spans="3:8">
      <x:c r="C731" s="195" t="s">
        <x:v>4562</x:v>
      </x:c>
      <x:c r="D731" s="194" t="s">
        <x:v>3050</x:v>
      </x:c>
      <x:c r="E731" s="194">
        <x:v>1</x:v>
      </x:c>
      <x:c r="F731" s="236" t="s">
        <x:v>4578</x:v>
      </x:c>
      <x:c r="G731" s="237" t="s">
        <x:v>3050</x:v>
      </x:c>
      <x:c r="H731" s="237">
        <x:v>1</x:v>
      </x:c>
    </x:row>
    <x:row r="732" spans="3:8">
      <x:c r="C732" s="195" t="s">
        <x:v>6887</x:v>
      </x:c>
      <x:c r="D732" s="194" t="s">
        <x:v>3050</x:v>
      </x:c>
      <x:c r="E732" s="194">
        <x:v>1</x:v>
      </x:c>
      <x:c r="F732" s="236" t="s">
        <x:v>4748</x:v>
      </x:c>
      <x:c r="G732" s="237" t="s">
        <x:v>3050</x:v>
      </x:c>
      <x:c r="H732" s="237">
        <x:v>1</x:v>
      </x:c>
    </x:row>
    <x:row r="733" spans="3:8">
      <x:c r="C733" s="195" t="s">
        <x:v>8629</x:v>
      </x:c>
      <x:c r="D733" s="194" t="s">
        <x:v>4621</x:v>
      </x:c>
      <x:c r="E733" s="194">
        <x:v>1</x:v>
      </x:c>
      <x:c r="F733" s="255" t="s">
        <x:v>4562</x:v>
      </x:c>
      <x:c r="G733" s="256" t="s">
        <x:v>3050</x:v>
      </x:c>
      <x:c r="H733" s="256">
        <x:v>1</x:v>
      </x:c>
    </x:row>
    <x:row r="734" spans="3:8">
      <x:c r="C734" s="195" t="s">
        <x:v>4494</x:v>
      </x:c>
      <x:c r="D734" s="194" t="s">
        <x:v>4621</x:v>
      </x:c>
      <x:c r="E734" s="194">
        <x:v>1</x:v>
      </x:c>
      <x:c r="F734" s="255" t="s">
        <x:v>1785</x:v>
      </x:c>
      <x:c r="G734" s="256" t="s">
        <x:v>4621</x:v>
      </x:c>
      <x:c r="H734" s="256">
        <x:v>1</x:v>
      </x:c>
    </x:row>
    <x:row r="735" spans="3:8">
      <x:c r="C735" s="195" t="s">
        <x:v>1785</x:v>
      </x:c>
      <x:c r="D735" s="194" t="s">
        <x:v>4621</x:v>
      </x:c>
      <x:c r="E735" s="194">
        <x:v>1</x:v>
      </x:c>
      <x:c r="F735" s="255" t="s">
        <x:v>1901</x:v>
      </x:c>
      <x:c r="G735" s="256" t="s">
        <x:v>3016</x:v>
      </x:c>
      <x:c r="H735" s="256">
        <x:v>1</x:v>
      </x:c>
    </x:row>
    <x:row r="736" spans="3:8">
      <x:c r="C736" s="195" t="s">
        <x:v>6104</x:v>
      </x:c>
      <x:c r="D736" s="194" t="s">
        <x:v>4621</x:v>
      </x:c>
      <x:c r="E736" s="194">
        <x:v>1</x:v>
      </x:c>
      <x:c r="F736" s="255" t="s">
        <x:v>1861</x:v>
      </x:c>
      <x:c r="G736" s="256" t="s">
        <x:v>4629</x:v>
      </x:c>
      <x:c r="H736" s="256">
        <x:v>1</x:v>
      </x:c>
    </x:row>
    <x:row r="737" spans="3:8">
      <x:c r="C737" s="195" t="s">
        <x:v>6824</x:v>
      </x:c>
      <x:c r="D737" s="194" t="s">
        <x:v>4621</x:v>
      </x:c>
      <x:c r="E737" s="194">
        <x:v>1</x:v>
      </x:c>
      <x:c r="F737" s="255" t="s">
        <x:v>6104</x:v>
      </x:c>
      <x:c r="G737" s="256" t="s">
        <x:v>4621</x:v>
      </x:c>
      <x:c r="H737" s="256">
        <x:v>1</x:v>
      </x:c>
    </x:row>
    <x:row r="738" spans="3:8">
      <x:c r="C738" s="195" t="s">
        <x:v>5791</x:v>
      </x:c>
      <x:c r="D738" s="194" t="s">
        <x:v>433</x:v>
      </x:c>
      <x:c r="E738" s="194">
        <x:v>1</x:v>
      </x:c>
      <x:c r="F738" s="255" t="s">
        <x:v>6887</x:v>
      </x:c>
      <x:c r="G738" s="256" t="s">
        <x:v>3050</x:v>
      </x:c>
      <x:c r="H738" s="256">
        <x:v>1</x:v>
      </x:c>
    </x:row>
    <x:row r="739" spans="3:8">
      <x:c r="C739" s="195" t="s">
        <x:v>4155</x:v>
      </x:c>
      <x:c r="D739" s="194" t="s">
        <x:v>3016</x:v>
      </x:c>
      <x:c r="E739" s="194">
        <x:v>1</x:v>
      </x:c>
      <x:c r="F739" s="255" t="s">
        <x:v>6824</x:v>
      </x:c>
      <x:c r="G739" s="256" t="s">
        <x:v>4621</x:v>
      </x:c>
      <x:c r="H739" s="256">
        <x:v>1</x:v>
      </x:c>
    </x:row>
    <x:row r="740" spans="3:8">
      <x:c r="C740" s="195" t="s">
        <x:v>8260</x:v>
      </x:c>
      <x:c r="D740" s="194" t="s">
        <x:v>3016</x:v>
      </x:c>
      <x:c r="E740" s="194">
        <x:v>1</x:v>
      </x:c>
      <x:c r="F740" s="253" t="s">
        <x:v>4705</x:v>
      </x:c>
      <x:c r="G740" s="254" t="s">
        <x:v>4629</x:v>
      </x:c>
      <x:c r="H740" s="254">
        <x:v>1</x:v>
      </x:c>
    </x:row>
    <x:row r="741" spans="3:8">
      <x:c r="C741" s="195" t="s">
        <x:v>1901</x:v>
      </x:c>
      <x:c r="D741" s="194" t="s">
        <x:v>3016</x:v>
      </x:c>
      <x:c r="E741" s="194">
        <x:v>1</x:v>
      </x:c>
      <x:c r="F741" s="253" t="s">
        <x:v>6953</x:v>
      </x:c>
      <x:c r="G741" s="254" t="s">
        <x:v>3016</x:v>
      </x:c>
      <x:c r="H741" s="254">
        <x:v>1</x:v>
      </x:c>
    </x:row>
    <x:row r="742" spans="3:8">
      <x:c r="C742" s="195" t="s">
        <x:v>6953</x:v>
      </x:c>
      <x:c r="D742" s="194" t="s">
        <x:v>3016</x:v>
      </x:c>
      <x:c r="E742" s="194">
        <x:v>1</x:v>
      </x:c>
      <x:c r="F742" s="253" t="s">
        <x:v>4491</x:v>
      </x:c>
      <x:c r="G742" s="254" t="s">
        <x:v>4629</x:v>
      </x:c>
      <x:c r="H742" s="254">
        <x:v>2</x:v>
      </x:c>
    </x:row>
    <x:row r="743" spans="5:5">
      <x:c r="E743" s="194">
        <x:f>SUM(E720:E742)</x:f>
        <x:v>24</x:v>
      </x:c>
    </x:row>
    <x:row r="744" spans="1:8">
      <x:c r="A744" s="186">
        <x:v>45805</x:v>
      </x:c>
      <x:c r="B744" s="452"/>
      <x:c r="C744" s="195" t="s">
        <x:v>1876</x:v>
      </x:c>
      <x:c r="D744" s="194" t="s">
        <x:v>2999</x:v>
      </x:c>
      <x:c r="E744" s="194">
        <x:v>1</x:v>
      </x:c>
      <x:c r="F744" s="271" t="s">
        <x:v>9013</x:v>
      </x:c>
      <x:c r="G744" s="272" t="s">
        <x:v>3016</x:v>
      </x:c>
      <x:c r="H744" s="272">
        <x:v>1</x:v>
      </x:c>
    </x:row>
    <x:row r="745" spans="3:8">
      <x:c r="C745" s="195" t="s">
        <x:v>4564</x:v>
      </x:c>
      <x:c r="D745" s="194" t="s">
        <x:v>2999</x:v>
      </x:c>
      <x:c r="E745" s="194">
        <x:v>1</x:v>
      </x:c>
      <x:c r="F745" s="271" t="s">
        <x:v>5963</x:v>
      </x:c>
      <x:c r="G745" s="272" t="s">
        <x:v>4621</x:v>
      </x:c>
      <x:c r="H745" s="272">
        <x:v>1</x:v>
      </x:c>
    </x:row>
    <x:row r="746" spans="3:8">
      <x:c r="C746" s="195" t="s">
        <x:v>1791</x:v>
      </x:c>
      <x:c r="D746" s="194" t="s">
        <x:v>2999</x:v>
      </x:c>
      <x:c r="E746" s="194">
        <x:v>1</x:v>
      </x:c>
      <x:c r="F746" s="271" t="s">
        <x:v>2336</x:v>
      </x:c>
      <x:c r="G746" s="272" t="s">
        <x:v>3016</x:v>
      </x:c>
      <x:c r="H746" s="272">
        <x:v>1</x:v>
      </x:c>
    </x:row>
    <x:row r="747" spans="3:8">
      <x:c r="C747" s="195" t="s">
        <x:v>6761</x:v>
      </x:c>
      <x:c r="D747" s="194" t="s">
        <x:v>4629</x:v>
      </x:c>
      <x:c r="E747" s="194">
        <x:v>1</x:v>
      </x:c>
      <x:c r="F747" s="269" t="s">
        <x:v>8152</x:v>
      </x:c>
      <x:c r="G747" s="270" t="s">
        <x:v>3016</x:v>
      </x:c>
      <x:c r="H747" s="270">
        <x:v>1</x:v>
      </x:c>
    </x:row>
    <x:row r="748" spans="3:8">
      <x:c r="C748" s="195" t="s">
        <x:v>4738</x:v>
      </x:c>
      <x:c r="D748" s="194" t="s">
        <x:v>4629</x:v>
      </x:c>
      <x:c r="E748" s="194">
        <x:v>1</x:v>
      </x:c>
      <x:c r="F748" s="269" t="s">
        <x:v>6033</x:v>
      </x:c>
      <x:c r="G748" s="270" t="s">
        <x:v>3016</x:v>
      </x:c>
      <x:c r="H748" s="270">
        <x:v>1</x:v>
      </x:c>
    </x:row>
    <x:row r="749" spans="3:8">
      <x:c r="C749" s="195" t="s">
        <x:v>6703</x:v>
      </x:c>
      <x:c r="D749" s="194" t="s">
        <x:v>4629</x:v>
      </x:c>
      <x:c r="E749" s="194">
        <x:v>1</x:v>
      </x:c>
      <x:c r="F749" s="269" t="s">
        <x:v>4389</x:v>
      </x:c>
      <x:c r="G749" s="270" t="s">
        <x:v>3050</x:v>
      </x:c>
      <x:c r="H749" s="270">
        <x:v>1</x:v>
      </x:c>
    </x:row>
    <x:row r="750" spans="3:8">
      <x:c r="C750" s="195" t="s">
        <x:v>6904</x:v>
      </x:c>
      <x:c r="D750" s="194" t="s">
        <x:v>4629</x:v>
      </x:c>
      <x:c r="E750" s="194">
        <x:v>1</x:v>
      </x:c>
      <x:c r="F750" s="269" t="s">
        <x:v>9007</x:v>
      </x:c>
      <x:c r="G750" s="270" t="s">
        <x:v>3050</x:v>
      </x:c>
      <x:c r="H750" s="270">
        <x:v>1</x:v>
      </x:c>
    </x:row>
    <x:row r="751" spans="3:8">
      <x:c r="C751" s="195" t="s">
        <x:v>6699</x:v>
      </x:c>
      <x:c r="D751" s="194" t="s">
        <x:v>4629</x:v>
      </x:c>
      <x:c r="E751" s="194">
        <x:v>1</x:v>
      </x:c>
      <x:c r="F751" s="269" t="s">
        <x:v>8280</x:v>
      </x:c>
      <x:c r="G751" s="270" t="s">
        <x:v>4621</x:v>
      </x:c>
      <x:c r="H751" s="270">
        <x:v>2</x:v>
      </x:c>
    </x:row>
    <x:row r="752" spans="3:8">
      <x:c r="C752" s="195" t="s">
        <x:v>4389</x:v>
      </x:c>
      <x:c r="D752" s="194" t="s">
        <x:v>3050</x:v>
      </x:c>
      <x:c r="E752" s="194">
        <x:v>1</x:v>
      </x:c>
      <x:c r="F752" s="267" t="s">
        <x:v>5715</x:v>
      </x:c>
      <x:c r="G752" s="268" t="s">
        <x:v>3016</x:v>
      </x:c>
      <x:c r="H752" s="268">
        <x:v>1</x:v>
      </x:c>
    </x:row>
    <x:row r="753" spans="3:8">
      <x:c r="C753" s="195" t="s">
        <x:v>9007</x:v>
      </x:c>
      <x:c r="D753" s="194" t="s">
        <x:v>3050</x:v>
      </x:c>
      <x:c r="E753" s="194">
        <x:v>1</x:v>
      </x:c>
      <x:c r="F753" s="267" t="s">
        <x:v>8742</x:v>
      </x:c>
      <x:c r="G753" s="268" t="s">
        <x:v>3050</x:v>
      </x:c>
      <x:c r="H753" s="268">
        <x:v>1</x:v>
      </x:c>
    </x:row>
    <x:row r="754" spans="3:8">
      <x:c r="C754" s="195" t="s">
        <x:v>8742</x:v>
      </x:c>
      <x:c r="D754" s="194" t="s">
        <x:v>3050</x:v>
      </x:c>
      <x:c r="E754" s="194">
        <x:v>1</x:v>
      </x:c>
      <x:c r="F754" s="267" t="s">
        <x:v>5934</x:v>
      </x:c>
      <x:c r="G754" s="268" t="s">
        <x:v>4621</x:v>
      </x:c>
      <x:c r="H754" s="268">
        <x:v>1</x:v>
      </x:c>
    </x:row>
    <x:row r="755" spans="3:8">
      <x:c r="C755" s="195" t="s">
        <x:v>5671</x:v>
      </x:c>
      <x:c r="D755" s="194" t="s">
        <x:v>3050</x:v>
      </x:c>
      <x:c r="E755" s="194">
        <x:v>1</x:v>
      </x:c>
      <x:c r="F755" s="267" t="s">
        <x:v>2116</x:v>
      </x:c>
      <x:c r="G755" s="268" t="s">
        <x:v>4621</x:v>
      </x:c>
      <x:c r="H755" s="268">
        <x:v>1</x:v>
      </x:c>
    </x:row>
    <x:row r="756" spans="3:8">
      <x:c r="C756" s="195" t="s">
        <x:v>1834</x:v>
      </x:c>
      <x:c r="D756" s="194" t="s">
        <x:v>3050</x:v>
      </x:c>
      <x:c r="E756" s="194">
        <x:v>1</x:v>
      </x:c>
      <x:c r="F756" s="267" t="s">
        <x:v>1876</x:v>
      </x:c>
      <x:c r="G756" s="268" t="s">
        <x:v>2999</x:v>
      </x:c>
      <x:c r="H756" s="268">
        <x:v>1</x:v>
      </x:c>
    </x:row>
    <x:row r="757" spans="3:8">
      <x:c r="C757" s="195" t="s">
        <x:v>6593</x:v>
      </x:c>
      <x:c r="D757" s="194" t="s">
        <x:v>3050</x:v>
      </x:c>
      <x:c r="E757" s="194">
        <x:v>2</x:v>
      </x:c>
      <x:c r="F757" s="267" t="s">
        <x:v>5671</x:v>
      </x:c>
      <x:c r="G757" s="268" t="s">
        <x:v>3050</x:v>
      </x:c>
      <x:c r="H757" s="268">
        <x:v>1</x:v>
      </x:c>
    </x:row>
    <x:row r="758" spans="3:8">
      <x:c r="C758" s="195" t="s">
        <x:v>4562</x:v>
      </x:c>
      <x:c r="D758" s="194" t="s">
        <x:v>3050</x:v>
      </x:c>
      <x:c r="E758" s="194">
        <x:v>1</x:v>
      </x:c>
      <x:c r="F758" s="267" t="s">
        <x:v>8353</x:v>
      </x:c>
      <x:c r="G758" s="268" t="s">
        <x:v>3016</x:v>
      </x:c>
      <x:c r="H758" s="268">
        <x:v>1</x:v>
      </x:c>
    </x:row>
    <x:row r="759" spans="3:8">
      <x:c r="C759" s="195" t="s">
        <x:v>6221</x:v>
      </x:c>
      <x:c r="D759" s="194" t="s">
        <x:v>3050</x:v>
      </x:c>
      <x:c r="E759" s="194">
        <x:v>1</x:v>
      </x:c>
      <x:c r="F759" s="263" t="s">
        <x:v>6206</x:v>
      </x:c>
      <x:c r="G759" s="264" t="s">
        <x:v>4621</x:v>
      </x:c>
      <x:c r="H759" s="264">
        <x:v>1</x:v>
      </x:c>
    </x:row>
    <x:row r="760" spans="3:8">
      <x:c r="C760" s="195" t="s">
        <x:v>1921</x:v>
      </x:c>
      <x:c r="D760" s="194" t="s">
        <x:v>3050</x:v>
      </x:c>
      <x:c r="E760" s="194">
        <x:v>1</x:v>
      </x:c>
      <x:c r="F760" s="263" t="s">
        <x:v>6761</x:v>
      </x:c>
      <x:c r="G760" s="264" t="s">
        <x:v>4629</x:v>
      </x:c>
      <x:c r="H760" s="264">
        <x:v>1</x:v>
      </x:c>
    </x:row>
    <x:row r="761" spans="3:8">
      <x:c r="C761" s="195" t="s">
        <x:v>4799</x:v>
      </x:c>
      <x:c r="D761" s="194" t="s">
        <x:v>3050</x:v>
      </x:c>
      <x:c r="E761" s="194">
        <x:v>1</x:v>
      </x:c>
      <x:c r="F761" s="263" t="s">
        <x:v>1834</x:v>
      </x:c>
      <x:c r="G761" s="264" t="s">
        <x:v>3050</x:v>
      </x:c>
      <x:c r="H761" s="264">
        <x:v>1</x:v>
      </x:c>
    </x:row>
    <x:row r="762" spans="3:8">
      <x:c r="C762" s="195" t="s">
        <x:v>6839</x:v>
      </x:c>
      <x:c r="D762" s="194" t="s">
        <x:v>3050</x:v>
      </x:c>
      <x:c r="E762" s="194">
        <x:v>1</x:v>
      </x:c>
      <x:c r="F762" s="263" t="s">
        <x:v>6593</x:v>
      </x:c>
      <x:c r="G762" s="264" t="s">
        <x:v>3050</x:v>
      </x:c>
      <x:c r="H762" s="264">
        <x:v>2</x:v>
      </x:c>
    </x:row>
    <x:row r="763" spans="3:8">
      <x:c r="C763" s="195" t="s">
        <x:v>6227</x:v>
      </x:c>
      <x:c r="D763" s="194" t="s">
        <x:v>3050</x:v>
      </x:c>
      <x:c r="E763" s="194">
        <x:v>1</x:v>
      </x:c>
      <x:c r="F763" s="263" t="s">
        <x:v>4738</x:v>
      </x:c>
      <x:c r="G763" s="264" t="s">
        <x:v>4629</x:v>
      </x:c>
      <x:c r="H763" s="264">
        <x:v>1</x:v>
      </x:c>
    </x:row>
    <x:row r="764" spans="3:8">
      <x:c r="C764" s="195" t="s">
        <x:v>4751</x:v>
      </x:c>
      <x:c r="D764" s="194" t="s">
        <x:v>3050</x:v>
      </x:c>
      <x:c r="E764" s="194">
        <x:v>1</x:v>
      </x:c>
      <x:c r="F764" s="263" t="s">
        <x:v>6703</x:v>
      </x:c>
      <x:c r="G764" s="264" t="s">
        <x:v>4629</x:v>
      </x:c>
      <x:c r="H764" s="264">
        <x:v>1</x:v>
      </x:c>
    </x:row>
    <x:row r="765" spans="3:8">
      <x:c r="C765" s="195" t="s">
        <x:v>4500</x:v>
      </x:c>
      <x:c r="D765" s="194" t="s">
        <x:v>3050</x:v>
      </x:c>
      <x:c r="E765" s="194">
        <x:v>1</x:v>
      </x:c>
      <x:c r="F765" s="261" t="s">
        <x:v>4562</x:v>
      </x:c>
      <x:c r="G765" s="262" t="s">
        <x:v>3050</x:v>
      </x:c>
      <x:c r="H765" s="262">
        <x:v>1</x:v>
      </x:c>
    </x:row>
    <x:row r="766" spans="3:8">
      <x:c r="C766" s="195" t="s">
        <x:v>6196</x:v>
      </x:c>
      <x:c r="D766" s="194" t="s">
        <x:v>3050</x:v>
      </x:c>
      <x:c r="E766" s="194">
        <x:v>1</x:v>
      </x:c>
      <x:c r="F766" s="261" t="s">
        <x:v>6221</x:v>
      </x:c>
      <x:c r="G766" s="262" t="s">
        <x:v>3050</x:v>
      </x:c>
      <x:c r="H766" s="262">
        <x:v>1</x:v>
      </x:c>
    </x:row>
    <x:row r="767" spans="3:8">
      <x:c r="C767" s="195" t="s">
        <x:v>4647</x:v>
      </x:c>
      <x:c r="D767" s="194" t="s">
        <x:v>3050</x:v>
      </x:c>
      <x:c r="E767" s="194">
        <x:v>1</x:v>
      </x:c>
      <x:c r="F767" s="261" t="s">
        <x:v>1814</x:v>
      </x:c>
      <x:c r="G767" s="262" t="s">
        <x:v>4621</x:v>
      </x:c>
      <x:c r="H767" s="262">
        <x:v>1</x:v>
      </x:c>
    </x:row>
    <x:row r="768" spans="3:8">
      <x:c r="C768" s="195" t="s">
        <x:v>4566</x:v>
      </x:c>
      <x:c r="D768" s="194" t="s">
        <x:v>3050</x:v>
      </x:c>
      <x:c r="E768" s="194">
        <x:v>1</x:v>
      </x:c>
      <x:c r="F768" s="261" t="s">
        <x:v>1921</x:v>
      </x:c>
      <x:c r="G768" s="262" t="s">
        <x:v>3050</x:v>
      </x:c>
      <x:c r="H768" s="262">
        <x:v>1</x:v>
      </x:c>
    </x:row>
    <x:row r="769" spans="3:8">
      <x:c r="C769" s="195" t="s">
        <x:v>5963</x:v>
      </x:c>
      <x:c r="D769" s="194" t="s">
        <x:v>4621</x:v>
      </x:c>
      <x:c r="E769" s="194">
        <x:v>1</x:v>
      </x:c>
      <x:c r="F769" s="261" t="s">
        <x:v>6904</x:v>
      </x:c>
      <x:c r="G769" s="262" t="s">
        <x:v>4629</x:v>
      </x:c>
      <x:c r="H769" s="262">
        <x:v>1</x:v>
      </x:c>
    </x:row>
    <x:row r="770" spans="3:8">
      <x:c r="C770" s="195" t="s">
        <x:v>8280</x:v>
      </x:c>
      <x:c r="D770" s="194" t="s">
        <x:v>4621</x:v>
      </x:c>
      <x:c r="E770" s="194">
        <x:v>2</x:v>
      </x:c>
      <x:c r="F770" s="261" t="s">
        <x:v>4564</x:v>
      </x:c>
      <x:c r="G770" s="262" t="s">
        <x:v>2999</x:v>
      </x:c>
      <x:c r="H770" s="262">
        <x:v>1</x:v>
      </x:c>
    </x:row>
    <x:row r="771" spans="3:8">
      <x:c r="C771" s="195" t="s">
        <x:v>5934</x:v>
      </x:c>
      <x:c r="D771" s="194" t="s">
        <x:v>4621</x:v>
      </x:c>
      <x:c r="E771" s="194">
        <x:v>1</x:v>
      </x:c>
      <x:c r="F771" s="261" t="s">
        <x:v>6606</x:v>
      </x:c>
      <x:c r="G771" s="262" t="s">
        <x:v>3016</x:v>
      </x:c>
      <x:c r="H771" s="262">
        <x:v>1</x:v>
      </x:c>
    </x:row>
    <x:row r="772" spans="3:8">
      <x:c r="C772" s="195" t="s">
        <x:v>2116</x:v>
      </x:c>
      <x:c r="D772" s="194" t="s">
        <x:v>4621</x:v>
      </x:c>
      <x:c r="E772" s="194">
        <x:v>1</x:v>
      </x:c>
      <x:c r="F772" s="261" t="s">
        <x:v>4799</x:v>
      </x:c>
      <x:c r="G772" s="262" t="s">
        <x:v>3050</x:v>
      </x:c>
      <x:c r="H772" s="262">
        <x:v>1</x:v>
      </x:c>
    </x:row>
    <x:row r="773" spans="3:8">
      <x:c r="C773" s="195" t="s">
        <x:v>6206</x:v>
      </x:c>
      <x:c r="D773" s="194" t="s">
        <x:v>4621</x:v>
      </x:c>
      <x:c r="E773" s="194">
        <x:v>1</x:v>
      </x:c>
      <x:c r="F773" s="261" t="s">
        <x:v>4791</x:v>
      </x:c>
      <x:c r="G773" s="262" t="s">
        <x:v>4621</x:v>
      </x:c>
      <x:c r="H773" s="262">
        <x:v>1</x:v>
      </x:c>
    </x:row>
    <x:row r="774" spans="3:8">
      <x:c r="C774" s="195" t="s">
        <x:v>1814</x:v>
      </x:c>
      <x:c r="D774" s="194" t="s">
        <x:v>4621</x:v>
      </x:c>
      <x:c r="E774" s="194">
        <x:v>1</x:v>
      </x:c>
      <x:c r="F774" s="261" t="s">
        <x:v>6699</x:v>
      </x:c>
      <x:c r="G774" s="262" t="s">
        <x:v>4629</x:v>
      </x:c>
      <x:c r="H774" s="262">
        <x:v>1</x:v>
      </x:c>
    </x:row>
    <x:row r="775" spans="3:8">
      <x:c r="C775" s="195" t="s">
        <x:v>4791</x:v>
      </x:c>
      <x:c r="D775" s="194" t="s">
        <x:v>4621</x:v>
      </x:c>
      <x:c r="E775" s="194">
        <x:v>1</x:v>
      </x:c>
      <x:c r="F775" s="261" t="s">
        <x:v>6886</x:v>
      </x:c>
      <x:c r="G775" s="262" t="s">
        <x:v>4621</x:v>
      </x:c>
      <x:c r="H775" s="262">
        <x:v>1</x:v>
      </x:c>
    </x:row>
    <x:row r="776" spans="3:8">
      <x:c r="C776" s="195" t="s">
        <x:v>6886</x:v>
      </x:c>
      <x:c r="D776" s="194" t="s">
        <x:v>4621</x:v>
      </x:c>
      <x:c r="E776" s="194">
        <x:v>1</x:v>
      </x:c>
      <x:c r="F776" s="265" t="s">
        <x:v>6839</x:v>
      </x:c>
      <x:c r="G776" s="266" t="s">
        <x:v>3050</x:v>
      </x:c>
      <x:c r="H776" s="266">
        <x:v>1</x:v>
      </x:c>
    </x:row>
    <x:row r="777" spans="3:8">
      <x:c r="C777" s="195" t="s">
        <x:v>4486</x:v>
      </x:c>
      <x:c r="D777" s="194" t="s">
        <x:v>4621</x:v>
      </x:c>
      <x:c r="E777" s="194">
        <x:v>1</x:v>
      </x:c>
      <x:c r="F777" s="265" t="s">
        <x:v>6227</x:v>
      </x:c>
      <x:c r="G777" s="266" t="s">
        <x:v>3050</x:v>
      </x:c>
      <x:c r="H777" s="266">
        <x:v>1</x:v>
      </x:c>
    </x:row>
    <x:row r="778" spans="3:8">
      <x:c r="C778" s="195" t="s">
        <x:v>9013</x:v>
      </x:c>
      <x:c r="D778" s="194" t="s">
        <x:v>3016</x:v>
      </x:c>
      <x:c r="E778" s="194">
        <x:v>1</x:v>
      </x:c>
      <x:c r="F778" s="265" t="s">
        <x:v>4486</x:v>
      </x:c>
      <x:c r="G778" s="266" t="s">
        <x:v>4621</x:v>
      </x:c>
      <x:c r="H778" s="266">
        <x:v>1</x:v>
      </x:c>
    </x:row>
    <x:row r="779" spans="3:8">
      <x:c r="C779" s="195" t="s">
        <x:v>2336</x:v>
      </x:c>
      <x:c r="D779" s="194" t="s">
        <x:v>3016</x:v>
      </x:c>
      <x:c r="E779" s="194">
        <x:v>1</x:v>
      </x:c>
      <x:c r="F779" s="265" t="s">
        <x:v>4751</x:v>
      </x:c>
      <x:c r="G779" s="266" t="s">
        <x:v>3050</x:v>
      </x:c>
      <x:c r="H779" s="266">
        <x:v>1</x:v>
      </x:c>
    </x:row>
    <x:row r="780" spans="3:8">
      <x:c r="C780" s="195" t="s">
        <x:v>8152</x:v>
      </x:c>
      <x:c r="D780" s="194" t="s">
        <x:v>3016</x:v>
      </x:c>
      <x:c r="E780" s="194">
        <x:v>1</x:v>
      </x:c>
      <x:c r="F780" s="265" t="s">
        <x:v>4500</x:v>
      </x:c>
      <x:c r="G780" s="266" t="s">
        <x:v>3050</x:v>
      </x:c>
      <x:c r="H780" s="266">
        <x:v>1</x:v>
      </x:c>
    </x:row>
    <x:row r="781" spans="3:8">
      <x:c r="C781" s="195" t="s">
        <x:v>6033</x:v>
      </x:c>
      <x:c r="D781" s="194" t="s">
        <x:v>3016</x:v>
      </x:c>
      <x:c r="E781" s="194">
        <x:v>1</x:v>
      </x:c>
      <x:c r="F781" s="259" t="s">
        <x:v>6196</x:v>
      </x:c>
      <x:c r="G781" s="260" t="s">
        <x:v>3050</x:v>
      </x:c>
      <x:c r="H781" s="260">
        <x:v>1</x:v>
      </x:c>
    </x:row>
    <x:row r="782" spans="3:8">
      <x:c r="C782" s="195" t="s">
        <x:v>5715</x:v>
      </x:c>
      <x:c r="D782" s="194" t="s">
        <x:v>3016</x:v>
      </x:c>
      <x:c r="E782" s="194">
        <x:v>1</x:v>
      </x:c>
      <x:c r="F782" s="259" t="s">
        <x:v>4647</x:v>
      </x:c>
      <x:c r="G782" s="260" t="s">
        <x:v>3050</x:v>
      </x:c>
      <x:c r="H782" s="260">
        <x:v>1</x:v>
      </x:c>
    </x:row>
    <x:row r="783" spans="3:8">
      <x:c r="C783" s="195" t="s">
        <x:v>8353</x:v>
      </x:c>
      <x:c r="D783" s="194" t="s">
        <x:v>3016</x:v>
      </x:c>
      <x:c r="E783" s="194">
        <x:v>1</x:v>
      </x:c>
      <x:c r="F783" s="259" t="s">
        <x:v>4566</x:v>
      </x:c>
      <x:c r="G783" s="260" t="s">
        <x:v>3050</x:v>
      </x:c>
      <x:c r="H783" s="260">
        <x:v>1</x:v>
      </x:c>
    </x:row>
    <x:row r="784" spans="3:8">
      <x:c r="C784" s="195" t="s">
        <x:v>6606</x:v>
      </x:c>
      <x:c r="D784" s="194" t="s">
        <x:v>3016</x:v>
      </x:c>
      <x:c r="E784" s="194">
        <x:v>1</x:v>
      </x:c>
      <x:c r="F784" s="259" t="s">
        <x:v>1791</x:v>
      </x:c>
      <x:c r="G784" s="260" t="s">
        <x:v>2999</x:v>
      </x:c>
      <x:c r="H784" s="260">
        <x:v>1</x:v>
      </x:c>
    </x:row>
    <x:row r="785" spans="3:8">
      <x:c r="C785" s="195" t="s">
        <x:v>3299</x:v>
      </x:c>
      <x:c r="D785" s="194" t="s">
        <x:v>3016</x:v>
      </x:c>
      <x:c r="E785" s="194">
        <x:v>1</x:v>
      </x:c>
      <x:c r="F785" s="259" t="s">
        <x:v>3299</x:v>
      </x:c>
      <x:c r="G785" s="260" t="s">
        <x:v>3016</x:v>
      </x:c>
      <x:c r="H785" s="260">
        <x:v>1</x:v>
      </x:c>
    </x:row>
    <x:row r="786" spans="5:5">
      <x:c r="E786" s="194">
        <x:f>SUM(E744:E785)</x:f>
        <x:v>44</x:v>
      </x:c>
    </x:row>
    <x:row r="787" spans="1:8">
      <x:c r="A787" s="186">
        <x:v>45806</x:v>
      </x:c>
      <x:c r="B787" s="452"/>
      <x:c r="C787" s="195" t="s">
        <x:v>6128</x:v>
      </x:c>
      <x:c r="D787" s="194" t="s">
        <x:v>3044</x:v>
      </x:c>
      <x:c r="E787" s="194">
        <x:v>1</x:v>
      </x:c>
      <x:c r="F787" s="195" t="s">
        <x:v>5629</x:v>
      </x:c>
      <x:c r="G787" s="194" t="s">
        <x:v>4629</x:v>
      </x:c>
      <x:c r="H787" s="194">
        <x:v>1</x:v>
      </x:c>
    </x:row>
    <x:row r="788" spans="3:8">
      <x:c r="C788" s="195" t="s">
        <x:v>3353</x:v>
      </x:c>
      <x:c r="D788" s="194" t="s">
        <x:v>2999</x:v>
      </x:c>
      <x:c r="E788" s="194">
        <x:v>1</x:v>
      </x:c>
      <x:c r="F788" s="195" t="s">
        <x:v>5661</x:v>
      </x:c>
      <x:c r="G788" s="194" t="s">
        <x:v>4621</x:v>
      </x:c>
      <x:c r="H788" s="194">
        <x:v>1</x:v>
      </x:c>
    </x:row>
    <x:row r="789" spans="3:8">
      <x:c r="C789" s="195" t="s">
        <x:v>6249</x:v>
      </x:c>
      <x:c r="D789" s="194" t="s">
        <x:v>2999</x:v>
      </x:c>
      <x:c r="E789" s="194">
        <x:v>1</x:v>
      </x:c>
      <x:c r="F789" s="195" t="s">
        <x:v>5797</x:v>
      </x:c>
      <x:c r="G789" s="194" t="s">
        <x:v>4629</x:v>
      </x:c>
      <x:c r="H789" s="194">
        <x:v>1</x:v>
      </x:c>
    </x:row>
    <x:row r="790" spans="3:8">
      <x:c r="C790" s="195" t="s">
        <x:v>5629</x:v>
      </x:c>
      <x:c r="D790" s="194" t="s">
        <x:v>4629</x:v>
      </x:c>
      <x:c r="E790" s="194">
        <x:v>1</x:v>
      </x:c>
      <x:c r="F790" s="261" t="s">
        <x:v>3340</x:v>
      </x:c>
      <x:c r="G790" s="262" t="s">
        <x:v>4629</x:v>
      </x:c>
      <x:c r="H790" s="262">
        <x:v>1</x:v>
      </x:c>
    </x:row>
    <x:row r="791" spans="3:8">
      <x:c r="C791" s="195" t="s">
        <x:v>5797</x:v>
      </x:c>
      <x:c r="D791" s="194" t="s">
        <x:v>4629</x:v>
      </x:c>
      <x:c r="E791" s="194">
        <x:v>1</x:v>
      </x:c>
      <x:c r="F791" s="261" t="s">
        <x:v>6128</x:v>
      </x:c>
      <x:c r="G791" s="262" t="s">
        <x:v>3044</x:v>
      </x:c>
      <x:c r="H791" s="262">
        <x:v>1</x:v>
      </x:c>
    </x:row>
    <x:row r="792" spans="3:8">
      <x:c r="C792" s="195" t="s">
        <x:v>3340</x:v>
      </x:c>
      <x:c r="D792" s="194" t="s">
        <x:v>4629</x:v>
      </x:c>
      <x:c r="E792" s="194">
        <x:v>1</x:v>
      </x:c>
      <x:c r="F792" s="273" t="s">
        <x:v>6226</x:v>
      </x:c>
      <x:c r="G792" s="274" t="s">
        <x:v>3050</x:v>
      </x:c>
      <x:c r="H792" s="274">
        <x:v>1</x:v>
      </x:c>
    </x:row>
    <x:row r="793" spans="3:8">
      <x:c r="C793" s="195" t="s">
        <x:v>6243</x:v>
      </x:c>
      <x:c r="D793" s="194" t="s">
        <x:v>4629</x:v>
      </x:c>
      <x:c r="E793" s="194">
        <x:v>1</x:v>
      </x:c>
      <x:c r="F793" s="273" t="s">
        <x:v>4625</x:v>
      </x:c>
      <x:c r="G793" s="274" t="s">
        <x:v>4621</x:v>
      </x:c>
      <x:c r="H793" s="274">
        <x:v>1</x:v>
      </x:c>
    </x:row>
    <x:row r="794" spans="3:8">
      <x:c r="C794" s="195" t="s">
        <x:v>6830</x:v>
      </x:c>
      <x:c r="D794" s="194" t="s">
        <x:v>4629</x:v>
      </x:c>
      <x:c r="E794" s="194">
        <x:v>1</x:v>
      </x:c>
      <x:c r="F794" s="273" t="s">
        <x:v>6243</x:v>
      </x:c>
      <x:c r="G794" s="274" t="s">
        <x:v>4629</x:v>
      </x:c>
      <x:c r="H794" s="274">
        <x:v>1</x:v>
      </x:c>
    </x:row>
    <x:row r="795" spans="3:8">
      <x:c r="C795" s="195" t="s">
        <x:v>6226</x:v>
      </x:c>
      <x:c r="D795" s="194" t="s">
        <x:v>3050</x:v>
      </x:c>
      <x:c r="E795" s="194">
        <x:v>1</x:v>
      </x:c>
      <x:c r="F795" s="273" t="s">
        <x:v>4682</x:v>
      </x:c>
      <x:c r="G795" s="274" t="s">
        <x:v>3016</x:v>
      </x:c>
      <x:c r="H795" s="274">
        <x:v>1</x:v>
      </x:c>
    </x:row>
    <x:row r="796" spans="3:8">
      <x:c r="C796" s="195" t="s">
        <x:v>1789</x:v>
      </x:c>
      <x:c r="D796" s="194" t="s">
        <x:v>3050</x:v>
      </x:c>
      <x:c r="E796" s="194">
        <x:v>1</x:v>
      </x:c>
      <x:c r="F796" s="273" t="s">
        <x:v>1789</x:v>
      </x:c>
      <x:c r="G796" s="274" t="s">
        <x:v>3050</x:v>
      </x:c>
      <x:c r="H796" s="274">
        <x:v>1</x:v>
      </x:c>
    </x:row>
    <x:row r="797" spans="3:8">
      <x:c r="C797" s="195" t="s">
        <x:v>3257</x:v>
      </x:c>
      <x:c r="D797" s="194" t="s">
        <x:v>433</x:v>
      </x:c>
      <x:c r="E797" s="194">
        <x:v>1</x:v>
      </x:c>
      <x:c r="F797" s="273" t="s">
        <x:v>6830</x:v>
      </x:c>
      <x:c r="G797" s="274" t="s">
        <x:v>4629</x:v>
      </x:c>
      <x:c r="H797" s="274">
        <x:v>1</x:v>
      </x:c>
    </x:row>
    <x:row r="798" spans="3:8">
      <x:c r="C798" s="195" t="s">
        <x:v>1910</x:v>
      </x:c>
      <x:c r="D798" s="194" t="s">
        <x:v>433</x:v>
      </x:c>
      <x:c r="E798" s="194">
        <x:v>1</x:v>
      </x:c>
      <x:c r="F798" s="273" t="s">
        <x:v>3257</x:v>
      </x:c>
      <x:c r="G798" s="274" t="s">
        <x:v>433</x:v>
      </x:c>
      <x:c r="H798" s="274">
        <x:v>1</x:v>
      </x:c>
    </x:row>
    <x:row r="799" spans="3:8">
      <x:c r="C799" s="195" t="s">
        <x:v>6112</x:v>
      </x:c>
      <x:c r="D799" s="194" t="s">
        <x:v>433</x:v>
      </x:c>
      <x:c r="E799" s="194">
        <x:v>1</x:v>
      </x:c>
      <x:c r="F799" s="273" t="s">
        <x:v>6672</x:v>
      </x:c>
      <x:c r="G799" s="274" t="s">
        <x:v>3016</x:v>
      </x:c>
      <x:c r="H799" s="274">
        <x:v>1</x:v>
      </x:c>
    </x:row>
    <x:row r="800" spans="3:8">
      <x:c r="C800" s="195" t="s">
        <x:v>5661</x:v>
      </x:c>
      <x:c r="D800" s="194" t="s">
        <x:v>4621</x:v>
      </x:c>
      <x:c r="E800" s="194">
        <x:v>1</x:v>
      </x:c>
      <x:c r="F800" s="273" t="s">
        <x:v>1910</x:v>
      </x:c>
      <x:c r="G800" s="274" t="s">
        <x:v>433</x:v>
      </x:c>
      <x:c r="H800" s="274">
        <x:v>1</x:v>
      </x:c>
    </x:row>
    <x:row r="801" spans="3:8">
      <x:c r="C801" s="195" t="s">
        <x:v>4625</x:v>
      </x:c>
      <x:c r="D801" s="194" t="s">
        <x:v>4621</x:v>
      </x:c>
      <x:c r="E801" s="194">
        <x:v>1</x:v>
      </x:c>
      <x:c r="F801" s="273" t="s">
        <x:v>6112</x:v>
      </x:c>
      <x:c r="G801" s="274" t="s">
        <x:v>433</x:v>
      </x:c>
      <x:c r="H801" s="274">
        <x:v>1</x:v>
      </x:c>
    </x:row>
    <x:row r="802" spans="3:8">
      <x:c r="C802" s="195" t="s">
        <x:v>4682</x:v>
      </x:c>
      <x:c r="D802" s="194" t="s">
        <x:v>3016</x:v>
      </x:c>
      <x:c r="E802" s="194">
        <x:v>1</x:v>
      </x:c>
      <x:c r="F802" s="273" t="s">
        <x:v>3353</x:v>
      </x:c>
      <x:c r="G802" s="274" t="s">
        <x:v>2999</x:v>
      </x:c>
      <x:c r="H802" s="274">
        <x:v>1</x:v>
      </x:c>
    </x:row>
    <x:row r="803" spans="3:8">
      <x:c r="C803" s="195" t="s">
        <x:v>6672</x:v>
      </x:c>
      <x:c r="D803" s="194" t="s">
        <x:v>3016</x:v>
      </x:c>
      <x:c r="E803" s="194">
        <x:v>1</x:v>
      </x:c>
      <x:c r="F803" s="273" t="s">
        <x:v>6249</x:v>
      </x:c>
      <x:c r="G803" s="274" t="s">
        <x:v>2999</x:v>
      </x:c>
      <x:c r="H803" s="274">
        <x:v>1</x:v>
      </x:c>
    </x:row>
    <x:row r="804" spans="5:5">
      <x:c r="E804" s="194">
        <x:f>SUM(E787:E803)</x:f>
        <x:v>17</x:v>
      </x:c>
    </x:row>
    <x:row r="805" spans="1:8">
      <x:c r="A805" s="186">
        <x:v>45807</x:v>
      </x:c>
      <x:c r="B805" s="452"/>
      <x:c r="C805" s="195" t="s">
        <x:v>6774</x:v>
      </x:c>
      <x:c r="D805" s="194" t="s">
        <x:v>3044</x:v>
      </x:c>
      <x:c r="E805" s="194">
        <x:v>1</x:v>
      </x:c>
      <x:c r="F805" s="283" t="s">
        <x:v>8233</x:v>
      </x:c>
      <x:c r="G805" s="284" t="s">
        <x:v>4621</x:v>
      </x:c>
      <x:c r="H805" s="284">
        <x:v>1</x:v>
      </x:c>
    </x:row>
    <x:row r="806" spans="3:8">
      <x:c r="C806" s="195" t="s">
        <x:v>6939</x:v>
      </x:c>
      <x:c r="D806" s="194" t="s">
        <x:v>3044</x:v>
      </x:c>
      <x:c r="E806" s="194">
        <x:v>1</x:v>
      </x:c>
      <x:c r="F806" s="283" t="s">
        <x:v>8923</x:v>
      </x:c>
      <x:c r="G806" s="284" t="s">
        <x:v>3016</x:v>
      </x:c>
      <x:c r="H806" s="284">
        <x:v>1</x:v>
      </x:c>
    </x:row>
    <x:row r="807" spans="3:8">
      <x:c r="C807" s="195" t="s">
        <x:v>6186</x:v>
      </x:c>
      <x:c r="D807" s="194" t="s">
        <x:v>2999</x:v>
      </x:c>
      <x:c r="E807" s="194">
        <x:v>1</x:v>
      </x:c>
      <x:c r="F807" s="283" t="s">
        <x:v>8435</x:v>
      </x:c>
      <x:c r="G807" s="284" t="s">
        <x:v>3050</x:v>
      </x:c>
      <x:c r="H807" s="284">
        <x:v>2</x:v>
      </x:c>
    </x:row>
    <x:row r="808" spans="3:8">
      <x:c r="C808" s="195" t="s">
        <x:v>6638</x:v>
      </x:c>
      <x:c r="D808" s="194" t="s">
        <x:v>2999</x:v>
      </x:c>
      <x:c r="E808" s="194">
        <x:v>2</x:v>
      </x:c>
      <x:c r="F808" s="283" t="s">
        <x:v>8919</x:v>
      </x:c>
      <x:c r="G808" s="284" t="s">
        <x:v>3050</x:v>
      </x:c>
      <x:c r="H808" s="284">
        <x:v>1</x:v>
      </x:c>
    </x:row>
    <x:row r="809" spans="3:8">
      <x:c r="C809" s="195" t="s">
        <x:v>4133</x:v>
      </x:c>
      <x:c r="D809" s="194" t="s">
        <x:v>4629</x:v>
      </x:c>
      <x:c r="E809" s="194">
        <x:v>1</x:v>
      </x:c>
      <x:c r="F809" s="281" t="s">
        <x:v>4133</x:v>
      </x:c>
      <x:c r="G809" s="282" t="s">
        <x:v>4629</x:v>
      </x:c>
      <x:c r="H809" s="282">
        <x:v>1</x:v>
      </x:c>
    </x:row>
    <x:row r="810" spans="3:8">
      <x:c r="C810" s="195" t="s">
        <x:v>2045</x:v>
      </x:c>
      <x:c r="D810" s="194" t="s">
        <x:v>4629</x:v>
      </x:c>
      <x:c r="E810" s="194">
        <x:v>1</x:v>
      </x:c>
      <x:c r="F810" s="281" t="s">
        <x:v>8920</x:v>
      </x:c>
      <x:c r="G810" s="282" t="s">
        <x:v>3050</x:v>
      </x:c>
      <x:c r="H810" s="282">
        <x:v>1</x:v>
      </x:c>
    </x:row>
    <x:row r="811" spans="3:8">
      <x:c r="C811" s="195" t="s">
        <x:v>5950</x:v>
      </x:c>
      <x:c r="D811" s="194" t="s">
        <x:v>4629</x:v>
      </x:c>
      <x:c r="E811" s="194">
        <x:v>1</x:v>
      </x:c>
      <x:c r="F811" s="281" t="s">
        <x:v>8756</x:v>
      </x:c>
      <x:c r="G811" s="282" t="s">
        <x:v>3050</x:v>
      </x:c>
      <x:c r="H811" s="282">
        <x:v>1</x:v>
      </x:c>
    </x:row>
    <x:row r="812" spans="3:8">
      <x:c r="C812" s="195" t="s">
        <x:v>1835</x:v>
      </x:c>
      <x:c r="D812" s="194" t="s">
        <x:v>4629</x:v>
      </x:c>
      <x:c r="E812" s="194">
        <x:v>1</x:v>
      </x:c>
      <x:c r="F812" s="281" t="s">
        <x:v>8318</x:v>
      </x:c>
      <x:c r="G812" s="282" t="s">
        <x:v>3050</x:v>
      </x:c>
      <x:c r="H812" s="282">
        <x:v>1</x:v>
      </x:c>
    </x:row>
    <x:row r="813" spans="3:8">
      <x:c r="C813" s="195" t="s">
        <x:v>6895</x:v>
      </x:c>
      <x:c r="D813" s="194" t="s">
        <x:v>4629</x:v>
      </x:c>
      <x:c r="E813" s="194">
        <x:v>1</x:v>
      </x:c>
      <x:c r="F813" s="281" t="s">
        <x:v>4284</x:v>
      </x:c>
      <x:c r="G813" s="282" t="s">
        <x:v>3050</x:v>
      </x:c>
      <x:c r="H813" s="282">
        <x:v>1</x:v>
      </x:c>
    </x:row>
    <x:row r="814" spans="3:8">
      <x:c r="C814" s="195" t="s">
        <x:v>6830</x:v>
      </x:c>
      <x:c r="D814" s="194" t="s">
        <x:v>4629</x:v>
      </x:c>
      <x:c r="E814" s="194">
        <x:v>1</x:v>
      </x:c>
      <x:c r="F814" s="281" t="s">
        <x:v>2045</x:v>
      </x:c>
      <x:c r="G814" s="282" t="s">
        <x:v>4629</x:v>
      </x:c>
      <x:c r="H814" s="282">
        <x:v>1</x:v>
      </x:c>
    </x:row>
    <x:row r="815" spans="3:8">
      <x:c r="C815" s="195" t="s">
        <x:v>4761</x:v>
      </x:c>
      <x:c r="D815" s="194" t="s">
        <x:v>4629</x:v>
      </x:c>
      <x:c r="E815" s="194">
        <x:v>1</x:v>
      </x:c>
      <x:c r="F815" s="281" t="s">
        <x:v>5950</x:v>
      </x:c>
      <x:c r="G815" s="282" t="s">
        <x:v>4629</x:v>
      </x:c>
      <x:c r="H815" s="282">
        <x:v>1</x:v>
      </x:c>
    </x:row>
    <x:row r="816" spans="3:8">
      <x:c r="C816" s="195" t="s">
        <x:v>8435</x:v>
      </x:c>
      <x:c r="D816" s="194" t="s">
        <x:v>3050</x:v>
      </x:c>
      <x:c r="E816" s="194">
        <x:v>2</x:v>
      </x:c>
      <x:c r="F816" s="279" t="s">
        <x:v>6582</x:v>
      </x:c>
      <x:c r="G816" s="280" t="s">
        <x:v>3050</x:v>
      </x:c>
      <x:c r="H816" s="280">
        <x:v>1</x:v>
      </x:c>
    </x:row>
    <x:row r="817" spans="3:8">
      <x:c r="C817" s="195" t="s">
        <x:v>8919</x:v>
      </x:c>
      <x:c r="D817" s="194" t="s">
        <x:v>3050</x:v>
      </x:c>
      <x:c r="E817" s="194">
        <x:v>1</x:v>
      </x:c>
      <x:c r="F817" s="279" t="s">
        <x:v>1896</x:v>
      </x:c>
      <x:c r="G817" s="280" t="s">
        <x:v>3050</x:v>
      </x:c>
      <x:c r="H817" s="280">
        <x:v>1</x:v>
      </x:c>
    </x:row>
    <x:row r="818" spans="3:8">
      <x:c r="C818" s="195" t="s">
        <x:v>8920</x:v>
      </x:c>
      <x:c r="D818" s="194" t="s">
        <x:v>3050</x:v>
      </x:c>
      <x:c r="E818" s="194">
        <x:v>1</x:v>
      </x:c>
      <x:c r="F818" s="279" t="s">
        <x:v>6819</x:v>
      </x:c>
      <x:c r="G818" s="280" t="s">
        <x:v>3050</x:v>
      </x:c>
      <x:c r="H818" s="280">
        <x:v>1</x:v>
      </x:c>
    </x:row>
    <x:row r="819" spans="3:8">
      <x:c r="C819" s="195" t="s">
        <x:v>8756</x:v>
      </x:c>
      <x:c r="D819" s="194" t="s">
        <x:v>3050</x:v>
      </x:c>
      <x:c r="E819" s="194">
        <x:v>1</x:v>
      </x:c>
      <x:c r="F819" s="279" t="s">
        <x:v>3415</x:v>
      </x:c>
      <x:c r="G819" s="280" t="s">
        <x:v>3016</x:v>
      </x:c>
      <x:c r="H819" s="280">
        <x:v>1</x:v>
      </x:c>
    </x:row>
    <x:row r="820" spans="3:8">
      <x:c r="C820" s="195" t="s">
        <x:v>8318</x:v>
      </x:c>
      <x:c r="D820" s="194" t="s">
        <x:v>3050</x:v>
      </x:c>
      <x:c r="E820" s="194">
        <x:v>1</x:v>
      </x:c>
      <x:c r="F820" s="277" t="s">
        <x:v>4690</x:v>
      </x:c>
      <x:c r="G820" s="278" t="s">
        <x:v>4621</x:v>
      </x:c>
      <x:c r="H820" s="278">
        <x:v>1</x:v>
      </x:c>
    </x:row>
    <x:row r="821" spans="3:8">
      <x:c r="C821" s="195" t="s">
        <x:v>4284</x:v>
      </x:c>
      <x:c r="D821" s="194" t="s">
        <x:v>3050</x:v>
      </x:c>
      <x:c r="E821" s="194">
        <x:v>1</x:v>
      </x:c>
      <x:c r="F821" s="277" t="s">
        <x:v>1835</x:v>
      </x:c>
      <x:c r="G821" s="278" t="s">
        <x:v>4629</x:v>
      </x:c>
      <x:c r="H821" s="278">
        <x:v>1</x:v>
      </x:c>
    </x:row>
    <x:row r="822" spans="3:8">
      <x:c r="C822" s="195" t="s">
        <x:v>6582</x:v>
      </x:c>
      <x:c r="D822" s="194" t="s">
        <x:v>3050</x:v>
      </x:c>
      <x:c r="E822" s="194">
        <x:v>1</x:v>
      </x:c>
      <x:c r="F822" s="277" t="s">
        <x:v>6580</x:v>
      </x:c>
      <x:c r="G822" s="278" t="s">
        <x:v>3050</x:v>
      </x:c>
      <x:c r="H822" s="278">
        <x:v>1</x:v>
      </x:c>
    </x:row>
    <x:row r="823" spans="3:8">
      <x:c r="C823" s="195" t="s">
        <x:v>1896</x:v>
      </x:c>
      <x:c r="D823" s="194" t="s">
        <x:v>3050</x:v>
      </x:c>
      <x:c r="E823" s="194">
        <x:v>1</x:v>
      </x:c>
      <x:c r="F823" s="277" t="s">
        <x:v>4788</x:v>
      </x:c>
      <x:c r="G823" s="278" t="s">
        <x:v>3050</x:v>
      </x:c>
      <x:c r="H823" s="278">
        <x:v>1</x:v>
      </x:c>
    </x:row>
    <x:row r="824" spans="3:8">
      <x:c r="C824" s="195" t="s">
        <x:v>6819</x:v>
      </x:c>
      <x:c r="D824" s="194" t="s">
        <x:v>3050</x:v>
      </x:c>
      <x:c r="E824" s="194">
        <x:v>1</x:v>
      </x:c>
      <x:c r="F824" s="277" t="s">
        <x:v>1934</x:v>
      </x:c>
      <x:c r="G824" s="278" t="s">
        <x:v>4621</x:v>
      </x:c>
      <x:c r="H824" s="278">
        <x:v>1</x:v>
      </x:c>
    </x:row>
    <x:row r="825" spans="3:8">
      <x:c r="C825" s="195" t="s">
        <x:v>6580</x:v>
      </x:c>
      <x:c r="D825" s="194" t="s">
        <x:v>3050</x:v>
      </x:c>
      <x:c r="E825" s="194">
        <x:v>1</x:v>
      </x:c>
      <x:c r="F825" s="277" t="s">
        <x:v>6103</x:v>
      </x:c>
      <x:c r="G825" s="278" t="s">
        <x:v>3050</x:v>
      </x:c>
      <x:c r="H825" s="278">
        <x:v>1</x:v>
      </x:c>
    </x:row>
    <x:row r="826" spans="3:8">
      <x:c r="C826" s="195" t="s">
        <x:v>4788</x:v>
      </x:c>
      <x:c r="D826" s="194" t="s">
        <x:v>3050</x:v>
      </x:c>
      <x:c r="E826" s="194">
        <x:v>1</x:v>
      </x:c>
      <x:c r="F826" s="275" t="s">
        <x:v>6895</x:v>
      </x:c>
      <x:c r="G826" s="276" t="s">
        <x:v>4629</x:v>
      </x:c>
      <x:c r="H826" s="276">
        <x:v>1</x:v>
      </x:c>
    </x:row>
    <x:row r="827" spans="3:8">
      <x:c r="C827" s="195" t="s">
        <x:v>6103</x:v>
      </x:c>
      <x:c r="D827" s="194" t="s">
        <x:v>3050</x:v>
      </x:c>
      <x:c r="E827" s="194">
        <x:v>1</x:v>
      </x:c>
      <x:c r="F827" s="275" t="s">
        <x:v>6774</x:v>
      </x:c>
      <x:c r="G827" s="276" t="s">
        <x:v>3044</x:v>
      </x:c>
      <x:c r="H827" s="276">
        <x:v>1</x:v>
      </x:c>
    </x:row>
    <x:row r="828" spans="3:8">
      <x:c r="C828" s="195" t="s">
        <x:v>8233</x:v>
      </x:c>
      <x:c r="D828" s="194" t="s">
        <x:v>4621</x:v>
      </x:c>
      <x:c r="E828" s="194">
        <x:v>1</x:v>
      </x:c>
      <x:c r="F828" s="275" t="s">
        <x:v>6939</x:v>
      </x:c>
      <x:c r="G828" s="276" t="s">
        <x:v>3044</x:v>
      </x:c>
      <x:c r="H828" s="276">
        <x:v>1</x:v>
      </x:c>
    </x:row>
    <x:row r="829" spans="3:8">
      <x:c r="C829" s="195" t="s">
        <x:v>4690</x:v>
      </x:c>
      <x:c r="D829" s="194" t="s">
        <x:v>4621</x:v>
      </x:c>
      <x:c r="E829" s="194">
        <x:v>1</x:v>
      </x:c>
      <x:c r="F829" s="275" t="s">
        <x:v>6830</x:v>
      </x:c>
      <x:c r="G829" s="276" t="s">
        <x:v>4629</x:v>
      </x:c>
      <x:c r="H829" s="276">
        <x:v>1</x:v>
      </x:c>
    </x:row>
    <x:row r="830" spans="3:8">
      <x:c r="C830" s="195" t="s">
        <x:v>1934</x:v>
      </x:c>
      <x:c r="D830" s="194" t="s">
        <x:v>4621</x:v>
      </x:c>
      <x:c r="E830" s="194">
        <x:v>1</x:v>
      </x:c>
      <x:c r="F830" s="275" t="s">
        <x:v>4761</x:v>
      </x:c>
      <x:c r="G830" s="276" t="s">
        <x:v>4629</x:v>
      </x:c>
      <x:c r="H830" s="276">
        <x:v>1</x:v>
      </x:c>
    </x:row>
    <x:row r="831" spans="3:8">
      <x:c r="C831" s="195" t="s">
        <x:v>8923</x:v>
      </x:c>
      <x:c r="D831" s="194" t="s">
        <x:v>3016</x:v>
      </x:c>
      <x:c r="E831" s="194">
        <x:v>1</x:v>
      </x:c>
      <x:c r="F831" s="275" t="s">
        <x:v>6186</x:v>
      </x:c>
      <x:c r="G831" s="276" t="s">
        <x:v>2999</x:v>
      </x:c>
      <x:c r="H831" s="276">
        <x:v>1</x:v>
      </x:c>
    </x:row>
    <x:row r="832" spans="3:8">
      <x:c r="C832" s="195" t="s">
        <x:v>3415</x:v>
      </x:c>
      <x:c r="D832" s="194" t="s">
        <x:v>3016</x:v>
      </x:c>
      <x:c r="E832" s="194">
        <x:v>1</x:v>
      </x:c>
      <x:c r="F832" s="275" t="s">
        <x:v>6638</x:v>
      </x:c>
      <x:c r="G832" s="276" t="s">
        <x:v>2999</x:v>
      </x:c>
      <x:c r="H832" s="276">
        <x:v>2</x:v>
      </x:c>
    </x:row>
    <x:row r="833" spans="5:5">
      <x:c r="E833" s="194">
        <x:f>SUM(E805:E832)</x:f>
        <x:v>30</x:v>
      </x:c>
    </x:row>
    <x:row r="834" spans="1:8">
      <x:c r="A834" s="186">
        <x:v>45808</x:v>
      </x:c>
      <x:c r="B834" s="452"/>
      <x:c r="C834" s="195" t="s">
        <x:v>4225</x:v>
      </x:c>
      <x:c r="D834" s="194" t="s">
        <x:v>3044</x:v>
      </x:c>
      <x:c r="E834" s="194">
        <x:v>1</x:v>
      </x:c>
      <x:c r="F834" s="293" t="s">
        <x:v>5669</x:v>
      </x:c>
      <x:c r="G834" s="294" t="s">
        <x:v>3050</x:v>
      </x:c>
      <x:c r="H834" s="294">
        <x:v>1</x:v>
      </x:c>
    </x:row>
    <x:row r="835" spans="3:8">
      <x:c r="C835" s="195" t="s">
        <x:v>6793</x:v>
      </x:c>
      <x:c r="D835" s="194" t="s">
        <x:v>3044</x:v>
      </x:c>
      <x:c r="E835" s="194">
        <x:v>1</x:v>
      </x:c>
      <x:c r="F835" s="293" t="s">
        <x:v>8337</x:v>
      </x:c>
      <x:c r="G835" s="294" t="s">
        <x:v>4621</x:v>
      </x:c>
      <x:c r="H835" s="294">
        <x:v>1</x:v>
      </x:c>
    </x:row>
    <x:row r="836" spans="3:8">
      <x:c r="C836" s="195" t="s">
        <x:v>5763</x:v>
      </x:c>
      <x:c r="D836" s="194" t="s">
        <x:v>2999</x:v>
      </x:c>
      <x:c r="E836" s="194">
        <x:v>1</x:v>
      </x:c>
      <x:c r="F836" s="293" t="s">
        <x:v>6268</x:v>
      </x:c>
      <x:c r="G836" s="294" t="s">
        <x:v>4629</x:v>
      </x:c>
      <x:c r="H836" s="294">
        <x:v>1</x:v>
      </x:c>
    </x:row>
    <x:row r="837" spans="3:8">
      <x:c r="C837" s="195" t="s">
        <x:v>8750</x:v>
      </x:c>
      <x:c r="D837" s="194" t="s">
        <x:v>2999</x:v>
      </x:c>
      <x:c r="E837" s="194">
        <x:v>1</x:v>
      </x:c>
      <x:c r="F837" s="293" t="s">
        <x:v>6914</x:v>
      </x:c>
      <x:c r="G837" s="294" t="s">
        <x:v>4629</x:v>
      </x:c>
      <x:c r="H837" s="294">
        <x:v>1</x:v>
      </x:c>
    </x:row>
    <x:row r="838" spans="3:8">
      <x:c r="C838" s="195" t="s">
        <x:v>8635</x:v>
      </x:c>
      <x:c r="D838" s="194" t="s">
        <x:v>2999</x:v>
      </x:c>
      <x:c r="E838" s="194">
        <x:v>1</x:v>
      </x:c>
      <x:c r="F838" s="293" t="s">
        <x:v>6109</x:v>
      </x:c>
      <x:c r="G838" s="294" t="s">
        <x:v>3016</x:v>
      </x:c>
      <x:c r="H838" s="294">
        <x:v>1</x:v>
      </x:c>
    </x:row>
    <x:row r="839" spans="3:8">
      <x:c r="C839" s="195" t="s">
        <x:v>1859</x:v>
      </x:c>
      <x:c r="D839" s="194" t="s">
        <x:v>2999</x:v>
      </x:c>
      <x:c r="E839" s="194">
        <x:v>1</x:v>
      </x:c>
      <x:c r="F839" s="293" t="s">
        <x:v>8422</x:v>
      </x:c>
      <x:c r="G839" s="294" t="s">
        <x:v>3050</x:v>
      </x:c>
      <x:c r="H839" s="294">
        <x:v>1</x:v>
      </x:c>
    </x:row>
    <x:row r="840" spans="3:8">
      <x:c r="C840" s="195" t="s">
        <x:v>6717</x:v>
      </x:c>
      <x:c r="D840" s="194" t="s">
        <x:v>2999</x:v>
      </x:c>
      <x:c r="E840" s="194">
        <x:v>1</x:v>
      </x:c>
      <x:c r="F840" s="291" t="s">
        <x:v>2353</x:v>
      </x:c>
      <x:c r="G840" s="292" t="s">
        <x:v>4621</x:v>
      </x:c>
      <x:c r="H840" s="292">
        <x:v>1</x:v>
      </x:c>
    </x:row>
    <x:row r="841" spans="3:8">
      <x:c r="C841" s="195" t="s">
        <x:v>6106</x:v>
      </x:c>
      <x:c r="D841" s="194" t="s">
        <x:v>2999</x:v>
      </x:c>
      <x:c r="E841" s="194">
        <x:v>1</x:v>
      </x:c>
      <x:c r="F841" s="291" t="s">
        <x:v>1975</x:v>
      </x:c>
      <x:c r="G841" s="292" t="s">
        <x:v>3050</x:v>
      </x:c>
      <x:c r="H841" s="292">
        <x:v>1</x:v>
      </x:c>
    </x:row>
    <x:row r="842" spans="3:8">
      <x:c r="C842" s="195" t="s">
        <x:v>6186</x:v>
      </x:c>
      <x:c r="D842" s="194" t="s">
        <x:v>2999</x:v>
      </x:c>
      <x:c r="E842" s="194">
        <x:v>1</x:v>
      </x:c>
      <x:c r="F842" s="291" t="s">
        <x:v>8298</x:v>
      </x:c>
      <x:c r="G842" s="292" t="s">
        <x:v>3050</x:v>
      </x:c>
      <x:c r="H842" s="292">
        <x:v>1</x:v>
      </x:c>
    </x:row>
    <x:row r="843" spans="3:8">
      <x:c r="C843" s="195" t="s">
        <x:v>4645</x:v>
      </x:c>
      <x:c r="D843" s="194" t="s">
        <x:v>2999</x:v>
      </x:c>
      <x:c r="E843" s="194">
        <x:v>1</x:v>
      </x:c>
      <x:c r="F843" s="291" t="s">
        <x:v>5677</x:v>
      </x:c>
      <x:c r="G843" s="292" t="s">
        <x:v>4621</x:v>
      </x:c>
      <x:c r="H843" s="292">
        <x:v>1</x:v>
      </x:c>
    </x:row>
    <x:row r="844" spans="3:8">
      <x:c r="C844" s="195" t="s">
        <x:v>6268</x:v>
      </x:c>
      <x:c r="D844" s="194" t="s">
        <x:v>4629</x:v>
      </x:c>
      <x:c r="E844" s="194">
        <x:v>1</x:v>
      </x:c>
      <x:c r="F844" s="291" t="s">
        <x:v>4348</x:v>
      </x:c>
      <x:c r="G844" s="292" t="s">
        <x:v>3050</x:v>
      </x:c>
      <x:c r="H844" s="292">
        <x:v>1</x:v>
      </x:c>
    </x:row>
    <x:row r="845" spans="3:8">
      <x:c r="C845" s="195" t="s">
        <x:v>6914</x:v>
      </x:c>
      <x:c r="D845" s="194" t="s">
        <x:v>4629</x:v>
      </x:c>
      <x:c r="E845" s="194">
        <x:v>1</x:v>
      </x:c>
      <x:c r="F845" s="289" t="s">
        <x:v>4225</x:v>
      </x:c>
      <x:c r="G845" s="290" t="s">
        <x:v>3044</x:v>
      </x:c>
      <x:c r="H845" s="290">
        <x:v>1</x:v>
      </x:c>
    </x:row>
    <x:row r="846" spans="3:8">
      <x:c r="C846" s="195" t="s">
        <x:v>8387</x:v>
      </x:c>
      <x:c r="D846" s="194" t="s">
        <x:v>4629</x:v>
      </x:c>
      <x:c r="E846" s="194">
        <x:v>1</x:v>
      </x:c>
      <x:c r="F846" s="289" t="s">
        <x:v>8920</x:v>
      </x:c>
      <x:c r="G846" s="290" t="s">
        <x:v>3050</x:v>
      </x:c>
      <x:c r="H846" s="290">
        <x:v>1</x:v>
      </x:c>
    </x:row>
    <x:row r="847" spans="3:8">
      <x:c r="C847" s="195" t="s">
        <x:v>8721</x:v>
      </x:c>
      <x:c r="D847" s="194" t="s">
        <x:v>4629</x:v>
      </x:c>
      <x:c r="E847" s="194">
        <x:v>1</x:v>
      </x:c>
      <x:c r="F847" s="289" t="s">
        <x:v>9159</x:v>
      </x:c>
      <x:c r="G847" s="290" t="s">
        <x:v>3050</x:v>
      </x:c>
      <x:c r="H847" s="290">
        <x:v>1</x:v>
      </x:c>
    </x:row>
    <x:row r="848" spans="3:8">
      <x:c r="C848" s="195" t="s">
        <x:v>8910</x:v>
      </x:c>
      <x:c r="D848" s="194" t="s">
        <x:v>4629</x:v>
      </x:c>
      <x:c r="E848" s="194">
        <x:v>1</x:v>
      </x:c>
      <x:c r="F848" s="289" t="s">
        <x:v>8387</x:v>
      </x:c>
      <x:c r="G848" s="290" t="s">
        <x:v>4629</x:v>
      </x:c>
      <x:c r="H848" s="290">
        <x:v>1</x:v>
      </x:c>
    </x:row>
    <x:row r="849" spans="3:8">
      <x:c r="C849" s="195" t="s">
        <x:v>4186</x:v>
      </x:c>
      <x:c r="D849" s="194" t="s">
        <x:v>4629</x:v>
      </x:c>
      <x:c r="E849" s="194">
        <x:v>1</x:v>
      </x:c>
      <x:c r="F849" s="289" t="s">
        <x:v>6033</x:v>
      </x:c>
      <x:c r="G849" s="290" t="s">
        <x:v>3016</x:v>
      </x:c>
      <x:c r="H849" s="290">
        <x:v>1</x:v>
      </x:c>
    </x:row>
    <x:row r="850" spans="3:8">
      <x:c r="C850" s="195" t="s">
        <x:v>2071</x:v>
      </x:c>
      <x:c r="D850" s="194" t="s">
        <x:v>4629</x:v>
      </x:c>
      <x:c r="E850" s="194">
        <x:v>1</x:v>
      </x:c>
      <x:c r="F850" s="289" t="s">
        <x:v>4295</x:v>
      </x:c>
      <x:c r="G850" s="290" t="s">
        <x:v>3050</x:v>
      </x:c>
      <x:c r="H850" s="290">
        <x:v>1</x:v>
      </x:c>
    </x:row>
    <x:row r="851" spans="3:8">
      <x:c r="C851" s="195" t="s">
        <x:v>8597</x:v>
      </x:c>
      <x:c r="D851" s="194" t="s">
        <x:v>4629</x:v>
      </x:c>
      <x:c r="E851" s="194">
        <x:v>2</x:v>
      </x:c>
      <x:c r="F851" s="289" t="s">
        <x:v>6046</x:v>
      </x:c>
      <x:c r="G851" s="290" t="s">
        <x:v>3050</x:v>
      </x:c>
      <x:c r="H851" s="290">
        <x:v>1</x:v>
      </x:c>
    </x:row>
    <x:row r="852" spans="3:8">
      <x:c r="C852" s="195" t="s">
        <x:v>8575</x:v>
      </x:c>
      <x:c r="D852" s="194" t="s">
        <x:v>4629</x:v>
      </x:c>
      <x:c r="E852" s="194">
        <x:v>1</x:v>
      </x:c>
      <x:c r="F852" s="289" t="s">
        <x:v>5763</x:v>
      </x:c>
      <x:c r="G852" s="290" t="s">
        <x:v>2999</x:v>
      </x:c>
      <x:c r="H852" s="290">
        <x:v>1</x:v>
      </x:c>
    </x:row>
    <x:row r="853" spans="3:8">
      <x:c r="C853" s="195" t="s">
        <x:v>4636</x:v>
      </x:c>
      <x:c r="D853" s="194" t="s">
        <x:v>4629</x:v>
      </x:c>
      <x:c r="E853" s="194">
        <x:v>1</x:v>
      </x:c>
      <x:c r="F853" s="289" t="s">
        <x:v>8271</x:v>
      </x:c>
      <x:c r="G853" s="290" t="s">
        <x:v>3016</x:v>
      </x:c>
      <x:c r="H853" s="290">
        <x:v>1</x:v>
      </x:c>
    </x:row>
    <x:row r="854" spans="3:8">
      <x:c r="C854" s="195" t="s">
        <x:v>4595</x:v>
      </x:c>
      <x:c r="D854" s="194" t="s">
        <x:v>4629</x:v>
      </x:c>
      <x:c r="E854" s="194">
        <x:v>3</x:v>
      </x:c>
      <x:c r="F854" s="261" t="s">
        <x:v>8974</x:v>
      </x:c>
      <x:c r="G854" s="262" t="s">
        <x:v>3050</x:v>
      </x:c>
      <x:c r="H854" s="262">
        <x:v>1</x:v>
      </x:c>
    </x:row>
    <x:row r="855" spans="3:8">
      <x:c r="C855" s="195" t="s">
        <x:v>5669</x:v>
      </x:c>
      <x:c r="D855" s="194" t="s">
        <x:v>3050</x:v>
      </x:c>
      <x:c r="E855" s="194">
        <x:v>1</x:v>
      </x:c>
      <x:c r="F855" s="261" t="s">
        <x:v>8750</x:v>
      </x:c>
      <x:c r="G855" s="262" t="s">
        <x:v>2999</x:v>
      </x:c>
      <x:c r="H855" s="262">
        <x:v>1</x:v>
      </x:c>
    </x:row>
    <x:row r="856" spans="3:8">
      <x:c r="C856" s="195" t="s">
        <x:v>8422</x:v>
      </x:c>
      <x:c r="D856" s="194" t="s">
        <x:v>3050</x:v>
      </x:c>
      <x:c r="E856" s="194">
        <x:v>1</x:v>
      </x:c>
      <x:c r="F856" s="261" t="s">
        <x:v>4375</x:v>
      </x:c>
      <x:c r="G856" s="262" t="s">
        <x:v>3016</x:v>
      </x:c>
      <x:c r="H856" s="262">
        <x:v>1</x:v>
      </x:c>
    </x:row>
    <x:row r="857" spans="3:8">
      <x:c r="C857" s="195" t="s">
        <x:v>1975</x:v>
      </x:c>
      <x:c r="D857" s="194" t="s">
        <x:v>3050</x:v>
      </x:c>
      <x:c r="E857" s="194">
        <x:v>1</x:v>
      </x:c>
      <x:c r="F857" s="261" t="s">
        <x:v>8721</x:v>
      </x:c>
      <x:c r="G857" s="262" t="s">
        <x:v>4629</x:v>
      </x:c>
      <x:c r="H857" s="262">
        <x:v>1</x:v>
      </x:c>
    </x:row>
    <x:row r="858" spans="3:8">
      <x:c r="C858" s="195" t="s">
        <x:v>8298</x:v>
      </x:c>
      <x:c r="D858" s="194" t="s">
        <x:v>3050</x:v>
      </x:c>
      <x:c r="E858" s="194">
        <x:v>1</x:v>
      </x:c>
      <x:c r="F858" s="261" t="s">
        <x:v>8910</x:v>
      </x:c>
      <x:c r="G858" s="262" t="s">
        <x:v>4629</x:v>
      </x:c>
      <x:c r="H858" s="262">
        <x:v>1</x:v>
      </x:c>
    </x:row>
    <x:row r="859" spans="3:8">
      <x:c r="C859" s="195" t="s">
        <x:v>4348</x:v>
      </x:c>
      <x:c r="D859" s="194" t="s">
        <x:v>3050</x:v>
      </x:c>
      <x:c r="E859" s="194">
        <x:v>1</x:v>
      </x:c>
      <x:c r="F859" s="261" t="s">
        <x:v>8635</x:v>
      </x:c>
      <x:c r="G859" s="262" t="s">
        <x:v>2999</x:v>
      </x:c>
      <x:c r="H859" s="262">
        <x:v>1</x:v>
      </x:c>
    </x:row>
    <x:row r="860" spans="3:8">
      <x:c r="C860" s="195" t="s">
        <x:v>8920</x:v>
      </x:c>
      <x:c r="D860" s="194" t="s">
        <x:v>3050</x:v>
      </x:c>
      <x:c r="E860" s="194">
        <x:v>1</x:v>
      </x:c>
      <x:c r="F860" s="261" t="s">
        <x:v>8969</x:v>
      </x:c>
      <x:c r="G860" s="262" t="s">
        <x:v>3016</x:v>
      </x:c>
      <x:c r="H860" s="262">
        <x:v>1</x:v>
      </x:c>
    </x:row>
    <x:row r="861" spans="3:8">
      <x:c r="C861" s="195" t="s">
        <x:v>9159</x:v>
      </x:c>
      <x:c r="D861" s="194" t="s">
        <x:v>3050</x:v>
      </x:c>
      <x:c r="E861" s="194">
        <x:v>1</x:v>
      </x:c>
      <x:c r="F861" s="287" t="s">
        <x:v>8136</x:v>
      </x:c>
      <x:c r="G861" s="288" t="s">
        <x:v>4621</x:v>
      </x:c>
      <x:c r="H861" s="288">
        <x:v>1</x:v>
      </x:c>
    </x:row>
    <x:row r="862" spans="3:8">
      <x:c r="C862" s="195" t="s">
        <x:v>4295</x:v>
      </x:c>
      <x:c r="D862" s="194" t="s">
        <x:v>3050</x:v>
      </x:c>
      <x:c r="E862" s="194">
        <x:v>1</x:v>
      </x:c>
      <x:c r="F862" s="287" t="s">
        <x:v>4186</x:v>
      </x:c>
      <x:c r="G862" s="288" t="s">
        <x:v>4629</x:v>
      </x:c>
      <x:c r="H862" s="288">
        <x:v>1</x:v>
      </x:c>
    </x:row>
    <x:row r="863" spans="3:8">
      <x:c r="C863" s="195" t="s">
        <x:v>6046</x:v>
      </x:c>
      <x:c r="D863" s="194" t="s">
        <x:v>3050</x:v>
      </x:c>
      <x:c r="E863" s="194">
        <x:v>1</x:v>
      </x:c>
      <x:c r="F863" s="287" t="s">
        <x:v>2198</x:v>
      </x:c>
      <x:c r="G863" s="288" t="s">
        <x:v>3016</x:v>
      </x:c>
      <x:c r="H863" s="288">
        <x:v>1</x:v>
      </x:c>
    </x:row>
    <x:row r="864" spans="3:8">
      <x:c r="C864" s="195" t="s">
        <x:v>8974</x:v>
      </x:c>
      <x:c r="D864" s="194" t="s">
        <x:v>3050</x:v>
      </x:c>
      <x:c r="E864" s="194">
        <x:v>1</x:v>
      </x:c>
      <x:c r="F864" s="287" t="s">
        <x:v>8752</x:v>
      </x:c>
      <x:c r="G864" s="288" t="s">
        <x:v>3050</x:v>
      </x:c>
      <x:c r="H864" s="288">
        <x:v>1</x:v>
      </x:c>
    </x:row>
    <x:row r="865" spans="3:8">
      <x:c r="C865" s="195" t="s">
        <x:v>8752</x:v>
      </x:c>
      <x:c r="D865" s="194" t="s">
        <x:v>3050</x:v>
      </x:c>
      <x:c r="E865" s="194">
        <x:v>1</x:v>
      </x:c>
      <x:c r="F865" s="287" t="s">
        <x:v>2071</x:v>
      </x:c>
      <x:c r="G865" s="288" t="s">
        <x:v>4629</x:v>
      </x:c>
      <x:c r="H865" s="288">
        <x:v>1</x:v>
      </x:c>
    </x:row>
    <x:row r="866" spans="3:8">
      <x:c r="C866" s="195" t="s">
        <x:v>4489</x:v>
      </x:c>
      <x:c r="D866" s="194" t="s">
        <x:v>3050</x:v>
      </x:c>
      <x:c r="E866" s="194">
        <x:v>1</x:v>
      </x:c>
      <x:c r="F866" s="287" t="s">
        <x:v>8597</x:v>
      </x:c>
      <x:c r="G866" s="288" t="s">
        <x:v>4629</x:v>
      </x:c>
      <x:c r="H866" s="288">
        <x:v>2</x:v>
      </x:c>
    </x:row>
    <x:row r="867" spans="3:8">
      <x:c r="C867" s="195" t="s">
        <x:v>6770</x:v>
      </x:c>
      <x:c r="D867" s="194" t="s">
        <x:v>3050</x:v>
      </x:c>
      <x:c r="E867" s="194">
        <x:v>1</x:v>
      </x:c>
      <x:c r="F867" s="287" t="s">
        <x:v>8575</x:v>
      </x:c>
      <x:c r="G867" s="288" t="s">
        <x:v>4629</x:v>
      </x:c>
      <x:c r="H867" s="288">
        <x:v>1</x:v>
      </x:c>
    </x:row>
    <x:row r="868" spans="3:8">
      <x:c r="C868" s="195" t="s">
        <x:v>1896</x:v>
      </x:c>
      <x:c r="D868" s="194" t="s">
        <x:v>3050</x:v>
      </x:c>
      <x:c r="E868" s="194">
        <x:v>1</x:v>
      </x:c>
      <x:c r="F868" s="287" t="s">
        <x:v>8169</x:v>
      </x:c>
      <x:c r="G868" s="288" t="s">
        <x:v>3016</x:v>
      </x:c>
      <x:c r="H868" s="288">
        <x:v>1</x:v>
      </x:c>
    </x:row>
    <x:row r="869" spans="3:8">
      <x:c r="C869" s="195" t="s">
        <x:v>6920</x:v>
      </x:c>
      <x:c r="D869" s="194" t="s">
        <x:v>3050</x:v>
      </x:c>
      <x:c r="E869" s="194">
        <x:v>1</x:v>
      </x:c>
      <x:c r="F869" s="279" t="s">
        <x:v>4494</x:v>
      </x:c>
      <x:c r="G869" s="280" t="s">
        <x:v>4621</x:v>
      </x:c>
      <x:c r="H869" s="280">
        <x:v>1</x:v>
      </x:c>
    </x:row>
    <x:row r="870" spans="3:8">
      <x:c r="C870" s="195" t="s">
        <x:v>6228</x:v>
      </x:c>
      <x:c r="D870" s="194" t="s">
        <x:v>3050</x:v>
      </x:c>
      <x:c r="E870" s="194">
        <x:v>1</x:v>
      </x:c>
      <x:c r="F870" s="279" t="s">
        <x:v>4489</x:v>
      </x:c>
      <x:c r="G870" s="280" t="s">
        <x:v>3050</x:v>
      </x:c>
      <x:c r="H870" s="280">
        <x:v>1</x:v>
      </x:c>
    </x:row>
    <x:row r="871" spans="3:8">
      <x:c r="C871" s="195" t="s">
        <x:v>4773</x:v>
      </x:c>
      <x:c r="D871" s="194" t="s">
        <x:v>3050</x:v>
      </x:c>
      <x:c r="E871" s="194">
        <x:v>3</x:v>
      </x:c>
      <x:c r="F871" s="279" t="s">
        <x:v>6770</x:v>
      </x:c>
      <x:c r="G871" s="280" t="s">
        <x:v>3050</x:v>
      </x:c>
      <x:c r="H871" s="280">
        <x:v>1</x:v>
      </x:c>
    </x:row>
    <x:row r="872" spans="3:8">
      <x:c r="C872" s="195" t="s">
        <x:v>6230</x:v>
      </x:c>
      <x:c r="D872" s="194" t="s">
        <x:v>3050</x:v>
      </x:c>
      <x:c r="E872" s="194">
        <x:v>1</x:v>
      </x:c>
      <x:c r="F872" s="279" t="s">
        <x:v>1896</x:v>
      </x:c>
      <x:c r="G872" s="280" t="s">
        <x:v>3050</x:v>
      </x:c>
      <x:c r="H872" s="280">
        <x:v>1</x:v>
      </x:c>
    </x:row>
    <x:row r="873" spans="3:8">
      <x:c r="C873" s="195" t="s">
        <x:v>4584</x:v>
      </x:c>
      <x:c r="D873" s="194" t="s">
        <x:v>3050</x:v>
      </x:c>
      <x:c r="E873" s="194">
        <x:v>1</x:v>
      </x:c>
      <x:c r="F873" s="279" t="s">
        <x:v>6252</x:v>
      </x:c>
      <x:c r="G873" s="280" t="s">
        <x:v>4621</x:v>
      </x:c>
      <x:c r="H873" s="280">
        <x:v>1</x:v>
      </x:c>
    </x:row>
    <x:row r="874" spans="3:8">
      <x:c r="C874" s="195" t="s">
        <x:v>6103</x:v>
      </x:c>
      <x:c r="D874" s="194" t="s">
        <x:v>3050</x:v>
      </x:c>
      <x:c r="E874" s="194">
        <x:v>2</x:v>
      </x:c>
      <x:c r="F874" s="279" t="s">
        <x:v>6808</x:v>
      </x:c>
      <x:c r="G874" s="280" t="s">
        <x:v>4621</x:v>
      </x:c>
      <x:c r="H874" s="280">
        <x:v>1</x:v>
      </x:c>
    </x:row>
    <x:row r="875" spans="3:8">
      <x:c r="C875" s="195" t="s">
        <x:v>6797</x:v>
      </x:c>
      <x:c r="D875" s="194" t="s">
        <x:v>3050</x:v>
      </x:c>
      <x:c r="E875" s="194">
        <x:v>1</x:v>
      </x:c>
      <x:c r="F875" s="279" t="s">
        <x:v>4636</x:v>
      </x:c>
      <x:c r="G875" s="280" t="s">
        <x:v>4629</x:v>
      </x:c>
      <x:c r="H875" s="280">
        <x:v>1</x:v>
      </x:c>
    </x:row>
    <x:row r="876" spans="3:8">
      <x:c r="C876" s="195" t="s">
        <x:v>6751</x:v>
      </x:c>
      <x:c r="D876" s="194" t="s">
        <x:v>3050</x:v>
      </x:c>
      <x:c r="E876" s="194">
        <x:v>1</x:v>
      </x:c>
      <x:c r="F876" s="285" t="s">
        <x:v>6920</x:v>
      </x:c>
      <x:c r="G876" s="286" t="s">
        <x:v>3050</x:v>
      </x:c>
      <x:c r="H876" s="286">
        <x:v>1</x:v>
      </x:c>
    </x:row>
    <x:row r="877" spans="3:8">
      <x:c r="C877" s="195" t="s">
        <x:v>3264</x:v>
      </x:c>
      <x:c r="D877" s="194" t="s">
        <x:v>3050</x:v>
      </x:c>
      <x:c r="E877" s="194">
        <x:v>1</x:v>
      </x:c>
      <x:c r="F877" s="285" t="s">
        <x:v>4764</x:v>
      </x:c>
      <x:c r="G877" s="286" t="s">
        <x:v>4621</x:v>
      </x:c>
      <x:c r="H877" s="286">
        <x:v>1</x:v>
      </x:c>
    </x:row>
    <x:row r="878" spans="3:8">
      <x:c r="C878" s="195" t="s">
        <x:v>6112</x:v>
      </x:c>
      <x:c r="D878" s="194" t="s">
        <x:v>433</x:v>
      </x:c>
      <x:c r="E878" s="194">
        <x:v>1</x:v>
      </x:c>
      <x:c r="F878" s="285" t="s">
        <x:v>4557</x:v>
      </x:c>
      <x:c r="G878" s="286" t="s">
        <x:v>3016</x:v>
      </x:c>
      <x:c r="H878" s="286">
        <x:v>1</x:v>
      </x:c>
    </x:row>
    <x:row r="879" spans="3:8">
      <x:c r="C879" s="195" t="s">
        <x:v>4614</x:v>
      </x:c>
      <x:c r="D879" s="194" t="s">
        <x:v>433</x:v>
      </x:c>
      <x:c r="E879" s="194">
        <x:v>1</x:v>
      </x:c>
      <x:c r="F879" s="285" t="s">
        <x:v>6228</x:v>
      </x:c>
      <x:c r="G879" s="286" t="s">
        <x:v>3050</x:v>
      </x:c>
      <x:c r="H879" s="286">
        <x:v>1</x:v>
      </x:c>
    </x:row>
    <x:row r="880" spans="3:8">
      <x:c r="C880" s="195" t="s">
        <x:v>8337</x:v>
      </x:c>
      <x:c r="D880" s="194" t="s">
        <x:v>4621</x:v>
      </x:c>
      <x:c r="E880" s="194">
        <x:v>1</x:v>
      </x:c>
      <x:c r="F880" s="285" t="s">
        <x:v>1859</x:v>
      </x:c>
      <x:c r="G880" s="286" t="s">
        <x:v>2999</x:v>
      </x:c>
      <x:c r="H880" s="286">
        <x:v>1</x:v>
      </x:c>
    </x:row>
    <x:row r="881" spans="3:8">
      <x:c r="C881" s="195" t="s">
        <x:v>2353</x:v>
      </x:c>
      <x:c r="D881" s="194" t="s">
        <x:v>4621</x:v>
      </x:c>
      <x:c r="E881" s="194">
        <x:v>1</x:v>
      </x:c>
      <x:c r="F881" s="285" t="s">
        <x:v>6717</x:v>
      </x:c>
      <x:c r="G881" s="286" t="s">
        <x:v>2999</x:v>
      </x:c>
      <x:c r="H881" s="286">
        <x:v>1</x:v>
      </x:c>
    </x:row>
    <x:row r="882" spans="3:8">
      <x:c r="C882" s="195" t="s">
        <x:v>5677</x:v>
      </x:c>
      <x:c r="D882" s="194" t="s">
        <x:v>4621</x:v>
      </x:c>
      <x:c r="E882" s="194">
        <x:v>1</x:v>
      </x:c>
      <x:c r="F882" s="285" t="s">
        <x:v>3255</x:v>
      </x:c>
      <x:c r="G882" s="286" t="s">
        <x:v>3016</x:v>
      </x:c>
      <x:c r="H882" s="286">
        <x:v>1</x:v>
      </x:c>
    </x:row>
    <x:row r="883" spans="3:8">
      <x:c r="C883" s="195" t="s">
        <x:v>8136</x:v>
      </x:c>
      <x:c r="D883" s="194" t="s">
        <x:v>4621</x:v>
      </x:c>
      <x:c r="E883" s="194">
        <x:v>1</x:v>
      </x:c>
      <x:c r="F883" s="285" t="s">
        <x:v>4773</x:v>
      </x:c>
      <x:c r="G883" s="286" t="s">
        <x:v>3050</x:v>
      </x:c>
      <x:c r="H883" s="286">
        <x:v>3</x:v>
      </x:c>
    </x:row>
    <x:row r="884" spans="3:8">
      <x:c r="C884" s="195" t="s">
        <x:v>4494</x:v>
      </x:c>
      <x:c r="D884" s="194" t="s">
        <x:v>4621</x:v>
      </x:c>
      <x:c r="E884" s="194">
        <x:v>1</x:v>
      </x:c>
      <x:c r="F884" s="285" t="s">
        <x:v>4592</x:v>
      </x:c>
      <x:c r="G884" s="286" t="s">
        <x:v>4621</x:v>
      </x:c>
      <x:c r="H884" s="286">
        <x:v>1</x:v>
      </x:c>
    </x:row>
    <x:row r="885" spans="3:8">
      <x:c r="C885" s="195" t="s">
        <x:v>6252</x:v>
      </x:c>
      <x:c r="D885" s="194" t="s">
        <x:v>4621</x:v>
      </x:c>
      <x:c r="E885" s="194">
        <x:v>1</x:v>
      </x:c>
      <x:c r="F885" s="285" t="s">
        <x:v>6100</x:v>
      </x:c>
      <x:c r="G885" s="286" t="s">
        <x:v>4621</x:v>
      </x:c>
      <x:c r="H885" s="286">
        <x:v>1</x:v>
      </x:c>
    </x:row>
    <x:row r="886" spans="3:8">
      <x:c r="C886" s="195" t="s">
        <x:v>6808</x:v>
      </x:c>
      <x:c r="D886" s="194" t="s">
        <x:v>4621</x:v>
      </x:c>
      <x:c r="E886" s="194">
        <x:v>1</x:v>
      </x:c>
      <x:c r="F886" s="285" t="s">
        <x:v>4614</x:v>
      </x:c>
      <x:c r="G886" s="286" t="s">
        <x:v>433</x:v>
      </x:c>
      <x:c r="H886" s="286">
        <x:v>1</x:v>
      </x:c>
    </x:row>
    <x:row r="887" spans="3:8">
      <x:c r="C887" s="195" t="s">
        <x:v>4764</x:v>
      </x:c>
      <x:c r="D887" s="194" t="s">
        <x:v>4621</x:v>
      </x:c>
      <x:c r="E887" s="194">
        <x:v>1</x:v>
      </x:c>
      <x:c r="F887" s="285" t="s">
        <x:v>6271</x:v>
      </x:c>
      <x:c r="G887" s="286" t="s">
        <x:v>4621</x:v>
      </x:c>
      <x:c r="H887" s="286">
        <x:v>1</x:v>
      </x:c>
    </x:row>
    <x:row r="888" spans="3:8">
      <x:c r="C888" s="195" t="s">
        <x:v>4592</x:v>
      </x:c>
      <x:c r="D888" s="194" t="s">
        <x:v>4621</x:v>
      </x:c>
      <x:c r="E888" s="194">
        <x:v>1</x:v>
      </x:c>
      <x:c r="F888" s="285" t="s">
        <x:v>1934</x:v>
      </x:c>
      <x:c r="G888" s="286" t="s">
        <x:v>4621</x:v>
      </x:c>
      <x:c r="H888" s="286">
        <x:v>1</x:v>
      </x:c>
    </x:row>
    <x:row r="889" spans="3:8">
      <x:c r="C889" s="195" t="s">
        <x:v>6100</x:v>
      </x:c>
      <x:c r="D889" s="194" t="s">
        <x:v>4621</x:v>
      </x:c>
      <x:c r="E889" s="194">
        <x:v>1</x:v>
      </x:c>
      <x:c r="F889" s="285" t="s">
        <x:v>6790</x:v>
      </x:c>
      <x:c r="G889" s="286" t="s">
        <x:v>4621</x:v>
      </x:c>
      <x:c r="H889" s="286">
        <x:v>1</x:v>
      </x:c>
    </x:row>
    <x:row r="890" spans="3:8">
      <x:c r="C890" s="195" t="s">
        <x:v>6271</x:v>
      </x:c>
      <x:c r="D890" s="194" t="s">
        <x:v>4621</x:v>
      </x:c>
      <x:c r="E890" s="194">
        <x:v>1</x:v>
      </x:c>
      <x:c r="F890" s="285" t="s">
        <x:v>6617</x:v>
      </x:c>
      <x:c r="G890" s="286" t="s">
        <x:v>4621</x:v>
      </x:c>
      <x:c r="H890" s="286">
        <x:v>1</x:v>
      </x:c>
    </x:row>
    <x:row r="891" spans="3:8">
      <x:c r="C891" s="195" t="s">
        <x:v>1934</x:v>
      </x:c>
      <x:c r="D891" s="194" t="s">
        <x:v>4621</x:v>
      </x:c>
      <x:c r="E891" s="194">
        <x:v>1</x:v>
      </x:c>
      <x:c r="F891" s="285" t="s">
        <x:v>4760</x:v>
      </x:c>
      <x:c r="G891" s="286" t="s">
        <x:v>4621</x:v>
      </x:c>
      <x:c r="H891" s="286">
        <x:v>2</x:v>
      </x:c>
    </x:row>
    <x:row r="892" spans="3:8">
      <x:c r="C892" s="195" t="s">
        <x:v>6790</x:v>
      </x:c>
      <x:c r="D892" s="194" t="s">
        <x:v>4621</x:v>
      </x:c>
      <x:c r="E892" s="194">
        <x:v>1</x:v>
      </x:c>
      <x:c r="F892" s="285" t="s">
        <x:v>6090</x:v>
      </x:c>
      <x:c r="G892" s="286" t="s">
        <x:v>4621</x:v>
      </x:c>
      <x:c r="H892" s="286">
        <x:v>1</x:v>
      </x:c>
    </x:row>
    <x:row r="893" spans="3:8">
      <x:c r="C893" s="195" t="s">
        <x:v>6617</x:v>
      </x:c>
      <x:c r="D893" s="194" t="s">
        <x:v>4621</x:v>
      </x:c>
      <x:c r="E893" s="194">
        <x:v>1</x:v>
      </x:c>
      <x:c r="F893" s="285" t="s">
        <x:v>6230</x:v>
      </x:c>
      <x:c r="G893" s="286" t="s">
        <x:v>3050</x:v>
      </x:c>
      <x:c r="H893" s="286">
        <x:v>1</x:v>
      </x:c>
    </x:row>
    <x:row r="894" spans="3:8">
      <x:c r="C894" s="195" t="s">
        <x:v>4760</x:v>
      </x:c>
      <x:c r="D894" s="194" t="s">
        <x:v>4621</x:v>
      </x:c>
      <x:c r="E894" s="194">
        <x:v>2</x:v>
      </x:c>
      <x:c r="F894" s="285" t="s">
        <x:v>4584</x:v>
      </x:c>
      <x:c r="G894" s="286" t="s">
        <x:v>3050</x:v>
      </x:c>
      <x:c r="H894" s="286">
        <x:v>1</x:v>
      </x:c>
    </x:row>
    <x:row r="895" spans="3:8">
      <x:c r="C895" s="195" t="s">
        <x:v>6090</x:v>
      </x:c>
      <x:c r="D895" s="194" t="s">
        <x:v>4621</x:v>
      </x:c>
      <x:c r="E895" s="194">
        <x:v>1</x:v>
      </x:c>
      <x:c r="F895" s="285" t="s">
        <x:v>6103</x:v>
      </x:c>
      <x:c r="G895" s="286" t="s">
        <x:v>3050</x:v>
      </x:c>
      <x:c r="H895" s="286">
        <x:v>2</x:v>
      </x:c>
    </x:row>
    <x:row r="896" spans="3:8">
      <x:c r="C896" s="195" t="s">
        <x:v>6756</x:v>
      </x:c>
      <x:c r="D896" s="194" t="s">
        <x:v>4621</x:v>
      </x:c>
      <x:c r="E896" s="194">
        <x:v>1</x:v>
      </x:c>
      <x:c r="F896" s="233" t="s">
        <x:v>6797</x:v>
      </x:c>
      <x:c r="G896" s="234" t="s">
        <x:v>3050</x:v>
      </x:c>
      <x:c r="H896" s="234">
        <x:v>1</x:v>
      </x:c>
    </x:row>
    <x:row r="897" spans="3:8">
      <x:c r="C897" s="195" t="s">
        <x:v>6109</x:v>
      </x:c>
      <x:c r="D897" s="194" t="s">
        <x:v>3016</x:v>
      </x:c>
      <x:c r="E897" s="194">
        <x:v>1</x:v>
      </x:c>
      <x:c r="F897" s="233" t="s">
        <x:v>6106</x:v>
      </x:c>
      <x:c r="G897" s="234" t="s">
        <x:v>2999</x:v>
      </x:c>
      <x:c r="H897" s="234">
        <x:v>1</x:v>
      </x:c>
    </x:row>
    <x:row r="898" spans="3:8">
      <x:c r="C898" s="195" t="s">
        <x:v>6033</x:v>
      </x:c>
      <x:c r="D898" s="194" t="s">
        <x:v>3016</x:v>
      </x:c>
      <x:c r="E898" s="194">
        <x:v>1</x:v>
      </x:c>
      <x:c r="F898" s="233" t="s">
        <x:v>6793</x:v>
      </x:c>
      <x:c r="G898" s="234" t="s">
        <x:v>3044</x:v>
      </x:c>
      <x:c r="H898" s="234">
        <x:v>1</x:v>
      </x:c>
    </x:row>
    <x:row r="899" spans="3:8">
      <x:c r="C899" s="195" t="s">
        <x:v>8271</x:v>
      </x:c>
      <x:c r="D899" s="194" t="s">
        <x:v>3016</x:v>
      </x:c>
      <x:c r="E899" s="194">
        <x:v>1</x:v>
      </x:c>
      <x:c r="F899" s="233" t="s">
        <x:v>6756</x:v>
      </x:c>
      <x:c r="G899" s="234" t="s">
        <x:v>4621</x:v>
      </x:c>
      <x:c r="H899" s="234">
        <x:v>1</x:v>
      </x:c>
    </x:row>
    <x:row r="900" spans="3:8">
      <x:c r="C900" s="195" t="s">
        <x:v>4375</x:v>
      </x:c>
      <x:c r="D900" s="194" t="s">
        <x:v>3016</x:v>
      </x:c>
      <x:c r="E900" s="194">
        <x:v>1</x:v>
      </x:c>
      <x:c r="F900" s="233" t="s">
        <x:v>4595</x:v>
      </x:c>
      <x:c r="G900" s="234" t="s">
        <x:v>4629</x:v>
      </x:c>
      <x:c r="H900" s="234">
        <x:v>3</x:v>
      </x:c>
    </x:row>
    <x:row r="901" spans="3:8">
      <x:c r="C901" s="195" t="s">
        <x:v>8969</x:v>
      </x:c>
      <x:c r="D901" s="194" t="s">
        <x:v>3016</x:v>
      </x:c>
      <x:c r="E901" s="194">
        <x:v>1</x:v>
      </x:c>
      <x:c r="F901" s="233" t="s">
        <x:v>6672</x:v>
      </x:c>
      <x:c r="G901" s="234" t="s">
        <x:v>3016</x:v>
      </x:c>
      <x:c r="H901" s="234">
        <x:v>1</x:v>
      </x:c>
    </x:row>
    <x:row r="902" spans="3:8">
      <x:c r="C902" s="195" t="s">
        <x:v>2198</x:v>
      </x:c>
      <x:c r="D902" s="194" t="s">
        <x:v>3016</x:v>
      </x:c>
      <x:c r="E902" s="194">
        <x:v>1</x:v>
      </x:c>
      <x:c r="F902" s="233" t="s">
        <x:v>3364</x:v>
      </x:c>
      <x:c r="G902" s="234" t="s">
        <x:v>3016</x:v>
      </x:c>
      <x:c r="H902" s="234">
        <x:v>1</x:v>
      </x:c>
    </x:row>
    <x:row r="903" spans="3:8">
      <x:c r="C903" s="195" t="s">
        <x:v>8169</x:v>
      </x:c>
      <x:c r="D903" s="194" t="s">
        <x:v>3016</x:v>
      </x:c>
      <x:c r="E903" s="194">
        <x:v>1</x:v>
      </x:c>
      <x:c r="F903" s="233" t="s">
        <x:v>6751</x:v>
      </x:c>
      <x:c r="G903" s="234" t="s">
        <x:v>3050</x:v>
      </x:c>
      <x:c r="H903" s="234">
        <x:v>1</x:v>
      </x:c>
    </x:row>
    <x:row r="904" spans="3:8">
      <x:c r="C904" s="195" t="s">
        <x:v>4557</x:v>
      </x:c>
      <x:c r="D904" s="194" t="s">
        <x:v>3016</x:v>
      </x:c>
      <x:c r="E904" s="194">
        <x:v>1</x:v>
      </x:c>
      <x:c r="F904" s="233" t="s">
        <x:v>6112</x:v>
      </x:c>
      <x:c r="G904" s="234" t="s">
        <x:v>433</x:v>
      </x:c>
      <x:c r="H904" s="234">
        <x:v>1</x:v>
      </x:c>
    </x:row>
    <x:row r="905" spans="3:8">
      <x:c r="C905" s="195" t="s">
        <x:v>3255</x:v>
      </x:c>
      <x:c r="D905" s="194" t="s">
        <x:v>3016</x:v>
      </x:c>
      <x:c r="E905" s="194">
        <x:v>1</x:v>
      </x:c>
      <x:c r="F905" s="233" t="s">
        <x:v>6157</x:v>
      </x:c>
      <x:c r="G905" s="234" t="s">
        <x:v>3016</x:v>
      </x:c>
      <x:c r="H905" s="234">
        <x:v>1</x:v>
      </x:c>
    </x:row>
    <x:row r="906" spans="3:8">
      <x:c r="C906" s="195" t="s">
        <x:v>6672</x:v>
      </x:c>
      <x:c r="D906" s="194" t="s">
        <x:v>3016</x:v>
      </x:c>
      <x:c r="E906" s="194">
        <x:v>1</x:v>
      </x:c>
      <x:c r="F906" s="233" t="s">
        <x:v>3264</x:v>
      </x:c>
      <x:c r="G906" s="234" t="s">
        <x:v>3050</x:v>
      </x:c>
      <x:c r="H906" s="234">
        <x:v>1</x:v>
      </x:c>
    </x:row>
    <x:row r="907" spans="3:8">
      <x:c r="C907" s="195" t="s">
        <x:v>3364</x:v>
      </x:c>
      <x:c r="D907" s="194" t="s">
        <x:v>3016</x:v>
      </x:c>
      <x:c r="E907" s="194">
        <x:v>1</x:v>
      </x:c>
      <x:c r="F907" s="233" t="s">
        <x:v>6186</x:v>
      </x:c>
      <x:c r="G907" s="234" t="s">
        <x:v>2999</x:v>
      </x:c>
      <x:c r="H907" s="234">
        <x:v>1</x:v>
      </x:c>
    </x:row>
    <x:row r="908" spans="3:8">
      <x:c r="C908" s="195" t="s">
        <x:v>6157</x:v>
      </x:c>
      <x:c r="D908" s="194" t="s">
        <x:v>3016</x:v>
      </x:c>
      <x:c r="E908" s="194">
        <x:v>1</x:v>
      </x:c>
      <x:c r="F908" s="233" t="s">
        <x:v>6828</x:v>
      </x:c>
      <x:c r="G908" s="234" t="s">
        <x:v>3016</x:v>
      </x:c>
      <x:c r="H908" s="234">
        <x:v>1</x:v>
      </x:c>
    </x:row>
    <x:row r="909" spans="3:8">
      <x:c r="C909" s="195" t="s">
        <x:v>6828</x:v>
      </x:c>
      <x:c r="D909" s="194" t="s">
        <x:v>3016</x:v>
      </x:c>
      <x:c r="E909" s="194">
        <x:v>1</x:v>
      </x:c>
      <x:c r="F909" s="233" t="s">
        <x:v>4645</x:v>
      </x:c>
      <x:c r="G909" s="234" t="s">
        <x:v>2999</x:v>
      </x:c>
      <x:c r="H909" s="234">
        <x:v>1</x:v>
      </x:c>
    </x:row>
    <x:row r="910" spans="5:5">
      <x:c r="E910" s="194">
        <x:f>SUM(E834:E909)</x:f>
        <x:v>83</x:v>
      </x:c>
    </x:row>
    <x:row r="911" spans="1:8">
      <x:c r="A911" s="186">
        <x:v>45809</x:v>
      </x:c>
      <x:c r="B911" s="452"/>
      <x:c r="C911" s="195" t="s">
        <x:v>4225</x:v>
      </x:c>
      <x:c r="D911" s="194" t="s">
        <x:v>3044</x:v>
      </x:c>
      <x:c r="E911" s="194">
        <x:v>1</x:v>
      </x:c>
      <x:c r="F911" s="297" t="s">
        <x:v>4178</x:v>
      </x:c>
      <x:c r="G911" s="298" t="s">
        <x:v>4629</x:v>
      </x:c>
      <x:c r="H911" s="298">
        <x:v>1</x:v>
      </x:c>
    </x:row>
    <x:row r="912" spans="3:8">
      <x:c r="C912" s="195" t="s">
        <x:v>6750</x:v>
      </x:c>
      <x:c r="D912" s="194" t="s">
        <x:v>2999</x:v>
      </x:c>
      <x:c r="E912" s="194">
        <x:v>1</x:v>
      </x:c>
      <x:c r="F912" s="297" t="s">
        <x:v>9013</x:v>
      </x:c>
      <x:c r="G912" s="298" t="s">
        <x:v>3016</x:v>
      </x:c>
      <x:c r="H912" s="298">
        <x:v>1</x:v>
      </x:c>
    </x:row>
    <x:row r="913" spans="3:8">
      <x:c r="C913" s="195" t="s">
        <x:v>4501</x:v>
      </x:c>
      <x:c r="D913" s="194" t="s">
        <x:v>2999</x:v>
      </x:c>
      <x:c r="E913" s="194">
        <x:v>1</x:v>
      </x:c>
      <x:c r="F913" s="297" t="s">
        <x:v>4225</x:v>
      </x:c>
      <x:c r="G913" s="298" t="s">
        <x:v>3044</x:v>
      </x:c>
      <x:c r="H913" s="298">
        <x:v>1</x:v>
      </x:c>
    </x:row>
    <x:row r="914" spans="3:8">
      <x:c r="C914" s="195" t="s">
        <x:v>6186</x:v>
      </x:c>
      <x:c r="D914" s="194" t="s">
        <x:v>2999</x:v>
      </x:c>
      <x:c r="E914" s="194">
        <x:v>0</x:v>
      </x:c>
      <x:c r="F914" s="297" t="s">
        <x:v>8152</x:v>
      </x:c>
      <x:c r="G914" s="298" t="s">
        <x:v>3016</x:v>
      </x:c>
      <x:c r="H914" s="298">
        <x:v>1</x:v>
      </x:c>
    </x:row>
    <x:row r="915" spans="3:8">
      <x:c r="C915" s="195" t="s">
        <x:v>6875</x:v>
      </x:c>
      <x:c r="D915" s="194" t="s">
        <x:v>2999</x:v>
      </x:c>
      <x:c r="E915" s="194">
        <x:v>1</x:v>
      </x:c>
      <x:c r="F915" s="297" t="s">
        <x:v>8887</x:v>
      </x:c>
      <x:c r="G915" s="298" t="s">
        <x:v>3050</x:v>
      </x:c>
      <x:c r="H915" s="298">
        <x:v>1</x:v>
      </x:c>
    </x:row>
    <x:row r="916" spans="3:8">
      <x:c r="C916" s="195" t="s">
        <x:v>4178</x:v>
      </x:c>
      <x:c r="D916" s="194" t="s">
        <x:v>4629</x:v>
      </x:c>
      <x:c r="E916" s="194">
        <x:v>1</x:v>
      </x:c>
      <x:c r="F916" s="295" t="s">
        <x:v>8954</x:v>
      </x:c>
      <x:c r="G916" s="296" t="s">
        <x:v>4621</x:v>
      </x:c>
      <x:c r="H916" s="296">
        <x:v>1</x:v>
      </x:c>
    </x:row>
    <x:row r="917" spans="3:8">
      <x:c r="C917" s="195" t="s">
        <x:v>8597</x:v>
      </x:c>
      <x:c r="D917" s="194" t="s">
        <x:v>4629</x:v>
      </x:c>
      <x:c r="E917" s="194">
        <x:v>0</x:v>
      </x:c>
      <x:c r="F917" s="295" t="s">
        <x:v>5717</x:v>
      </x:c>
      <x:c r="G917" s="296" t="s">
        <x:v>3016</x:v>
      </x:c>
      <x:c r="H917" s="296">
        <x:v>1</x:v>
      </x:c>
    </x:row>
    <x:row r="918" spans="3:8">
      <x:c r="C918" s="195" t="s">
        <x:v>8575</x:v>
      </x:c>
      <x:c r="D918" s="194" t="s">
        <x:v>4629</x:v>
      </x:c>
      <x:c r="E918" s="194">
        <x:v>0</x:v>
      </x:c>
      <x:c r="F918" s="295" t="s">
        <x:v>5772</x:v>
      </x:c>
      <x:c r="G918" s="296" t="s">
        <x:v>3050</x:v>
      </x:c>
      <x:c r="H918" s="296">
        <x:v>1</x:v>
      </x:c>
    </x:row>
    <x:row r="919" spans="3:8">
      <x:c r="C919" s="195" t="s">
        <x:v>6119</x:v>
      </x:c>
      <x:c r="D919" s="194" t="s">
        <x:v>4629</x:v>
      </x:c>
      <x:c r="E919" s="194">
        <x:v>1</x:v>
      </x:c>
      <x:c r="F919" s="295" t="s">
        <x:v>8752</x:v>
      </x:c>
      <x:c r="G919" s="296" t="s">
        <x:v>3050</x:v>
      </x:c>
      <x:c r="H919" s="296">
        <x:v>1</x:v>
      </x:c>
    </x:row>
    <x:row r="920" spans="3:8">
      <x:c r="C920" s="195" t="s">
        <x:v>6885</x:v>
      </x:c>
      <x:c r="D920" s="194" t="s">
        <x:v>4629</x:v>
      </x:c>
      <x:c r="E920" s="194">
        <x:v>1</x:v>
      </x:c>
      <x:c r="F920" s="295" t="s">
        <x:v>8597</x:v>
      </x:c>
      <x:c r="G920" s="296" t="s">
        <x:v>4629</x:v>
      </x:c>
      <x:c r="H920" s="296">
        <x:v>0</x:v>
      </x:c>
    </x:row>
    <x:row r="921" spans="3:8">
      <x:c r="C921" s="195" t="s">
        <x:v>3309</x:v>
      </x:c>
      <x:c r="D921" s="194" t="s">
        <x:v>4629</x:v>
      </x:c>
      <x:c r="E921" s="194">
        <x:v>2</x:v>
      </x:c>
      <x:c r="F921" s="295" t="s">
        <x:v>8575</x:v>
      </x:c>
      <x:c r="G921" s="296" t="s">
        <x:v>4629</x:v>
      </x:c>
      <x:c r="H921" s="296">
        <x:v>0</x:v>
      </x:c>
    </x:row>
    <x:row r="922" spans="3:8">
      <x:c r="C922" s="195" t="s">
        <x:v>1833</x:v>
      </x:c>
      <x:c r="D922" s="194" t="s">
        <x:v>4629</x:v>
      </x:c>
      <x:c r="E922" s="194">
        <x:v>1</x:v>
      </x:c>
      <x:c r="F922" s="261" t="s">
        <x:v>4498</x:v>
      </x:c>
      <x:c r="G922" s="262" t="s">
        <x:v>3050</x:v>
      </x:c>
      <x:c r="H922" s="262">
        <x:v>1</x:v>
      </x:c>
    </x:row>
    <x:row r="923" spans="3:8">
      <x:c r="C923" s="195" t="s">
        <x:v>1848</x:v>
      </x:c>
      <x:c r="D923" s="194" t="s">
        <x:v>4629</x:v>
      </x:c>
      <x:c r="E923" s="194">
        <x:v>1</x:v>
      </x:c>
      <x:c r="F923" s="261" t="s">
        <x:v>1913</x:v>
      </x:c>
      <x:c r="G923" s="262" t="s">
        <x:v>4621</x:v>
      </x:c>
      <x:c r="H923" s="262">
        <x:v>1</x:v>
      </x:c>
    </x:row>
    <x:row r="924" spans="3:8">
      <x:c r="C924" s="195" t="s">
        <x:v>3424</x:v>
      </x:c>
      <x:c r="D924" s="194" t="s">
        <x:v>4629</x:v>
      </x:c>
      <x:c r="E924" s="194">
        <x:v>1</x:v>
      </x:c>
      <x:c r="F924" s="261" t="s">
        <x:v>1941</x:v>
      </x:c>
      <x:c r="G924" s="262" t="s">
        <x:v>3050</x:v>
      </x:c>
      <x:c r="H924" s="262">
        <x:v>1</x:v>
      </x:c>
    </x:row>
    <x:row r="925" spans="3:8">
      <x:c r="C925" s="195" t="s">
        <x:v>6830</x:v>
      </x:c>
      <x:c r="D925" s="194" t="s">
        <x:v>4629</x:v>
      </x:c>
      <x:c r="E925" s="194">
        <x:v>1</x:v>
      </x:c>
      <x:c r="F925" s="261" t="s">
        <x:v>6115</x:v>
      </x:c>
      <x:c r="G925" s="262" t="s">
        <x:v>4621</x:v>
      </x:c>
      <x:c r="H925" s="262">
        <x:v>1</x:v>
      </x:c>
    </x:row>
    <x:row r="926" spans="3:8">
      <x:c r="C926" s="195" t="s">
        <x:v>8887</x:v>
      </x:c>
      <x:c r="D926" s="194" t="s">
        <x:v>3050</x:v>
      </x:c>
      <x:c r="E926" s="194">
        <x:v>1</x:v>
      </x:c>
      <x:c r="F926" s="261" t="s">
        <x:v>6119</x:v>
      </x:c>
      <x:c r="G926" s="262" t="s">
        <x:v>4629</x:v>
      </x:c>
      <x:c r="H926" s="262">
        <x:v>1</x:v>
      </x:c>
    </x:row>
    <x:row r="927" spans="3:8">
      <x:c r="C927" s="195" t="s">
        <x:v>5772</x:v>
      </x:c>
      <x:c r="D927" s="194" t="s">
        <x:v>3050</x:v>
      </x:c>
      <x:c r="E927" s="194">
        <x:v>1</x:v>
      </x:c>
      <x:c r="F927" s="251" t="s">
        <x:v>6920</x:v>
      </x:c>
      <x:c r="G927" s="252" t="s">
        <x:v>3050</x:v>
      </x:c>
      <x:c r="H927" s="252">
        <x:v>1</x:v>
      </x:c>
    </x:row>
    <x:row r="928" spans="3:8">
      <x:c r="C928" s="195" t="s">
        <x:v>8752</x:v>
      </x:c>
      <x:c r="D928" s="194" t="s">
        <x:v>3050</x:v>
      </x:c>
      <x:c r="E928" s="194">
        <x:v>1</x:v>
      </x:c>
      <x:c r="F928" s="251" t="s">
        <x:v>1813</x:v>
      </x:c>
      <x:c r="G928" s="252" t="s">
        <x:v>3050</x:v>
      </x:c>
      <x:c r="H928" s="252">
        <x:v>1</x:v>
      </x:c>
    </x:row>
    <x:row r="929" spans="3:8">
      <x:c r="C929" s="195" t="s">
        <x:v>4498</x:v>
      </x:c>
      <x:c r="D929" s="194" t="s">
        <x:v>3050</x:v>
      </x:c>
      <x:c r="E929" s="194">
        <x:v>1</x:v>
      </x:c>
      <x:c r="F929" s="251" t="s">
        <x:v>1814</x:v>
      </x:c>
      <x:c r="G929" s="252" t="s">
        <x:v>4621</x:v>
      </x:c>
      <x:c r="H929" s="252">
        <x:v>1</x:v>
      </x:c>
    </x:row>
    <x:row r="930" spans="3:8">
      <x:c r="C930" s="195" t="s">
        <x:v>1941</x:v>
      </x:c>
      <x:c r="D930" s="194" t="s">
        <x:v>3050</x:v>
      </x:c>
      <x:c r="E930" s="194">
        <x:v>1</x:v>
      </x:c>
      <x:c r="F930" s="251" t="s">
        <x:v>6885</x:v>
      </x:c>
      <x:c r="G930" s="252" t="s">
        <x:v>4629</x:v>
      </x:c>
      <x:c r="H930" s="252">
        <x:v>1</x:v>
      </x:c>
    </x:row>
    <x:row r="931" spans="3:8">
      <x:c r="C931" s="195" t="s">
        <x:v>6920</x:v>
      </x:c>
      <x:c r="D931" s="194" t="s">
        <x:v>3050</x:v>
      </x:c>
      <x:c r="E931" s="194">
        <x:v>1</x:v>
      </x:c>
      <x:c r="F931" s="251" t="s">
        <x:v>4600</x:v>
      </x:c>
      <x:c r="G931" s="252" t="s">
        <x:v>3016</x:v>
      </x:c>
      <x:c r="H931" s="252">
        <x:v>1</x:v>
      </x:c>
    </x:row>
    <x:row r="932" spans="3:8">
      <x:c r="C932" s="195" t="s">
        <x:v>1813</x:v>
      </x:c>
      <x:c r="D932" s="194" t="s">
        <x:v>3050</x:v>
      </x:c>
      <x:c r="E932" s="194">
        <x:v>1</x:v>
      </x:c>
      <x:c r="F932" s="251" t="s">
        <x:v>6211</x:v>
      </x:c>
      <x:c r="G932" s="252" t="s">
        <x:v>4621</x:v>
      </x:c>
      <x:c r="H932" s="252">
        <x:v>1</x:v>
      </x:c>
    </x:row>
    <x:row r="933" spans="3:8">
      <x:c r="C933" s="195" t="s">
        <x:v>1812</x:v>
      </x:c>
      <x:c r="D933" s="194" t="s">
        <x:v>3050</x:v>
      </x:c>
      <x:c r="E933" s="194">
        <x:v>1</x:v>
      </x:c>
      <x:c r="F933" s="251" t="s">
        <x:v>3309</x:v>
      </x:c>
      <x:c r="G933" s="252" t="s">
        <x:v>4629</x:v>
      </x:c>
      <x:c r="H933" s="252">
        <x:v>2</x:v>
      </x:c>
    </x:row>
    <x:row r="934" spans="3:8">
      <x:c r="C934" s="195" t="s">
        <x:v>3264</x:v>
      </x:c>
      <x:c r="D934" s="194" t="s">
        <x:v>3050</x:v>
      </x:c>
      <x:c r="E934" s="194">
        <x:v>0</x:v>
      </x:c>
      <x:c r="F934" s="251" t="s">
        <x:v>4792</x:v>
      </x:c>
      <x:c r="G934" s="252" t="s">
        <x:v>4621</x:v>
      </x:c>
      <x:c r="H934" s="252">
        <x:v>1</x:v>
      </x:c>
    </x:row>
    <x:row r="935" spans="3:8">
      <x:c r="C935" s="195" t="s">
        <x:v>6112</x:v>
      </x:c>
      <x:c r="D935" s="194" t="s">
        <x:v>433</x:v>
      </x:c>
      <x:c r="E935" s="194">
        <x:v>1</x:v>
      </x:c>
      <x:c r="F935" s="251" t="s">
        <x:v>6617</x:v>
      </x:c>
      <x:c r="G935" s="252" t="s">
        <x:v>4621</x:v>
      </x:c>
      <x:c r="H935" s="252">
        <x:v>1</x:v>
      </x:c>
    </x:row>
    <x:row r="936" spans="3:8">
      <x:c r="C936" s="195" t="s">
        <x:v>8954</x:v>
      </x:c>
      <x:c r="D936" s="194" t="s">
        <x:v>4621</x:v>
      </x:c>
      <x:c r="E936" s="194">
        <x:v>1</x:v>
      </x:c>
      <x:c r="F936" s="279" t="s">
        <x:v>1833</x:v>
      </x:c>
      <x:c r="G936" s="280" t="s">
        <x:v>4629</x:v>
      </x:c>
      <x:c r="H936" s="280">
        <x:v>1</x:v>
      </x:c>
    </x:row>
    <x:row r="937" spans="3:8">
      <x:c r="C937" s="195" t="s">
        <x:v>1913</x:v>
      </x:c>
      <x:c r="D937" s="194" t="s">
        <x:v>4621</x:v>
      </x:c>
      <x:c r="E937" s="194">
        <x:v>1</x:v>
      </x:c>
      <x:c r="F937" s="279" t="s">
        <x:v>1848</x:v>
      </x:c>
      <x:c r="G937" s="280" t="s">
        <x:v>4629</x:v>
      </x:c>
      <x:c r="H937" s="280">
        <x:v>1</x:v>
      </x:c>
    </x:row>
    <x:row r="938" spans="3:8">
      <x:c r="C938" s="195" t="s">
        <x:v>6115</x:v>
      </x:c>
      <x:c r="D938" s="194" t="s">
        <x:v>4621</x:v>
      </x:c>
      <x:c r="E938" s="194">
        <x:v>1</x:v>
      </x:c>
      <x:c r="F938" s="279" t="s">
        <x:v>1812</x:v>
      </x:c>
      <x:c r="G938" s="280" t="s">
        <x:v>3050</x:v>
      </x:c>
      <x:c r="H938" s="280">
        <x:v>1</x:v>
      </x:c>
    </x:row>
    <x:row r="939" spans="3:8">
      <x:c r="C939" s="195" t="s">
        <x:v>1814</x:v>
      </x:c>
      <x:c r="D939" s="194" t="s">
        <x:v>4621</x:v>
      </x:c>
      <x:c r="E939" s="194">
        <x:v>1</x:v>
      </x:c>
      <x:c r="F939" s="279" t="s">
        <x:v>3424</x:v>
      </x:c>
      <x:c r="G939" s="280" t="s">
        <x:v>4629</x:v>
      </x:c>
      <x:c r="H939" s="280">
        <x:v>1</x:v>
      </x:c>
    </x:row>
    <x:row r="940" spans="3:8">
      <x:c r="C940" s="195" t="s">
        <x:v>6211</x:v>
      </x:c>
      <x:c r="D940" s="194" t="s">
        <x:v>4621</x:v>
      </x:c>
      <x:c r="E940" s="194">
        <x:v>1</x:v>
      </x:c>
      <x:c r="F940" s="279" t="s">
        <x:v>6830</x:v>
      </x:c>
      <x:c r="G940" s="280" t="s">
        <x:v>4629</x:v>
      </x:c>
      <x:c r="H940" s="280">
        <x:v>1</x:v>
      </x:c>
    </x:row>
    <x:row r="941" spans="3:8">
      <x:c r="C941" s="195" t="s">
        <x:v>4792</x:v>
      </x:c>
      <x:c r="D941" s="194" t="s">
        <x:v>4621</x:v>
      </x:c>
      <x:c r="E941" s="194">
        <x:v>1</x:v>
      </x:c>
      <x:c r="F941" s="279" t="s">
        <x:v>6953</x:v>
      </x:c>
      <x:c r="G941" s="280" t="s">
        <x:v>3016</x:v>
      </x:c>
      <x:c r="H941" s="280">
        <x:v>1</x:v>
      </x:c>
    </x:row>
    <x:row r="942" spans="3:8">
      <x:c r="C942" s="195" t="s">
        <x:v>6617</x:v>
      </x:c>
      <x:c r="D942" s="194" t="s">
        <x:v>4621</x:v>
      </x:c>
      <x:c r="E942" s="194">
        <x:v>1</x:v>
      </x:c>
      <x:c r="F942" s="279" t="s">
        <x:v>6672</x:v>
      </x:c>
      <x:c r="G942" s="280" t="s">
        <x:v>3016</x:v>
      </x:c>
      <x:c r="H942" s="280">
        <x:v>1</x:v>
      </x:c>
    </x:row>
    <x:row r="943" spans="3:8">
      <x:c r="C943" s="195" t="s">
        <x:v>9013</x:v>
      </x:c>
      <x:c r="D943" s="194" t="s">
        <x:v>3016</x:v>
      </x:c>
      <x:c r="E943" s="194">
        <x:v>1</x:v>
      </x:c>
      <x:c r="F943" s="279" t="s">
        <x:v>6295</x:v>
      </x:c>
      <x:c r="G943" s="280" t="s">
        <x:v>3016</x:v>
      </x:c>
      <x:c r="H943" s="280">
        <x:v>1</x:v>
      </x:c>
    </x:row>
    <x:row r="944" spans="3:8">
      <x:c r="C944" s="195" t="s">
        <x:v>8152</x:v>
      </x:c>
      <x:c r="D944" s="194" t="s">
        <x:v>3016</x:v>
      </x:c>
      <x:c r="E944" s="194">
        <x:v>1</x:v>
      </x:c>
      <x:c r="F944" s="279" t="s">
        <x:v>3364</x:v>
      </x:c>
      <x:c r="G944" s="280" t="s">
        <x:v>3016</x:v>
      </x:c>
      <x:c r="H944" s="280">
        <x:v>1</x:v>
      </x:c>
    </x:row>
    <x:row r="945" spans="3:8">
      <x:c r="C945" s="195" t="s">
        <x:v>5717</x:v>
      </x:c>
      <x:c r="D945" s="194" t="s">
        <x:v>3016</x:v>
      </x:c>
      <x:c r="E945" s="194">
        <x:v>1</x:v>
      </x:c>
      <x:c r="F945" s="279" t="s">
        <x:v>6112</x:v>
      </x:c>
      <x:c r="G945" s="280" t="s">
        <x:v>433</x:v>
      </x:c>
      <x:c r="H945" s="280">
        <x:v>1</x:v>
      </x:c>
    </x:row>
    <x:row r="946" spans="3:8">
      <x:c r="C946" s="195" t="s">
        <x:v>4600</x:v>
      </x:c>
      <x:c r="D946" s="194" t="s">
        <x:v>3016</x:v>
      </x:c>
      <x:c r="E946" s="194">
        <x:v>1</x:v>
      </x:c>
      <x:c r="F946" s="279" t="s">
        <x:v>6750</x:v>
      </x:c>
      <x:c r="G946" s="280" t="s">
        <x:v>2999</x:v>
      </x:c>
      <x:c r="H946" s="280">
        <x:v>1</x:v>
      </x:c>
    </x:row>
    <x:row r="947" spans="3:8">
      <x:c r="C947" s="195" t="s">
        <x:v>6953</x:v>
      </x:c>
      <x:c r="D947" s="194" t="s">
        <x:v>3016</x:v>
      </x:c>
      <x:c r="E947" s="194">
        <x:v>1</x:v>
      </x:c>
      <x:c r="F947" s="279" t="s">
        <x:v>4501</x:v>
      </x:c>
      <x:c r="G947" s="280" t="s">
        <x:v>2999</x:v>
      </x:c>
      <x:c r="H947" s="280">
        <x:v>1</x:v>
      </x:c>
    </x:row>
    <x:row r="948" spans="3:8">
      <x:c r="C948" s="195" t="s">
        <x:v>6672</x:v>
      </x:c>
      <x:c r="D948" s="194" t="s">
        <x:v>3016</x:v>
      </x:c>
      <x:c r="E948" s="194">
        <x:v>1</x:v>
      </x:c>
      <x:c r="F948" s="279" t="s">
        <x:v>3264</x:v>
      </x:c>
      <x:c r="G948" s="280" t="s">
        <x:v>3050</x:v>
      </x:c>
      <x:c r="H948" s="280">
        <x:v>0</x:v>
      </x:c>
    </x:row>
    <x:row r="949" spans="3:8">
      <x:c r="C949" s="195" t="s">
        <x:v>6295</x:v>
      </x:c>
      <x:c r="D949" s="194" t="s">
        <x:v>3016</x:v>
      </x:c>
      <x:c r="E949" s="194">
        <x:v>1</x:v>
      </x:c>
      <x:c r="F949" s="279" t="s">
        <x:v>6186</x:v>
      </x:c>
      <x:c r="G949" s="280" t="s">
        <x:v>2999</x:v>
      </x:c>
      <x:c r="H949" s="280">
        <x:v>0</x:v>
      </x:c>
    </x:row>
    <x:row r="950" spans="3:8">
      <x:c r="C950" s="195" t="s">
        <x:v>3364</x:v>
      </x:c>
      <x:c r="D950" s="194" t="s">
        <x:v>3016</x:v>
      </x:c>
      <x:c r="E950" s="194">
        <x:v>1</x:v>
      </x:c>
      <x:c r="F950" s="279" t="s">
        <x:v>4548</x:v>
      </x:c>
      <x:c r="G950" s="280" t="s">
        <x:v>3016</x:v>
      </x:c>
      <x:c r="H950" s="280">
        <x:v>2</x:v>
      </x:c>
    </x:row>
    <x:row r="951" spans="3:8">
      <x:c r="C951" s="195" t="s">
        <x:v>4548</x:v>
      </x:c>
      <x:c r="D951" s="194" t="s">
        <x:v>3016</x:v>
      </x:c>
      <x:c r="E951" s="194">
        <x:v>2</x:v>
      </x:c>
      <x:c r="F951" s="279" t="s">
        <x:v>6875</x:v>
      </x:c>
      <x:c r="G951" s="280" t="s">
        <x:v>2999</x:v>
      </x:c>
      <x:c r="H951" s="280">
        <x:v>1</x:v>
      </x:c>
    </x:row>
    <x:row r="952" spans="5:5">
      <x:c r="E952" s="194">
        <x:f>SUM(E911:E951)</x:f>
        <x:v>39</x:v>
      </x:c>
    </x:row>
    <x:row r="953" spans="1:8">
      <x:c r="A953" s="186">
        <x:v>45810</x:v>
      </x:c>
      <x:c r="B953" s="452"/>
      <x:c r="C953" s="195" t="s">
        <x:v>4353</x:v>
      </x:c>
      <x:c r="D953" s="194" t="s">
        <x:v>3044</x:v>
      </x:c>
      <x:c r="E953" s="194">
        <x:v>1</x:v>
      </x:c>
      <x:c r="F953" s="317" t="s">
        <x:v>8565</x:v>
      </x:c>
      <x:c r="G953" s="318" t="s">
        <x:v>3050</x:v>
      </x:c>
      <x:c r="H953" s="318">
        <x:v>1</x:v>
      </x:c>
    </x:row>
    <x:row r="954" spans="3:8">
      <x:c r="C954" s="195" t="s">
        <x:v>3254</x:v>
      </x:c>
      <x:c r="D954" s="194" t="s">
        <x:v>3044</x:v>
      </x:c>
      <x:c r="E954" s="194">
        <x:v>1</x:v>
      </x:c>
      <x:c r="F954" s="317" t="s">
        <x:v>2339</x:v>
      </x:c>
      <x:c r="G954" s="318" t="s">
        <x:v>4621</x:v>
      </x:c>
      <x:c r="H954" s="318">
        <x:v>1</x:v>
      </x:c>
    </x:row>
    <x:row r="955" spans="3:8">
      <x:c r="C955" s="195" t="s">
        <x:v>8750</x:v>
      </x:c>
      <x:c r="D955" s="194" t="s">
        <x:v>2999</x:v>
      </x:c>
      <x:c r="E955" s="194">
        <x:v>1</x:v>
      </x:c>
      <x:c r="F955" s="317" t="s">
        <x:v>4429</x:v>
      </x:c>
      <x:c r="G955" s="318" t="s">
        <x:v>4629</x:v>
      </x:c>
      <x:c r="H955" s="318">
        <x:v>1</x:v>
      </x:c>
    </x:row>
    <x:row r="956" spans="3:8">
      <x:c r="C956" s="195" t="s">
        <x:v>6106</x:v>
      </x:c>
      <x:c r="D956" s="194" t="s">
        <x:v>2999</x:v>
      </x:c>
      <x:c r="E956" s="194">
        <x:v>1</x:v>
      </x:c>
      <x:c r="F956" s="317" t="s">
        <x:v>6269</x:v>
      </x:c>
      <x:c r="G956" s="318" t="s">
        <x:v>4621</x:v>
      </x:c>
      <x:c r="H956" s="318">
        <x:v>1</x:v>
      </x:c>
    </x:row>
    <x:row r="957" spans="3:8">
      <x:c r="C957" s="195" t="s">
        <x:v>6721</x:v>
      </x:c>
      <x:c r="D957" s="194" t="s">
        <x:v>2999</x:v>
      </x:c>
      <x:c r="E957" s="194">
        <x:v>1</x:v>
      </x:c>
      <x:c r="F957" s="317" t="s">
        <x:v>4256</x:v>
      </x:c>
      <x:c r="G957" s="318" t="s">
        <x:v>3016</x:v>
      </x:c>
      <x:c r="H957" s="318">
        <x:v>1</x:v>
      </x:c>
    </x:row>
    <x:row r="958" spans="1:8">
      <x:c r="A958" s="181" t="s">
        <x:v>6590</x:v>
      </x:c>
      <x:c r="C958" s="195" t="s">
        <x:v>8281</x:v>
      </x:c>
      <x:c r="D958" s="194" t="s">
        <x:v>433</x:v>
      </x:c>
      <x:c r="E958" s="194">
        <x:v>1</x:v>
      </x:c>
      <x:c r="F958" s="317" t="s">
        <x:v>9033</x:v>
      </x:c>
      <x:c r="G958" s="318" t="s">
        <x:v>4629</x:v>
      </x:c>
      <x:c r="H958" s="318">
        <x:v>1</x:v>
      </x:c>
    </x:row>
    <x:row r="959" spans="3:8">
      <x:c r="C959" s="195" t="s">
        <x:v>4429</x:v>
      </x:c>
      <x:c r="D959" s="194" t="s">
        <x:v>4629</x:v>
      </x:c>
      <x:c r="E959" s="194">
        <x:v>1</x:v>
      </x:c>
      <x:c r="F959" s="317" t="s">
        <x:v>8415</x:v>
      </x:c>
      <x:c r="G959" s="318" t="s">
        <x:v>3016</x:v>
      </x:c>
      <x:c r="H959" s="318">
        <x:v>1</x:v>
      </x:c>
    </x:row>
    <x:row r="960" spans="3:8">
      <x:c r="C960" s="195" t="s">
        <x:v>9033</x:v>
      </x:c>
      <x:c r="D960" s="194" t="s">
        <x:v>4629</x:v>
      </x:c>
      <x:c r="E960" s="194">
        <x:v>1</x:v>
      </x:c>
      <x:c r="F960" s="233" t="s">
        <x:v>8924</x:v>
      </x:c>
      <x:c r="G960" s="234" t="s">
        <x:v>3050</x:v>
      </x:c>
      <x:c r="H960" s="234">
        <x:v>1</x:v>
      </x:c>
    </x:row>
    <x:row r="961" spans="3:8">
      <x:c r="C961" s="195" t="s">
        <x:v>8721</x:v>
      </x:c>
      <x:c r="D961" s="194" t="s">
        <x:v>4629</x:v>
      </x:c>
      <x:c r="E961" s="194">
        <x:v>1</x:v>
      </x:c>
      <x:c r="F961" s="233" t="s">
        <x:v>8281</x:v>
      </x:c>
      <x:c r="G961" s="234" t="s">
        <x:v>433</x:v>
      </x:c>
      <x:c r="H961" s="234">
        <x:v>1</x:v>
      </x:c>
    </x:row>
    <x:row r="962" spans="3:8">
      <x:c r="C962" s="195" t="s">
        <x:v>6830</x:v>
      </x:c>
      <x:c r="D962" s="194" t="s">
        <x:v>4629</x:v>
      </x:c>
      <x:c r="E962" s="194">
        <x:v>1</x:v>
      </x:c>
      <x:c r="F962" s="233" t="s">
        <x:v>2303</x:v>
      </x:c>
      <x:c r="G962" s="234" t="s">
        <x:v>4621</x:v>
      </x:c>
      <x:c r="H962" s="234">
        <x:v>1</x:v>
      </x:c>
    </x:row>
    <x:row r="963" spans="3:8">
      <x:c r="C963" s="195" t="s">
        <x:v>3352</x:v>
      </x:c>
      <x:c r="D963" s="194" t="s">
        <x:v>4629</x:v>
      </x:c>
      <x:c r="E963" s="194">
        <x:v>1</x:v>
      </x:c>
      <x:c r="F963" s="233" t="s">
        <x:v>4389</x:v>
      </x:c>
      <x:c r="G963" s="234" t="s">
        <x:v>3050</x:v>
      </x:c>
      <x:c r="H963" s="234">
        <x:v>1</x:v>
      </x:c>
    </x:row>
    <x:row r="964" spans="3:8">
      <x:c r="C964" s="195" t="s">
        <x:v>4761</x:v>
      </x:c>
      <x:c r="D964" s="194" t="s">
        <x:v>4629</x:v>
      </x:c>
      <x:c r="E964" s="194">
        <x:v>1</x:v>
      </x:c>
      <x:c r="F964" s="233" t="s">
        <x:v>8750</x:v>
      </x:c>
      <x:c r="G964" s="234" t="s">
        <x:v>2999</x:v>
      </x:c>
      <x:c r="H964" s="234">
        <x:v>1</x:v>
      </x:c>
    </x:row>
    <x:row r="965" spans="3:8">
      <x:c r="C965" s="195" t="s">
        <x:v>8565</x:v>
      </x:c>
      <x:c r="D965" s="194" t="s">
        <x:v>3050</x:v>
      </x:c>
      <x:c r="E965" s="194">
        <x:v>1</x:v>
      </x:c>
      <x:c r="F965" s="233" t="s">
        <x:v>4379</x:v>
      </x:c>
      <x:c r="G965" s="234" t="s">
        <x:v>3050</x:v>
      </x:c>
      <x:c r="H965" s="234">
        <x:v>1</x:v>
      </x:c>
    </x:row>
    <x:row r="966" spans="3:8">
      <x:c r="C966" s="195" t="s">
        <x:v>8924</x:v>
      </x:c>
      <x:c r="D966" s="194" t="s">
        <x:v>3050</x:v>
      </x:c>
      <x:c r="E966" s="194">
        <x:v>1</x:v>
      </x:c>
      <x:c r="F966" s="233" t="s">
        <x:v>8721</x:v>
      </x:c>
      <x:c r="G966" s="234" t="s">
        <x:v>4629</x:v>
      </x:c>
      <x:c r="H966" s="234">
        <x:v>1</x:v>
      </x:c>
    </x:row>
    <x:row r="967" spans="3:8">
      <x:c r="C967" s="195" t="s">
        <x:v>4389</x:v>
      </x:c>
      <x:c r="D967" s="194" t="s">
        <x:v>3050</x:v>
      </x:c>
      <x:c r="E967" s="194">
        <x:v>1</x:v>
      </x:c>
      <x:c r="F967" s="233" t="s">
        <x:v>8905</x:v>
      </x:c>
      <x:c r="G967" s="234" t="s">
        <x:v>4621</x:v>
      </x:c>
      <x:c r="H967" s="234">
        <x:v>1</x:v>
      </x:c>
    </x:row>
    <x:row r="968" spans="3:8">
      <x:c r="C968" s="195" t="s">
        <x:v>4379</x:v>
      </x:c>
      <x:c r="D968" s="194" t="s">
        <x:v>3050</x:v>
      </x:c>
      <x:c r="E968" s="194">
        <x:v>1</x:v>
      </x:c>
      <x:c r="F968" s="233" t="s">
        <x:v>4353</x:v>
      </x:c>
      <x:c r="G968" s="234" t="s">
        <x:v>3044</x:v>
      </x:c>
      <x:c r="H968" s="234">
        <x:v>1</x:v>
      </x:c>
    </x:row>
    <x:row r="969" spans="3:8">
      <x:c r="C969" s="195" t="s">
        <x:v>6601</x:v>
      </x:c>
      <x:c r="D969" s="194" t="s">
        <x:v>3050</x:v>
      </x:c>
      <x:c r="E969" s="194">
        <x:v>1</x:v>
      </x:c>
      <x:c r="F969" s="233" t="s">
        <x:v>5664</x:v>
      </x:c>
      <x:c r="G969" s="234" t="s">
        <x:v>3016</x:v>
      </x:c>
      <x:c r="H969" s="234">
        <x:v>1</x:v>
      </x:c>
    </x:row>
    <x:row r="970" spans="3:8">
      <x:c r="C970" s="195" t="s">
        <x:v>1789</x:v>
      </x:c>
      <x:c r="D970" s="194" t="s">
        <x:v>3050</x:v>
      </x:c>
      <x:c r="E970" s="194">
        <x:v>1</x:v>
      </x:c>
      <x:c r="F970" s="315" t="s">
        <x:v>3436</x:v>
      </x:c>
      <x:c r="G970" s="316" t="s">
        <x:v>4621</x:v>
      </x:c>
      <x:c r="H970" s="316">
        <x:v>1</x:v>
      </x:c>
    </x:row>
    <x:row r="971" spans="1:8">
      <x:c r="A971" s="181" t="s">
        <x:v>6843</x:v>
      </x:c>
      <x:c r="C971" s="195" t="s">
        <x:v>6112</x:v>
      </x:c>
      <x:c r="D971" s="194" t="s">
        <x:v>433</x:v>
      </x:c>
      <x:c r="E971" s="194">
        <x:v>1</x:v>
      </x:c>
      <x:c r="F971" s="315" t="s">
        <x:v>6941</x:v>
      </x:c>
      <x:c r="G971" s="316" t="s">
        <x:v>4621</x:v>
      </x:c>
      <x:c r="H971" s="316">
        <x:v>1</x:v>
      </x:c>
    </x:row>
    <x:row r="972" spans="3:8">
      <x:c r="C972" s="195" t="s">
        <x:v>2339</x:v>
      </x:c>
      <x:c r="D972" s="194" t="s">
        <x:v>4621</x:v>
      </x:c>
      <x:c r="E972" s="194">
        <x:v>1</x:v>
      </x:c>
      <x:c r="F972" s="315" t="s">
        <x:v>6601</x:v>
      </x:c>
      <x:c r="G972" s="316" t="s">
        <x:v>3050</x:v>
      </x:c>
      <x:c r="H972" s="316">
        <x:v>1</x:v>
      </x:c>
    </x:row>
    <x:row r="973" spans="3:8">
      <x:c r="C973" s="195" t="s">
        <x:v>6269</x:v>
      </x:c>
      <x:c r="D973" s="194" t="s">
        <x:v>4621</x:v>
      </x:c>
      <x:c r="E973" s="194">
        <x:v>1</x:v>
      </x:c>
      <x:c r="F973" s="315" t="s">
        <x:v>4664</x:v>
      </x:c>
      <x:c r="G973" s="316" t="s">
        <x:v>4621</x:v>
      </x:c>
      <x:c r="H973" s="316">
        <x:v>1</x:v>
      </x:c>
    </x:row>
    <x:row r="974" spans="3:8">
      <x:c r="C974" s="195" t="s">
        <x:v>2303</x:v>
      </x:c>
      <x:c r="D974" s="194" t="s">
        <x:v>4621</x:v>
      </x:c>
      <x:c r="E974" s="194">
        <x:v>1</x:v>
      </x:c>
      <x:c r="F974" s="315" t="s">
        <x:v>6824</x:v>
      </x:c>
      <x:c r="G974" s="316" t="s">
        <x:v>4621</x:v>
      </x:c>
      <x:c r="H974" s="316">
        <x:v>1</x:v>
      </x:c>
    </x:row>
    <x:row r="975" spans="3:8">
      <x:c r="C975" s="195" t="s">
        <x:v>8905</x:v>
      </x:c>
      <x:c r="D975" s="194" t="s">
        <x:v>4621</x:v>
      </x:c>
      <x:c r="E975" s="194">
        <x:v>1</x:v>
      </x:c>
      <x:c r="F975" s="315" t="s">
        <x:v>6651</x:v>
      </x:c>
      <x:c r="G975" s="316" t="s">
        <x:v>4621</x:v>
      </x:c>
      <x:c r="H975" s="316">
        <x:v>1</x:v>
      </x:c>
    </x:row>
    <x:row r="976" spans="3:8">
      <x:c r="C976" s="195" t="s">
        <x:v>3436</x:v>
      </x:c>
      <x:c r="D976" s="194" t="s">
        <x:v>4621</x:v>
      </x:c>
      <x:c r="E976" s="194">
        <x:v>1</x:v>
      </x:c>
      <x:c r="F976" s="315" t="s">
        <x:v>6710</x:v>
      </x:c>
      <x:c r="G976" s="316" t="s">
        <x:v>4621</x:v>
      </x:c>
      <x:c r="H976" s="316">
        <x:v>1</x:v>
      </x:c>
    </x:row>
    <x:row r="977" spans="3:8">
      <x:c r="C977" s="195" t="s">
        <x:v>6941</x:v>
      </x:c>
      <x:c r="D977" s="194" t="s">
        <x:v>4621</x:v>
      </x:c>
      <x:c r="E977" s="194">
        <x:v>1</x:v>
      </x:c>
      <x:c r="F977" s="261" t="s">
        <x:v>4625</x:v>
      </x:c>
      <x:c r="G977" s="262" t="s">
        <x:v>4621</x:v>
      </x:c>
      <x:c r="H977" s="262">
        <x:v>1</x:v>
      </x:c>
    </x:row>
    <x:row r="978" spans="3:8">
      <x:c r="C978" s="195" t="s">
        <x:v>4664</x:v>
      </x:c>
      <x:c r="D978" s="194" t="s">
        <x:v>4621</x:v>
      </x:c>
      <x:c r="E978" s="194">
        <x:v>1</x:v>
      </x:c>
      <x:c r="F978" s="261" t="s">
        <x:v>6106</x:v>
      </x:c>
      <x:c r="G978" s="262" t="s">
        <x:v>2999</x:v>
      </x:c>
      <x:c r="H978" s="262">
        <x:v>1</x:v>
      </x:c>
    </x:row>
    <x:row r="979" spans="3:8">
      <x:c r="C979" s="195" t="s">
        <x:v>6824</x:v>
      </x:c>
      <x:c r="D979" s="194" t="s">
        <x:v>4621</x:v>
      </x:c>
      <x:c r="E979" s="194">
        <x:v>1</x:v>
      </x:c>
      <x:c r="F979" s="261" t="s">
        <x:v>3254</x:v>
      </x:c>
      <x:c r="G979" s="262" t="s">
        <x:v>3044</x:v>
      </x:c>
      <x:c r="H979" s="262">
        <x:v>1</x:v>
      </x:c>
    </x:row>
    <x:row r="980" spans="3:8">
      <x:c r="C980" s="195" t="s">
        <x:v>6651</x:v>
      </x:c>
      <x:c r="D980" s="194" t="s">
        <x:v>4621</x:v>
      </x:c>
      <x:c r="E980" s="194">
        <x:v>1</x:v>
      </x:c>
      <x:c r="F980" s="261" t="s">
        <x:v>1789</x:v>
      </x:c>
      <x:c r="G980" s="262" t="s">
        <x:v>3050</x:v>
      </x:c>
      <x:c r="H980" s="262">
        <x:v>1</x:v>
      </x:c>
    </x:row>
    <x:row r="981" spans="3:8">
      <x:c r="C981" s="195" t="s">
        <x:v>6710</x:v>
      </x:c>
      <x:c r="D981" s="194" t="s">
        <x:v>4621</x:v>
      </x:c>
      <x:c r="E981" s="194">
        <x:v>1</x:v>
      </x:c>
      <x:c r="F981" s="261" t="s">
        <x:v>6830</x:v>
      </x:c>
      <x:c r="G981" s="262" t="s">
        <x:v>4629</x:v>
      </x:c>
      <x:c r="H981" s="262">
        <x:v>1</x:v>
      </x:c>
    </x:row>
    <x:row r="982" spans="3:8">
      <x:c r="C982" s="195" t="s">
        <x:v>4625</x:v>
      </x:c>
      <x:c r="D982" s="194" t="s">
        <x:v>4621</x:v>
      </x:c>
      <x:c r="E982" s="194">
        <x:v>1</x:v>
      </x:c>
      <x:c r="F982" s="261" t="s">
        <x:v>3352</x:v>
      </x:c>
      <x:c r="G982" s="262" t="s">
        <x:v>4629</x:v>
      </x:c>
      <x:c r="H982" s="262">
        <x:v>1</x:v>
      </x:c>
    </x:row>
    <x:row r="983" spans="3:8">
      <x:c r="C983" s="195" t="s">
        <x:v>4256</x:v>
      </x:c>
      <x:c r="D983" s="194" t="s">
        <x:v>3016</x:v>
      </x:c>
      <x:c r="E983" s="194">
        <x:v>1</x:v>
      </x:c>
      <x:c r="F983" s="261" t="s">
        <x:v>6672</x:v>
      </x:c>
      <x:c r="G983" s="262" t="s">
        <x:v>3016</x:v>
      </x:c>
      <x:c r="H983" s="262">
        <x:v>1</x:v>
      </x:c>
    </x:row>
    <x:row r="984" spans="3:8">
      <x:c r="C984" s="195" t="s">
        <x:v>8415</x:v>
      </x:c>
      <x:c r="D984" s="194" t="s">
        <x:v>3016</x:v>
      </x:c>
      <x:c r="E984" s="194">
        <x:v>1</x:v>
      </x:c>
      <x:c r="F984" s="261" t="s">
        <x:v>3364</x:v>
      </x:c>
      <x:c r="G984" s="262" t="s">
        <x:v>3016</x:v>
      </x:c>
      <x:c r="H984" s="262">
        <x:v>1</x:v>
      </x:c>
    </x:row>
    <x:row r="985" spans="3:8">
      <x:c r="C985" s="195" t="s">
        <x:v>5664</x:v>
      </x:c>
      <x:c r="D985" s="194" t="s">
        <x:v>3016</x:v>
      </x:c>
      <x:c r="E985" s="194">
        <x:v>1</x:v>
      </x:c>
      <x:c r="F985" s="261" t="s">
        <x:v>6112</x:v>
      </x:c>
      <x:c r="G985" s="262" t="s">
        <x:v>433</x:v>
      </x:c>
      <x:c r="H985" s="262">
        <x:v>1</x:v>
      </x:c>
    </x:row>
    <x:row r="986" spans="3:8">
      <x:c r="C986" s="195" t="s">
        <x:v>6672</x:v>
      </x:c>
      <x:c r="D986" s="194" t="s">
        <x:v>3016</x:v>
      </x:c>
      <x:c r="E986" s="194">
        <x:v>1</x:v>
      </x:c>
      <x:c r="F986" s="261" t="s">
        <x:v>4761</x:v>
      </x:c>
      <x:c r="G986" s="262" t="s">
        <x:v>4629</x:v>
      </x:c>
      <x:c r="H986" s="262">
        <x:v>1</x:v>
      </x:c>
    </x:row>
    <x:row r="987" spans="3:8">
      <x:c r="C987" s="195" t="s">
        <x:v>3364</x:v>
      </x:c>
      <x:c r="D987" s="194" t="s">
        <x:v>3016</x:v>
      </x:c>
      <x:c r="E987" s="194">
        <x:v>1</x:v>
      </x:c>
      <x:c r="F987" s="261" t="s">
        <x:v>6721</x:v>
      </x:c>
      <x:c r="G987" s="262" t="s">
        <x:v>2999</x:v>
      </x:c>
      <x:c r="H987" s="262">
        <x:v>1</x:v>
      </x:c>
    </x:row>
    <x:row r="988" spans="5:5">
      <x:c r="E988" s="194">
        <x:f>SUM(E953:E987)</x:f>
        <x:v>35</x:v>
      </x:c>
    </x:row>
    <x:row r="989" spans="1:8">
      <x:c r="A989" s="186">
        <x:v>45811</x:v>
      </x:c>
      <x:c r="B989" s="452"/>
      <x:c r="C989" s="195" t="s">
        <x:v>6764</x:v>
      </x:c>
      <x:c r="D989" s="194" t="s">
        <x:v>2999</x:v>
      </x:c>
      <x:c r="E989" s="194">
        <x:v>1</x:v>
      </x:c>
      <x:c r="F989" s="279" t="s">
        <x:v>5680</x:v>
      </x:c>
      <x:c r="G989" s="280" t="s">
        <x:v>3050</x:v>
      </x:c>
      <x:c r="H989" s="280">
        <x:v>1</x:v>
      </x:c>
    </x:row>
    <x:row r="990" spans="3:8">
      <x:c r="C990" s="195" t="s">
        <x:v>3444</x:v>
      </x:c>
      <x:c r="D990" s="194" t="s">
        <x:v>2999</x:v>
      </x:c>
      <x:c r="E990" s="194">
        <x:v>1</x:v>
      </x:c>
      <x:c r="F990" s="279" t="s">
        <x:v>2204</x:v>
      </x:c>
      <x:c r="G990" s="280" t="s">
        <x:v>3016</x:v>
      </x:c>
      <x:c r="H990" s="280">
        <x:v>1</x:v>
      </x:c>
    </x:row>
    <x:row r="991" spans="3:8">
      <x:c r="C991" s="195" t="s">
        <x:v>6106</x:v>
      </x:c>
      <x:c r="D991" s="194" t="s">
        <x:v>2999</x:v>
      </x:c>
      <x:c r="E991" s="194">
        <x:v>2</x:v>
      </x:c>
      <x:c r="F991" s="279" t="s">
        <x:v>8450</x:v>
      </x:c>
      <x:c r="G991" s="280" t="s">
        <x:v>3050</x:v>
      </x:c>
      <x:c r="H991" s="280">
        <x:v>1</x:v>
      </x:c>
    </x:row>
    <x:row r="992" spans="3:8">
      <x:c r="C992" s="195" t="s">
        <x:v>3300</x:v>
      </x:c>
      <x:c r="D992" s="194" t="s">
        <x:v>2999</x:v>
      </x:c>
      <x:c r="E992" s="194">
        <x:v>1</x:v>
      </x:c>
      <x:c r="F992" s="279" t="s">
        <x:v>8667</x:v>
      </x:c>
      <x:c r="G992" s="280" t="s">
        <x:v>4629</x:v>
      </x:c>
      <x:c r="H992" s="280">
        <x:v>1</x:v>
      </x:c>
    </x:row>
    <x:row r="993" spans="3:8">
      <x:c r="C993" s="195" t="s">
        <x:v>6199</x:v>
      </x:c>
      <x:c r="D993" s="194" t="s">
        <x:v>2999</x:v>
      </x:c>
      <x:c r="E993" s="194">
        <x:v>1</x:v>
      </x:c>
      <x:c r="F993" s="279" t="s">
        <x:v>2345</x:v>
      </x:c>
      <x:c r="G993" s="280" t="s">
        <x:v>3016</x:v>
      </x:c>
      <x:c r="H993" s="280">
        <x:v>1</x:v>
      </x:c>
    </x:row>
    <x:row r="994" spans="3:8">
      <x:c r="C994" s="195" t="s">
        <x:v>3276</x:v>
      </x:c>
      <x:c r="D994" s="194" t="s">
        <x:v>2999</x:v>
      </x:c>
      <x:c r="E994" s="194">
        <x:v>1</x:v>
      </x:c>
      <x:c r="F994" s="295" t="s">
        <x:v>2282</x:v>
      </x:c>
      <x:c r="G994" s="296" t="s">
        <x:v>3016</x:v>
      </x:c>
      <x:c r="H994" s="296">
        <x:v>1</x:v>
      </x:c>
    </x:row>
    <x:row r="995" spans="3:8">
      <x:c r="C995" s="195" t="s">
        <x:v>6721</x:v>
      </x:c>
      <x:c r="D995" s="194" t="s">
        <x:v>2999</x:v>
      </x:c>
      <x:c r="E995" s="194">
        <x:v>1</x:v>
      </x:c>
      <x:c r="F995" s="295" t="s">
        <x:v>8851</x:v>
      </x:c>
      <x:c r="G995" s="296" t="s">
        <x:v>3050</x:v>
      </x:c>
      <x:c r="H995" s="296">
        <x:v>1</x:v>
      </x:c>
    </x:row>
    <x:row r="996" spans="3:8">
      <x:c r="C996" s="195" t="s">
        <x:v>8667</x:v>
      </x:c>
      <x:c r="D996" s="194" t="s">
        <x:v>4629</x:v>
      </x:c>
      <x:c r="E996" s="194">
        <x:v>1</x:v>
      </x:c>
      <x:c r="F996" s="295" t="s">
        <x:v>8668</x:v>
      </x:c>
      <x:c r="G996" s="296" t="s">
        <x:v>3050</x:v>
      </x:c>
      <x:c r="H996" s="296">
        <x:v>1</x:v>
      </x:c>
    </x:row>
    <x:row r="997" spans="3:8">
      <x:c r="C997" s="195" t="s">
        <x:v>6040</x:v>
      </x:c>
      <x:c r="D997" s="194" t="s">
        <x:v>4629</x:v>
      </x:c>
      <x:c r="E997" s="194">
        <x:v>1</x:v>
      </x:c>
      <x:c r="F997" s="295" t="s">
        <x:v>8271</x:v>
      </x:c>
      <x:c r="G997" s="296" t="s">
        <x:v>3016</x:v>
      </x:c>
      <x:c r="H997" s="296">
        <x:v>1</x:v>
      </x:c>
    </x:row>
    <x:row r="998" spans="3:8">
      <x:c r="C998" s="195" t="s">
        <x:v>5680</x:v>
      </x:c>
      <x:c r="D998" s="194" t="s">
        <x:v>3050</x:v>
      </x:c>
      <x:c r="E998" s="194">
        <x:v>1</x:v>
      </x:c>
      <x:c r="F998" s="295" t="s">
        <x:v>8215</x:v>
      </x:c>
      <x:c r="G998" s="296" t="s">
        <x:v>3016</x:v>
      </x:c>
      <x:c r="H998" s="296">
        <x:v>1</x:v>
      </x:c>
    </x:row>
    <x:row r="999" spans="3:8">
      <x:c r="C999" s="195" t="s">
        <x:v>8450</x:v>
      </x:c>
      <x:c r="D999" s="194" t="s">
        <x:v>3050</x:v>
      </x:c>
      <x:c r="E999" s="194">
        <x:v>1</x:v>
      </x:c>
      <x:c r="F999" s="295" t="s">
        <x:v>6040</x:v>
      </x:c>
      <x:c r="G999" s="296" t="s">
        <x:v>4629</x:v>
      </x:c>
      <x:c r="H999" s="296">
        <x:v>1</x:v>
      </x:c>
    </x:row>
    <x:row r="1000" spans="3:8">
      <x:c r="C1000" s="195" t="s">
        <x:v>8851</x:v>
      </x:c>
      <x:c r="D1000" s="194" t="s">
        <x:v>3050</x:v>
      </x:c>
      <x:c r="E1000" s="194">
        <x:v>1</x:v>
      </x:c>
      <x:c r="F1000" s="295" t="s">
        <x:v>5664</x:v>
      </x:c>
      <x:c r="G1000" s="296" t="s">
        <x:v>3016</x:v>
      </x:c>
      <x:c r="H1000" s="296">
        <x:v>1</x:v>
      </x:c>
    </x:row>
    <x:row r="1001" spans="3:8">
      <x:c r="C1001" s="195" t="s">
        <x:v>8668</x:v>
      </x:c>
      <x:c r="D1001" s="194" t="s">
        <x:v>3050</x:v>
      </x:c>
      <x:c r="E1001" s="194">
        <x:v>1</x:v>
      </x:c>
      <x:c r="F1001" s="195" t="s">
        <x:v>3421</x:v>
      </x:c>
      <x:c r="G1001" s="194" t="s">
        <x:v>3016</x:v>
      </x:c>
      <x:c r="H1001" s="194">
        <x:v>1</x:v>
      </x:c>
    </x:row>
    <x:row r="1002" spans="3:8">
      <x:c r="C1002" s="195" t="s">
        <x:v>4562</x:v>
      </x:c>
      <x:c r="D1002" s="194" t="s">
        <x:v>3050</x:v>
      </x:c>
      <x:c r="E1002" s="194">
        <x:v>1</x:v>
      </x:c>
      <x:c r="F1002" s="319" t="s">
        <x:v>4562</x:v>
      </x:c>
      <x:c r="G1002" s="320" t="s">
        <x:v>3050</x:v>
      </x:c>
      <x:c r="H1002" s="320">
        <x:v>1</x:v>
      </x:c>
    </x:row>
    <x:row r="1003" spans="3:8">
      <x:c r="C1003" s="195" t="s">
        <x:v>6103</x:v>
      </x:c>
      <x:c r="D1003" s="194" t="s">
        <x:v>3050</x:v>
      </x:c>
      <x:c r="E1003" s="194">
        <x:v>1</x:v>
      </x:c>
      <x:c r="F1003" s="319" t="s">
        <x:v>6764</x:v>
      </x:c>
      <x:c r="G1003" s="320" t="s">
        <x:v>2999</x:v>
      </x:c>
      <x:c r="H1003" s="320">
        <x:v>1</x:v>
      </x:c>
    </x:row>
    <x:row r="1004" spans="3:8">
      <x:c r="C1004" s="195" t="s">
        <x:v>4623</x:v>
      </x:c>
      <x:c r="D1004" s="194" t="s">
        <x:v>3050</x:v>
      </x:c>
      <x:c r="E1004" s="194">
        <x:v>1</x:v>
      </x:c>
      <x:c r="F1004" s="319" t="s">
        <x:v>3444</x:v>
      </x:c>
      <x:c r="G1004" s="320" t="s">
        <x:v>2999</x:v>
      </x:c>
      <x:c r="H1004" s="320">
        <x:v>1</x:v>
      </x:c>
    </x:row>
    <x:row r="1005" spans="3:8">
      <x:c r="C1005" s="195" t="s">
        <x:v>4496</x:v>
      </x:c>
      <x:c r="D1005" s="194" t="s">
        <x:v>3050</x:v>
      </x:c>
      <x:c r="E1005" s="194">
        <x:v>1</x:v>
      </x:c>
      <x:c r="F1005" s="319" t="s">
        <x:v>6256</x:v>
      </x:c>
      <x:c r="G1005" s="320" t="s">
        <x:v>3016</x:v>
      </x:c>
      <x:c r="H1005" s="320">
        <x:v>2</x:v>
      </x:c>
    </x:row>
    <x:row r="1006" spans="1:8">
      <x:c r="A1006" s="181" t="s">
        <x:v>6843</x:v>
      </x:c>
      <x:c r="C1006" s="195" t="s">
        <x:v>6112</x:v>
      </x:c>
      <x:c r="D1006" s="194" t="s">
        <x:v>433</x:v>
      </x:c>
      <x:c r="E1006" s="194">
        <x:v>1</x:v>
      </x:c>
      <x:c r="F1006" s="319" t="s">
        <x:v>3469</x:v>
      </x:c>
      <x:c r="G1006" s="320" t="s">
        <x:v>3016</x:v>
      </x:c>
      <x:c r="H1006" s="320">
        <x:v>1</x:v>
      </x:c>
    </x:row>
    <x:row r="1007" spans="3:8">
      <x:c r="C1007" s="195" t="s">
        <x:v>3407</x:v>
      </x:c>
      <x:c r="D1007" s="194" t="s">
        <x:v>4621</x:v>
      </x:c>
      <x:c r="E1007" s="194">
        <x:v>1</x:v>
      </x:c>
      <x:c r="F1007" s="319" t="s">
        <x:v>3407</x:v>
      </x:c>
      <x:c r="G1007" s="320" t="s">
        <x:v>4621</x:v>
      </x:c>
      <x:c r="H1007" s="320">
        <x:v>1</x:v>
      </x:c>
    </x:row>
    <x:row r="1008" spans="3:8">
      <x:c r="C1008" s="195" t="s">
        <x:v>6925</x:v>
      </x:c>
      <x:c r="D1008" s="194" t="s">
        <x:v>4621</x:v>
      </x:c>
      <x:c r="E1008" s="194">
        <x:v>1</x:v>
      </x:c>
      <x:c r="F1008" s="319" t="s">
        <x:v>6925</x:v>
      </x:c>
      <x:c r="G1008" s="320" t="s">
        <x:v>4621</x:v>
      </x:c>
      <x:c r="H1008" s="320">
        <x:v>1</x:v>
      </x:c>
    </x:row>
    <x:row r="1009" spans="3:8">
      <x:c r="C1009" s="195" t="s">
        <x:v>6090</x:v>
      </x:c>
      <x:c r="D1009" s="194" t="s">
        <x:v>4621</x:v>
      </x:c>
      <x:c r="E1009" s="194">
        <x:v>1</x:v>
      </x:c>
      <x:c r="F1009" s="319" t="s">
        <x:v>6090</x:v>
      </x:c>
      <x:c r="G1009" s="320" t="s">
        <x:v>4621</x:v>
      </x:c>
      <x:c r="H1009" s="320">
        <x:v>1</x:v>
      </x:c>
    </x:row>
    <x:row r="1010" spans="3:8">
      <x:c r="C1010" s="195" t="s">
        <x:v>6201</x:v>
      </x:c>
      <x:c r="D1010" s="194" t="s">
        <x:v>4621</x:v>
      </x:c>
      <x:c r="E1010" s="194">
        <x:v>1</x:v>
      </x:c>
      <x:c r="F1010" s="319" t="s">
        <x:v>6103</x:v>
      </x:c>
      <x:c r="G1010" s="320" t="s">
        <x:v>3050</x:v>
      </x:c>
      <x:c r="H1010" s="320">
        <x:v>1</x:v>
      </x:c>
    </x:row>
    <x:row r="1011" spans="3:8">
      <x:c r="C1011" s="195" t="s">
        <x:v>2204</x:v>
      </x:c>
      <x:c r="D1011" s="194" t="s">
        <x:v>3016</x:v>
      </x:c>
      <x:c r="E1011" s="194">
        <x:v>1</x:v>
      </x:c>
      <x:c r="F1011" s="321" t="s">
        <x:v>4623</x:v>
      </x:c>
      <x:c r="G1011" s="322" t="s">
        <x:v>3050</x:v>
      </x:c>
      <x:c r="H1011" s="322">
        <x:v>1</x:v>
      </x:c>
    </x:row>
    <x:row r="1012" spans="3:8">
      <x:c r="C1012" s="195" t="s">
        <x:v>2345</x:v>
      </x:c>
      <x:c r="D1012" s="194" t="s">
        <x:v>3016</x:v>
      </x:c>
      <x:c r="E1012" s="194">
        <x:v>1</x:v>
      </x:c>
      <x:c r="F1012" s="321" t="s">
        <x:v>6201</x:v>
      </x:c>
      <x:c r="G1012" s="322" t="s">
        <x:v>4621</x:v>
      </x:c>
      <x:c r="H1012" s="322">
        <x:v>1</x:v>
      </x:c>
    </x:row>
    <x:row r="1013" spans="3:8">
      <x:c r="C1013" s="195" t="s">
        <x:v>2282</x:v>
      </x:c>
      <x:c r="D1013" s="194" t="s">
        <x:v>3016</x:v>
      </x:c>
      <x:c r="E1013" s="194">
        <x:v>1</x:v>
      </x:c>
      <x:c r="F1013" s="321" t="s">
        <x:v>6106</x:v>
      </x:c>
      <x:c r="G1013" s="322" t="s">
        <x:v>2999</x:v>
      </x:c>
      <x:c r="H1013" s="322">
        <x:v>2</x:v>
      </x:c>
    </x:row>
    <x:row r="1014" spans="3:8">
      <x:c r="C1014" s="195" t="s">
        <x:v>8271</x:v>
      </x:c>
      <x:c r="D1014" s="194" t="s">
        <x:v>3016</x:v>
      </x:c>
      <x:c r="E1014" s="194">
        <x:v>1</x:v>
      </x:c>
      <x:c r="F1014" s="321" t="s">
        <x:v>3300</x:v>
      </x:c>
      <x:c r="G1014" s="322" t="s">
        <x:v>2999</x:v>
      </x:c>
      <x:c r="H1014" s="322">
        <x:v>1</x:v>
      </x:c>
    </x:row>
    <x:row r="1015" spans="3:8">
      <x:c r="C1015" s="195" t="s">
        <x:v>8215</x:v>
      </x:c>
      <x:c r="D1015" s="194" t="s">
        <x:v>3016</x:v>
      </x:c>
      <x:c r="E1015" s="194">
        <x:v>1</x:v>
      </x:c>
      <x:c r="F1015" s="321" t="s">
        <x:v>6199</x:v>
      </x:c>
      <x:c r="G1015" s="322" t="s">
        <x:v>2999</x:v>
      </x:c>
      <x:c r="H1015" s="322">
        <x:v>1</x:v>
      </x:c>
    </x:row>
    <x:row r="1016" spans="3:8">
      <x:c r="C1016" s="195" t="s">
        <x:v>5664</x:v>
      </x:c>
      <x:c r="D1016" s="194" t="s">
        <x:v>3016</x:v>
      </x:c>
      <x:c r="E1016" s="194">
        <x:v>1</x:v>
      </x:c>
      <x:c r="F1016" s="321" t="s">
        <x:v>3276</x:v>
      </x:c>
      <x:c r="G1016" s="322" t="s">
        <x:v>2999</x:v>
      </x:c>
      <x:c r="H1016" s="322">
        <x:v>1</x:v>
      </x:c>
    </x:row>
    <x:row r="1017" spans="3:8">
      <x:c r="C1017" s="195" t="s">
        <x:v>3421</x:v>
      </x:c>
      <x:c r="D1017" s="194" t="s">
        <x:v>3016</x:v>
      </x:c>
      <x:c r="E1017" s="194">
        <x:v>1</x:v>
      </x:c>
      <x:c r="F1017" s="321" t="s">
        <x:v>6112</x:v>
      </x:c>
      <x:c r="G1017" s="322" t="s">
        <x:v>433</x:v>
      </x:c>
      <x:c r="H1017" s="322">
        <x:v>1</x:v>
      </x:c>
    </x:row>
    <x:row r="1018" spans="3:8">
      <x:c r="C1018" s="195" t="s">
        <x:v>6256</x:v>
      </x:c>
      <x:c r="D1018" s="194" t="s">
        <x:v>3016</x:v>
      </x:c>
      <x:c r="E1018" s="194">
        <x:v>2</x:v>
      </x:c>
      <x:c r="F1018" s="321" t="s">
        <x:v>6721</x:v>
      </x:c>
      <x:c r="G1018" s="322" t="s">
        <x:v>2999</x:v>
      </x:c>
      <x:c r="H1018" s="322">
        <x:v>1</x:v>
      </x:c>
    </x:row>
    <x:row r="1019" spans="3:8">
      <x:c r="C1019" s="195" t="s">
        <x:v>3469</x:v>
      </x:c>
      <x:c r="D1019" s="194" t="s">
        <x:v>3016</x:v>
      </x:c>
      <x:c r="E1019" s="194">
        <x:v>1</x:v>
      </x:c>
      <x:c r="F1019" s="321" t="s">
        <x:v>4496</x:v>
      </x:c>
      <x:c r="G1019" s="322" t="s">
        <x:v>3050</x:v>
      </x:c>
      <x:c r="H1019" s="322">
        <x:v>1</x:v>
      </x:c>
    </x:row>
    <x:row r="1020" spans="5:5">
      <x:c r="E1020" s="194">
        <x:f>SUM(E989:E1019)</x:f>
        <x:v>33</x:v>
      </x:c>
    </x:row>
    <x:row r="1021" spans="1:8">
      <x:c r="A1021" s="186">
        <x:v>45812</x:v>
      </x:c>
      <x:c r="B1021" s="452"/>
      <x:c r="C1021" s="195" t="s">
        <x:v>6912</x:v>
      </x:c>
      <x:c r="D1021" s="194" t="s">
        <x:v>4629</x:v>
      </x:c>
      <x:c r="E1021" s="194">
        <x:v>1</x:v>
      </x:c>
      <x:c r="F1021" s="324" t="s">
        <x:v>8938</x:v>
      </x:c>
      <x:c r="G1021" s="324" t="s">
        <x:v>4621</x:v>
      </x:c>
      <x:c r="H1021" s="324">
        <x:v>1</x:v>
      </x:c>
    </x:row>
    <x:row r="1022" spans="3:8">
      <x:c r="C1022" s="195" t="s">
        <x:v>4551</x:v>
      </x:c>
      <x:c r="D1022" s="194" t="s">
        <x:v>4629</x:v>
      </x:c>
      <x:c r="E1022" s="194">
        <x:v>1</x:v>
      </x:c>
      <x:c r="F1022" s="324" t="s">
        <x:v>9109</x:v>
      </x:c>
      <x:c r="G1022" s="324" t="s">
        <x:v>3016</x:v>
      </x:c>
      <x:c r="H1022" s="324">
        <x:v>1</x:v>
      </x:c>
    </x:row>
    <x:row r="1023" spans="3:8">
      <x:c r="C1023" s="195" t="s">
        <x:v>6666</x:v>
      </x:c>
      <x:c r="D1023" s="194" t="s">
        <x:v>4629</x:v>
      </x:c>
      <x:c r="E1023" s="194">
        <x:v>1</x:v>
      </x:c>
      <x:c r="F1023" s="325" t="s">
        <x:v>8688</x:v>
      </x:c>
      <x:c r="G1023" s="324" t="s">
        <x:v>3050</x:v>
      </x:c>
      <x:c r="H1023" s="324">
        <x:v>1</x:v>
      </x:c>
    </x:row>
    <x:row r="1024" spans="3:8">
      <x:c r="C1024" s="195" t="s">
        <x:v>6760</x:v>
      </x:c>
      <x:c r="D1024" s="194" t="s">
        <x:v>4629</x:v>
      </x:c>
      <x:c r="E1024" s="194">
        <x:v>1</x:v>
      </x:c>
      <x:c r="F1024" s="323" t="s">
        <x:v>8574</x:v>
      </x:c>
      <x:c r="G1024" s="323" t="s">
        <x:v>3050</x:v>
      </x:c>
      <x:c r="H1024" s="323">
        <x:v>1</x:v>
      </x:c>
    </x:row>
    <x:row r="1025" spans="3:8">
      <x:c r="C1025" s="195" t="s">
        <x:v>4761</x:v>
      </x:c>
      <x:c r="D1025" s="194" t="s">
        <x:v>4629</x:v>
      </x:c>
      <x:c r="E1025" s="194">
        <x:v>1</x:v>
      </x:c>
      <x:c r="F1025" s="323" t="s">
        <x:v>4204</x:v>
      </x:c>
      <x:c r="G1025" s="323" t="s">
        <x:v>3050</x:v>
      </x:c>
      <x:c r="H1025" s="323">
        <x:v>1</x:v>
      </x:c>
    </x:row>
    <x:row r="1026" spans="3:8">
      <x:c r="C1026" s="195" t="s">
        <x:v>8313</x:v>
      </x:c>
      <x:c r="D1026" s="194" t="s">
        <x:v>3050</x:v>
      </x:c>
      <x:c r="E1026" s="194">
        <x:v>1</x:v>
      </x:c>
      <x:c r="F1026" s="323" t="s">
        <x:v>8376</x:v>
      </x:c>
      <x:c r="G1026" s="323" t="s">
        <x:v>3016</x:v>
      </x:c>
      <x:c r="H1026" s="323">
        <x:v>1</x:v>
      </x:c>
    </x:row>
    <x:row r="1027" spans="3:8">
      <x:c r="C1027" s="195" t="s">
        <x:v>8574</x:v>
      </x:c>
      <x:c r="D1027" s="194" t="s">
        <x:v>3050</x:v>
      </x:c>
      <x:c r="E1027" s="194">
        <x:v>1</x:v>
      </x:c>
      <x:c r="F1027" s="323" t="s">
        <x:v>8709</x:v>
      </x:c>
      <x:c r="G1027" s="323" t="s">
        <x:v>3016</x:v>
      </x:c>
      <x:c r="H1027" s="323">
        <x:v>1</x:v>
      </x:c>
    </x:row>
    <x:row r="1028" spans="3:8">
      <x:c r="C1028" s="195" t="s">
        <x:v>4204</x:v>
      </x:c>
      <x:c r="D1028" s="194" t="s">
        <x:v>3050</x:v>
      </x:c>
      <x:c r="E1028" s="194">
        <x:v>1</x:v>
      </x:c>
      <x:c r="F1028" s="323" t="s">
        <x:v>2196</x:v>
      </x:c>
      <x:c r="G1028" s="323" t="s">
        <x:v>3050</x:v>
      </x:c>
      <x:c r="H1028" s="323">
        <x:v>2</x:v>
      </x:c>
    </x:row>
    <x:row r="1029" spans="3:8">
      <x:c r="C1029" s="195" t="s">
        <x:v>2196</x:v>
      </x:c>
      <x:c r="D1029" s="194" t="s">
        <x:v>3050</x:v>
      </x:c>
      <x:c r="E1029" s="194">
        <x:v>2</x:v>
      </x:c>
      <x:c r="F1029" s="262" t="s">
        <x:v>1797</x:v>
      </x:c>
      <x:c r="G1029" s="262" t="s">
        <x:v>3050</x:v>
      </x:c>
      <x:c r="H1029" s="262">
        <x:v>1</x:v>
      </x:c>
    </x:row>
    <x:row r="1030" spans="3:8">
      <x:c r="C1030" s="195" t="s">
        <x:v>1797</x:v>
      </x:c>
      <x:c r="D1030" s="194" t="s">
        <x:v>3050</x:v>
      </x:c>
      <x:c r="E1030" s="194">
        <x:v>1</x:v>
      </x:c>
      <x:c r="F1030" s="262" t="s">
        <x:v>4581</x:v>
      </x:c>
      <x:c r="G1030" s="262" t="s">
        <x:v>3050</x:v>
      </x:c>
      <x:c r="H1030" s="262">
        <x:v>1</x:v>
      </x:c>
    </x:row>
    <x:row r="1031" spans="3:8">
      <x:c r="C1031" s="195" t="s">
        <x:v>4581</x:v>
      </x:c>
      <x:c r="D1031" s="194" t="s">
        <x:v>3050</x:v>
      </x:c>
      <x:c r="E1031" s="194">
        <x:v>1</x:v>
      </x:c>
      <x:c r="F1031" s="262" t="s">
        <x:v>3320</x:v>
      </x:c>
      <x:c r="G1031" s="262" t="s">
        <x:v>4621</x:v>
      </x:c>
      <x:c r="H1031" s="262">
        <x:v>1</x:v>
      </x:c>
    </x:row>
    <x:row r="1032" spans="3:8">
      <x:c r="C1032" s="195" t="s">
        <x:v>6629</x:v>
      </x:c>
      <x:c r="D1032" s="194" t="s">
        <x:v>3050</x:v>
      </x:c>
      <x:c r="E1032" s="194">
        <x:v>1</x:v>
      </x:c>
      <x:c r="F1032" s="252" t="s">
        <x:v>4736</x:v>
      </x:c>
      <x:c r="G1032" s="252" t="s">
        <x:v>4621</x:v>
      </x:c>
      <x:c r="H1032" s="252">
        <x:v>1</x:v>
      </x:c>
    </x:row>
    <x:row r="1033" spans="3:8">
      <x:c r="C1033" s="195" t="s">
        <x:v>6580</x:v>
      </x:c>
      <x:c r="D1033" s="194" t="s">
        <x:v>3050</x:v>
      </x:c>
      <x:c r="E1033" s="194">
        <x:v>1</x:v>
      </x:c>
      <x:c r="F1033" s="252" t="s">
        <x:v>3436</x:v>
      </x:c>
      <x:c r="G1033" s="252" t="s">
        <x:v>4621</x:v>
      </x:c>
      <x:c r="H1033" s="252">
        <x:v>1</x:v>
      </x:c>
    </x:row>
    <x:row r="1034" spans="3:8">
      <x:c r="C1034" s="195" t="s">
        <x:v>4528</x:v>
      </x:c>
      <x:c r="D1034" s="194" t="s">
        <x:v>3050</x:v>
      </x:c>
      <x:c r="E1034" s="194">
        <x:v>1</x:v>
      </x:c>
      <x:c r="F1034" s="252" t="s">
        <x:v>6629</x:v>
      </x:c>
      <x:c r="G1034" s="252" t="s">
        <x:v>3050</x:v>
      </x:c>
      <x:c r="H1034" s="252">
        <x:v>1</x:v>
      </x:c>
    </x:row>
    <x:row r="1035" spans="3:8">
      <x:c r="C1035" s="195" t="s">
        <x:v>4500</x:v>
      </x:c>
      <x:c r="D1035" s="194" t="s">
        <x:v>3050</x:v>
      </x:c>
      <x:c r="E1035" s="194">
        <x:v>1</x:v>
      </x:c>
      <x:c r="F1035" s="252" t="s">
        <x:v>3272</x:v>
      </x:c>
      <x:c r="G1035" s="252" t="s">
        <x:v>4621</x:v>
      </x:c>
      <x:c r="H1035" s="252">
        <x:v>1</x:v>
      </x:c>
    </x:row>
    <x:row r="1036" spans="3:8">
      <x:c r="C1036" s="195" t="s">
        <x:v>6178</x:v>
      </x:c>
      <x:c r="D1036" s="194" t="s">
        <x:v>3050</x:v>
      </x:c>
      <x:c r="E1036" s="194">
        <x:v>1</x:v>
      </x:c>
      <x:c r="F1036" s="252" t="s">
        <x:v>6912</x:v>
      </x:c>
      <x:c r="G1036" s="252" t="s">
        <x:v>4629</x:v>
      </x:c>
      <x:c r="H1036" s="252">
        <x:v>1</x:v>
      </x:c>
    </x:row>
    <x:row r="1037" spans="3:8">
      <x:c r="C1037" s="195" t="s">
        <x:v>6585</x:v>
      </x:c>
      <x:c r="D1037" s="194" t="s">
        <x:v>3050</x:v>
      </x:c>
      <x:c r="E1037" s="194">
        <x:v>1</x:v>
      </x:c>
      <x:c r="F1037" s="252" t="s">
        <x:v>4551</x:v>
      </x:c>
      <x:c r="G1037" s="252" t="s">
        <x:v>4629</x:v>
      </x:c>
      <x:c r="H1037" s="252">
        <x:v>1</x:v>
      </x:c>
    </x:row>
    <x:row r="1038" spans="3:8">
      <x:c r="C1038" s="195" t="s">
        <x:v>6222</x:v>
      </x:c>
      <x:c r="D1038" s="194" t="s">
        <x:v>3050</x:v>
      </x:c>
      <x:c r="E1038" s="194">
        <x:v>1</x:v>
      </x:c>
      <x:c r="F1038" s="252" t="s">
        <x:v>6580</x:v>
      </x:c>
      <x:c r="G1038" s="252" t="s">
        <x:v>3050</x:v>
      </x:c>
      <x:c r="H1038" s="252">
        <x:v>1</x:v>
      </x:c>
    </x:row>
    <x:row r="1039" spans="3:8">
      <x:c r="C1039" s="195" t="s">
        <x:v>1867</x:v>
      </x:c>
      <x:c r="D1039" s="194" t="s">
        <x:v>3050</x:v>
      </x:c>
      <x:c r="E1039" s="194">
        <x:v>1</x:v>
      </x:c>
      <x:c r="F1039" s="252" t="s">
        <x:v>3395</x:v>
      </x:c>
      <x:c r="G1039" s="252" t="s">
        <x:v>4621</x:v>
      </x:c>
      <x:c r="H1039" s="252">
        <x:v>1</x:v>
      </x:c>
    </x:row>
    <x:row r="1040" spans="3:8">
      <x:c r="C1040" s="195" t="s">
        <x:v>3447</x:v>
      </x:c>
      <x:c r="D1040" s="194" t="s">
        <x:v>3050</x:v>
      </x:c>
      <x:c r="E1040" s="194">
        <x:v>1</x:v>
      </x:c>
      <x:c r="F1040" s="252" t="s">
        <x:v>3433</x:v>
      </x:c>
      <x:c r="G1040" s="252" t="s">
        <x:v>4621</x:v>
      </x:c>
      <x:c r="H1040" s="252">
        <x:v>1</x:v>
      </x:c>
    </x:row>
    <x:row r="1041" spans="3:8">
      <x:c r="C1041" s="195" t="s">
        <x:v>4519</x:v>
      </x:c>
      <x:c r="D1041" s="194" t="s">
        <x:v>3050</x:v>
      </x:c>
      <x:c r="E1041" s="194">
        <x:v>1</x:v>
      </x:c>
      <x:c r="F1041" s="252" t="s">
        <x:v>4794</x:v>
      </x:c>
      <x:c r="G1041" s="252" t="s">
        <x:v>3016</x:v>
      </x:c>
      <x:c r="H1041" s="252">
        <x:v>1</x:v>
      </x:c>
    </x:row>
    <x:row r="1042" spans="3:8">
      <x:c r="C1042" s="195" t="s">
        <x:v>6112</x:v>
      </x:c>
      <x:c r="D1042" s="194" t="s">
        <x:v>433</x:v>
      </x:c>
      <x:c r="E1042" s="194">
        <x:v>1</x:v>
      </x:c>
      <x:c r="F1042" s="252" t="s">
        <x:v>6666</x:v>
      </x:c>
      <x:c r="G1042" s="252" t="s">
        <x:v>4629</x:v>
      </x:c>
      <x:c r="H1042" s="252">
        <x:v>1</x:v>
      </x:c>
    </x:row>
    <x:row r="1043" spans="3:8">
      <x:c r="C1043" s="195" t="s">
        <x:v>8938</x:v>
      </x:c>
      <x:c r="D1043" s="194" t="s">
        <x:v>4621</x:v>
      </x:c>
      <x:c r="E1043" s="194">
        <x:v>1</x:v>
      </x:c>
      <x:c r="F1043" s="252" t="s">
        <x:v>4528</x:v>
      </x:c>
      <x:c r="G1043" s="252" t="s">
        <x:v>3050</x:v>
      </x:c>
      <x:c r="H1043" s="252">
        <x:v>1</x:v>
      </x:c>
    </x:row>
    <x:row r="1044" spans="3:8">
      <x:c r="C1044" s="195" t="s">
        <x:v>3320</x:v>
      </x:c>
      <x:c r="D1044" s="194" t="s">
        <x:v>4621</x:v>
      </x:c>
      <x:c r="E1044" s="194">
        <x:v>1</x:v>
      </x:c>
      <x:c r="F1044" s="252" t="s">
        <x:v>3453</x:v>
      </x:c>
      <x:c r="G1044" s="252" t="s">
        <x:v>4621</x:v>
      </x:c>
      <x:c r="H1044" s="252">
        <x:v>1</x:v>
      </x:c>
    </x:row>
    <x:row r="1045" spans="3:8">
      <x:c r="C1045" s="195" t="s">
        <x:v>4736</x:v>
      </x:c>
      <x:c r="D1045" s="194" t="s">
        <x:v>4621</x:v>
      </x:c>
      <x:c r="E1045" s="194">
        <x:v>1</x:v>
      </x:c>
      <x:c r="F1045" s="252" t="s">
        <x:v>4500</x:v>
      </x:c>
      <x:c r="G1045" s="252" t="s">
        <x:v>3050</x:v>
      </x:c>
      <x:c r="H1045" s="252">
        <x:v>1</x:v>
      </x:c>
    </x:row>
    <x:row r="1046" spans="3:8">
      <x:c r="C1046" s="195" t="s">
        <x:v>3436</x:v>
      </x:c>
      <x:c r="D1046" s="194" t="s">
        <x:v>4621</x:v>
      </x:c>
      <x:c r="E1046" s="194">
        <x:v>1</x:v>
      </x:c>
      <x:c r="F1046" s="280" t="s">
        <x:v>6178</x:v>
      </x:c>
      <x:c r="G1046" s="280" t="s">
        <x:v>3050</x:v>
      </x:c>
      <x:c r="H1046" s="280">
        <x:v>1</x:v>
      </x:c>
    </x:row>
    <x:row r="1047" spans="3:8">
      <x:c r="C1047" s="195" t="s">
        <x:v>3272</x:v>
      </x:c>
      <x:c r="D1047" s="194" t="s">
        <x:v>4621</x:v>
      </x:c>
      <x:c r="E1047" s="194">
        <x:v>1</x:v>
      </x:c>
      <x:c r="F1047" s="280" t="s">
        <x:v>6760</x:v>
      </x:c>
      <x:c r="G1047" s="280" t="s">
        <x:v>4629</x:v>
      </x:c>
      <x:c r="H1047" s="280">
        <x:v>1</x:v>
      </x:c>
    </x:row>
    <x:row r="1048" spans="3:8">
      <x:c r="C1048" s="195" t="s">
        <x:v>3395</x:v>
      </x:c>
      <x:c r="D1048" s="194" t="s">
        <x:v>4621</x:v>
      </x:c>
      <x:c r="E1048" s="194">
        <x:v>1</x:v>
      </x:c>
      <x:c r="F1048" s="280" t="s">
        <x:v>1799</x:v>
      </x:c>
      <x:c r="G1048" s="280" t="s">
        <x:v>3016</x:v>
      </x:c>
      <x:c r="H1048" s="280">
        <x:v>1</x:v>
      </x:c>
    </x:row>
    <x:row r="1049" spans="3:8">
      <x:c r="C1049" s="195" t="s">
        <x:v>3433</x:v>
      </x:c>
      <x:c r="D1049" s="194" t="s">
        <x:v>4621</x:v>
      </x:c>
      <x:c r="E1049" s="194">
        <x:v>1</x:v>
      </x:c>
      <x:c r="F1049" s="280" t="s">
        <x:v>6585</x:v>
      </x:c>
      <x:c r="G1049" s="280" t="s">
        <x:v>3050</x:v>
      </x:c>
      <x:c r="H1049" s="280">
        <x:v>1</x:v>
      </x:c>
    </x:row>
    <x:row r="1050" spans="3:8">
      <x:c r="C1050" s="195" t="s">
        <x:v>3453</x:v>
      </x:c>
      <x:c r="D1050" s="194" t="s">
        <x:v>4621</x:v>
      </x:c>
      <x:c r="E1050" s="194">
        <x:v>1</x:v>
      </x:c>
      <x:c r="F1050" s="280" t="s">
        <x:v>6222</x:v>
      </x:c>
      <x:c r="G1050" s="280" t="s">
        <x:v>3050</x:v>
      </x:c>
      <x:c r="H1050" s="280">
        <x:v>1</x:v>
      </x:c>
    </x:row>
    <x:row r="1051" spans="3:8">
      <x:c r="C1051" s="195" t="s">
        <x:v>6164</x:v>
      </x:c>
      <x:c r="D1051" s="194" t="s">
        <x:v>4621</x:v>
      </x:c>
      <x:c r="E1051" s="194">
        <x:v>2</x:v>
      </x:c>
      <x:c r="F1051" s="280" t="s">
        <x:v>6164</x:v>
      </x:c>
      <x:c r="G1051" s="280" t="s">
        <x:v>4621</x:v>
      </x:c>
      <x:c r="H1051" s="280">
        <x:v>2</x:v>
      </x:c>
    </x:row>
    <x:row r="1052" spans="3:8">
      <x:c r="C1052" s="195" t="s">
        <x:v>9109</x:v>
      </x:c>
      <x:c r="D1052" s="194" t="s">
        <x:v>3016</x:v>
      </x:c>
      <x:c r="E1052" s="194">
        <x:v>1</x:v>
      </x:c>
      <x:c r="F1052" s="280" t="s">
        <x:v>1867</x:v>
      </x:c>
      <x:c r="G1052" s="280" t="s">
        <x:v>3050</x:v>
      </x:c>
      <x:c r="H1052" s="280">
        <x:v>1</x:v>
      </x:c>
    </x:row>
    <x:row r="1053" spans="3:8">
      <x:c r="C1053" s="195" t="s">
        <x:v>8376</x:v>
      </x:c>
      <x:c r="D1053" s="194" t="s">
        <x:v>3016</x:v>
      </x:c>
      <x:c r="E1053" s="194">
        <x:v>1</x:v>
      </x:c>
      <x:c r="F1053" s="280" t="s">
        <x:v>3447</x:v>
      </x:c>
      <x:c r="G1053" s="280" t="s">
        <x:v>3050</x:v>
      </x:c>
      <x:c r="H1053" s="280">
        <x:v>1</x:v>
      </x:c>
    </x:row>
    <x:row r="1054" spans="3:8">
      <x:c r="C1054" s="195" t="s">
        <x:v>8709</x:v>
      </x:c>
      <x:c r="D1054" s="194" t="s">
        <x:v>3016</x:v>
      </x:c>
      <x:c r="E1054" s="194">
        <x:v>1</x:v>
      </x:c>
      <x:c r="F1054" s="280" t="s">
        <x:v>6112</x:v>
      </x:c>
      <x:c r="G1054" s="280" t="s">
        <x:v>433</x:v>
      </x:c>
      <x:c r="H1054" s="280">
        <x:v>1</x:v>
      </x:c>
    </x:row>
    <x:row r="1055" spans="3:8">
      <x:c r="C1055" s="195" t="s">
        <x:v>4794</x:v>
      </x:c>
      <x:c r="D1055" s="194" t="s">
        <x:v>3016</x:v>
      </x:c>
      <x:c r="E1055" s="194">
        <x:v>1</x:v>
      </x:c>
      <x:c r="F1055" s="280" t="s">
        <x:v>4761</x:v>
      </x:c>
      <x:c r="G1055" s="280" t="s">
        <x:v>4629</x:v>
      </x:c>
      <x:c r="H1055" s="280">
        <x:v>1</x:v>
      </x:c>
    </x:row>
    <x:row r="1056" spans="3:8">
      <x:c r="C1056" s="195" t="s">
        <x:v>1799</x:v>
      </x:c>
      <x:c r="D1056" s="194" t="s">
        <x:v>3016</x:v>
      </x:c>
      <x:c r="E1056" s="194">
        <x:v>1</x:v>
      </x:c>
      <x:c r="F1056" s="280" t="s">
        <x:v>4548</x:v>
      </x:c>
      <x:c r="G1056" s="280" t="s">
        <x:v>3016</x:v>
      </x:c>
      <x:c r="H1056" s="280">
        <x:v>1</x:v>
      </x:c>
    </x:row>
    <x:row r="1057" spans="3:8">
      <x:c r="C1057" s="195" t="s">
        <x:v>4548</x:v>
      </x:c>
      <x:c r="D1057" s="194" t="s">
        <x:v>3016</x:v>
      </x:c>
      <x:c r="E1057" s="194">
        <x:v>1</x:v>
      </x:c>
      <x:c r="F1057" s="280" t="s">
        <x:v>4519</x:v>
      </x:c>
      <x:c r="G1057" s="280" t="s">
        <x:v>3050</x:v>
      </x:c>
      <x:c r="H1057" s="280">
        <x:v>1</x:v>
      </x:c>
    </x:row>
    <x:row r="1058" spans="5:5">
      <x:c r="E1058" s="194">
        <x:f>SUM(E1021:E1057)</x:f>
        <x:v>39</x:v>
      </x:c>
    </x:row>
    <x:row r="1059" spans="1:8">
      <x:c r="A1059" s="186">
        <x:v>45813</x:v>
      </x:c>
      <x:c r="B1059" s="452"/>
      <x:c r="C1059" s="195" t="s">
        <x:v>3301</x:v>
      </x:c>
      <x:c r="D1059" s="194" t="s">
        <x:v>2999</x:v>
      </x:c>
      <x:c r="E1059" s="194">
        <x:v>1</x:v>
      </x:c>
      <x:c r="F1059" s="330" t="s">
        <x:v>2204</x:v>
      </x:c>
      <x:c r="G1059" s="331" t="s">
        <x:v>4621</x:v>
      </x:c>
      <x:c r="H1059" s="331">
        <x:v>1</x:v>
      </x:c>
    </x:row>
    <x:row r="1060" spans="3:8">
      <x:c r="C1060" s="195" t="s">
        <x:v>6806</x:v>
      </x:c>
      <x:c r="D1060" s="194" t="s">
        <x:v>4629</x:v>
      </x:c>
      <x:c r="E1060" s="194">
        <x:v>2</x:v>
      </x:c>
      <x:c r="F1060" s="330" t="s">
        <x:v>6806</x:v>
      </x:c>
      <x:c r="G1060" s="331" t="s">
        <x:v>4629</x:v>
      </x:c>
      <x:c r="H1060" s="331">
        <x:v>2</x:v>
      </x:c>
    </x:row>
    <x:row r="1061" spans="3:8">
      <x:c r="C1061" s="195" t="s">
        <x:v>8755</x:v>
      </x:c>
      <x:c r="D1061" s="194" t="s">
        <x:v>4629</x:v>
      </x:c>
      <x:c r="E1061" s="194">
        <x:v>1</x:v>
      </x:c>
      <x:c r="F1061" s="330" t="s">
        <x:v>9053</x:v>
      </x:c>
      <x:c r="G1061" s="331" t="s">
        <x:v>3050</x:v>
      </x:c>
      <x:c r="H1061" s="331">
        <x:v>1</x:v>
      </x:c>
    </x:row>
    <x:row r="1062" spans="3:8">
      <x:c r="C1062" s="195" t="s">
        <x:v>4720</x:v>
      </x:c>
      <x:c r="D1062" s="194" t="s">
        <x:v>4629</x:v>
      </x:c>
      <x:c r="E1062" s="194">
        <x:v>1</x:v>
      </x:c>
      <x:c r="F1062" s="330" t="s">
        <x:v>8227</x:v>
      </x:c>
      <x:c r="G1062" s="331" t="s">
        <x:v>3050</x:v>
      </x:c>
      <x:c r="H1062" s="331">
        <x:v>1</x:v>
      </x:c>
    </x:row>
    <x:row r="1063" spans="3:8">
      <x:c r="C1063" s="195" t="s">
        <x:v>6912</x:v>
      </x:c>
      <x:c r="D1063" s="194" t="s">
        <x:v>4629</x:v>
      </x:c>
      <x:c r="E1063" s="194">
        <x:v>1</x:v>
      </x:c>
      <x:c r="F1063" s="328" t="s">
        <x:v>4231</x:v>
      </x:c>
      <x:c r="G1063" s="329" t="s">
        <x:v>4621</x:v>
      </x:c>
      <x:c r="H1063" s="329">
        <x:v>1</x:v>
      </x:c>
    </x:row>
    <x:row r="1064" spans="3:8">
      <x:c r="C1064" s="195" t="s">
        <x:v>4502</x:v>
      </x:c>
      <x:c r="D1064" s="194" t="s">
        <x:v>4629</x:v>
      </x:c>
      <x:c r="E1064" s="194">
        <x:v>1</x:v>
      </x:c>
      <x:c r="F1064" s="328" t="s">
        <x:v>8755</x:v>
      </x:c>
      <x:c r="G1064" s="329" t="s">
        <x:v>4629</x:v>
      </x:c>
      <x:c r="H1064" s="329">
        <x:v>1</x:v>
      </x:c>
    </x:row>
    <x:row r="1065" spans="3:8">
      <x:c r="C1065" s="195" t="s">
        <x:v>6666</x:v>
      </x:c>
      <x:c r="D1065" s="194" t="s">
        <x:v>4629</x:v>
      </x:c>
      <x:c r="E1065" s="194">
        <x:v>1</x:v>
      </x:c>
      <x:c r="F1065" s="328" t="s">
        <x:v>2141</x:v>
      </x:c>
      <x:c r="G1065" s="329" t="s">
        <x:v>4621</x:v>
      </x:c>
      <x:c r="H1065" s="329">
        <x:v>1</x:v>
      </x:c>
    </x:row>
    <x:row r="1066" spans="3:8">
      <x:c r="C1066" s="195" t="s">
        <x:v>4595</x:v>
      </x:c>
      <x:c r="D1066" s="194" t="s">
        <x:v>4629</x:v>
      </x:c>
      <x:c r="E1066" s="194">
        <x:v>1</x:v>
      </x:c>
      <x:c r="F1066" s="328" t="s">
        <x:v>8903</x:v>
      </x:c>
      <x:c r="G1066" s="329" t="s">
        <x:v>4621</x:v>
      </x:c>
      <x:c r="H1066" s="329">
        <x:v>1</x:v>
      </x:c>
    </x:row>
    <x:row r="1067" spans="3:8">
      <x:c r="C1067" s="195" t="s">
        <x:v>6830</x:v>
      </x:c>
      <x:c r="D1067" s="194" t="s">
        <x:v>4629</x:v>
      </x:c>
      <x:c r="E1067" s="194">
        <x:v>1</x:v>
      </x:c>
      <x:c r="F1067" s="328" t="s">
        <x:v>5832</x:v>
      </x:c>
      <x:c r="G1067" s="329" t="s">
        <x:v>4621</x:v>
      </x:c>
      <x:c r="H1067" s="329">
        <x:v>1</x:v>
      </x:c>
    </x:row>
    <x:row r="1068" spans="3:8">
      <x:c r="C1068" s="195" t="s">
        <x:v>6765</x:v>
      </x:c>
      <x:c r="D1068" s="194" t="s">
        <x:v>4629</x:v>
      </x:c>
      <x:c r="E1068" s="194">
        <x:v>1</x:v>
      </x:c>
      <x:c r="F1068" s="326" t="s">
        <x:v>6148</x:v>
      </x:c>
      <x:c r="G1068" s="327" t="s">
        <x:v>4621</x:v>
      </x:c>
      <x:c r="H1068" s="327">
        <x:v>1</x:v>
      </x:c>
    </x:row>
    <x:row r="1069" spans="3:8">
      <x:c r="C1069" s="195" t="s">
        <x:v>9053</x:v>
      </x:c>
      <x:c r="D1069" s="194" t="s">
        <x:v>3050</x:v>
      </x:c>
      <x:c r="E1069" s="194">
        <x:v>1</x:v>
      </x:c>
      <x:c r="F1069" s="326" t="s">
        <x:v>4617</x:v>
      </x:c>
      <x:c r="G1069" s="327" t="s">
        <x:v>4621</x:v>
      </x:c>
      <x:c r="H1069" s="327">
        <x:v>1</x:v>
      </x:c>
    </x:row>
    <x:row r="1070" spans="3:8">
      <x:c r="C1070" s="195" t="s">
        <x:v>8227</x:v>
      </x:c>
      <x:c r="D1070" s="194" t="s">
        <x:v>3050</x:v>
      </x:c>
      <x:c r="E1070" s="194">
        <x:v>1</x:v>
      </x:c>
      <x:c r="F1070" s="326" t="s">
        <x:v>4720</x:v>
      </x:c>
      <x:c r="G1070" s="327" t="s">
        <x:v>4629</x:v>
      </x:c>
      <x:c r="H1070" s="327">
        <x:v>1</x:v>
      </x:c>
    </x:row>
    <x:row r="1071" spans="3:8">
      <x:c r="C1071" s="195" t="s">
        <x:v>6221</x:v>
      </x:c>
      <x:c r="D1071" s="194" t="s">
        <x:v>3050</x:v>
      </x:c>
      <x:c r="E1071" s="194">
        <x:v>1</x:v>
      </x:c>
      <x:c r="F1071" s="261" t="s">
        <x:v>6221</x:v>
      </x:c>
      <x:c r="G1071" s="262" t="s">
        <x:v>3050</x:v>
      </x:c>
      <x:c r="H1071" s="262">
        <x:v>1</x:v>
      </x:c>
    </x:row>
    <x:row r="1072" spans="3:8">
      <x:c r="C1072" s="195" t="s">
        <x:v>6629</x:v>
      </x:c>
      <x:c r="D1072" s="194" t="s">
        <x:v>3050</x:v>
      </x:c>
      <x:c r="E1072" s="194">
        <x:v>1</x:v>
      </x:c>
      <x:c r="F1072" s="261" t="s">
        <x:v>4600</x:v>
      </x:c>
      <x:c r="G1072" s="262" t="s">
        <x:v>4621</x:v>
      </x:c>
      <x:c r="H1072" s="262">
        <x:v>1</x:v>
      </x:c>
    </x:row>
    <x:row r="1073" spans="3:8">
      <x:c r="C1073" s="195" t="s">
        <x:v>6839</x:v>
      </x:c>
      <x:c r="D1073" s="194" t="s">
        <x:v>3050</x:v>
      </x:c>
      <x:c r="E1073" s="194">
        <x:v>1</x:v>
      </x:c>
      <x:c r="F1073" s="261" t="s">
        <x:v>6629</x:v>
      </x:c>
      <x:c r="G1073" s="262" t="s">
        <x:v>3050</x:v>
      </x:c>
      <x:c r="H1073" s="262">
        <x:v>1</x:v>
      </x:c>
    </x:row>
    <x:row r="1074" spans="3:8">
      <x:c r="C1074" s="195" t="s">
        <x:v>3376</x:v>
      </x:c>
      <x:c r="D1074" s="194" t="s">
        <x:v>3050</x:v>
      </x:c>
      <x:c r="E1074" s="194">
        <x:v>1</x:v>
      </x:c>
      <x:c r="F1074" s="261" t="s">
        <x:v>6912</x:v>
      </x:c>
      <x:c r="G1074" s="262" t="s">
        <x:v>4629</x:v>
      </x:c>
      <x:c r="H1074" s="262">
        <x:v>1</x:v>
      </x:c>
    </x:row>
    <x:row r="1075" spans="3:8">
      <x:c r="C1075" s="195" t="s">
        <x:v>6103</x:v>
      </x:c>
      <x:c r="D1075" s="194" t="s">
        <x:v>3050</x:v>
      </x:c>
      <x:c r="E1075" s="194">
        <x:v>1</x:v>
      </x:c>
      <x:c r="F1075" s="261" t="s">
        <x:v>4502</x:v>
      </x:c>
      <x:c r="G1075" s="262" t="s">
        <x:v>4629</x:v>
      </x:c>
      <x:c r="H1075" s="262">
        <x:v>1</x:v>
      </x:c>
    </x:row>
    <x:row r="1076" spans="3:8">
      <x:c r="C1076" s="195" t="s">
        <x:v>4623</x:v>
      </x:c>
      <x:c r="D1076" s="194" t="s">
        <x:v>3050</x:v>
      </x:c>
      <x:c r="E1076" s="194">
        <x:v>1</x:v>
      </x:c>
      <x:c r="F1076" s="261" t="s">
        <x:v>4592</x:v>
      </x:c>
      <x:c r="G1076" s="262" t="s">
        <x:v>4621</x:v>
      </x:c>
      <x:c r="H1076" s="262">
        <x:v>1</x:v>
      </x:c>
    </x:row>
    <x:row r="1077" spans="3:8">
      <x:c r="C1077" s="195" t="s">
        <x:v>6178</x:v>
      </x:c>
      <x:c r="D1077" s="194" t="s">
        <x:v>3050</x:v>
      </x:c>
      <x:c r="E1077" s="194">
        <x:v>3</x:v>
      </x:c>
      <x:c r="F1077" s="261" t="s">
        <x:v>6223</x:v>
      </x:c>
      <x:c r="G1077" s="262" t="s">
        <x:v>4621</x:v>
      </x:c>
      <x:c r="H1077" s="262">
        <x:v>1</x:v>
      </x:c>
    </x:row>
    <x:row r="1078" spans="3:8">
      <x:c r="C1078" s="195" t="s">
        <x:v>6585</x:v>
      </x:c>
      <x:c r="D1078" s="194" t="s">
        <x:v>3050</x:v>
      </x:c>
      <x:c r="E1078" s="194">
        <x:v>1</x:v>
      </x:c>
      <x:c r="F1078" s="261" t="s">
        <x:v>6666</x:v>
      </x:c>
      <x:c r="G1078" s="262" t="s">
        <x:v>4629</x:v>
      </x:c>
      <x:c r="H1078" s="262">
        <x:v>1</x:v>
      </x:c>
    </x:row>
    <x:row r="1079" spans="3:8">
      <x:c r="C1079" s="195" t="s">
        <x:v>4231</x:v>
      </x:c>
      <x:c r="D1079" s="194" t="s">
        <x:v>4621</x:v>
      </x:c>
      <x:c r="E1079" s="194">
        <x:v>1</x:v>
      </x:c>
      <x:c r="F1079" s="261" t="s">
        <x:v>6886</x:v>
      </x:c>
      <x:c r="G1079" s="262" t="s">
        <x:v>4621</x:v>
      </x:c>
      <x:c r="H1079" s="262">
        <x:v>1</x:v>
      </x:c>
    </x:row>
    <x:row r="1080" spans="3:8">
      <x:c r="C1080" s="195" t="s">
        <x:v>2141</x:v>
      </x:c>
      <x:c r="D1080" s="194" t="s">
        <x:v>4621</x:v>
      </x:c>
      <x:c r="E1080" s="194">
        <x:v>1</x:v>
      </x:c>
      <x:c r="F1080" s="261" t="s">
        <x:v>6125</x:v>
      </x:c>
      <x:c r="G1080" s="262" t="s">
        <x:v>4621</x:v>
      </x:c>
      <x:c r="H1080" s="262">
        <x:v>1</x:v>
      </x:c>
    </x:row>
    <x:row r="1081" spans="3:8">
      <x:c r="C1081" s="195" t="s">
        <x:v>5832</x:v>
      </x:c>
      <x:c r="D1081" s="194" t="s">
        <x:v>4621</x:v>
      </x:c>
      <x:c r="E1081" s="194">
        <x:v>1</x:v>
      </x:c>
      <x:c r="F1081" s="261" t="s">
        <x:v>6839</x:v>
      </x:c>
      <x:c r="G1081" s="262" t="s">
        <x:v>3050</x:v>
      </x:c>
      <x:c r="H1081" s="262">
        <x:v>1</x:v>
      </x:c>
    </x:row>
    <x:row r="1082" spans="3:8">
      <x:c r="C1082" s="195" t="s">
        <x:v>6148</x:v>
      </x:c>
      <x:c r="D1082" s="194" t="s">
        <x:v>4621</x:v>
      </x:c>
      <x:c r="E1082" s="194">
        <x:v>1</x:v>
      </x:c>
      <x:c r="F1082" s="261" t="s">
        <x:v>3453</x:v>
      </x:c>
      <x:c r="G1082" s="262" t="s">
        <x:v>4621</x:v>
      </x:c>
      <x:c r="H1082" s="262">
        <x:v>1</x:v>
      </x:c>
    </x:row>
    <x:row r="1083" spans="3:8">
      <x:c r="C1083" s="195" t="s">
        <x:v>4592</x:v>
      </x:c>
      <x:c r="D1083" s="194" t="s">
        <x:v>4621</x:v>
      </x:c>
      <x:c r="E1083" s="194">
        <x:v>1</x:v>
      </x:c>
      <x:c r="F1083" s="261" t="s">
        <x:v>4760</x:v>
      </x:c>
      <x:c r="G1083" s="262" t="s">
        <x:v>4621</x:v>
      </x:c>
      <x:c r="H1083" s="262">
        <x:v>1</x:v>
      </x:c>
    </x:row>
    <x:row r="1084" spans="3:8">
      <x:c r="C1084" s="195" t="s">
        <x:v>6223</x:v>
      </x:c>
      <x:c r="D1084" s="194" t="s">
        <x:v>4621</x:v>
      </x:c>
      <x:c r="E1084" s="194">
        <x:v>1</x:v>
      </x:c>
      <x:c r="F1084" s="261" t="s">
        <x:v>6090</x:v>
      </x:c>
      <x:c r="G1084" s="262" t="s">
        <x:v>4621</x:v>
      </x:c>
      <x:c r="H1084" s="262">
        <x:v>1</x:v>
      </x:c>
    </x:row>
    <x:row r="1085" spans="3:8">
      <x:c r="C1085" s="195" t="s">
        <x:v>6886</x:v>
      </x:c>
      <x:c r="D1085" s="194" t="s">
        <x:v>4621</x:v>
      </x:c>
      <x:c r="E1085" s="194">
        <x:v>1</x:v>
      </x:c>
      <x:c r="F1085" s="261" t="s">
        <x:v>3376</x:v>
      </x:c>
      <x:c r="G1085" s="262" t="s">
        <x:v>3050</x:v>
      </x:c>
      <x:c r="H1085" s="262">
        <x:v>1</x:v>
      </x:c>
    </x:row>
    <x:row r="1086" spans="3:8">
      <x:c r="C1086" s="195" t="s">
        <x:v>6125</x:v>
      </x:c>
      <x:c r="D1086" s="194" t="s">
        <x:v>4621</x:v>
      </x:c>
      <x:c r="E1086" s="194">
        <x:v>1</x:v>
      </x:c>
      <x:c r="F1086" s="261" t="s">
        <x:v>6103</x:v>
      </x:c>
      <x:c r="G1086" s="262" t="s">
        <x:v>3050</x:v>
      </x:c>
      <x:c r="H1086" s="262">
        <x:v>1</x:v>
      </x:c>
    </x:row>
    <x:row r="1087" spans="3:8">
      <x:c r="C1087" s="195" t="s">
        <x:v>3453</x:v>
      </x:c>
      <x:c r="D1087" s="194" t="s">
        <x:v>4621</x:v>
      </x:c>
      <x:c r="E1087" s="194">
        <x:v>1</x:v>
      </x:c>
      <x:c r="F1087" s="279" t="s">
        <x:v>4623</x:v>
      </x:c>
      <x:c r="G1087" s="280" t="s">
        <x:v>3050</x:v>
      </x:c>
      <x:c r="H1087" s="280">
        <x:v>1</x:v>
      </x:c>
    </x:row>
    <x:row r="1088" spans="3:8">
      <x:c r="C1088" s="195" t="s">
        <x:v>4760</x:v>
      </x:c>
      <x:c r="D1088" s="194" t="s">
        <x:v>4621</x:v>
      </x:c>
      <x:c r="E1088" s="194">
        <x:v>1</x:v>
      </x:c>
      <x:c r="F1088" s="279" t="s">
        <x:v>6178</x:v>
      </x:c>
      <x:c r="G1088" s="280" t="s">
        <x:v>3050</x:v>
      </x:c>
      <x:c r="H1088" s="280">
        <x:v>3</x:v>
      </x:c>
    </x:row>
    <x:row r="1089" spans="3:8">
      <x:c r="C1089" s="195" t="s">
        <x:v>6090</x:v>
      </x:c>
      <x:c r="D1089" s="194" t="s">
        <x:v>4621</x:v>
      </x:c>
      <x:c r="E1089" s="194">
        <x:v>1</x:v>
      </x:c>
      <x:c r="F1089" s="279" t="s">
        <x:v>6585</x:v>
      </x:c>
      <x:c r="G1089" s="280" t="s">
        <x:v>3050</x:v>
      </x:c>
      <x:c r="H1089" s="280">
        <x:v>1</x:v>
      </x:c>
    </x:row>
    <x:row r="1090" spans="3:8">
      <x:c r="C1090" s="195" t="s">
        <x:v>2204</x:v>
      </x:c>
      <x:c r="D1090" s="194" t="s">
        <x:v>4621</x:v>
      </x:c>
      <x:c r="E1090" s="194">
        <x:v>1</x:v>
      </x:c>
      <x:c r="F1090" s="279" t="s">
        <x:v>4595</x:v>
      </x:c>
      <x:c r="G1090" s="280" t="s">
        <x:v>4629</x:v>
      </x:c>
      <x:c r="H1090" s="280">
        <x:v>1</x:v>
      </x:c>
    </x:row>
    <x:row r="1091" spans="3:8">
      <x:c r="C1091" s="195" t="s">
        <x:v>8903</x:v>
      </x:c>
      <x:c r="D1091" s="194" t="s">
        <x:v>4621</x:v>
      </x:c>
      <x:c r="E1091" s="194">
        <x:v>1</x:v>
      </x:c>
      <x:c r="F1091" s="279" t="s">
        <x:v>6830</x:v>
      </x:c>
      <x:c r="G1091" s="280" t="s">
        <x:v>4629</x:v>
      </x:c>
      <x:c r="H1091" s="280">
        <x:v>1</x:v>
      </x:c>
    </x:row>
    <x:row r="1092" spans="3:8">
      <x:c r="C1092" s="195" t="s">
        <x:v>4617</x:v>
      </x:c>
      <x:c r="D1092" s="194" t="s">
        <x:v>4621</x:v>
      </x:c>
      <x:c r="E1092" s="194">
        <x:v>1</x:v>
      </x:c>
      <x:c r="F1092" s="279" t="s">
        <x:v>6765</x:v>
      </x:c>
      <x:c r="G1092" s="280" t="s">
        <x:v>4629</x:v>
      </x:c>
      <x:c r="H1092" s="280">
        <x:v>1</x:v>
      </x:c>
    </x:row>
    <x:row r="1093" spans="3:8">
      <x:c r="C1093" s="195" t="s">
        <x:v>4600</x:v>
      </x:c>
      <x:c r="D1093" s="194" t="s">
        <x:v>4621</x:v>
      </x:c>
      <x:c r="E1093" s="194">
        <x:v>1</x:v>
      </x:c>
      <x:c r="F1093" s="279" t="s">
        <x:v>3301</x:v>
      </x:c>
      <x:c r="G1093" s="280" t="s">
        <x:v>2999</x:v>
      </x:c>
      <x:c r="H1093" s="280">
        <x:v>1</x:v>
      </x:c>
    </x:row>
    <x:row r="1094" spans="5:5">
      <x:c r="E1094" s="194">
        <x:f>SUM(E1059:E1093)</x:f>
        <x:v>38</x:v>
      </x:c>
    </x:row>
    <x:row r="1095" spans="1:8">
      <x:c r="A1095" s="186">
        <x:v>45814</x:v>
      </x:c>
      <x:c r="B1095" s="452"/>
      <x:c r="C1095" s="195" t="s">
        <x:v>8628</x:v>
      </x:c>
      <x:c r="D1095" s="194" t="s">
        <x:v>2999</x:v>
      </x:c>
      <x:c r="E1095" s="194">
        <x:v>1</x:v>
      </x:c>
      <x:c r="F1095" s="332" t="s">
        <x:v>2172</x:v>
      </x:c>
      <x:c r="G1095" s="333" t="s">
        <x:v>3016</x:v>
      </x:c>
      <x:c r="H1095" s="333">
        <x:v>1</x:v>
      </x:c>
    </x:row>
    <x:row r="1096" spans="3:8">
      <x:c r="C1096" s="195" t="s">
        <x:v>6594</x:v>
      </x:c>
      <x:c r="D1096" s="194" t="s">
        <x:v>2999</x:v>
      </x:c>
      <x:c r="E1096" s="194">
        <x:v>1</x:v>
      </x:c>
      <x:c r="F1096" s="332" t="s">
        <x:v>4256</x:v>
      </x:c>
      <x:c r="G1096" s="333" t="s">
        <x:v>3016</x:v>
      </x:c>
      <x:c r="H1096" s="333">
        <x:v>1</x:v>
      </x:c>
    </x:row>
    <x:row r="1097" spans="3:8">
      <x:c r="C1097" s="195" t="s">
        <x:v>3340</x:v>
      </x:c>
      <x:c r="D1097" s="194" t="s">
        <x:v>4629</x:v>
      </x:c>
      <x:c r="E1097" s="194">
        <x:v>1</x:v>
      </x:c>
      <x:c r="F1097" s="334" t="s">
        <x:v>8356</x:v>
      </x:c>
      <x:c r="G1097" s="335" t="s">
        <x:v>3050</x:v>
      </x:c>
      <x:c r="H1097" s="335">
        <x:v>1</x:v>
      </x:c>
    </x:row>
    <x:row r="1098" spans="3:8">
      <x:c r="C1098" s="195" t="s">
        <x:v>1861</x:v>
      </x:c>
      <x:c r="D1098" s="194" t="s">
        <x:v>4629</x:v>
      </x:c>
      <x:c r="E1098" s="194">
        <x:v>1</x:v>
      </x:c>
      <x:c r="F1098" s="334" t="s">
        <x:v>6033</x:v>
      </x:c>
      <x:c r="G1098" s="335" t="s">
        <x:v>3016</x:v>
      </x:c>
      <x:c r="H1098" s="335">
        <x:v>1</x:v>
      </x:c>
    </x:row>
    <x:row r="1099" spans="3:8">
      <x:c r="C1099" s="195" t="s">
        <x:v>8356</x:v>
      </x:c>
      <x:c r="D1099" s="194" t="s">
        <x:v>3050</x:v>
      </x:c>
      <x:c r="E1099" s="194">
        <x:v>1</x:v>
      </x:c>
      <x:c r="F1099" s="334" t="s">
        <x:v>2035</x:v>
      </x:c>
      <x:c r="G1099" s="335" t="s">
        <x:v>4621</x:v>
      </x:c>
      <x:c r="H1099" s="335">
        <x:v>1</x:v>
      </x:c>
    </x:row>
    <x:row r="1100" spans="3:8">
      <x:c r="C1100" s="195" t="s">
        <x:v>5732</x:v>
      </x:c>
      <x:c r="D1100" s="194" t="s">
        <x:v>3050</x:v>
      </x:c>
      <x:c r="E1100" s="194">
        <x:v>1</x:v>
      </x:c>
      <x:c r="F1100" s="334" t="s">
        <x:v>8251</x:v>
      </x:c>
      <x:c r="G1100" s="335" t="s">
        <x:v>3016</x:v>
      </x:c>
      <x:c r="H1100" s="335">
        <x:v>1</x:v>
      </x:c>
    </x:row>
    <x:row r="1101" spans="3:8">
      <x:c r="C1101" s="195" t="s">
        <x:v>1937</x:v>
      </x:c>
      <x:c r="D1101" s="194" t="s">
        <x:v>3050</x:v>
      </x:c>
      <x:c r="E1101" s="194">
        <x:v>1</x:v>
      </x:c>
      <x:c r="F1101" s="334" t="s">
        <x:v>8136</x:v>
      </x:c>
      <x:c r="G1101" s="335" t="s">
        <x:v>4621</x:v>
      </x:c>
      <x:c r="H1101" s="335">
        <x:v>1</x:v>
      </x:c>
    </x:row>
    <x:row r="1102" spans="3:8">
      <x:c r="C1102" s="195" t="s">
        <x:v>6933</x:v>
      </x:c>
      <x:c r="D1102" s="194" t="s">
        <x:v>3050</x:v>
      </x:c>
      <x:c r="E1102" s="194">
        <x:v>1</x:v>
      </x:c>
      <x:c r="F1102" s="334" t="s">
        <x:v>8628</x:v>
      </x:c>
      <x:c r="G1102" s="335" t="s">
        <x:v>2999</x:v>
      </x:c>
      <x:c r="H1102" s="335">
        <x:v>1</x:v>
      </x:c>
    </x:row>
    <x:row r="1103" spans="3:8">
      <x:c r="C1103" s="195" t="s">
        <x:v>6103</x:v>
      </x:c>
      <x:c r="D1103" s="194" t="s">
        <x:v>3050</x:v>
      </x:c>
      <x:c r="E1103" s="194">
        <x:v>1</x:v>
      </x:c>
      <x:c r="F1103" s="334" t="s">
        <x:v>4207</x:v>
      </x:c>
      <x:c r="G1103" s="335" t="s">
        <x:v>4621</x:v>
      </x:c>
      <x:c r="H1103" s="335">
        <x:v>1</x:v>
      </x:c>
    </x:row>
    <x:row r="1104" spans="3:8">
      <x:c r="C1104" s="195" t="s">
        <x:v>4508</x:v>
      </x:c>
      <x:c r="D1104" s="194" t="s">
        <x:v>3050</x:v>
      </x:c>
      <x:c r="E1104" s="194">
        <x:v>1</x:v>
      </x:c>
      <x:c r="F1104" s="334" t="s">
        <x:v>5732</x:v>
      </x:c>
      <x:c r="G1104" s="335" t="s">
        <x:v>3050</x:v>
      </x:c>
      <x:c r="H1104" s="335">
        <x:v>1</x:v>
      </x:c>
    </x:row>
    <x:row r="1105" spans="3:8">
      <x:c r="C1105" s="195" t="s">
        <x:v>4576</x:v>
      </x:c>
      <x:c r="D1105" s="194" t="s">
        <x:v>3050</x:v>
      </x:c>
      <x:c r="E1105" s="194">
        <x:v>1</x:v>
      </x:c>
      <x:c r="F1105" s="195" t="s">
        <x:v>1937</x:v>
      </x:c>
      <x:c r="G1105" s="194" t="s">
        <x:v>3050</x:v>
      </x:c>
      <x:c r="H1105" s="194">
        <x:v>1</x:v>
      </x:c>
    </x:row>
    <x:row r="1106" spans="3:8">
      <x:c r="C1106" s="195" t="s">
        <x:v>2035</x:v>
      </x:c>
      <x:c r="D1106" s="194" t="s">
        <x:v>4621</x:v>
      </x:c>
      <x:c r="E1106" s="194">
        <x:v>1</x:v>
      </x:c>
      <x:c r="F1106" s="277" t="s">
        <x:v>3340</x:v>
      </x:c>
      <x:c r="G1106" s="278" t="s">
        <x:v>4629</x:v>
      </x:c>
      <x:c r="H1106" s="278">
        <x:v>1</x:v>
      </x:c>
    </x:row>
    <x:row r="1107" spans="3:8">
      <x:c r="C1107" s="195" t="s">
        <x:v>8136</x:v>
      </x:c>
      <x:c r="D1107" s="194" t="s">
        <x:v>4621</x:v>
      </x:c>
      <x:c r="E1107" s="194">
        <x:v>1</x:v>
      </x:c>
      <x:c r="F1107" s="277" t="s">
        <x:v>1861</x:v>
      </x:c>
      <x:c r="G1107" s="278" t="s">
        <x:v>4629</x:v>
      </x:c>
      <x:c r="H1107" s="278">
        <x:v>1</x:v>
      </x:c>
    </x:row>
    <x:row r="1108" spans="3:8">
      <x:c r="C1108" s="195" t="s">
        <x:v>4207</x:v>
      </x:c>
      <x:c r="D1108" s="194" t="s">
        <x:v>4621</x:v>
      </x:c>
      <x:c r="E1108" s="194">
        <x:v>1</x:v>
      </x:c>
      <x:c r="F1108" s="277" t="s">
        <x:v>6594</x:v>
      </x:c>
      <x:c r="G1108" s="278" t="s">
        <x:v>2999</x:v>
      </x:c>
      <x:c r="H1108" s="278">
        <x:v>1</x:v>
      </x:c>
    </x:row>
    <x:row r="1109" spans="3:8">
      <x:c r="C1109" s="195" t="s">
        <x:v>4762</x:v>
      </x:c>
      <x:c r="D1109" s="194" t="s">
        <x:v>4621</x:v>
      </x:c>
      <x:c r="E1109" s="194">
        <x:v>1</x:v>
      </x:c>
      <x:c r="F1109" s="277" t="s">
        <x:v>6933</x:v>
      </x:c>
      <x:c r="G1109" s="278" t="s">
        <x:v>3050</x:v>
      </x:c>
      <x:c r="H1109" s="278">
        <x:v>1</x:v>
      </x:c>
    </x:row>
    <x:row r="1110" spans="3:8">
      <x:c r="C1110" s="195" t="s">
        <x:v>2172</x:v>
      </x:c>
      <x:c r="D1110" s="194" t="s">
        <x:v>3016</x:v>
      </x:c>
      <x:c r="E1110" s="194">
        <x:v>1</x:v>
      </x:c>
      <x:c r="F1110" s="277" t="s">
        <x:v>6103</x:v>
      </x:c>
      <x:c r="G1110" s="278" t="s">
        <x:v>3050</x:v>
      </x:c>
      <x:c r="H1110" s="278">
        <x:v>1</x:v>
      </x:c>
    </x:row>
    <x:row r="1111" spans="3:8">
      <x:c r="C1111" s="195" t="s">
        <x:v>4256</x:v>
      </x:c>
      <x:c r="D1111" s="194" t="s">
        <x:v>3016</x:v>
      </x:c>
      <x:c r="E1111" s="194">
        <x:v>1</x:v>
      </x:c>
      <x:c r="F1111" s="336" t="s">
        <x:v>4508</x:v>
      </x:c>
      <x:c r="G1111" s="337" t="s">
        <x:v>3050</x:v>
      </x:c>
      <x:c r="H1111" s="337">
        <x:v>1</x:v>
      </x:c>
    </x:row>
    <x:row r="1112" spans="3:8">
      <x:c r="C1112" s="195" t="s">
        <x:v>6033</x:v>
      </x:c>
      <x:c r="D1112" s="194" t="s">
        <x:v>3016</x:v>
      </x:c>
      <x:c r="E1112" s="194">
        <x:v>1</x:v>
      </x:c>
      <x:c r="F1112" s="336" t="s">
        <x:v>4762</x:v>
      </x:c>
      <x:c r="G1112" s="337" t="s">
        <x:v>4621</x:v>
      </x:c>
      <x:c r="H1112" s="337">
        <x:v>1</x:v>
      </x:c>
    </x:row>
    <x:row r="1113" spans="3:8">
      <x:c r="C1113" s="195" t="s">
        <x:v>8251</x:v>
      </x:c>
      <x:c r="D1113" s="194" t="s">
        <x:v>3016</x:v>
      </x:c>
      <x:c r="E1113" s="194">
        <x:v>1</x:v>
      </x:c>
      <x:c r="F1113" s="336" t="s">
        <x:v>4576</x:v>
      </x:c>
      <x:c r="G1113" s="337" t="s">
        <x:v>3050</x:v>
      </x:c>
      <x:c r="H1113" s="337">
        <x:v>1</x:v>
      </x:c>
    </x:row>
    <x:row r="1114" spans="3:8">
      <x:c r="C1114" s="195" t="s">
        <x:v>6827</x:v>
      </x:c>
      <x:c r="D1114" s="194" t="s">
        <x:v>3016</x:v>
      </x:c>
      <x:c r="E1114" s="194">
        <x:v>1</x:v>
      </x:c>
      <x:c r="F1114" s="336" t="s">
        <x:v>6827</x:v>
      </x:c>
      <x:c r="G1114" s="337" t="s">
        <x:v>3016</x:v>
      </x:c>
      <x:c r="H1114" s="337">
        <x:v>1</x:v>
      </x:c>
    </x:row>
    <x:row r="1115" spans="5:5">
      <x:c r="E1115" s="194">
        <x:f>SUM(E1095:E1114)</x:f>
        <x:v>20</x:v>
      </x:c>
    </x:row>
    <x:row r="1116" spans="1:8">
      <x:c r="A1116" s="186">
        <x:v>45815</x:v>
      </x:c>
      <x:c r="B1116" s="452"/>
      <x:c r="C1116" s="195" t="s">
        <x:v>4429</x:v>
      </x:c>
      <x:c r="D1116" s="194" t="s">
        <x:v>4629</x:v>
      </x:c>
      <x:c r="E1116" s="194">
        <x:v>1</x:v>
      </x:c>
      <x:c r="F1116" s="195" t="s">
        <x:v>8590</x:v>
      </x:c>
      <x:c r="G1116" s="194" t="s">
        <x:v>3050</x:v>
      </x:c>
      <x:c r="H1116" s="194">
        <x:v>1</x:v>
      </x:c>
    </x:row>
    <x:row r="1117" spans="3:8">
      <x:c r="C1117" s="195" t="s">
        <x:v>6094</x:v>
      </x:c>
      <x:c r="D1117" s="194" t="s">
        <x:v>4629</x:v>
      </x:c>
      <x:c r="E1117" s="194">
        <x:v>1</x:v>
      </x:c>
      <x:c r="F1117" s="195" t="s">
        <x:v>4429</x:v>
      </x:c>
      <x:c r="G1117" s="194" t="s">
        <x:v>4629</x:v>
      </x:c>
      <x:c r="H1117" s="194">
        <x:v>1</x:v>
      </x:c>
    </x:row>
    <x:row r="1118" spans="3:8">
      <x:c r="C1118" s="195" t="s">
        <x:v>8590</x:v>
      </x:c>
      <x:c r="D1118" s="194" t="s">
        <x:v>3050</x:v>
      </x:c>
      <x:c r="E1118" s="194">
        <x:v>1</x:v>
      </x:c>
      <x:c r="F1118" s="340" t="s">
        <x:v>5677</x:v>
      </x:c>
      <x:c r="G1118" s="341" t="s">
        <x:v>4621</x:v>
      </x:c>
      <x:c r="H1118" s="341">
        <x:v>1</x:v>
      </x:c>
    </x:row>
    <x:row r="1119" spans="3:8">
      <x:c r="C1119" s="195" t="s">
        <x:v>4771</x:v>
      </x:c>
      <x:c r="D1119" s="194" t="s">
        <x:v>3050</x:v>
      </x:c>
      <x:c r="E1119" s="194">
        <x:v>1</x:v>
      </x:c>
      <x:c r="F1119" s="340" t="s">
        <x:v>8944</x:v>
      </x:c>
      <x:c r="G1119" s="341" t="s">
        <x:v>3016</x:v>
      </x:c>
      <x:c r="H1119" s="341">
        <x:v>1</x:v>
      </x:c>
    </x:row>
    <x:row r="1120" spans="3:8">
      <x:c r="C1120" s="195" t="s">
        <x:v>3362</x:v>
      </x:c>
      <x:c r="D1120" s="194" t="s">
        <x:v>3050</x:v>
      </x:c>
      <x:c r="E1120" s="194">
        <x:v>1</x:v>
      </x:c>
      <x:c r="F1120" s="340" t="s">
        <x:v>8768</x:v>
      </x:c>
      <x:c r="G1120" s="341" t="s">
        <x:v>4621</x:v>
      </x:c>
      <x:c r="H1120" s="341">
        <x:v>1</x:v>
      </x:c>
    </x:row>
    <x:row r="1121" spans="3:8">
      <x:c r="C1121" s="195" t="s">
        <x:v>1923</x:v>
      </x:c>
      <x:c r="D1121" s="194" t="s">
        <x:v>3050</x:v>
      </x:c>
      <x:c r="E1121" s="194">
        <x:v>1</x:v>
      </x:c>
      <x:c r="F1121" s="340" t="s">
        <x:v>8457</x:v>
      </x:c>
      <x:c r="G1121" s="341" t="s">
        <x:v>3016</x:v>
      </x:c>
      <x:c r="H1121" s="341">
        <x:v>1</x:v>
      </x:c>
    </x:row>
    <x:row r="1122" spans="1:8">
      <x:c r="A1122" s="181" t="s">
        <x:v>6677</x:v>
      </x:c>
      <x:c r="C1122" s="195" t="s">
        <x:v>4614</x:v>
      </x:c>
      <x:c r="D1122" s="194" t="s">
        <x:v>433</x:v>
      </x:c>
      <x:c r="E1122" s="194">
        <x:v>1</x:v>
      </x:c>
      <x:c r="F1122" s="195" t="s">
        <x:v>6148</x:v>
      </x:c>
      <x:c r="G1122" s="194" t="s">
        <x:v>4621</x:v>
      </x:c>
      <x:c r="H1122" s="194">
        <x:v>1</x:v>
      </x:c>
    </x:row>
    <x:row r="1123" spans="3:8">
      <x:c r="C1123" s="195" t="s">
        <x:v>5677</x:v>
      </x:c>
      <x:c r="D1123" s="194" t="s">
        <x:v>4621</x:v>
      </x:c>
      <x:c r="E1123" s="194">
        <x:v>1</x:v>
      </x:c>
      <x:c r="F1123" s="195" t="s">
        <x:v>4771</x:v>
      </x:c>
      <x:c r="G1123" s="194" t="s">
        <x:v>3050</x:v>
      </x:c>
      <x:c r="H1123" s="194">
        <x:v>1</x:v>
      </x:c>
    </x:row>
    <x:row r="1124" spans="3:8">
      <x:c r="C1124" s="195" t="s">
        <x:v>8768</x:v>
      </x:c>
      <x:c r="D1124" s="194" t="s">
        <x:v>4621</x:v>
      </x:c>
      <x:c r="E1124" s="194">
        <x:v>1</x:v>
      </x:c>
      <x:c r="F1124" s="338" t="s">
        <x:v>3362</x:v>
      </x:c>
      <x:c r="G1124" s="339" t="s">
        <x:v>3050</x:v>
      </x:c>
      <x:c r="H1124" s="339">
        <x:v>1</x:v>
      </x:c>
    </x:row>
    <x:row r="1125" spans="3:8">
      <x:c r="C1125" s="195" t="s">
        <x:v>6148</x:v>
      </x:c>
      <x:c r="D1125" s="194" t="s">
        <x:v>4621</x:v>
      </x:c>
      <x:c r="E1125" s="194">
        <x:v>1</x:v>
      </x:c>
      <x:c r="F1125" s="338" t="s">
        <x:v>4793</x:v>
      </x:c>
      <x:c r="G1125" s="339" t="s">
        <x:v>4621</x:v>
      </x:c>
      <x:c r="H1125" s="339">
        <x:v>1</x:v>
      </x:c>
    </x:row>
    <x:row r="1126" spans="3:8">
      <x:c r="C1126" s="195" t="s">
        <x:v>4793</x:v>
      </x:c>
      <x:c r="D1126" s="194" t="s">
        <x:v>4621</x:v>
      </x:c>
      <x:c r="E1126" s="194">
        <x:v>1</x:v>
      </x:c>
      <x:c r="F1126" s="338" t="s">
        <x:v>4557</x:v>
      </x:c>
      <x:c r="G1126" s="339" t="s">
        <x:v>3016</x:v>
      </x:c>
      <x:c r="H1126" s="339">
        <x:v>1</x:v>
      </x:c>
    </x:row>
    <x:row r="1127" spans="3:8">
      <x:c r="C1127" s="195" t="s">
        <x:v>3395</x:v>
      </x:c>
      <x:c r="D1127" s="194" t="s">
        <x:v>4621</x:v>
      </x:c>
      <x:c r="E1127" s="194">
        <x:v>1</x:v>
      </x:c>
      <x:c r="F1127" s="338" t="s">
        <x:v>3395</x:v>
      </x:c>
      <x:c r="G1127" s="339" t="s">
        <x:v>4621</x:v>
      </x:c>
      <x:c r="H1127" s="339">
        <x:v>1</x:v>
      </x:c>
    </x:row>
    <x:row r="1128" spans="3:8">
      <x:c r="C1128" s="195" t="s">
        <x:v>1934</x:v>
      </x:c>
      <x:c r="D1128" s="194" t="s">
        <x:v>4621</x:v>
      </x:c>
      <x:c r="E1128" s="194">
        <x:v>1</x:v>
      </x:c>
      <x:c r="F1128" s="338" t="s">
        <x:v>4614</x:v>
      </x:c>
      <x:c r="G1128" s="339" t="s">
        <x:v>433</x:v>
      </x:c>
      <x:c r="H1128" s="339">
        <x:v>1</x:v>
      </x:c>
    </x:row>
    <x:row r="1129" spans="3:8">
      <x:c r="C1129" s="195" t="s">
        <x:v>6169</x:v>
      </x:c>
      <x:c r="D1129" s="194" t="s">
        <x:v>4621</x:v>
      </x:c>
      <x:c r="E1129" s="194">
        <x:v>1</x:v>
      </x:c>
      <x:c r="F1129" s="338" t="s">
        <x:v>1923</x:v>
      </x:c>
      <x:c r="G1129" s="339" t="s">
        <x:v>3050</x:v>
      </x:c>
      <x:c r="H1129" s="339">
        <x:v>1</x:v>
      </x:c>
    </x:row>
    <x:row r="1130" spans="3:8">
      <x:c r="C1130" s="195" t="s">
        <x:v>8944</x:v>
      </x:c>
      <x:c r="D1130" s="194" t="s">
        <x:v>3016</x:v>
      </x:c>
      <x:c r="E1130" s="194">
        <x:v>1</x:v>
      </x:c>
      <x:c r="F1130" s="338" t="s">
        <x:v>1934</x:v>
      </x:c>
      <x:c r="G1130" s="339" t="s">
        <x:v>4621</x:v>
      </x:c>
      <x:c r="H1130" s="339">
        <x:v>1</x:v>
      </x:c>
    </x:row>
    <x:row r="1131" spans="3:8">
      <x:c r="C1131" s="195" t="s">
        <x:v>8457</x:v>
      </x:c>
      <x:c r="D1131" s="194" t="s">
        <x:v>3016</x:v>
      </x:c>
      <x:c r="E1131" s="194">
        <x:v>1</x:v>
      </x:c>
      <x:c r="F1131" s="195" t="s">
        <x:v>6169</x:v>
      </x:c>
      <x:c r="G1131" s="194" t="s">
        <x:v>4621</x:v>
      </x:c>
      <x:c r="H1131" s="194">
        <x:v>1</x:v>
      </x:c>
    </x:row>
    <x:row r="1132" spans="3:8">
      <x:c r="C1132" s="195" t="s">
        <x:v>4557</x:v>
      </x:c>
      <x:c r="D1132" s="194" t="s">
        <x:v>3016</x:v>
      </x:c>
      <x:c r="E1132" s="194">
        <x:v>1</x:v>
      </x:c>
      <x:c r="F1132" s="195" t="s">
        <x:v>6094</x:v>
      </x:c>
      <x:c r="G1132" s="194" t="s">
        <x:v>4629</x:v>
      </x:c>
      <x:c r="H1132" s="194">
        <x:v>1</x:v>
      </x:c>
    </x:row>
    <x:row r="1133" spans="5:5">
      <x:c r="E1133" s="194">
        <x:f>SUM(E1116:E1132)</x:f>
        <x:v>17</x:v>
      </x:c>
    </x:row>
    <x:row r="1134" spans="1:8">
      <x:c r="A1134" s="186">
        <x:v>45816</x:v>
      </x:c>
      <x:c r="B1134" s="452"/>
      <x:c r="C1134" s="195" t="s">
        <x:v>8874</x:v>
      </x:c>
      <x:c r="D1134" s="194" t="s">
        <x:v>433</x:v>
      </x:c>
      <x:c r="E1134" s="194">
        <x:v>1</x:v>
      </x:c>
      <x:c r="F1134" s="195" t="s">
        <x:v>4474</x:v>
      </x:c>
      <x:c r="G1134" s="194" t="s">
        <x:v>4621</x:v>
      </x:c>
      <x:c r="H1134" s="194">
        <x:v>1</x:v>
      </x:c>
    </x:row>
    <x:row r="1135" spans="3:8">
      <x:c r="C1135" s="195" t="s">
        <x:v>4157</x:v>
      </x:c>
      <x:c r="D1135" s="194" t="s">
        <x:v>2999</x:v>
      </x:c>
      <x:c r="E1135" s="194">
        <x:v>1</x:v>
      </x:c>
      <x:c r="F1135" s="195" t="s">
        <x:v>8659</x:v>
      </x:c>
      <x:c r="G1135" s="194" t="s">
        <x:v>3050</x:v>
      </x:c>
      <x:c r="H1135" s="194">
        <x:v>1</x:v>
      </x:c>
    </x:row>
    <x:row r="1136" spans="3:8">
      <x:c r="C1136" s="195" t="s">
        <x:v>8719</x:v>
      </x:c>
      <x:c r="D1136" s="194" t="s">
        <x:v>2999</x:v>
      </x:c>
      <x:c r="E1136" s="194">
        <x:v>1</x:v>
      </x:c>
      <x:c r="F1136" s="233" t="s">
        <x:v>8234</x:v>
      </x:c>
      <x:c r="G1136" s="234" t="s">
        <x:v>4629</x:v>
      </x:c>
      <x:c r="H1136" s="234">
        <x:v>1</x:v>
      </x:c>
    </x:row>
    <x:row r="1137" spans="3:8">
      <x:c r="C1137" s="195" t="s">
        <x:v>8234</x:v>
      </x:c>
      <x:c r="D1137" s="194" t="s">
        <x:v>4629</x:v>
      </x:c>
      <x:c r="E1137" s="194">
        <x:v>1</x:v>
      </x:c>
      <x:c r="F1137" s="233" t="s">
        <x:v>8473</x:v>
      </x:c>
      <x:c r="G1137" s="234" t="s">
        <x:v>4621</x:v>
      </x:c>
      <x:c r="H1137" s="234">
        <x:v>1</x:v>
      </x:c>
    </x:row>
    <x:row r="1138" spans="3:8">
      <x:c r="C1138" s="195" t="s">
        <x:v>8247</x:v>
      </x:c>
      <x:c r="D1138" s="194" t="s">
        <x:v>4629</x:v>
      </x:c>
      <x:c r="E1138" s="194">
        <x:v>1</x:v>
      </x:c>
      <x:c r="F1138" s="233" t="s">
        <x:v>8247</x:v>
      </x:c>
      <x:c r="G1138" s="234" t="s">
        <x:v>4629</x:v>
      </x:c>
      <x:c r="H1138" s="234">
        <x:v>1</x:v>
      </x:c>
    </x:row>
    <x:row r="1139" spans="3:8">
      <x:c r="C1139" s="195" t="s">
        <x:v>6744</x:v>
      </x:c>
      <x:c r="D1139" s="194" t="s">
        <x:v>4629</x:v>
      </x:c>
      <x:c r="E1139" s="194">
        <x:v>1</x:v>
      </x:c>
      <x:c r="F1139" s="233" t="s">
        <x:v>4358</x:v>
      </x:c>
      <x:c r="G1139" s="234" t="s">
        <x:v>3016</x:v>
      </x:c>
      <x:c r="H1139" s="234">
        <x:v>1</x:v>
      </x:c>
    </x:row>
    <x:row r="1140" spans="3:8">
      <x:c r="C1140" s="195" t="s">
        <x:v>3401</x:v>
      </x:c>
      <x:c r="D1140" s="194" t="s">
        <x:v>4629</x:v>
      </x:c>
      <x:c r="E1140" s="194">
        <x:v>1</x:v>
      </x:c>
      <x:c r="F1140" s="233" t="s">
        <x:v>4157</x:v>
      </x:c>
      <x:c r="G1140" s="234" t="s">
        <x:v>2999</x:v>
      </x:c>
      <x:c r="H1140" s="234">
        <x:v>1</x:v>
      </x:c>
    </x:row>
    <x:row r="1141" spans="3:8">
      <x:c r="C1141" s="195" t="s">
        <x:v>3424</x:v>
      </x:c>
      <x:c r="D1141" s="194" t="s">
        <x:v>4629</x:v>
      </x:c>
      <x:c r="E1141" s="194">
        <x:v>1</x:v>
      </x:c>
      <x:c r="F1141" s="233" t="s">
        <x:v>8719</x:v>
      </x:c>
      <x:c r="G1141" s="234" t="s">
        <x:v>2999</x:v>
      </x:c>
      <x:c r="H1141" s="234">
        <x:v>1</x:v>
      </x:c>
    </x:row>
    <x:row r="1142" spans="3:8">
      <x:c r="C1142" s="195" t="s">
        <x:v>6918</x:v>
      </x:c>
      <x:c r="D1142" s="194" t="s">
        <x:v>4629</x:v>
      </x:c>
      <x:c r="E1142" s="194">
        <x:v>1</x:v>
      </x:c>
      <x:c r="F1142" s="233" t="s">
        <x:v>8905</x:v>
      </x:c>
      <x:c r="G1142" s="234" t="s">
        <x:v>4621</x:v>
      </x:c>
      <x:c r="H1142" s="234">
        <x:v>1</x:v>
      </x:c>
    </x:row>
    <x:row r="1143" spans="3:8">
      <x:c r="C1143" s="195" t="s">
        <x:v>8659</x:v>
      </x:c>
      <x:c r="D1143" s="194" t="s">
        <x:v>3050</x:v>
      </x:c>
      <x:c r="E1143" s="194">
        <x:v>1</x:v>
      </x:c>
      <x:c r="F1143" s="233" t="s">
        <x:v>8874</x:v>
      </x:c>
      <x:c r="G1143" s="234" t="s">
        <x:v>433</x:v>
      </x:c>
      <x:c r="H1143" s="234">
        <x:v>1</x:v>
      </x:c>
    </x:row>
    <x:row r="1144" spans="3:8">
      <x:c r="C1144" s="195" t="s">
        <x:v>3292</x:v>
      </x:c>
      <x:c r="D1144" s="194" t="s">
        <x:v>3050</x:v>
      </x:c>
      <x:c r="E1144" s="194">
        <x:v>1</x:v>
      </x:c>
      <x:c r="F1144" s="195" t="s">
        <x:v>3292</x:v>
      </x:c>
      <x:c r="G1144" s="194" t="s">
        <x:v>3050</x:v>
      </x:c>
      <x:c r="H1144" s="194">
        <x:v>1</x:v>
      </x:c>
    </x:row>
    <x:row r="1145" spans="3:8">
      <x:c r="C1145" s="195" t="s">
        <x:v>6228</x:v>
      </x:c>
      <x:c r="D1145" s="194" t="s">
        <x:v>3050</x:v>
      </x:c>
      <x:c r="E1145" s="194">
        <x:v>1</x:v>
      </x:c>
      <x:c r="F1145" s="233" t="s">
        <x:v>6228</x:v>
      </x:c>
      <x:c r="G1145" s="234" t="s">
        <x:v>3050</x:v>
      </x:c>
      <x:c r="H1145" s="234">
        <x:v>1</x:v>
      </x:c>
    </x:row>
    <x:row r="1146" spans="1:8">
      <x:c r="A1146" s="181" t="s">
        <x:v>6677</x:v>
      </x:c>
      <x:c r="C1146" s="195" t="s">
        <x:v>4614</x:v>
      </x:c>
      <x:c r="D1146" s="194" t="s">
        <x:v>433</x:v>
      </x:c>
      <x:c r="E1146" s="194">
        <x:v>1</x:v>
      </x:c>
      <x:c r="F1146" s="233" t="s">
        <x:v>6744</x:v>
      </x:c>
      <x:c r="G1146" s="234" t="s">
        <x:v>4629</x:v>
      </x:c>
      <x:c r="H1146" s="234">
        <x:v>1</x:v>
      </x:c>
    </x:row>
    <x:row r="1147" spans="3:8">
      <x:c r="C1147" s="195" t="s">
        <x:v>4474</x:v>
      </x:c>
      <x:c r="D1147" s="194" t="s">
        <x:v>4621</x:v>
      </x:c>
      <x:c r="E1147" s="194">
        <x:v>1</x:v>
      </x:c>
      <x:c r="F1147" s="233" t="s">
        <x:v>3401</x:v>
      </x:c>
      <x:c r="G1147" s="234" t="s">
        <x:v>4629</x:v>
      </x:c>
      <x:c r="H1147" s="234">
        <x:v>1</x:v>
      </x:c>
    </x:row>
    <x:row r="1148" spans="3:8">
      <x:c r="C1148" s="195" t="s">
        <x:v>8473</x:v>
      </x:c>
      <x:c r="D1148" s="194" t="s">
        <x:v>4621</x:v>
      </x:c>
      <x:c r="E1148" s="194">
        <x:v>1</x:v>
      </x:c>
      <x:c r="F1148" s="233" t="s">
        <x:v>6289</x:v>
      </x:c>
      <x:c r="G1148" s="234" t="s">
        <x:v>3016</x:v>
      </x:c>
      <x:c r="H1148" s="234">
        <x:v>1</x:v>
      </x:c>
    </x:row>
    <x:row r="1149" spans="3:8">
      <x:c r="C1149" s="195" t="s">
        <x:v>8905</x:v>
      </x:c>
      <x:c r="D1149" s="194" t="s">
        <x:v>4621</x:v>
      </x:c>
      <x:c r="E1149" s="194">
        <x:v>1</x:v>
      </x:c>
      <x:c r="F1149" s="233" t="s">
        <x:v>4614</x:v>
      </x:c>
      <x:c r="G1149" s="234" t="s">
        <x:v>433</x:v>
      </x:c>
      <x:c r="H1149" s="234">
        <x:v>1</x:v>
      </x:c>
    </x:row>
    <x:row r="1150" spans="3:8">
      <x:c r="C1150" s="195" t="s">
        <x:v>4358</x:v>
      </x:c>
      <x:c r="D1150" s="194" t="s">
        <x:v>3016</x:v>
      </x:c>
      <x:c r="E1150" s="194">
        <x:v>1</x:v>
      </x:c>
      <x:c r="F1150" s="195" t="s">
        <x:v>3424</x:v>
      </x:c>
      <x:c r="G1150" s="194" t="s">
        <x:v>4629</x:v>
      </x:c>
      <x:c r="H1150" s="194">
        <x:v>1</x:v>
      </x:c>
    </x:row>
    <x:row r="1151" spans="3:8">
      <x:c r="C1151" s="195" t="s">
        <x:v>6289</x:v>
      </x:c>
      <x:c r="D1151" s="194" t="s">
        <x:v>3016</x:v>
      </x:c>
      <x:c r="E1151" s="194">
        <x:v>1</x:v>
      </x:c>
      <x:c r="F1151" s="195" t="s">
        <x:v>6918</x:v>
      </x:c>
      <x:c r="G1151" s="194" t="s">
        <x:v>4629</x:v>
      </x:c>
      <x:c r="H1151" s="194">
        <x:v>1</x:v>
      </x:c>
    </x:row>
    <x:row r="1152" spans="5:5">
      <x:c r="E1152" s="194">
        <x:f>SUM(E1134:E1151)</x:f>
        <x:v>18</x:v>
      </x:c>
    </x:row>
    <x:row r="1153" spans="1:8">
      <x:c r="A1153" s="186">
        <x:v>45817</x:v>
      </x:c>
      <x:c r="B1153" s="452"/>
      <x:c r="C1153" s="195" t="s">
        <x:v>1859</x:v>
      </x:c>
      <x:c r="D1153" s="194" t="s">
        <x:v>2999</x:v>
      </x:c>
      <x:c r="E1153" s="194">
        <x:v>1</x:v>
      </x:c>
      <x:c r="F1153" s="233" t="s">
        <x:v>2204</x:v>
      </x:c>
      <x:c r="G1153" s="234" t="s">
        <x:v>3016</x:v>
      </x:c>
      <x:c r="H1153" s="234">
        <x:v>1</x:v>
      </x:c>
    </x:row>
    <x:row r="1154" spans="3:8">
      <x:c r="C1154" s="195" t="s">
        <x:v>6717</x:v>
      </x:c>
      <x:c r="D1154" s="194" t="s">
        <x:v>2999</x:v>
      </x:c>
      <x:c r="E1154" s="194">
        <x:v>1</x:v>
      </x:c>
      <x:c r="F1154" s="233" t="s">
        <x:v>5902</x:v>
      </x:c>
      <x:c r="G1154" s="234" t="s">
        <x:v>3016</x:v>
      </x:c>
      <x:c r="H1154" s="234">
        <x:v>1</x:v>
      </x:c>
    </x:row>
    <x:row r="1155" spans="3:8">
      <x:c r="C1155" s="195" t="s">
        <x:v>4716</x:v>
      </x:c>
      <x:c r="D1155" s="194" t="s">
        <x:v>2999</x:v>
      </x:c>
      <x:c r="E1155" s="194">
        <x:v>2</x:v>
      </x:c>
      <x:c r="F1155" s="233" t="s">
        <x:v>8852</x:v>
      </x:c>
      <x:c r="G1155" s="234" t="s">
        <x:v>4629</x:v>
      </x:c>
      <x:c r="H1155" s="234">
        <x:v>1</x:v>
      </x:c>
    </x:row>
    <x:row r="1156" spans="3:8">
      <x:c r="C1156" s="195" t="s">
        <x:v>6750</x:v>
      </x:c>
      <x:c r="D1156" s="194" t="s">
        <x:v>2999</x:v>
      </x:c>
      <x:c r="E1156" s="194">
        <x:v>1</x:v>
      </x:c>
      <x:c r="F1156" s="233" t="s">
        <x:v>6137</x:v>
      </x:c>
      <x:c r="G1156" s="234" t="s">
        <x:v>4629</x:v>
      </x:c>
      <x:c r="H1156" s="234">
        <x:v>1</x:v>
      </x:c>
    </x:row>
    <x:row r="1157" spans="3:8">
      <x:c r="C1157" s="195" t="s">
        <x:v>8852</x:v>
      </x:c>
      <x:c r="D1157" s="194" t="s">
        <x:v>4629</x:v>
      </x:c>
      <x:c r="E1157" s="194">
        <x:v>1</x:v>
      </x:c>
      <x:c r="F1157" s="233" t="s">
        <x:v>6806</x:v>
      </x:c>
      <x:c r="G1157" s="234" t="s">
        <x:v>4629</x:v>
      </x:c>
      <x:c r="H1157" s="234">
        <x:v>1</x:v>
      </x:c>
    </x:row>
    <x:row r="1158" spans="3:8">
      <x:c r="C1158" s="195" t="s">
        <x:v>6137</x:v>
      </x:c>
      <x:c r="D1158" s="194" t="s">
        <x:v>4629</x:v>
      </x:c>
      <x:c r="E1158" s="194">
        <x:v>1</x:v>
      </x:c>
      <x:c r="F1158" s="195" t="s">
        <x:v>8891</x:v>
      </x:c>
      <x:c r="G1158" s="194" t="s">
        <x:v>3050</x:v>
      </x:c>
      <x:c r="H1158" s="194">
        <x:v>1</x:v>
      </x:c>
    </x:row>
    <x:row r="1159" spans="3:8">
      <x:c r="C1159" s="195" t="s">
        <x:v>6806</x:v>
      </x:c>
      <x:c r="D1159" s="194" t="s">
        <x:v>4629</x:v>
      </x:c>
      <x:c r="E1159" s="194">
        <x:v>1</x:v>
      </x:c>
      <x:c r="F1159" s="195" t="s">
        <x:v>8980</x:v>
      </x:c>
      <x:c r="G1159" s="194" t="s">
        <x:v>3050</x:v>
      </x:c>
      <x:c r="H1159" s="194">
        <x:v>1</x:v>
      </x:c>
    </x:row>
    <x:row r="1160" spans="3:8">
      <x:c r="C1160" s="195" t="s">
        <x:v>3438</x:v>
      </x:c>
      <x:c r="D1160" s="194" t="s">
        <x:v>4629</x:v>
      </x:c>
      <x:c r="E1160" s="194">
        <x:v>1</x:v>
      </x:c>
      <x:c r="F1160" s="195" t="s">
        <x:v>5734</x:v>
      </x:c>
      <x:c r="G1160" s="194" t="s">
        <x:v>3050</x:v>
      </x:c>
      <x:c r="H1160" s="194">
        <x:v>1</x:v>
      </x:c>
    </x:row>
    <x:row r="1161" spans="3:8">
      <x:c r="C1161" s="195" t="s">
        <x:v>6823</x:v>
      </x:c>
      <x:c r="D1161" s="194" t="s">
        <x:v>4629</x:v>
      </x:c>
      <x:c r="E1161" s="194">
        <x:v>1</x:v>
      </x:c>
      <x:c r="F1161" s="195" t="s">
        <x:v>8974</x:v>
      </x:c>
      <x:c r="G1161" s="194" t="s">
        <x:v>3050</x:v>
      </x:c>
      <x:c r="H1161" s="194">
        <x:v>1</x:v>
      </x:c>
    </x:row>
    <x:row r="1162" spans="3:8">
      <x:c r="C1162" s="195" t="s">
        <x:v>6094</x:v>
      </x:c>
      <x:c r="D1162" s="194" t="s">
        <x:v>4629</x:v>
      </x:c>
      <x:c r="E1162" s="194">
        <x:v>1</x:v>
      </x:c>
      <x:c r="F1162" s="195" t="s">
        <x:v>4336</x:v>
      </x:c>
      <x:c r="G1162" s="194" t="s">
        <x:v>3016</x:v>
      </x:c>
      <x:c r="H1162" s="194">
        <x:v>1</x:v>
      </x:c>
    </x:row>
    <x:row r="1163" spans="3:8">
      <x:c r="C1163" s="195" t="s">
        <x:v>6867</x:v>
      </x:c>
      <x:c r="D1163" s="194" t="s">
        <x:v>4629</x:v>
      </x:c>
      <x:c r="E1163" s="194">
        <x:v>1</x:v>
      </x:c>
      <x:c r="F1163" s="233" t="s">
        <x:v>6206</x:v>
      </x:c>
      <x:c r="G1163" s="234" t="s">
        <x:v>4621</x:v>
      </x:c>
      <x:c r="H1163" s="234">
        <x:v>1</x:v>
      </x:c>
    </x:row>
    <x:row r="1164" spans="3:8">
      <x:c r="C1164" s="195" t="s">
        <x:v>8891</x:v>
      </x:c>
      <x:c r="D1164" s="194" t="s">
        <x:v>3050</x:v>
      </x:c>
      <x:c r="E1164" s="194">
        <x:v>1</x:v>
      </x:c>
      <x:c r="F1164" s="233" t="s">
        <x:v>3438</x:v>
      </x:c>
      <x:c r="G1164" s="234" t="s">
        <x:v>4629</x:v>
      </x:c>
      <x:c r="H1164" s="234">
        <x:v>1</x:v>
      </x:c>
    </x:row>
    <x:row r="1165" spans="3:8">
      <x:c r="C1165" s="195" t="s">
        <x:v>8980</x:v>
      </x:c>
      <x:c r="D1165" s="194" t="s">
        <x:v>3050</x:v>
      </x:c>
      <x:c r="E1165" s="194">
        <x:v>1</x:v>
      </x:c>
      <x:c r="F1165" s="233" t="s">
        <x:v>6280</x:v>
      </x:c>
      <x:c r="G1165" s="234" t="s">
        <x:v>3016</x:v>
      </x:c>
      <x:c r="H1165" s="234">
        <x:v>1</x:v>
      </x:c>
    </x:row>
    <x:row r="1166" spans="3:8">
      <x:c r="C1166" s="195" t="s">
        <x:v>5734</x:v>
      </x:c>
      <x:c r="D1166" s="194" t="s">
        <x:v>3050</x:v>
      </x:c>
      <x:c r="E1166" s="194">
        <x:v>1</x:v>
      </x:c>
      <x:c r="F1166" s="233" t="s">
        <x:v>6582</x:v>
      </x:c>
      <x:c r="G1166" s="234" t="s">
        <x:v>3050</x:v>
      </x:c>
      <x:c r="H1166" s="234">
        <x:v>1</x:v>
      </x:c>
    </x:row>
    <x:row r="1167" spans="3:8">
      <x:c r="C1167" s="195" t="s">
        <x:v>8974</x:v>
      </x:c>
      <x:c r="D1167" s="194" t="s">
        <x:v>3050</x:v>
      </x:c>
      <x:c r="E1167" s="194">
        <x:v>1</x:v>
      </x:c>
      <x:c r="F1167" s="233" t="s">
        <x:v>1815</x:v>
      </x:c>
      <x:c r="G1167" s="234" t="s">
        <x:v>3016</x:v>
      </x:c>
      <x:c r="H1167" s="234">
        <x:v>1</x:v>
      </x:c>
    </x:row>
    <x:row r="1168" spans="3:8">
      <x:c r="C1168" s="195" t="s">
        <x:v>6582</x:v>
      </x:c>
      <x:c r="D1168" s="194" t="s">
        <x:v>3050</x:v>
      </x:c>
      <x:c r="E1168" s="194">
        <x:v>1</x:v>
      </x:c>
      <x:c r="F1168" s="233" t="s">
        <x:v>6819</x:v>
      </x:c>
      <x:c r="G1168" s="234" t="s">
        <x:v>3050</x:v>
      </x:c>
      <x:c r="H1168" s="234">
        <x:v>1</x:v>
      </x:c>
    </x:row>
    <x:row r="1169" spans="3:8">
      <x:c r="C1169" s="195" t="s">
        <x:v>6819</x:v>
      </x:c>
      <x:c r="D1169" s="194" t="s">
        <x:v>3050</x:v>
      </x:c>
      <x:c r="E1169" s="194">
        <x:v>1</x:v>
      </x:c>
      <x:c r="F1169" s="233" t="s">
        <x:v>6808</x:v>
      </x:c>
      <x:c r="G1169" s="234" t="s">
        <x:v>4621</x:v>
      </x:c>
      <x:c r="H1169" s="234">
        <x:v>1</x:v>
      </x:c>
    </x:row>
    <x:row r="1170" spans="3:8">
      <x:c r="C1170" s="195" t="s">
        <x:v>6167</x:v>
      </x:c>
      <x:c r="D1170" s="194" t="s">
        <x:v>3050</x:v>
      </x:c>
      <x:c r="E1170" s="194">
        <x:v>1</x:v>
      </x:c>
      <x:c r="F1170" s="233" t="s">
        <x:v>6823</x:v>
      </x:c>
      <x:c r="G1170" s="234" t="s">
        <x:v>4629</x:v>
      </x:c>
      <x:c r="H1170" s="234">
        <x:v>1</x:v>
      </x:c>
    </x:row>
    <x:row r="1171" spans="3:8">
      <x:c r="C1171" s="195" t="s">
        <x:v>6671</x:v>
      </x:c>
      <x:c r="D1171" s="194" t="s">
        <x:v>3050</x:v>
      </x:c>
      <x:c r="E1171" s="194">
        <x:v>1</x:v>
      </x:c>
      <x:c r="F1171" s="195" t="s">
        <x:v>6167</x:v>
      </x:c>
      <x:c r="G1171" s="194" t="s">
        <x:v>3050</x:v>
      </x:c>
      <x:c r="H1171" s="194">
        <x:v>1</x:v>
      </x:c>
    </x:row>
    <x:row r="1172" spans="3:8">
      <x:c r="C1172" s="195" t="s">
        <x:v>6278</x:v>
      </x:c>
      <x:c r="D1172" s="194" t="s">
        <x:v>3050</x:v>
      </x:c>
      <x:c r="E1172" s="194">
        <x:v>1</x:v>
      </x:c>
      <x:c r="F1172" s="195" t="s">
        <x:v>6671</x:v>
      </x:c>
      <x:c r="G1172" s="194" t="s">
        <x:v>3050</x:v>
      </x:c>
      <x:c r="H1172" s="194">
        <x:v>1</x:v>
      </x:c>
    </x:row>
    <x:row r="1173" spans="3:8">
      <x:c r="C1173" s="195" t="s">
        <x:v>4706</x:v>
      </x:c>
      <x:c r="D1173" s="194" t="s">
        <x:v>3050</x:v>
      </x:c>
      <x:c r="E1173" s="194">
        <x:v>1</x:v>
      </x:c>
      <x:c r="F1173" s="195" t="s">
        <x:v>1859</x:v>
      </x:c>
      <x:c r="G1173" s="194" t="s">
        <x:v>2999</x:v>
      </x:c>
      <x:c r="H1173" s="194">
        <x:v>1</x:v>
      </x:c>
    </x:row>
    <x:row r="1174" spans="3:8">
      <x:c r="C1174" s="195" t="s">
        <x:v>4519</x:v>
      </x:c>
      <x:c r="D1174" s="194" t="s">
        <x:v>3050</x:v>
      </x:c>
      <x:c r="E1174" s="194">
        <x:v>1</x:v>
      </x:c>
      <x:c r="F1174" s="195" t="s">
        <x:v>6717</x:v>
      </x:c>
      <x:c r="G1174" s="194" t="s">
        <x:v>2999</x:v>
      </x:c>
      <x:c r="H1174" s="194">
        <x:v>1</x:v>
      </x:c>
    </x:row>
    <x:row r="1175" spans="3:8">
      <x:c r="C1175" s="195" t="s">
        <x:v>6206</x:v>
      </x:c>
      <x:c r="D1175" s="194" t="s">
        <x:v>4621</x:v>
      </x:c>
      <x:c r="E1175" s="194">
        <x:v>1</x:v>
      </x:c>
      <x:c r="F1175" s="195" t="s">
        <x:v>4716</x:v>
      </x:c>
      <x:c r="G1175" s="194" t="s">
        <x:v>2999</x:v>
      </x:c>
      <x:c r="H1175" s="194">
        <x:v>2</x:v>
      </x:c>
    </x:row>
    <x:row r="1176" spans="3:8">
      <x:c r="C1176" s="195" t="s">
        <x:v>6808</x:v>
      </x:c>
      <x:c r="D1176" s="194" t="s">
        <x:v>4621</x:v>
      </x:c>
      <x:c r="E1176" s="194">
        <x:v>1</x:v>
      </x:c>
      <x:c r="F1176" s="195" t="s">
        <x:v>4611</x:v>
      </x:c>
      <x:c r="G1176" s="194" t="s">
        <x:v>4621</x:v>
      </x:c>
      <x:c r="H1176" s="194">
        <x:v>1</x:v>
      </x:c>
    </x:row>
    <x:row r="1177" spans="3:8">
      <x:c r="C1177" s="195" t="s">
        <x:v>4611</x:v>
      </x:c>
      <x:c r="D1177" s="194" t="s">
        <x:v>4621</x:v>
      </x:c>
      <x:c r="E1177" s="194">
        <x:v>1</x:v>
      </x:c>
      <x:c r="F1177" s="195" t="s">
        <x:v>6943</x:v>
      </x:c>
      <x:c r="G1177" s="194" t="s">
        <x:v>3016</x:v>
      </x:c>
      <x:c r="H1177" s="194">
        <x:v>1</x:v>
      </x:c>
    </x:row>
    <x:row r="1178" spans="3:8">
      <x:c r="C1178" s="195" t="s">
        <x:v>1849</x:v>
      </x:c>
      <x:c r="D1178" s="194" t="s">
        <x:v>4621</x:v>
      </x:c>
      <x:c r="E1178" s="194">
        <x:v>1</x:v>
      </x:c>
      <x:c r="F1178" s="195" t="s">
        <x:v>1849</x:v>
      </x:c>
      <x:c r="G1178" s="194" t="s">
        <x:v>4621</x:v>
      </x:c>
      <x:c r="H1178" s="194">
        <x:v>1</x:v>
      </x:c>
    </x:row>
    <x:row r="1179" spans="3:8">
      <x:c r="C1179" s="195" t="s">
        <x:v>1934</x:v>
      </x:c>
      <x:c r="D1179" s="194" t="s">
        <x:v>4621</x:v>
      </x:c>
      <x:c r="E1179" s="194">
        <x:v>1</x:v>
      </x:c>
      <x:c r="F1179" s="195" t="s">
        <x:v>1934</x:v>
      </x:c>
      <x:c r="G1179" s="194" t="s">
        <x:v>4621</x:v>
      </x:c>
      <x:c r="H1179" s="194">
        <x:v>1</x:v>
      </x:c>
    </x:row>
    <x:row r="1180" spans="3:8">
      <x:c r="C1180" s="195" t="s">
        <x:v>6164</x:v>
      </x:c>
      <x:c r="D1180" s="194" t="s">
        <x:v>4621</x:v>
      </x:c>
      <x:c r="E1180" s="194">
        <x:v>1</x:v>
      </x:c>
      <x:c r="F1180" s="195" t="s">
        <x:v>6278</x:v>
      </x:c>
      <x:c r="G1180" s="194" t="s">
        <x:v>3050</x:v>
      </x:c>
      <x:c r="H1180" s="194">
        <x:v>1</x:v>
      </x:c>
    </x:row>
    <x:row r="1181" spans="3:8">
      <x:c r="C1181" s="195" t="s">
        <x:v>2204</x:v>
      </x:c>
      <x:c r="D1181" s="194" t="s">
        <x:v>3016</x:v>
      </x:c>
      <x:c r="E1181" s="194">
        <x:v>1</x:v>
      </x:c>
      <x:c r="F1181" s="233" t="s">
        <x:v>6094</x:v>
      </x:c>
      <x:c r="G1181" s="234" t="s">
        <x:v>4629</x:v>
      </x:c>
      <x:c r="H1181" s="234">
        <x:v>1</x:v>
      </x:c>
    </x:row>
    <x:row r="1182" spans="3:8">
      <x:c r="C1182" s="195" t="s">
        <x:v>5902</x:v>
      </x:c>
      <x:c r="D1182" s="194" t="s">
        <x:v>3016</x:v>
      </x:c>
      <x:c r="E1182" s="194">
        <x:v>1</x:v>
      </x:c>
      <x:c r="F1182" s="233" t="s">
        <x:v>6164</x:v>
      </x:c>
      <x:c r="G1182" s="234" t="s">
        <x:v>4621</x:v>
      </x:c>
      <x:c r="H1182" s="234">
        <x:v>1</x:v>
      </x:c>
    </x:row>
    <x:row r="1183" spans="3:8">
      <x:c r="C1183" s="195" t="s">
        <x:v>4336</x:v>
      </x:c>
      <x:c r="D1183" s="194" t="s">
        <x:v>3016</x:v>
      </x:c>
      <x:c r="E1183" s="194">
        <x:v>1</x:v>
      </x:c>
      <x:c r="F1183" s="233" t="s">
        <x:v>6953</x:v>
      </x:c>
      <x:c r="G1183" s="234" t="s">
        <x:v>3016</x:v>
      </x:c>
      <x:c r="H1183" s="234">
        <x:v>1</x:v>
      </x:c>
    </x:row>
    <x:row r="1184" spans="3:8">
      <x:c r="C1184" s="195" t="s">
        <x:v>6280</x:v>
      </x:c>
      <x:c r="D1184" s="194" t="s">
        <x:v>3016</x:v>
      </x:c>
      <x:c r="E1184" s="194">
        <x:v>1</x:v>
      </x:c>
      <x:c r="F1184" s="233" t="s">
        <x:v>4706</x:v>
      </x:c>
      <x:c r="G1184" s="234" t="s">
        <x:v>3050</x:v>
      </x:c>
      <x:c r="H1184" s="234">
        <x:v>1</x:v>
      </x:c>
    </x:row>
    <x:row r="1185" spans="3:8">
      <x:c r="C1185" s="195" t="s">
        <x:v>1815</x:v>
      </x:c>
      <x:c r="D1185" s="194" t="s">
        <x:v>3016</x:v>
      </x:c>
      <x:c r="E1185" s="194">
        <x:v>1</x:v>
      </x:c>
      <x:c r="F1185" s="233" t="s">
        <x:v>6867</x:v>
      </x:c>
      <x:c r="G1185" s="234" t="s">
        <x:v>4629</x:v>
      </x:c>
      <x:c r="H1185" s="234">
        <x:v>1</x:v>
      </x:c>
    </x:row>
    <x:row r="1186" spans="3:8">
      <x:c r="C1186" s="195" t="s">
        <x:v>6943</x:v>
      </x:c>
      <x:c r="D1186" s="194" t="s">
        <x:v>3016</x:v>
      </x:c>
      <x:c r="E1186" s="194">
        <x:v>1</x:v>
      </x:c>
      <x:c r="F1186" s="233" t="s">
        <x:v>6750</x:v>
      </x:c>
      <x:c r="G1186" s="234" t="s">
        <x:v>2999</x:v>
      </x:c>
      <x:c r="H1186" s="234">
        <x:v>1</x:v>
      </x:c>
    </x:row>
    <x:row r="1187" spans="3:8">
      <x:c r="C1187" s="195" t="s">
        <x:v>6953</x:v>
      </x:c>
      <x:c r="D1187" s="194" t="s">
        <x:v>3016</x:v>
      </x:c>
      <x:c r="E1187" s="194">
        <x:v>1</x:v>
      </x:c>
      <x:c r="F1187" s="233" t="s">
        <x:v>6828</x:v>
      </x:c>
      <x:c r="G1187" s="234" t="s">
        <x:v>3016</x:v>
      </x:c>
      <x:c r="H1187" s="234">
        <x:v>1</x:v>
      </x:c>
    </x:row>
    <x:row r="1188" spans="3:8">
      <x:c r="C1188" s="195" t="s">
        <x:v>6828</x:v>
      </x:c>
      <x:c r="D1188" s="194" t="s">
        <x:v>3016</x:v>
      </x:c>
      <x:c r="E1188" s="194">
        <x:v>1</x:v>
      </x:c>
      <x:c r="F1188" s="233" t="s">
        <x:v>4519</x:v>
      </x:c>
      <x:c r="G1188" s="234" t="s">
        <x:v>3050</x:v>
      </x:c>
      <x:c r="H1188" s="234">
        <x:v>1</x:v>
      </x:c>
    </x:row>
    <x:row r="1189" spans="5:8">
      <x:c r="E1189" s="194">
        <x:f>SUM(E1153:E1188)</x:f>
        <x:v>37</x:v>
      </x:c>
      <x:c r="H1189" s="345"/>
    </x:row>
    <x:row r="1190" spans="1:8">
      <x:c r="A1190" s="186">
        <x:v>45818</x:v>
      </x:c>
      <x:c r="B1190" s="452"/>
      <x:c r="C1190" s="195" t="s">
        <x:v>5884</x:v>
      </x:c>
      <x:c r="D1190" s="194" t="s">
        <x:v>2999</x:v>
      </x:c>
      <x:c r="E1190" s="194">
        <x:v>1</x:v>
      </x:c>
      <x:c r="F1190" s="195" t="s">
        <x:v>2204</x:v>
      </x:c>
      <x:c r="G1190" s="194" t="s">
        <x:v>3016</x:v>
      </x:c>
      <x:c r="H1190" s="258">
        <x:v>1</x:v>
      </x:c>
    </x:row>
    <x:row r="1191" spans="3:8">
      <x:c r="C1191" s="195" t="s">
        <x:v>4564</x:v>
      </x:c>
      <x:c r="D1191" s="194" t="s">
        <x:v>2999</x:v>
      </x:c>
      <x:c r="E1191" s="194">
        <x:v>1</x:v>
      </x:c>
      <x:c r="F1191" s="195" t="s">
        <x:v>5791</x:v>
      </x:c>
      <x:c r="G1191" s="194" t="s">
        <x:v>433</x:v>
      </x:c>
      <x:c r="H1191" s="258">
        <x:v>1</x:v>
      </x:c>
    </x:row>
    <x:row r="1192" spans="3:8">
      <x:c r="C1192" s="195" t="s">
        <x:v>4716</x:v>
      </x:c>
      <x:c r="D1192" s="194" t="s">
        <x:v>2999</x:v>
      </x:c>
      <x:c r="E1192" s="194">
        <x:v>1</x:v>
      </x:c>
      <x:c r="F1192" s="195" t="s">
        <x:v>5902</x:v>
      </x:c>
      <x:c r="G1192" s="194" t="s">
        <x:v>3016</x:v>
      </x:c>
      <x:c r="H1192" s="258">
        <x:v>1</x:v>
      </x:c>
    </x:row>
    <x:row r="1193" spans="3:8">
      <x:c r="C1193" s="195" t="s">
        <x:v>4224</x:v>
      </x:c>
      <x:c r="D1193" s="194" t="s">
        <x:v>4629</x:v>
      </x:c>
      <x:c r="E1193" s="194">
        <x:v>1</x:v>
      </x:c>
      <x:c r="F1193" s="195" t="s">
        <x:v>8920</x:v>
      </x:c>
      <x:c r="G1193" s="194" t="s">
        <x:v>3050</x:v>
      </x:c>
      <x:c r="H1193" s="258">
        <x:v>1</x:v>
      </x:c>
    </x:row>
    <x:row r="1194" spans="3:8">
      <x:c r="C1194" s="195" t="s">
        <x:v>1835</x:v>
      </x:c>
      <x:c r="D1194" s="194" t="s">
        <x:v>4629</x:v>
      </x:c>
      <x:c r="E1194" s="194">
        <x:v>1</x:v>
      </x:c>
      <x:c r="F1194" s="195" t="s">
        <x:v>4224</x:v>
      </x:c>
      <x:c r="G1194" s="194" t="s">
        <x:v>4629</x:v>
      </x:c>
      <x:c r="H1194" s="258">
        <x:v>1</x:v>
      </x:c>
    </x:row>
    <x:row r="1195" spans="3:8">
      <x:c r="C1195" s="195" t="s">
        <x:v>8920</x:v>
      </x:c>
      <x:c r="D1195" s="194" t="s">
        <x:v>3050</x:v>
      </x:c>
      <x:c r="E1195" s="194">
        <x:v>1</x:v>
      </x:c>
      <x:c r="F1195" s="195" t="s">
        <x:v>5884</x:v>
      </x:c>
      <x:c r="G1195" s="194" t="s">
        <x:v>2999</x:v>
      </x:c>
      <x:c r="H1195" s="345">
        <x:v>1</x:v>
      </x:c>
    </x:row>
    <x:row r="1196" spans="1:8">
      <x:c r="A1196" s="181" t="s">
        <x:v>5641</x:v>
      </x:c>
      <x:c r="C1196" s="195" t="s">
        <x:v>5791</x:v>
      </x:c>
      <x:c r="D1196" s="194" t="s">
        <x:v>433</x:v>
      </x:c>
      <x:c r="E1196" s="194">
        <x:v>1</x:v>
      </x:c>
      <x:c r="F1196" s="233" t="s">
        <x:v>1835</x:v>
      </x:c>
      <x:c r="G1196" s="234" t="s">
        <x:v>4629</x:v>
      </x:c>
      <x:c r="H1196" s="345">
        <x:v>1</x:v>
      </x:c>
    </x:row>
    <x:row r="1197" spans="3:8">
      <x:c r="C1197" s="195" t="s">
        <x:v>2204</x:v>
      </x:c>
      <x:c r="D1197" s="194" t="s">
        <x:v>3016</x:v>
      </x:c>
      <x:c r="E1197" s="194">
        <x:v>1</x:v>
      </x:c>
      <x:c r="F1197" s="233" t="s">
        <x:v>4564</x:v>
      </x:c>
      <x:c r="G1197" s="234" t="s">
        <x:v>2999</x:v>
      </x:c>
      <x:c r="H1197" s="345">
        <x:v>1</x:v>
      </x:c>
    </x:row>
    <x:row r="1198" spans="3:8">
      <x:c r="C1198" s="195" t="s">
        <x:v>5902</x:v>
      </x:c>
      <x:c r="D1198" s="194" t="s">
        <x:v>3016</x:v>
      </x:c>
      <x:c r="E1198" s="194">
        <x:v>1</x:v>
      </x:c>
      <x:c r="F1198" s="233" t="s">
        <x:v>4716</x:v>
      </x:c>
      <x:c r="G1198" s="234" t="s">
        <x:v>2999</x:v>
      </x:c>
      <x:c r="H1198" s="345">
        <x:v>1</x:v>
      </x:c>
    </x:row>
    <x:row r="1199" spans="3:8">
      <x:c r="C1199" s="195" t="s">
        <x:v>3425</x:v>
      </x:c>
      <x:c r="D1199" s="194" t="s">
        <x:v>3016</x:v>
      </x:c>
      <x:c r="E1199" s="194">
        <x:v>2</x:v>
      </x:c>
      <x:c r="F1199" s="233" t="s">
        <x:v>3425</x:v>
      </x:c>
      <x:c r="G1199" s="234" t="s">
        <x:v>3016</x:v>
      </x:c>
      <x:c r="H1199" s="345">
        <x:v>2</x:v>
      </x:c>
    </x:row>
    <x:row r="1200" spans="5:5">
      <x:c r="E1200" s="194">
        <x:f>SUM(E1190:E1199)</x:f>
        <x:v>11</x:v>
      </x:c>
    </x:row>
    <x:row r="1201" spans="1:8">
      <x:c r="A1201" s="186">
        <x:v>45819</x:v>
      </x:c>
      <x:c r="B1201" s="452"/>
      <x:c r="C1201" s="195" t="s">
        <x:v>6721</x:v>
      </x:c>
      <x:c r="D1201" s="194" t="s">
        <x:v>2999</x:v>
      </x:c>
      <x:c r="E1201" s="194">
        <x:v>1</x:v>
      </x:c>
      <x:c r="F1201" s="233" t="s">
        <x:v>2204</x:v>
      </x:c>
      <x:c r="G1201" s="234" t="s">
        <x:v>3016</x:v>
      </x:c>
      <x:c r="H1201" s="234">
        <x:v>1</x:v>
      </x:c>
    </x:row>
    <x:row r="1202" spans="3:8">
      <x:c r="C1202" s="195" t="s">
        <x:v>6186</x:v>
      </x:c>
      <x:c r="D1202" s="194" t="s">
        <x:v>2999</x:v>
      </x:c>
      <x:c r="E1202" s="194">
        <x:v>1</x:v>
      </x:c>
      <x:c r="F1202" s="233" t="s">
        <x:v>2062</x:v>
      </x:c>
      <x:c r="G1202" s="234" t="s">
        <x:v>3050</x:v>
      </x:c>
      <x:c r="H1202" s="234">
        <x:v>1</x:v>
      </x:c>
    </x:row>
    <x:row r="1203" spans="3:8">
      <x:c r="C1203" s="195" t="s">
        <x:v>2205</x:v>
      </x:c>
      <x:c r="D1203" s="194" t="s">
        <x:v>4629</x:v>
      </x:c>
      <x:c r="E1203" s="194">
        <x:v>1</x:v>
      </x:c>
      <x:c r="F1203" s="233" t="s">
        <x:v>6694</x:v>
      </x:c>
      <x:c r="G1203" s="234" t="s">
        <x:v>3016</x:v>
      </x:c>
      <x:c r="H1203" s="234">
        <x:v>1</x:v>
      </x:c>
    </x:row>
    <x:row r="1204" spans="3:8">
      <x:c r="C1204" s="195" t="s">
        <x:v>4462</x:v>
      </x:c>
      <x:c r="D1204" s="194" t="s">
        <x:v>4629</x:v>
      </x:c>
      <x:c r="E1204" s="194">
        <x:v>1</x:v>
      </x:c>
      <x:c r="F1204" s="233" t="s">
        <x:v>8423</x:v>
      </x:c>
      <x:c r="G1204" s="234" t="s">
        <x:v>4621</x:v>
      </x:c>
      <x:c r="H1204" s="234">
        <x:v>1</x:v>
      </x:c>
    </x:row>
    <x:row r="1205" spans="3:8">
      <x:c r="C1205" s="195" t="s">
        <x:v>8755</x:v>
      </x:c>
      <x:c r="D1205" s="194" t="s">
        <x:v>4629</x:v>
      </x:c>
      <x:c r="E1205" s="194">
        <x:v>1</x:v>
      </x:c>
      <x:c r="F1205" s="233" t="s">
        <x:v>4116</x:v>
      </x:c>
      <x:c r="G1205" s="234" t="s">
        <x:v>3016</x:v>
      </x:c>
      <x:c r="H1205" s="234">
        <x:v>1</x:v>
      </x:c>
    </x:row>
    <x:row r="1206" spans="3:8">
      <x:c r="C1206" s="195" t="s">
        <x:v>8872</x:v>
      </x:c>
      <x:c r="D1206" s="194" t="s">
        <x:v>4629</x:v>
      </x:c>
      <x:c r="E1206" s="194">
        <x:v>1</x:v>
      </x:c>
      <x:c r="F1206" s="195" t="s">
        <x:v>5677</x:v>
      </x:c>
      <x:c r="G1206" s="194" t="s">
        <x:v>4621</x:v>
      </x:c>
      <x:c r="H1206" s="194">
        <x:v>1</x:v>
      </x:c>
    </x:row>
    <x:row r="1207" spans="3:8">
      <x:c r="C1207" s="195" t="s">
        <x:v>4756</x:v>
      </x:c>
      <x:c r="D1207" s="194" t="s">
        <x:v>4629</x:v>
      </x:c>
      <x:c r="E1207" s="194">
        <x:v>1</x:v>
      </x:c>
      <x:c r="F1207" s="195" t="s">
        <x:v>2205</x:v>
      </x:c>
      <x:c r="G1207" s="194" t="s">
        <x:v>4629</x:v>
      </x:c>
      <x:c r="H1207" s="194">
        <x:v>1</x:v>
      </x:c>
    </x:row>
    <x:row r="1208" spans="3:8">
      <x:c r="C1208" s="195" t="s">
        <x:v>6699</x:v>
      </x:c>
      <x:c r="D1208" s="194" t="s">
        <x:v>4629</x:v>
      </x:c>
      <x:c r="E1208" s="194">
        <x:v>1</x:v>
      </x:c>
      <x:c r="F1208" s="195" t="s">
        <x:v>4462</x:v>
      </x:c>
      <x:c r="G1208" s="194" t="s">
        <x:v>4629</x:v>
      </x:c>
      <x:c r="H1208" s="194">
        <x:v>1</x:v>
      </x:c>
    </x:row>
    <x:row r="1209" spans="3:8">
      <x:c r="C1209" s="195" t="s">
        <x:v>3352</x:v>
      </x:c>
      <x:c r="D1209" s="194" t="s">
        <x:v>4629</x:v>
      </x:c>
      <x:c r="E1209" s="194">
        <x:v>1</x:v>
      </x:c>
      <x:c r="F1209" s="195" t="s">
        <x:v>8152</x:v>
      </x:c>
      <x:c r="G1209" s="194" t="s">
        <x:v>3016</x:v>
      </x:c>
      <x:c r="H1209" s="194">
        <x:v>1</x:v>
      </x:c>
    </x:row>
    <x:row r="1210" spans="3:8">
      <x:c r="C1210" s="195" t="s">
        <x:v>6171</x:v>
      </x:c>
      <x:c r="D1210" s="194" t="s">
        <x:v>4629</x:v>
      </x:c>
      <x:c r="E1210" s="194">
        <x:v>1</x:v>
      </x:c>
      <x:c r="F1210" s="195" t="s">
        <x:v>5856</x:v>
      </x:c>
      <x:c r="G1210" s="194" t="s">
        <x:v>4621</x:v>
      </x:c>
      <x:c r="H1210" s="194">
        <x:v>1</x:v>
      </x:c>
    </x:row>
    <x:row r="1211" spans="3:8">
      <x:c r="C1211" s="195" t="s">
        <x:v>6095</x:v>
      </x:c>
      <x:c r="D1211" s="194" t="s">
        <x:v>4629</x:v>
      </x:c>
      <x:c r="E1211" s="194">
        <x:v>1</x:v>
      </x:c>
      <x:c r="F1211" s="195" t="s">
        <x:v>8755</x:v>
      </x:c>
      <x:c r="G1211" s="194" t="s">
        <x:v>4629</x:v>
      </x:c>
      <x:c r="H1211" s="194">
        <x:v>1</x:v>
      </x:c>
    </x:row>
    <x:row r="1212" spans="3:8">
      <x:c r="C1212" s="195" t="s">
        <x:v>2062</x:v>
      </x:c>
      <x:c r="D1212" s="194" t="s">
        <x:v>3050</x:v>
      </x:c>
      <x:c r="E1212" s="194">
        <x:v>1</x:v>
      </x:c>
      <x:c r="F1212" s="233" t="s">
        <x:v>8872</x:v>
      </x:c>
      <x:c r="G1212" s="234" t="s">
        <x:v>4629</x:v>
      </x:c>
      <x:c r="H1212" s="234">
        <x:v>1</x:v>
      </x:c>
    </x:row>
    <x:row r="1213" spans="3:8">
      <x:c r="C1213" s="195" t="s">
        <x:v>4404</x:v>
      </x:c>
      <x:c r="D1213" s="194" t="s">
        <x:v>3050</x:v>
      </x:c>
      <x:c r="E1213" s="194">
        <x:v>2</x:v>
      </x:c>
      <x:c r="F1213" s="233" t="s">
        <x:v>4404</x:v>
      </x:c>
      <x:c r="G1213" s="234" t="s">
        <x:v>3050</x:v>
      </x:c>
      <x:c r="H1213" s="234">
        <x:v>2</x:v>
      </x:c>
    </x:row>
    <x:row r="1214" spans="3:8">
      <x:c r="C1214" s="195" t="s">
        <x:v>8774</x:v>
      </x:c>
      <x:c r="D1214" s="194" t="s">
        <x:v>3050</x:v>
      </x:c>
      <x:c r="E1214" s="194">
        <x:v>1</x:v>
      </x:c>
      <x:c r="F1214" s="233" t="s">
        <x:v>8774</x:v>
      </x:c>
      <x:c r="G1214" s="234" t="s">
        <x:v>3050</x:v>
      </x:c>
      <x:c r="H1214" s="234">
        <x:v>1</x:v>
      </x:c>
    </x:row>
    <x:row r="1215" spans="3:8">
      <x:c r="C1215" s="195" t="s">
        <x:v>6194</x:v>
      </x:c>
      <x:c r="D1215" s="194" t="s">
        <x:v>3050</x:v>
      </x:c>
      <x:c r="E1215" s="194">
        <x:v>1</x:v>
      </x:c>
      <x:c r="F1215" s="195" t="s">
        <x:v>4756</x:v>
      </x:c>
      <x:c r="G1215" s="194" t="s">
        <x:v>4629</x:v>
      </x:c>
      <x:c r="H1215" s="194">
        <x:v>1</x:v>
      </x:c>
    </x:row>
    <x:row r="1216" spans="3:8">
      <x:c r="C1216" s="195" t="s">
        <x:v>8423</x:v>
      </x:c>
      <x:c r="D1216" s="194" t="s">
        <x:v>4621</x:v>
      </x:c>
      <x:c r="E1216" s="194">
        <x:v>1</x:v>
      </x:c>
      <x:c r="F1216" s="195" t="s">
        <x:v>6699</x:v>
      </x:c>
      <x:c r="G1216" s="194" t="s">
        <x:v>4629</x:v>
      </x:c>
      <x:c r="H1216" s="194">
        <x:v>1</x:v>
      </x:c>
    </x:row>
    <x:row r="1217" spans="3:8">
      <x:c r="C1217" s="195" t="s">
        <x:v>5677</x:v>
      </x:c>
      <x:c r="D1217" s="194" t="s">
        <x:v>4621</x:v>
      </x:c>
      <x:c r="E1217" s="194">
        <x:v>1</x:v>
      </x:c>
      <x:c r="F1217" s="195" t="s">
        <x:v>6194</x:v>
      </x:c>
      <x:c r="G1217" s="194" t="s">
        <x:v>3050</x:v>
      </x:c>
      <x:c r="H1217" s="194">
        <x:v>1</x:v>
      </x:c>
    </x:row>
    <x:row r="1218" spans="3:8">
      <x:c r="C1218" s="195" t="s">
        <x:v>5856</x:v>
      </x:c>
      <x:c r="D1218" s="194" t="s">
        <x:v>4621</x:v>
      </x:c>
      <x:c r="E1218" s="194">
        <x:v>1</x:v>
      </x:c>
      <x:c r="F1218" s="233" t="s">
        <x:v>1799</x:v>
      </x:c>
      <x:c r="G1218" s="234" t="s">
        <x:v>3016</x:v>
      </x:c>
      <x:c r="H1218" s="234">
        <x:v>1</x:v>
      </x:c>
    </x:row>
    <x:row r="1219" spans="3:8">
      <x:c r="C1219" s="195" t="s">
        <x:v>1855</x:v>
      </x:c>
      <x:c r="D1219" s="194" t="s">
        <x:v>4621</x:v>
      </x:c>
      <x:c r="E1219" s="194">
        <x:v>1</x:v>
      </x:c>
      <x:c r="F1219" s="233" t="s">
        <x:v>1855</x:v>
      </x:c>
      <x:c r="G1219" s="234" t="s">
        <x:v>4621</x:v>
      </x:c>
      <x:c r="H1219" s="234">
        <x:v>1</x:v>
      </x:c>
    </x:row>
    <x:row r="1220" spans="3:8">
      <x:c r="C1220" s="195" t="s">
        <x:v>2204</x:v>
      </x:c>
      <x:c r="D1220" s="194" t="s">
        <x:v>3016</x:v>
      </x:c>
      <x:c r="E1220" s="194">
        <x:v>1</x:v>
      </x:c>
      <x:c r="F1220" s="233" t="s">
        <x:v>3352</x:v>
      </x:c>
      <x:c r="G1220" s="234" t="s">
        <x:v>4629</x:v>
      </x:c>
      <x:c r="H1220" s="234">
        <x:v>1</x:v>
      </x:c>
    </x:row>
    <x:row r="1221" spans="3:8">
      <x:c r="C1221" s="195" t="s">
        <x:v>6694</x:v>
      </x:c>
      <x:c r="D1221" s="194" t="s">
        <x:v>3016</x:v>
      </x:c>
      <x:c r="E1221" s="194">
        <x:v>1</x:v>
      </x:c>
      <x:c r="F1221" s="233" t="s">
        <x:v>6721</x:v>
      </x:c>
      <x:c r="G1221" s="234" t="s">
        <x:v>2999</x:v>
      </x:c>
      <x:c r="H1221" s="234">
        <x:v>1</x:v>
      </x:c>
    </x:row>
    <x:row r="1222" spans="3:8">
      <x:c r="C1222" s="195" t="s">
        <x:v>4116</x:v>
      </x:c>
      <x:c r="D1222" s="194" t="s">
        <x:v>3016</x:v>
      </x:c>
      <x:c r="E1222" s="194">
        <x:v>1</x:v>
      </x:c>
      <x:c r="F1222" s="233" t="s">
        <x:v>6186</x:v>
      </x:c>
      <x:c r="G1222" s="234" t="s">
        <x:v>2999</x:v>
      </x:c>
      <x:c r="H1222" s="234">
        <x:v>1</x:v>
      </x:c>
    </x:row>
    <x:row r="1223" spans="3:8">
      <x:c r="C1223" s="195" t="s">
        <x:v>8152</x:v>
      </x:c>
      <x:c r="D1223" s="194" t="s">
        <x:v>3016</x:v>
      </x:c>
      <x:c r="E1223" s="194">
        <x:v>1</x:v>
      </x:c>
      <x:c r="F1223" s="233" t="s">
        <x:v>6171</x:v>
      </x:c>
      <x:c r="G1223" s="234" t="s">
        <x:v>4629</x:v>
      </x:c>
      <x:c r="H1223" s="234">
        <x:v>1</x:v>
      </x:c>
    </x:row>
    <x:row r="1224" spans="3:8">
      <x:c r="C1224" s="195" t="s">
        <x:v>1799</x:v>
      </x:c>
      <x:c r="D1224" s="194" t="s">
        <x:v>3016</x:v>
      </x:c>
      <x:c r="E1224" s="194">
        <x:v>1</x:v>
      </x:c>
      <x:c r="F1224" s="233" t="s">
        <x:v>6095</x:v>
      </x:c>
      <x:c r="G1224" s="234" t="s">
        <x:v>4629</x:v>
      </x:c>
      <x:c r="H1224" s="234">
        <x:v>1</x:v>
      </x:c>
    </x:row>
    <x:row r="1225" spans="5:5">
      <x:c r="E1225" s="194">
        <x:f>SUM(E1201:E1224)</x:f>
        <x:v>25</x:v>
      </x:c>
    </x:row>
    <x:row r="1226" spans="1:8">
      <x:c r="A1226" s="186">
        <x:v>45820</x:v>
      </x:c>
      <x:c r="B1226" s="452"/>
      <x:c r="C1226" s="195" t="s">
        <x:v>8595</x:v>
      </x:c>
      <x:c r="D1226" s="194" t="s">
        <x:v>2999</x:v>
      </x:c>
      <x:c r="E1226" s="194">
        <x:v>1</x:v>
      </x:c>
      <x:c r="F1226" s="195" t="s">
        <x:v>8209</x:v>
      </x:c>
      <x:c r="G1226" s="194" t="s">
        <x:v>4629</x:v>
      </x:c>
      <x:c r="H1226" s="194">
        <x:v>1</x:v>
      </x:c>
    </x:row>
    <x:row r="1227" spans="3:8">
      <x:c r="C1227" s="195" t="s">
        <x:v>8842</x:v>
      </x:c>
      <x:c r="D1227" s="194" t="s">
        <x:v>2999</x:v>
      </x:c>
      <x:c r="E1227" s="194">
        <x:v>1</x:v>
      </x:c>
      <x:c r="F1227" s="195" t="s">
        <x:v>8799</x:v>
      </x:c>
      <x:c r="G1227" s="194" t="s">
        <x:v>3016</x:v>
      </x:c>
      <x:c r="H1227" s="194">
        <x:v>1</x:v>
      </x:c>
    </x:row>
    <x:row r="1228" spans="3:8">
      <x:c r="C1228" s="195" t="s">
        <x:v>6721</x:v>
      </x:c>
      <x:c r="D1228" s="194" t="s">
        <x:v>2999</x:v>
      </x:c>
      <x:c r="E1228" s="194">
        <x:v>1</x:v>
      </x:c>
      <x:c r="F1228" s="195" t="s">
        <x:v>8595</x:v>
      </x:c>
      <x:c r="G1228" s="194" t="s">
        <x:v>2999</x:v>
      </x:c>
      <x:c r="H1228" s="194">
        <x:v>1</x:v>
      </x:c>
    </x:row>
    <x:row r="1229" spans="3:8">
      <x:c r="C1229" s="195" t="s">
        <x:v>6750</x:v>
      </x:c>
      <x:c r="D1229" s="194" t="s">
        <x:v>2999</x:v>
      </x:c>
      <x:c r="E1229" s="194">
        <x:v>1</x:v>
      </x:c>
      <x:c r="F1229" s="195" t="s">
        <x:v>8842</x:v>
      </x:c>
      <x:c r="G1229" s="194" t="s">
        <x:v>2999</x:v>
      </x:c>
      <x:c r="H1229" s="194">
        <x:v>1</x:v>
      </x:c>
    </x:row>
    <x:row r="1230" spans="3:8">
      <x:c r="C1230" s="195" t="s">
        <x:v>4645</x:v>
      </x:c>
      <x:c r="D1230" s="194" t="s">
        <x:v>2999</x:v>
      </x:c>
      <x:c r="E1230" s="194">
        <x:v>1</x:v>
      </x:c>
      <x:c r="F1230" s="195" t="s">
        <x:v>8606</x:v>
      </x:c>
      <x:c r="G1230" s="194" t="s">
        <x:v>3050</x:v>
      </x:c>
      <x:c r="H1230" s="194">
        <x:v>1</x:v>
      </x:c>
    </x:row>
    <x:row r="1231" spans="3:8">
      <x:c r="C1231" s="195" t="s">
        <x:v>6638</x:v>
      </x:c>
      <x:c r="D1231" s="194" t="s">
        <x:v>2999</x:v>
      </x:c>
      <x:c r="E1231" s="194">
        <x:v>1</x:v>
      </x:c>
      <x:c r="F1231" s="346" t="s">
        <x:v>6613</x:v>
      </x:c>
      <x:c r="G1231" s="347" t="s">
        <x:v>3050</x:v>
      </x:c>
      <x:c r="H1231" s="347">
        <x:v>1</x:v>
      </x:c>
    </x:row>
    <x:row r="1232" spans="3:8">
      <x:c r="C1232" s="195" t="s">
        <x:v>8209</x:v>
      </x:c>
      <x:c r="D1232" s="194" t="s">
        <x:v>4629</x:v>
      </x:c>
      <x:c r="E1232" s="194">
        <x:v>1</x:v>
      </x:c>
      <x:c r="F1232" s="346" t="s">
        <x:v>4720</x:v>
      </x:c>
      <x:c r="G1232" s="347" t="s">
        <x:v>4629</x:v>
      </x:c>
      <x:c r="H1232" s="347">
        <x:v>1</x:v>
      </x:c>
    </x:row>
    <x:row r="1233" spans="3:8">
      <x:c r="C1233" s="195" t="s">
        <x:v>4720</x:v>
      </x:c>
      <x:c r="D1233" s="194" t="s">
        <x:v>4629</x:v>
      </x:c>
      <x:c r="E1233" s="194">
        <x:v>1</x:v>
      </x:c>
      <x:c r="F1233" s="346" t="s">
        <x:v>6721</x:v>
      </x:c>
      <x:c r="G1233" s="347" t="s">
        <x:v>2999</x:v>
      </x:c>
      <x:c r="H1233" s="347">
        <x:v>1</x:v>
      </x:c>
    </x:row>
    <x:row r="1234" spans="3:8">
      <x:c r="C1234" s="195" t="s">
        <x:v>8606</x:v>
      </x:c>
      <x:c r="D1234" s="194" t="s">
        <x:v>3050</x:v>
      </x:c>
      <x:c r="E1234" s="194">
        <x:v>1</x:v>
      </x:c>
      <x:c r="F1234" s="346" t="s">
        <x:v>6750</x:v>
      </x:c>
      <x:c r="G1234" s="347" t="s">
        <x:v>2999</x:v>
      </x:c>
      <x:c r="H1234" s="347">
        <x:v>1</x:v>
      </x:c>
    </x:row>
    <x:row r="1235" spans="3:8">
      <x:c r="C1235" s="195" t="s">
        <x:v>6613</x:v>
      </x:c>
      <x:c r="D1235" s="194" t="s">
        <x:v>3050</x:v>
      </x:c>
      <x:c r="E1235" s="194">
        <x:v>1</x:v>
      </x:c>
      <x:c r="F1235" s="346" t="s">
        <x:v>4645</x:v>
      </x:c>
      <x:c r="G1235" s="347" t="s">
        <x:v>2999</x:v>
      </x:c>
      <x:c r="H1235" s="347">
        <x:v>1</x:v>
      </x:c>
    </x:row>
    <x:row r="1236" spans="3:8">
      <x:c r="C1236" s="195" t="s">
        <x:v>8799</x:v>
      </x:c>
      <x:c r="D1236" s="194" t="s">
        <x:v>3016</x:v>
      </x:c>
      <x:c r="E1236" s="194">
        <x:v>1</x:v>
      </x:c>
      <x:c r="F1236" s="346" t="s">
        <x:v>6638</x:v>
      </x:c>
      <x:c r="G1236" s="347" t="s">
        <x:v>2999</x:v>
      </x:c>
      <x:c r="H1236" s="347">
        <x:v>1</x:v>
      </x:c>
    </x:row>
    <x:row r="1237" spans="5:5">
      <x:c r="E1237" s="194">
        <x:f>SUM(E1226:E1236)</x:f>
        <x:v>11</x:v>
      </x:c>
    </x:row>
    <x:row r="1238" spans="1:8">
      <x:c r="A1238" s="186">
        <x:v>45821</x:v>
      </x:c>
      <x:c r="B1238" s="452"/>
      <x:c r="C1238" s="195" t="s">
        <x:v>6594</x:v>
      </x:c>
      <x:c r="D1238" s="194" t="s">
        <x:v>2999</x:v>
      </x:c>
      <x:c r="E1238" s="194">
        <x:v>1</x:v>
      </x:c>
      <x:c r="F1238" s="195" t="s">
        <x:v>8968</x:v>
      </x:c>
      <x:c r="G1238" s="194" t="s">
        <x:v>3050</x:v>
      </x:c>
      <x:c r="H1238" s="194">
        <x:v>1</x:v>
      </x:c>
    </x:row>
    <x:row r="1239" spans="3:8">
      <x:c r="C1239" s="195" t="s">
        <x:v>4220</x:v>
      </x:c>
      <x:c r="D1239" s="194" t="s">
        <x:v>2999</x:v>
      </x:c>
      <x:c r="E1239" s="194">
        <x:v>1</x:v>
      </x:c>
      <x:c r="F1239" s="195" t="s">
        <x:v>2094</x:v>
      </x:c>
      <x:c r="G1239" s="194" t="s">
        <x:v>3050</x:v>
      </x:c>
      <x:c r="H1239" s="194">
        <x:v>1</x:v>
      </x:c>
    </x:row>
    <x:row r="1240" spans="3:8">
      <x:c r="C1240" s="195" t="s">
        <x:v>4306</x:v>
      </x:c>
      <x:c r="D1240" s="194" t="s">
        <x:v>4629</x:v>
      </x:c>
      <x:c r="E1240" s="194">
        <x:v>1</x:v>
      </x:c>
      <x:c r="F1240" s="195" t="s">
        <x:v>1948</x:v>
      </x:c>
      <x:c r="G1240" s="194" t="s">
        <x:v>3016</x:v>
      </x:c>
      <x:c r="H1240" s="194">
        <x:v>1</x:v>
      </x:c>
    </x:row>
    <x:row r="1241" spans="3:8">
      <x:c r="C1241" s="195" t="s">
        <x:v>9075</x:v>
      </x:c>
      <x:c r="D1241" s="194" t="s">
        <x:v>4629</x:v>
      </x:c>
      <x:c r="E1241" s="194">
        <x:v>1</x:v>
      </x:c>
      <x:c r="F1241" s="195" t="s">
        <x:v>4306</x:v>
      </x:c>
      <x:c r="G1241" s="194" t="s">
        <x:v>4629</x:v>
      </x:c>
      <x:c r="H1241" s="194">
        <x:v>1</x:v>
      </x:c>
    </x:row>
    <x:row r="1242" spans="3:8">
      <x:c r="C1242" s="195" t="s">
        <x:v>6095</x:v>
      </x:c>
      <x:c r="D1242" s="194" t="s">
        <x:v>4629</x:v>
      </x:c>
      <x:c r="E1242" s="194">
        <x:v>1</x:v>
      </x:c>
      <x:c r="F1242" s="233" t="s">
        <x:v>5848</x:v>
      </x:c>
      <x:c r="G1242" s="234" t="s">
        <x:v>3050</x:v>
      </x:c>
      <x:c r="H1242" s="234">
        <x:v>1</x:v>
      </x:c>
    </x:row>
    <x:row r="1243" spans="3:8">
      <x:c r="C1243" s="195" t="s">
        <x:v>8968</x:v>
      </x:c>
      <x:c r="D1243" s="194" t="s">
        <x:v>3050</x:v>
      </x:c>
      <x:c r="E1243" s="194">
        <x:v>1</x:v>
      </x:c>
      <x:c r="F1243" s="233" t="s">
        <x:v>4220</x:v>
      </x:c>
      <x:c r="G1243" s="234" t="s">
        <x:v>2999</x:v>
      </x:c>
      <x:c r="H1243" s="234">
        <x:v>1</x:v>
      </x:c>
    </x:row>
    <x:row r="1244" spans="3:8">
      <x:c r="C1244" s="195" t="s">
        <x:v>2094</x:v>
      </x:c>
      <x:c r="D1244" s="194" t="s">
        <x:v>3050</x:v>
      </x:c>
      <x:c r="E1244" s="194">
        <x:v>1</x:v>
      </x:c>
      <x:c r="F1244" s="233" t="s">
        <x:v>9075</x:v>
      </x:c>
      <x:c r="G1244" s="234" t="s">
        <x:v>4629</x:v>
      </x:c>
      <x:c r="H1244" s="234">
        <x:v>1</x:v>
      </x:c>
    </x:row>
    <x:row r="1245" spans="3:8">
      <x:c r="C1245" s="195" t="s">
        <x:v>5848</x:v>
      </x:c>
      <x:c r="D1245" s="194" t="s">
        <x:v>3050</x:v>
      </x:c>
      <x:c r="E1245" s="194">
        <x:v>1</x:v>
      </x:c>
      <x:c r="F1245" s="233" t="s">
        <x:v>8169</x:v>
      </x:c>
      <x:c r="G1245" s="234" t="s">
        <x:v>3016</x:v>
      </x:c>
      <x:c r="H1245" s="234">
        <x:v>1</x:v>
      </x:c>
    </x:row>
    <x:row r="1246" spans="3:8">
      <x:c r="C1246" s="195" t="s">
        <x:v>4666</x:v>
      </x:c>
      <x:c r="D1246" s="194" t="s">
        <x:v>3050</x:v>
      </x:c>
      <x:c r="E1246" s="194">
        <x:v>1</x:v>
      </x:c>
      <x:c r="F1246" s="195" t="s">
        <x:v>4660</x:v>
      </x:c>
      <x:c r="G1246" s="194" t="s">
        <x:v>4621</x:v>
      </x:c>
      <x:c r="H1246" s="194">
        <x:v>1</x:v>
      </x:c>
    </x:row>
    <x:row r="1247" spans="3:8">
      <x:c r="C1247" s="195" t="s">
        <x:v>4783</x:v>
      </x:c>
      <x:c r="D1247" s="194" t="s">
        <x:v>3050</x:v>
      </x:c>
      <x:c r="E1247" s="194">
        <x:v>1</x:v>
      </x:c>
      <x:c r="F1247" s="233" t="s">
        <x:v>4690</x:v>
      </x:c>
      <x:c r="G1247" s="234" t="s">
        <x:v>4621</x:v>
      </x:c>
      <x:c r="H1247" s="234">
        <x:v>1</x:v>
      </x:c>
    </x:row>
    <x:row r="1248" spans="3:8">
      <x:c r="C1248" s="195" t="s">
        <x:v>4660</x:v>
      </x:c>
      <x:c r="D1248" s="194" t="s">
        <x:v>4621</x:v>
      </x:c>
      <x:c r="E1248" s="194">
        <x:v>1</x:v>
      </x:c>
      <x:c r="F1248" s="233" t="s">
        <x:v>1814</x:v>
      </x:c>
      <x:c r="G1248" s="234" t="s">
        <x:v>4621</x:v>
      </x:c>
      <x:c r="H1248" s="234">
        <x:v>1</x:v>
      </x:c>
    </x:row>
    <x:row r="1249" spans="3:8">
      <x:c r="C1249" s="195" t="s">
        <x:v>4690</x:v>
      </x:c>
      <x:c r="D1249" s="194" t="s">
        <x:v>4621</x:v>
      </x:c>
      <x:c r="E1249" s="194">
        <x:v>1</x:v>
      </x:c>
      <x:c r="F1249" s="233" t="s">
        <x:v>4666</x:v>
      </x:c>
      <x:c r="G1249" s="234" t="s">
        <x:v>3050</x:v>
      </x:c>
      <x:c r="H1249" s="234">
        <x:v>1</x:v>
      </x:c>
    </x:row>
    <x:row r="1250" spans="3:8">
      <x:c r="C1250" s="195" t="s">
        <x:v>1814</x:v>
      </x:c>
      <x:c r="D1250" s="194" t="s">
        <x:v>4621</x:v>
      </x:c>
      <x:c r="E1250" s="194">
        <x:v>1</x:v>
      </x:c>
      <x:c r="F1250" s="233" t="s">
        <x:v>6594</x:v>
      </x:c>
      <x:c r="G1250" s="234" t="s">
        <x:v>2999</x:v>
      </x:c>
      <x:c r="H1250" s="234">
        <x:v>1</x:v>
      </x:c>
    </x:row>
    <x:row r="1251" spans="3:8">
      <x:c r="C1251" s="195" t="s">
        <x:v>6820</x:v>
      </x:c>
      <x:c r="D1251" s="194" t="s">
        <x:v>4621</x:v>
      </x:c>
      <x:c r="E1251" s="194">
        <x:v>2</x:v>
      </x:c>
      <x:c r="F1251" s="233" t="s">
        <x:v>6820</x:v>
      </x:c>
      <x:c r="G1251" s="234" t="s">
        <x:v>4621</x:v>
      </x:c>
      <x:c r="H1251" s="234">
        <x:v>2</x:v>
      </x:c>
    </x:row>
    <x:row r="1252" spans="3:8">
      <x:c r="C1252" s="195" t="s">
        <x:v>1824</x:v>
      </x:c>
      <x:c r="D1252" s="194" t="s">
        <x:v>4621</x:v>
      </x:c>
      <x:c r="E1252" s="194">
        <x:v>1</x:v>
      </x:c>
      <x:c r="F1252" s="233" t="s">
        <x:v>1824</x:v>
      </x:c>
      <x:c r="G1252" s="234" t="s">
        <x:v>4621</x:v>
      </x:c>
      <x:c r="H1252" s="234">
        <x:v>1</x:v>
      </x:c>
    </x:row>
    <x:row r="1253" spans="3:8">
      <x:c r="C1253" s="195" t="s">
        <x:v>6223</x:v>
      </x:c>
      <x:c r="D1253" s="194" t="s">
        <x:v>4621</x:v>
      </x:c>
      <x:c r="E1253" s="194">
        <x:v>1</x:v>
      </x:c>
      <x:c r="F1253" s="233" t="s">
        <x:v>6223</x:v>
      </x:c>
      <x:c r="G1253" s="234" t="s">
        <x:v>4621</x:v>
      </x:c>
      <x:c r="H1253" s="234">
        <x:v>1</x:v>
      </x:c>
    </x:row>
    <x:row r="1254" spans="3:8">
      <x:c r="C1254" s="195" t="s">
        <x:v>1838</x:v>
      </x:c>
      <x:c r="D1254" s="194" t="s">
        <x:v>4621</x:v>
      </x:c>
      <x:c r="E1254" s="194">
        <x:v>1</x:v>
      </x:c>
      <x:c r="F1254" s="233" t="s">
        <x:v>1838</x:v>
      </x:c>
      <x:c r="G1254" s="234" t="s">
        <x:v>4621</x:v>
      </x:c>
      <x:c r="H1254" s="234">
        <x:v>1</x:v>
      </x:c>
    </x:row>
    <x:row r="1255" spans="3:8">
      <x:c r="C1255" s="195" t="s">
        <x:v>6169</x:v>
      </x:c>
      <x:c r="D1255" s="194" t="s">
        <x:v>4621</x:v>
      </x:c>
      <x:c r="E1255" s="194">
        <x:v>1</x:v>
      </x:c>
      <x:c r="F1255" s="233" t="s">
        <x:v>4783</x:v>
      </x:c>
      <x:c r="G1255" s="234" t="s">
        <x:v>3050</x:v>
      </x:c>
      <x:c r="H1255" s="234">
        <x:v>1</x:v>
      </x:c>
    </x:row>
    <x:row r="1256" spans="3:8">
      <x:c r="C1256" s="195" t="s">
        <x:v>1948</x:v>
      </x:c>
      <x:c r="D1256" s="194" t="s">
        <x:v>3016</x:v>
      </x:c>
      <x:c r="E1256" s="194">
        <x:v>1</x:v>
      </x:c>
      <x:c r="F1256" s="195" t="s">
        <x:v>6169</x:v>
      </x:c>
      <x:c r="G1256" s="194" t="s">
        <x:v>4621</x:v>
      </x:c>
      <x:c r="H1256" s="194">
        <x:v>1</x:v>
      </x:c>
    </x:row>
    <x:row r="1257" spans="3:8">
      <x:c r="C1257" s="195" t="s">
        <x:v>8169</x:v>
      </x:c>
      <x:c r="D1257" s="194" t="s">
        <x:v>3016</x:v>
      </x:c>
      <x:c r="E1257" s="194">
        <x:v>1</x:v>
      </x:c>
      <x:c r="F1257" s="195" t="s">
        <x:v>4750</x:v>
      </x:c>
      <x:c r="G1257" s="194" t="s">
        <x:v>3016</x:v>
      </x:c>
      <x:c r="H1257" s="194">
        <x:v>1</x:v>
      </x:c>
    </x:row>
    <x:row r="1258" spans="3:8">
      <x:c r="C1258" s="195" t="s">
        <x:v>4750</x:v>
      </x:c>
      <x:c r="D1258" s="194" t="s">
        <x:v>3016</x:v>
      </x:c>
      <x:c r="E1258" s="194">
        <x:v>1</x:v>
      </x:c>
      <x:c r="F1258" s="195" t="s">
        <x:v>6095</x:v>
      </x:c>
      <x:c r="G1258" s="194" t="s">
        <x:v>4629</x:v>
      </x:c>
      <x:c r="H1258" s="194">
        <x:v>1</x:v>
      </x:c>
    </x:row>
    <x:row r="1259" spans="5:5">
      <x:c r="E1259" s="194">
        <x:f>SUM(E1238:E1258)</x:f>
        <x:v>22</x:v>
      </x:c>
    </x:row>
    <x:row r="1260" spans="1:8">
      <x:c r="A1260" s="186">
        <x:v>45822</x:v>
      </x:c>
      <x:c r="B1260" s="452"/>
      <x:c r="C1260" s="195" t="s">
        <x:v>6939</x:v>
      </x:c>
      <x:c r="D1260" s="194" t="s">
        <x:v>433</x:v>
      </x:c>
      <x:c r="E1260" s="194">
        <x:v>1</x:v>
      </x:c>
      <x:c r="F1260" s="233" t="s">
        <x:v>8337</x:v>
      </x:c>
      <x:c r="G1260" s="234" t="s">
        <x:v>4621</x:v>
      </x:c>
      <x:c r="H1260" s="234">
        <x:v>1</x:v>
      </x:c>
    </x:row>
    <x:row r="1261" spans="3:8">
      <x:c r="C1261" s="195" t="s">
        <x:v>8988</x:v>
      </x:c>
      <x:c r="D1261" s="194" t="s">
        <x:v>2999</x:v>
      </x:c>
      <x:c r="E1261" s="194">
        <x:v>1</x:v>
      </x:c>
      <x:c r="F1261" s="233" t="s">
        <x:v>8988</x:v>
      </x:c>
      <x:c r="G1261" s="234" t="s">
        <x:v>2999</x:v>
      </x:c>
      <x:c r="H1261" s="234">
        <x:v>1</x:v>
      </x:c>
    </x:row>
    <x:row r="1262" spans="3:8">
      <x:c r="C1262" s="195" t="s">
        <x:v>8750</x:v>
      </x:c>
      <x:c r="D1262" s="194" t="s">
        <x:v>2999</x:v>
      </x:c>
      <x:c r="E1262" s="194">
        <x:v>1</x:v>
      </x:c>
      <x:c r="F1262" s="233" t="s">
        <x:v>5891</x:v>
      </x:c>
      <x:c r="G1262" s="234" t="s">
        <x:v>4629</x:v>
      </x:c>
      <x:c r="H1262" s="234">
        <x:v>1</x:v>
      </x:c>
    </x:row>
    <x:row r="1263" spans="3:8">
      <x:c r="C1263" s="195" t="s">
        <x:v>4189</x:v>
      </x:c>
      <x:c r="D1263" s="194" t="s">
        <x:v>2999</x:v>
      </x:c>
      <x:c r="E1263" s="194">
        <x:v>1</x:v>
      </x:c>
      <x:c r="F1263" s="233" t="s">
        <x:v>8250</x:v>
      </x:c>
      <x:c r="G1263" s="234" t="s">
        <x:v>4621</x:v>
      </x:c>
      <x:c r="H1263" s="234">
        <x:v>1</x:v>
      </x:c>
    </x:row>
    <x:row r="1264" spans="3:8">
      <x:c r="C1264" s="195" t="s">
        <x:v>8325</x:v>
      </x:c>
      <x:c r="D1264" s="194" t="s">
        <x:v>2999</x:v>
      </x:c>
      <x:c r="E1264" s="194">
        <x:v>1</x:v>
      </x:c>
      <x:c r="F1264" s="233" t="s">
        <x:v>9095</x:v>
      </x:c>
      <x:c r="G1264" s="234" t="s">
        <x:v>4621</x:v>
      </x:c>
      <x:c r="H1264" s="234">
        <x:v>1</x:v>
      </x:c>
    </x:row>
    <x:row r="1265" spans="3:8">
      <x:c r="C1265" s="195" t="s">
        <x:v>5891</x:v>
      </x:c>
      <x:c r="D1265" s="194" t="s">
        <x:v>4629</x:v>
      </x:c>
      <x:c r="E1265" s="194">
        <x:v>1</x:v>
      </x:c>
      <x:c r="F1265" s="233" t="s">
        <x:v>8869</x:v>
      </x:c>
      <x:c r="G1265" s="234" t="s">
        <x:v>4629</x:v>
      </x:c>
      <x:c r="H1265" s="234">
        <x:v>1</x:v>
      </x:c>
    </x:row>
    <x:row r="1266" spans="3:8">
      <x:c r="C1266" s="195" t="s">
        <x:v>8869</x:v>
      </x:c>
      <x:c r="D1266" s="194" t="s">
        <x:v>4629</x:v>
      </x:c>
      <x:c r="E1266" s="194">
        <x:v>1</x:v>
      </x:c>
      <x:c r="F1266" s="195" t="s">
        <x:v>8647</x:v>
      </x:c>
      <x:c r="G1266" s="194" t="s">
        <x:v>3016</x:v>
      </x:c>
      <x:c r="H1266" s="194">
        <x:v>1</x:v>
      </x:c>
    </x:row>
    <x:row r="1267" spans="3:8">
      <x:c r="C1267" s="195" t="s">
        <x:v>3438</x:v>
      </x:c>
      <x:c r="D1267" s="194" t="s">
        <x:v>4629</x:v>
      </x:c>
      <x:c r="E1267" s="194">
        <x:v>1</x:v>
      </x:c>
      <x:c r="F1267" s="195" t="s">
        <x:v>8750</x:v>
      </x:c>
      <x:c r="G1267" s="194" t="s">
        <x:v>2999</x:v>
      </x:c>
      <x:c r="H1267" s="194">
        <x:v>1</x:v>
      </x:c>
    </x:row>
    <x:row r="1268" spans="3:8">
      <x:c r="C1268" s="195" t="s">
        <x:v>6922</x:v>
      </x:c>
      <x:c r="D1268" s="194" t="s">
        <x:v>4629</x:v>
      </x:c>
      <x:c r="E1268" s="194">
        <x:v>1</x:v>
      </x:c>
      <x:c r="F1268" s="195" t="s">
        <x:v>4189</x:v>
      </x:c>
      <x:c r="G1268" s="194" t="s">
        <x:v>2999</x:v>
      </x:c>
      <x:c r="H1268" s="194">
        <x:v>1</x:v>
      </x:c>
    </x:row>
    <x:row r="1269" spans="3:8">
      <x:c r="C1269" s="195" t="s">
        <x:v>6823</x:v>
      </x:c>
      <x:c r="D1269" s="194" t="s">
        <x:v>4629</x:v>
      </x:c>
      <x:c r="E1269" s="194">
        <x:v>1</x:v>
      </x:c>
      <x:c r="F1269" s="195" t="s">
        <x:v>5652</x:v>
      </x:c>
      <x:c r="G1269" s="194" t="s">
        <x:v>3050</x:v>
      </x:c>
      <x:c r="H1269" s="194">
        <x:v>1</x:v>
      </x:c>
    </x:row>
    <x:row r="1270" spans="3:8">
      <x:c r="C1270" s="195" t="s">
        <x:v>6095</x:v>
      </x:c>
      <x:c r="D1270" s="194" t="s">
        <x:v>4629</x:v>
      </x:c>
      <x:c r="E1270" s="194">
        <x:v>1</x:v>
      </x:c>
      <x:c r="F1270" s="195" t="s">
        <x:v>5889</x:v>
      </x:c>
      <x:c r="G1270" s="194" t="s">
        <x:v>3050</x:v>
      </x:c>
      <x:c r="H1270" s="194">
        <x:v>1</x:v>
      </x:c>
    </x:row>
    <x:row r="1271" spans="3:8">
      <x:c r="C1271" s="195" t="s">
        <x:v>5652</x:v>
      </x:c>
      <x:c r="D1271" s="194" t="s">
        <x:v>3050</x:v>
      </x:c>
      <x:c r="E1271" s="194">
        <x:v>1</x:v>
      </x:c>
      <x:c r="F1271" s="195" t="s">
        <x:v>8325</x:v>
      </x:c>
      <x:c r="G1271" s="194" t="s">
        <x:v>2999</x:v>
      </x:c>
      <x:c r="H1271" s="194">
        <x:v>1</x:v>
      </x:c>
    </x:row>
    <x:row r="1272" spans="3:8">
      <x:c r="C1272" s="195" t="s">
        <x:v>5889</x:v>
      </x:c>
      <x:c r="D1272" s="194" t="s">
        <x:v>3050</x:v>
      </x:c>
      <x:c r="E1272" s="194">
        <x:v>1</x:v>
      </x:c>
      <x:c r="F1272" s="195" t="s">
        <x:v>2196</x:v>
      </x:c>
      <x:c r="G1272" s="194" t="s">
        <x:v>3050</x:v>
      </x:c>
      <x:c r="H1272" s="194">
        <x:v>1</x:v>
      </x:c>
    </x:row>
    <x:row r="1273" spans="3:8">
      <x:c r="C1273" s="195" t="s">
        <x:v>2196</x:v>
      </x:c>
      <x:c r="D1273" s="194" t="s">
        <x:v>3050</x:v>
      </x:c>
      <x:c r="E1273" s="194">
        <x:v>1</x:v>
      </x:c>
      <x:c r="F1273" s="233" t="s">
        <x:v>3438</x:v>
      </x:c>
      <x:c r="G1273" s="234" t="s">
        <x:v>4629</x:v>
      </x:c>
      <x:c r="H1273" s="234">
        <x:v>1</x:v>
      </x:c>
    </x:row>
    <x:row r="1274" spans="3:8">
      <x:c r="C1274" s="195" t="s">
        <x:v>6299</x:v>
      </x:c>
      <x:c r="D1274" s="194" t="s">
        <x:v>3050</x:v>
      </x:c>
      <x:c r="E1274" s="194">
        <x:v>1</x:v>
      </x:c>
      <x:c r="F1274" s="233" t="s">
        <x:v>6922</x:v>
      </x:c>
      <x:c r="G1274" s="234" t="s">
        <x:v>4629</x:v>
      </x:c>
      <x:c r="H1274" s="234">
        <x:v>1</x:v>
      </x:c>
    </x:row>
    <x:row r="1275" spans="3:8">
      <x:c r="C1275" s="195" t="s">
        <x:v>1916</x:v>
      </x:c>
      <x:c r="D1275" s="194" t="s">
        <x:v>3050</x:v>
      </x:c>
      <x:c r="E1275" s="194">
        <x:v>1</x:v>
      </x:c>
      <x:c r="F1275" s="233" t="s">
        <x:v>6823</x:v>
      </x:c>
      <x:c r="G1275" s="234" t="s">
        <x:v>4629</x:v>
      </x:c>
      <x:c r="H1275" s="234">
        <x:v>1</x:v>
      </x:c>
    </x:row>
    <x:row r="1276" spans="3:8">
      <x:c r="C1276" s="195" t="s">
        <x:v>1789</x:v>
      </x:c>
      <x:c r="D1276" s="194" t="s">
        <x:v>3050</x:v>
      </x:c>
      <x:c r="E1276" s="194">
        <x:v>1</x:v>
      </x:c>
      <x:c r="F1276" s="233" t="s">
        <x:v>6299</x:v>
      </x:c>
      <x:c r="G1276" s="234" t="s">
        <x:v>3050</x:v>
      </x:c>
      <x:c r="H1276" s="234">
        <x:v>1</x:v>
      </x:c>
    </x:row>
    <x:row r="1277" spans="3:8">
      <x:c r="C1277" s="195" t="s">
        <x:v>3296</x:v>
      </x:c>
      <x:c r="D1277" s="194" t="s">
        <x:v>3050</x:v>
      </x:c>
      <x:c r="E1277" s="194">
        <x:v>1</x:v>
      </x:c>
      <x:c r="F1277" s="233" t="s">
        <x:v>3407</x:v>
      </x:c>
      <x:c r="G1277" s="234" t="s">
        <x:v>4621</x:v>
      </x:c>
      <x:c r="H1277" s="234">
        <x:v>2</x:v>
      </x:c>
    </x:row>
    <x:row r="1278" spans="3:8">
      <x:c r="C1278" s="195" t="s">
        <x:v>3257</x:v>
      </x:c>
      <x:c r="D1278" s="194" t="s">
        <x:v>433</x:v>
      </x:c>
      <x:c r="E1278" s="194">
        <x:v>1</x:v>
      </x:c>
      <x:c r="F1278" s="233" t="s">
        <x:v>6955</x:v>
      </x:c>
      <x:c r="G1278" s="234" t="s">
        <x:v>4621</x:v>
      </x:c>
      <x:c r="H1278" s="234">
        <x:v>1</x:v>
      </x:c>
    </x:row>
    <x:row r="1279" spans="3:8">
      <x:c r="C1279" s="195" t="s">
        <x:v>8337</x:v>
      </x:c>
      <x:c r="D1279" s="194" t="s">
        <x:v>4621</x:v>
      </x:c>
      <x:c r="E1279" s="194">
        <x:v>1</x:v>
      </x:c>
      <x:c r="F1279" s="233" t="s">
        <x:v>1916</x:v>
      </x:c>
      <x:c r="G1279" s="234" t="s">
        <x:v>3050</x:v>
      </x:c>
      <x:c r="H1279" s="234">
        <x:v>1</x:v>
      </x:c>
    </x:row>
    <x:row r="1280" spans="3:8">
      <x:c r="C1280" s="195" t="s">
        <x:v>8250</x:v>
      </x:c>
      <x:c r="D1280" s="194" t="s">
        <x:v>4621</x:v>
      </x:c>
      <x:c r="E1280" s="194">
        <x:v>1</x:v>
      </x:c>
      <x:c r="F1280" s="195" t="s">
        <x:v>6939</x:v>
      </x:c>
      <x:c r="G1280" s="194" t="s">
        <x:v>433</x:v>
      </x:c>
      <x:c r="H1280" s="194">
        <x:v>1</x:v>
      </x:c>
    </x:row>
    <x:row r="1281" spans="3:8">
      <x:c r="C1281" s="195" t="s">
        <x:v>9095</x:v>
      </x:c>
      <x:c r="D1281" s="194" t="s">
        <x:v>4621</x:v>
      </x:c>
      <x:c r="E1281" s="194">
        <x:v>1</x:v>
      </x:c>
      <x:c r="F1281" s="195" t="s">
        <x:v>1789</x:v>
      </x:c>
      <x:c r="G1281" s="194" t="s">
        <x:v>3050</x:v>
      </x:c>
      <x:c r="H1281" s="194">
        <x:v>1</x:v>
      </x:c>
    </x:row>
    <x:row r="1282" spans="3:8">
      <x:c r="C1282" s="195" t="s">
        <x:v>3407</x:v>
      </x:c>
      <x:c r="D1282" s="194" t="s">
        <x:v>4621</x:v>
      </x:c>
      <x:c r="E1282" s="194">
        <x:v>2</x:v>
      </x:c>
      <x:c r="F1282" s="195" t="s">
        <x:v>3296</x:v>
      </x:c>
      <x:c r="G1282" s="194" t="s">
        <x:v>3050</x:v>
      </x:c>
      <x:c r="H1282" s="194">
        <x:v>1</x:v>
      </x:c>
    </x:row>
    <x:row r="1283" spans="3:8">
      <x:c r="C1283" s="195" t="s">
        <x:v>6955</x:v>
      </x:c>
      <x:c r="D1283" s="194" t="s">
        <x:v>4621</x:v>
      </x:c>
      <x:c r="E1283" s="194">
        <x:v>1</x:v>
      </x:c>
      <x:c r="F1283" s="195" t="s">
        <x:v>3257</x:v>
      </x:c>
      <x:c r="G1283" s="194" t="s">
        <x:v>433</x:v>
      </x:c>
      <x:c r="H1283" s="194">
        <x:v>1</x:v>
      </x:c>
    </x:row>
    <x:row r="1284" spans="3:8">
      <x:c r="C1284" s="195" t="s">
        <x:v>8647</x:v>
      </x:c>
      <x:c r="D1284" s="194" t="s">
        <x:v>3016</x:v>
      </x:c>
      <x:c r="E1284" s="194">
        <x:v>1</x:v>
      </x:c>
      <x:c r="F1284" s="195" t="s">
        <x:v>6095</x:v>
      </x:c>
      <x:c r="G1284" s="194" t="s">
        <x:v>4629</x:v>
      </x:c>
      <x:c r="H1284" s="194">
        <x:v>1</x:v>
      </x:c>
    </x:row>
    <x:row r="1285" spans="5:5">
      <x:c r="E1285" s="194">
        <x:f>SUM(E1260:E1284)</x:f>
        <x:v>26</x:v>
      </x:c>
    </x:row>
    <x:row r="1286" spans="1:8">
      <x:c r="A1286" s="186">
        <x:v>45823</x:v>
      </x:c>
      <x:c r="B1286" s="452"/>
      <x:c r="C1286" s="195" t="s">
        <x:v>4452</x:v>
      </x:c>
      <x:c r="D1286" s="194" t="s">
        <x:v>2999</x:v>
      </x:c>
      <x:c r="E1286" s="194">
        <x:v>1</x:v>
      </x:c>
      <x:c r="F1286" s="195" t="s">
        <x:v>5712</x:v>
      </x:c>
      <x:c r="G1286" s="194" t="s">
        <x:v>433</x:v>
      </x:c>
      <x:c r="H1286" s="194">
        <x:v>1</x:v>
      </x:c>
    </x:row>
    <x:row r="1287" spans="3:8">
      <x:c r="C1287" s="195" t="s">
        <x:v>5816</x:v>
      </x:c>
      <x:c r="D1287" s="194" t="s">
        <x:v>2999</x:v>
      </x:c>
      <x:c r="E1287" s="194">
        <x:v>1</x:v>
      </x:c>
      <x:c r="F1287" s="195" t="s">
        <x:v>2265</x:v>
      </x:c>
      <x:c r="G1287" s="194" t="s">
        <x:v>3050</x:v>
      </x:c>
      <x:c r="H1287" s="194">
        <x:v>1</x:v>
      </x:c>
    </x:row>
    <x:row r="1288" spans="3:8">
      <x:c r="C1288" s="195" t="s">
        <x:v>5797</x:v>
      </x:c>
      <x:c r="D1288" s="194" t="s">
        <x:v>4629</x:v>
      </x:c>
      <x:c r="E1288" s="194">
        <x:v>1</x:v>
      </x:c>
      <x:c r="F1288" s="195" t="s">
        <x:v>2336</x:v>
      </x:c>
      <x:c r="G1288" s="194" t="s">
        <x:v>3016</x:v>
      </x:c>
      <x:c r="H1288" s="194">
        <x:v>1</x:v>
      </x:c>
    </x:row>
    <x:row r="1289" spans="3:8">
      <x:c r="C1289" s="195" t="s">
        <x:v>3352</x:v>
      </x:c>
      <x:c r="D1289" s="194" t="s">
        <x:v>4629</x:v>
      </x:c>
      <x:c r="E1289" s="194">
        <x:v>1</x:v>
      </x:c>
      <x:c r="F1289" s="195" t="s">
        <x:v>4452</x:v>
      </x:c>
      <x:c r="G1289" s="194" t="s">
        <x:v>2999</x:v>
      </x:c>
      <x:c r="H1289" s="194">
        <x:v>1</x:v>
      </x:c>
    </x:row>
    <x:row r="1290" spans="3:8">
      <x:c r="C1290" s="195" t="s">
        <x:v>6095</x:v>
      </x:c>
      <x:c r="D1290" s="194" t="s">
        <x:v>4629</x:v>
      </x:c>
      <x:c r="E1290" s="194">
        <x:v>2</x:v>
      </x:c>
      <x:c r="F1290" s="233" t="s">
        <x:v>5816</x:v>
      </x:c>
      <x:c r="G1290" s="234" t="s">
        <x:v>2999</x:v>
      </x:c>
      <x:c r="H1290" s="234">
        <x:v>1</x:v>
      </x:c>
    </x:row>
    <x:row r="1291" spans="3:8">
      <x:c r="C1291" s="195" t="s">
        <x:v>6631</x:v>
      </x:c>
      <x:c r="D1291" s="194" t="s">
        <x:v>4629</x:v>
      </x:c>
      <x:c r="E1291" s="194">
        <x:v>1</x:v>
      </x:c>
      <x:c r="F1291" s="233" t="s">
        <x:v>8841</x:v>
      </x:c>
      <x:c r="G1291" s="234" t="s">
        <x:v>433</x:v>
      </x:c>
      <x:c r="H1291" s="234">
        <x:v>1</x:v>
      </x:c>
    </x:row>
    <x:row r="1292" spans="3:8">
      <x:c r="C1292" s="195" t="s">
        <x:v>2265</x:v>
      </x:c>
      <x:c r="D1292" s="194" t="s">
        <x:v>3050</x:v>
      </x:c>
      <x:c r="E1292" s="194">
        <x:v>1</x:v>
      </x:c>
      <x:c r="F1292" s="233" t="s">
        <x:v>5797</x:v>
      </x:c>
      <x:c r="G1292" s="234" t="s">
        <x:v>4629</x:v>
      </x:c>
      <x:c r="H1292" s="234">
        <x:v>1</x:v>
      </x:c>
    </x:row>
    <x:row r="1293" spans="3:8">
      <x:c r="C1293" s="195" t="s">
        <x:v>4697</x:v>
      </x:c>
      <x:c r="D1293" s="194" t="s">
        <x:v>3050</x:v>
      </x:c>
      <x:c r="E1293" s="194">
        <x:v>1</x:v>
      </x:c>
      <x:c r="F1293" s="195" t="s">
        <x:v>4697</x:v>
      </x:c>
      <x:c r="G1293" s="194" t="s">
        <x:v>3050</x:v>
      </x:c>
      <x:c r="H1293" s="194">
        <x:v>1</x:v>
      </x:c>
    </x:row>
    <x:row r="1294" spans="3:8">
      <x:c r="C1294" s="195" t="s">
        <x:v>6099</x:v>
      </x:c>
      <x:c r="D1294" s="194" t="s">
        <x:v>3050</x:v>
      </x:c>
      <x:c r="E1294" s="194">
        <x:v>1</x:v>
      </x:c>
      <x:c r="F1294" s="195" t="s">
        <x:v>6873</x:v>
      </x:c>
      <x:c r="G1294" s="194" t="s">
        <x:v>3016</x:v>
      </x:c>
      <x:c r="H1294" s="194">
        <x:v>1</x:v>
      </x:c>
    </x:row>
    <x:row r="1295" spans="3:8">
      <x:c r="C1295" s="195" t="s">
        <x:v>6673</x:v>
      </x:c>
      <x:c r="D1295" s="194" t="s">
        <x:v>3050</x:v>
      </x:c>
      <x:c r="E1295" s="194">
        <x:v>1</x:v>
      </x:c>
      <x:c r="F1295" s="195" t="s">
        <x:v>6099</x:v>
      </x:c>
      <x:c r="G1295" s="194" t="s">
        <x:v>3050</x:v>
      </x:c>
      <x:c r="H1295" s="194">
        <x:v>1</x:v>
      </x:c>
    </x:row>
    <x:row r="1296" spans="1:8">
      <x:c r="A1296" s="181" t="s">
        <x:v>6843</x:v>
      </x:c>
      <x:c r="C1296" s="195" t="s">
        <x:v>6641</x:v>
      </x:c>
      <x:c r="D1296" s="194" t="s">
        <x:v>433</x:v>
      </x:c>
      <x:c r="E1296" s="194">
        <x:v>1</x:v>
      </x:c>
      <x:c r="F1296" s="195" t="s">
        <x:v>6673</x:v>
      </x:c>
      <x:c r="G1296" s="194" t="s">
        <x:v>3050</x:v>
      </x:c>
      <x:c r="H1296" s="194">
        <x:v>1</x:v>
      </x:c>
    </x:row>
    <x:row r="1297" spans="3:8">
      <x:c r="C1297" s="195" t="s">
        <x:v>6092</x:v>
      </x:c>
      <x:c r="D1297" s="194" t="s">
        <x:v>4621</x:v>
      </x:c>
      <x:c r="E1297" s="194">
        <x:v>1</x:v>
      </x:c>
      <x:c r="F1297" s="233" t="s">
        <x:v>6092</x:v>
      </x:c>
      <x:c r="G1297" s="234" t="s">
        <x:v>4621</x:v>
      </x:c>
      <x:c r="H1297" s="234">
        <x:v>1</x:v>
      </x:c>
    </x:row>
    <x:row r="1298" spans="1:8">
      <x:c r="A1298" s="181" t="s">
        <x:v>5641</x:v>
      </x:c>
      <x:c r="C1298" s="195" t="s">
        <x:v>5712</x:v>
      </x:c>
      <x:c r="D1298" s="194" t="s">
        <x:v>433</x:v>
      </x:c>
      <x:c r="E1298" s="194">
        <x:v>1</x:v>
      </x:c>
      <x:c r="F1298" s="233" t="s">
        <x:v>3352</x:v>
      </x:c>
      <x:c r="G1298" s="234" t="s">
        <x:v>4629</x:v>
      </x:c>
      <x:c r="H1298" s="234">
        <x:v>1</x:v>
      </x:c>
    </x:row>
    <x:row r="1299" spans="1:8">
      <x:c r="A1299" s="178" t="s">
        <x:v>5641</x:v>
      </x:c>
      <x:c r="C1299" s="195" t="s">
        <x:v>8841</x:v>
      </x:c>
      <x:c r="D1299" s="194" t="s">
        <x:v>433</x:v>
      </x:c>
      <x:c r="E1299" s="194">
        <x:v>1</x:v>
      </x:c>
      <x:c r="F1299" s="233" t="s">
        <x:v>6641</x:v>
      </x:c>
      <x:c r="G1299" s="234" t="s">
        <x:v>433</x:v>
      </x:c>
      <x:c r="H1299" s="234">
        <x:v>1</x:v>
      </x:c>
    </x:row>
    <x:row r="1300" spans="3:8">
      <x:c r="C1300" s="195" t="s">
        <x:v>2336</x:v>
      </x:c>
      <x:c r="D1300" s="194" t="s">
        <x:v>3016</x:v>
      </x:c>
      <x:c r="E1300" s="194">
        <x:v>1</x:v>
      </x:c>
      <x:c r="F1300" s="233" t="s">
        <x:v>6095</x:v>
      </x:c>
      <x:c r="G1300" s="234" t="s">
        <x:v>4629</x:v>
      </x:c>
      <x:c r="H1300" s="234">
        <x:v>2</x:v>
      </x:c>
    </x:row>
    <x:row r="1301" spans="3:8">
      <x:c r="C1301" s="195" t="s">
        <x:v>6873</x:v>
      </x:c>
      <x:c r="D1301" s="194" t="s">
        <x:v>3016</x:v>
      </x:c>
      <x:c r="E1301" s="194">
        <x:v>1</x:v>
      </x:c>
      <x:c r="F1301" s="233" t="s">
        <x:v>6631</x:v>
      </x:c>
      <x:c r="G1301" s="234" t="s">
        <x:v>4629</x:v>
      </x:c>
      <x:c r="H1301" s="234">
        <x:v>1</x:v>
      </x:c>
    </x:row>
    <x:row r="1302" spans="5:5">
      <x:c r="E1302" s="194">
        <x:f>SUM(E1286:E1301)</x:f>
        <x:v>17</x:v>
      </x:c>
    </x:row>
    <x:row r="1303" spans="1:8">
      <x:c r="A1303" s="186">
        <x:v>45824</x:v>
      </x:c>
      <x:c r="B1303" s="452"/>
      <x:c r="C1303" s="195" t="s">
        <x:v>5950</x:v>
      </x:c>
      <x:c r="D1303" s="194" t="s">
        <x:v>4629</x:v>
      </x:c>
      <x:c r="E1303" s="194">
        <x:v>1</x:v>
      </x:c>
      <x:c r="F1303" s="195" t="s">
        <x:v>5661</x:v>
      </x:c>
      <x:c r="G1303" s="194" t="s">
        <x:v>4621</x:v>
      </x:c>
      <x:c r="H1303" s="194">
        <x:v>1</x:v>
      </x:c>
    </x:row>
    <x:row r="1304" spans="3:8">
      <x:c r="C1304" s="195" t="s">
        <x:v>6664</x:v>
      </x:c>
      <x:c r="D1304" s="194" t="s">
        <x:v>4629</x:v>
      </x:c>
      <x:c r="E1304" s="194">
        <x:v>1</x:v>
      </x:c>
      <x:c r="F1304" s="195" t="s">
        <x:v>8289</x:v>
      </x:c>
      <x:c r="G1304" s="194" t="s">
        <x:v>4621</x:v>
      </x:c>
      <x:c r="H1304" s="194">
        <x:v>1</x:v>
      </x:c>
    </x:row>
    <x:row r="1305" spans="3:8">
      <x:c r="C1305" s="195" t="s">
        <x:v>6797</x:v>
      </x:c>
      <x:c r="D1305" s="194" t="s">
        <x:v>3050</x:v>
      </x:c>
      <x:c r="E1305" s="194">
        <x:v>1</x:v>
      </x:c>
      <x:c r="F1305" s="233" t="s">
        <x:v>1965</x:v>
      </x:c>
      <x:c r="G1305" s="234" t="s">
        <x:v>3016</x:v>
      </x:c>
      <x:c r="H1305" s="234">
        <x:v>1</x:v>
      </x:c>
    </x:row>
    <x:row r="1306" spans="3:8">
      <x:c r="C1306" s="195" t="s">
        <x:v>5661</x:v>
      </x:c>
      <x:c r="D1306" s="194" t="s">
        <x:v>4621</x:v>
      </x:c>
      <x:c r="E1306" s="194">
        <x:v>1</x:v>
      </x:c>
      <x:c r="F1306" s="195" t="s">
        <x:v>5950</x:v>
      </x:c>
      <x:c r="G1306" s="194" t="s">
        <x:v>4629</x:v>
      </x:c>
      <x:c r="H1306" s="194">
        <x:v>1</x:v>
      </x:c>
    </x:row>
    <x:row r="1307" spans="3:8">
      <x:c r="C1307" s="195" t="s">
        <x:v>8289</x:v>
      </x:c>
      <x:c r="D1307" s="194" t="s">
        <x:v>4621</x:v>
      </x:c>
      <x:c r="E1307" s="194">
        <x:v>1</x:v>
      </x:c>
      <x:c r="F1307" s="195" t="s">
        <x:v>9057</x:v>
      </x:c>
      <x:c r="G1307" s="194" t="s">
        <x:v>3016</x:v>
      </x:c>
      <x:c r="H1307" s="194">
        <x:v>1</x:v>
      </x:c>
    </x:row>
    <x:row r="1308" spans="3:8">
      <x:c r="C1308" s="195" t="s">
        <x:v>6218</x:v>
      </x:c>
      <x:c r="D1308" s="194" t="s">
        <x:v>4621</x:v>
      </x:c>
      <x:c r="E1308" s="194">
        <x:v>1</x:v>
      </x:c>
      <x:c r="F1308" s="195" t="s">
        <x:v>6218</x:v>
      </x:c>
      <x:c r="G1308" s="194" t="s">
        <x:v>4621</x:v>
      </x:c>
      <x:c r="H1308" s="194">
        <x:v>1</x:v>
      </x:c>
    </x:row>
    <x:row r="1309" spans="3:8">
      <x:c r="C1309" s="195" t="s">
        <x:v>6282</x:v>
      </x:c>
      <x:c r="D1309" s="194" t="s">
        <x:v>4621</x:v>
      </x:c>
      <x:c r="E1309" s="194">
        <x:v>1</x:v>
      </x:c>
      <x:c r="F1309" s="195" t="s">
        <x:v>6282</x:v>
      </x:c>
      <x:c r="G1309" s="194" t="s">
        <x:v>4621</x:v>
      </x:c>
      <x:c r="H1309" s="194">
        <x:v>1</x:v>
      </x:c>
    </x:row>
    <x:row r="1310" spans="3:8">
      <x:c r="C1310" s="195" t="s">
        <x:v>6955</x:v>
      </x:c>
      <x:c r="D1310" s="194" t="s">
        <x:v>4621</x:v>
      </x:c>
      <x:c r="E1310" s="194">
        <x:v>1</x:v>
      </x:c>
      <x:c r="F1310" s="195" t="s">
        <x:v>6955</x:v>
      </x:c>
      <x:c r="G1310" s="194" t="s">
        <x:v>4621</x:v>
      </x:c>
      <x:c r="H1310" s="194">
        <x:v>1</x:v>
      </x:c>
    </x:row>
    <x:row r="1311" spans="3:8">
      <x:c r="C1311" s="233" t="s">
        <x:v>6169</x:v>
      </x:c>
      <x:c r="D1311" s="234" t="s">
        <x:v>4621</x:v>
      </x:c>
      <x:c r="E1311" s="234">
        <x:v>1</x:v>
      </x:c>
      <x:c r="F1311" s="195" t="s">
        <x:v>6797</x:v>
      </x:c>
      <x:c r="G1311" s="194" t="s">
        <x:v>3050</x:v>
      </x:c>
      <x:c r="H1311" s="194">
        <x:v>1</x:v>
      </x:c>
    </x:row>
    <x:row r="1312" spans="3:8">
      <x:c r="C1312" s="233" t="s">
        <x:v>1965</x:v>
      </x:c>
      <x:c r="D1312" s="234" t="s">
        <x:v>3016</x:v>
      </x:c>
      <x:c r="E1312" s="234">
        <x:v>1</x:v>
      </x:c>
      <x:c r="F1312" s="233" t="s">
        <x:v>6169</x:v>
      </x:c>
      <x:c r="G1312" s="234" t="s">
        <x:v>4621</x:v>
      </x:c>
      <x:c r="H1312" s="234">
        <x:v>1</x:v>
      </x:c>
    </x:row>
    <x:row r="1313" spans="3:8">
      <x:c r="C1313" s="195" t="s">
        <x:v>9057</x:v>
      </x:c>
      <x:c r="D1313" s="194" t="s">
        <x:v>3016</x:v>
      </x:c>
      <x:c r="E1313" s="194">
        <x:v>1</x:v>
      </x:c>
      <x:c r="F1313" s="195" t="s">
        <x:v>6664</x:v>
      </x:c>
      <x:c r="G1313" s="194" t="s">
        <x:v>4629</x:v>
      </x:c>
      <x:c r="H1313" s="194">
        <x:v>1</x:v>
      </x:c>
    </x:row>
    <x:row r="1314" spans="5:5">
      <x:c r="E1314" s="194">
        <x:f>SUM(E1303:E1313)</x:f>
        <x:v>11</x:v>
      </x:c>
    </x:row>
    <x:row r="1315" spans="1:8">
      <x:c r="A1315" s="186">
        <x:v>45825</x:v>
      </x:c>
      <x:c r="B1315" s="452"/>
      <x:c r="C1315" s="195" t="s">
        <x:v>6095</x:v>
      </x:c>
      <x:c r="D1315" s="194" t="s">
        <x:v>4629</x:v>
      </x:c>
      <x:c r="E1315" s="194">
        <x:v>2</x:v>
      </x:c>
      <x:c r="F1315" s="195" t="s">
        <x:v>2204</x:v>
      </x:c>
      <x:c r="G1315" s="194" t="s">
        <x:v>3016</x:v>
      </x:c>
      <x:c r="H1315" s="194">
        <x:v>1</x:v>
      </x:c>
    </x:row>
    <x:row r="1316" spans="3:8">
      <x:c r="C1316" s="195" t="s">
        <x:v>2267</x:v>
      </x:c>
      <x:c r="D1316" s="194" t="s">
        <x:v>3050</x:v>
      </x:c>
      <x:c r="E1316" s="194">
        <x:v>1</x:v>
      </x:c>
      <x:c r="F1316" s="195" t="s">
        <x:v>2267</x:v>
      </x:c>
      <x:c r="G1316" s="194" t="s">
        <x:v>3050</x:v>
      </x:c>
      <x:c r="H1316" s="194">
        <x:v>1</x:v>
      </x:c>
    </x:row>
    <x:row r="1317" spans="3:8">
      <x:c r="C1317" s="195" t="s">
        <x:v>6671</x:v>
      </x:c>
      <x:c r="D1317" s="194" t="s">
        <x:v>3050</x:v>
      </x:c>
      <x:c r="E1317" s="194">
        <x:v>1</x:v>
      </x:c>
      <x:c r="F1317" s="195" t="s">
        <x:v>6671</x:v>
      </x:c>
      <x:c r="G1317" s="194" t="s">
        <x:v>3050</x:v>
      </x:c>
      <x:c r="H1317" s="194">
        <x:v>1</x:v>
      </x:c>
    </x:row>
    <x:row r="1318" spans="3:8">
      <x:c r="C1318" s="195" t="s">
        <x:v>4673</x:v>
      </x:c>
      <x:c r="D1318" s="194" t="s">
        <x:v>4621</x:v>
      </x:c>
      <x:c r="E1318" s="194">
        <x:v>1</x:v>
      </x:c>
      <x:c r="F1318" s="195" t="s">
        <x:v>4673</x:v>
      </x:c>
      <x:c r="G1318" s="194" t="s">
        <x:v>4621</x:v>
      </x:c>
      <x:c r="H1318" s="194">
        <x:v>1</x:v>
      </x:c>
    </x:row>
    <x:row r="1319" spans="3:8">
      <x:c r="C1319" s="195" t="s">
        <x:v>6955</x:v>
      </x:c>
      <x:c r="D1319" s="194" t="s">
        <x:v>4621</x:v>
      </x:c>
      <x:c r="E1319" s="194">
        <x:v>1</x:v>
      </x:c>
      <x:c r="F1319" s="195" t="s">
        <x:v>6955</x:v>
      </x:c>
      <x:c r="G1319" s="194" t="s">
        <x:v>4621</x:v>
      </x:c>
      <x:c r="H1319" s="194">
        <x:v>1</x:v>
      </x:c>
    </x:row>
    <x:row r="1320" spans="3:8">
      <x:c r="C1320" s="195" t="s">
        <x:v>2204</x:v>
      </x:c>
      <x:c r="D1320" s="194" t="s">
        <x:v>3016</x:v>
      </x:c>
      <x:c r="E1320" s="194">
        <x:v>1</x:v>
      </x:c>
      <x:c r="F1320" s="195" t="s">
        <x:v>6095</x:v>
      </x:c>
      <x:c r="G1320" s="194" t="s">
        <x:v>4629</x:v>
      </x:c>
      <x:c r="H1320" s="194">
        <x:v>2</x:v>
      </x:c>
    </x:row>
    <x:row r="1321" spans="5:5">
      <x:c r="E1321" s="194">
        <x:f>SUM(E1315:E1320)</x:f>
        <x:v>7</x:v>
      </x:c>
    </x:row>
    <x:row r="1322" spans="1:8">
      <x:c r="A1322" s="186">
        <x:v>45826</x:v>
      </x:c>
      <x:c r="B1322" s="452"/>
      <x:c r="C1322" s="195" t="s">
        <x:v>6060</x:v>
      </x:c>
      <x:c r="D1322" s="194" t="s">
        <x:v>2999</x:v>
      </x:c>
      <x:c r="E1322" s="194">
        <x:v>1</x:v>
      </x:c>
      <x:c r="F1322" s="349" t="s">
        <x:v>2364</x:v>
      </x:c>
      <x:c r="G1322" s="350" t="s">
        <x:v>3050</x:v>
      </x:c>
      <x:c r="H1322" s="350">
        <x:v>1</x:v>
      </x:c>
    </x:row>
    <x:row r="1323" spans="3:8">
      <x:c r="C1323" s="195" t="s">
        <x:v>4133</x:v>
      </x:c>
      <x:c r="D1323" s="194" t="s">
        <x:v>4629</x:v>
      </x:c>
      <x:c r="E1323" s="194">
        <x:v>1</x:v>
      </x:c>
      <x:c r="F1323" s="349" t="s">
        <x:v>2079</x:v>
      </x:c>
      <x:c r="G1323" s="350" t="s">
        <x:v>3050</x:v>
      </x:c>
      <x:c r="H1323" s="350">
        <x:v>1</x:v>
      </x:c>
    </x:row>
    <x:row r="1324" spans="3:8">
      <x:c r="C1324" s="195" t="s">
        <x:v>8640</x:v>
      </x:c>
      <x:c r="D1324" s="194" t="s">
        <x:v>4629</x:v>
      </x:c>
      <x:c r="E1324" s="194">
        <x:v>1</x:v>
      </x:c>
      <x:c r="F1324" s="349" t="s">
        <x:v>6060</x:v>
      </x:c>
      <x:c r="G1324" s="350" t="s">
        <x:v>2999</x:v>
      </x:c>
      <x:c r="H1324" s="350">
        <x:v>1</x:v>
      </x:c>
    </x:row>
    <x:row r="1325" spans="3:8">
      <x:c r="C1325" s="195" t="s">
        <x:v>4640</x:v>
      </x:c>
      <x:c r="D1325" s="194" t="s">
        <x:v>4629</x:v>
      </x:c>
      <x:c r="E1325" s="194">
        <x:v>1</x:v>
      </x:c>
      <x:c r="F1325" s="349" t="s">
        <x:v>9170</x:v>
      </x:c>
      <x:c r="G1325" s="350" t="s">
        <x:v>4621</x:v>
      </x:c>
      <x:c r="H1325" s="350">
        <x:v>1</x:v>
      </x:c>
    </x:row>
    <x:row r="1326" spans="3:8">
      <x:c r="C1326" s="195" t="s">
        <x:v>1848</x:v>
      </x:c>
      <x:c r="D1326" s="194" t="s">
        <x:v>4629</x:v>
      </x:c>
      <x:c r="E1326" s="194">
        <x:v>1</x:v>
      </x:c>
      <x:c r="F1326" s="349" t="s">
        <x:v>4133</x:v>
      </x:c>
      <x:c r="G1326" s="350" t="s">
        <x:v>4629</x:v>
      </x:c>
      <x:c r="H1326" s="350">
        <x:v>1</x:v>
      </x:c>
    </x:row>
    <x:row r="1327" spans="3:8">
      <x:c r="C1327" s="195" t="s">
        <x:v>2364</x:v>
      </x:c>
      <x:c r="D1327" s="194" t="s">
        <x:v>3050</x:v>
      </x:c>
      <x:c r="E1327" s="194">
        <x:v>1</x:v>
      </x:c>
      <x:c r="F1327" s="195" t="s">
        <x:v>8640</x:v>
      </x:c>
      <x:c r="G1327" s="194" t="s">
        <x:v>4629</x:v>
      </x:c>
      <x:c r="H1327" s="194">
        <x:v>1</x:v>
      </x:c>
    </x:row>
    <x:row r="1328" spans="3:8">
      <x:c r="C1328" s="195" t="s">
        <x:v>2079</x:v>
      </x:c>
      <x:c r="D1328" s="194" t="s">
        <x:v>3050</x:v>
      </x:c>
      <x:c r="E1328" s="194">
        <x:v>1</x:v>
      </x:c>
      <x:c r="F1328" s="195" t="s">
        <x:v>8903</x:v>
      </x:c>
      <x:c r="G1328" s="194" t="s">
        <x:v>3016</x:v>
      </x:c>
      <x:c r="H1328" s="194">
        <x:v>1</x:v>
      </x:c>
    </x:row>
    <x:row r="1329" spans="3:8">
      <x:c r="C1329" s="195" t="s">
        <x:v>1921</x:v>
      </x:c>
      <x:c r="D1329" s="194" t="s">
        <x:v>3050</x:v>
      </x:c>
      <x:c r="E1329" s="194">
        <x:v>1</x:v>
      </x:c>
      <x:c r="F1329" s="195" t="s">
        <x:v>8322</x:v>
      </x:c>
      <x:c r="G1329" s="194" t="s">
        <x:v>3016</x:v>
      </x:c>
      <x:c r="H1329" s="194">
        <x:v>1</x:v>
      </x:c>
    </x:row>
    <x:row r="1330" spans="3:8">
      <x:c r="C1330" s="195" t="s">
        <x:v>6110</x:v>
      </x:c>
      <x:c r="D1330" s="194" t="s">
        <x:v>3050</x:v>
      </x:c>
      <x:c r="E1330" s="194">
        <x:v>1</x:v>
      </x:c>
      <x:c r="F1330" s="349" t="s">
        <x:v>3382</x:v>
      </x:c>
      <x:c r="G1330" s="350" t="s">
        <x:v>3016</x:v>
      </x:c>
      <x:c r="H1330" s="350">
        <x:v>1</x:v>
      </x:c>
    </x:row>
    <x:row r="1331" spans="3:8">
      <x:c r="C1331" s="195" t="s">
        <x:v>6643</x:v>
      </x:c>
      <x:c r="D1331" s="194" t="s">
        <x:v>3050</x:v>
      </x:c>
      <x:c r="E1331" s="194">
        <x:v>1</x:v>
      </x:c>
      <x:c r="F1331" s="349" t="s">
        <x:v>6805</x:v>
      </x:c>
      <x:c r="G1331" s="350" t="s">
        <x:v>3016</x:v>
      </x:c>
      <x:c r="H1331" s="350">
        <x:v>1</x:v>
      </x:c>
    </x:row>
    <x:row r="1332" spans="3:8">
      <x:c r="C1332" s="195" t="s">
        <x:v>9170</x:v>
      </x:c>
      <x:c r="D1332" s="194" t="s">
        <x:v>4621</x:v>
      </x:c>
      <x:c r="E1332" s="194">
        <x:v>1</x:v>
      </x:c>
      <x:c r="F1332" s="349" t="s">
        <x:v>1921</x:v>
      </x:c>
      <x:c r="G1332" s="350" t="s">
        <x:v>3050</x:v>
      </x:c>
      <x:c r="H1332" s="350">
        <x:v>1</x:v>
      </x:c>
    </x:row>
    <x:row r="1333" spans="3:8">
      <x:c r="C1333" s="195" t="s">
        <x:v>1855</x:v>
      </x:c>
      <x:c r="D1333" s="194" t="s">
        <x:v>4621</x:v>
      </x:c>
      <x:c r="E1333" s="194">
        <x:v>1</x:v>
      </x:c>
      <x:c r="F1333" s="349" t="s">
        <x:v>4640</x:v>
      </x:c>
      <x:c r="G1333" s="350" t="s">
        <x:v>4629</x:v>
      </x:c>
      <x:c r="H1333" s="350">
        <x:v>1</x:v>
      </x:c>
    </x:row>
    <x:row r="1334" spans="3:8">
      <x:c r="C1334" s="195" t="s">
        <x:v>8903</x:v>
      </x:c>
      <x:c r="D1334" s="194" t="s">
        <x:v>3016</x:v>
      </x:c>
      <x:c r="E1334" s="194">
        <x:v>1</x:v>
      </x:c>
      <x:c r="F1334" s="349" t="s">
        <x:v>6110</x:v>
      </x:c>
      <x:c r="G1334" s="350" t="s">
        <x:v>3050</x:v>
      </x:c>
      <x:c r="H1334" s="350">
        <x:v>1</x:v>
      </x:c>
    </x:row>
    <x:row r="1335" spans="3:8">
      <x:c r="C1335" s="195" t="s">
        <x:v>8322</x:v>
      </x:c>
      <x:c r="D1335" s="194" t="s">
        <x:v>3016</x:v>
      </x:c>
      <x:c r="E1335" s="194">
        <x:v>1</x:v>
      </x:c>
      <x:c r="F1335" s="195" t="s">
        <x:v>1848</x:v>
      </x:c>
      <x:c r="G1335" s="194" t="s">
        <x:v>4629</x:v>
      </x:c>
      <x:c r="H1335" s="194">
        <x:v>1</x:v>
      </x:c>
    </x:row>
    <x:row r="1336" spans="3:8">
      <x:c r="C1336" s="195" t="s">
        <x:v>3382</x:v>
      </x:c>
      <x:c r="D1336" s="194" t="s">
        <x:v>3016</x:v>
      </x:c>
      <x:c r="E1336" s="194">
        <x:v>1</x:v>
      </x:c>
      <x:c r="F1336" s="195" t="s">
        <x:v>1855</x:v>
      </x:c>
      <x:c r="G1336" s="194" t="s">
        <x:v>4621</x:v>
      </x:c>
      <x:c r="H1336" s="194">
        <x:v>1</x:v>
      </x:c>
    </x:row>
    <x:row r="1337" spans="3:8">
      <x:c r="C1337" s="195" t="s">
        <x:v>6805</x:v>
      </x:c>
      <x:c r="D1337" s="194" t="s">
        <x:v>3016</x:v>
      </x:c>
      <x:c r="E1337" s="194">
        <x:v>1</x:v>
      </x:c>
      <x:c r="F1337" s="195" t="s">
        <x:v>6643</x:v>
      </x:c>
      <x:c r="G1337" s="194" t="s">
        <x:v>3050</x:v>
      </x:c>
      <x:c r="H1337" s="194">
        <x:v>1</x:v>
      </x:c>
    </x:row>
    <x:row r="1338" spans="5:5">
      <x:c r="E1338" s="194">
        <x:f>SUM(E1322:E1337)</x:f>
        <x:v>16</x:v>
      </x:c>
    </x:row>
    <x:row r="1339" spans="1:8">
      <x:c r="A1339" s="186">
        <x:v>45827</x:v>
      </x:c>
      <x:c r="B1339" s="452"/>
      <x:c r="C1339" s="195" t="s">
        <x:v>5884</x:v>
      </x:c>
      <x:c r="D1339" s="194" t="s">
        <x:v>2999</x:v>
      </x:c>
      <x:c r="E1339" s="234">
        <x:v>1</x:v>
      </x:c>
      <x:c r="F1339" s="351" t="s">
        <x:v>8651</x:v>
      </x:c>
      <x:c r="G1339" s="352" t="s">
        <x:v>3050</x:v>
      </x:c>
      <x:c r="H1339" s="352">
        <x:v>1</x:v>
      </x:c>
    </x:row>
    <x:row r="1340" spans="3:8">
      <x:c r="C1340" s="195" t="s">
        <x:v>6763</x:v>
      </x:c>
      <x:c r="D1340" s="194" t="s">
        <x:v>2999</x:v>
      </x:c>
      <x:c r="E1340" s="194">
        <x:v>1</x:v>
      </x:c>
      <x:c r="F1340" s="351" t="s">
        <x:v>8418</x:v>
      </x:c>
      <x:c r="G1340" s="352" t="s">
        <x:v>3050</x:v>
      </x:c>
      <x:c r="H1340" s="352">
        <x:v>1</x:v>
      </x:c>
    </x:row>
    <x:row r="1341" spans="3:8">
      <x:c r="C1341" s="195" t="s">
        <x:v>5936</x:v>
      </x:c>
      <x:c r="D1341" s="194" t="s">
        <x:v>4629</x:v>
      </x:c>
      <x:c r="E1341" s="194">
        <x:v>1</x:v>
      </x:c>
      <x:c r="F1341" s="351" t="s">
        <x:v>8385</x:v>
      </x:c>
      <x:c r="G1341" s="352" t="s">
        <x:v>3016</x:v>
      </x:c>
      <x:c r="H1341" s="352">
        <x:v>1</x:v>
      </x:c>
    </x:row>
    <x:row r="1342" spans="3:8">
      <x:c r="C1342" s="195" t="s">
        <x:v>5950</x:v>
      </x:c>
      <x:c r="D1342" s="194" t="s">
        <x:v>4629</x:v>
      </x:c>
      <x:c r="E1342" s="194">
        <x:v>1</x:v>
      </x:c>
      <x:c r="F1342" s="351" t="s">
        <x:v>5936</x:v>
      </x:c>
      <x:c r="G1342" s="352" t="s">
        <x:v>4629</x:v>
      </x:c>
      <x:c r="H1342" s="352">
        <x:v>1</x:v>
      </x:c>
    </x:row>
    <x:row r="1343" spans="3:8">
      <x:c r="C1343" s="195" t="s">
        <x:v>6577</x:v>
      </x:c>
      <x:c r="D1343" s="194" t="s">
        <x:v>4629</x:v>
      </x:c>
      <x:c r="E1343" s="194">
        <x:v>1</x:v>
      </x:c>
      <x:c r="F1343" s="195" t="s">
        <x:v>5884</x:v>
      </x:c>
      <x:c r="G1343" s="194" t="s">
        <x:v>2999</x:v>
      </x:c>
      <x:c r="H1343" s="234">
        <x:v>1</x:v>
      </x:c>
    </x:row>
    <x:row r="1344" spans="3:8">
      <x:c r="C1344" s="195" t="s">
        <x:v>4805</x:v>
      </x:c>
      <x:c r="D1344" s="194" t="s">
        <x:v>4629</x:v>
      </x:c>
      <x:c r="E1344" s="194">
        <x:v>1</x:v>
      </x:c>
      <x:c r="F1344" s="195" t="s">
        <x:v>5950</x:v>
      </x:c>
      <x:c r="G1344" s="194" t="s">
        <x:v>4629</x:v>
      </x:c>
      <x:c r="H1344" s="194">
        <x:v>1</x:v>
      </x:c>
    </x:row>
    <x:row r="1345" spans="3:8">
      <x:c r="C1345" s="195" t="s">
        <x:v>4705</x:v>
      </x:c>
      <x:c r="D1345" s="194" t="s">
        <x:v>4629</x:v>
      </x:c>
      <x:c r="E1345" s="234">
        <x:v>1</x:v>
      </x:c>
      <x:c r="F1345" s="195" t="s">
        <x:v>6001</x:v>
      </x:c>
      <x:c r="G1345" s="194" t="s">
        <x:v>4621</x:v>
      </x:c>
      <x:c r="H1345" s="194">
        <x:v>1</x:v>
      </x:c>
    </x:row>
    <x:row r="1346" spans="3:8">
      <x:c r="C1346" s="195" t="s">
        <x:v>6243</x:v>
      </x:c>
      <x:c r="D1346" s="194" t="s">
        <x:v>4629</x:v>
      </x:c>
      <x:c r="E1346" s="194">
        <x:v>1</x:v>
      </x:c>
      <x:c r="F1346" s="351" t="s">
        <x:v>6577</x:v>
      </x:c>
      <x:c r="G1346" s="352" t="s">
        <x:v>4629</x:v>
      </x:c>
      <x:c r="H1346" s="352">
        <x:v>1</x:v>
      </x:c>
    </x:row>
    <x:row r="1347" spans="3:8">
      <x:c r="C1347" s="195" t="s">
        <x:v>6765</x:v>
      </x:c>
      <x:c r="D1347" s="194" t="s">
        <x:v>4629</x:v>
      </x:c>
      <x:c r="E1347" s="194">
        <x:v>1</x:v>
      </x:c>
      <x:c r="F1347" s="351" t="s">
        <x:v>4805</x:v>
      </x:c>
      <x:c r="G1347" s="352" t="s">
        <x:v>4629</x:v>
      </x:c>
      <x:c r="H1347" s="352">
        <x:v>1</x:v>
      </x:c>
    </x:row>
    <x:row r="1348" spans="3:8">
      <x:c r="C1348" s="195" t="s">
        <x:v>6095</x:v>
      </x:c>
      <x:c r="D1348" s="194" t="s">
        <x:v>4629</x:v>
      </x:c>
      <x:c r="E1348" s="194">
        <x:v>1</x:v>
      </x:c>
      <x:c r="F1348" s="351" t="s">
        <x:v>6925</x:v>
      </x:c>
      <x:c r="G1348" s="352" t="s">
        <x:v>4621</x:v>
      </x:c>
      <x:c r="H1348" s="352">
        <x:v>1</x:v>
      </x:c>
    </x:row>
    <x:row r="1349" spans="3:8">
      <x:c r="C1349" s="195" t="s">
        <x:v>8651</x:v>
      </x:c>
      <x:c r="D1349" s="194" t="s">
        <x:v>3050</x:v>
      </x:c>
      <x:c r="E1349" s="194">
        <x:v>1</x:v>
      </x:c>
      <x:c r="F1349" s="351" t="s">
        <x:v>6886</x:v>
      </x:c>
      <x:c r="G1349" s="352" t="s">
        <x:v>4621</x:v>
      </x:c>
      <x:c r="H1349" s="352">
        <x:v>1</x:v>
      </x:c>
    </x:row>
    <x:row r="1350" spans="3:8">
      <x:c r="C1350" s="195" t="s">
        <x:v>8418</x:v>
      </x:c>
      <x:c r="D1350" s="194" t="s">
        <x:v>3050</x:v>
      </x:c>
      <x:c r="E1350" s="194">
        <x:v>1</x:v>
      </x:c>
      <x:c r="F1350" s="351" t="s">
        <x:v>3322</x:v>
      </x:c>
      <x:c r="G1350" s="352" t="s">
        <x:v>4621</x:v>
      </x:c>
      <x:c r="H1350" s="352">
        <x:v>1</x:v>
      </x:c>
    </x:row>
    <x:row r="1351" spans="3:8">
      <x:c r="C1351" s="195" t="s">
        <x:v>1789</x:v>
      </x:c>
      <x:c r="D1351" s="194" t="s">
        <x:v>3050</x:v>
      </x:c>
      <x:c r="E1351" s="194">
        <x:v>1</x:v>
      </x:c>
      <x:c r="F1351" s="195" t="s">
        <x:v>4705</x:v>
      </x:c>
      <x:c r="G1351" s="194" t="s">
        <x:v>4629</x:v>
      </x:c>
      <x:c r="H1351" s="234">
        <x:v>1</x:v>
      </x:c>
    </x:row>
    <x:row r="1352" spans="3:8">
      <x:c r="C1352" s="195" t="s">
        <x:v>6001</x:v>
      </x:c>
      <x:c r="D1352" s="194" t="s">
        <x:v>4621</x:v>
      </x:c>
      <x:c r="E1352" s="194">
        <x:v>1</x:v>
      </x:c>
      <x:c r="F1352" s="195" t="s">
        <x:v>6243</x:v>
      </x:c>
      <x:c r="G1352" s="194" t="s">
        <x:v>4629</x:v>
      </x:c>
      <x:c r="H1352" s="194">
        <x:v>1</x:v>
      </x:c>
    </x:row>
    <x:row r="1353" spans="3:8">
      <x:c r="C1353" s="195" t="s">
        <x:v>6925</x:v>
      </x:c>
      <x:c r="D1353" s="194" t="s">
        <x:v>4621</x:v>
      </x:c>
      <x:c r="E1353" s="194">
        <x:v>1</x:v>
      </x:c>
      <x:c r="F1353" s="195" t="s">
        <x:v>1789</x:v>
      </x:c>
      <x:c r="G1353" s="194" t="s">
        <x:v>3050</x:v>
      </x:c>
      <x:c r="H1353" s="194">
        <x:v>1</x:v>
      </x:c>
    </x:row>
    <x:row r="1354" spans="3:8">
      <x:c r="C1354" s="195" t="s">
        <x:v>6886</x:v>
      </x:c>
      <x:c r="D1354" s="194" t="s">
        <x:v>4621</x:v>
      </x:c>
      <x:c r="E1354" s="194">
        <x:v>1</x:v>
      </x:c>
      <x:c r="F1354" s="195" t="s">
        <x:v>6765</x:v>
      </x:c>
      <x:c r="G1354" s="194" t="s">
        <x:v>4629</x:v>
      </x:c>
      <x:c r="H1354" s="194">
        <x:v>1</x:v>
      </x:c>
    </x:row>
    <x:row r="1355" spans="3:8">
      <x:c r="C1355" s="195" t="s">
        <x:v>3322</x:v>
      </x:c>
      <x:c r="D1355" s="194" t="s">
        <x:v>4621</x:v>
      </x:c>
      <x:c r="E1355" s="194">
        <x:v>1</x:v>
      </x:c>
      <x:c r="F1355" s="195" t="s">
        <x:v>6763</x:v>
      </x:c>
      <x:c r="G1355" s="194" t="s">
        <x:v>2999</x:v>
      </x:c>
      <x:c r="H1355" s="194">
        <x:v>1</x:v>
      </x:c>
    </x:row>
    <x:row r="1356" spans="3:8">
      <x:c r="C1356" s="195" t="s">
        <x:v>8385</x:v>
      </x:c>
      <x:c r="D1356" s="194" t="s">
        <x:v>3016</x:v>
      </x:c>
      <x:c r="E1356" s="194">
        <x:v>1</x:v>
      </x:c>
      <x:c r="F1356" s="195" t="s">
        <x:v>6095</x:v>
      </x:c>
      <x:c r="G1356" s="194" t="s">
        <x:v>4629</x:v>
      </x:c>
      <x:c r="H1356" s="194">
        <x:v>1</x:v>
      </x:c>
    </x:row>
    <x:row r="1357" spans="5:5">
      <x:c r="E1357" s="194">
        <x:f>SUM(E1339:E1356)</x:f>
        <x:v>18</x:v>
      </x:c>
    </x:row>
    <x:row r="1358" spans="1:5">
      <x:c r="A1358" s="186">
        <x:v>45828</x:v>
      </x:c>
      <x:c r="B1358" s="452"/>
      <x:c r="C1358" s="195" t="s">
        <x:v>8988</x:v>
      </x:c>
      <x:c r="D1358" s="194" t="s">
        <x:v>2999</x:v>
      </x:c>
      <x:c r="E1358" s="194">
        <x:v>1</x:v>
      </x:c>
    </x:row>
    <x:row r="1359" spans="3:5">
      <x:c r="C1359" s="195" t="s">
        <x:v>6060</x:v>
      </x:c>
      <x:c r="D1359" s="194" t="s">
        <x:v>2999</x:v>
      </x:c>
      <x:c r="E1359" s="194">
        <x:v>1</x:v>
      </x:c>
    </x:row>
    <x:row r="1360" spans="3:5">
      <x:c r="C1360" s="195" t="s">
        <x:v>4189</x:v>
      </x:c>
      <x:c r="D1360" s="194" t="s">
        <x:v>2999</x:v>
      </x:c>
      <x:c r="E1360" s="194">
        <x:v>1</x:v>
      </x:c>
    </x:row>
    <x:row r="1361" spans="3:5">
      <x:c r="C1361" s="195" t="s">
        <x:v>9023</x:v>
      </x:c>
      <x:c r="D1361" s="194" t="s">
        <x:v>2999</x:v>
      </x:c>
      <x:c r="E1361" s="194">
        <x:v>1</x:v>
      </x:c>
    </x:row>
    <x:row r="1362" spans="3:5">
      <x:c r="C1362" s="195" t="s">
        <x:v>4731</x:v>
      </x:c>
      <x:c r="D1362" s="194" t="s">
        <x:v>2999</x:v>
      </x:c>
      <x:c r="E1362" s="194">
        <x:v>1</x:v>
      </x:c>
    </x:row>
    <x:row r="1363" spans="3:5">
      <x:c r="C1363" s="195" t="s">
        <x:v>8146</x:v>
      </x:c>
      <x:c r="D1363" s="194" t="s">
        <x:v>4629</x:v>
      </x:c>
      <x:c r="E1363" s="194">
        <x:v>1</x:v>
      </x:c>
    </x:row>
    <x:row r="1364" spans="3:5">
      <x:c r="C1364" s="195" t="s">
        <x:v>1920</x:v>
      </x:c>
      <x:c r="D1364" s="194" t="s">
        <x:v>4629</x:v>
      </x:c>
      <x:c r="E1364" s="194">
        <x:v>1</x:v>
      </x:c>
    </x:row>
    <x:row r="1365" spans="3:5">
      <x:c r="C1365" s="195" t="s">
        <x:v>6156</x:v>
      </x:c>
      <x:c r="D1365" s="194" t="s">
        <x:v>4629</x:v>
      </x:c>
      <x:c r="E1365" s="194">
        <x:v>1</x:v>
      </x:c>
    </x:row>
    <x:row r="1366" spans="3:5">
      <x:c r="C1366" s="195" t="s">
        <x:v>6765</x:v>
      </x:c>
      <x:c r="D1366" s="194" t="s">
        <x:v>4629</x:v>
      </x:c>
      <x:c r="E1366" s="194">
        <x:v>1</x:v>
      </x:c>
    </x:row>
    <x:row r="1367" spans="3:5">
      <x:c r="C1367" s="195" t="s">
        <x:v>6669</x:v>
      </x:c>
      <x:c r="D1367" s="194" t="s">
        <x:v>4629</x:v>
      </x:c>
      <x:c r="E1367" s="194">
        <x:v>1</x:v>
      </x:c>
    </x:row>
    <x:row r="1368" spans="3:5">
      <x:c r="C1368" s="195" t="s">
        <x:v>2364</x:v>
      </x:c>
      <x:c r="D1368" s="194" t="s">
        <x:v>3050</x:v>
      </x:c>
      <x:c r="E1368" s="194">
        <x:v>1</x:v>
      </x:c>
    </x:row>
    <x:row r="1369" spans="3:5">
      <x:c r="C1369" s="195" t="s">
        <x:v>8845</x:v>
      </x:c>
      <x:c r="D1369" s="194" t="s">
        <x:v>3050</x:v>
      </x:c>
      <x:c r="E1369" s="194">
        <x:v>1</x:v>
      </x:c>
    </x:row>
    <x:row r="1370" spans="3:5">
      <x:c r="C1370" s="195" t="s">
        <x:v>4291</x:v>
      </x:c>
      <x:c r="D1370" s="194" t="s">
        <x:v>3050</x:v>
      </x:c>
      <x:c r="E1370" s="194">
        <x:v>1</x:v>
      </x:c>
    </x:row>
    <x:row r="1371" spans="3:5">
      <x:c r="C1371" s="195" t="s">
        <x:v>1941</x:v>
      </x:c>
      <x:c r="D1371" s="194" t="s">
        <x:v>3050</x:v>
      </x:c>
      <x:c r="E1371" s="194">
        <x:v>1</x:v>
      </x:c>
    </x:row>
    <x:row r="1372" spans="3:5">
      <x:c r="C1372" s="195" t="s">
        <x:v>4553</x:v>
      </x:c>
      <x:c r="D1372" s="194" t="s">
        <x:v>3050</x:v>
      </x:c>
      <x:c r="E1372" s="194">
        <x:v>1</x:v>
      </x:c>
    </x:row>
    <x:row r="1373" spans="3:5">
      <x:c r="C1373" s="195" t="s">
        <x:v>3307</x:v>
      </x:c>
      <x:c r="D1373" s="194" t="s">
        <x:v>3050</x:v>
      </x:c>
      <x:c r="E1373" s="194">
        <x:v>1</x:v>
      </x:c>
    </x:row>
    <x:row r="1374" spans="3:5">
      <x:c r="C1374" s="195" t="s">
        <x:v>6178</x:v>
      </x:c>
      <x:c r="D1374" s="194" t="s">
        <x:v>3050</x:v>
      </x:c>
      <x:c r="E1374" s="194">
        <x:v>1</x:v>
      </x:c>
    </x:row>
    <x:row r="1375" spans="1:5">
      <x:c r="A1375" s="181" t="s">
        <x:v>6843</x:v>
      </x:c>
      <x:c r="C1375" s="195" t="s">
        <x:v>1910</x:v>
      </x:c>
      <x:c r="D1375" s="194" t="s">
        <x:v>433</x:v>
      </x:c>
      <x:c r="E1375" s="194">
        <x:v>1</x:v>
      </x:c>
    </x:row>
    <x:row r="1376" spans="3:5">
      <x:c r="C1376" s="195" t="s">
        <x:v>8145</x:v>
      </x:c>
      <x:c r="D1376" s="194" t="s">
        <x:v>3016</x:v>
      </x:c>
      <x:c r="E1376" s="194">
        <x:v>1</x:v>
      </x:c>
    </x:row>
    <x:row r="1377" spans="5:5">
      <x:c r="E1377" s="194">
        <x:f>SUM(E1358:E1376)</x:f>
        <x:v>19</x:v>
      </x:c>
    </x:row>
    <x:row r="1378" spans="1:5">
      <x:c r="A1378" s="186">
        <x:v>45829</x:v>
      </x:c>
      <x:c r="B1378" s="452"/>
      <x:c r="C1378" s="195" t="s">
        <x:v>6060</x:v>
      </x:c>
      <x:c r="D1378" s="194" t="s">
        <x:v>2999</x:v>
      </x:c>
      <x:c r="E1378" s="194">
        <x:v>1</x:v>
      </x:c>
    </x:row>
    <x:row r="1379" spans="3:5">
      <x:c r="C1379" s="195" t="s">
        <x:v>4501</x:v>
      </x:c>
      <x:c r="D1379" s="194" t="s">
        <x:v>2999</x:v>
      </x:c>
      <x:c r="E1379" s="194">
        <x:v>1</x:v>
      </x:c>
    </x:row>
    <x:row r="1380" spans="3:5">
      <x:c r="C1380" s="195" t="s">
        <x:v>6875</x:v>
      </x:c>
      <x:c r="D1380" s="194" t="s">
        <x:v>2999</x:v>
      </x:c>
      <x:c r="E1380" s="194">
        <x:v>1</x:v>
      </x:c>
    </x:row>
    <x:row r="1381" spans="3:5">
      <x:c r="C1381" s="195" t="s">
        <x:v>4785</x:v>
      </x:c>
      <x:c r="D1381" s="194" t="s">
        <x:v>4629</x:v>
      </x:c>
      <x:c r="E1381" s="194">
        <x:v>1</x:v>
      </x:c>
    </x:row>
    <x:row r="1382" spans="3:5">
      <x:c r="C1382" s="195" t="s">
        <x:v>2013</x:v>
      </x:c>
      <x:c r="D1382" s="194" t="s">
        <x:v>4629</x:v>
      </x:c>
      <x:c r="E1382" s="194">
        <x:v>1</x:v>
      </x:c>
    </x:row>
    <x:row r="1383" spans="3:5">
      <x:c r="C1383" s="195" t="s">
        <x:v>6577</x:v>
      </x:c>
      <x:c r="D1383" s="194" t="s">
        <x:v>4629</x:v>
      </x:c>
      <x:c r="E1383" s="194">
        <x:v>1</x:v>
      </x:c>
    </x:row>
    <x:row r="1384" spans="3:5">
      <x:c r="C1384" s="195" t="s">
        <x:v>4805</x:v>
      </x:c>
      <x:c r="D1384" s="194" t="s">
        <x:v>4629</x:v>
      </x:c>
      <x:c r="E1384" s="194">
        <x:v>1</x:v>
      </x:c>
    </x:row>
    <x:row r="1385" spans="3:5">
      <x:c r="C1385" s="195" t="s">
        <x:v>3308</x:v>
      </x:c>
      <x:c r="D1385" s="194" t="s">
        <x:v>4629</x:v>
      </x:c>
      <x:c r="E1385" s="194">
        <x:v>1</x:v>
      </x:c>
    </x:row>
    <x:row r="1386" spans="3:5">
      <x:c r="C1386" s="195" t="s">
        <x:v>6916</x:v>
      </x:c>
      <x:c r="D1386" s="194" t="s">
        <x:v>4629</x:v>
      </x:c>
      <x:c r="E1386" s="194">
        <x:v>1</x:v>
      </x:c>
    </x:row>
    <x:row r="1387" spans="3:5">
      <x:c r="C1387" s="195" t="s">
        <x:v>8298</x:v>
      </x:c>
      <x:c r="D1387" s="194" t="s">
        <x:v>3050</x:v>
      </x:c>
      <x:c r="E1387" s="194">
        <x:v>1</x:v>
      </x:c>
    </x:row>
    <x:row r="1388" spans="3:5">
      <x:c r="C1388" s="195" t="s">
        <x:v>6023</x:v>
      </x:c>
      <x:c r="D1388" s="194" t="s">
        <x:v>3050</x:v>
      </x:c>
      <x:c r="E1388" s="194">
        <x:v>1</x:v>
      </x:c>
    </x:row>
    <x:row r="1389" spans="3:5">
      <x:c r="C1389" s="195" t="s">
        <x:v>6230</x:v>
      </x:c>
      <x:c r="D1389" s="194" t="s">
        <x:v>3050</x:v>
      </x:c>
      <x:c r="E1389" s="194">
        <x:v>1</x:v>
      </x:c>
    </x:row>
    <x:row r="1390" spans="3:5">
      <x:c r="C1390" s="195" t="s">
        <x:v>4803</x:v>
      </x:c>
      <x:c r="D1390" s="194" t="s">
        <x:v>3050</x:v>
      </x:c>
      <x:c r="E1390" s="194">
        <x:v>1</x:v>
      </x:c>
    </x:row>
    <x:row r="1391" spans="3:5">
      <x:c r="C1391" s="195" t="s">
        <x:v>6751</x:v>
      </x:c>
      <x:c r="D1391" s="194" t="s">
        <x:v>3050</x:v>
      </x:c>
      <x:c r="E1391" s="194">
        <x:v>1</x:v>
      </x:c>
    </x:row>
    <x:row r="1392" spans="3:5">
      <x:c r="C1392" s="195" t="s">
        <x:v>4793</x:v>
      </x:c>
      <x:c r="D1392" s="194" t="s">
        <x:v>4621</x:v>
      </x:c>
      <x:c r="E1392" s="194">
        <x:v>1</x:v>
      </x:c>
    </x:row>
    <x:row r="1393" spans="3:5">
      <x:c r="C1393" s="195" t="s">
        <x:v>4764</x:v>
      </x:c>
      <x:c r="D1393" s="194" t="s">
        <x:v>4621</x:v>
      </x:c>
      <x:c r="E1393" s="194">
        <x:v>1</x:v>
      </x:c>
    </x:row>
    <x:row r="1394" spans="3:5">
      <x:c r="C1394" s="195" t="s">
        <x:v>6738</x:v>
      </x:c>
      <x:c r="D1394" s="194" t="s">
        <x:v>4621</x:v>
      </x:c>
      <x:c r="E1394" s="194">
        <x:v>1</x:v>
      </x:c>
    </x:row>
    <x:row r="1395" spans="3:5">
      <x:c r="C1395" s="195" t="s">
        <x:v>8923</x:v>
      </x:c>
      <x:c r="D1395" s="194" t="s">
        <x:v>3016</x:v>
      </x:c>
      <x:c r="E1395" s="194">
        <x:v>1</x:v>
      </x:c>
    </x:row>
    <x:row r="1396" spans="3:5">
      <x:c r="C1396" s="195" t="s">
        <x:v>8799</x:v>
      </x:c>
      <x:c r="D1396" s="194" t="s">
        <x:v>3016</x:v>
      </x:c>
      <x:c r="E1396" s="194">
        <x:v>1</x:v>
      </x:c>
    </x:row>
    <x:row r="1397" spans="3:5">
      <x:c r="C1397" s="195" t="s">
        <x:v>8817</x:v>
      </x:c>
      <x:c r="D1397" s="194" t="s">
        <x:v>3016</x:v>
      </x:c>
      <x:c r="E1397" s="194">
        <x:v>1</x:v>
      </x:c>
    </x:row>
    <x:row r="1398" spans="3:5">
      <x:c r="C1398" s="195" t="s">
        <x:v>2164</x:v>
      </x:c>
      <x:c r="D1398" s="194" t="s">
        <x:v>3016</x:v>
      </x:c>
      <x:c r="E1398" s="194">
        <x:v>1</x:v>
      </x:c>
    </x:row>
    <x:row r="1399" spans="3:5">
      <x:c r="C1399" s="195" t="s">
        <x:v>8647</x:v>
      </x:c>
      <x:c r="D1399" s="194" t="s">
        <x:v>3016</x:v>
      </x:c>
      <x:c r="E1399" s="194">
        <x:v>1</x:v>
      </x:c>
    </x:row>
    <x:row r="1400" spans="5:5">
      <x:c r="E1400" s="194">
        <x:f>SUM(E1378:E1399)</x:f>
        <x:v>22</x:v>
      </x:c>
    </x:row>
    <x:row r="1401" spans="1:8">
      <x:c r="A1401" s="186">
        <x:v>45830</x:v>
      </x:c>
      <x:c r="B1401" s="452"/>
      <x:c r="C1401" s="195" t="s">
        <x:v>8628</x:v>
      </x:c>
      <x:c r="D1401" s="194" t="s">
        <x:v>2999</x:v>
      </x:c>
      <x:c r="E1401" s="194">
        <x:v>1</x:v>
      </x:c>
      <x:c r="F1401" s="353" t="s">
        <x:v>8651</x:v>
      </x:c>
      <x:c r="G1401" s="354" t="s">
        <x:v>3050</x:v>
      </x:c>
      <x:c r="H1401" s="354">
        <x:v>1</x:v>
      </x:c>
    </x:row>
    <x:row r="1402" spans="3:8">
      <x:c r="C1402" s="195" t="s">
        <x:v>8827</x:v>
      </x:c>
      <x:c r="D1402" s="194" t="s">
        <x:v>4629</x:v>
      </x:c>
      <x:c r="E1402" s="194">
        <x:v>1</x:v>
      </x:c>
      <x:c r="F1402" s="353" t="s">
        <x:v>8827</x:v>
      </x:c>
      <x:c r="G1402" s="354" t="s">
        <x:v>4629</x:v>
      </x:c>
      <x:c r="H1402" s="354">
        <x:v>1</x:v>
      </x:c>
    </x:row>
    <x:row r="1403" spans="3:8">
      <x:c r="C1403" s="195" t="s">
        <x:v>8996</x:v>
      </x:c>
      <x:c r="D1403" s="194" t="s">
        <x:v>4629</x:v>
      </x:c>
      <x:c r="E1403" s="194">
        <x:v>1</x:v>
      </x:c>
      <x:c r="F1403" s="353" t="s">
        <x:v>5990</x:v>
      </x:c>
      <x:c r="G1403" s="354" t="s">
        <x:v>3050</x:v>
      </x:c>
      <x:c r="H1403" s="354">
        <x:v>1</x:v>
      </x:c>
    </x:row>
    <x:row r="1404" spans="3:8">
      <x:c r="C1404" s="195" t="s">
        <x:v>8651</x:v>
      </x:c>
      <x:c r="D1404" s="194" t="s">
        <x:v>3050</x:v>
      </x:c>
      <x:c r="E1404" s="194">
        <x:v>1</x:v>
      </x:c>
      <x:c r="F1404" s="353" t="s">
        <x:v>2059</x:v>
      </x:c>
      <x:c r="G1404" s="354" t="s">
        <x:v>3050</x:v>
      </x:c>
      <x:c r="H1404" s="354">
        <x:v>1</x:v>
      </x:c>
    </x:row>
    <x:row r="1405" spans="3:8">
      <x:c r="C1405" s="195" t="s">
        <x:v>5990</x:v>
      </x:c>
      <x:c r="D1405" s="194" t="s">
        <x:v>3050</x:v>
      </x:c>
      <x:c r="E1405" s="194">
        <x:v>1</x:v>
      </x:c>
      <x:c r="F1405" s="195" t="s">
        <x:v>8996</x:v>
      </x:c>
      <x:c r="G1405" s="194" t="s">
        <x:v>4629</x:v>
      </x:c>
      <x:c r="H1405" s="194">
        <x:v>1</x:v>
      </x:c>
    </x:row>
    <x:row r="1406" spans="3:8">
      <x:c r="C1406" s="195" t="s">
        <x:v>2059</x:v>
      </x:c>
      <x:c r="D1406" s="194" t="s">
        <x:v>3050</x:v>
      </x:c>
      <x:c r="E1406" s="194">
        <x:v>1</x:v>
      </x:c>
      <x:c r="F1406" s="195" t="s">
        <x:v>8628</x:v>
      </x:c>
      <x:c r="G1406" s="194" t="s">
        <x:v>2999</x:v>
      </x:c>
      <x:c r="H1406" s="194">
        <x:v>1</x:v>
      </x:c>
    </x:row>
    <x:row r="1407" spans="3:8">
      <x:c r="C1407" s="195" t="s">
        <x:v>6582</x:v>
      </x:c>
      <x:c r="D1407" s="194" t="s">
        <x:v>3050</x:v>
      </x:c>
      <x:c r="E1407" s="194">
        <x:v>1</x:v>
      </x:c>
      <x:c r="F1407" s="195" t="s">
        <x:v>8145</x:v>
      </x:c>
      <x:c r="G1407" s="194" t="s">
        <x:v>3016</x:v>
      </x:c>
      <x:c r="H1407" s="194">
        <x:v>1</x:v>
      </x:c>
    </x:row>
    <x:row r="1408" spans="3:8">
      <x:c r="C1408" s="195" t="s">
        <x:v>4616</x:v>
      </x:c>
      <x:c r="D1408" s="194" t="s">
        <x:v>3050</x:v>
      </x:c>
      <x:c r="E1408" s="194">
        <x:v>1</x:v>
      </x:c>
      <x:c r="F1408" s="195" t="s">
        <x:v>5933</x:v>
      </x:c>
      <x:c r="G1408" s="194" t="s">
        <x:v>4621</x:v>
      </x:c>
      <x:c r="H1408" s="194">
        <x:v>1</x:v>
      </x:c>
    </x:row>
    <x:row r="1409" spans="3:8">
      <x:c r="C1409" s="195" t="s">
        <x:v>3447</x:v>
      </x:c>
      <x:c r="D1409" s="194" t="s">
        <x:v>3050</x:v>
      </x:c>
      <x:c r="E1409" s="194">
        <x:v>1</x:v>
      </x:c>
      <x:c r="F1409" s="353" t="s">
        <x:v>6582</x:v>
      </x:c>
      <x:c r="G1409" s="354" t="s">
        <x:v>3050</x:v>
      </x:c>
      <x:c r="H1409" s="354">
        <x:v>1</x:v>
      </x:c>
    </x:row>
    <x:row r="1410" spans="3:8">
      <x:c r="C1410" s="195" t="s">
        <x:v>6899</x:v>
      </x:c>
      <x:c r="D1410" s="194" t="s">
        <x:v>3050</x:v>
      </x:c>
      <x:c r="E1410" s="194">
        <x:v>1</x:v>
      </x:c>
      <x:c r="F1410" s="353" t="s">
        <x:v>4600</x:v>
      </x:c>
      <x:c r="G1410" s="354" t="s">
        <x:v>3016</x:v>
      </x:c>
      <x:c r="H1410" s="354">
        <x:v>1</x:v>
      </x:c>
    </x:row>
    <x:row r="1411" spans="3:8">
      <x:c r="C1411" s="195" t="s">
        <x:v>5933</x:v>
      </x:c>
      <x:c r="D1411" s="194" t="s">
        <x:v>4621</x:v>
      </x:c>
      <x:c r="E1411" s="194">
        <x:v>1</x:v>
      </x:c>
      <x:c r="F1411" s="353" t="s">
        <x:v>4616</x:v>
      </x:c>
      <x:c r="G1411" s="354" t="s">
        <x:v>3050</x:v>
      </x:c>
      <x:c r="H1411" s="354">
        <x:v>1</x:v>
      </x:c>
    </x:row>
    <x:row r="1412" spans="3:8">
      <x:c r="C1412" s="195" t="s">
        <x:v>4664</x:v>
      </x:c>
      <x:c r="D1412" s="194" t="s">
        <x:v>4621</x:v>
      </x:c>
      <x:c r="E1412" s="194">
        <x:v>1</x:v>
      </x:c>
      <x:c r="F1412" s="353" t="s">
        <x:v>4664</x:v>
      </x:c>
      <x:c r="G1412" s="354" t="s">
        <x:v>4621</x:v>
      </x:c>
      <x:c r="H1412" s="354">
        <x:v>1</x:v>
      </x:c>
    </x:row>
    <x:row r="1413" spans="3:8">
      <x:c r="C1413" s="195" t="s">
        <x:v>6710</x:v>
      </x:c>
      <x:c r="D1413" s="194" t="s">
        <x:v>4621</x:v>
      </x:c>
      <x:c r="E1413" s="194">
        <x:v>1</x:v>
      </x:c>
      <x:c r="F1413" s="353" t="s">
        <x:v>6710</x:v>
      </x:c>
      <x:c r="G1413" s="354" t="s">
        <x:v>4621</x:v>
      </x:c>
      <x:c r="H1413" s="354">
        <x:v>1</x:v>
      </x:c>
    </x:row>
    <x:row r="1414" spans="3:8">
      <x:c r="C1414" s="195" t="s">
        <x:v>8145</x:v>
      </x:c>
      <x:c r="D1414" s="194" t="s">
        <x:v>3016</x:v>
      </x:c>
      <x:c r="E1414" s="194">
        <x:v>1</x:v>
      </x:c>
      <x:c r="F1414" s="195" t="s">
        <x:v>3447</x:v>
      </x:c>
      <x:c r="G1414" s="194" t="s">
        <x:v>3050</x:v>
      </x:c>
      <x:c r="H1414" s="194">
        <x:v>1</x:v>
      </x:c>
    </x:row>
    <x:row r="1415" spans="3:8">
      <x:c r="C1415" s="195" t="s">
        <x:v>4600</x:v>
      </x:c>
      <x:c r="D1415" s="194" t="s">
        <x:v>3016</x:v>
      </x:c>
      <x:c r="E1415" s="194">
        <x:v>1</x:v>
      </x:c>
      <x:c r="F1415" s="195" t="s">
        <x:v>6899</x:v>
      </x:c>
      <x:c r="G1415" s="194" t="s">
        <x:v>3050</x:v>
      </x:c>
      <x:c r="H1415" s="194">
        <x:v>1</x:v>
      </x:c>
    </x:row>
    <x:row r="1416" spans="5:5">
      <x:c r="E1416" s="194">
        <x:f>SUM(E1401:E1415)</x:f>
        <x:v>15</x:v>
      </x:c>
    </x:row>
    <x:row r="1417" spans="1:8">
      <x:c r="A1417" s="186">
        <x:v>45831</x:v>
      </x:c>
      <x:c r="B1417" s="452"/>
      <x:c r="C1417" s="195" t="s">
        <x:v>6785</x:v>
      </x:c>
      <x:c r="D1417" s="194" t="s">
        <x:v>3044</x:v>
      </x:c>
      <x:c r="E1417" s="194">
        <x:v>1</x:v>
      </x:c>
      <x:c r="F1417" s="195" t="s">
        <x:v>4420</x:v>
      </x:c>
      <x:c r="G1417" s="194" t="s">
        <x:v>4629</x:v>
      </x:c>
      <x:c r="H1417" s="194">
        <x:v>1</x:v>
      </x:c>
    </x:row>
    <x:row r="1418" spans="3:8">
      <x:c r="C1418" s="195" t="s">
        <x:v>4420</x:v>
      </x:c>
      <x:c r="D1418" s="194" t="s">
        <x:v>4629</x:v>
      </x:c>
      <x:c r="E1418" s="194">
        <x:v>1</x:v>
      </x:c>
      <x:c r="F1418" s="195" t="s">
        <x:v>5805</x:v>
      </x:c>
      <x:c r="G1418" s="194" t="s">
        <x:v>3050</x:v>
      </x:c>
      <x:c r="H1418" s="194">
        <x:v>1</x:v>
      </x:c>
    </x:row>
    <x:row r="1419" spans="3:8">
      <x:c r="C1419" s="195" t="s">
        <x:v>1860</x:v>
      </x:c>
      <x:c r="D1419" s="194" t="s">
        <x:v>4629</x:v>
      </x:c>
      <x:c r="E1419" s="194">
        <x:v>1</x:v>
      </x:c>
      <x:c r="F1419" s="355" t="s">
        <x:v>3382</x:v>
      </x:c>
      <x:c r="G1419" s="356" t="s">
        <x:v>3016</x:v>
      </x:c>
      <x:c r="H1419" s="356">
        <x:v>1</x:v>
      </x:c>
    </x:row>
    <x:row r="1420" spans="3:8">
      <x:c r="C1420" s="195" t="s">
        <x:v>6664</x:v>
      </x:c>
      <x:c r="D1420" s="194" t="s">
        <x:v>4629</x:v>
      </x:c>
      <x:c r="E1420" s="194">
        <x:v>1</x:v>
      </x:c>
      <x:c r="F1420" s="355" t="s">
        <x:v>1860</x:v>
      </x:c>
      <x:c r="G1420" s="356" t="s">
        <x:v>4629</x:v>
      </x:c>
      <x:c r="H1420" s="356">
        <x:v>1</x:v>
      </x:c>
    </x:row>
    <x:row r="1421" spans="3:8">
      <x:c r="C1421" s="195" t="s">
        <x:v>5805</x:v>
      </x:c>
      <x:c r="D1421" s="194" t="s">
        <x:v>3050</x:v>
      </x:c>
      <x:c r="E1421" s="194">
        <x:v>1</x:v>
      </x:c>
      <x:c r="F1421" s="355" t="s">
        <x:v>6820</x:v>
      </x:c>
      <x:c r="G1421" s="356" t="s">
        <x:v>4621</x:v>
      </x:c>
      <x:c r="H1421" s="356">
        <x:v>1</x:v>
      </x:c>
    </x:row>
    <x:row r="1422" spans="3:8">
      <x:c r="C1422" s="195" t="s">
        <x:v>4776</x:v>
      </x:c>
      <x:c r="D1422" s="194" t="s">
        <x:v>3050</x:v>
      </x:c>
      <x:c r="E1422" s="194">
        <x:v>1</x:v>
      </x:c>
      <x:c r="F1422" s="195" t="s">
        <x:v>6664</x:v>
      </x:c>
      <x:c r="G1422" s="194" t="s">
        <x:v>4629</x:v>
      </x:c>
      <x:c r="H1422" s="194">
        <x:v>1</x:v>
      </x:c>
    </x:row>
    <x:row r="1423" spans="3:8">
      <x:c r="C1423" s="195" t="s">
        <x:v>6820</x:v>
      </x:c>
      <x:c r="D1423" s="194" t="s">
        <x:v>4621</x:v>
      </x:c>
      <x:c r="E1423" s="194">
        <x:v>1</x:v>
      </x:c>
      <x:c r="F1423" s="195" t="s">
        <x:v>4776</x:v>
      </x:c>
      <x:c r="G1423" s="194" t="s">
        <x:v>3050</x:v>
      </x:c>
      <x:c r="H1423" s="194">
        <x:v>1</x:v>
      </x:c>
    </x:row>
    <x:row r="1424" spans="3:8">
      <x:c r="C1424" s="195" t="s">
        <x:v>3382</x:v>
      </x:c>
      <x:c r="D1424" s="194" t="s">
        <x:v>3016</x:v>
      </x:c>
      <x:c r="E1424" s="194">
        <x:v>1</x:v>
      </x:c>
      <x:c r="F1424" s="195" t="s">
        <x:v>6785</x:v>
      </x:c>
      <x:c r="G1424" s="194" t="s">
        <x:v>3044</x:v>
      </x:c>
      <x:c r="H1424" s="194">
        <x:v>1</x:v>
      </x:c>
    </x:row>
    <x:row r="1425" spans="5:5">
      <x:c r="E1425" s="194">
        <x:f>SUM(E1417:E1424)</x:f>
        <x:v>8</x:v>
      </x:c>
    </x:row>
    <x:row r="1426" spans="1:8">
      <x:c r="A1426" s="186">
        <x:v>45832</x:v>
      </x:c>
      <x:c r="B1426" s="452"/>
      <x:c r="C1426" s="195" t="s">
        <x:v>8814</x:v>
      </x:c>
      <x:c r="D1426" s="194" t="s">
        <x:v>3044</x:v>
      </x:c>
      <x:c r="E1426" s="194">
        <x:v>1</x:v>
      </x:c>
      <x:c r="F1426" s="357" t="s">
        <x:v>5706</x:v>
      </x:c>
      <x:c r="G1426" s="358" t="s">
        <x:v>4621</x:v>
      </x:c>
      <x:c r="H1426" s="358">
        <x:v>1</x:v>
      </x:c>
    </x:row>
    <x:row r="1427" spans="3:8">
      <x:c r="C1427" s="195" t="s">
        <x:v>4167</x:v>
      </x:c>
      <x:c r="D1427" s="194" t="s">
        <x:v>2999</x:v>
      </x:c>
      <x:c r="E1427" s="194">
        <x:v>1</x:v>
      </x:c>
      <x:c r="F1427" s="357" t="s">
        <x:v>5824</x:v>
      </x:c>
      <x:c r="G1427" s="358" t="s">
        <x:v>4629</x:v>
      </x:c>
      <x:c r="H1427" s="358">
        <x:v>1</x:v>
      </x:c>
    </x:row>
    <x:row r="1428" spans="3:8">
      <x:c r="C1428" s="195" t="s">
        <x:v>5824</x:v>
      </x:c>
      <x:c r="D1428" s="194" t="s">
        <x:v>4629</x:v>
      </x:c>
      <x:c r="E1428" s="194">
        <x:v>1</x:v>
      </x:c>
      <x:c r="F1428" s="357" t="s">
        <x:v>4167</x:v>
      </x:c>
      <x:c r="G1428" s="358" t="s">
        <x:v>2999</x:v>
      </x:c>
      <x:c r="H1428" s="358">
        <x:v>1</x:v>
      </x:c>
    </x:row>
    <x:row r="1429" spans="3:8">
      <x:c r="C1429" s="195" t="s">
        <x:v>8352</x:v>
      </x:c>
      <x:c r="D1429" s="194" t="s">
        <x:v>4629</x:v>
      </x:c>
      <x:c r="E1429" s="194">
        <x:v>1</x:v>
      </x:c>
      <x:c r="F1429" s="357" t="s">
        <x:v>8352</x:v>
      </x:c>
      <x:c r="G1429" s="358" t="s">
        <x:v>4629</x:v>
      </x:c>
      <x:c r="H1429" s="358">
        <x:v>1</x:v>
      </x:c>
    </x:row>
    <x:row r="1430" spans="3:8">
      <x:c r="C1430" s="195" t="s">
        <x:v>5626</x:v>
      </x:c>
      <x:c r="D1430" s="194" t="s">
        <x:v>4629</x:v>
      </x:c>
      <x:c r="E1430" s="194">
        <x:v>1</x:v>
      </x:c>
      <x:c r="F1430" s="357" t="s">
        <x:v>5972</x:v>
      </x:c>
      <x:c r="G1430" s="358" t="s">
        <x:v>3016</x:v>
      </x:c>
      <x:c r="H1430" s="358">
        <x:v>1</x:v>
      </x:c>
    </x:row>
    <x:row r="1431" spans="3:8">
      <x:c r="C1431" s="195" t="s">
        <x:v>8890</x:v>
      </x:c>
      <x:c r="D1431" s="194" t="s">
        <x:v>4629</x:v>
      </x:c>
      <x:c r="E1431" s="194">
        <x:v>1</x:v>
      </x:c>
      <x:c r="F1431" s="357" t="s">
        <x:v>4267</x:v>
      </x:c>
      <x:c r="G1431" s="358" t="s">
        <x:v>3016</x:v>
      </x:c>
      <x:c r="H1431" s="358">
        <x:v>1</x:v>
      </x:c>
    </x:row>
    <x:row r="1432" spans="3:8">
      <x:c r="C1432" s="195" t="s">
        <x:v>5674</x:v>
      </x:c>
      <x:c r="D1432" s="194" t="s">
        <x:v>4629</x:v>
      </x:c>
      <x:c r="E1432" s="194">
        <x:v>1</x:v>
      </x:c>
      <x:c r="F1432" s="195" t="s">
        <x:v>5626</x:v>
      </x:c>
      <x:c r="G1432" s="194" t="s">
        <x:v>4629</x:v>
      </x:c>
      <x:c r="H1432" s="194">
        <x:v>1</x:v>
      </x:c>
    </x:row>
    <x:row r="1433" spans="3:8">
      <x:c r="C1433" s="195" t="s">
        <x:v>6703</x:v>
      </x:c>
      <x:c r="D1433" s="194" t="s">
        <x:v>4629</x:v>
      </x:c>
      <x:c r="E1433" s="194">
        <x:v>1</x:v>
      </x:c>
      <x:c r="F1433" s="195" t="s">
        <x:v>8890</x:v>
      </x:c>
      <x:c r="G1433" s="194" t="s">
        <x:v>4629</x:v>
      </x:c>
      <x:c r="H1433" s="194">
        <x:v>1</x:v>
      </x:c>
    </x:row>
    <x:row r="1434" spans="3:8">
      <x:c r="C1434" s="195" t="s">
        <x:v>3401</x:v>
      </x:c>
      <x:c r="D1434" s="194" t="s">
        <x:v>4629</x:v>
      </x:c>
      <x:c r="E1434" s="194">
        <x:v>1</x:v>
      </x:c>
      <x:c r="F1434" s="195" t="s">
        <x:v>8814</x:v>
      </x:c>
      <x:c r="G1434" s="194" t="s">
        <x:v>3044</x:v>
      </x:c>
      <x:c r="H1434" s="194">
        <x:v>1</x:v>
      </x:c>
    </x:row>
    <x:row r="1435" spans="3:8">
      <x:c r="C1435" s="195" t="s">
        <x:v>4595</x:v>
      </x:c>
      <x:c r="D1435" s="194" t="s">
        <x:v>4629</x:v>
      </x:c>
      <x:c r="E1435" s="194">
        <x:v>1</x:v>
      </x:c>
      <x:c r="F1435" s="195" t="s">
        <x:v>5921</x:v>
      </x:c>
      <x:c r="G1435" s="194" t="s">
        <x:v>3050</x:v>
      </x:c>
      <x:c r="H1435" s="194">
        <x:v>1</x:v>
      </x:c>
    </x:row>
    <x:row r="1436" spans="3:8">
      <x:c r="C1436" s="195" t="s">
        <x:v>6625</x:v>
      </x:c>
      <x:c r="D1436" s="194" t="s">
        <x:v>4629</x:v>
      </x:c>
      <x:c r="E1436" s="194">
        <x:v>1</x:v>
      </x:c>
      <x:c r="F1436" s="195" t="s">
        <x:v>4207</x:v>
      </x:c>
      <x:c r="G1436" s="194" t="s">
        <x:v>4621</x:v>
      </x:c>
      <x:c r="H1436" s="194">
        <x:v>1</x:v>
      </x:c>
    </x:row>
    <x:row r="1437" spans="3:8">
      <x:c r="C1437" s="195" t="s">
        <x:v>3308</x:v>
      </x:c>
      <x:c r="D1437" s="194" t="s">
        <x:v>4629</x:v>
      </x:c>
      <x:c r="E1437" s="194">
        <x:v>1</x:v>
      </x:c>
      <x:c r="F1437" s="195" t="s">
        <x:v>5674</x:v>
      </x:c>
      <x:c r="G1437" s="194" t="s">
        <x:v>4629</x:v>
      </x:c>
      <x:c r="H1437" s="194">
        <x:v>1</x:v>
      </x:c>
    </x:row>
    <x:row r="1438" spans="3:8">
      <x:c r="C1438" s="195" t="s">
        <x:v>6916</x:v>
      </x:c>
      <x:c r="D1438" s="194" t="s">
        <x:v>4629</x:v>
      </x:c>
      <x:c r="E1438" s="194">
        <x:v>1</x:v>
      </x:c>
      <x:c r="F1438" s="357" t="s">
        <x:v>3320</x:v>
      </x:c>
      <x:c r="G1438" s="358" t="s">
        <x:v>4621</x:v>
      </x:c>
      <x:c r="H1438" s="358">
        <x:v>1</x:v>
      </x:c>
    </x:row>
    <x:row r="1439" spans="3:8">
      <x:c r="C1439" s="195" t="s">
        <x:v>6631</x:v>
      </x:c>
      <x:c r="D1439" s="194" t="s">
        <x:v>4629</x:v>
      </x:c>
      <x:c r="E1439" s="194">
        <x:v>1</x:v>
      </x:c>
      <x:c r="F1439" s="357" t="s">
        <x:v>6115</x:v>
      </x:c>
      <x:c r="G1439" s="358" t="s">
        <x:v>4621</x:v>
      </x:c>
      <x:c r="H1439" s="358">
        <x:v>1</x:v>
      </x:c>
    </x:row>
    <x:row r="1440" spans="3:8">
      <x:c r="C1440" s="195" t="s">
        <x:v>5921</x:v>
      </x:c>
      <x:c r="D1440" s="194" t="s">
        <x:v>3050</x:v>
      </x:c>
      <x:c r="E1440" s="194">
        <x:v>1</x:v>
      </x:c>
      <x:c r="F1440" s="357" t="s">
        <x:v>6703</x:v>
      </x:c>
      <x:c r="G1440" s="358" t="s">
        <x:v>4629</x:v>
      </x:c>
      <x:c r="H1440" s="358">
        <x:v>1</x:v>
      </x:c>
    </x:row>
    <x:row r="1441" spans="3:8">
      <x:c r="C1441" s="195" t="s">
        <x:v>6879</x:v>
      </x:c>
      <x:c r="D1441" s="194" t="s">
        <x:v>3050</x:v>
      </x:c>
      <x:c r="E1441" s="194">
        <x:v>1</x:v>
      </x:c>
      <x:c r="F1441" s="357" t="s">
        <x:v>4600</x:v>
      </x:c>
      <x:c r="G1441" s="358" t="s">
        <x:v>3016</x:v>
      </x:c>
      <x:c r="H1441" s="358">
        <x:v>1</x:v>
      </x:c>
    </x:row>
    <x:row r="1442" spans="3:8">
      <x:c r="C1442" s="195" t="s">
        <x:v>4776</x:v>
      </x:c>
      <x:c r="D1442" s="194" t="s">
        <x:v>3050</x:v>
      </x:c>
      <x:c r="E1442" s="194">
        <x:v>1</x:v>
      </x:c>
      <x:c r="F1442" s="357" t="s">
        <x:v>3401</x:v>
      </x:c>
      <x:c r="G1442" s="358" t="s">
        <x:v>4629</x:v>
      </x:c>
      <x:c r="H1442" s="358">
        <x:v>1</x:v>
      </x:c>
    </x:row>
    <x:row r="1443" spans="1:8">
      <x:c r="A1443" s="181" t="s">
        <x:v>6843</x:v>
      </x:c>
      <x:c r="C1443" s="195" t="s">
        <x:v>3257</x:v>
      </x:c>
      <x:c r="D1443" s="194" t="s">
        <x:v>433</x:v>
      </x:c>
      <x:c r="E1443" s="194">
        <x:v>2</x:v>
      </x:c>
      <x:c r="F1443" s="357" t="s">
        <x:v>1824</x:v>
      </x:c>
      <x:c r="G1443" s="358" t="s">
        <x:v>4621</x:v>
      </x:c>
      <x:c r="H1443" s="358">
        <x:v>1</x:v>
      </x:c>
    </x:row>
    <x:row r="1444" spans="3:8">
      <x:c r="C1444" s="195" t="s">
        <x:v>5706</x:v>
      </x:c>
      <x:c r="D1444" s="194" t="s">
        <x:v>4621</x:v>
      </x:c>
      <x:c r="E1444" s="194">
        <x:v>1</x:v>
      </x:c>
      <x:c r="F1444" s="357" t="s">
        <x:v>6879</x:v>
      </x:c>
      <x:c r="G1444" s="358" t="s">
        <x:v>3050</x:v>
      </x:c>
      <x:c r="H1444" s="358">
        <x:v>1</x:v>
      </x:c>
    </x:row>
    <x:row r="1445" spans="3:8">
      <x:c r="C1445" s="195" t="s">
        <x:v>4207</x:v>
      </x:c>
      <x:c r="D1445" s="194" t="s">
        <x:v>4621</x:v>
      </x:c>
      <x:c r="E1445" s="194">
        <x:v>1</x:v>
      </x:c>
      <x:c r="F1445" s="195" t="s">
        <x:v>4625</x:v>
      </x:c>
      <x:c r="G1445" s="194" t="s">
        <x:v>4621</x:v>
      </x:c>
      <x:c r="H1445" s="194">
        <x:v>1</x:v>
      </x:c>
    </x:row>
    <x:row r="1446" spans="3:8">
      <x:c r="C1446" s="195" t="s">
        <x:v>3320</x:v>
      </x:c>
      <x:c r="D1446" s="194" t="s">
        <x:v>4621</x:v>
      </x:c>
      <x:c r="E1446" s="194">
        <x:v>1</x:v>
      </x:c>
      <x:c r="F1446" s="195" t="s">
        <x:v>1799</x:v>
      </x:c>
      <x:c r="G1446" s="194" t="s">
        <x:v>3016</x:v>
      </x:c>
      <x:c r="H1446" s="194">
        <x:v>1</x:v>
      </x:c>
    </x:row>
    <x:row r="1447" spans="3:8">
      <x:c r="C1447" s="195" t="s">
        <x:v>6115</x:v>
      </x:c>
      <x:c r="D1447" s="194" t="s">
        <x:v>4621</x:v>
      </x:c>
      <x:c r="E1447" s="194">
        <x:v>1</x:v>
      </x:c>
      <x:c r="F1447" s="195" t="s">
        <x:v>4595</x:v>
      </x:c>
      <x:c r="G1447" s="194" t="s">
        <x:v>4629</x:v>
      </x:c>
      <x:c r="H1447" s="194">
        <x:v>1</x:v>
      </x:c>
    </x:row>
    <x:row r="1448" spans="3:8">
      <x:c r="C1448" s="195" t="s">
        <x:v>1824</x:v>
      </x:c>
      <x:c r="D1448" s="194" t="s">
        <x:v>4621</x:v>
      </x:c>
      <x:c r="E1448" s="194">
        <x:v>1</x:v>
      </x:c>
      <x:c r="F1448" s="195" t="s">
        <x:v>6625</x:v>
      </x:c>
      <x:c r="G1448" s="194" t="s">
        <x:v>4629</x:v>
      </x:c>
      <x:c r="H1448" s="194">
        <x:v>1</x:v>
      </x:c>
    </x:row>
    <x:row r="1449" spans="3:8">
      <x:c r="C1449" s="195" t="s">
        <x:v>4625</x:v>
      </x:c>
      <x:c r="D1449" s="194" t="s">
        <x:v>4621</x:v>
      </x:c>
      <x:c r="E1449" s="194">
        <x:v>1</x:v>
      </x:c>
      <x:c r="F1449" s="195" t="s">
        <x:v>3257</x:v>
      </x:c>
      <x:c r="G1449" s="194" t="s">
        <x:v>433</x:v>
      </x:c>
      <x:c r="H1449" s="194">
        <x:v>2</x:v>
      </x:c>
    </x:row>
    <x:row r="1450" spans="3:8">
      <x:c r="C1450" s="195" t="s">
        <x:v>5972</x:v>
      </x:c>
      <x:c r="D1450" s="194" t="s">
        <x:v>3016</x:v>
      </x:c>
      <x:c r="E1450" s="194">
        <x:v>1</x:v>
      </x:c>
      <x:c r="F1450" s="195" t="s">
        <x:v>4776</x:v>
      </x:c>
      <x:c r="G1450" s="194" t="s">
        <x:v>3050</x:v>
      </x:c>
      <x:c r="H1450" s="194">
        <x:v>1</x:v>
      </x:c>
    </x:row>
    <x:row r="1451" spans="3:8">
      <x:c r="C1451" s="195" t="s">
        <x:v>4267</x:v>
      </x:c>
      <x:c r="D1451" s="194" t="s">
        <x:v>3016</x:v>
      </x:c>
      <x:c r="E1451" s="194">
        <x:v>1</x:v>
      </x:c>
      <x:c r="F1451" s="195" t="s">
        <x:v>3308</x:v>
      </x:c>
      <x:c r="G1451" s="194" t="s">
        <x:v>4629</x:v>
      </x:c>
      <x:c r="H1451" s="194">
        <x:v>1</x:v>
      </x:c>
    </x:row>
    <x:row r="1452" spans="3:8">
      <x:c r="C1452" s="195" t="s">
        <x:v>4600</x:v>
      </x:c>
      <x:c r="D1452" s="194" t="s">
        <x:v>3016</x:v>
      </x:c>
      <x:c r="E1452" s="194">
        <x:v>1</x:v>
      </x:c>
      <x:c r="F1452" s="195" t="s">
        <x:v>6916</x:v>
      </x:c>
      <x:c r="G1452" s="194" t="s">
        <x:v>4629</x:v>
      </x:c>
      <x:c r="H1452" s="194">
        <x:v>1</x:v>
      </x:c>
    </x:row>
    <x:row r="1453" spans="3:8">
      <x:c r="C1453" s="195" t="s">
        <x:v>1799</x:v>
      </x:c>
      <x:c r="D1453" s="194" t="s">
        <x:v>3016</x:v>
      </x:c>
      <x:c r="E1453" s="194">
        <x:v>1</x:v>
      </x:c>
      <x:c r="F1453" s="195" t="s">
        <x:v>6631</x:v>
      </x:c>
      <x:c r="G1453" s="194" t="s">
        <x:v>4629</x:v>
      </x:c>
      <x:c r="H1453" s="194">
        <x:v>1</x:v>
      </x:c>
    </x:row>
    <x:row r="1454" spans="5:5">
      <x:c r="E1454" s="194">
        <x:f>SUM(E1426:E1453)</x:f>
        <x:v>29</x:v>
      </x:c>
    </x:row>
    <x:row r="1455" spans="1:8">
      <x:c r="A1455" s="186">
        <x:v>45833</x:v>
      </x:c>
      <x:c r="B1455" s="452"/>
      <x:c r="C1455" s="195" t="s">
        <x:v>6793</x:v>
      </x:c>
      <x:c r="D1455" s="194" t="s">
        <x:v>3044</x:v>
      </x:c>
      <x:c r="E1455" s="194">
        <x:v>1</x:v>
      </x:c>
      <x:c r="F1455" s="359" t="s">
        <x:v>4472</x:v>
      </x:c>
      <x:c r="G1455" s="360" t="s">
        <x:v>3050</x:v>
      </x:c>
      <x:c r="H1455" s="360">
        <x:v>1</x:v>
      </x:c>
    </x:row>
    <x:row r="1456" spans="3:8">
      <x:c r="C1456" s="195" t="s">
        <x:v>6060</x:v>
      </x:c>
      <x:c r="D1456" s="194" t="s">
        <x:v>2999</x:v>
      </x:c>
      <x:c r="E1456" s="194">
        <x:v>1</x:v>
      </x:c>
      <x:c r="F1456" s="359" t="s">
        <x:v>8235</x:v>
      </x:c>
      <x:c r="G1456" s="360" t="s">
        <x:v>433</x:v>
      </x:c>
      <x:c r="H1456" s="360">
        <x:v>1</x:v>
      </x:c>
    </x:row>
    <x:row r="1457" spans="3:8">
      <x:c r="C1457" s="195" t="s">
        <x:v>5814</x:v>
      </x:c>
      <x:c r="D1457" s="194" t="s">
        <x:v>2999</x:v>
      </x:c>
      <x:c r="E1457" s="194">
        <x:v>1</x:v>
      </x:c>
      <x:c r="F1457" s="359" t="s">
        <x:v>5910</x:v>
      </x:c>
      <x:c r="G1457" s="360" t="s">
        <x:v>4629</x:v>
      </x:c>
      <x:c r="H1457" s="360">
        <x:v>1</x:v>
      </x:c>
    </x:row>
    <x:row r="1458" spans="3:8">
      <x:c r="C1458" s="195" t="s">
        <x:v>3444</x:v>
      </x:c>
      <x:c r="D1458" s="194" t="s">
        <x:v>2999</x:v>
      </x:c>
      <x:c r="E1458" s="194">
        <x:v>1</x:v>
      </x:c>
      <x:c r="F1458" s="359" t="s">
        <x:v>6060</x:v>
      </x:c>
      <x:c r="G1458" s="360" t="s">
        <x:v>2999</x:v>
      </x:c>
      <x:c r="H1458" s="360">
        <x:v>1</x:v>
      </x:c>
    </x:row>
    <x:row r="1459" spans="3:8">
      <x:c r="C1459" s="195" t="s">
        <x:v>4710</x:v>
      </x:c>
      <x:c r="D1459" s="194" t="s">
        <x:v>2999</x:v>
      </x:c>
      <x:c r="E1459" s="194">
        <x:v>2</x:v>
      </x:c>
      <x:c r="F1459" s="195" t="s">
        <x:v>5814</x:v>
      </x:c>
      <x:c r="G1459" s="194" t="s">
        <x:v>2999</x:v>
      </x:c>
      <x:c r="H1459" s="194">
        <x:v>1</x:v>
      </x:c>
    </x:row>
    <x:row r="1460" spans="3:8">
      <x:c r="C1460" s="195" t="s">
        <x:v>5910</x:v>
      </x:c>
      <x:c r="D1460" s="194" t="s">
        <x:v>4629</x:v>
      </x:c>
      <x:c r="E1460" s="194">
        <x:v>1</x:v>
      </x:c>
      <x:c r="F1460" s="195" t="s">
        <x:v>8247</x:v>
      </x:c>
      <x:c r="G1460" s="194" t="s">
        <x:v>4629</x:v>
      </x:c>
      <x:c r="H1460" s="194">
        <x:v>1</x:v>
      </x:c>
    </x:row>
    <x:row r="1461" spans="3:8">
      <x:c r="C1461" s="195" t="s">
        <x:v>8247</x:v>
      </x:c>
      <x:c r="D1461" s="194" t="s">
        <x:v>4629</x:v>
      </x:c>
      <x:c r="E1461" s="194">
        <x:v>1</x:v>
      </x:c>
      <x:c r="F1461" s="195" t="s">
        <x:v>5732</x:v>
      </x:c>
      <x:c r="G1461" s="194" t="s">
        <x:v>3050</x:v>
      </x:c>
      <x:c r="H1461" s="194">
        <x:v>1</x:v>
      </x:c>
    </x:row>
    <x:row r="1462" spans="3:8">
      <x:c r="C1462" s="195" t="s">
        <x:v>1835</x:v>
      </x:c>
      <x:c r="D1462" s="194" t="s">
        <x:v>4629</x:v>
      </x:c>
      <x:c r="E1462" s="194">
        <x:v>1</x:v>
      </x:c>
      <x:c r="F1462" s="359" t="s">
        <x:v>6758</x:v>
      </x:c>
      <x:c r="G1462" s="360" t="s">
        <x:v>4621</x:v>
      </x:c>
      <x:c r="H1462" s="360">
        <x:v>1</x:v>
      </x:c>
    </x:row>
    <x:row r="1463" spans="3:8">
      <x:c r="C1463" s="195" t="s">
        <x:v>6765</x:v>
      </x:c>
      <x:c r="D1463" s="194" t="s">
        <x:v>4629</x:v>
      </x:c>
      <x:c r="E1463" s="194">
        <x:v>1</x:v>
      </x:c>
      <x:c r="F1463" s="359" t="s">
        <x:v>6263</x:v>
      </x:c>
      <x:c r="G1463" s="360" t="s">
        <x:v>3016</x:v>
      </x:c>
      <x:c r="H1463" s="360">
        <x:v>1</x:v>
      </x:c>
    </x:row>
    <x:row r="1464" spans="3:8">
      <x:c r="C1464" s="195" t="s">
        <x:v>8395</x:v>
      </x:c>
      <x:c r="D1464" s="194" t="s">
        <x:v>4629</x:v>
      </x:c>
      <x:c r="E1464" s="194">
        <x:v>1</x:v>
      </x:c>
      <x:c r="F1464" s="359" t="s">
        <x:v>4778</x:v>
      </x:c>
      <x:c r="G1464" s="360" t="s">
        <x:v>3016</x:v>
      </x:c>
      <x:c r="H1464" s="360">
        <x:v>1</x:v>
      </x:c>
    </x:row>
    <x:row r="1465" spans="3:8">
      <x:c r="C1465" s="195" t="s">
        <x:v>8939</x:v>
      </x:c>
      <x:c r="D1465" s="194" t="s">
        <x:v>4629</x:v>
      </x:c>
      <x:c r="E1465" s="194">
        <x:v>1</x:v>
      </x:c>
      <x:c r="F1465" s="195" t="s">
        <x:v>4793</x:v>
      </x:c>
      <x:c r="G1465" s="194" t="s">
        <x:v>4621</x:v>
      </x:c>
      <x:c r="H1465" s="194">
        <x:v>1</x:v>
      </x:c>
    </x:row>
    <x:row r="1466" spans="3:8">
      <x:c r="C1466" s="195" t="s">
        <x:v>4472</x:v>
      </x:c>
      <x:c r="D1466" s="194" t="s">
        <x:v>3050</x:v>
      </x:c>
      <x:c r="E1466" s="194">
        <x:v>1</x:v>
      </x:c>
      <x:c r="F1466" s="195" t="s">
        <x:v>1850</x:v>
      </x:c>
      <x:c r="G1466" s="194" t="s">
        <x:v>3050</x:v>
      </x:c>
      <x:c r="H1466" s="194">
        <x:v>1</x:v>
      </x:c>
    </x:row>
    <x:row r="1467" spans="3:8">
      <x:c r="C1467" s="195" t="s">
        <x:v>5732</x:v>
      </x:c>
      <x:c r="D1467" s="194" t="s">
        <x:v>3050</x:v>
      </x:c>
      <x:c r="E1467" s="194">
        <x:v>1</x:v>
      </x:c>
      <x:c r="F1467" s="195" t="s">
        <x:v>1835</x:v>
      </x:c>
      <x:c r="G1467" s="194" t="s">
        <x:v>4629</x:v>
      </x:c>
      <x:c r="H1467" s="194">
        <x:v>1</x:v>
      </x:c>
    </x:row>
    <x:row r="1468" spans="3:8">
      <x:c r="C1468" s="195" t="s">
        <x:v>1850</x:v>
      </x:c>
      <x:c r="D1468" s="194" t="s">
        <x:v>3050</x:v>
      </x:c>
      <x:c r="E1468" s="194">
        <x:v>1</x:v>
      </x:c>
      <x:c r="F1468" s="195" t="s">
        <x:v>3444</x:v>
      </x:c>
      <x:c r="G1468" s="194" t="s">
        <x:v>2999</x:v>
      </x:c>
      <x:c r="H1468" s="194">
        <x:v>1</x:v>
      </x:c>
    </x:row>
    <x:row r="1469" spans="3:8">
      <x:c r="C1469" s="195" t="s">
        <x:v>6170</x:v>
      </x:c>
      <x:c r="D1469" s="194" t="s">
        <x:v>3050</x:v>
      </x:c>
      <x:c r="E1469" s="194">
        <x:v>1</x:v>
      </x:c>
      <x:c r="F1469" s="195" t="s">
        <x:v>6170</x:v>
      </x:c>
      <x:c r="G1469" s="194" t="s">
        <x:v>3050</x:v>
      </x:c>
      <x:c r="H1469" s="194">
        <x:v>1</x:v>
      </x:c>
    </x:row>
    <x:row r="1470" spans="3:8">
      <x:c r="C1470" s="195" t="s">
        <x:v>6230</x:v>
      </x:c>
      <x:c r="D1470" s="194" t="s">
        <x:v>3050</x:v>
      </x:c>
      <x:c r="E1470" s="194">
        <x:v>1</x:v>
      </x:c>
      <x:c r="F1470" s="195" t="s">
        <x:v>6617</x:v>
      </x:c>
      <x:c r="G1470" s="194" t="s">
        <x:v>4621</x:v>
      </x:c>
      <x:c r="H1470" s="194">
        <x:v>1</x:v>
      </x:c>
    </x:row>
    <x:row r="1471" spans="3:8">
      <x:c r="C1471" s="195" t="s">
        <x:v>4647</x:v>
      </x:c>
      <x:c r="D1471" s="194" t="s">
        <x:v>3050</x:v>
      </x:c>
      <x:c r="E1471" s="194">
        <x:v>1</x:v>
      </x:c>
      <x:c r="F1471" s="195" t="s">
        <x:v>6230</x:v>
      </x:c>
      <x:c r="G1471" s="194" t="s">
        <x:v>3050</x:v>
      </x:c>
      <x:c r="H1471" s="194">
        <x:v>1</x:v>
      </x:c>
    </x:row>
    <x:row r="1472" spans="3:8">
      <x:c r="C1472" s="195" t="s">
        <x:v>6652</x:v>
      </x:c>
      <x:c r="D1472" s="194" t="s">
        <x:v>3050</x:v>
      </x:c>
      <x:c r="E1472" s="194">
        <x:v>1</x:v>
      </x:c>
      <x:c r="F1472" s="359" t="s">
        <x:v>6793</x:v>
      </x:c>
      <x:c r="G1472" s="360" t="s">
        <x:v>3044</x:v>
      </x:c>
      <x:c r="H1472" s="360">
        <x:v>1</x:v>
      </x:c>
    </x:row>
    <x:row r="1473" spans="3:8">
      <x:c r="C1473" s="195" t="s">
        <x:v>6758</x:v>
      </x:c>
      <x:c r="D1473" s="194" t="s">
        <x:v>4621</x:v>
      </x:c>
      <x:c r="E1473" s="194">
        <x:v>1</x:v>
      </x:c>
      <x:c r="F1473" s="359" t="s">
        <x:v>4647</x:v>
      </x:c>
      <x:c r="G1473" s="360" t="s">
        <x:v>3050</x:v>
      </x:c>
      <x:c r="H1473" s="360">
        <x:v>1</x:v>
      </x:c>
    </x:row>
    <x:row r="1474" spans="3:8">
      <x:c r="C1474" s="195" t="s">
        <x:v>4793</x:v>
      </x:c>
      <x:c r="D1474" s="194" t="s">
        <x:v>4621</x:v>
      </x:c>
      <x:c r="E1474" s="194">
        <x:v>1</x:v>
      </x:c>
      <x:c r="F1474" s="359" t="s">
        <x:v>6765</x:v>
      </x:c>
      <x:c r="G1474" s="360" t="s">
        <x:v>4629</x:v>
      </x:c>
      <x:c r="H1474" s="360">
        <x:v>1</x:v>
      </x:c>
    </x:row>
    <x:row r="1475" spans="3:8">
      <x:c r="C1475" s="195" t="s">
        <x:v>6617</x:v>
      </x:c>
      <x:c r="D1475" s="194" t="s">
        <x:v>4621</x:v>
      </x:c>
      <x:c r="E1475" s="194">
        <x:v>1</x:v>
      </x:c>
      <x:c r="F1475" s="359" t="s">
        <x:v>4710</x:v>
      </x:c>
      <x:c r="G1475" s="360" t="s">
        <x:v>2999</x:v>
      </x:c>
      <x:c r="H1475" s="360">
        <x:v>2</x:v>
      </x:c>
    </x:row>
    <x:row r="1476" spans="1:8">
      <x:c r="A1476" s="181" t="s">
        <x:v>5641</x:v>
      </x:c>
      <x:c r="C1476" s="195" t="s">
        <x:v>8235</x:v>
      </x:c>
      <x:c r="D1476" s="194" t="s">
        <x:v>433</x:v>
      </x:c>
      <x:c r="E1476" s="194">
        <x:v>1</x:v>
      </x:c>
      <x:c r="F1476" s="195" t="s">
        <x:v>6652</x:v>
      </x:c>
      <x:c r="G1476" s="194" t="s">
        <x:v>3050</x:v>
      </x:c>
      <x:c r="H1476" s="194">
        <x:v>1</x:v>
      </x:c>
    </x:row>
    <x:row r="1477" spans="3:8">
      <x:c r="C1477" s="195" t="s">
        <x:v>6263</x:v>
      </x:c>
      <x:c r="D1477" s="194" t="s">
        <x:v>3016</x:v>
      </x:c>
      <x:c r="E1477" s="194">
        <x:v>1</x:v>
      </x:c>
      <x:c r="F1477" s="195" t="s">
        <x:v>8395</x:v>
      </x:c>
      <x:c r="G1477" s="194" t="s">
        <x:v>4629</x:v>
      </x:c>
      <x:c r="H1477" s="194">
        <x:v>1</x:v>
      </x:c>
    </x:row>
    <x:row r="1478" spans="3:8">
      <x:c r="C1478" s="195" t="s">
        <x:v>4778</x:v>
      </x:c>
      <x:c r="D1478" s="194" t="s">
        <x:v>3016</x:v>
      </x:c>
      <x:c r="E1478" s="194">
        <x:v>1</x:v>
      </x:c>
      <x:c r="F1478" s="195" t="s">
        <x:v>8939</x:v>
      </x:c>
      <x:c r="G1478" s="194" t="s">
        <x:v>4629</x:v>
      </x:c>
      <x:c r="H1478" s="194">
        <x:v>1</x:v>
      </x:c>
    </x:row>
    <x:row r="1479" spans="5:5">
      <x:c r="E1479" s="194">
        <x:f>SUM(E1455:E1478)</x:f>
        <x:v>25</x:v>
      </x:c>
    </x:row>
    <x:row r="1480" spans="1:8">
      <x:c r="A1480" s="186">
        <x:v>45834</x:v>
      </x:c>
      <x:c r="B1480" s="452"/>
      <x:c r="C1480" s="195" t="s">
        <x:v>8890</x:v>
      </x:c>
      <x:c r="D1480" s="194" t="s">
        <x:v>4629</x:v>
      </x:c>
      <x:c r="E1480" s="194">
        <x:v>1</x:v>
      </x:c>
      <x:c r="F1480" s="355" t="s">
        <x:v>8923</x:v>
      </x:c>
      <x:c r="G1480" s="356" t="s">
        <x:v>3016</x:v>
      </x:c>
      <x:c r="H1480" s="356">
        <x:v>1</x:v>
      </x:c>
    </x:row>
    <x:row r="1481" spans="3:8">
      <x:c r="C1481" s="195" t="s">
        <x:v>4186</x:v>
      </x:c>
      <x:c r="D1481" s="194" t="s">
        <x:v>4629</x:v>
      </x:c>
      <x:c r="E1481" s="194">
        <x:v>1</x:v>
      </x:c>
      <x:c r="F1481" s="355" t="s">
        <x:v>9059</x:v>
      </x:c>
      <x:c r="G1481" s="356" t="s">
        <x:v>3016</x:v>
      </x:c>
      <x:c r="H1481" s="356">
        <x:v>1</x:v>
      </x:c>
    </x:row>
    <x:row r="1482" spans="3:8">
      <x:c r="C1482" s="195" t="s">
        <x:v>9034</x:v>
      </x:c>
      <x:c r="D1482" s="194" t="s">
        <x:v>4629</x:v>
      </x:c>
      <x:c r="E1482" s="194">
        <x:v>1</x:v>
      </x:c>
      <x:c r="F1482" s="355" t="s">
        <x:v>6605</x:v>
      </x:c>
      <x:c r="G1482" s="356" t="s">
        <x:v>3016</x:v>
      </x:c>
      <x:c r="H1482" s="356">
        <x:v>1</x:v>
      </x:c>
    </x:row>
    <x:row r="1483" spans="1:8">
      <x:c r="A1483" s="177" t="s">
        <x:v>3010</x:v>
      </x:c>
      <x:c r="C1483" s="195" t="s">
        <x:v>1906</x:v>
      </x:c>
      <x:c r="D1483" s="194" t="s">
        <x:v>3050</x:v>
      </x:c>
      <x:c r="E1483" s="194">
        <x:v>1</x:v>
      </x:c>
      <x:c r="F1483" s="355" t="s">
        <x:v>8449</x:v>
      </x:c>
      <x:c r="G1483" s="356" t="s">
        <x:v>3050</x:v>
      </x:c>
      <x:c r="H1483" s="356">
        <x:v>1</x:v>
      </x:c>
    </x:row>
    <x:row r="1484" spans="3:8">
      <x:c r="C1484" s="195" t="s">
        <x:v>8449</x:v>
      </x:c>
      <x:c r="D1484" s="194" t="s">
        <x:v>3050</x:v>
      </x:c>
      <x:c r="E1484" s="194">
        <x:v>1</x:v>
      </x:c>
      <x:c r="F1484" s="355" t="s">
        <x:v>8890</x:v>
      </x:c>
      <x:c r="G1484" s="356" t="s">
        <x:v>4629</x:v>
      </x:c>
      <x:c r="H1484" s="356">
        <x:v>1</x:v>
      </x:c>
    </x:row>
    <x:row r="1485" spans="3:8">
      <x:c r="C1485" s="195" t="s">
        <x:v>8765</x:v>
      </x:c>
      <x:c r="D1485" s="194" t="s">
        <x:v>3050</x:v>
      </x:c>
      <x:c r="E1485" s="194">
        <x:v>1</x:v>
      </x:c>
      <x:c r="F1485" s="355" t="s">
        <x:v>8765</x:v>
      </x:c>
      <x:c r="G1485" s="356" t="s">
        <x:v>3050</x:v>
      </x:c>
      <x:c r="H1485" s="356">
        <x:v>1</x:v>
      </x:c>
    </x:row>
    <x:row r="1486" spans="3:8">
      <x:c r="C1486" s="195" t="s">
        <x:v>6218</x:v>
      </x:c>
      <x:c r="D1486" s="194" t="s">
        <x:v>4621</x:v>
      </x:c>
      <x:c r="E1486" s="194">
        <x:v>1</x:v>
      </x:c>
      <x:c r="F1486" s="355" t="s">
        <x:v>4186</x:v>
      </x:c>
      <x:c r="G1486" s="356" t="s">
        <x:v>4629</x:v>
      </x:c>
      <x:c r="H1486" s="356">
        <x:v>1</x:v>
      </x:c>
    </x:row>
    <x:row r="1487" spans="3:8">
      <x:c r="C1487" s="195" t="s">
        <x:v>4660</x:v>
      </x:c>
      <x:c r="D1487" s="194" t="s">
        <x:v>4621</x:v>
      </x:c>
      <x:c r="E1487" s="194">
        <x:v>1</x:v>
      </x:c>
      <x:c r="F1487" s="195" t="s">
        <x:v>6218</x:v>
      </x:c>
      <x:c r="G1487" s="194" t="s">
        <x:v>4621</x:v>
      </x:c>
      <x:c r="H1487" s="194">
        <x:v>1</x:v>
      </x:c>
    </x:row>
    <x:row r="1488" spans="3:8">
      <x:c r="C1488" s="195" t="s">
        <x:v>6211</x:v>
      </x:c>
      <x:c r="D1488" s="194" t="s">
        <x:v>4621</x:v>
      </x:c>
      <x:c r="E1488" s="194">
        <x:v>1</x:v>
      </x:c>
      <x:c r="F1488" s="195" t="s">
        <x:v>4660</x:v>
      </x:c>
      <x:c r="G1488" s="194" t="s">
        <x:v>4621</x:v>
      </x:c>
      <x:c r="H1488" s="194">
        <x:v>1</x:v>
      </x:c>
    </x:row>
    <x:row r="1489" spans="3:8">
      <x:c r="C1489" s="195" t="s">
        <x:v>6886</x:v>
      </x:c>
      <x:c r="D1489" s="194" t="s">
        <x:v>4621</x:v>
      </x:c>
      <x:c r="E1489" s="194">
        <x:v>1</x:v>
      </x:c>
      <x:c r="F1489" s="195" t="s">
        <x:v>6211</x:v>
      </x:c>
      <x:c r="G1489" s="194" t="s">
        <x:v>4621</x:v>
      </x:c>
      <x:c r="H1489" s="194">
        <x:v>1</x:v>
      </x:c>
    </x:row>
    <x:row r="1490" spans="3:8">
      <x:c r="C1490" s="195" t="s">
        <x:v>4428</x:v>
      </x:c>
      <x:c r="D1490" s="194" t="s">
        <x:v>4621</x:v>
      </x:c>
      <x:c r="E1490" s="194">
        <x:v>1</x:v>
      </x:c>
      <x:c r="F1490" s="195" t="s">
        <x:v>6886</x:v>
      </x:c>
      <x:c r="G1490" s="194" t="s">
        <x:v>4621</x:v>
      </x:c>
      <x:c r="H1490" s="194">
        <x:v>1</x:v>
      </x:c>
    </x:row>
    <x:row r="1491" spans="3:8">
      <x:c r="C1491" s="195" t="s">
        <x:v>8923</x:v>
      </x:c>
      <x:c r="D1491" s="194" t="s">
        <x:v>3016</x:v>
      </x:c>
      <x:c r="E1491" s="194">
        <x:v>1</x:v>
      </x:c>
      <x:c r="F1491" s="195" t="s">
        <x:v>1906</x:v>
      </x:c>
      <x:c r="G1491" s="194" t="s">
        <x:v>3050</x:v>
      </x:c>
      <x:c r="H1491" s="194">
        <x:v>1</x:v>
      </x:c>
    </x:row>
    <x:row r="1492" spans="3:8">
      <x:c r="C1492" s="195" t="s">
        <x:v>9059</x:v>
      </x:c>
      <x:c r="D1492" s="194" t="s">
        <x:v>3016</x:v>
      </x:c>
      <x:c r="E1492" s="194">
        <x:v>1</x:v>
      </x:c>
      <x:c r="F1492" s="195" t="s">
        <x:v>4428</x:v>
      </x:c>
      <x:c r="G1492" s="194" t="s">
        <x:v>4621</x:v>
      </x:c>
      <x:c r="H1492" s="194">
        <x:v>1</x:v>
      </x:c>
    </x:row>
    <x:row r="1493" spans="3:8">
      <x:c r="C1493" s="195" t="s">
        <x:v>6605</x:v>
      </x:c>
      <x:c r="D1493" s="194" t="s">
        <x:v>3016</x:v>
      </x:c>
      <x:c r="E1493" s="194">
        <x:v>1</x:v>
      </x:c>
      <x:c r="F1493" s="195" t="s">
        <x:v>9034</x:v>
      </x:c>
      <x:c r="G1493" s="194" t="s">
        <x:v>4629</x:v>
      </x:c>
      <x:c r="H1493" s="194">
        <x:v>1</x:v>
      </x:c>
    </x:row>
    <x:row r="1494" spans="5:5">
      <x:c r="E1494" s="194">
        <x:f>SUM(E1480:E1493)</x:f>
        <x:v>14</x:v>
      </x:c>
    </x:row>
    <x:row r="1495" spans="1:8">
      <x:c r="A1495" s="186">
        <x:v>45835</x:v>
      </x:c>
      <x:c r="B1495" s="452"/>
      <x:c r="C1495" s="195" t="s">
        <x:v>6793</x:v>
      </x:c>
      <x:c r="D1495" s="194" t="s">
        <x:v>3044</x:v>
      </x:c>
      <x:c r="E1495" s="194">
        <x:v>1</x:v>
      </x:c>
      <x:c r="F1495" s="195" t="s">
        <x:v>4395</x:v>
      </x:c>
      <x:c r="G1495" s="194" t="s">
        <x:v>3050</x:v>
      </x:c>
      <x:c r="H1495" s="194">
        <x:v>1</x:v>
      </x:c>
    </x:row>
    <x:row r="1496" spans="3:8">
      <x:c r="C1496" s="195" t="s">
        <x:v>6750</x:v>
      </x:c>
      <x:c r="D1496" s="194" t="s">
        <x:v>2999</x:v>
      </x:c>
      <x:c r="E1496" s="194">
        <x:v>1</x:v>
      </x:c>
      <x:c r="F1496" s="195" t="s">
        <x:v>8133</x:v>
      </x:c>
      <x:c r="G1496" s="194" t="s">
        <x:v>3016</x:v>
      </x:c>
      <x:c r="H1496" s="194">
        <x:v>1</x:v>
      </x:c>
    </x:row>
    <x:row r="1497" spans="3:8">
      <x:c r="C1497" s="195" t="s">
        <x:v>3353</x:v>
      </x:c>
      <x:c r="D1497" s="194" t="s">
        <x:v>2999</x:v>
      </x:c>
      <x:c r="E1497" s="194">
        <x:v>1</x:v>
      </x:c>
      <x:c r="F1497" s="195" t="s">
        <x:v>5961</x:v>
      </x:c>
      <x:c r="G1497" s="194" t="s">
        <x:v>3050</x:v>
      </x:c>
      <x:c r="H1497" s="194">
        <x:v>1</x:v>
      </x:c>
    </x:row>
    <x:row r="1498" spans="3:8">
      <x:c r="C1498" s="195" t="s">
        <x:v>6680</x:v>
      </x:c>
      <x:c r="D1498" s="194" t="s">
        <x:v>2999</x:v>
      </x:c>
      <x:c r="E1498" s="194">
        <x:v>2</x:v>
      </x:c>
      <x:c r="F1498" s="195" t="s">
        <x:v>8288</x:v>
      </x:c>
      <x:c r="G1498" s="194" t="s">
        <x:v>3050</x:v>
      </x:c>
      <x:c r="H1498" s="194">
        <x:v>1</x:v>
      </x:c>
    </x:row>
    <x:row r="1499" spans="3:8">
      <x:c r="C1499" s="195" t="s">
        <x:v>4619</x:v>
      </x:c>
      <x:c r="D1499" s="194" t="s">
        <x:v>4629</x:v>
      </x:c>
      <x:c r="E1499" s="194">
        <x:v>1</x:v>
      </x:c>
      <x:c r="F1499" s="195" t="s">
        <x:v>8235</x:v>
      </x:c>
      <x:c r="G1499" s="194" t="s">
        <x:v>433</x:v>
      </x:c>
      <x:c r="H1499" s="194">
        <x:v>1</x:v>
      </x:c>
    </x:row>
    <x:row r="1500" spans="3:8">
      <x:c r="C1500" s="195" t="s">
        <x:v>2071</x:v>
      </x:c>
      <x:c r="D1500" s="194" t="s">
        <x:v>4629</x:v>
      </x:c>
      <x:c r="E1500" s="194">
        <x:v>1</x:v>
      </x:c>
      <x:c r="F1500" s="195" t="s">
        <x:v>8450</x:v>
      </x:c>
      <x:c r="G1500" s="194" t="s">
        <x:v>3050</x:v>
      </x:c>
      <x:c r="H1500" s="194">
        <x:v>1</x:v>
      </x:c>
    </x:row>
    <x:row r="1501" spans="3:8">
      <x:c r="C1501" s="195" t="s">
        <x:v>6138</x:v>
      </x:c>
      <x:c r="D1501" s="194" t="s">
        <x:v>4629</x:v>
      </x:c>
      <x:c r="E1501" s="194">
        <x:v>1</x:v>
      </x:c>
      <x:c r="F1501" s="195" t="s">
        <x:v>4619</x:v>
      </x:c>
      <x:c r="G1501" s="194" t="s">
        <x:v>4629</x:v>
      </x:c>
      <x:c r="H1501" s="194">
        <x:v>1</x:v>
      </x:c>
    </x:row>
    <x:row r="1502" spans="3:8">
      <x:c r="C1502" s="195" t="s">
        <x:v>3309</x:v>
      </x:c>
      <x:c r="D1502" s="194" t="s">
        <x:v>4629</x:v>
      </x:c>
      <x:c r="E1502" s="194">
        <x:v>1</x:v>
      </x:c>
      <x:c r="F1502" s="195" t="s">
        <x:v>6002</x:v>
      </x:c>
      <x:c r="G1502" s="194" t="s">
        <x:v>3050</x:v>
      </x:c>
      <x:c r="H1502" s="194">
        <x:v>1</x:v>
      </x:c>
    </x:row>
    <x:row r="1503" spans="3:8">
      <x:c r="C1503" s="195" t="s">
        <x:v>1848</x:v>
      </x:c>
      <x:c r="D1503" s="194" t="s">
        <x:v>4629</x:v>
      </x:c>
      <x:c r="E1503" s="194">
        <x:v>1</x:v>
      </x:c>
      <x:c r="F1503" s="195" t="s">
        <x:v>8968</x:v>
      </x:c>
      <x:c r="G1503" s="194" t="s">
        <x:v>3050</x:v>
      </x:c>
      <x:c r="H1503" s="194">
        <x:v>1</x:v>
      </x:c>
    </x:row>
    <x:row r="1504" spans="3:8">
      <x:c r="C1504" s="195" t="s">
        <x:v>6625</x:v>
      </x:c>
      <x:c r="D1504" s="194" t="s">
        <x:v>4629</x:v>
      </x:c>
      <x:c r="E1504" s="194">
        <x:v>1</x:v>
      </x:c>
      <x:c r="F1504" s="363" t="s">
        <x:v>8219</x:v>
      </x:c>
      <x:c r="G1504" s="364" t="s">
        <x:v>3050</x:v>
      </x:c>
      <x:c r="H1504" s="364">
        <x:v>1</x:v>
      </x:c>
    </x:row>
    <x:row r="1505" spans="3:8">
      <x:c r="C1505" s="195" t="s">
        <x:v>4161</x:v>
      </x:c>
      <x:c r="D1505" s="194" t="s">
        <x:v>4629</x:v>
      </x:c>
      <x:c r="E1505" s="194">
        <x:v>1</x:v>
      </x:c>
      <x:c r="F1505" s="363" t="s">
        <x:v>4172</x:v>
      </x:c>
      <x:c r="G1505" s="364" t="s">
        <x:v>3050</x:v>
      </x:c>
      <x:c r="H1505" s="364">
        <x:v>1</x:v>
      </x:c>
    </x:row>
    <x:row r="1506" spans="3:8">
      <x:c r="C1506" s="195" t="s">
        <x:v>9034</x:v>
      </x:c>
      <x:c r="D1506" s="194" t="s">
        <x:v>4629</x:v>
      </x:c>
      <x:c r="E1506" s="194">
        <x:v>1</x:v>
      </x:c>
      <x:c r="F1506" s="363" t="s">
        <x:v>8936</x:v>
      </x:c>
      <x:c r="G1506" s="364" t="s">
        <x:v>3050</x:v>
      </x:c>
      <x:c r="H1506" s="364">
        <x:v>1</x:v>
      </x:c>
    </x:row>
    <x:row r="1507" spans="3:8">
      <x:c r="C1507" s="195" t="s">
        <x:v>4395</x:v>
      </x:c>
      <x:c r="D1507" s="194" t="s">
        <x:v>3050</x:v>
      </x:c>
      <x:c r="E1507" s="194">
        <x:v>1</x:v>
      </x:c>
      <x:c r="F1507" s="363" t="s">
        <x:v>6037</x:v>
      </x:c>
      <x:c r="G1507" s="364" t="s">
        <x:v>4621</x:v>
      </x:c>
      <x:c r="H1507" s="364">
        <x:v>1</x:v>
      </x:c>
    </x:row>
    <x:row r="1508" spans="3:8">
      <x:c r="C1508" s="195" t="s">
        <x:v>5961</x:v>
      </x:c>
      <x:c r="D1508" s="194" t="s">
        <x:v>3050</x:v>
      </x:c>
      <x:c r="E1508" s="194">
        <x:v>1</x:v>
      </x:c>
      <x:c r="F1508" s="363" t="s">
        <x:v>8765</x:v>
      </x:c>
      <x:c r="G1508" s="364" t="s">
        <x:v>3050</x:v>
      </x:c>
      <x:c r="H1508" s="364">
        <x:v>1</x:v>
      </x:c>
    </x:row>
    <x:row r="1509" spans="3:8">
      <x:c r="C1509" s="195" t="s">
        <x:v>8288</x:v>
      </x:c>
      <x:c r="D1509" s="194" t="s">
        <x:v>3050</x:v>
      </x:c>
      <x:c r="E1509" s="194">
        <x:v>1</x:v>
      </x:c>
      <x:c r="F1509" s="363" t="s">
        <x:v>8742</x:v>
      </x:c>
      <x:c r="G1509" s="364" t="s">
        <x:v>3050</x:v>
      </x:c>
      <x:c r="H1509" s="364">
        <x:v>1</x:v>
      </x:c>
    </x:row>
    <x:row r="1510" spans="3:8">
      <x:c r="C1510" s="195" t="s">
        <x:v>8450</x:v>
      </x:c>
      <x:c r="D1510" s="194" t="s">
        <x:v>3050</x:v>
      </x:c>
      <x:c r="E1510" s="194">
        <x:v>1</x:v>
      </x:c>
      <x:c r="F1510" s="363" t="s">
        <x:v>5671</x:v>
      </x:c>
      <x:c r="G1510" s="364" t="s">
        <x:v>3050</x:v>
      </x:c>
      <x:c r="H1510" s="364">
        <x:v>1</x:v>
      </x:c>
    </x:row>
    <x:row r="1511" spans="3:8">
      <x:c r="C1511" s="195" t="s">
        <x:v>6002</x:v>
      </x:c>
      <x:c r="D1511" s="194" t="s">
        <x:v>3050</x:v>
      </x:c>
      <x:c r="E1511" s="194">
        <x:v>1</x:v>
      </x:c>
      <x:c r="F1511" s="363" t="s">
        <x:v>2071</x:v>
      </x:c>
      <x:c r="G1511" s="364" t="s">
        <x:v>4629</x:v>
      </x:c>
      <x:c r="H1511" s="364">
        <x:v>1</x:v>
      </x:c>
    </x:row>
    <x:row r="1512" spans="3:8">
      <x:c r="C1512" s="195" t="s">
        <x:v>8968</x:v>
      </x:c>
      <x:c r="D1512" s="194" t="s">
        <x:v>3050</x:v>
      </x:c>
      <x:c r="E1512" s="194">
        <x:v>1</x:v>
      </x:c>
      <x:c r="F1512" s="195" t="s">
        <x:v>6758</x:v>
      </x:c>
      <x:c r="G1512" s="194" t="s">
        <x:v>4621</x:v>
      </x:c>
      <x:c r="H1512" s="194">
        <x:v>1</x:v>
      </x:c>
    </x:row>
    <x:row r="1513" spans="3:8">
      <x:c r="C1513" s="195" t="s">
        <x:v>8219</x:v>
      </x:c>
      <x:c r="D1513" s="194" t="s">
        <x:v>3050</x:v>
      </x:c>
      <x:c r="E1513" s="194">
        <x:v>1</x:v>
      </x:c>
      <x:c r="F1513" s="195" t="s">
        <x:v>4771</x:v>
      </x:c>
      <x:c r="G1513" s="194" t="s">
        <x:v>3050</x:v>
      </x:c>
      <x:c r="H1513" s="194">
        <x:v>1</x:v>
      </x:c>
    </x:row>
    <x:row r="1514" spans="3:8">
      <x:c r="C1514" s="195" t="s">
        <x:v>4172</x:v>
      </x:c>
      <x:c r="D1514" s="194" t="s">
        <x:v>3050</x:v>
      </x:c>
      <x:c r="E1514" s="194">
        <x:v>1</x:v>
      </x:c>
      <x:c r="F1514" s="195" t="s">
        <x:v>3320</x:v>
      </x:c>
      <x:c r="G1514" s="194" t="s">
        <x:v>4621</x:v>
      </x:c>
      <x:c r="H1514" s="194">
        <x:v>1</x:v>
      </x:c>
    </x:row>
    <x:row r="1515" spans="3:8">
      <x:c r="C1515" s="195" t="s">
        <x:v>8936</x:v>
      </x:c>
      <x:c r="D1515" s="194" t="s">
        <x:v>3050</x:v>
      </x:c>
      <x:c r="E1515" s="194">
        <x:v>1</x:v>
      </x:c>
      <x:c r="F1515" s="195" t="s">
        <x:v>6138</x:v>
      </x:c>
      <x:c r="G1515" s="194" t="s">
        <x:v>4629</x:v>
      </x:c>
      <x:c r="H1515" s="194">
        <x:v>1</x:v>
      </x:c>
    </x:row>
    <x:row r="1516" spans="3:8">
      <x:c r="C1516" s="195" t="s">
        <x:v>8765</x:v>
      </x:c>
      <x:c r="D1516" s="194" t="s">
        <x:v>3050</x:v>
      </x:c>
      <x:c r="E1516" s="194">
        <x:v>1</x:v>
      </x:c>
      <x:c r="F1516" s="361" t="s">
        <x:v>4656</x:v>
      </x:c>
      <x:c r="G1516" s="362" t="s">
        <x:v>3016</x:v>
      </x:c>
      <x:c r="H1516" s="362">
        <x:v>1</x:v>
      </x:c>
    </x:row>
    <x:row r="1517" spans="3:8">
      <x:c r="C1517" s="195" t="s">
        <x:v>8742</x:v>
      </x:c>
      <x:c r="D1517" s="194" t="s">
        <x:v>3050</x:v>
      </x:c>
      <x:c r="E1517" s="194">
        <x:v>1</x:v>
      </x:c>
      <x:c r="F1517" s="361" t="s">
        <x:v>4666</x:v>
      </x:c>
      <x:c r="G1517" s="362" t="s">
        <x:v>3050</x:v>
      </x:c>
      <x:c r="H1517" s="362">
        <x:v>1</x:v>
      </x:c>
    </x:row>
    <x:row r="1518" spans="3:8">
      <x:c r="C1518" s="195" t="s">
        <x:v>5671</x:v>
      </x:c>
      <x:c r="D1518" s="194" t="s">
        <x:v>3050</x:v>
      </x:c>
      <x:c r="E1518" s="194">
        <x:v>1</x:v>
      </x:c>
      <x:c r="F1518" s="361" t="s">
        <x:v>4607</x:v>
      </x:c>
      <x:c r="G1518" s="362" t="s">
        <x:v>4621</x:v>
      </x:c>
      <x:c r="H1518" s="362">
        <x:v>1</x:v>
      </x:c>
    </x:row>
    <x:row r="1519" spans="3:8">
      <x:c r="C1519" s="195" t="s">
        <x:v>4771</x:v>
      </x:c>
      <x:c r="D1519" s="194" t="s">
        <x:v>3050</x:v>
      </x:c>
      <x:c r="E1519" s="194">
        <x:v>1</x:v>
      </x:c>
      <x:c r="F1519" s="361" t="s">
        <x:v>6633</x:v>
      </x:c>
      <x:c r="G1519" s="362" t="s">
        <x:v>3050</x:v>
      </x:c>
      <x:c r="H1519" s="362">
        <x:v>1</x:v>
      </x:c>
    </x:row>
    <x:row r="1520" spans="3:8">
      <x:c r="C1520" s="195" t="s">
        <x:v>4666</x:v>
      </x:c>
      <x:c r="D1520" s="194" t="s">
        <x:v>3050</x:v>
      </x:c>
      <x:c r="E1520" s="194">
        <x:v>1</x:v>
      </x:c>
      <x:c r="F1520" s="361" t="s">
        <x:v>4673</x:v>
      </x:c>
      <x:c r="G1520" s="362" t="s">
        <x:v>4621</x:v>
      </x:c>
      <x:c r="H1520" s="362">
        <x:v>1</x:v>
      </x:c>
    </x:row>
    <x:row r="1521" spans="3:8">
      <x:c r="C1521" s="195" t="s">
        <x:v>6633</x:v>
      </x:c>
      <x:c r="D1521" s="194" t="s">
        <x:v>3050</x:v>
      </x:c>
      <x:c r="E1521" s="194">
        <x:v>1</x:v>
      </x:c>
      <x:c r="F1521" s="361" t="s">
        <x:v>3309</x:v>
      </x:c>
      <x:c r="G1521" s="362" t="s">
        <x:v>4629</x:v>
      </x:c>
      <x:c r="H1521" s="362">
        <x:v>1</x:v>
      </x:c>
    </x:row>
    <x:row r="1522" spans="3:8">
      <x:c r="C1522" s="195" t="s">
        <x:v>3319</x:v>
      </x:c>
      <x:c r="D1522" s="194" t="s">
        <x:v>3050</x:v>
      </x:c>
      <x:c r="E1522" s="194">
        <x:v>1</x:v>
      </x:c>
      <x:c r="F1522" s="361" t="s">
        <x:v>1934</x:v>
      </x:c>
      <x:c r="G1522" s="362" t="s">
        <x:v>4621</x:v>
      </x:c>
      <x:c r="H1522" s="362">
        <x:v>1</x:v>
      </x:c>
    </x:row>
    <x:row r="1523" spans="3:8">
      <x:c r="C1523" s="195" t="s">
        <x:v>6797</x:v>
      </x:c>
      <x:c r="D1523" s="194" t="s">
        <x:v>3050</x:v>
      </x:c>
      <x:c r="E1523" s="194">
        <x:v>2</x:v>
      </x:c>
      <x:c r="F1523" s="361" t="s">
        <x:v>6814</x:v>
      </x:c>
      <x:c r="G1523" s="362" t="s">
        <x:v>4621</x:v>
      </x:c>
      <x:c r="H1523" s="362">
        <x:v>1</x:v>
      </x:c>
    </x:row>
    <x:row r="1524" spans="3:8">
      <x:c r="C1524" s="195" t="s">
        <x:v>4508</x:v>
      </x:c>
      <x:c r="D1524" s="194" t="s">
        <x:v>3050</x:v>
      </x:c>
      <x:c r="E1524" s="194">
        <x:v>1</x:v>
      </x:c>
      <x:c r="F1524" s="361" t="s">
        <x:v>3319</x:v>
      </x:c>
      <x:c r="G1524" s="362" t="s">
        <x:v>3050</x:v>
      </x:c>
      <x:c r="H1524" s="362">
        <x:v>1</x:v>
      </x:c>
    </x:row>
    <x:row r="1525" spans="3:8">
      <x:c r="C1525" s="195" t="s">
        <x:v>6751</x:v>
      </x:c>
      <x:c r="D1525" s="194" t="s">
        <x:v>3050</x:v>
      </x:c>
      <x:c r="E1525" s="194">
        <x:v>1</x:v>
      </x:c>
      <x:c r="F1525" s="195" t="s">
        <x:v>6797</x:v>
      </x:c>
      <x:c r="G1525" s="194" t="s">
        <x:v>3050</x:v>
      </x:c>
      <x:c r="H1525" s="194">
        <x:v>2</x:v>
      </x:c>
    </x:row>
    <x:row r="1526" spans="3:8">
      <x:c r="C1526" s="195" t="s">
        <x:v>9106</x:v>
      </x:c>
      <x:c r="D1526" s="194" t="s">
        <x:v>3050</x:v>
      </x:c>
      <x:c r="E1526" s="194">
        <x:v>1</x:v>
      </x:c>
      <x:c r="F1526" s="195" t="s">
        <x:v>4508</x:v>
      </x:c>
      <x:c r="G1526" s="194" t="s">
        <x:v>3050</x:v>
      </x:c>
      <x:c r="H1526" s="194">
        <x:v>1</x:v>
      </x:c>
    </x:row>
    <x:row r="1527" spans="3:8">
      <x:c r="C1527" s="195" t="s">
        <x:v>6037</x:v>
      </x:c>
      <x:c r="D1527" s="194" t="s">
        <x:v>4621</x:v>
      </x:c>
      <x:c r="E1527" s="194">
        <x:v>1</x:v>
      </x:c>
      <x:c r="F1527" s="195" t="s">
        <x:v>1848</x:v>
      </x:c>
      <x:c r="G1527" s="194" t="s">
        <x:v>4629</x:v>
      </x:c>
      <x:c r="H1527" s="194">
        <x:v>1</x:v>
      </x:c>
    </x:row>
    <x:row r="1528" spans="3:8">
      <x:c r="C1528" s="195" t="s">
        <x:v>6758</x:v>
      </x:c>
      <x:c r="D1528" s="194" t="s">
        <x:v>4621</x:v>
      </x:c>
      <x:c r="E1528" s="194">
        <x:v>1</x:v>
      </x:c>
      <x:c r="F1528" s="195" t="s">
        <x:v>4750</x:v>
      </x:c>
      <x:c r="G1528" s="194" t="s">
        <x:v>3016</x:v>
      </x:c>
      <x:c r="H1528" s="194">
        <x:v>1</x:v>
      </x:c>
    </x:row>
    <x:row r="1529" spans="3:8">
      <x:c r="C1529" s="195" t="s">
        <x:v>3320</x:v>
      </x:c>
      <x:c r="D1529" s="194" t="s">
        <x:v>4621</x:v>
      </x:c>
      <x:c r="E1529" s="194">
        <x:v>1</x:v>
      </x:c>
      <x:c r="F1529" s="195" t="s">
        <x:v>6793</x:v>
      </x:c>
      <x:c r="G1529" s="194" t="s">
        <x:v>3044</x:v>
      </x:c>
      <x:c r="H1529" s="194">
        <x:v>1</x:v>
      </x:c>
    </x:row>
    <x:row r="1530" spans="3:8">
      <x:c r="C1530" s="195" t="s">
        <x:v>4607</x:v>
      </x:c>
      <x:c r="D1530" s="194" t="s">
        <x:v>4621</x:v>
      </x:c>
      <x:c r="E1530" s="194">
        <x:v>1</x:v>
      </x:c>
      <x:c r="F1530" s="195" t="s">
        <x:v>6625</x:v>
      </x:c>
      <x:c r="G1530" s="194" t="s">
        <x:v>4629</x:v>
      </x:c>
      <x:c r="H1530" s="194">
        <x:v>1</x:v>
      </x:c>
    </x:row>
    <x:row r="1531" spans="3:8">
      <x:c r="C1531" s="195" t="s">
        <x:v>4673</x:v>
      </x:c>
      <x:c r="D1531" s="194" t="s">
        <x:v>4621</x:v>
      </x:c>
      <x:c r="E1531" s="194">
        <x:v>1</x:v>
      </x:c>
      <x:c r="F1531" s="195" t="s">
        <x:v>6751</x:v>
      </x:c>
      <x:c r="G1531" s="194" t="s">
        <x:v>3050</x:v>
      </x:c>
      <x:c r="H1531" s="194">
        <x:v>1</x:v>
      </x:c>
    </x:row>
    <x:row r="1532" spans="3:8">
      <x:c r="C1532" s="195" t="s">
        <x:v>1934</x:v>
      </x:c>
      <x:c r="D1532" s="194" t="s">
        <x:v>4621</x:v>
      </x:c>
      <x:c r="E1532" s="194">
        <x:v>1</x:v>
      </x:c>
      <x:c r="F1532" s="195" t="s">
        <x:v>6750</x:v>
      </x:c>
      <x:c r="G1532" s="194" t="s">
        <x:v>2999</x:v>
      </x:c>
      <x:c r="H1532" s="194">
        <x:v>1</x:v>
      </x:c>
    </x:row>
    <x:row r="1533" spans="3:8">
      <x:c r="C1533" s="195" t="s">
        <x:v>6814</x:v>
      </x:c>
      <x:c r="D1533" s="194" t="s">
        <x:v>4621</x:v>
      </x:c>
      <x:c r="E1533" s="194">
        <x:v>1</x:v>
      </x:c>
      <x:c r="F1533" s="195" t="s">
        <x:v>3353</x:v>
      </x:c>
      <x:c r="G1533" s="194" t="s">
        <x:v>2999</x:v>
      </x:c>
      <x:c r="H1533" s="194">
        <x:v>1</x:v>
      </x:c>
    </x:row>
    <x:row r="1534" spans="3:8">
      <x:c r="C1534" s="195" t="s">
        <x:v>2096</x:v>
      </x:c>
      <x:c r="D1534" s="194" t="s">
        <x:v>4621</x:v>
      </x:c>
      <x:c r="E1534" s="194">
        <x:v>2</x:v>
      </x:c>
      <x:c r="F1534" s="195" t="s">
        <x:v>6680</x:v>
      </x:c>
      <x:c r="G1534" s="194" t="s">
        <x:v>2999</x:v>
      </x:c>
      <x:c r="H1534" s="194">
        <x:v>2</x:v>
      </x:c>
    </x:row>
    <x:row r="1535" spans="1:8">
      <x:c r="A1535" s="181" t="s">
        <x:v>5641</x:v>
      </x:c>
      <x:c r="C1535" s="195" t="s">
        <x:v>8235</x:v>
      </x:c>
      <x:c r="D1535" s="194" t="s">
        <x:v>433</x:v>
      </x:c>
      <x:c r="E1535" s="194">
        <x:v>1</x:v>
      </x:c>
      <x:c r="F1535" s="355" t="s">
        <x:v>9106</x:v>
      </x:c>
      <x:c r="G1535" s="356" t="s">
        <x:v>3050</x:v>
      </x:c>
      <x:c r="H1535" s="356">
        <x:v>1</x:v>
      </x:c>
    </x:row>
    <x:row r="1536" spans="3:8">
      <x:c r="C1536" s="195" t="s">
        <x:v>8133</x:v>
      </x:c>
      <x:c r="D1536" s="194" t="s">
        <x:v>3016</x:v>
      </x:c>
      <x:c r="E1536" s="194">
        <x:v>1</x:v>
      </x:c>
      <x:c r="F1536" s="355" t="s">
        <x:v>2096</x:v>
      </x:c>
      <x:c r="G1536" s="356" t="s">
        <x:v>4621</x:v>
      </x:c>
      <x:c r="H1536" s="356">
        <x:v>2</x:v>
      </x:c>
    </x:row>
    <x:row r="1537" spans="3:8">
      <x:c r="C1537" s="195" t="s">
        <x:v>4656</x:v>
      </x:c>
      <x:c r="D1537" s="194" t="s">
        <x:v>3016</x:v>
      </x:c>
      <x:c r="E1537" s="194">
        <x:v>1</x:v>
      </x:c>
      <x:c r="F1537" s="355" t="s">
        <x:v>4161</x:v>
      </x:c>
      <x:c r="G1537" s="356" t="s">
        <x:v>4629</x:v>
      </x:c>
      <x:c r="H1537" s="356">
        <x:v>1</x:v>
      </x:c>
    </x:row>
    <x:row r="1538" spans="3:8">
      <x:c r="C1538" s="195" t="s">
        <x:v>4750</x:v>
      </x:c>
      <x:c r="D1538" s="194" t="s">
        <x:v>3016</x:v>
      </x:c>
      <x:c r="E1538" s="194">
        <x:v>1</x:v>
      </x:c>
      <x:c r="F1538" s="355" t="s">
        <x:v>9034</x:v>
      </x:c>
      <x:c r="G1538" s="356" t="s">
        <x:v>4629</x:v>
      </x:c>
      <x:c r="H1538" s="356">
        <x:v>1</x:v>
      </x:c>
    </x:row>
    <x:row r="1539" spans="5:5">
      <x:c r="E1539" s="194">
        <x:f>SUM(E1495:E1538)</x:f>
        <x:v>47</x:v>
      </x:c>
    </x:row>
    <x:row r="1540" spans="1:8">
      <x:c r="A1540" s="186">
        <x:v>45836</x:v>
      </x:c>
      <x:c r="B1540" s="452"/>
      <x:c r="C1540" s="195" t="s">
        <x:v>4645</x:v>
      </x:c>
      <x:c r="D1540" s="194" t="s">
        <x:v>2999</x:v>
      </x:c>
      <x:c r="E1540" s="194">
        <x:v>1</x:v>
      </x:c>
      <x:c r="F1540" s="195" t="s">
        <x:v>4335</x:v>
      </x:c>
      <x:c r="G1540" s="194" t="s">
        <x:v>3050</x:v>
      </x:c>
      <x:c r="H1540" s="194">
        <x:v>1</x:v>
      </x:c>
    </x:row>
    <x:row r="1541" spans="1:8">
      <x:c r="A1541" s="181" t="s">
        <x:v>8348</x:v>
      </x:c>
      <x:c r="C1541" s="195" t="s">
        <x:v>8231</x:v>
      </x:c>
      <x:c r="D1541" s="194" t="s">
        <x:v>433</x:v>
      </x:c>
      <x:c r="E1541" s="194">
        <x:v>1</x:v>
      </x:c>
      <x:c r="F1541" s="195" t="s">
        <x:v>2345</x:v>
      </x:c>
      <x:c r="G1541" s="194" t="s">
        <x:v>3016</x:v>
      </x:c>
      <x:c r="H1541" s="194">
        <x:v>1</x:v>
      </x:c>
    </x:row>
    <x:row r="1542" spans="3:8">
      <x:c r="C1542" s="195" t="s">
        <x:v>4119</x:v>
      </x:c>
      <x:c r="D1542" s="194" t="s">
        <x:v>4629</x:v>
      </x:c>
      <x:c r="E1542" s="194">
        <x:v>1</x:v>
      </x:c>
      <x:c r="F1542" s="195" t="s">
        <x:v>2342</x:v>
      </x:c>
      <x:c r="G1542" s="194" t="s">
        <x:v>3050</x:v>
      </x:c>
      <x:c r="H1542" s="194">
        <x:v>1</x:v>
      </x:c>
    </x:row>
    <x:row r="1543" spans="3:8">
      <x:c r="C1543" s="195" t="s">
        <x:v>3458</x:v>
      </x:c>
      <x:c r="D1543" s="194" t="s">
        <x:v>4629</x:v>
      </x:c>
      <x:c r="E1543" s="194">
        <x:v>1</x:v>
      </x:c>
      <x:c r="F1543" s="195" t="s">
        <x:v>6059</x:v>
      </x:c>
      <x:c r="G1543" s="194" t="s">
        <x:v>3050</x:v>
      </x:c>
      <x:c r="H1543" s="194">
        <x:v>1</x:v>
      </x:c>
    </x:row>
    <x:row r="1544" spans="3:8">
      <x:c r="C1544" s="195" t="s">
        <x:v>6904</x:v>
      </x:c>
      <x:c r="D1544" s="194" t="s">
        <x:v>4629</x:v>
      </x:c>
      <x:c r="E1544" s="194">
        <x:v>1</x:v>
      </x:c>
      <x:c r="F1544" s="195" t="s">
        <x:v>2267</x:v>
      </x:c>
      <x:c r="G1544" s="194" t="s">
        <x:v>3050</x:v>
      </x:c>
      <x:c r="H1544" s="194">
        <x:v>1</x:v>
      </x:c>
    </x:row>
    <x:row r="1545" spans="3:8">
      <x:c r="C1545" s="195" t="s">
        <x:v>3315</x:v>
      </x:c>
      <x:c r="D1545" s="194" t="s">
        <x:v>4629</x:v>
      </x:c>
      <x:c r="E1545" s="194">
        <x:v>1</x:v>
      </x:c>
      <x:c r="F1545" s="195" t="s">
        <x:v>5905</x:v>
      </x:c>
      <x:c r="G1545" s="194" t="s">
        <x:v>3016</x:v>
      </x:c>
      <x:c r="H1545" s="194">
        <x:v>1</x:v>
      </x:c>
    </x:row>
    <x:row r="1546" spans="3:8">
      <x:c r="C1546" s="195" t="s">
        <x:v>8790</x:v>
      </x:c>
      <x:c r="D1546" s="194" t="s">
        <x:v>4629</x:v>
      </x:c>
      <x:c r="E1546" s="194">
        <x:v>1</x:v>
      </x:c>
      <x:c r="F1546" s="195" t="s">
        <x:v>8836</x:v>
      </x:c>
      <x:c r="G1546" s="194" t="s">
        <x:v>3050</x:v>
      </x:c>
      <x:c r="H1546" s="194">
        <x:v>1</x:v>
      </x:c>
    </x:row>
    <x:row r="1547" spans="3:8">
      <x:c r="C1547" s="195" t="s">
        <x:v>4335</x:v>
      </x:c>
      <x:c r="D1547" s="194" t="s">
        <x:v>3050</x:v>
      </x:c>
      <x:c r="E1547" s="194">
        <x:v>1</x:v>
      </x:c>
      <x:c r="F1547" s="369" t="s">
        <x:v>4119</x:v>
      </x:c>
      <x:c r="G1547" s="370" t="s">
        <x:v>4629</x:v>
      </x:c>
      <x:c r="H1547" s="370">
        <x:v>1</x:v>
      </x:c>
    </x:row>
    <x:row r="1548" spans="3:8">
      <x:c r="C1548" s="195" t="s">
        <x:v>2342</x:v>
      </x:c>
      <x:c r="D1548" s="194" t="s">
        <x:v>3050</x:v>
      </x:c>
      <x:c r="E1548" s="194">
        <x:v>1</x:v>
      </x:c>
      <x:c r="F1548" s="369" t="s">
        <x:v>2333</x:v>
      </x:c>
      <x:c r="G1548" s="370" t="s">
        <x:v>3050</x:v>
      </x:c>
      <x:c r="H1548" s="370">
        <x:v>1</x:v>
      </x:c>
    </x:row>
    <x:row r="1549" spans="3:8">
      <x:c r="C1549" s="195" t="s">
        <x:v>6059</x:v>
      </x:c>
      <x:c r="D1549" s="194" t="s">
        <x:v>3050</x:v>
      </x:c>
      <x:c r="E1549" s="194">
        <x:v>1</x:v>
      </x:c>
      <x:c r="F1549" s="369" t="s">
        <x:v>8592</x:v>
      </x:c>
      <x:c r="G1549" s="370" t="s">
        <x:v>3016</x:v>
      </x:c>
      <x:c r="H1549" s="370">
        <x:v>1</x:v>
      </x:c>
    </x:row>
    <x:row r="1550" spans="3:8">
      <x:c r="C1550" s="195" t="s">
        <x:v>2267</x:v>
      </x:c>
      <x:c r="D1550" s="194" t="s">
        <x:v>3050</x:v>
      </x:c>
      <x:c r="E1550" s="194">
        <x:v>1</x:v>
      </x:c>
      <x:c r="F1550" s="369" t="s">
        <x:v>8806</x:v>
      </x:c>
      <x:c r="G1550" s="370" t="s">
        <x:v>4621</x:v>
      </x:c>
      <x:c r="H1550" s="370">
        <x:v>1</x:v>
      </x:c>
    </x:row>
    <x:row r="1551" spans="3:8">
      <x:c r="C1551" s="195" t="s">
        <x:v>8836</x:v>
      </x:c>
      <x:c r="D1551" s="194" t="s">
        <x:v>3050</x:v>
      </x:c>
      <x:c r="E1551" s="194">
        <x:v>1</x:v>
      </x:c>
      <x:c r="F1551" s="369" t="s">
        <x:v>8903</x:v>
      </x:c>
      <x:c r="G1551" s="370" t="s">
        <x:v>3016</x:v>
      </x:c>
      <x:c r="H1551" s="370">
        <x:v>1</x:v>
      </x:c>
    </x:row>
    <x:row r="1552" spans="3:8">
      <x:c r="C1552" s="195" t="s">
        <x:v>2333</x:v>
      </x:c>
      <x:c r="D1552" s="194" t="s">
        <x:v>3050</x:v>
      </x:c>
      <x:c r="E1552" s="194">
        <x:v>1</x:v>
      </x:c>
      <x:c r="F1552" s="369" t="s">
        <x:v>8231</x:v>
      </x:c>
      <x:c r="G1552" s="370" t="s">
        <x:v>433</x:v>
      </x:c>
      <x:c r="H1552" s="370">
        <x:v>1</x:v>
      </x:c>
    </x:row>
    <x:row r="1553" spans="3:8">
      <x:c r="C1553" s="195" t="s">
        <x:v>5889</x:v>
      </x:c>
      <x:c r="D1553" s="194" t="s">
        <x:v>3050</x:v>
      </x:c>
      <x:c r="E1553" s="194">
        <x:v>1</x:v>
      </x:c>
      <x:c r="F1553" s="369" t="s">
        <x:v>5889</x:v>
      </x:c>
      <x:c r="G1553" s="370" t="s">
        <x:v>3050</x:v>
      </x:c>
      <x:c r="H1553" s="370">
        <x:v>1</x:v>
      </x:c>
    </x:row>
    <x:row r="1554" spans="3:8">
      <x:c r="C1554" s="195" t="s">
        <x:v>5732</x:v>
      </x:c>
      <x:c r="D1554" s="194" t="s">
        <x:v>3050</x:v>
      </x:c>
      <x:c r="E1554" s="194">
        <x:v>1</x:v>
      </x:c>
      <x:c r="F1554" s="369" t="s">
        <x:v>5832</x:v>
      </x:c>
      <x:c r="G1554" s="370" t="s">
        <x:v>4621</x:v>
      </x:c>
      <x:c r="H1554" s="370">
        <x:v>1</x:v>
      </x:c>
    </x:row>
    <x:row r="1555" spans="3:8">
      <x:c r="C1555" s="195" t="s">
        <x:v>4610</x:v>
      </x:c>
      <x:c r="D1555" s="194" t="s">
        <x:v>3050</x:v>
      </x:c>
      <x:c r="E1555" s="194">
        <x:v>1</x:v>
      </x:c>
      <x:c r="F1555" s="369" t="s">
        <x:v>5732</x:v>
      </x:c>
      <x:c r="G1555" s="370" t="s">
        <x:v>3050</x:v>
      </x:c>
      <x:c r="H1555" s="370">
        <x:v>1</x:v>
      </x:c>
    </x:row>
    <x:row r="1556" spans="3:8">
      <x:c r="C1556" s="195" t="s">
        <x:v>6791</x:v>
      </x:c>
      <x:c r="D1556" s="194" t="s">
        <x:v>3050</x:v>
      </x:c>
      <x:c r="E1556" s="194">
        <x:v>1</x:v>
      </x:c>
      <x:c r="F1556" s="195" t="s">
        <x:v>4620</x:v>
      </x:c>
      <x:c r="G1556" s="194" t="s">
        <x:v>3016</x:v>
      </x:c>
      <x:c r="H1556" s="194">
        <x:v>1</x:v>
      </x:c>
    </x:row>
    <x:row r="1557" spans="3:8">
      <x:c r="C1557" s="195" t="s">
        <x:v>6804</x:v>
      </x:c>
      <x:c r="D1557" s="194" t="s">
        <x:v>3050</x:v>
      </x:c>
      <x:c r="E1557" s="194">
        <x:v>1</x:v>
      </x:c>
      <x:c r="F1557" s="195" t="s">
        <x:v>6598</x:v>
      </x:c>
      <x:c r="G1557" s="194" t="s">
        <x:v>3016</x:v>
      </x:c>
      <x:c r="H1557" s="194">
        <x:v>1</x:v>
      </x:c>
    </x:row>
    <x:row r="1558" spans="3:8">
      <x:c r="C1558" s="195" t="s">
        <x:v>6226</x:v>
      </x:c>
      <x:c r="D1558" s="194" t="s">
        <x:v>3050</x:v>
      </x:c>
      <x:c r="E1558" s="194">
        <x:v>1</x:v>
      </x:c>
      <x:c r="F1558" s="195" t="s">
        <x:v>4610</x:v>
      </x:c>
      <x:c r="G1558" s="194" t="s">
        <x:v>3050</x:v>
      </x:c>
      <x:c r="H1558" s="194">
        <x:v>1</x:v>
      </x:c>
    </x:row>
    <x:row r="1559" spans="3:8">
      <x:c r="C1559" s="195" t="s">
        <x:v>6766</x:v>
      </x:c>
      <x:c r="D1559" s="194" t="s">
        <x:v>3050</x:v>
      </x:c>
      <x:c r="E1559" s="194">
        <x:v>2</x:v>
      </x:c>
      <x:c r="F1559" s="195" t="s">
        <x:v>6263</x:v>
      </x:c>
      <x:c r="G1559" s="194" t="s">
        <x:v>3016</x:v>
      </x:c>
      <x:c r="H1559" s="194">
        <x:v>1</x:v>
      </x:c>
    </x:row>
    <x:row r="1560" spans="3:8">
      <x:c r="C1560" s="195" t="s">
        <x:v>4744</x:v>
      </x:c>
      <x:c r="D1560" s="194" t="s">
        <x:v>3050</x:v>
      </x:c>
      <x:c r="E1560" s="194">
        <x:v>1</x:v>
      </x:c>
      <x:c r="F1560" s="195" t="s">
        <x:v>4504</x:v>
      </x:c>
      <x:c r="G1560" s="194" t="s">
        <x:v>3016</x:v>
      </x:c>
      <x:c r="H1560" s="194">
        <x:v>1</x:v>
      </x:c>
    </x:row>
    <x:row r="1561" spans="3:8">
      <x:c r="C1561" s="195" t="s">
        <x:v>6899</x:v>
      </x:c>
      <x:c r="D1561" s="194" t="s">
        <x:v>3050</x:v>
      </x:c>
      <x:c r="E1561" s="194">
        <x:v>2</x:v>
      </x:c>
      <x:c r="F1561" s="367" t="s">
        <x:v>3458</x:v>
      </x:c>
      <x:c r="G1561" s="368" t="s">
        <x:v>4629</x:v>
      </x:c>
      <x:c r="H1561" s="368">
        <x:v>1</x:v>
      </x:c>
    </x:row>
    <x:row r="1562" spans="3:8">
      <x:c r="C1562" s="195" t="s">
        <x:v>6652</x:v>
      </x:c>
      <x:c r="D1562" s="194" t="s">
        <x:v>3050</x:v>
      </x:c>
      <x:c r="E1562" s="194">
        <x:v>1</x:v>
      </x:c>
      <x:c r="F1562" s="367" t="s">
        <x:v>4656</x:v>
      </x:c>
      <x:c r="G1562" s="368" t="s">
        <x:v>3016</x:v>
      </x:c>
      <x:c r="H1562" s="368">
        <x:v>1</x:v>
      </x:c>
    </x:row>
    <x:row r="1563" spans="3:8">
      <x:c r="C1563" s="195" t="s">
        <x:v>8806</x:v>
      </x:c>
      <x:c r="D1563" s="194" t="s">
        <x:v>4621</x:v>
      </x:c>
      <x:c r="E1563" s="194">
        <x:v>1</x:v>
      </x:c>
      <x:c r="F1563" s="367" t="s">
        <x:v>1901</x:v>
      </x:c>
      <x:c r="G1563" s="368" t="s">
        <x:v>3016</x:v>
      </x:c>
      <x:c r="H1563" s="368">
        <x:v>1</x:v>
      </x:c>
    </x:row>
    <x:row r="1564" spans="3:8">
      <x:c r="C1564" s="195" t="s">
        <x:v>5832</x:v>
      </x:c>
      <x:c r="D1564" s="194" t="s">
        <x:v>4621</x:v>
      </x:c>
      <x:c r="E1564" s="194">
        <x:v>1</x:v>
      </x:c>
      <x:c r="F1564" s="367" t="s">
        <x:v>6904</x:v>
      </x:c>
      <x:c r="G1564" s="368" t="s">
        <x:v>4629</x:v>
      </x:c>
      <x:c r="H1564" s="368">
        <x:v>1</x:v>
      </x:c>
    </x:row>
    <x:row r="1565" spans="3:8">
      <x:c r="C1565" s="195" t="s">
        <x:v>4673</x:v>
      </x:c>
      <x:c r="D1565" s="194" t="s">
        <x:v>4621</x:v>
      </x:c>
      <x:c r="E1565" s="194">
        <x:v>1</x:v>
      </x:c>
      <x:c r="F1565" s="367" t="s">
        <x:v>6791</x:v>
      </x:c>
      <x:c r="G1565" s="368" t="s">
        <x:v>3050</x:v>
      </x:c>
      <x:c r="H1565" s="368">
        <x:v>1</x:v>
      </x:c>
    </x:row>
    <x:row r="1566" spans="3:8">
      <x:c r="C1566" s="195" t="s">
        <x:v>3322</x:v>
      </x:c>
      <x:c r="D1566" s="194" t="s">
        <x:v>4621</x:v>
      </x:c>
      <x:c r="E1566" s="194">
        <x:v>1</x:v>
      </x:c>
      <x:c r="F1566" s="367" t="s">
        <x:v>3315</x:v>
      </x:c>
      <x:c r="G1566" s="368" t="s">
        <x:v>4629</x:v>
      </x:c>
      <x:c r="H1566" s="368">
        <x:v>1</x:v>
      </x:c>
    </x:row>
    <x:row r="1567" spans="3:8">
      <x:c r="C1567" s="195" t="s">
        <x:v>4792</x:v>
      </x:c>
      <x:c r="D1567" s="194" t="s">
        <x:v>4621</x:v>
      </x:c>
      <x:c r="E1567" s="194">
        <x:v>1</x:v>
      </x:c>
      <x:c r="F1567" s="367" t="s">
        <x:v>6804</x:v>
      </x:c>
      <x:c r="G1567" s="368" t="s">
        <x:v>3050</x:v>
      </x:c>
      <x:c r="H1567" s="368">
        <x:v>1</x:v>
      </x:c>
    </x:row>
    <x:row r="1568" spans="3:8">
      <x:c r="C1568" s="195" t="s">
        <x:v>1855</x:v>
      </x:c>
      <x:c r="D1568" s="194" t="s">
        <x:v>4621</x:v>
      </x:c>
      <x:c r="E1568" s="194">
        <x:v>1</x:v>
      </x:c>
      <x:c r="F1568" s="367" t="s">
        <x:v>4673</x:v>
      </x:c>
      <x:c r="G1568" s="368" t="s">
        <x:v>4621</x:v>
      </x:c>
      <x:c r="H1568" s="368">
        <x:v>1</x:v>
      </x:c>
    </x:row>
    <x:row r="1569" spans="3:8">
      <x:c r="C1569" s="195" t="s">
        <x:v>3258</x:v>
      </x:c>
      <x:c r="D1569" s="194" t="s">
        <x:v>4621</x:v>
      </x:c>
      <x:c r="E1569" s="194">
        <x:v>1</x:v>
      </x:c>
      <x:c r="F1569" s="367" t="s">
        <x:v>3322</x:v>
      </x:c>
      <x:c r="G1569" s="368" t="s">
        <x:v>4621</x:v>
      </x:c>
      <x:c r="H1569" s="368">
        <x:v>1</x:v>
      </x:c>
    </x:row>
    <x:row r="1570" spans="3:8">
      <x:c r="C1570" s="195" t="s">
        <x:v>4461</x:v>
      </x:c>
      <x:c r="D1570" s="194" t="s">
        <x:v>4621</x:v>
      </x:c>
      <x:c r="E1570" s="194">
        <x:v>1</x:v>
      </x:c>
      <x:c r="F1570" s="367" t="s">
        <x:v>4792</x:v>
      </x:c>
      <x:c r="G1570" s="368" t="s">
        <x:v>4621</x:v>
      </x:c>
      <x:c r="H1570" s="368">
        <x:v>1</x:v>
      </x:c>
    </x:row>
    <x:row r="1571" spans="3:8">
      <x:c r="C1571" s="195" t="s">
        <x:v>2096</x:v>
      </x:c>
      <x:c r="D1571" s="194" t="s">
        <x:v>4621</x:v>
      </x:c>
      <x:c r="E1571" s="194">
        <x:v>2</x:v>
      </x:c>
      <x:c r="F1571" s="195" t="s">
        <x:v>6226</x:v>
      </x:c>
      <x:c r="G1571" s="194" t="s">
        <x:v>3050</x:v>
      </x:c>
      <x:c r="H1571" s="194">
        <x:v>1</x:v>
      </x:c>
    </x:row>
    <x:row r="1572" spans="3:8">
      <x:c r="C1572" s="195" t="s">
        <x:v>2345</x:v>
      </x:c>
      <x:c r="D1572" s="194" t="s">
        <x:v>3016</x:v>
      </x:c>
      <x:c r="E1572" s="194">
        <x:v>1</x:v>
      </x:c>
      <x:c r="F1572" s="195" t="s">
        <x:v>6766</x:v>
      </x:c>
      <x:c r="G1572" s="194" t="s">
        <x:v>3050</x:v>
      </x:c>
      <x:c r="H1572" s="194">
        <x:v>2</x:v>
      </x:c>
    </x:row>
    <x:row r="1573" spans="3:8">
      <x:c r="C1573" s="195" t="s">
        <x:v>5905</x:v>
      </x:c>
      <x:c r="D1573" s="194" t="s">
        <x:v>3016</x:v>
      </x:c>
      <x:c r="E1573" s="194">
        <x:v>1</x:v>
      </x:c>
      <x:c r="F1573" s="195" t="s">
        <x:v>1855</x:v>
      </x:c>
      <x:c r="G1573" s="194" t="s">
        <x:v>4621</x:v>
      </x:c>
      <x:c r="H1573" s="194">
        <x:v>1</x:v>
      </x:c>
    </x:row>
    <x:row r="1574" spans="3:8">
      <x:c r="C1574" s="195" t="s">
        <x:v>8592</x:v>
      </x:c>
      <x:c r="D1574" s="194" t="s">
        <x:v>3016</x:v>
      </x:c>
      <x:c r="E1574" s="194">
        <x:v>1</x:v>
      </x:c>
      <x:c r="F1574" s="195" t="s">
        <x:v>3273</x:v>
      </x:c>
      <x:c r="G1574" s="194" t="s">
        <x:v>3016</x:v>
      </x:c>
      <x:c r="H1574" s="194">
        <x:v>1</x:v>
      </x:c>
    </x:row>
    <x:row r="1575" spans="3:8">
      <x:c r="C1575" s="195" t="s">
        <x:v>8903</x:v>
      </x:c>
      <x:c r="D1575" s="194" t="s">
        <x:v>3016</x:v>
      </x:c>
      <x:c r="E1575" s="194">
        <x:v>1</x:v>
      </x:c>
      <x:c r="F1575" s="195" t="s">
        <x:v>4645</x:v>
      </x:c>
      <x:c r="G1575" s="194" t="s">
        <x:v>2999</x:v>
      </x:c>
      <x:c r="H1575" s="194">
        <x:v>1</x:v>
      </x:c>
    </x:row>
    <x:row r="1576" spans="3:8">
      <x:c r="C1576" s="195" t="s">
        <x:v>4620</x:v>
      </x:c>
      <x:c r="D1576" s="194" t="s">
        <x:v>3016</x:v>
      </x:c>
      <x:c r="E1576" s="194">
        <x:v>1</x:v>
      </x:c>
      <x:c r="F1576" s="365" t="s">
        <x:v>4744</x:v>
      </x:c>
      <x:c r="G1576" s="366" t="s">
        <x:v>3050</x:v>
      </x:c>
      <x:c r="H1576" s="366">
        <x:v>1</x:v>
      </x:c>
    </x:row>
    <x:row r="1577" spans="3:8">
      <x:c r="C1577" s="195" t="s">
        <x:v>6598</x:v>
      </x:c>
      <x:c r="D1577" s="194" t="s">
        <x:v>3016</x:v>
      </x:c>
      <x:c r="E1577" s="194">
        <x:v>1</x:v>
      </x:c>
      <x:c r="F1577" s="365" t="s">
        <x:v>6899</x:v>
      </x:c>
      <x:c r="G1577" s="366" t="s">
        <x:v>3050</x:v>
      </x:c>
      <x:c r="H1577" s="366">
        <x:v>2</x:v>
      </x:c>
    </x:row>
    <x:row r="1578" spans="3:8">
      <x:c r="C1578" s="195" t="s">
        <x:v>6263</x:v>
      </x:c>
      <x:c r="D1578" s="194" t="s">
        <x:v>3016</x:v>
      </x:c>
      <x:c r="E1578" s="194">
        <x:v>1</x:v>
      </x:c>
      <x:c r="F1578" s="365" t="s">
        <x:v>6652</x:v>
      </x:c>
      <x:c r="G1578" s="366" t="s">
        <x:v>3050</x:v>
      </x:c>
      <x:c r="H1578" s="366">
        <x:v>1</x:v>
      </x:c>
    </x:row>
    <x:row r="1579" spans="3:8">
      <x:c r="C1579" s="195" t="s">
        <x:v>4504</x:v>
      </x:c>
      <x:c r="D1579" s="194" t="s">
        <x:v>3016</x:v>
      </x:c>
      <x:c r="E1579" s="194">
        <x:v>1</x:v>
      </x:c>
      <x:c r="F1579" s="365" t="s">
        <x:v>3258</x:v>
      </x:c>
      <x:c r="G1579" s="366" t="s">
        <x:v>4621</x:v>
      </x:c>
      <x:c r="H1579" s="366">
        <x:v>1</x:v>
      </x:c>
    </x:row>
    <x:row r="1580" spans="3:8">
      <x:c r="C1580" s="195" t="s">
        <x:v>4656</x:v>
      </x:c>
      <x:c r="D1580" s="194" t="s">
        <x:v>3016</x:v>
      </x:c>
      <x:c r="E1580" s="194">
        <x:v>1</x:v>
      </x:c>
      <x:c r="F1580" s="365" t="s">
        <x:v>4461</x:v>
      </x:c>
      <x:c r="G1580" s="366" t="s">
        <x:v>4621</x:v>
      </x:c>
      <x:c r="H1580" s="366">
        <x:v>1</x:v>
      </x:c>
    </x:row>
    <x:row r="1581" spans="3:8">
      <x:c r="C1581" s="195" t="s">
        <x:v>1901</x:v>
      </x:c>
      <x:c r="D1581" s="194" t="s">
        <x:v>3016</x:v>
      </x:c>
      <x:c r="E1581" s="194">
        <x:v>1</x:v>
      </x:c>
      <x:c r="F1581" s="365" t="s">
        <x:v>2096</x:v>
      </x:c>
      <x:c r="G1581" s="366" t="s">
        <x:v>4621</x:v>
      </x:c>
      <x:c r="H1581" s="366">
        <x:v>2</x:v>
      </x:c>
    </x:row>
    <x:row r="1582" spans="3:8">
      <x:c r="C1582" s="195" t="s">
        <x:v>3273</x:v>
      </x:c>
      <x:c r="D1582" s="194" t="s">
        <x:v>3016</x:v>
      </x:c>
      <x:c r="E1582" s="194">
        <x:v>1</x:v>
      </x:c>
      <x:c r="F1582" s="365" t="s">
        <x:v>8790</x:v>
      </x:c>
      <x:c r="G1582" s="366" t="s">
        <x:v>4629</x:v>
      </x:c>
      <x:c r="H1582" s="366">
        <x:v>1</x:v>
      </x:c>
    </x:row>
    <x:row r="1583" spans="1:5">
      <x:c r="A1583" s="186"/>
      <x:c r="B1583" s="452"/>
      <x:c r="E1583" s="194">
        <x:f>SUM(E1540:E1582)</x:f>
        <x:v>46</x:v>
      </x:c>
    </x:row>
    <x:row r="1584" spans="1:8">
      <x:c r="A1584" s="186">
        <x:v>45837</x:v>
      </x:c>
      <x:c r="B1584" s="452"/>
      <x:c r="C1584" s="195" t="s">
        <x:v>6199</x:v>
      </x:c>
      <x:c r="D1584" s="194" t="s">
        <x:v>2999</x:v>
      </x:c>
      <x:c r="E1584" s="194">
        <x:v>1</x:v>
      </x:c>
      <x:c r="F1584" s="355" t="s">
        <x:v>2339</x:v>
      </x:c>
      <x:c r="G1584" s="356" t="s">
        <x:v>4621</x:v>
      </x:c>
      <x:c r="H1584" s="356">
        <x:v>1</x:v>
      </x:c>
    </x:row>
    <x:row r="1585" spans="3:8">
      <x:c r="C1585" s="195" t="s">
        <x:v>4133</x:v>
      </x:c>
      <x:c r="D1585" s="194" t="s">
        <x:v>4629</x:v>
      </x:c>
      <x:c r="E1585" s="194">
        <x:v>1</x:v>
      </x:c>
      <x:c r="F1585" s="355" t="s">
        <x:v>8191</x:v>
      </x:c>
      <x:c r="G1585" s="356" t="s">
        <x:v>433</x:v>
      </x:c>
      <x:c r="H1585" s="356">
        <x:v>1</x:v>
      </x:c>
    </x:row>
    <x:row r="1586" spans="3:8">
      <x:c r="C1586" s="195" t="s">
        <x:v>8247</x:v>
      </x:c>
      <x:c r="D1586" s="194" t="s">
        <x:v>4629</x:v>
      </x:c>
      <x:c r="E1586" s="194">
        <x:v>1</x:v>
      </x:c>
      <x:c r="F1586" s="355" t="s">
        <x:v>4231</x:v>
      </x:c>
      <x:c r="G1586" s="356" t="s">
        <x:v>4621</x:v>
      </x:c>
      <x:c r="H1586" s="356">
        <x:v>1</x:v>
      </x:c>
    </x:row>
    <x:row r="1587" spans="3:8">
      <x:c r="C1587" s="195" t="s">
        <x:v>8869</x:v>
      </x:c>
      <x:c r="D1587" s="194" t="s">
        <x:v>4629</x:v>
      </x:c>
      <x:c r="E1587" s="194">
        <x:v>1</x:v>
      </x:c>
      <x:c r="F1587" s="355" t="s">
        <x:v>4133</x:v>
      </x:c>
      <x:c r="G1587" s="356" t="s">
        <x:v>4629</x:v>
      </x:c>
      <x:c r="H1587" s="356">
        <x:v>1</x:v>
      </x:c>
    </x:row>
    <x:row r="1588" spans="3:8">
      <x:c r="C1588" s="195" t="s">
        <x:v>4590</x:v>
      </x:c>
      <x:c r="D1588" s="194" t="s">
        <x:v>4629</x:v>
      </x:c>
      <x:c r="E1588" s="194">
        <x:v>1</x:v>
      </x:c>
      <x:c r="F1588" s="355" t="s">
        <x:v>9159</x:v>
      </x:c>
      <x:c r="G1588" s="356" t="s">
        <x:v>3050</x:v>
      </x:c>
      <x:c r="H1588" s="356">
        <x:v>1</x:v>
      </x:c>
    </x:row>
    <x:row r="1589" spans="3:8">
      <x:c r="C1589" s="195" t="s">
        <x:v>9034</x:v>
      </x:c>
      <x:c r="D1589" s="194" t="s">
        <x:v>4629</x:v>
      </x:c>
      <x:c r="E1589" s="194">
        <x:v>1</x:v>
      </x:c>
      <x:c r="F1589" s="195" t="s">
        <x:v>8247</x:v>
      </x:c>
      <x:c r="G1589" s="194" t="s">
        <x:v>4629</x:v>
      </x:c>
      <x:c r="H1589" s="194">
        <x:v>1</x:v>
      </x:c>
    </x:row>
    <x:row r="1590" spans="1:8">
      <x:c r="A1590" s="181" t="s">
        <x:v>1924</x:v>
      </x:c>
      <x:c r="C1590" s="195" t="s">
        <x:v>8191</x:v>
      </x:c>
      <x:c r="D1590" s="194" t="s">
        <x:v>433</x:v>
      </x:c>
      <x:c r="E1590" s="194">
        <x:v>1</x:v>
      </x:c>
      <x:c r="F1590" s="195" t="s">
        <x:v>8869</x:v>
      </x:c>
      <x:c r="G1590" s="194" t="s">
        <x:v>4629</x:v>
      </x:c>
      <x:c r="H1590" s="194">
        <x:v>1</x:v>
      </x:c>
    </x:row>
    <x:row r="1591" spans="3:8">
      <x:c r="C1591" s="195" t="s">
        <x:v>9159</x:v>
      </x:c>
      <x:c r="D1591" s="194" t="s">
        <x:v>3050</x:v>
      </x:c>
      <x:c r="E1591" s="194">
        <x:v>1</x:v>
      </x:c>
      <x:c r="F1591" s="195" t="s">
        <x:v>4404</x:v>
      </x:c>
      <x:c r="G1591" s="194" t="s">
        <x:v>3050</x:v>
      </x:c>
      <x:c r="H1591" s="194">
        <x:v>1</x:v>
      </x:c>
    </x:row>
    <x:row r="1592" spans="3:8">
      <x:c r="C1592" s="195" t="s">
        <x:v>4404</x:v>
      </x:c>
      <x:c r="D1592" s="194" t="s">
        <x:v>3050</x:v>
      </x:c>
      <x:c r="E1592" s="194">
        <x:v>1</x:v>
      </x:c>
      <x:c r="F1592" s="195" t="s">
        <x:v>1881</x:v>
      </x:c>
      <x:c r="G1592" s="194" t="s">
        <x:v>3050</x:v>
      </x:c>
      <x:c r="H1592" s="194">
        <x:v>1</x:v>
      </x:c>
    </x:row>
    <x:row r="1593" spans="3:8">
      <x:c r="C1593" s="195" t="s">
        <x:v>1881</x:v>
      </x:c>
      <x:c r="D1593" s="194" t="s">
        <x:v>3050</x:v>
      </x:c>
      <x:c r="E1593" s="194">
        <x:v>1</x:v>
      </x:c>
      <x:c r="F1593" s="359" t="s">
        <x:v>6844</x:v>
      </x:c>
      <x:c r="G1593" s="360" t="s">
        <x:v>3016</x:v>
      </x:c>
      <x:c r="H1593" s="360">
        <x:v>1</x:v>
      </x:c>
    </x:row>
    <x:row r="1594" spans="3:8">
      <x:c r="C1594" s="195" t="s">
        <x:v>6613</x:v>
      </x:c>
      <x:c r="D1594" s="194" t="s">
        <x:v>3050</x:v>
      </x:c>
      <x:c r="E1594" s="194">
        <x:v>1</x:v>
      </x:c>
      <x:c r="F1594" s="359" t="s">
        <x:v>6613</x:v>
      </x:c>
      <x:c r="G1594" s="360" t="s">
        <x:v>3050</x:v>
      </x:c>
      <x:c r="H1594" s="360">
        <x:v>1</x:v>
      </x:c>
    </x:row>
    <x:row r="1595" spans="3:8">
      <x:c r="C1595" s="195" t="s">
        <x:v>4696</x:v>
      </x:c>
      <x:c r="D1595" s="194" t="s">
        <x:v>3050</x:v>
      </x:c>
      <x:c r="E1595" s="194">
        <x:v>1</x:v>
      </x:c>
      <x:c r="F1595" s="359" t="s">
        <x:v>6932</x:v>
      </x:c>
      <x:c r="G1595" s="360" t="s">
        <x:v>4621</x:v>
      </x:c>
      <x:c r="H1595" s="360">
        <x:v>1</x:v>
      </x:c>
    </x:row>
    <x:row r="1596" spans="3:8">
      <x:c r="C1596" s="195" t="s">
        <x:v>1839</x:v>
      </x:c>
      <x:c r="D1596" s="194" t="s">
        <x:v>3050</x:v>
      </x:c>
      <x:c r="E1596" s="194">
        <x:v>1</x:v>
      </x:c>
      <x:c r="F1596" s="359" t="s">
        <x:v>4764</x:v>
      </x:c>
      <x:c r="G1596" s="360" t="s">
        <x:v>4621</x:v>
      </x:c>
      <x:c r="H1596" s="360">
        <x:v>1</x:v>
      </x:c>
    </x:row>
    <x:row r="1597" spans="3:8">
      <x:c r="C1597" s="195" t="s">
        <x:v>6580</x:v>
      </x:c>
      <x:c r="D1597" s="194" t="s">
        <x:v>3050</x:v>
      </x:c>
      <x:c r="E1597" s="194">
        <x:v>1</x:v>
      </x:c>
      <x:c r="F1597" s="359" t="s">
        <x:v>4590</x:v>
      </x:c>
      <x:c r="G1597" s="360" t="s">
        <x:v>4629</x:v>
      </x:c>
      <x:c r="H1597" s="360">
        <x:v>1</x:v>
      </x:c>
    </x:row>
    <x:row r="1598" spans="3:8">
      <x:c r="C1598" s="195" t="s">
        <x:v>4751</x:v>
      </x:c>
      <x:c r="D1598" s="194" t="s">
        <x:v>3050</x:v>
      </x:c>
      <x:c r="E1598" s="194">
        <x:v>1</x:v>
      </x:c>
      <x:c r="F1598" s="359" t="s">
        <x:v>4696</x:v>
      </x:c>
      <x:c r="G1598" s="360" t="s">
        <x:v>3050</x:v>
      </x:c>
      <x:c r="H1598" s="360">
        <x:v>1</x:v>
      </x:c>
    </x:row>
    <x:row r="1599" spans="3:8">
      <x:c r="C1599" s="195" t="s">
        <x:v>4216</x:v>
      </x:c>
      <x:c r="D1599" s="194" t="s">
        <x:v>3050</x:v>
      </x:c>
      <x:c r="E1599" s="194">
        <x:v>1</x:v>
      </x:c>
      <x:c r="F1599" s="359" t="s">
        <x:v>1839</x:v>
      </x:c>
      <x:c r="G1599" s="360" t="s">
        <x:v>3050</x:v>
      </x:c>
      <x:c r="H1599" s="360">
        <x:v>1</x:v>
      </x:c>
    </x:row>
    <x:row r="1600" spans="3:8">
      <x:c r="C1600" s="195" t="s">
        <x:v>2339</x:v>
      </x:c>
      <x:c r="D1600" s="194" t="s">
        <x:v>4621</x:v>
      </x:c>
      <x:c r="E1600" s="194">
        <x:v>1</x:v>
      </x:c>
      <x:c r="F1600" s="359" t="s">
        <x:v>6192</x:v>
      </x:c>
      <x:c r="G1600" s="360" t="s">
        <x:v>4621</x:v>
      </x:c>
      <x:c r="H1600" s="360">
        <x:v>1</x:v>
      </x:c>
    </x:row>
    <x:row r="1601" spans="3:8">
      <x:c r="C1601" s="195" t="s">
        <x:v>4231</x:v>
      </x:c>
      <x:c r="D1601" s="194" t="s">
        <x:v>4621</x:v>
      </x:c>
      <x:c r="E1601" s="194">
        <x:v>1</x:v>
      </x:c>
      <x:c r="F1601" s="359" t="s">
        <x:v>6580</x:v>
      </x:c>
      <x:c r="G1601" s="360" t="s">
        <x:v>3050</x:v>
      </x:c>
      <x:c r="H1601" s="360">
        <x:v>1</x:v>
      </x:c>
    </x:row>
    <x:row r="1602" spans="3:8">
      <x:c r="C1602" s="195" t="s">
        <x:v>6932</x:v>
      </x:c>
      <x:c r="D1602" s="194" t="s">
        <x:v>4621</x:v>
      </x:c>
      <x:c r="E1602" s="194">
        <x:v>1</x:v>
      </x:c>
      <x:c r="F1602" s="359" t="s">
        <x:v>4751</x:v>
      </x:c>
      <x:c r="G1602" s="360" t="s">
        <x:v>3050</x:v>
      </x:c>
      <x:c r="H1602" s="360">
        <x:v>1</x:v>
      </x:c>
    </x:row>
    <x:row r="1603" spans="3:8">
      <x:c r="C1603" s="195" t="s">
        <x:v>4764</x:v>
      </x:c>
      <x:c r="D1603" s="194" t="s">
        <x:v>4621</x:v>
      </x:c>
      <x:c r="E1603" s="194">
        <x:v>1</x:v>
      </x:c>
      <x:c r="F1603" s="195" t="s">
        <x:v>4625</x:v>
      </x:c>
      <x:c r="G1603" s="194" t="s">
        <x:v>4621</x:v>
      </x:c>
      <x:c r="H1603" s="194">
        <x:v>1</x:v>
      </x:c>
    </x:row>
    <x:row r="1604" spans="3:8">
      <x:c r="C1604" s="195" t="s">
        <x:v>6192</x:v>
      </x:c>
      <x:c r="D1604" s="194" t="s">
        <x:v>4621</x:v>
      </x:c>
      <x:c r="E1604" s="194">
        <x:v>1</x:v>
      </x:c>
      <x:c r="F1604" s="195" t="s">
        <x:v>1931</x:v>
      </x:c>
      <x:c r="G1604" s="194" t="s">
        <x:v>4621</x:v>
      </x:c>
      <x:c r="H1604" s="194">
        <x:v>1</x:v>
      </x:c>
    </x:row>
    <x:row r="1605" spans="3:8">
      <x:c r="C1605" s="195" t="s">
        <x:v>4625</x:v>
      </x:c>
      <x:c r="D1605" s="194" t="s">
        <x:v>4621</x:v>
      </x:c>
      <x:c r="E1605" s="194">
        <x:v>1</x:v>
      </x:c>
      <x:c r="F1605" s="195" t="s">
        <x:v>6199</x:v>
      </x:c>
      <x:c r="G1605" s="194" t="s">
        <x:v>2999</x:v>
      </x:c>
      <x:c r="H1605" s="194">
        <x:v>1</x:v>
      </x:c>
    </x:row>
    <x:row r="1606" spans="3:8">
      <x:c r="C1606" s="195" t="s">
        <x:v>1931</x:v>
      </x:c>
      <x:c r="D1606" s="194" t="s">
        <x:v>4621</x:v>
      </x:c>
      <x:c r="E1606" s="194">
        <x:v>1</x:v>
      </x:c>
      <x:c r="F1606" s="195" t="s">
        <x:v>5852</x:v>
      </x:c>
      <x:c r="G1606" s="194" t="s">
        <x:v>3016</x:v>
      </x:c>
      <x:c r="H1606" s="194">
        <x:v>1</x:v>
      </x:c>
    </x:row>
    <x:row r="1607" spans="3:8">
      <x:c r="C1607" s="195" t="s">
        <x:v>6844</x:v>
      </x:c>
      <x:c r="D1607" s="194" t="s">
        <x:v>3016</x:v>
      </x:c>
      <x:c r="E1607" s="194">
        <x:v>1</x:v>
      </x:c>
      <x:c r="F1607" s="195" t="s">
        <x:v>4216</x:v>
      </x:c>
      <x:c r="G1607" s="194" t="s">
        <x:v>3050</x:v>
      </x:c>
      <x:c r="H1607" s="194">
        <x:v>1</x:v>
      </x:c>
    </x:row>
    <x:row r="1608" spans="3:8">
      <x:c r="C1608" s="195" t="s">
        <x:v>5852</x:v>
      </x:c>
      <x:c r="D1608" s="194" t="s">
        <x:v>3016</x:v>
      </x:c>
      <x:c r="E1608" s="194">
        <x:v>1</x:v>
      </x:c>
      <x:c r="F1608" s="195" t="s">
        <x:v>9034</x:v>
      </x:c>
      <x:c r="G1608" s="194" t="s">
        <x:v>4629</x:v>
      </x:c>
      <x:c r="H1608" s="194">
        <x:v>1</x:v>
      </x:c>
    </x:row>
    <x:row r="1609" spans="5:5">
      <x:c r="E1609" s="194">
        <x:f>SUM(E1584:E1608)</x:f>
        <x:v>25</x:v>
      </x:c>
    </x:row>
    <x:row r="1610" spans="1:8">
      <x:c r="A1610" s="186">
        <x:v>45838</x:v>
      </x:c>
      <x:c r="B1610" s="452"/>
      <x:c r="C1610" s="195" t="s">
        <x:v>8858</x:v>
      </x:c>
      <x:c r="D1610" s="194" t="s">
        <x:v>2999</x:v>
      </x:c>
      <x:c r="E1610" s="194">
        <x:v>2</x:v>
      </x:c>
      <x:c r="F1610" s="350" t="s">
        <x:v>8932</x:v>
      </x:c>
      <x:c r="G1610" s="350" t="s">
        <x:v>4621</x:v>
      </x:c>
      <x:c r="H1610" s="350">
        <x:v>1</x:v>
      </x:c>
    </x:row>
    <x:row r="1611" spans="3:8">
      <x:c r="C1611" s="195" t="s">
        <x:v>6638</x:v>
      </x:c>
      <x:c r="D1611" s="194" t="s">
        <x:v>2999</x:v>
      </x:c>
      <x:c r="E1611" s="194">
        <x:v>1</x:v>
      </x:c>
      <x:c r="F1611" s="350" t="s">
        <x:v>8450</x:v>
      </x:c>
      <x:c r="G1611" s="350" t="s">
        <x:v>3050</x:v>
      </x:c>
      <x:c r="H1611" s="350">
        <x:v>1</x:v>
      </x:c>
    </x:row>
    <x:row r="1612" spans="3:8">
      <x:c r="C1612" s="195" t="s">
        <x:v>6914</x:v>
      </x:c>
      <x:c r="D1612" s="194" t="s">
        <x:v>4629</x:v>
      </x:c>
      <x:c r="E1612" s="194">
        <x:v>1</x:v>
      </x:c>
      <x:c r="F1612" s="350" t="s">
        <x:v>8128</x:v>
      </x:c>
      <x:c r="G1612" s="350" t="s">
        <x:v>4621</x:v>
      </x:c>
      <x:c r="H1612" s="350">
        <x:v>1</x:v>
      </x:c>
    </x:row>
    <x:row r="1613" spans="3:8">
      <x:c r="C1613" s="195" t="s">
        <x:v>5650</x:v>
      </x:c>
      <x:c r="D1613" s="194" t="s">
        <x:v>4629</x:v>
      </x:c>
      <x:c r="E1613" s="194">
        <x:v>1</x:v>
      </x:c>
      <x:c r="F1613" s="350" t="s">
        <x:v>6022</x:v>
      </x:c>
      <x:c r="G1613" s="350" t="s">
        <x:v>4621</x:v>
      </x:c>
      <x:c r="H1613" s="350">
        <x:v>1</x:v>
      </x:c>
    </x:row>
    <x:row r="1614" spans="3:8">
      <x:c r="C1614" s="195" t="s">
        <x:v>4161</x:v>
      </x:c>
      <x:c r="D1614" s="194" t="s">
        <x:v>4629</x:v>
      </x:c>
      <x:c r="E1614" s="194">
        <x:v>1</x:v>
      </x:c>
      <x:c r="F1614" s="350" t="s">
        <x:v>6914</x:v>
      </x:c>
      <x:c r="G1614" s="350" t="s">
        <x:v>4629</x:v>
      </x:c>
      <x:c r="H1614" s="350">
        <x:v>1</x:v>
      </x:c>
    </x:row>
    <x:row r="1615" spans="3:8">
      <x:c r="C1615" s="195" t="s">
        <x:v>8450</x:v>
      </x:c>
      <x:c r="D1615" s="194" t="s">
        <x:v>3050</x:v>
      </x:c>
      <x:c r="E1615" s="194">
        <x:v>1</x:v>
      </x:c>
      <x:c r="F1615" s="194" t="s">
        <x:v>5650</x:v>
      </x:c>
      <x:c r="G1615" s="194" t="s">
        <x:v>4629</x:v>
      </x:c>
      <x:c r="H1615" s="194">
        <x:v>1</x:v>
      </x:c>
    </x:row>
    <x:row r="1616" spans="3:8">
      <x:c r="C1616" s="195" t="s">
        <x:v>4409</x:v>
      </x:c>
      <x:c r="D1616" s="194" t="s">
        <x:v>3050</x:v>
      </x:c>
      <x:c r="E1616" s="194">
        <x:v>1</x:v>
      </x:c>
      <x:c r="F1616" s="194" t="s">
        <x:v>8858</x:v>
      </x:c>
      <x:c r="G1616" s="194" t="s">
        <x:v>2999</x:v>
      </x:c>
      <x:c r="H1616" s="194">
        <x:v>2</x:v>
      </x:c>
    </x:row>
    <x:row r="1617" spans="3:8">
      <x:c r="C1617" s="195" t="s">
        <x:v>6901</x:v>
      </x:c>
      <x:c r="D1617" s="194" t="s">
        <x:v>3050</x:v>
      </x:c>
      <x:c r="E1617" s="194">
        <x:v>1</x:v>
      </x:c>
      <x:c r="F1617" s="194" t="s">
        <x:v>4409</x:v>
      </x:c>
      <x:c r="G1617" s="194" t="s">
        <x:v>3050</x:v>
      </x:c>
      <x:c r="H1617" s="194">
        <x:v>1</x:v>
      </x:c>
    </x:row>
    <x:row r="1618" spans="3:8">
      <x:c r="C1618" s="195" t="s">
        <x:v>6772</x:v>
      </x:c>
      <x:c r="D1618" s="194" t="s">
        <x:v>3050</x:v>
      </x:c>
      <x:c r="E1618" s="194">
        <x:v>1</x:v>
      </x:c>
      <x:c r="F1618" s="360" t="s">
        <x:v>4504</x:v>
      </x:c>
      <x:c r="G1618" s="360" t="s">
        <x:v>3016</x:v>
      </x:c>
      <x:c r="H1618" s="360">
        <x:v>1</x:v>
      </x:c>
    </x:row>
    <x:row r="1619" spans="3:8">
      <x:c r="C1619" s="195" t="s">
        <x:v>4666</x:v>
      </x:c>
      <x:c r="D1619" s="194" t="s">
        <x:v>3050</x:v>
      </x:c>
      <x:c r="E1619" s="194">
        <x:v>1</x:v>
      </x:c>
      <x:c r="F1619" s="360" t="s">
        <x:v>6901</x:v>
      </x:c>
      <x:c r="G1619" s="360" t="s">
        <x:v>3050</x:v>
      </x:c>
      <x:c r="H1619" s="360">
        <x:v>1</x:v>
      </x:c>
    </x:row>
    <x:row r="1620" spans="3:8">
      <x:c r="C1620" s="195" t="s">
        <x:v>1923</x:v>
      </x:c>
      <x:c r="D1620" s="194" t="s">
        <x:v>3050</x:v>
      </x:c>
      <x:c r="E1620" s="194">
        <x:v>1</x:v>
      </x:c>
      <x:c r="F1620" s="360" t="s">
        <x:v>6772</x:v>
      </x:c>
      <x:c r="G1620" s="360" t="s">
        <x:v>3050</x:v>
      </x:c>
      <x:c r="H1620" s="360">
        <x:v>1</x:v>
      </x:c>
    </x:row>
    <x:row r="1621" spans="3:8">
      <x:c r="C1621" s="195" t="s">
        <x:v>6673</x:v>
      </x:c>
      <x:c r="D1621" s="194" t="s">
        <x:v>3050</x:v>
      </x:c>
      <x:c r="E1621" s="194">
        <x:v>1</x:v>
      </x:c>
      <x:c r="F1621" s="360" t="s">
        <x:v>4666</x:v>
      </x:c>
      <x:c r="G1621" s="360" t="s">
        <x:v>3050</x:v>
      </x:c>
      <x:c r="H1621" s="360">
        <x:v>1</x:v>
      </x:c>
    </x:row>
    <x:row r="1622" spans="3:8">
      <x:c r="C1622" s="195" t="s">
        <x:v>3447</x:v>
      </x:c>
      <x:c r="D1622" s="194" t="s">
        <x:v>3050</x:v>
      </x:c>
      <x:c r="E1622" s="194">
        <x:v>1</x:v>
      </x:c>
      <x:c r="F1622" s="360" t="s">
        <x:v>6192</x:v>
      </x:c>
      <x:c r="G1622" s="360" t="s">
        <x:v>4621</x:v>
      </x:c>
      <x:c r="H1622" s="360">
        <x:v>1</x:v>
      </x:c>
    </x:row>
    <x:row r="1623" spans="1:8">
      <x:c r="A1623" s="181" t="s">
        <x:v>6843</x:v>
      </x:c>
      <x:c r="C1623" s="195" t="s">
        <x:v>6641</x:v>
      </x:c>
      <x:c r="D1623" s="194" t="s">
        <x:v>433</x:v>
      </x:c>
      <x:c r="E1623" s="194">
        <x:v>1</x:v>
      </x:c>
      <x:c r="F1623" s="360" t="s">
        <x:v>1923</x:v>
      </x:c>
      <x:c r="G1623" s="360" t="s">
        <x:v>3050</x:v>
      </x:c>
      <x:c r="H1623" s="360">
        <x:v>1</x:v>
      </x:c>
    </x:row>
    <x:row r="1624" spans="1:8">
      <x:c r="A1624" s="176" t="s">
        <x:v>6843</x:v>
      </x:c>
      <x:c r="C1624" s="195" t="s">
        <x:v>8127</x:v>
      </x:c>
      <x:c r="D1624" s="194" t="s">
        <x:v>433</x:v>
      </x:c>
      <x:c r="E1624" s="194">
        <x:v>3</x:v>
      </x:c>
      <x:c r="F1624" s="360" t="s">
        <x:v>3453</x:v>
      </x:c>
      <x:c r="G1624" s="360" t="s">
        <x:v>4621</x:v>
      </x:c>
      <x:c r="H1624" s="360">
        <x:v>1</x:v>
      </x:c>
    </x:row>
    <x:row r="1625" spans="3:8">
      <x:c r="C1625" s="195" t="s">
        <x:v>8932</x:v>
      </x:c>
      <x:c r="D1625" s="194" t="s">
        <x:v>4621</x:v>
      </x:c>
      <x:c r="E1625" s="194">
        <x:v>1</x:v>
      </x:c>
      <x:c r="F1625" s="360" t="s">
        <x:v>6673</x:v>
      </x:c>
      <x:c r="G1625" s="360" t="s">
        <x:v>3050</x:v>
      </x:c>
      <x:c r="H1625" s="360">
        <x:v>1</x:v>
      </x:c>
    </x:row>
    <x:row r="1626" spans="3:8">
      <x:c r="C1626" s="195" t="s">
        <x:v>8128</x:v>
      </x:c>
      <x:c r="D1626" s="194" t="s">
        <x:v>4621</x:v>
      </x:c>
      <x:c r="E1626" s="194">
        <x:v>1</x:v>
      </x:c>
      <x:c r="F1626" s="194" t="s">
        <x:v>3447</x:v>
      </x:c>
      <x:c r="G1626" s="194" t="s">
        <x:v>3050</x:v>
      </x:c>
      <x:c r="H1626" s="194">
        <x:v>1</x:v>
      </x:c>
    </x:row>
    <x:row r="1627" spans="3:8">
      <x:c r="C1627" s="195" t="s">
        <x:v>6022</x:v>
      </x:c>
      <x:c r="D1627" s="194" t="s">
        <x:v>4621</x:v>
      </x:c>
      <x:c r="E1627" s="194">
        <x:v>1</x:v>
      </x:c>
      <x:c r="F1627" s="194" t="s">
        <x:v>6641</x:v>
      </x:c>
      <x:c r="G1627" s="194" t="s">
        <x:v>433</x:v>
      </x:c>
      <x:c r="H1627" s="194">
        <x:v>1</x:v>
      </x:c>
    </x:row>
    <x:row r="1628" spans="3:8">
      <x:c r="C1628" s="195" t="s">
        <x:v>6192</x:v>
      </x:c>
      <x:c r="D1628" s="194" t="s">
        <x:v>4621</x:v>
      </x:c>
      <x:c r="E1628" s="194">
        <x:v>1</x:v>
      </x:c>
      <x:c r="F1628" s="194" t="s">
        <x:v>6638</x:v>
      </x:c>
      <x:c r="G1628" s="194" t="s">
        <x:v>2999</x:v>
      </x:c>
      <x:c r="H1628" s="194">
        <x:v>1</x:v>
      </x:c>
    </x:row>
    <x:row r="1629" spans="3:8">
      <x:c r="C1629" s="195" t="s">
        <x:v>3453</x:v>
      </x:c>
      <x:c r="D1629" s="194" t="s">
        <x:v>4621</x:v>
      </x:c>
      <x:c r="E1629" s="194">
        <x:v>1</x:v>
      </x:c>
      <x:c r="F1629" s="194" t="s">
        <x:v>2096</x:v>
      </x:c>
      <x:c r="G1629" s="194" t="s">
        <x:v>4621</x:v>
      </x:c>
      <x:c r="H1629" s="194">
        <x:v>1</x:v>
      </x:c>
    </x:row>
    <x:row r="1630" spans="3:8">
      <x:c r="C1630" s="195" t="s">
        <x:v>2096</x:v>
      </x:c>
      <x:c r="D1630" s="194" t="s">
        <x:v>4621</x:v>
      </x:c>
      <x:c r="E1630" s="194">
        <x:v>1</x:v>
      </x:c>
      <x:c r="F1630" s="194" t="s">
        <x:v>4161</x:v>
      </x:c>
      <x:c r="G1630" s="194" t="s">
        <x:v>4629</x:v>
      </x:c>
      <x:c r="H1630" s="194">
        <x:v>1</x:v>
      </x:c>
    </x:row>
    <x:row r="1631" spans="3:8">
      <x:c r="C1631" s="195" t="s">
        <x:v>4504</x:v>
      </x:c>
      <x:c r="D1631" s="194" t="s">
        <x:v>3016</x:v>
      </x:c>
      <x:c r="E1631" s="194">
        <x:v>1</x:v>
      </x:c>
      <x:c r="F1631" s="194" t="s">
        <x:v>8127</x:v>
      </x:c>
      <x:c r="G1631" s="194" t="s">
        <x:v>433</x:v>
      </x:c>
      <x:c r="H1631" s="194">
        <x:v>3</x:v>
      </x:c>
    </x:row>
    <x:row r="1632" spans="5:5">
      <x:c r="E1632" s="194">
        <x:f>SUM(E1610:E1631)</x:f>
        <x:v>25</x:v>
      </x:c>
    </x:row>
    <x:row r="1633" spans="1:8">
      <x:c r="A1633" s="186">
        <x:v>45839</x:v>
      </x:c>
      <x:c r="B1633" s="452"/>
      <x:c r="C1633" s="195" t="s">
        <x:v>4166</x:v>
      </x:c>
      <x:c r="D1633" s="194" t="s">
        <x:v>2999</x:v>
      </x:c>
      <x:c r="E1633" s="194">
        <x:v>1</x:v>
      </x:c>
      <x:c r="F1633" s="195" t="s">
        <x:v>4166</x:v>
      </x:c>
      <x:c r="G1633" s="194" t="s">
        <x:v>2999</x:v>
      </x:c>
      <x:c r="H1633" s="194">
        <x:v>1</x:v>
      </x:c>
    </x:row>
    <x:row r="1634" spans="3:8">
      <x:c r="C1634" s="195" t="s">
        <x:v>8194</x:v>
      </x:c>
      <x:c r="D1634" s="194" t="s">
        <x:v>2999</x:v>
      </x:c>
      <x:c r="E1634" s="194">
        <x:v>1</x:v>
      </x:c>
      <x:c r="F1634" s="195" t="s">
        <x:v>9173</x:v>
      </x:c>
      <x:c r="G1634" s="194" t="s">
        <x:v>4629</x:v>
      </x:c>
      <x:c r="H1634" s="194">
        <x:v>1</x:v>
      </x:c>
    </x:row>
    <x:row r="1635" spans="3:8">
      <x:c r="C1635" s="195" t="s">
        <x:v>4731</x:v>
      </x:c>
      <x:c r="D1635" s="194" t="s">
        <x:v>2999</x:v>
      </x:c>
      <x:c r="E1635" s="194">
        <x:v>2</x:v>
      </x:c>
      <x:c r="F1635" s="355" t="s">
        <x:v>9048</x:v>
      </x:c>
      <x:c r="G1635" s="356" t="s">
        <x:v>4629</x:v>
      </x:c>
      <x:c r="H1635" s="356">
        <x:v>1</x:v>
      </x:c>
    </x:row>
    <x:row r="1636" spans="3:8">
      <x:c r="C1636" s="195" t="s">
        <x:v>6123</x:v>
      </x:c>
      <x:c r="D1636" s="194" t="s">
        <x:v>2999</x:v>
      </x:c>
      <x:c r="E1636" s="194">
        <x:v>1</x:v>
      </x:c>
      <x:c r="F1636" s="355" t="s">
        <x:v>8194</x:v>
      </x:c>
      <x:c r="G1636" s="356" t="s">
        <x:v>2999</x:v>
      </x:c>
      <x:c r="H1636" s="356">
        <x:v>1</x:v>
      </x:c>
    </x:row>
    <x:row r="1637" spans="3:8">
      <x:c r="C1637" s="195" t="s">
        <x:v>9173</x:v>
      </x:c>
      <x:c r="D1637" s="194" t="s">
        <x:v>4629</x:v>
      </x:c>
      <x:c r="E1637" s="194">
        <x:v>1</x:v>
      </x:c>
      <x:c r="F1637" s="355" t="s">
        <x:v>9110</x:v>
      </x:c>
      <x:c r="G1637" s="356" t="s">
        <x:v>4629</x:v>
      </x:c>
      <x:c r="H1637" s="356">
        <x:v>1</x:v>
      </x:c>
    </x:row>
    <x:row r="1638" spans="3:8">
      <x:c r="C1638" s="195" t="s">
        <x:v>9048</x:v>
      </x:c>
      <x:c r="D1638" s="194" t="s">
        <x:v>4629</x:v>
      </x:c>
      <x:c r="E1638" s="194">
        <x:v>1</x:v>
      </x:c>
      <x:c r="F1638" s="355" t="s">
        <x:v>5647</x:v>
      </x:c>
      <x:c r="G1638" s="356" t="s">
        <x:v>4621</x:v>
      </x:c>
      <x:c r="H1638" s="356">
        <x:v>1</x:v>
      </x:c>
    </x:row>
    <x:row r="1639" spans="3:8">
      <x:c r="C1639" s="195" t="s">
        <x:v>9110</x:v>
      </x:c>
      <x:c r="D1639" s="194" t="s">
        <x:v>4629</x:v>
      </x:c>
      <x:c r="E1639" s="194">
        <x:v>1</x:v>
      </x:c>
      <x:c r="F1639" s="355" t="s">
        <x:v>8744</x:v>
      </x:c>
      <x:c r="G1639" s="356" t="s">
        <x:v>4621</x:v>
      </x:c>
      <x:c r="H1639" s="356">
        <x:v>1</x:v>
      </x:c>
    </x:row>
    <x:row r="1640" spans="3:8">
      <x:c r="C1640" s="195" t="s">
        <x:v>6649</x:v>
      </x:c>
      <x:c r="D1640" s="194" t="s">
        <x:v>4629</x:v>
      </x:c>
      <x:c r="E1640" s="194">
        <x:v>1</x:v>
      </x:c>
      <x:c r="F1640" s="195" t="s">
        <x:v>1808</x:v>
      </x:c>
      <x:c r="G1640" s="194" t="s">
        <x:v>3050</x:v>
      </x:c>
      <x:c r="H1640" s="194">
        <x:v>1</x:v>
      </x:c>
    </x:row>
    <x:row r="1641" spans="3:8">
      <x:c r="C1641" s="195" t="s">
        <x:v>6657</x:v>
      </x:c>
      <x:c r="D1641" s="194" t="s">
        <x:v>4629</x:v>
      </x:c>
      <x:c r="E1641" s="194">
        <x:v>1</x:v>
      </x:c>
      <x:c r="F1641" s="195" t="s">
        <x:v>4731</x:v>
      </x:c>
      <x:c r="G1641" s="194" t="s">
        <x:v>2999</x:v>
      </x:c>
      <x:c r="H1641" s="194">
        <x:v>2</x:v>
      </x:c>
    </x:row>
    <x:row r="1642" spans="3:8">
      <x:c r="C1642" s="195" t="s">
        <x:v>1808</x:v>
      </x:c>
      <x:c r="D1642" s="194" t="s">
        <x:v>3050</x:v>
      </x:c>
      <x:c r="E1642" s="194">
        <x:v>1</x:v>
      </x:c>
      <x:c r="F1642" s="195" t="s">
        <x:v>6649</x:v>
      </x:c>
      <x:c r="G1642" s="194" t="s">
        <x:v>4629</x:v>
      </x:c>
      <x:c r="H1642" s="194">
        <x:v>1</x:v>
      </x:c>
    </x:row>
    <x:row r="1643" spans="3:8">
      <x:c r="C1643" s="195" t="s">
        <x:v>3329</x:v>
      </x:c>
      <x:c r="D1643" s="194" t="s">
        <x:v>3050</x:v>
      </x:c>
      <x:c r="E1643" s="194">
        <x:v>1</x:v>
      </x:c>
      <x:c r="F1643" s="195" t="s">
        <x:v>3329</x:v>
      </x:c>
      <x:c r="G1643" s="194" t="s">
        <x:v>3050</x:v>
      </x:c>
      <x:c r="H1643" s="194">
        <x:v>1</x:v>
      </x:c>
    </x:row>
    <x:row r="1644" spans="3:8">
      <x:c r="C1644" s="195" t="s">
        <x:v>1867</x:v>
      </x:c>
      <x:c r="D1644" s="194" t="s">
        <x:v>3050</x:v>
      </x:c>
      <x:c r="E1644" s="194">
        <x:v>1</x:v>
      </x:c>
      <x:c r="F1644" s="195" t="s">
        <x:v>4728</x:v>
      </x:c>
      <x:c r="G1644" s="194" t="s">
        <x:v>4621</x:v>
      </x:c>
      <x:c r="H1644" s="194">
        <x:v>1</x:v>
      </x:c>
    </x:row>
    <x:row r="1645" spans="3:8">
      <x:c r="C1645" s="195" t="s">
        <x:v>5647</x:v>
      </x:c>
      <x:c r="D1645" s="194" t="s">
        <x:v>4621</x:v>
      </x:c>
      <x:c r="E1645" s="194">
        <x:v>1</x:v>
      </x:c>
      <x:c r="F1645" s="394" t="s">
        <x:v>3278</x:v>
      </x:c>
      <x:c r="G1645" s="395" t="s">
        <x:v>4621</x:v>
      </x:c>
      <x:c r="H1645" s="395">
        <x:v>1</x:v>
      </x:c>
    </x:row>
    <x:row r="1646" spans="3:8">
      <x:c r="C1646" s="195" t="s">
        <x:v>8744</x:v>
      </x:c>
      <x:c r="D1646" s="194" t="s">
        <x:v>4621</x:v>
      </x:c>
      <x:c r="E1646" s="194">
        <x:v>1</x:v>
      </x:c>
      <x:c r="F1646" s="394" t="s">
        <x:v>6123</x:v>
      </x:c>
      <x:c r="G1646" s="395" t="s">
        <x:v>2999</x:v>
      </x:c>
      <x:c r="H1646" s="395">
        <x:v>1</x:v>
      </x:c>
    </x:row>
    <x:row r="1647" spans="3:8">
      <x:c r="C1647" s="195" t="s">
        <x:v>4728</x:v>
      </x:c>
      <x:c r="D1647" s="194" t="s">
        <x:v>4621</x:v>
      </x:c>
      <x:c r="E1647" s="194">
        <x:v>1</x:v>
      </x:c>
      <x:c r="F1647" s="394" t="s">
        <x:v>1867</x:v>
      </x:c>
      <x:c r="G1647" s="395" t="s">
        <x:v>3050</x:v>
      </x:c>
      <x:c r="H1647" s="395">
        <x:v>1</x:v>
      </x:c>
    </x:row>
    <x:row r="1648" spans="3:8">
      <x:c r="C1648" s="195" t="s">
        <x:v>3278</x:v>
      </x:c>
      <x:c r="D1648" s="194" t="s">
        <x:v>4621</x:v>
      </x:c>
      <x:c r="E1648" s="194">
        <x:v>1</x:v>
      </x:c>
      <x:c r="F1648" s="394" t="s">
        <x:v>6657</x:v>
      </x:c>
      <x:c r="G1648" s="395" t="s">
        <x:v>4629</x:v>
      </x:c>
      <x:c r="H1648" s="395">
        <x:v>1</x:v>
      </x:c>
    </x:row>
    <x:row r="1649" spans="5:5">
      <x:c r="E1649" s="194">
        <x:f>SUM(E1633:E1648)</x:f>
        <x:v>17</x:v>
      </x:c>
    </x:row>
    <x:row r="1650" spans="1:8">
      <x:c r="A1650" s="186">
        <x:v>45840</x:v>
      </x:c>
      <x:c r="B1650" s="452"/>
      <x:c r="C1650" s="195" t="s">
        <x:v>3466</x:v>
      </x:c>
      <x:c r="D1650" s="194" t="s">
        <x:v>2999</x:v>
      </x:c>
      <x:c r="E1650" s="194">
        <x:v>1</x:v>
      </x:c>
      <x:c r="F1650" s="355" t="s">
        <x:v>2125</x:v>
      </x:c>
      <x:c r="G1650" s="356" t="s">
        <x:v>4621</x:v>
      </x:c>
      <x:c r="H1650" s="356">
        <x:v>1</x:v>
      </x:c>
    </x:row>
    <x:row r="1651" spans="3:8">
      <x:c r="C1651" s="195" t="s">
        <x:v>6654</x:v>
      </x:c>
      <x:c r="D1651" s="194" t="s">
        <x:v>2999</x:v>
      </x:c>
      <x:c r="E1651" s="194">
        <x:v>1</x:v>
      </x:c>
      <x:c r="F1651" s="355" t="s">
        <x:v>2037</x:v>
      </x:c>
      <x:c r="G1651" s="356" t="s">
        <x:v>4629</x:v>
      </x:c>
      <x:c r="H1651" s="356">
        <x:v>1</x:v>
      </x:c>
    </x:row>
    <x:row r="1652" spans="3:8">
      <x:c r="C1652" s="195" t="s">
        <x:v>2037</x:v>
      </x:c>
      <x:c r="D1652" s="194" t="s">
        <x:v>4629</x:v>
      </x:c>
      <x:c r="E1652" s="194">
        <x:v>1</x:v>
      </x:c>
      <x:c r="F1652" s="355" t="s">
        <x:v>4355</x:v>
      </x:c>
      <x:c r="G1652" s="356" t="s">
        <x:v>4621</x:v>
      </x:c>
      <x:c r="H1652" s="356">
        <x:v>1</x:v>
      </x:c>
    </x:row>
    <x:row r="1653" spans="3:8">
      <x:c r="C1653" s="195" t="s">
        <x:v>6625</x:v>
      </x:c>
      <x:c r="D1653" s="194" t="s">
        <x:v>4629</x:v>
      </x:c>
      <x:c r="E1653" s="194">
        <x:v>1</x:v>
      </x:c>
      <x:c r="F1653" s="355" t="s">
        <x:v>8322</x:v>
      </x:c>
      <x:c r="G1653" s="356" t="s">
        <x:v>3016</x:v>
      </x:c>
      <x:c r="H1653" s="356">
        <x:v>1</x:v>
      </x:c>
    </x:row>
    <x:row r="1654" spans="3:8">
      <x:c r="C1654" s="195" t="s">
        <x:v>6791</x:v>
      </x:c>
      <x:c r="D1654" s="194" t="s">
        <x:v>3050</x:v>
      </x:c>
      <x:c r="E1654" s="194">
        <x:v>1</x:v>
      </x:c>
      <x:c r="F1654" s="195" t="s">
        <x:v>3466</x:v>
      </x:c>
      <x:c r="G1654" s="194" t="s">
        <x:v>2999</x:v>
      </x:c>
      <x:c r="H1654" s="194">
        <x:v>1</x:v>
      </x:c>
    </x:row>
    <x:row r="1655" spans="3:8">
      <x:c r="C1655" s="195" t="s">
        <x:v>4776</x:v>
      </x:c>
      <x:c r="D1655" s="194" t="s">
        <x:v>3050</x:v>
      </x:c>
      <x:c r="E1655" s="194">
        <x:v>1</x:v>
      </x:c>
      <x:c r="F1655" s="195" t="s">
        <x:v>6791</x:v>
      </x:c>
      <x:c r="G1655" s="194" t="s">
        <x:v>3050</x:v>
      </x:c>
      <x:c r="H1655" s="194">
        <x:v>1</x:v>
      </x:c>
    </x:row>
    <x:row r="1656" spans="3:8">
      <x:c r="C1656" s="195" t="s">
        <x:v>1899</x:v>
      </x:c>
      <x:c r="D1656" s="194" t="s">
        <x:v>3050</x:v>
      </x:c>
      <x:c r="E1656" s="194">
        <x:v>3</x:v>
      </x:c>
      <x:c r="F1656" s="195" t="s">
        <x:v>6714</x:v>
      </x:c>
      <x:c r="G1656" s="194" t="s">
        <x:v>4621</x:v>
      </x:c>
      <x:c r="H1656" s="194">
        <x:v>1</x:v>
      </x:c>
    </x:row>
    <x:row r="1657" spans="3:8">
      <x:c r="C1657" s="195" t="s">
        <x:v>2125</x:v>
      </x:c>
      <x:c r="D1657" s="194" t="s">
        <x:v>4621</x:v>
      </x:c>
      <x:c r="E1657" s="194">
        <x:v>1</x:v>
      </x:c>
      <x:c r="F1657" s="319" t="s">
        <x:v>6625</x:v>
      </x:c>
      <x:c r="G1657" s="320" t="s">
        <x:v>4629</x:v>
      </x:c>
      <x:c r="H1657" s="320">
        <x:v>1</x:v>
      </x:c>
    </x:row>
    <x:row r="1658" spans="3:8">
      <x:c r="C1658" s="195" t="s">
        <x:v>4355</x:v>
      </x:c>
      <x:c r="D1658" s="194" t="s">
        <x:v>4621</x:v>
      </x:c>
      <x:c r="E1658" s="194">
        <x:v>1</x:v>
      </x:c>
      <x:c r="F1658" s="319" t="s">
        <x:v>6654</x:v>
      </x:c>
      <x:c r="G1658" s="320" t="s">
        <x:v>2999</x:v>
      </x:c>
      <x:c r="H1658" s="320">
        <x:v>1</x:v>
      </x:c>
    </x:row>
    <x:row r="1659" spans="3:8">
      <x:c r="C1659" s="195" t="s">
        <x:v>6714</x:v>
      </x:c>
      <x:c r="D1659" s="194" t="s">
        <x:v>4621</x:v>
      </x:c>
      <x:c r="E1659" s="194">
        <x:v>1</x:v>
      </x:c>
      <x:c r="F1659" s="319" t="s">
        <x:v>4776</x:v>
      </x:c>
      <x:c r="G1659" s="320" t="s">
        <x:v>3050</x:v>
      </x:c>
      <x:c r="H1659" s="320">
        <x:v>1</x:v>
      </x:c>
    </x:row>
    <x:row r="1660" spans="3:8">
      <x:c r="C1660" s="195" t="s">
        <x:v>4428</x:v>
      </x:c>
      <x:c r="D1660" s="194" t="s">
        <x:v>4621</x:v>
      </x:c>
      <x:c r="E1660" s="194">
        <x:v>3</x:v>
      </x:c>
      <x:c r="F1660" s="319" t="s">
        <x:v>3299</x:v>
      </x:c>
      <x:c r="G1660" s="320" t="s">
        <x:v>3016</x:v>
      </x:c>
      <x:c r="H1660" s="320">
        <x:v>1</x:v>
      </x:c>
    </x:row>
    <x:row r="1661" spans="3:8">
      <x:c r="C1661" s="195" t="s">
        <x:v>8322</x:v>
      </x:c>
      <x:c r="D1661" s="194" t="s">
        <x:v>3016</x:v>
      </x:c>
      <x:c r="E1661" s="194">
        <x:v>1</x:v>
      </x:c>
      <x:c r="F1661" s="319" t="s">
        <x:v>6827</x:v>
      </x:c>
      <x:c r="G1661" s="320" t="s">
        <x:v>3016</x:v>
      </x:c>
      <x:c r="H1661" s="320">
        <x:v>1</x:v>
      </x:c>
    </x:row>
    <x:row r="1662" spans="3:8">
      <x:c r="C1662" s="195" t="s">
        <x:v>3299</x:v>
      </x:c>
      <x:c r="D1662" s="194" t="s">
        <x:v>3016</x:v>
      </x:c>
      <x:c r="E1662" s="194">
        <x:v>1</x:v>
      </x:c>
      <x:c r="F1662" s="195" t="s">
        <x:v>1899</x:v>
      </x:c>
      <x:c r="G1662" s="194" t="s">
        <x:v>3050</x:v>
      </x:c>
      <x:c r="H1662" s="194">
        <x:v>3</x:v>
      </x:c>
    </x:row>
    <x:row r="1663" spans="3:8">
      <x:c r="C1663" s="195" t="s">
        <x:v>6827</x:v>
      </x:c>
      <x:c r="D1663" s="194" t="s">
        <x:v>3016</x:v>
      </x:c>
      <x:c r="E1663" s="194">
        <x:v>1</x:v>
      </x:c>
      <x:c r="F1663" s="195" t="s">
        <x:v>4428</x:v>
      </x:c>
      <x:c r="G1663" s="194" t="s">
        <x:v>4621</x:v>
      </x:c>
      <x:c r="H1663" s="194">
        <x:v>3</x:v>
      </x:c>
    </x:row>
    <x:row r="1664" spans="5:5">
      <x:c r="E1664" s="194">
        <x:f>SUM(E1650:E1663)</x:f>
        <x:v>18</x:v>
      </x:c>
    </x:row>
    <x:row r="1665" spans="1:8">
      <x:c r="A1665" s="186">
        <x:v>45841</x:v>
      </x:c>
      <x:c r="B1665" s="452"/>
      <x:c r="C1665" s="195" t="s">
        <x:v>6763</x:v>
      </x:c>
      <x:c r="D1665" s="194" t="s">
        <x:v>2999</x:v>
      </x:c>
      <x:c r="E1665" s="194">
        <x:v>1</x:v>
      </x:c>
      <x:c r="F1665" s="319" t="s">
        <x:v>4472</x:v>
      </x:c>
      <x:c r="G1665" s="320" t="s">
        <x:v>3050</x:v>
      </x:c>
      <x:c r="H1665" s="320">
        <x:v>1</x:v>
      </x:c>
    </x:row>
    <x:row r="1666" spans="3:8">
      <x:c r="C1666" s="195" t="s">
        <x:v>4306</x:v>
      </x:c>
      <x:c r="D1666" s="194" t="s">
        <x:v>4629</x:v>
      </x:c>
      <x:c r="E1666" s="194">
        <x:v>1</x:v>
      </x:c>
      <x:c r="F1666" s="319" t="s">
        <x:v>8176</x:v>
      </x:c>
      <x:c r="G1666" s="320" t="s">
        <x:v>3050</x:v>
      </x:c>
      <x:c r="H1666" s="320">
        <x:v>1</x:v>
      </x:c>
    </x:row>
    <x:row r="1667" spans="3:8">
      <x:c r="C1667" s="195" t="s">
        <x:v>6823</x:v>
      </x:c>
      <x:c r="D1667" s="194" t="s">
        <x:v>4629</x:v>
      </x:c>
      <x:c r="E1667" s="194">
        <x:v>1</x:v>
      </x:c>
      <x:c r="F1667" s="319" t="s">
        <x:v>4306</x:v>
      </x:c>
      <x:c r="G1667" s="320" t="s">
        <x:v>4629</x:v>
      </x:c>
      <x:c r="H1667" s="320">
        <x:v>1</x:v>
      </x:c>
    </x:row>
    <x:row r="1668" spans="3:8">
      <x:c r="C1668" s="195" t="s">
        <x:v>3419</x:v>
      </x:c>
      <x:c r="D1668" s="194" t="s">
        <x:v>4629</x:v>
      </x:c>
      <x:c r="E1668" s="194">
        <x:v>1</x:v>
      </x:c>
      <x:c r="F1668" s="195" t="s">
        <x:v>1831</x:v>
      </x:c>
      <x:c r="G1668" s="194" t="s">
        <x:v>3050</x:v>
      </x:c>
      <x:c r="H1668" s="194">
        <x:v>1</x:v>
      </x:c>
    </x:row>
    <x:row r="1669" spans="3:8">
      <x:c r="C1669" s="195" t="s">
        <x:v>3442</x:v>
      </x:c>
      <x:c r="D1669" s="194" t="s">
        <x:v>4629</x:v>
      </x:c>
      <x:c r="E1669" s="194">
        <x:v>1</x:v>
      </x:c>
      <x:c r="F1669" s="195" t="s">
        <x:v>4685</x:v>
      </x:c>
      <x:c r="G1669" s="194" t="s">
        <x:v>3016</x:v>
      </x:c>
      <x:c r="H1669" s="194">
        <x:v>1</x:v>
      </x:c>
    </x:row>
    <x:row r="1670" spans="3:8">
      <x:c r="C1670" s="195" t="s">
        <x:v>4472</x:v>
      </x:c>
      <x:c r="D1670" s="194" t="s">
        <x:v>3050</x:v>
      </x:c>
      <x:c r="E1670" s="194">
        <x:v>1</x:v>
      </x:c>
      <x:c r="F1670" s="195" t="s">
        <x:v>6702</x:v>
      </x:c>
      <x:c r="G1670" s="194" t="s">
        <x:v>3016</x:v>
      </x:c>
      <x:c r="H1670" s="194">
        <x:v>1</x:v>
      </x:c>
    </x:row>
    <x:row r="1671" spans="3:8">
      <x:c r="C1671" s="195" t="s">
        <x:v>8176</x:v>
      </x:c>
      <x:c r="D1671" s="194" t="s">
        <x:v>3050</x:v>
      </x:c>
      <x:c r="E1671" s="194">
        <x:v>1</x:v>
      </x:c>
      <x:c r="F1671" s="349" t="s">
        <x:v>3336</x:v>
      </x:c>
      <x:c r="G1671" s="350" t="s">
        <x:v>4621</x:v>
      </x:c>
      <x:c r="H1671" s="350">
        <x:v>1</x:v>
      </x:c>
    </x:row>
    <x:row r="1672" spans="3:8">
      <x:c r="C1672" s="195" t="s">
        <x:v>1831</x:v>
      </x:c>
      <x:c r="D1672" s="194" t="s">
        <x:v>3050</x:v>
      </x:c>
      <x:c r="E1672" s="194">
        <x:v>1</x:v>
      </x:c>
      <x:c r="F1672" s="349" t="s">
        <x:v>6608</x:v>
      </x:c>
      <x:c r="G1672" s="350" t="s">
        <x:v>4621</x:v>
      </x:c>
      <x:c r="H1672" s="350">
        <x:v>1</x:v>
      </x:c>
    </x:row>
    <x:row r="1673" spans="1:8">
      <x:c r="A1673" s="181" t="s">
        <x:v>6843</x:v>
      </x:c>
      <x:c r="C1673" s="195" t="s">
        <x:v>6641</x:v>
      </x:c>
      <x:c r="D1673" s="194" t="s">
        <x:v>433</x:v>
      </x:c>
      <x:c r="E1673" s="194">
        <x:v>1</x:v>
      </x:c>
      <x:c r="F1673" s="349" t="s">
        <x:v>6823</x:v>
      </x:c>
      <x:c r="G1673" s="350" t="s">
        <x:v>4629</x:v>
      </x:c>
      <x:c r="H1673" s="350">
        <x:v>1</x:v>
      </x:c>
    </x:row>
    <x:row r="1674" spans="3:8">
      <x:c r="C1674" s="195" t="s">
        <x:v>3336</x:v>
      </x:c>
      <x:c r="D1674" s="194" t="s">
        <x:v>4621</x:v>
      </x:c>
      <x:c r="E1674" s="194">
        <x:v>1</x:v>
      </x:c>
      <x:c r="F1674" s="195" t="s">
        <x:v>3419</x:v>
      </x:c>
      <x:c r="G1674" s="194" t="s">
        <x:v>4629</x:v>
      </x:c>
      <x:c r="H1674" s="194">
        <x:v>1</x:v>
      </x:c>
    </x:row>
    <x:row r="1675" spans="3:8">
      <x:c r="C1675" s="195" t="s">
        <x:v>6608</x:v>
      </x:c>
      <x:c r="D1675" s="194" t="s">
        <x:v>4621</x:v>
      </x:c>
      <x:c r="E1675" s="194">
        <x:v>1</x:v>
      </x:c>
      <x:c r="F1675" s="398" t="s">
        <x:v>6641</x:v>
      </x:c>
      <x:c r="G1675" s="399" t="s">
        <x:v>433</x:v>
      </x:c>
      <x:c r="H1675" s="399">
        <x:v>1</x:v>
      </x:c>
    </x:row>
    <x:row r="1676" spans="3:8">
      <x:c r="C1676" s="195" t="s">
        <x:v>4685</x:v>
      </x:c>
      <x:c r="D1676" s="194" t="s">
        <x:v>3016</x:v>
      </x:c>
      <x:c r="E1676" s="194">
        <x:v>1</x:v>
      </x:c>
      <x:c r="F1676" s="398" t="s">
        <x:v>6763</x:v>
      </x:c>
      <x:c r="G1676" s="399" t="s">
        <x:v>2999</x:v>
      </x:c>
      <x:c r="H1676" s="399">
        <x:v>1</x:v>
      </x:c>
    </x:row>
    <x:row r="1677" spans="3:8">
      <x:c r="C1677" s="195" t="s">
        <x:v>6702</x:v>
      </x:c>
      <x:c r="D1677" s="194" t="s">
        <x:v>3016</x:v>
      </x:c>
      <x:c r="E1677" s="194">
        <x:v>1</x:v>
      </x:c>
      <x:c r="F1677" s="195" t="s">
        <x:v>3442</x:v>
      </x:c>
      <x:c r="G1677" s="194" t="s">
        <x:v>4629</x:v>
      </x:c>
      <x:c r="H1677" s="194">
        <x:v>1</x:v>
      </x:c>
    </x:row>
    <x:row r="1678" spans="5:5">
      <x:c r="E1678" s="194">
        <x:f>SUM(E1665:E1677)</x:f>
        <x:v>13</x:v>
      </x:c>
    </x:row>
    <x:row r="1679" spans="1:8">
      <x:c r="A1679" s="186">
        <x:v>45842</x:v>
      </x:c>
      <x:c r="B1679" s="452"/>
      <x:c r="C1679" s="195" t="s">
        <x:v>3300</x:v>
      </x:c>
      <x:c r="D1679" s="194" t="s">
        <x:v>2999</x:v>
      </x:c>
      <x:c r="E1679" s="194">
        <x:v>2</x:v>
      </x:c>
      <x:c r="F1679" s="355" t="s">
        <x:v>8919</x:v>
      </x:c>
      <x:c r="G1679" s="356" t="s">
        <x:v>3050</x:v>
      </x:c>
      <x:c r="H1679" s="356">
        <x:v>1</x:v>
      </x:c>
    </x:row>
    <x:row r="1680" spans="3:8">
      <x:c r="C1680" s="195" t="s">
        <x:v>6654</x:v>
      </x:c>
      <x:c r="D1680" s="194" t="s">
        <x:v>2999</x:v>
      </x:c>
      <x:c r="E1680" s="194">
        <x:v>1</x:v>
      </x:c>
      <x:c r="F1680" s="355" t="s">
        <x:v>8466</x:v>
      </x:c>
      <x:c r="G1680" s="356" t="s">
        <x:v>3050</x:v>
      </x:c>
      <x:c r="H1680" s="356">
        <x:v>1</x:v>
      </x:c>
    </x:row>
    <x:row r="1681" spans="3:8">
      <x:c r="C1681" s="195" t="s">
        <x:v>6875</x:v>
      </x:c>
      <x:c r="D1681" s="194" t="s">
        <x:v>2999</x:v>
      </x:c>
      <x:c r="E1681" s="194">
        <x:v>1</x:v>
      </x:c>
      <x:c r="F1681" s="355" t="s">
        <x:v>8695</x:v>
      </x:c>
      <x:c r="G1681" s="356" t="s">
        <x:v>3050</x:v>
      </x:c>
      <x:c r="H1681" s="356">
        <x:v>1</x:v>
      </x:c>
    </x:row>
    <x:row r="1682" spans="3:8">
      <x:c r="C1682" s="195" t="s">
        <x:v>8575</x:v>
      </x:c>
      <x:c r="D1682" s="194" t="s">
        <x:v>4629</x:v>
      </x:c>
      <x:c r="E1682" s="194">
        <x:v>1</x:v>
      </x:c>
      <x:c r="F1682" s="355" t="s">
        <x:v>5958</x:v>
      </x:c>
      <x:c r="G1682" s="356" t="s">
        <x:v>3050</x:v>
      </x:c>
      <x:c r="H1682" s="356">
        <x:v>1</x:v>
      </x:c>
    </x:row>
    <x:row r="1683" spans="3:8">
      <x:c r="C1683" s="195" t="s">
        <x:v>3401</x:v>
      </x:c>
      <x:c r="D1683" s="194" t="s">
        <x:v>4629</x:v>
      </x:c>
      <x:c r="E1683" s="194">
        <x:v>1</x:v>
      </x:c>
      <x:c r="F1683" s="355" t="s">
        <x:v>5660</x:v>
      </x:c>
      <x:c r="G1683" s="356" t="s">
        <x:v>3016</x:v>
      </x:c>
      <x:c r="H1683" s="356">
        <x:v>1</x:v>
      </x:c>
    </x:row>
    <x:row r="1684" spans="3:8">
      <x:c r="C1684" s="195" t="s">
        <x:v>3419</x:v>
      </x:c>
      <x:c r="D1684" s="194" t="s">
        <x:v>4629</x:v>
      </x:c>
      <x:c r="E1684" s="194">
        <x:v>1</x:v>
      </x:c>
      <x:c r="F1684" s="355" t="s">
        <x:v>4379</x:v>
      </x:c>
      <x:c r="G1684" s="356" t="s">
        <x:v>3050</x:v>
      </x:c>
      <x:c r="H1684" s="356">
        <x:v>1</x:v>
      </x:c>
    </x:row>
    <x:row r="1685" spans="3:8">
      <x:c r="C1685" s="195" t="s">
        <x:v>4535</x:v>
      </x:c>
      <x:c r="D1685" s="194" t="s">
        <x:v>4629</x:v>
      </x:c>
      <x:c r="E1685" s="194">
        <x:v>1</x:v>
      </x:c>
      <x:c r="F1685" s="195" t="s">
        <x:v>4169</x:v>
      </x:c>
      <x:c r="G1685" s="194" t="s">
        <x:v>4621</x:v>
      </x:c>
      <x:c r="H1685" s="194">
        <x:v>1</x:v>
      </x:c>
    </x:row>
    <x:row r="1686" spans="3:8">
      <x:c r="C1686" s="195" t="s">
        <x:v>8395</x:v>
      </x:c>
      <x:c r="D1686" s="194" t="s">
        <x:v>4629</x:v>
      </x:c>
      <x:c r="E1686" s="194">
        <x:v>1</x:v>
      </x:c>
      <x:c r="F1686" s="195" t="s">
        <x:v>8774</x:v>
      </x:c>
      <x:c r="G1686" s="194" t="s">
        <x:v>3050</x:v>
      </x:c>
      <x:c r="H1686" s="194">
        <x:v>1</x:v>
      </x:c>
    </x:row>
    <x:row r="1687" spans="3:8">
      <x:c r="C1687" s="195" t="s">
        <x:v>2655</x:v>
      </x:c>
      <x:c r="D1687" s="194" t="s">
        <x:v>3050</x:v>
      </x:c>
      <x:c r="E1687" s="194">
        <x:v>1</x:v>
      </x:c>
      <x:c r="F1687" s="195" t="s">
        <x:v>8575</x:v>
      </x:c>
      <x:c r="G1687" s="194" t="s">
        <x:v>4629</x:v>
      </x:c>
      <x:c r="H1687" s="194">
        <x:v>1</x:v>
      </x:c>
    </x:row>
    <x:row r="1688" spans="3:8">
      <x:c r="C1688" s="195" t="s">
        <x:v>8466</x:v>
      </x:c>
      <x:c r="D1688" s="194" t="s">
        <x:v>3050</x:v>
      </x:c>
      <x:c r="E1688" s="194">
        <x:v>1</x:v>
      </x:c>
      <x:c r="F1688" s="195" t="s">
        <x:v>2196</x:v>
      </x:c>
      <x:c r="G1688" s="194" t="s">
        <x:v>3050</x:v>
      </x:c>
      <x:c r="H1688" s="194">
        <x:v>1</x:v>
      </x:c>
    </x:row>
    <x:row r="1689" spans="3:8">
      <x:c r="C1689" s="195" t="s">
        <x:v>8695</x:v>
      </x:c>
      <x:c r="D1689" s="194" t="s">
        <x:v>3050</x:v>
      </x:c>
      <x:c r="E1689" s="194">
        <x:v>1</x:v>
      </x:c>
      <x:c r="F1689" s="195" t="s">
        <x:v>5929</x:v>
      </x:c>
      <x:c r="G1689" s="194" t="s">
        <x:v>3016</x:v>
      </x:c>
      <x:c r="H1689" s="194">
        <x:v>1</x:v>
      </x:c>
    </x:row>
    <x:row r="1690" spans="3:8">
      <x:c r="C1690" s="195" t="s">
        <x:v>5958</x:v>
      </x:c>
      <x:c r="D1690" s="194" t="s">
        <x:v>3050</x:v>
      </x:c>
      <x:c r="E1690" s="194">
        <x:v>1</x:v>
      </x:c>
      <x:c r="F1690" s="319" t="s">
        <x:v>3292</x:v>
      </x:c>
      <x:c r="G1690" s="320" t="s">
        <x:v>3050</x:v>
      </x:c>
      <x:c r="H1690" s="320">
        <x:v>1</x:v>
      </x:c>
    </x:row>
    <x:row r="1691" spans="3:8">
      <x:c r="C1691" s="195" t="s">
        <x:v>4379</x:v>
      </x:c>
      <x:c r="D1691" s="194" t="s">
        <x:v>3050</x:v>
      </x:c>
      <x:c r="E1691" s="194">
        <x:v>1</x:v>
      </x:c>
      <x:c r="F1691" s="319" t="s">
        <x:v>6952</x:v>
      </x:c>
      <x:c r="G1691" s="320" t="s">
        <x:v>3050</x:v>
      </x:c>
      <x:c r="H1691" s="320">
        <x:v>1</x:v>
      </x:c>
    </x:row>
    <x:row r="1692" spans="3:8">
      <x:c r="C1692" s="195" t="s">
        <x:v>8774</x:v>
      </x:c>
      <x:c r="D1692" s="194" t="s">
        <x:v>3050</x:v>
      </x:c>
      <x:c r="E1692" s="194">
        <x:v>1</x:v>
      </x:c>
      <x:c r="F1692" s="319" t="s">
        <x:v>4748</x:v>
      </x:c>
      <x:c r="G1692" s="320" t="s">
        <x:v>3050</x:v>
      </x:c>
      <x:c r="H1692" s="320">
        <x:v>1</x:v>
      </x:c>
    </x:row>
    <x:row r="1693" spans="3:8">
      <x:c r="C1693" s="195" t="s">
        <x:v>2196</x:v>
      </x:c>
      <x:c r="D1693" s="194" t="s">
        <x:v>3050</x:v>
      </x:c>
      <x:c r="E1693" s="194">
        <x:v>1</x:v>
      </x:c>
      <x:c r="F1693" s="195" t="s">
        <x:v>4798</x:v>
      </x:c>
      <x:c r="G1693" s="194" t="s">
        <x:v>3050</x:v>
      </x:c>
      <x:c r="H1693" s="194">
        <x:v>1</x:v>
      </x:c>
    </x:row>
    <x:row r="1694" spans="3:8">
      <x:c r="C1694" s="195" t="s">
        <x:v>3292</x:v>
      </x:c>
      <x:c r="D1694" s="194" t="s">
        <x:v>3050</x:v>
      </x:c>
      <x:c r="E1694" s="194">
        <x:v>1</x:v>
      </x:c>
      <x:c r="F1694" s="195" t="s">
        <x:v>6240</x:v>
      </x:c>
      <x:c r="G1694" s="194" t="s">
        <x:v>3016</x:v>
      </x:c>
      <x:c r="H1694" s="194">
        <x:v>1</x:v>
      </x:c>
    </x:row>
    <x:row r="1695" spans="3:8">
      <x:c r="C1695" s="195" t="s">
        <x:v>6952</x:v>
      </x:c>
      <x:c r="D1695" s="194" t="s">
        <x:v>3050</x:v>
      </x:c>
      <x:c r="E1695" s="194">
        <x:v>1</x:v>
      </x:c>
      <x:c r="F1695" s="195" t="s">
        <x:v>3401</x:v>
      </x:c>
      <x:c r="G1695" s="194" t="s">
        <x:v>4629</x:v>
      </x:c>
      <x:c r="H1695" s="194">
        <x:v>1</x:v>
      </x:c>
    </x:row>
    <x:row r="1696" spans="3:8">
      <x:c r="C1696" s="195" t="s">
        <x:v>4748</x:v>
      </x:c>
      <x:c r="D1696" s="194" t="s">
        <x:v>3050</x:v>
      </x:c>
      <x:c r="E1696" s="194">
        <x:v>1</x:v>
      </x:c>
      <x:c r="F1696" s="195" t="s">
        <x:v>3419</x:v>
      </x:c>
      <x:c r="G1696" s="194" t="s">
        <x:v>4629</x:v>
      </x:c>
      <x:c r="H1696" s="194">
        <x:v>1</x:v>
      </x:c>
    </x:row>
    <x:row r="1697" spans="3:8">
      <x:c r="C1697" s="195" t="s">
        <x:v>4798</x:v>
      </x:c>
      <x:c r="D1697" s="194" t="s">
        <x:v>3050</x:v>
      </x:c>
      <x:c r="E1697" s="194">
        <x:v>1</x:v>
      </x:c>
      <x:c r="F1697" s="195" t="s">
        <x:v>4535</x:v>
      </x:c>
      <x:c r="G1697" s="194" t="s">
        <x:v>4629</x:v>
      </x:c>
      <x:c r="H1697" s="194">
        <x:v>1</x:v>
      </x:c>
    </x:row>
    <x:row r="1698" spans="3:8">
      <x:c r="C1698" s="195" t="s">
        <x:v>4616</x:v>
      </x:c>
      <x:c r="D1698" s="194" t="s">
        <x:v>3050</x:v>
      </x:c>
      <x:c r="E1698" s="194">
        <x:v>1</x:v>
      </x:c>
      <x:c r="F1698" s="195" t="s">
        <x:v>4616</x:v>
      </x:c>
      <x:c r="G1698" s="194" t="s">
        <x:v>3050</x:v>
      </x:c>
      <x:c r="H1698" s="194">
        <x:v>1</x:v>
      </x:c>
    </x:row>
    <x:row r="1699" spans="3:8">
      <x:c r="C1699" s="195" t="s">
        <x:v>6933</x:v>
      </x:c>
      <x:c r="D1699" s="194" t="s">
        <x:v>3050</x:v>
      </x:c>
      <x:c r="E1699" s="194">
        <x:v>1</x:v>
      </x:c>
      <x:c r="F1699" s="195" t="s">
        <x:v>6223</x:v>
      </x:c>
      <x:c r="G1699" s="194" t="s">
        <x:v>4621</x:v>
      </x:c>
      <x:c r="H1699" s="194">
        <x:v>1</x:v>
      </x:c>
    </x:row>
    <x:row r="1700" spans="3:8">
      <x:c r="C1700" s="195" t="s">
        <x:v>4508</x:v>
      </x:c>
      <x:c r="D1700" s="194" t="s">
        <x:v>3050</x:v>
      </x:c>
      <x:c r="E1700" s="194">
        <x:v>1</x:v>
      </x:c>
      <x:c r="F1700" s="195" t="s">
        <x:v>6100</x:v>
      </x:c>
      <x:c r="G1700" s="194" t="s">
        <x:v>4621</x:v>
      </x:c>
      <x:c r="H1700" s="194">
        <x:v>1</x:v>
      </x:c>
    </x:row>
    <x:row r="1701" spans="3:8">
      <x:c r="C1701" s="195" t="s">
        <x:v>4418</x:v>
      </x:c>
      <x:c r="D1701" s="194" t="s">
        <x:v>3050</x:v>
      </x:c>
      <x:c r="E1701" s="194">
        <x:v>1</x:v>
      </x:c>
      <x:c r="F1701" s="195" t="s">
        <x:v>6933</x:v>
      </x:c>
      <x:c r="G1701" s="194" t="s">
        <x:v>3050</x:v>
      </x:c>
      <x:c r="H1701" s="194">
        <x:v>1</x:v>
      </x:c>
    </x:row>
    <x:row r="1702" spans="1:8">
      <x:c r="A1702" s="181" t="s">
        <x:v>6843</x:v>
      </x:c>
      <x:c r="C1702" s="195" t="s">
        <x:v>8127</x:v>
      </x:c>
      <x:c r="D1702" s="194" t="s">
        <x:v>433</x:v>
      </x:c>
      <x:c r="E1702" s="194">
        <x:v>1</x:v>
      </x:c>
      <x:c r="F1702" s="195" t="s">
        <x:v>6710</x:v>
      </x:c>
      <x:c r="G1702" s="194" t="s">
        <x:v>4621</x:v>
      </x:c>
      <x:c r="H1702" s="194">
        <x:v>1</x:v>
      </x:c>
    </x:row>
    <x:row r="1703" spans="3:8">
      <x:c r="C1703" s="195" t="s">
        <x:v>4169</x:v>
      </x:c>
      <x:c r="D1703" s="194" t="s">
        <x:v>4621</x:v>
      </x:c>
      <x:c r="E1703" s="194">
        <x:v>1</x:v>
      </x:c>
      <x:c r="F1703" s="355" t="s">
        <x:v>4508</x:v>
      </x:c>
      <x:c r="G1703" s="356" t="s">
        <x:v>3050</x:v>
      </x:c>
      <x:c r="H1703" s="356">
        <x:v>1</x:v>
      </x:c>
    </x:row>
    <x:row r="1704" spans="3:8">
      <x:c r="C1704" s="195" t="s">
        <x:v>6223</x:v>
      </x:c>
      <x:c r="D1704" s="194" t="s">
        <x:v>4621</x:v>
      </x:c>
      <x:c r="E1704" s="194">
        <x:v>1</x:v>
      </x:c>
      <x:c r="F1704" s="355" t="s">
        <x:v>3300</x:v>
      </x:c>
      <x:c r="G1704" s="356" t="s">
        <x:v>2999</x:v>
      </x:c>
      <x:c r="H1704" s="356">
        <x:v>2</x:v>
      </x:c>
    </x:row>
    <x:row r="1705" spans="3:8">
      <x:c r="C1705" s="195" t="s">
        <x:v>6100</x:v>
      </x:c>
      <x:c r="D1705" s="194" t="s">
        <x:v>4621</x:v>
      </x:c>
      <x:c r="E1705" s="194">
        <x:v>1</x:v>
      </x:c>
      <x:c r="F1705" s="355" t="s">
        <x:v>6654</x:v>
      </x:c>
      <x:c r="G1705" s="356" t="s">
        <x:v>2999</x:v>
      </x:c>
      <x:c r="H1705" s="356">
        <x:v>1</x:v>
      </x:c>
    </x:row>
    <x:row r="1706" spans="3:8">
      <x:c r="C1706" s="195" t="s">
        <x:v>6710</x:v>
      </x:c>
      <x:c r="D1706" s="194" t="s">
        <x:v>4621</x:v>
      </x:c>
      <x:c r="E1706" s="194">
        <x:v>1</x:v>
      </x:c>
      <x:c r="F1706" s="355" t="s">
        <x:v>6295</x:v>
      </x:c>
      <x:c r="G1706" s="356" t="s">
        <x:v>3016</x:v>
      </x:c>
      <x:c r="H1706" s="356">
        <x:v>1</x:v>
      </x:c>
    </x:row>
    <x:row r="1707" spans="3:8">
      <x:c r="C1707" s="195" t="s">
        <x:v>5660</x:v>
      </x:c>
      <x:c r="D1707" s="194" t="s">
        <x:v>3016</x:v>
      </x:c>
      <x:c r="E1707" s="194">
        <x:v>1</x:v>
      </x:c>
      <x:c r="F1707" s="355" t="s">
        <x:v>6875</x:v>
      </x:c>
      <x:c r="G1707" s="356" t="s">
        <x:v>2999</x:v>
      </x:c>
      <x:c r="H1707" s="356">
        <x:v>1</x:v>
      </x:c>
    </x:row>
    <x:row r="1708" spans="3:8">
      <x:c r="C1708" s="195" t="s">
        <x:v>5929</x:v>
      </x:c>
      <x:c r="D1708" s="194" t="s">
        <x:v>3016</x:v>
      </x:c>
      <x:c r="E1708" s="194">
        <x:v>1</x:v>
      </x:c>
      <x:c r="F1708" s="355" t="s">
        <x:v>4425</x:v>
      </x:c>
      <x:c r="G1708" s="356" t="s">
        <x:v>3016</x:v>
      </x:c>
      <x:c r="H1708" s="356">
        <x:v>1</x:v>
      </x:c>
    </x:row>
    <x:row r="1709" spans="3:8">
      <x:c r="C1709" s="195" t="s">
        <x:v>6240</x:v>
      </x:c>
      <x:c r="D1709" s="194" t="s">
        <x:v>3016</x:v>
      </x:c>
      <x:c r="E1709" s="194">
        <x:v>1</x:v>
      </x:c>
      <x:c r="F1709" s="355" t="s">
        <x:v>4418</x:v>
      </x:c>
      <x:c r="G1709" s="356" t="s">
        <x:v>3050</x:v>
      </x:c>
      <x:c r="H1709" s="356">
        <x:v>1</x:v>
      </x:c>
    </x:row>
    <x:row r="1710" spans="3:8">
      <x:c r="C1710" s="195" t="s">
        <x:v>6295</x:v>
      </x:c>
      <x:c r="D1710" s="194" t="s">
        <x:v>3016</x:v>
      </x:c>
      <x:c r="E1710" s="194">
        <x:v>1</x:v>
      </x:c>
      <x:c r="F1710" s="355" t="s">
        <x:v>8395</x:v>
      </x:c>
      <x:c r="G1710" s="356" t="s">
        <x:v>4629</x:v>
      </x:c>
      <x:c r="H1710" s="356">
        <x:v>1</x:v>
      </x:c>
    </x:row>
    <x:row r="1711" spans="3:8">
      <x:c r="C1711" s="195" t="s">
        <x:v>4425</x:v>
      </x:c>
      <x:c r="D1711" s="194" t="s">
        <x:v>3016</x:v>
      </x:c>
      <x:c r="E1711" s="194">
        <x:v>1</x:v>
      </x:c>
      <x:c r="F1711" s="355" t="s">
        <x:v>8127</x:v>
      </x:c>
      <x:c r="G1711" s="356" t="s">
        <x:v>433</x:v>
      </x:c>
      <x:c r="H1711" s="356">
        <x:v>1</x:v>
      </x:c>
    </x:row>
    <x:row r="1712" spans="5:5">
      <x:c r="E1712" s="194">
        <x:f>SUM(E1679:E1711)</x:f>
        <x:v>34</x:v>
      </x:c>
    </x:row>
    <x:row r="1713" spans="1:8">
      <x:c r="A1713" s="186">
        <x:v>45843</x:v>
      </x:c>
      <x:c r="B1713" s="452"/>
      <x:c r="C1713" s="195" t="s">
        <x:v>4285</x:v>
      </x:c>
      <x:c r="D1713" s="194" t="s">
        <x:v>2999</x:v>
      </x:c>
      <x:c r="E1713" s="194">
        <x:v>1</x:v>
      </x:c>
      <x:c r="F1713" s="355" t="s">
        <x:v>9161</x:v>
      </x:c>
      <x:c r="G1713" s="356" t="s">
        <x:v>4621</x:v>
      </x:c>
      <x:c r="H1713" s="356">
        <x:v>1</x:v>
      </x:c>
    </x:row>
    <x:row r="1714" spans="3:8">
      <x:c r="C1714" s="195" t="s">
        <x:v>8595</x:v>
      </x:c>
      <x:c r="D1714" s="194" t="s">
        <x:v>2999</x:v>
      </x:c>
      <x:c r="E1714" s="194">
        <x:v>1</x:v>
      </x:c>
      <x:c r="F1714" s="355" t="s">
        <x:v>4215</x:v>
      </x:c>
      <x:c r="G1714" s="356" t="s">
        <x:v>4621</x:v>
      </x:c>
      <x:c r="H1714" s="356">
        <x:v>1</x:v>
      </x:c>
    </x:row>
    <x:row r="1715" spans="3:8">
      <x:c r="C1715" s="195" t="s">
        <x:v>8839</x:v>
      </x:c>
      <x:c r="D1715" s="194" t="s">
        <x:v>2999</x:v>
      </x:c>
      <x:c r="E1715" s="194">
        <x:v>1</x:v>
      </x:c>
      <x:c r="F1715" s="355" t="s">
        <x:v>4285</x:v>
      </x:c>
      <x:c r="G1715" s="356" t="s">
        <x:v>2999</x:v>
      </x:c>
      <x:c r="H1715" s="356">
        <x:v>1</x:v>
      </x:c>
    </x:row>
    <x:row r="1716" spans="3:8">
      <x:c r="C1716" s="195" t="s">
        <x:v>6875</x:v>
      </x:c>
      <x:c r="D1716" s="194" t="s">
        <x:v>2999</x:v>
      </x:c>
      <x:c r="E1716" s="194">
        <x:v>1</x:v>
      </x:c>
      <x:c r="F1716" s="195" t="s">
        <x:v>8647</x:v>
      </x:c>
      <x:c r="G1716" s="194" t="s">
        <x:v>3016</x:v>
      </x:c>
      <x:c r="H1716" s="194">
        <x:v>1</x:v>
      </x:c>
    </x:row>
    <x:row r="1717" spans="3:8">
      <x:c r="C1717" s="195" t="s">
        <x:v>3458</x:v>
      </x:c>
      <x:c r="D1717" s="194" t="s">
        <x:v>4629</x:v>
      </x:c>
      <x:c r="E1717" s="194">
        <x:v>1</x:v>
      </x:c>
      <x:c r="F1717" s="195" t="s">
        <x:v>8595</x:v>
      </x:c>
      <x:c r="G1717" s="194" t="s">
        <x:v>2999</x:v>
      </x:c>
      <x:c r="H1717" s="194">
        <x:v>1</x:v>
      </x:c>
    </x:row>
    <x:row r="1718" spans="3:8">
      <x:c r="C1718" s="195" t="s">
        <x:v>6243</x:v>
      </x:c>
      <x:c r="D1718" s="194" t="s">
        <x:v>4629</x:v>
      </x:c>
      <x:c r="E1718" s="194">
        <x:v>1</x:v>
      </x:c>
      <x:c r="F1718" s="195" t="s">
        <x:v>8839</x:v>
      </x:c>
      <x:c r="G1718" s="194" t="s">
        <x:v>2999</x:v>
      </x:c>
      <x:c r="H1718" s="194">
        <x:v>1</x:v>
      </x:c>
    </x:row>
    <x:row r="1719" spans="3:8">
      <x:c r="C1719" s="195" t="s">
        <x:v>8939</x:v>
      </x:c>
      <x:c r="D1719" s="194" t="s">
        <x:v>4629</x:v>
      </x:c>
      <x:c r="E1719" s="194">
        <x:v>1</x:v>
      </x:c>
      <x:c r="F1719" s="195" t="s">
        <x:v>8831</x:v>
      </x:c>
      <x:c r="G1719" s="194" t="s">
        <x:v>3016</x:v>
      </x:c>
      <x:c r="H1719" s="194">
        <x:v>1</x:v>
      </x:c>
    </x:row>
    <x:row r="1720" spans="3:8">
      <x:c r="C1720" s="195" t="s">
        <x:v>6819</x:v>
      </x:c>
      <x:c r="D1720" s="194" t="s">
        <x:v>3050</x:v>
      </x:c>
      <x:c r="E1720" s="194">
        <x:v>1</x:v>
      </x:c>
      <x:c r="F1720" s="400" t="s">
        <x:v>4617</x:v>
      </x:c>
      <x:c r="G1720" s="401" t="s">
        <x:v>3016</x:v>
      </x:c>
      <x:c r="H1720" s="401">
        <x:v>1</x:v>
      </x:c>
    </x:row>
    <x:row r="1721" spans="3:8">
      <x:c r="C1721" s="195" t="s">
        <x:v>4727</x:v>
      </x:c>
      <x:c r="D1721" s="194" t="s">
        <x:v>3050</x:v>
      </x:c>
      <x:c r="E1721" s="194">
        <x:v>1</x:v>
      </x:c>
      <x:c r="F1721" s="400" t="s">
        <x:v>6819</x:v>
      </x:c>
      <x:c r="G1721" s="401" t="s">
        <x:v>3050</x:v>
      </x:c>
      <x:c r="H1721" s="401">
        <x:v>1</x:v>
      </x:c>
    </x:row>
    <x:row r="1722" spans="3:8">
      <x:c r="C1722" s="195" t="s">
        <x:v>4216</x:v>
      </x:c>
      <x:c r="D1722" s="194" t="s">
        <x:v>3050</x:v>
      </x:c>
      <x:c r="E1722" s="194">
        <x:v>1</x:v>
      </x:c>
      <x:c r="F1722" s="400" t="s">
        <x:v>6608</x:v>
      </x:c>
      <x:c r="G1722" s="401" t="s">
        <x:v>4621</x:v>
      </x:c>
      <x:c r="H1722" s="401">
        <x:v>1</x:v>
      </x:c>
    </x:row>
    <x:row r="1723" spans="3:8">
      <x:c r="C1723" s="195" t="s">
        <x:v>9161</x:v>
      </x:c>
      <x:c r="D1723" s="194" t="s">
        <x:v>4621</x:v>
      </x:c>
      <x:c r="E1723" s="194">
        <x:v>1</x:v>
      </x:c>
      <x:c r="F1723" s="195" t="s">
        <x:v>3458</x:v>
      </x:c>
      <x:c r="G1723" s="194" t="s">
        <x:v>4629</x:v>
      </x:c>
      <x:c r="H1723" s="194">
        <x:v>1</x:v>
      </x:c>
    </x:row>
    <x:row r="1724" spans="3:8">
      <x:c r="C1724" s="195" t="s">
        <x:v>4215</x:v>
      </x:c>
      <x:c r="D1724" s="194" t="s">
        <x:v>4621</x:v>
      </x:c>
      <x:c r="E1724" s="194">
        <x:v>1</x:v>
      </x:c>
      <x:c r="F1724" s="195" t="s">
        <x:v>4792</x:v>
      </x:c>
      <x:c r="G1724" s="194" t="s">
        <x:v>4621</x:v>
      </x:c>
      <x:c r="H1724" s="194">
        <x:v>1</x:v>
      </x:c>
    </x:row>
    <x:row r="1725" spans="3:8">
      <x:c r="C1725" s="195" t="s">
        <x:v>6608</x:v>
      </x:c>
      <x:c r="D1725" s="194" t="s">
        <x:v>4621</x:v>
      </x:c>
      <x:c r="E1725" s="194">
        <x:v>1</x:v>
      </x:c>
      <x:c r="F1725" s="195" t="s">
        <x:v>6814</x:v>
      </x:c>
      <x:c r="G1725" s="194" t="s">
        <x:v>4621</x:v>
      </x:c>
      <x:c r="H1725" s="194">
        <x:v>1</x:v>
      </x:c>
    </x:row>
    <x:row r="1726" spans="3:8">
      <x:c r="C1726" s="195" t="s">
        <x:v>4792</x:v>
      </x:c>
      <x:c r="D1726" s="194" t="s">
        <x:v>4621</x:v>
      </x:c>
      <x:c r="E1726" s="194">
        <x:v>1</x:v>
      </x:c>
      <x:c r="F1726" s="195" t="s">
        <x:v>1838</x:v>
      </x:c>
      <x:c r="G1726" s="194" t="s">
        <x:v>4621</x:v>
      </x:c>
      <x:c r="H1726" s="194">
        <x:v>1</x:v>
      </x:c>
    </x:row>
    <x:row r="1727" spans="3:8">
      <x:c r="C1727" s="195" t="s">
        <x:v>6814</x:v>
      </x:c>
      <x:c r="D1727" s="194" t="s">
        <x:v>4621</x:v>
      </x:c>
      <x:c r="E1727" s="194">
        <x:v>1</x:v>
      </x:c>
      <x:c r="F1727" s="273" t="s">
        <x:v>6243</x:v>
      </x:c>
      <x:c r="G1727" s="274" t="s">
        <x:v>4629</x:v>
      </x:c>
      <x:c r="H1727" s="274">
        <x:v>1</x:v>
      </x:c>
    </x:row>
    <x:row r="1728" spans="3:8">
      <x:c r="C1728" s="195" t="s">
        <x:v>1838</x:v>
      </x:c>
      <x:c r="D1728" s="194" t="s">
        <x:v>4621</x:v>
      </x:c>
      <x:c r="E1728" s="194">
        <x:v>1</x:v>
      </x:c>
      <x:c r="F1728" s="273" t="s">
        <x:v>4727</x:v>
      </x:c>
      <x:c r="G1728" s="274" t="s">
        <x:v>3050</x:v>
      </x:c>
      <x:c r="H1728" s="274">
        <x:v>1</x:v>
      </x:c>
    </x:row>
    <x:row r="1729" spans="3:8">
      <x:c r="C1729" s="195" t="s">
        <x:v>8647</x:v>
      </x:c>
      <x:c r="D1729" s="194" t="s">
        <x:v>3016</x:v>
      </x:c>
      <x:c r="E1729" s="194">
        <x:v>1</x:v>
      </x:c>
      <x:c r="F1729" s="273" t="s">
        <x:v>3299</x:v>
      </x:c>
      <x:c r="G1729" s="274" t="s">
        <x:v>3016</x:v>
      </x:c>
      <x:c r="H1729" s="274">
        <x:v>1</x:v>
      </x:c>
    </x:row>
    <x:row r="1730" spans="3:8">
      <x:c r="C1730" s="195" t="s">
        <x:v>8831</x:v>
      </x:c>
      <x:c r="D1730" s="194" t="s">
        <x:v>3016</x:v>
      </x:c>
      <x:c r="E1730" s="194">
        <x:v>1</x:v>
      </x:c>
      <x:c r="F1730" s="273" t="s">
        <x:v>6875</x:v>
      </x:c>
      <x:c r="G1730" s="274" t="s">
        <x:v>2999</x:v>
      </x:c>
      <x:c r="H1730" s="274">
        <x:v>1</x:v>
      </x:c>
    </x:row>
    <x:row r="1731" spans="3:8">
      <x:c r="C1731" s="195" t="s">
        <x:v>4617</x:v>
      </x:c>
      <x:c r="D1731" s="194" t="s">
        <x:v>3016</x:v>
      </x:c>
      <x:c r="E1731" s="194">
        <x:v>1</x:v>
      </x:c>
      <x:c r="F1731" s="195" t="s">
        <x:v>4216</x:v>
      </x:c>
      <x:c r="G1731" s="194" t="s">
        <x:v>3050</x:v>
      </x:c>
      <x:c r="H1731" s="194">
        <x:v>1</x:v>
      </x:c>
    </x:row>
    <x:row r="1732" spans="3:8">
      <x:c r="C1732" s="195" t="s">
        <x:v>3299</x:v>
      </x:c>
      <x:c r="D1732" s="194" t="s">
        <x:v>3016</x:v>
      </x:c>
      <x:c r="E1732" s="194">
        <x:v>1</x:v>
      </x:c>
      <x:c r="F1732" s="195" t="s">
        <x:v>8939</x:v>
      </x:c>
      <x:c r="G1732" s="194" t="s">
        <x:v>4629</x:v>
      </x:c>
      <x:c r="H1732" s="194">
        <x:v>1</x:v>
      </x:c>
    </x:row>
    <x:row r="1733" spans="5:5">
      <x:c r="E1733" s="194">
        <x:f>SUM(E1713:E1732)</x:f>
        <x:v>20</x:v>
      </x:c>
    </x:row>
    <x:row r="1734" spans="1:8">
      <x:c r="A1734" s="186">
        <x:v>45844</x:v>
      </x:c>
      <x:c r="B1734" s="452"/>
      <x:c r="C1734" s="195" t="s">
        <x:v>6750</x:v>
      </x:c>
      <x:c r="D1734" s="194" t="s">
        <x:v>2999</x:v>
      </x:c>
      <x:c r="E1734" s="194">
        <x:v>1</x:v>
      </x:c>
      <x:c r="F1734" s="195" t="s">
        <x:v>5731</x:v>
      </x:c>
      <x:c r="G1734" s="194" t="s">
        <x:v>4629</x:v>
      </x:c>
      <x:c r="H1734" s="194">
        <x:v>1</x:v>
      </x:c>
    </x:row>
    <x:row r="1735" spans="3:8">
      <x:c r="C1735" s="195" t="s">
        <x:v>5731</x:v>
      </x:c>
      <x:c r="D1735" s="194" t="s">
        <x:v>4629</x:v>
      </x:c>
      <x:c r="E1735" s="194">
        <x:v>1</x:v>
      </x:c>
      <x:c r="F1735" s="195" t="s">
        <x:v>2247</x:v>
      </x:c>
      <x:c r="G1735" s="194" t="s">
        <x:v>433</x:v>
      </x:c>
      <x:c r="H1735" s="194">
        <x:v>1</x:v>
      </x:c>
    </x:row>
    <x:row r="1736" spans="3:8">
      <x:c r="C1736" s="195" t="s">
        <x:v>9073</x:v>
      </x:c>
      <x:c r="D1736" s="194" t="s">
        <x:v>4629</x:v>
      </x:c>
      <x:c r="E1736" s="194">
        <x:v>1</x:v>
      </x:c>
      <x:c r="F1736" s="195" t="s">
        <x:v>5847</x:v>
      </x:c>
      <x:c r="G1736" s="194" t="s">
        <x:v>3050</x:v>
      </x:c>
      <x:c r="H1736" s="194">
        <x:v>1</x:v>
      </x:c>
    </x:row>
    <x:row r="1737" spans="3:8">
      <x:c r="C1737" s="195" t="s">
        <x:v>4535</x:v>
      </x:c>
      <x:c r="D1737" s="194" t="s">
        <x:v>4629</x:v>
      </x:c>
      <x:c r="E1737" s="194">
        <x:v>1</x:v>
      </x:c>
      <x:c r="F1737" s="195" t="s">
        <x:v>5906</x:v>
      </x:c>
      <x:c r="G1737" s="194" t="s">
        <x:v>3016</x:v>
      </x:c>
      <x:c r="H1737" s="194">
        <x:v>1</x:v>
      </x:c>
    </x:row>
    <x:row r="1738" spans="1:8" s="194" customFormat="1">
      <x:c r="A1738" s="197"/>
      <x:c r="B1738" s="230"/>
      <x:c r="C1738" s="195" t="s">
        <x:v>4708</x:v>
      </x:c>
      <x:c r="D1738" s="194" t="s">
        <x:v>4629</x:v>
      </x:c>
      <x:c r="E1738" s="194">
        <x:v>1</x:v>
      </x:c>
      <x:c r="F1738" s="195" t="s">
        <x:v>9073</x:v>
      </x:c>
      <x:c r="G1738" s="194" t="s">
        <x:v>4629</x:v>
      </x:c>
      <x:c r="H1738" s="194">
        <x:v>1</x:v>
      </x:c>
    </x:row>
    <x:row r="1739" spans="1:8">
      <x:c r="A1739" s="181" t="s">
        <x:v>622</x:v>
      </x:c>
      <x:c r="C1739" s="195" t="s">
        <x:v>2247</x:v>
      </x:c>
      <x:c r="D1739" s="194" t="s">
        <x:v>433</x:v>
      </x:c>
      <x:c r="E1739" s="194">
        <x:v>1</x:v>
      </x:c>
      <x:c r="F1739" s="195" t="s">
        <x:v>8835</x:v>
      </x:c>
      <x:c r="G1739" s="194" t="s">
        <x:v>433</x:v>
      </x:c>
      <x:c r="H1739" s="194">
        <x:v>1</x:v>
      </x:c>
    </x:row>
    <x:row r="1740" spans="3:8">
      <x:c r="C1740" s="195" t="s">
        <x:v>5847</x:v>
      </x:c>
      <x:c r="D1740" s="194" t="s">
        <x:v>3050</x:v>
      </x:c>
      <x:c r="E1740" s="194">
        <x:v>1</x:v>
      </x:c>
      <x:c r="F1740" s="359" t="s">
        <x:v>8457</x:v>
      </x:c>
      <x:c r="G1740" s="360" t="s">
        <x:v>3016</x:v>
      </x:c>
      <x:c r="H1740" s="360">
        <x:v>1</x:v>
      </x:c>
    </x:row>
    <x:row r="1741" spans="3:8">
      <x:c r="C1741" s="195" t="s">
        <x:v>2232</x:v>
      </x:c>
      <x:c r="D1741" s="194" t="s">
        <x:v>3050</x:v>
      </x:c>
      <x:c r="E1741" s="194">
        <x:v>1</x:v>
      </x:c>
      <x:c r="F1741" s="359" t="s">
        <x:v>2232</x:v>
      </x:c>
      <x:c r="G1741" s="360" t="s">
        <x:v>3050</x:v>
      </x:c>
      <x:c r="H1741" s="360">
        <x:v>1</x:v>
      </x:c>
    </x:row>
    <x:row r="1742" spans="3:8">
      <x:c r="C1742" s="195" t="s">
        <x:v>2077</x:v>
      </x:c>
      <x:c r="D1742" s="194" t="s">
        <x:v>3050</x:v>
      </x:c>
      <x:c r="E1742" s="194">
        <x:v>1</x:v>
      </x:c>
      <x:c r="F1742" s="359" t="s">
        <x:v>8215</x:v>
      </x:c>
      <x:c r="G1742" s="360" t="s">
        <x:v>3016</x:v>
      </x:c>
      <x:c r="H1742" s="360">
        <x:v>1</x:v>
      </x:c>
    </x:row>
    <x:row r="1743" spans="3:8">
      <x:c r="C1743" s="195" t="s">
        <x:v>6633</x:v>
      </x:c>
      <x:c r="D1743" s="194" t="s">
        <x:v>3050</x:v>
      </x:c>
      <x:c r="E1743" s="194">
        <x:v>1</x:v>
      </x:c>
      <x:c r="F1743" s="359" t="s">
        <x:v>8713</x:v>
      </x:c>
      <x:c r="G1743" s="360" t="s">
        <x:v>4621</x:v>
      </x:c>
      <x:c r="H1743" s="360">
        <x:v>1</x:v>
      </x:c>
    </x:row>
    <x:row r="1744" spans="3:8">
      <x:c r="C1744" s="195" t="s">
        <x:v>4776</x:v>
      </x:c>
      <x:c r="D1744" s="194" t="s">
        <x:v>3050</x:v>
      </x:c>
      <x:c r="E1744" s="194">
        <x:v>1</x:v>
      </x:c>
      <x:c r="F1744" s="359" t="s">
        <x:v>8828</x:v>
      </x:c>
      <x:c r="G1744" s="360" t="s">
        <x:v>3016</x:v>
      </x:c>
      <x:c r="H1744" s="360">
        <x:v>1</x:v>
      </x:c>
    </x:row>
    <x:row r="1745" spans="3:8">
      <x:c r="C1745" s="195" t="s">
        <x:v>8713</x:v>
      </x:c>
      <x:c r="D1745" s="194" t="s">
        <x:v>4621</x:v>
      </x:c>
      <x:c r="E1745" s="194">
        <x:v>1</x:v>
      </x:c>
      <x:c r="F1745" s="359" t="s">
        <x:v>2077</x:v>
      </x:c>
      <x:c r="G1745" s="360" t="s">
        <x:v>3050</x:v>
      </x:c>
      <x:c r="H1745" s="360">
        <x:v>1</x:v>
      </x:c>
    </x:row>
    <x:row r="1746" spans="1:8">
      <x:c r="A1746" s="181" t="s">
        <x:v>8437</x:v>
      </x:c>
      <x:c r="C1746" s="195" t="s">
        <x:v>8835</x:v>
      </x:c>
      <x:c r="D1746" s="194" t="s">
        <x:v>433</x:v>
      </x:c>
      <x:c r="E1746" s="194">
        <x:v>1</x:v>
      </x:c>
      <x:c r="F1746" s="195" t="s">
        <x:v>1815</x:v>
      </x:c>
      <x:c r="G1746" s="194" t="s">
        <x:v>3016</x:v>
      </x:c>
      <x:c r="H1746" s="194">
        <x:v>1</x:v>
      </x:c>
    </x:row>
    <x:row r="1747" spans="3:8">
      <x:c r="C1747" s="195" t="s">
        <x:v>5906</x:v>
      </x:c>
      <x:c r="D1747" s="194" t="s">
        <x:v>3016</x:v>
      </x:c>
      <x:c r="E1747" s="194">
        <x:v>1</x:v>
      </x:c>
      <x:c r="F1747" s="195" t="s">
        <x:v>4535</x:v>
      </x:c>
      <x:c r="G1747" s="194" t="s">
        <x:v>4629</x:v>
      </x:c>
      <x:c r="H1747" s="194">
        <x:v>1</x:v>
      </x:c>
    </x:row>
    <x:row r="1748" spans="3:8">
      <x:c r="C1748" s="195" t="s">
        <x:v>8457</x:v>
      </x:c>
      <x:c r="D1748" s="194" t="s">
        <x:v>3016</x:v>
      </x:c>
      <x:c r="E1748" s="194">
        <x:v>1</x:v>
      </x:c>
      <x:c r="F1748" s="195" t="s">
        <x:v>6633</x:v>
      </x:c>
      <x:c r="G1748" s="194" t="s">
        <x:v>3050</x:v>
      </x:c>
      <x:c r="H1748" s="194">
        <x:v>1</x:v>
      </x:c>
    </x:row>
    <x:row r="1749" spans="3:8">
      <x:c r="C1749" s="195" t="s">
        <x:v>8215</x:v>
      </x:c>
      <x:c r="D1749" s="194" t="s">
        <x:v>3016</x:v>
      </x:c>
      <x:c r="E1749" s="194">
        <x:v>1</x:v>
      </x:c>
      <x:c r="F1749" s="355" t="s">
        <x:v>6612</x:v>
      </x:c>
      <x:c r="G1749" s="356" t="s">
        <x:v>3016</x:v>
      </x:c>
      <x:c r="H1749" s="356">
        <x:v>1</x:v>
      </x:c>
    </x:row>
    <x:row r="1750" spans="3:8">
      <x:c r="C1750" s="195" t="s">
        <x:v>8828</x:v>
      </x:c>
      <x:c r="D1750" s="194" t="s">
        <x:v>3016</x:v>
      </x:c>
      <x:c r="E1750" s="194">
        <x:v>1</x:v>
      </x:c>
      <x:c r="F1750" s="355" t="s">
        <x:v>4708</x:v>
      </x:c>
      <x:c r="G1750" s="356" t="s">
        <x:v>4629</x:v>
      </x:c>
      <x:c r="H1750" s="356">
        <x:v>1</x:v>
      </x:c>
    </x:row>
    <x:row r="1751" spans="3:8">
      <x:c r="C1751" s="195" t="s">
        <x:v>1815</x:v>
      </x:c>
      <x:c r="D1751" s="194" t="s">
        <x:v>3016</x:v>
      </x:c>
      <x:c r="E1751" s="194">
        <x:v>1</x:v>
      </x:c>
      <x:c r="F1751" s="355" t="s">
        <x:v>4776</x:v>
      </x:c>
      <x:c r="G1751" s="356" t="s">
        <x:v>3050</x:v>
      </x:c>
      <x:c r="H1751" s="356">
        <x:v>1</x:v>
      </x:c>
    </x:row>
    <x:row r="1752" spans="3:8">
      <x:c r="C1752" s="195" t="s">
        <x:v>6612</x:v>
      </x:c>
      <x:c r="D1752" s="194" t="s">
        <x:v>3016</x:v>
      </x:c>
      <x:c r="E1752" s="194">
        <x:v>1</x:v>
      </x:c>
      <x:c r="F1752" s="355" t="s">
        <x:v>6750</x:v>
      </x:c>
      <x:c r="G1752" s="356" t="s">
        <x:v>2999</x:v>
      </x:c>
      <x:c r="H1752" s="356">
        <x:v>1</x:v>
      </x:c>
    </x:row>
    <x:row r="1753" spans="3:8">
      <x:c r="C1753" s="195" t="s">
        <x:v>4425</x:v>
      </x:c>
      <x:c r="D1753" s="194" t="s">
        <x:v>3016</x:v>
      </x:c>
      <x:c r="E1753" s="194">
        <x:v>1</x:v>
      </x:c>
      <x:c r="F1753" s="355" t="s">
        <x:v>4425</x:v>
      </x:c>
      <x:c r="G1753" s="356" t="s">
        <x:v>3016</x:v>
      </x:c>
      <x:c r="H1753" s="356">
        <x:v>1</x:v>
      </x:c>
    </x:row>
    <x:row r="1754" spans="5:5">
      <x:c r="E1754" s="194">
        <x:f>SUM(E1734:E1753)</x:f>
        <x:v>20</x:v>
      </x:c>
    </x:row>
    <x:row r="1755" spans="1:8">
      <x:c r="A1755" s="186">
        <x:v>45845</x:v>
      </x:c>
      <x:c r="B1755" s="452"/>
      <x:c r="C1755" s="195" t="s">
        <x:v>6654</x:v>
      </x:c>
      <x:c r="D1755" s="194" t="s">
        <x:v>2999</x:v>
      </x:c>
      <x:c r="E1755" s="194">
        <x:v>1</x:v>
      </x:c>
      <x:c r="F1755" s="355" t="s">
        <x:v>8836</x:v>
      </x:c>
      <x:c r="G1755" s="356" t="s">
        <x:v>3050</x:v>
      </x:c>
      <x:c r="H1755" s="356">
        <x:v>1</x:v>
      </x:c>
    </x:row>
    <x:row r="1756" spans="3:8">
      <x:c r="C1756" s="195" t="s">
        <x:v>4577</x:v>
      </x:c>
      <x:c r="D1756" s="194" t="s">
        <x:v>4629</x:v>
      </x:c>
      <x:c r="E1756" s="194">
        <x:v>1</x:v>
      </x:c>
      <x:c r="F1756" s="355" t="s">
        <x:v>8768</x:v>
      </x:c>
      <x:c r="G1756" s="356" t="s">
        <x:v>4621</x:v>
      </x:c>
      <x:c r="H1756" s="356">
        <x:v>1</x:v>
      </x:c>
    </x:row>
    <x:row r="1757" spans="3:8">
      <x:c r="C1757" s="195" t="s">
        <x:v>6625</x:v>
      </x:c>
      <x:c r="D1757" s="194" t="s">
        <x:v>4629</x:v>
      </x:c>
      <x:c r="E1757" s="194">
        <x:v>1</x:v>
      </x:c>
      <x:c r="F1757" s="195" t="s">
        <x:v>6273</x:v>
      </x:c>
      <x:c r="G1757" s="194" t="s">
        <x:v>3050</x:v>
      </x:c>
      <x:c r="H1757" s="194">
        <x:v>1</x:v>
      </x:c>
    </x:row>
    <x:row r="1758" spans="3:8">
      <x:c r="C1758" s="195" t="s">
        <x:v>8836</x:v>
      </x:c>
      <x:c r="D1758" s="194" t="s">
        <x:v>3050</x:v>
      </x:c>
      <x:c r="E1758" s="194">
        <x:v>1</x:v>
      </x:c>
      <x:c r="F1758" s="195" t="s">
        <x:v>6791</x:v>
      </x:c>
      <x:c r="G1758" s="194" t="s">
        <x:v>3050</x:v>
      </x:c>
      <x:c r="H1758" s="194">
        <x:v>1</x:v>
      </x:c>
    </x:row>
    <x:row r="1759" spans="3:8">
      <x:c r="C1759" s="195" t="s">
        <x:v>6273</x:v>
      </x:c>
      <x:c r="D1759" s="194" t="s">
        <x:v>3050</x:v>
      </x:c>
      <x:c r="E1759" s="194">
        <x:v>1</x:v>
      </x:c>
      <x:c r="F1759" s="195" t="s">
        <x:v>4577</x:v>
      </x:c>
      <x:c r="G1759" s="194" t="s">
        <x:v>4629</x:v>
      </x:c>
      <x:c r="H1759" s="194">
        <x:v>1</x:v>
      </x:c>
    </x:row>
    <x:row r="1760" spans="3:8">
      <x:c r="C1760" s="195" t="s">
        <x:v>6791</x:v>
      </x:c>
      <x:c r="D1760" s="194" t="s">
        <x:v>3050</x:v>
      </x:c>
      <x:c r="E1760" s="194">
        <x:v>1</x:v>
      </x:c>
      <x:c r="F1760" s="195" t="s">
        <x:v>6757</x:v>
      </x:c>
      <x:c r="G1760" s="194" t="s">
        <x:v>4621</x:v>
      </x:c>
      <x:c r="H1760" s="194">
        <x:v>1</x:v>
      </x:c>
    </x:row>
    <x:row r="1761" spans="3:8">
      <x:c r="C1761" s="195" t="s">
        <x:v>6675</x:v>
      </x:c>
      <x:c r="D1761" s="194" t="s">
        <x:v>3050</x:v>
      </x:c>
      <x:c r="E1761" s="194">
        <x:v>1</x:v>
      </x:c>
      <x:c r="F1761" s="195" t="s">
        <x:v>6675</x:v>
      </x:c>
      <x:c r="G1761" s="194" t="s">
        <x:v>3050</x:v>
      </x:c>
      <x:c r="H1761" s="194">
        <x:v>1</x:v>
      </x:c>
    </x:row>
    <x:row r="1762" spans="3:8">
      <x:c r="C1762" s="195" t="s">
        <x:v>6673</x:v>
      </x:c>
      <x:c r="D1762" s="194" t="s">
        <x:v>3050</x:v>
      </x:c>
      <x:c r="E1762" s="194">
        <x:v>1</x:v>
      </x:c>
      <x:c r="F1762" s="195" t="s">
        <x:v>6673</x:v>
      </x:c>
      <x:c r="G1762" s="194" t="s">
        <x:v>3050</x:v>
      </x:c>
      <x:c r="H1762" s="194">
        <x:v>1</x:v>
      </x:c>
    </x:row>
    <x:row r="1763" spans="1:8">
      <x:c r="A1763" s="181" t="s">
        <x:v>6843</x:v>
      </x:c>
      <x:c r="C1763" s="195" t="s">
        <x:v>6641</x:v>
      </x:c>
      <x:c r="D1763" s="194" t="s">
        <x:v>433</x:v>
      </x:c>
      <x:c r="E1763" s="194">
        <x:v>2</x:v>
      </x:c>
      <x:c r="F1763" s="359" t="s">
        <x:v>4625</x:v>
      </x:c>
      <x:c r="G1763" s="360" t="s">
        <x:v>4621</x:v>
      </x:c>
      <x:c r="H1763" s="360">
        <x:v>1</x:v>
      </x:c>
    </x:row>
    <x:row r="1764" spans="3:8">
      <x:c r="C1764" s="195" t="s">
        <x:v>8768</x:v>
      </x:c>
      <x:c r="D1764" s="194" t="s">
        <x:v>4621</x:v>
      </x:c>
      <x:c r="E1764" s="194">
        <x:v>1</x:v>
      </x:c>
      <x:c r="F1764" s="359" t="s">
        <x:v>1931</x:v>
      </x:c>
      <x:c r="G1764" s="360" t="s">
        <x:v>4621</x:v>
      </x:c>
      <x:c r="H1764" s="360">
        <x:v>1</x:v>
      </x:c>
    </x:row>
    <x:row r="1765" spans="3:8">
      <x:c r="C1765" s="195" t="s">
        <x:v>6757</x:v>
      </x:c>
      <x:c r="D1765" s="194" t="s">
        <x:v>4621</x:v>
      </x:c>
      <x:c r="E1765" s="194">
        <x:v>1</x:v>
      </x:c>
      <x:c r="F1765" s="359" t="s">
        <x:v>6929</x:v>
      </x:c>
      <x:c r="G1765" s="360" t="s">
        <x:v>3016</x:v>
      </x:c>
      <x:c r="H1765" s="360">
        <x:v>1</x:v>
      </x:c>
    </x:row>
    <x:row r="1766" spans="3:8">
      <x:c r="C1766" s="195" t="s">
        <x:v>4625</x:v>
      </x:c>
      <x:c r="D1766" s="194" t="s">
        <x:v>4621</x:v>
      </x:c>
      <x:c r="E1766" s="194">
        <x:v>1</x:v>
      </x:c>
      <x:c r="F1766" s="359" t="s">
        <x:v>6625</x:v>
      </x:c>
      <x:c r="G1766" s="360" t="s">
        <x:v>4629</x:v>
      </x:c>
      <x:c r="H1766" s="360">
        <x:v>1</x:v>
      </x:c>
    </x:row>
    <x:row r="1767" spans="3:8">
      <x:c r="C1767" s="195" t="s">
        <x:v>1931</x:v>
      </x:c>
      <x:c r="D1767" s="194" t="s">
        <x:v>4621</x:v>
      </x:c>
      <x:c r="E1767" s="194">
        <x:v>1</x:v>
      </x:c>
      <x:c r="F1767" s="359" t="s">
        <x:v>6654</x:v>
      </x:c>
      <x:c r="G1767" s="360" t="s">
        <x:v>2999</x:v>
      </x:c>
      <x:c r="H1767" s="360">
        <x:v>1</x:v>
      </x:c>
    </x:row>
    <x:row r="1768" spans="3:8">
      <x:c r="C1768" s="195" t="s">
        <x:v>6929</x:v>
      </x:c>
      <x:c r="D1768" s="194" t="s">
        <x:v>3016</x:v>
      </x:c>
      <x:c r="E1768" s="194">
        <x:v>1</x:v>
      </x:c>
      <x:c r="F1768" s="359" t="s">
        <x:v>6284</x:v>
      </x:c>
      <x:c r="G1768" s="360" t="s">
        <x:v>3016</x:v>
      </x:c>
      <x:c r="H1768" s="360">
        <x:v>1</x:v>
      </x:c>
    </x:row>
    <x:row r="1769" spans="3:8">
      <x:c r="C1769" s="195" t="s">
        <x:v>6284</x:v>
      </x:c>
      <x:c r="D1769" s="194" t="s">
        <x:v>3016</x:v>
      </x:c>
      <x:c r="E1769" s="194">
        <x:v>1</x:v>
      </x:c>
      <x:c r="F1769" s="359" t="s">
        <x:v>6641</x:v>
      </x:c>
      <x:c r="G1769" s="360" t="s">
        <x:v>433</x:v>
      </x:c>
      <x:c r="H1769" s="360">
        <x:v>2</x:v>
      </x:c>
    </x:row>
    <x:row r="1770" spans="5:5">
      <x:c r="E1770" s="194">
        <x:f>SUM(E1755:E1769)</x:f>
        <x:v>16</x:v>
      </x:c>
    </x:row>
    <x:row r="1771" spans="1:8">
      <x:c r="A1771" s="186">
        <x:v>45846</x:v>
      </x:c>
      <x:c r="B1771" s="452"/>
      <x:c r="C1771" s="195" t="s">
        <x:v>6867</x:v>
      </x:c>
      <x:c r="D1771" s="194" t="s">
        <x:v>4629</x:v>
      </x:c>
      <x:c r="E1771" s="194">
        <x:v>1</x:v>
      </x:c>
      <x:c r="F1771" s="404" t="s">
        <x:v>1873</x:v>
      </x:c>
      <x:c r="G1771" s="405" t="s">
        <x:v>4621</x:v>
      </x:c>
      <x:c r="H1771" s="405">
        <x:v>1</x:v>
      </x:c>
    </x:row>
    <x:row r="1772" spans="3:8">
      <x:c r="C1772" s="195" t="s">
        <x:v>6613</x:v>
      </x:c>
      <x:c r="D1772" s="194" t="s">
        <x:v>3050</x:v>
      </x:c>
      <x:c r="E1772" s="194">
        <x:v>1</x:v>
      </x:c>
      <x:c r="F1772" s="195" t="s">
        <x:v>6613</x:v>
      </x:c>
      <x:c r="G1772" s="194" t="s">
        <x:v>3050</x:v>
      </x:c>
      <x:c r="H1772" s="194">
        <x:v>1</x:v>
      </x:c>
    </x:row>
    <x:row r="1773" spans="3:8">
      <x:c r="C1773" s="195" t="s">
        <x:v>4696</x:v>
      </x:c>
      <x:c r="D1773" s="194" t="s">
        <x:v>3050</x:v>
      </x:c>
      <x:c r="E1773" s="194">
        <x:v>1</x:v>
      </x:c>
      <x:c r="F1773" s="402" t="s">
        <x:v>4696</x:v>
      </x:c>
      <x:c r="G1773" s="403" t="s">
        <x:v>3050</x:v>
      </x:c>
      <x:c r="H1773" s="403">
        <x:v>1</x:v>
      </x:c>
    </x:row>
    <x:row r="1774" spans="3:8">
      <x:c r="C1774" s="195" t="s">
        <x:v>1873</x:v>
      </x:c>
      <x:c r="D1774" s="194" t="s">
        <x:v>4621</x:v>
      </x:c>
      <x:c r="E1774" s="194">
        <x:v>1</x:v>
      </x:c>
      <x:c r="F1774" s="402" t="s">
        <x:v>6925</x:v>
      </x:c>
      <x:c r="G1774" s="403" t="s">
        <x:v>4621</x:v>
      </x:c>
      <x:c r="H1774" s="403">
        <x:v>1</x:v>
      </x:c>
    </x:row>
    <x:row r="1775" spans="3:8">
      <x:c r="C1775" s="195" t="s">
        <x:v>6925</x:v>
      </x:c>
      <x:c r="D1775" s="194" t="s">
        <x:v>4621</x:v>
      </x:c>
      <x:c r="E1775" s="194">
        <x:v>1</x:v>
      </x:c>
      <x:c r="F1775" s="402" t="s">
        <x:v>6824</x:v>
      </x:c>
      <x:c r="G1775" s="403" t="s">
        <x:v>4621</x:v>
      </x:c>
      <x:c r="H1775" s="403">
        <x:v>1</x:v>
      </x:c>
    </x:row>
    <x:row r="1776" spans="3:8">
      <x:c r="C1776" s="195" t="s">
        <x:v>6824</x:v>
      </x:c>
      <x:c r="D1776" s="194" t="s">
        <x:v>4621</x:v>
      </x:c>
      <x:c r="E1776" s="194">
        <x:v>1</x:v>
      </x:c>
      <x:c r="F1776" s="195" t="s">
        <x:v>6867</x:v>
      </x:c>
      <x:c r="G1776" s="194" t="s">
        <x:v>4629</x:v>
      </x:c>
      <x:c r="H1776" s="194">
        <x:v>1</x:v>
      </x:c>
    </x:row>
    <x:row r="1777" spans="5:5">
      <x:c r="E1777" s="194">
        <x:f>SUM(E1771:E1776)</x:f>
        <x:v>6</x:v>
      </x:c>
    </x:row>
    <x:row r="1778" spans="1:8">
      <x:c r="A1778" s="186">
        <x:v>45847</x:v>
      </x:c>
      <x:c r="B1778" s="452"/>
      <x:c r="C1778" s="195" t="s">
        <x:v>2307</x:v>
      </x:c>
      <x:c r="D1778" s="194" t="s">
        <x:v>2999</x:v>
      </x:c>
      <x:c r="E1778" s="194">
        <x:v>2</x:v>
      </x:c>
      <x:c r="F1778" s="406" t="s">
        <x:v>5680</x:v>
      </x:c>
      <x:c r="G1778" s="407" t="s">
        <x:v>3050</x:v>
      </x:c>
      <x:c r="H1778" s="407">
        <x:v>1</x:v>
      </x:c>
    </x:row>
    <x:row r="1779" spans="3:8">
      <x:c r="C1779" s="195" t="s">
        <x:v>8894</x:v>
      </x:c>
      <x:c r="D1779" s="194" t="s">
        <x:v>2999</x:v>
      </x:c>
      <x:c r="E1779" s="194">
        <x:v>1</x:v>
      </x:c>
      <x:c r="F1779" s="406" t="s">
        <x:v>8894</x:v>
      </x:c>
      <x:c r="G1779" s="407" t="s">
        <x:v>2999</x:v>
      </x:c>
      <x:c r="H1779" s="407">
        <x:v>1</x:v>
      </x:c>
    </x:row>
    <x:row r="1780" spans="3:8">
      <x:c r="C1780" s="195" t="s">
        <x:v>6243</x:v>
      </x:c>
      <x:c r="D1780" s="194" t="s">
        <x:v>4629</x:v>
      </x:c>
      <x:c r="E1780" s="194">
        <x:v>1</x:v>
      </x:c>
      <x:c r="F1780" s="406" t="s">
        <x:v>8609</x:v>
      </x:c>
      <x:c r="G1780" s="407" t="s">
        <x:v>3050</x:v>
      </x:c>
      <x:c r="H1780" s="407">
        <x:v>1</x:v>
      </x:c>
    </x:row>
    <x:row r="1781" spans="3:8">
      <x:c r="C1781" s="195" t="s">
        <x:v>6754</x:v>
      </x:c>
      <x:c r="D1781" s="194" t="s">
        <x:v>4629</x:v>
      </x:c>
      <x:c r="E1781" s="194">
        <x:v>1</x:v>
      </x:c>
      <x:c r="F1781" s="195" t="s">
        <x:v>2028</x:v>
      </x:c>
      <x:c r="G1781" s="194" t="s">
        <x:v>3050</x:v>
      </x:c>
      <x:c r="H1781" s="194">
        <x:v>1</x:v>
      </x:c>
    </x:row>
    <x:row r="1782" spans="3:8">
      <x:c r="C1782" s="195" t="s">
        <x:v>5680</x:v>
      </x:c>
      <x:c r="D1782" s="194" t="s">
        <x:v>3050</x:v>
      </x:c>
      <x:c r="E1782" s="194">
        <x:v>1</x:v>
      </x:c>
      <x:c r="F1782" s="195" t="s">
        <x:v>2307</x:v>
      </x:c>
      <x:c r="G1782" s="194" t="s">
        <x:v>2999</x:v>
      </x:c>
      <x:c r="H1782" s="194">
        <x:v>2</x:v>
      </x:c>
    </x:row>
    <x:row r="1783" spans="3:8">
      <x:c r="C1783" s="195" t="s">
        <x:v>8609</x:v>
      </x:c>
      <x:c r="D1783" s="194" t="s">
        <x:v>3050</x:v>
      </x:c>
      <x:c r="E1783" s="194">
        <x:v>1</x:v>
      </x:c>
      <x:c r="F1783" s="402" t="s">
        <x:v>3314</x:v>
      </x:c>
      <x:c r="G1783" s="403" t="s">
        <x:v>4621</x:v>
      </x:c>
      <x:c r="H1783" s="403">
        <x:v>1</x:v>
      </x:c>
    </x:row>
    <x:row r="1784" spans="3:8">
      <x:c r="C1784" s="195" t="s">
        <x:v>2028</x:v>
      </x:c>
      <x:c r="D1784" s="194" t="s">
        <x:v>3050</x:v>
      </x:c>
      <x:c r="E1784" s="194">
        <x:v>1</x:v>
      </x:c>
      <x:c r="F1784" s="402" t="s">
        <x:v>6702</x:v>
      </x:c>
      <x:c r="G1784" s="403" t="s">
        <x:v>3016</x:v>
      </x:c>
      <x:c r="H1784" s="403">
        <x:v>1</x:v>
      </x:c>
    </x:row>
    <x:row r="1785" spans="3:8">
      <x:c r="C1785" s="195" t="s">
        <x:v>9106</x:v>
      </x:c>
      <x:c r="D1785" s="194" t="s">
        <x:v>3050</x:v>
      </x:c>
      <x:c r="E1785" s="194">
        <x:v>1</x:v>
      </x:c>
      <x:c r="F1785" s="402" t="s">
        <x:v>6243</x:v>
      </x:c>
      <x:c r="G1785" s="403" t="s">
        <x:v>4629</x:v>
      </x:c>
      <x:c r="H1785" s="403">
        <x:v>1</x:v>
      </x:c>
    </x:row>
    <x:row r="1786" spans="1:8">
      <x:c r="A1786" s="181" t="s">
        <x:v>6843</x:v>
      </x:c>
      <x:c r="C1786" s="195" t="s">
        <x:v>6641</x:v>
      </x:c>
      <x:c r="D1786" s="194" t="s">
        <x:v>433</x:v>
      </x:c>
      <x:c r="E1786" s="194">
        <x:v>1</x:v>
      </x:c>
      <x:c r="F1786" s="402" t="s">
        <x:v>6641</x:v>
      </x:c>
      <x:c r="G1786" s="403" t="s">
        <x:v>433</x:v>
      </x:c>
      <x:c r="H1786" s="403">
        <x:v>1</x:v>
      </x:c>
    </x:row>
    <x:row r="1787" spans="1:8">
      <x:c r="A1787" s="174" t="s">
        <x:v>6843</x:v>
      </x:c>
      <x:c r="C1787" s="195" t="s">
        <x:v>8127</x:v>
      </x:c>
      <x:c r="D1787" s="194" t="s">
        <x:v>433</x:v>
      </x:c>
      <x:c r="E1787" s="194">
        <x:v>1</x:v>
      </x:c>
      <x:c r="F1787" s="195" t="s">
        <x:v>9106</x:v>
      </x:c>
      <x:c r="G1787" s="194" t="s">
        <x:v>3050</x:v>
      </x:c>
      <x:c r="H1787" s="194">
        <x:v>1</x:v>
      </x:c>
    </x:row>
    <x:row r="1788" spans="3:8">
      <x:c r="C1788" s="195" t="s">
        <x:v>3314</x:v>
      </x:c>
      <x:c r="D1788" s="194" t="s">
        <x:v>4621</x:v>
      </x:c>
      <x:c r="E1788" s="194">
        <x:v>1</x:v>
      </x:c>
      <x:c r="F1788" s="195" t="s">
        <x:v>8127</x:v>
      </x:c>
      <x:c r="G1788" s="194" t="s">
        <x:v>433</x:v>
      </x:c>
      <x:c r="H1788" s="194">
        <x:v>1</x:v>
      </x:c>
    </x:row>
    <x:row r="1789" spans="3:8">
      <x:c r="C1789" s="195" t="s">
        <x:v>6759</x:v>
      </x:c>
      <x:c r="D1789" s="194" t="s">
        <x:v>4621</x:v>
      </x:c>
      <x:c r="E1789" s="194">
        <x:v>2</x:v>
      </x:c>
      <x:c r="F1789" s="195" t="s">
        <x:v>6759</x:v>
      </x:c>
      <x:c r="G1789" s="194" t="s">
        <x:v>4621</x:v>
      </x:c>
      <x:c r="H1789" s="194">
        <x:v>2</x:v>
      </x:c>
    </x:row>
    <x:row r="1790" spans="3:8">
      <x:c r="C1790" s="195" t="s">
        <x:v>6702</x:v>
      </x:c>
      <x:c r="D1790" s="194" t="s">
        <x:v>3016</x:v>
      </x:c>
      <x:c r="E1790" s="194">
        <x:v>1</x:v>
      </x:c>
      <x:c r="F1790" s="195" t="s">
        <x:v>6754</x:v>
      </x:c>
      <x:c r="G1790" s="194" t="s">
        <x:v>4629</x:v>
      </x:c>
      <x:c r="H1790" s="194">
        <x:v>1</x:v>
      </x:c>
    </x:row>
    <x:row r="1791" spans="5:5">
      <x:c r="E1791" s="194">
        <x:f>SUM(E1778:E1790)</x:f>
        <x:v>15</x:v>
      </x:c>
    </x:row>
    <x:row r="1792" spans="1:8">
      <x:c r="A1792" s="186">
        <x:v>45848</x:v>
      </x:c>
      <x:c r="B1792" s="452"/>
      <x:c r="C1792" s="195" t="s">
        <x:v>6774</x:v>
      </x:c>
      <x:c r="D1792" s="194" t="s">
        <x:v>3044</x:v>
      </x:c>
      <x:c r="E1792" s="194">
        <x:v>2</x:v>
      </x:c>
      <x:c r="F1792" s="406" t="s">
        <x:v>9016</x:v>
      </x:c>
      <x:c r="G1792" s="407" t="s">
        <x:v>3050</x:v>
      </x:c>
      <x:c r="H1792" s="407">
        <x:v>1</x:v>
      </x:c>
    </x:row>
    <x:row r="1793" spans="3:8">
      <x:c r="C1793" s="195" t="s">
        <x:v>6638</x:v>
      </x:c>
      <x:c r="D1793" s="194" t="s">
        <x:v>2999</x:v>
      </x:c>
      <x:c r="E1793" s="194">
        <x:v>1</x:v>
      </x:c>
      <x:c r="F1793" s="406" t="s">
        <x:v>8980</x:v>
      </x:c>
      <x:c r="G1793" s="407" t="s">
        <x:v>3050</x:v>
      </x:c>
      <x:c r="H1793" s="407">
        <x:v>1</x:v>
      </x:c>
    </x:row>
    <x:row r="1794" spans="3:8">
      <x:c r="C1794" s="195" t="s">
        <x:v>4356</x:v>
      </x:c>
      <x:c r="D1794" s="194" t="s">
        <x:v>4629</x:v>
      </x:c>
      <x:c r="E1794" s="194">
        <x:v>1</x:v>
      </x:c>
      <x:c r="F1794" s="406" t="s">
        <x:v>4356</x:v>
      </x:c>
      <x:c r="G1794" s="407" t="s">
        <x:v>4629</x:v>
      </x:c>
      <x:c r="H1794" s="407">
        <x:v>1</x:v>
      </x:c>
    </x:row>
    <x:row r="1795" spans="3:8">
      <x:c r="C1795" s="195" t="s">
        <x:v>9034</x:v>
      </x:c>
      <x:c r="D1795" s="194" t="s">
        <x:v>4629</x:v>
      </x:c>
      <x:c r="E1795" s="194">
        <x:v>1</x:v>
      </x:c>
      <x:c r="F1795" s="195" t="s">
        <x:v>6206</x:v>
      </x:c>
      <x:c r="G1795" s="194" t="s">
        <x:v>4621</x:v>
      </x:c>
      <x:c r="H1795" s="194">
        <x:v>1</x:v>
      </x:c>
    </x:row>
    <x:row r="1796" spans="3:8">
      <x:c r="C1796" s="195" t="s">
        <x:v>9016</x:v>
      </x:c>
      <x:c r="D1796" s="194" t="s">
        <x:v>3050</x:v>
      </x:c>
      <x:c r="E1796" s="194">
        <x:v>1</x:v>
      </x:c>
      <x:c r="F1796" s="195" t="s">
        <x:v>6256</x:v>
      </x:c>
      <x:c r="G1796" s="194" t="s">
        <x:v>3016</x:v>
      </x:c>
      <x:c r="H1796" s="194">
        <x:v>1</x:v>
      </x:c>
    </x:row>
    <x:row r="1797" spans="3:8">
      <x:c r="C1797" s="195" t="s">
        <x:v>8980</x:v>
      </x:c>
      <x:c r="D1797" s="194" t="s">
        <x:v>3050</x:v>
      </x:c>
      <x:c r="E1797" s="194">
        <x:v>1</x:v>
      </x:c>
      <x:c r="F1797" s="195" t="s">
        <x:v>6282</x:v>
      </x:c>
      <x:c r="G1797" s="194" t="s">
        <x:v>4621</x:v>
      </x:c>
      <x:c r="H1797" s="194">
        <x:v>1</x:v>
      </x:c>
    </x:row>
    <x:row r="1798" spans="3:8">
      <x:c r="C1798" s="195" t="s">
        <x:v>6206</x:v>
      </x:c>
      <x:c r="D1798" s="194" t="s">
        <x:v>4621</x:v>
      </x:c>
      <x:c r="E1798" s="194">
        <x:v>1</x:v>
      </x:c>
      <x:c r="F1798" s="195" t="s">
        <x:v>1934</x:v>
      </x:c>
      <x:c r="G1798" s="194" t="s">
        <x:v>4621</x:v>
      </x:c>
      <x:c r="H1798" s="194">
        <x:v>1</x:v>
      </x:c>
    </x:row>
    <x:row r="1799" spans="3:8">
      <x:c r="C1799" s="195" t="s">
        <x:v>6282</x:v>
      </x:c>
      <x:c r="D1799" s="194" t="s">
        <x:v>4621</x:v>
      </x:c>
      <x:c r="E1799" s="194">
        <x:v>1</x:v>
      </x:c>
      <x:c r="F1799" s="402" t="s">
        <x:v>6774</x:v>
      </x:c>
      <x:c r="G1799" s="403" t="s">
        <x:v>3044</x:v>
      </x:c>
      <x:c r="H1799" s="403">
        <x:v>2</x:v>
      </x:c>
    </x:row>
    <x:row r="1800" spans="3:8">
      <x:c r="C1800" s="195" t="s">
        <x:v>1934</x:v>
      </x:c>
      <x:c r="D1800" s="194" t="s">
        <x:v>4621</x:v>
      </x:c>
      <x:c r="E1800" s="194">
        <x:v>1</x:v>
      </x:c>
      <x:c r="F1800" s="402" t="s">
        <x:v>6638</x:v>
      </x:c>
      <x:c r="G1800" s="403" t="s">
        <x:v>2999</x:v>
      </x:c>
      <x:c r="H1800" s="403">
        <x:v>1</x:v>
      </x:c>
    </x:row>
    <x:row r="1801" spans="3:8">
      <x:c r="C1801" s="195" t="s">
        <x:v>3258</x:v>
      </x:c>
      <x:c r="D1801" s="194" t="s">
        <x:v>4621</x:v>
      </x:c>
      <x:c r="E1801" s="194">
        <x:v>1</x:v>
      </x:c>
      <x:c r="F1801" s="402" t="s">
        <x:v>3258</x:v>
      </x:c>
      <x:c r="G1801" s="403" t="s">
        <x:v>4621</x:v>
      </x:c>
      <x:c r="H1801" s="403">
        <x:v>1</x:v>
      </x:c>
    </x:row>
    <x:row r="1802" spans="3:8">
      <x:c r="C1802" s="195" t="s">
        <x:v>6256</x:v>
      </x:c>
      <x:c r="D1802" s="194" t="s">
        <x:v>3016</x:v>
      </x:c>
      <x:c r="E1802" s="194">
        <x:v>1</x:v>
      </x:c>
      <x:c r="F1802" s="402" t="s">
        <x:v>9034</x:v>
      </x:c>
      <x:c r="G1802" s="403" t="s">
        <x:v>4629</x:v>
      </x:c>
      <x:c r="H1802" s="403">
        <x:v>1</x:v>
      </x:c>
    </x:row>
    <x:row r="1803" spans="5:5">
      <x:c r="E1803" s="194">
        <x:f>SUM(E1792:E1802)</x:f>
        <x:v>12</x:v>
      </x:c>
    </x:row>
    <x:row r="1804" spans="1:8">
      <x:c r="A1804" s="186">
        <x:v>45849</x:v>
      </x:c>
      <x:c r="B1804" s="452"/>
      <x:c r="C1804" s="195" t="s">
        <x:v>6209</x:v>
      </x:c>
      <x:c r="D1804" s="194" t="s">
        <x:v>3044</x:v>
      </x:c>
      <x:c r="E1804" s="194">
        <x:v>1</x:v>
      </x:c>
      <x:c r="F1804" s="349" t="s">
        <x:v>4420</x:v>
      </x:c>
      <x:c r="G1804" s="350" t="s">
        <x:v>4629</x:v>
      </x:c>
      <x:c r="H1804" s="350">
        <x:v>1</x:v>
      </x:c>
    </x:row>
    <x:row r="1805" spans="3:8">
      <x:c r="C1805" s="195" t="s">
        <x:v>6212</x:v>
      </x:c>
      <x:c r="D1805" s="194" t="s">
        <x:v>3044</x:v>
      </x:c>
      <x:c r="E1805" s="194">
        <x:v>1</x:v>
      </x:c>
      <x:c r="F1805" s="349" t="s">
        <x:v>8307</x:v>
      </x:c>
      <x:c r="G1805" s="350" t="s">
        <x:v>4629</x:v>
      </x:c>
      <x:c r="H1805" s="350">
        <x:v>1</x:v>
      </x:c>
    </x:row>
    <x:row r="1806" spans="3:9">
      <x:c r="C1806" s="195" t="s">
        <x:v>6045</x:v>
      </x:c>
      <x:c r="D1806" s="194" t="s">
        <x:v>2999</x:v>
      </x:c>
      <x:c r="E1806" s="194">
        <x:v>1</x:v>
      </x:c>
      <x:c r="F1806" s="349" t="s">
        <x:v>9059</x:v>
      </x:c>
      <x:c r="G1806" s="350" t="s">
        <x:v>3016</x:v>
      </x:c>
      <x:c r="H1806" s="350">
        <x:v>1</x:v>
      </x:c>
      <x:c r="I1806" s="194" t="s">
        <x:v>4958</x:v>
      </x:c>
    </x:row>
    <x:row r="1807" spans="3:9">
      <x:c r="C1807" s="195" t="s">
        <x:v>8750</x:v>
      </x:c>
      <x:c r="D1807" s="194" t="s">
        <x:v>2999</x:v>
      </x:c>
      <x:c r="E1807" s="194">
        <x:v>1</x:v>
      </x:c>
      <x:c r="F1807" s="349" t="s">
        <x:v>5902</x:v>
      </x:c>
      <x:c r="G1807" s="350" t="s">
        <x:v>3016</x:v>
      </x:c>
      <x:c r="H1807" s="350">
        <x:v>1</x:v>
      </x:c>
      <x:c r="I1807" s="194" t="s">
        <x:v>4958</x:v>
      </x:c>
    </x:row>
    <x:row r="1808" spans="3:9">
      <x:c r="C1808" s="195" t="s">
        <x:v>8993</x:v>
      </x:c>
      <x:c r="D1808" s="194" t="s">
        <x:v>2999</x:v>
      </x:c>
      <x:c r="E1808" s="194">
        <x:v>1</x:v>
      </x:c>
      <x:c r="F1808" s="349" t="s">
        <x:v>5847</x:v>
      </x:c>
      <x:c r="G1808" s="350" t="s">
        <x:v>3050</x:v>
      </x:c>
      <x:c r="H1808" s="350">
        <x:v>1</x:v>
      </x:c>
      <x:c r="I1808" s="194" t="s">
        <x:v>4958</x:v>
      </x:c>
    </x:row>
    <x:row r="1809" spans="3:8">
      <x:c r="C1809" s="195" t="s">
        <x:v>4420</x:v>
      </x:c>
      <x:c r="D1809" s="194" t="s">
        <x:v>4629</x:v>
      </x:c>
      <x:c r="E1809" s="194">
        <x:v>1</x:v>
      </x:c>
      <x:c r="F1809" s="349" t="s">
        <x:v>6045</x:v>
      </x:c>
      <x:c r="G1809" s="350" t="s">
        <x:v>2999</x:v>
      </x:c>
      <x:c r="H1809" s="350">
        <x:v>1</x:v>
      </x:c>
    </x:row>
    <x:row r="1810" spans="3:8">
      <x:c r="C1810" s="195" t="s">
        <x:v>8307</x:v>
      </x:c>
      <x:c r="D1810" s="194" t="s">
        <x:v>4629</x:v>
      </x:c>
      <x:c r="E1810" s="194">
        <x:v>1</x:v>
      </x:c>
      <x:c r="F1810" s="349" t="s">
        <x:v>2144</x:v>
      </x:c>
      <x:c r="G1810" s="350" t="s">
        <x:v>3050</x:v>
      </x:c>
      <x:c r="H1810" s="350">
        <x:v>1</x:v>
      </x:c>
    </x:row>
    <x:row r="1811" spans="3:9">
      <x:c r="C1811" s="195" t="s">
        <x:v>3419</x:v>
      </x:c>
      <x:c r="D1811" s="194" t="s">
        <x:v>4629</x:v>
      </x:c>
      <x:c r="E1811" s="194">
        <x:v>1</x:v>
      </x:c>
      <x:c r="F1811" s="195" t="s">
        <x:v>8750</x:v>
      </x:c>
      <x:c r="G1811" s="194" t="s">
        <x:v>2999</x:v>
      </x:c>
      <x:c r="H1811" s="194">
        <x:v>1</x:v>
      </x:c>
      <x:c r="I1811" s="194" t="s">
        <x:v>4958</x:v>
      </x:c>
    </x:row>
    <x:row r="1812" spans="3:9">
      <x:c r="C1812" s="195" t="s">
        <x:v>6666</x:v>
      </x:c>
      <x:c r="D1812" s="194" t="s">
        <x:v>4629</x:v>
      </x:c>
      <x:c r="E1812" s="194">
        <x:v>1</x:v>
      </x:c>
      <x:c r="F1812" s="195" t="s">
        <x:v>5889</x:v>
      </x:c>
      <x:c r="G1812" s="194" t="s">
        <x:v>3050</x:v>
      </x:c>
      <x:c r="H1812" s="194">
        <x:v>1</x:v>
      </x:c>
      <x:c r="I1812" s="194" t="s">
        <x:v>7755</x:v>
      </x:c>
    </x:row>
    <x:row r="1813" spans="3:8">
      <x:c r="C1813" s="195" t="s">
        <x:v>9034</x:v>
      </x:c>
      <x:c r="D1813" s="194" t="s">
        <x:v>4629</x:v>
      </x:c>
      <x:c r="E1813" s="194">
        <x:v>1</x:v>
      </x:c>
      <x:c r="F1813" s="195" t="s">
        <x:v>8993</x:v>
      </x:c>
      <x:c r="G1813" s="194" t="s">
        <x:v>2999</x:v>
      </x:c>
      <x:c r="H1813" s="194">
        <x:v>1</x:v>
      </x:c>
    </x:row>
    <x:row r="1814" spans="3:8">
      <x:c r="C1814" s="195" t="s">
        <x:v>2170</x:v>
      </x:c>
      <x:c r="D1814" s="194" t="s">
        <x:v>4629</x:v>
      </x:c>
      <x:c r="E1814" s="194">
        <x:v>1</x:v>
      </x:c>
      <x:c r="F1814" s="195" t="s">
        <x:v>2219</x:v>
      </x:c>
      <x:c r="G1814" s="194" t="s">
        <x:v>3050</x:v>
      </x:c>
      <x:c r="H1814" s="194">
        <x:v>1</x:v>
      </x:c>
    </x:row>
    <x:row r="1815" spans="3:9">
      <x:c r="C1815" s="195" t="s">
        <x:v>4810</x:v>
      </x:c>
      <x:c r="D1815" s="194" t="s">
        <x:v>4629</x:v>
      </x:c>
      <x:c r="E1815" s="194">
        <x:v>1</x:v>
      </x:c>
      <x:c r="F1815" s="273" t="s">
        <x:v>3292</x:v>
      </x:c>
      <x:c r="G1815" s="274" t="s">
        <x:v>3050</x:v>
      </x:c>
      <x:c r="H1815" s="274">
        <x:v>1</x:v>
      </x:c>
      <x:c r="I1815" s="194" t="s">
        <x:v>4958</x:v>
      </x:c>
    </x:row>
    <x:row r="1816" spans="3:9">
      <x:c r="C1816" s="195" t="s">
        <x:v>4755</x:v>
      </x:c>
      <x:c r="D1816" s="194" t="s">
        <x:v>4629</x:v>
      </x:c>
      <x:c r="E1816" s="194">
        <x:v>1</x:v>
      </x:c>
      <x:c r="F1816" s="273" t="s">
        <x:v>1831</x:v>
      </x:c>
      <x:c r="G1816" s="274" t="s">
        <x:v>3050</x:v>
      </x:c>
      <x:c r="H1816" s="274">
        <x:v>1</x:v>
      </x:c>
      <x:c r="I1816" s="194" t="s">
        <x:v>4958</x:v>
      </x:c>
    </x:row>
    <x:row r="1817" spans="3:8">
      <x:c r="C1817" s="195" t="s">
        <x:v>5847</x:v>
      </x:c>
      <x:c r="D1817" s="194" t="s">
        <x:v>3050</x:v>
      </x:c>
      <x:c r="E1817" s="194">
        <x:v>1</x:v>
      </x:c>
      <x:c r="F1817" s="273" t="s">
        <x:v>6948</x:v>
      </x:c>
      <x:c r="G1817" s="274" t="s">
        <x:v>3050</x:v>
      </x:c>
      <x:c r="H1817" s="274">
        <x:v>1</x:v>
      </x:c>
    </x:row>
    <x:row r="1818" spans="3:8">
      <x:c r="C1818" s="195" t="s">
        <x:v>2144</x:v>
      </x:c>
      <x:c r="D1818" s="194" t="s">
        <x:v>3050</x:v>
      </x:c>
      <x:c r="E1818" s="194">
        <x:v>1</x:v>
      </x:c>
      <x:c r="F1818" s="273" t="s">
        <x:v>4660</x:v>
      </x:c>
      <x:c r="G1818" s="274" t="s">
        <x:v>4621</x:v>
      </x:c>
      <x:c r="H1818" s="274">
        <x:v>1</x:v>
      </x:c>
    </x:row>
    <x:row r="1819" spans="3:9">
      <x:c r="C1819" s="195" t="s">
        <x:v>5889</x:v>
      </x:c>
      <x:c r="D1819" s="194" t="s">
        <x:v>3050</x:v>
      </x:c>
      <x:c r="E1819" s="194">
        <x:v>1</x:v>
      </x:c>
      <x:c r="F1819" s="195" t="s">
        <x:v>4696</x:v>
      </x:c>
      <x:c r="G1819" s="194" t="s">
        <x:v>3050</x:v>
      </x:c>
      <x:c r="H1819" s="194">
        <x:v>1</x:v>
      </x:c>
      <x:c r="I1819" s="194" t="s">
        <x:v>4958</x:v>
      </x:c>
    </x:row>
    <x:row r="1820" spans="3:9">
      <x:c r="C1820" s="195" t="s">
        <x:v>2219</x:v>
      </x:c>
      <x:c r="D1820" s="194" t="s">
        <x:v>3050</x:v>
      </x:c>
      <x:c r="E1820" s="194">
        <x:v>1</x:v>
      </x:c>
      <x:c r="F1820" s="195" t="s">
        <x:v>3419</x:v>
      </x:c>
      <x:c r="G1820" s="194" t="s">
        <x:v>4629</x:v>
      </x:c>
      <x:c r="H1820" s="194">
        <x:v>1</x:v>
      </x:c>
      <x:c r="I1820" s="194" t="s">
        <x:v>7755</x:v>
      </x:c>
    </x:row>
    <x:row r="1821" spans="3:9">
      <x:c r="C1821" s="195" t="s">
        <x:v>3292</x:v>
      </x:c>
      <x:c r="D1821" s="194" t="s">
        <x:v>3050</x:v>
      </x:c>
      <x:c r="E1821" s="194">
        <x:v>1</x:v>
      </x:c>
      <x:c r="F1821" s="195" t="s">
        <x:v>1824</x:v>
      </x:c>
      <x:c r="G1821" s="194" t="s">
        <x:v>4621</x:v>
      </x:c>
      <x:c r="H1821" s="194">
        <x:v>1</x:v>
      </x:c>
      <x:c r="I1821" s="194" t="s">
        <x:v>4958</x:v>
      </x:c>
    </x:row>
    <x:row r="1822" spans="3:8">
      <x:c r="C1822" s="195" t="s">
        <x:v>1831</x:v>
      </x:c>
      <x:c r="D1822" s="194" t="s">
        <x:v>3050</x:v>
      </x:c>
      <x:c r="E1822" s="194">
        <x:v>1</x:v>
      </x:c>
      <x:c r="F1822" s="195" t="s">
        <x:v>6666</x:v>
      </x:c>
      <x:c r="G1822" s="194" t="s">
        <x:v>4629</x:v>
      </x:c>
      <x:c r="H1822" s="194">
        <x:v>1</x:v>
      </x:c>
    </x:row>
    <x:row r="1823" spans="3:8">
      <x:c r="C1823" s="195" t="s">
        <x:v>6948</x:v>
      </x:c>
      <x:c r="D1823" s="194" t="s">
        <x:v>3050</x:v>
      </x:c>
      <x:c r="E1823" s="194">
        <x:v>1</x:v>
      </x:c>
      <x:c r="F1823" s="195" t="s">
        <x:v>3383</x:v>
      </x:c>
      <x:c r="G1823" s="194" t="s">
        <x:v>3050</x:v>
      </x:c>
      <x:c r="H1823" s="194">
        <x:v>1</x:v>
      </x:c>
    </x:row>
    <x:row r="1824" spans="3:9">
      <x:c r="C1824" s="195" t="s">
        <x:v>4696</x:v>
      </x:c>
      <x:c r="D1824" s="194" t="s">
        <x:v>3050</x:v>
      </x:c>
      <x:c r="E1824" s="194">
        <x:v>1</x:v>
      </x:c>
      <x:c r="F1824" s="195" t="s">
        <x:v>6617</x:v>
      </x:c>
      <x:c r="G1824" s="194" t="s">
        <x:v>4621</x:v>
      </x:c>
      <x:c r="H1824" s="194">
        <x:v>1</x:v>
      </x:c>
      <x:c r="I1824" s="194" t="s">
        <x:v>4958</x:v>
      </x:c>
    </x:row>
    <x:row r="1825" spans="3:8">
      <x:c r="C1825" s="195" t="s">
        <x:v>3383</x:v>
      </x:c>
      <x:c r="D1825" s="194" t="s">
        <x:v>3050</x:v>
      </x:c>
      <x:c r="E1825" s="194">
        <x:v>1</x:v>
      </x:c>
      <x:c r="F1825" s="195" t="s">
        <x:v>6209</x:v>
      </x:c>
      <x:c r="G1825" s="194" t="s">
        <x:v>3044</x:v>
      </x:c>
      <x:c r="H1825" s="194">
        <x:v>1</x:v>
      </x:c>
    </x:row>
    <x:row r="1826" spans="3:9">
      <x:c r="C1826" s="195" t="s">
        <x:v>4651</x:v>
      </x:c>
      <x:c r="D1826" s="194" t="s">
        <x:v>3050</x:v>
      </x:c>
      <x:c r="E1826" s="194">
        <x:v>1</x:v>
      </x:c>
      <x:c r="F1826" s="195" t="s">
        <x:v>2096</x:v>
      </x:c>
      <x:c r="G1826" s="194" t="s">
        <x:v>4621</x:v>
      </x:c>
      <x:c r="H1826" s="194">
        <x:v>1</x:v>
      </x:c>
      <x:c r="I1826" s="194" t="s">
        <x:v>4958</x:v>
      </x:c>
    </x:row>
    <x:row r="1827" spans="3:8">
      <x:c r="C1827" s="195" t="s">
        <x:v>6892</x:v>
      </x:c>
      <x:c r="D1827" s="194" t="s">
        <x:v>3050</x:v>
      </x:c>
      <x:c r="E1827" s="194">
        <x:v>1</x:v>
      </x:c>
      <x:c r="F1827" s="195" t="s">
        <x:v>9034</x:v>
      </x:c>
      <x:c r="G1827" s="194" t="s">
        <x:v>4629</x:v>
      </x:c>
      <x:c r="H1827" s="194">
        <x:v>1</x:v>
      </x:c>
    </x:row>
    <x:row r="1828" spans="3:8">
      <x:c r="C1828" s="195" t="s">
        <x:v>6285</x:v>
      </x:c>
      <x:c r="D1828" s="194" t="s">
        <x:v>3050</x:v>
      </x:c>
      <x:c r="E1828" s="194">
        <x:v>1</x:v>
      </x:c>
      <x:c r="F1828" s="195" t="s">
        <x:v>2170</x:v>
      </x:c>
      <x:c r="G1828" s="194" t="s">
        <x:v>4629</x:v>
      </x:c>
      <x:c r="H1828" s="194">
        <x:v>1</x:v>
      </x:c>
    </x:row>
    <x:row r="1829" spans="3:8">
      <x:c r="C1829" s="195" t="s">
        <x:v>4740</x:v>
      </x:c>
      <x:c r="D1829" s="194" t="s">
        <x:v>3050</x:v>
      </x:c>
      <x:c r="E1829" s="194">
        <x:v>1</x:v>
      </x:c>
      <x:c r="F1829" s="359" t="s">
        <x:v>1826</x:v>
      </x:c>
      <x:c r="G1829" s="360" t="s">
        <x:v>4621</x:v>
      </x:c>
      <x:c r="H1829" s="360">
        <x:v>1</x:v>
      </x:c>
    </x:row>
    <x:row r="1830" spans="3:8">
      <x:c r="C1830" s="195" t="s">
        <x:v>4660</x:v>
      </x:c>
      <x:c r="D1830" s="194" t="s">
        <x:v>4621</x:v>
      </x:c>
      <x:c r="E1830" s="194">
        <x:v>1</x:v>
      </x:c>
      <x:c r="F1830" s="359" t="s">
        <x:v>4810</x:v>
      </x:c>
      <x:c r="G1830" s="360" t="s">
        <x:v>4629</x:v>
      </x:c>
      <x:c r="H1830" s="360">
        <x:v>1</x:v>
      </x:c>
    </x:row>
    <x:row r="1831" spans="3:8">
      <x:c r="C1831" s="195" t="s">
        <x:v>1824</x:v>
      </x:c>
      <x:c r="D1831" s="194" t="s">
        <x:v>4621</x:v>
      </x:c>
      <x:c r="E1831" s="194">
        <x:v>1</x:v>
      </x:c>
      <x:c r="F1831" s="359" t="s">
        <x:v>4755</x:v>
      </x:c>
      <x:c r="G1831" s="360" t="s">
        <x:v>4629</x:v>
      </x:c>
      <x:c r="H1831" s="360">
        <x:v>1</x:v>
      </x:c>
    </x:row>
    <x:row r="1832" spans="3:8">
      <x:c r="C1832" s="195" t="s">
        <x:v>6617</x:v>
      </x:c>
      <x:c r="D1832" s="194" t="s">
        <x:v>4621</x:v>
      </x:c>
      <x:c r="E1832" s="194">
        <x:v>1</x:v>
      </x:c>
      <x:c r="F1832" s="359" t="s">
        <x:v>6212</x:v>
      </x:c>
      <x:c r="G1832" s="360" t="s">
        <x:v>3044</x:v>
      </x:c>
      <x:c r="H1832" s="360">
        <x:v>1</x:v>
      </x:c>
    </x:row>
    <x:row r="1833" spans="3:8">
      <x:c r="C1833" s="195" t="s">
        <x:v>1826</x:v>
      </x:c>
      <x:c r="D1833" s="194" t="s">
        <x:v>4621</x:v>
      </x:c>
      <x:c r="E1833" s="194">
        <x:v>1</x:v>
      </x:c>
      <x:c r="F1833" s="359" t="s">
        <x:v>4651</x:v>
      </x:c>
      <x:c r="G1833" s="360" t="s">
        <x:v>3050</x:v>
      </x:c>
      <x:c r="H1833" s="360">
        <x:v>1</x:v>
      </x:c>
    </x:row>
    <x:row r="1834" spans="3:8">
      <x:c r="C1834" s="195" t="s">
        <x:v>6713</x:v>
      </x:c>
      <x:c r="D1834" s="194" t="s">
        <x:v>4621</x:v>
      </x:c>
      <x:c r="E1834" s="194">
        <x:v>1</x:v>
      </x:c>
      <x:c r="F1834" s="359" t="s">
        <x:v>6892</x:v>
      </x:c>
      <x:c r="G1834" s="360" t="s">
        <x:v>3050</x:v>
      </x:c>
      <x:c r="H1834" s="360">
        <x:v>1</x:v>
      </x:c>
    </x:row>
    <x:row r="1835" spans="3:8">
      <x:c r="C1835" s="195" t="s">
        <x:v>2096</x:v>
      </x:c>
      <x:c r="D1835" s="194" t="s">
        <x:v>4621</x:v>
      </x:c>
      <x:c r="E1835" s="194">
        <x:v>1</x:v>
      </x:c>
      <x:c r="F1835" s="359" t="s">
        <x:v>6713</x:v>
      </x:c>
      <x:c r="G1835" s="360" t="s">
        <x:v>4621</x:v>
      </x:c>
      <x:c r="H1835" s="360">
        <x:v>1</x:v>
      </x:c>
    </x:row>
    <x:row r="1836" spans="3:9">
      <x:c r="C1836" s="195" t="s">
        <x:v>9059</x:v>
      </x:c>
      <x:c r="D1836" s="194" t="s">
        <x:v>3016</x:v>
      </x:c>
      <x:c r="E1836" s="194">
        <x:v>1</x:v>
      </x:c>
      <x:c r="F1836" s="359" t="s">
        <x:v>4605</x:v>
      </x:c>
      <x:c r="G1836" s="360" t="s">
        <x:v>3016</x:v>
      </x:c>
      <x:c r="H1836" s="360">
        <x:v>1</x:v>
      </x:c>
      <x:c r="I1836" s="194" t="s">
        <x:v>7276</x:v>
      </x:c>
    </x:row>
    <x:row r="1837" spans="3:8">
      <x:c r="C1837" s="195" t="s">
        <x:v>5902</x:v>
      </x:c>
      <x:c r="D1837" s="194" t="s">
        <x:v>3016</x:v>
      </x:c>
      <x:c r="E1837" s="194">
        <x:v>1</x:v>
      </x:c>
      <x:c r="F1837" s="359" t="s">
        <x:v>6285</x:v>
      </x:c>
      <x:c r="G1837" s="360" t="s">
        <x:v>3050</x:v>
      </x:c>
      <x:c r="H1837" s="360">
        <x:v>1</x:v>
      </x:c>
    </x:row>
    <x:row r="1838" spans="3:9">
      <x:c r="C1838" s="195" t="s">
        <x:v>4605</x:v>
      </x:c>
      <x:c r="D1838" s="194" t="s">
        <x:v>3016</x:v>
      </x:c>
      <x:c r="E1838" s="194">
        <x:v>1</x:v>
      </x:c>
      <x:c r="F1838" s="359" t="s">
        <x:v>4740</x:v>
      </x:c>
      <x:c r="G1838" s="360" t="s">
        <x:v>3050</x:v>
      </x:c>
      <x:c r="H1838" s="360">
        <x:v>1</x:v>
      </x:c>
      <x:c r="I1838" s="194" t="s">
        <x:v>7276</x:v>
      </x:c>
    </x:row>
    <x:row r="1839" spans="5:5">
      <x:c r="E1839" s="194">
        <x:f>SUM(E1804:E1838)</x:f>
        <x:v>35</x:v>
      </x:c>
    </x:row>
    <x:row r="1840" spans="1:8">
      <x:c r="A1840" s="186">
        <x:v>45850</x:v>
      </x:c>
      <x:c r="B1840" s="452"/>
      <x:c r="C1840" s="195" t="s">
        <x:v>6939</x:v>
      </x:c>
      <x:c r="D1840" s="194" t="s">
        <x:v>3044</x:v>
      </x:c>
      <x:c r="E1840" s="194">
        <x:v>2</x:v>
      </x:c>
      <x:c r="F1840" s="349" t="s">
        <x:v>9016</x:v>
      </x:c>
      <x:c r="G1840" s="350" t="s">
        <x:v>3050</x:v>
      </x:c>
      <x:c r="H1840" s="350">
        <x:v>1</x:v>
      </x:c>
    </x:row>
    <x:row r="1841" spans="3:8">
      <x:c r="C1841" s="195" t="s">
        <x:v>1863</x:v>
      </x:c>
      <x:c r="D1841" s="194" t="s">
        <x:v>3044</x:v>
      </x:c>
      <x:c r="E1841" s="194">
        <x:v>1</x:v>
      </x:c>
      <x:c r="F1841" s="349" t="s">
        <x:v>4126</x:v>
      </x:c>
      <x:c r="G1841" s="350" t="s">
        <x:v>4621</x:v>
      </x:c>
      <x:c r="H1841" s="350">
        <x:v>1</x:v>
      </x:c>
    </x:row>
    <x:row r="1842" spans="3:8">
      <x:c r="C1842" s="195" t="s">
        <x:v>2229</x:v>
      </x:c>
      <x:c r="D1842" s="194" t="s">
        <x:v>2999</x:v>
      </x:c>
      <x:c r="E1842" s="194">
        <x:v>1</x:v>
      </x:c>
      <x:c r="F1842" s="349" t="s">
        <x:v>1983</x:v>
      </x:c>
      <x:c r="G1842" s="350" t="s">
        <x:v>3016</x:v>
      </x:c>
      <x:c r="H1842" s="350">
        <x:v>1</x:v>
      </x:c>
    </x:row>
    <x:row r="1843" spans="3:9">
      <x:c r="C1843" s="195" t="s">
        <x:v>4645</x:v>
      </x:c>
      <x:c r="D1843" s="194" t="s">
        <x:v>2999</x:v>
      </x:c>
      <x:c r="E1843" s="194">
        <x:v>1</x:v>
      </x:c>
      <x:c r="F1843" s="349" t="s">
        <x:v>4180</x:v>
      </x:c>
      <x:c r="G1843" s="350" t="s">
        <x:v>3050</x:v>
      </x:c>
      <x:c r="H1843" s="350">
        <x:v>1</x:v>
      </x:c>
      <x:c r="I1843" s="194" t="s">
        <x:v>7755</x:v>
      </x:c>
    </x:row>
    <x:row r="1844" spans="3:9">
      <x:c r="C1844" s="195" t="s">
        <x:v>6138</x:v>
      </x:c>
      <x:c r="D1844" s="194" t="s">
        <x:v>4629</x:v>
      </x:c>
      <x:c r="E1844" s="194">
        <x:v>1</x:v>
      </x:c>
      <x:c r="F1844" s="349" t="s">
        <x:v>8794</x:v>
      </x:c>
      <x:c r="G1844" s="350" t="s">
        <x:v>3050</x:v>
      </x:c>
      <x:c r="H1844" s="350">
        <x:v>1</x:v>
      </x:c>
      <x:c r="I1844" s="194" t="s">
        <x:v>4958</x:v>
      </x:c>
    </x:row>
    <x:row r="1845" spans="3:9">
      <x:c r="C1845" s="195" t="s">
        <x:v>6625</x:v>
      </x:c>
      <x:c r="D1845" s="194" t="s">
        <x:v>4629</x:v>
      </x:c>
      <x:c r="E1845" s="194">
        <x:v>1</x:v>
      </x:c>
      <x:c r="F1845" s="349" t="s">
        <x:v>8980</x:v>
      </x:c>
      <x:c r="G1845" s="350" t="s">
        <x:v>3050</x:v>
      </x:c>
      <x:c r="H1845" s="350">
        <x:v>1</x:v>
      </x:c>
      <x:c r="I1845" s="194" t="s">
        <x:v>7755</x:v>
      </x:c>
    </x:row>
    <x:row r="1846" spans="3:9">
      <x:c r="C1846" s="195" t="s">
        <x:v>9016</x:v>
      </x:c>
      <x:c r="D1846" s="194" t="s">
        <x:v>3050</x:v>
      </x:c>
      <x:c r="E1846" s="194">
        <x:v>1</x:v>
      </x:c>
      <x:c r="F1846" s="349" t="s">
        <x:v>8592</x:v>
      </x:c>
      <x:c r="G1846" s="350" t="s">
        <x:v>3016</x:v>
      </x:c>
      <x:c r="H1846" s="350">
        <x:v>1</x:v>
      </x:c>
      <x:c r="I1846" s="194" t="s">
        <x:v>4958</x:v>
      </x:c>
    </x:row>
    <x:row r="1847" spans="3:9">
      <x:c r="C1847" s="195" t="s">
        <x:v>4180</x:v>
      </x:c>
      <x:c r="D1847" s="194" t="s">
        <x:v>3050</x:v>
      </x:c>
      <x:c r="E1847" s="194">
        <x:v>1</x:v>
      </x:c>
      <x:c r="F1847" s="349" t="s">
        <x:v>8819</x:v>
      </x:c>
      <x:c r="G1847" s="350" t="s">
        <x:v>3050</x:v>
      </x:c>
      <x:c r="H1847" s="350">
        <x:v>1</x:v>
      </x:c>
      <x:c r="I1847" s="194" t="s">
        <x:v>4958</x:v>
      </x:c>
    </x:row>
    <x:row r="1848" spans="3:9">
      <x:c r="C1848" s="195" t="s">
        <x:v>8794</x:v>
      </x:c>
      <x:c r="D1848" s="194" t="s">
        <x:v>3050</x:v>
      </x:c>
      <x:c r="E1848" s="194">
        <x:v>1</x:v>
      </x:c>
      <x:c r="F1848" s="349" t="s">
        <x:v>2229</x:v>
      </x:c>
      <x:c r="G1848" s="350" t="s">
        <x:v>2999</x:v>
      </x:c>
      <x:c r="H1848" s="350">
        <x:v>1</x:v>
      </x:c>
      <x:c r="I1848" s="194" t="s">
        <x:v>4958</x:v>
      </x:c>
    </x:row>
    <x:row r="1849" spans="3:9">
      <x:c r="C1849" s="195" t="s">
        <x:v>8980</x:v>
      </x:c>
      <x:c r="D1849" s="194" t="s">
        <x:v>3050</x:v>
      </x:c>
      <x:c r="E1849" s="194">
        <x:v>1</x:v>
      </x:c>
      <x:c r="F1849" s="349" t="s">
        <x:v>4095</x:v>
      </x:c>
      <x:c r="G1849" s="350" t="s">
        <x:v>3050</x:v>
      </x:c>
      <x:c r="H1849" s="350">
        <x:v>1</x:v>
      </x:c>
      <x:c r="I1849" s="194" t="s">
        <x:v>7755</x:v>
      </x:c>
    </x:row>
    <x:row r="1850" spans="3:9">
      <x:c r="C1850" s="195" t="s">
        <x:v>8819</x:v>
      </x:c>
      <x:c r="D1850" s="194" t="s">
        <x:v>3050</x:v>
      </x:c>
      <x:c r="E1850" s="194">
        <x:v>1</x:v>
      </x:c>
      <x:c r="F1850" s="195" t="s">
        <x:v>6613</x:v>
      </x:c>
      <x:c r="G1850" s="194" t="s">
        <x:v>3050</x:v>
      </x:c>
      <x:c r="H1850" s="194">
        <x:v>1</x:v>
      </x:c>
      <x:c r="I1850" s="194" t="s">
        <x:v>4958</x:v>
      </x:c>
    </x:row>
    <x:row r="1851" spans="3:9">
      <x:c r="C1851" s="195" t="s">
        <x:v>4095</x:v>
      </x:c>
      <x:c r="D1851" s="194" t="s">
        <x:v>3050</x:v>
      </x:c>
      <x:c r="E1851" s="194">
        <x:v>1</x:v>
      </x:c>
      <x:c r="F1851" s="195" t="s">
        <x:v>4660</x:v>
      </x:c>
      <x:c r="G1851" s="194" t="s">
        <x:v>4621</x:v>
      </x:c>
      <x:c r="H1851" s="194">
        <x:v>1</x:v>
      </x:c>
      <x:c r="I1851" s="194" t="s">
        <x:v>4958</x:v>
      </x:c>
    </x:row>
    <x:row r="1852" spans="3:8">
      <x:c r="C1852" s="195" t="s">
        <x:v>6613</x:v>
      </x:c>
      <x:c r="D1852" s="194" t="s">
        <x:v>3050</x:v>
      </x:c>
      <x:c r="E1852" s="194">
        <x:v>1</x:v>
      </x:c>
      <x:c r="F1852" s="195" t="s">
        <x:v>6138</x:v>
      </x:c>
      <x:c r="G1852" s="194" t="s">
        <x:v>4629</x:v>
      </x:c>
      <x:c r="H1852" s="194">
        <x:v>1</x:v>
      </x:c>
    </x:row>
    <x:row r="1853" spans="3:9">
      <x:c r="C1853" s="195" t="s">
        <x:v>6096</x:v>
      </x:c>
      <x:c r="D1853" s="194" t="s">
        <x:v>3050</x:v>
      </x:c>
      <x:c r="E1853" s="194">
        <x:v>1</x:v>
      </x:c>
      <x:c r="F1853" s="195" t="s">
        <x:v>4656</x:v>
      </x:c>
      <x:c r="G1853" s="194" t="s">
        <x:v>3016</x:v>
      </x:c>
      <x:c r="H1853" s="194">
        <x:v>1</x:v>
      </x:c>
      <x:c r="I1853" s="194" t="s">
        <x:v>7755</x:v>
      </x:c>
    </x:row>
    <x:row r="1854" spans="3:9">
      <x:c r="C1854" s="195" t="s">
        <x:v>4744</x:v>
      </x:c>
      <x:c r="D1854" s="194" t="s">
        <x:v>3050</x:v>
      </x:c>
      <x:c r="E1854" s="194">
        <x:v>1</x:v>
      </x:c>
      <x:c r="F1854" s="195" t="s">
        <x:v>6814</x:v>
      </x:c>
      <x:c r="G1854" s="194" t="s">
        <x:v>4621</x:v>
      </x:c>
      <x:c r="H1854" s="194">
        <x:v>1</x:v>
      </x:c>
      <x:c r="I1854" s="194" t="s">
        <x:v>7755</x:v>
      </x:c>
    </x:row>
    <x:row r="1855" spans="3:8">
      <x:c r="C1855" s="195" t="s">
        <x:v>6640</x:v>
      </x:c>
      <x:c r="D1855" s="194" t="s">
        <x:v>3050</x:v>
      </x:c>
      <x:c r="E1855" s="194">
        <x:v>1</x:v>
      </x:c>
      <x:c r="F1855" s="319" t="s">
        <x:v>4625</x:v>
      </x:c>
      <x:c r="G1855" s="320" t="s">
        <x:v>4621</x:v>
      </x:c>
      <x:c r="H1855" s="320">
        <x:v>1</x:v>
      </x:c>
    </x:row>
    <x:row r="1856" spans="3:8">
      <x:c r="C1856" s="195" t="s">
        <x:v>6880</x:v>
      </x:c>
      <x:c r="D1856" s="194" t="s">
        <x:v>3050</x:v>
      </x:c>
      <x:c r="E1856" s="194">
        <x:v>1</x:v>
      </x:c>
      <x:c r="F1856" s="319" t="s">
        <x:v>6939</x:v>
      </x:c>
      <x:c r="G1856" s="320" t="s">
        <x:v>3044</x:v>
      </x:c>
      <x:c r="H1856" s="320">
        <x:v>2</x:v>
      </x:c>
    </x:row>
    <x:row r="1857" spans="3:8">
      <x:c r="C1857" s="195" t="s">
        <x:v>6285</x:v>
      </x:c>
      <x:c r="D1857" s="194" t="s">
        <x:v>3050</x:v>
      </x:c>
      <x:c r="E1857" s="194">
        <x:v>1</x:v>
      </x:c>
      <x:c r="F1857" s="319" t="s">
        <x:v>6625</x:v>
      </x:c>
      <x:c r="G1857" s="320" t="s">
        <x:v>4629</x:v>
      </x:c>
      <x:c r="H1857" s="320">
        <x:v>1</x:v>
      </x:c>
    </x:row>
    <x:row r="1858" spans="3:8">
      <x:c r="C1858" s="195" t="s">
        <x:v>4126</x:v>
      </x:c>
      <x:c r="D1858" s="194" t="s">
        <x:v>4621</x:v>
      </x:c>
      <x:c r="E1858" s="194">
        <x:v>1</x:v>
      </x:c>
      <x:c r="F1858" s="319" t="s">
        <x:v>1795</x:v>
      </x:c>
      <x:c r="G1858" s="320" t="s">
        <x:v>3016</x:v>
      </x:c>
      <x:c r="H1858" s="320">
        <x:v>1</x:v>
      </x:c>
    </x:row>
    <x:row r="1859" spans="3:8">
      <x:c r="C1859" s="195" t="s">
        <x:v>4660</x:v>
      </x:c>
      <x:c r="D1859" s="194" t="s">
        <x:v>4621</x:v>
      </x:c>
      <x:c r="E1859" s="194">
        <x:v>1</x:v>
      </x:c>
      <x:c r="F1859" s="319" t="s">
        <x:v>6828</x:v>
      </x:c>
      <x:c r="G1859" s="320" t="s">
        <x:v>3016</x:v>
      </x:c>
      <x:c r="H1859" s="320">
        <x:v>1</x:v>
      </x:c>
    </x:row>
    <x:row r="1860" spans="3:9">
      <x:c r="C1860" s="195" t="s">
        <x:v>6814</x:v>
      </x:c>
      <x:c r="D1860" s="194" t="s">
        <x:v>4621</x:v>
      </x:c>
      <x:c r="E1860" s="194">
        <x:v>1</x:v>
      </x:c>
      <x:c r="F1860" s="319" t="s">
        <x:v>4645</x:v>
      </x:c>
      <x:c r="G1860" s="320" t="s">
        <x:v>2999</x:v>
      </x:c>
      <x:c r="H1860" s="320">
        <x:v>1</x:v>
      </x:c>
      <x:c r="I1860" s="194" t="s">
        <x:v>7755</x:v>
      </x:c>
    </x:row>
    <x:row r="1861" spans="3:8">
      <x:c r="C1861" s="195" t="s">
        <x:v>4625</x:v>
      </x:c>
      <x:c r="D1861" s="194" t="s">
        <x:v>4621</x:v>
      </x:c>
      <x:c r="E1861" s="194">
        <x:v>1</x:v>
      </x:c>
      <x:c r="F1861" s="195" t="s">
        <x:v>6096</x:v>
      </x:c>
      <x:c r="G1861" s="194" t="s">
        <x:v>3050</x:v>
      </x:c>
      <x:c r="H1861" s="194">
        <x:v>1</x:v>
      </x:c>
    </x:row>
    <x:row r="1862" spans="3:8">
      <x:c r="C1862" s="195" t="s">
        <x:v>3283</x:v>
      </x:c>
      <x:c r="D1862" s="194" t="s">
        <x:v>4621</x:v>
      </x:c>
      <x:c r="E1862" s="194">
        <x:v>1</x:v>
      </x:c>
      <x:c r="F1862" s="195" t="s">
        <x:v>4744</x:v>
      </x:c>
      <x:c r="G1862" s="194" t="s">
        <x:v>3050</x:v>
      </x:c>
      <x:c r="H1862" s="194">
        <x:v>1</x:v>
      </x:c>
    </x:row>
    <x:row r="1863" spans="3:8">
      <x:c r="C1863" s="195" t="s">
        <x:v>6759</x:v>
      </x:c>
      <x:c r="D1863" s="194" t="s">
        <x:v>4621</x:v>
      </x:c>
      <x:c r="E1863" s="194">
        <x:v>1</x:v>
      </x:c>
      <x:c r="F1863" s="195" t="s">
        <x:v>3283</x:v>
      </x:c>
      <x:c r="G1863" s="194" t="s">
        <x:v>4621</x:v>
      </x:c>
      <x:c r="H1863" s="194">
        <x:v>1</x:v>
      </x:c>
    </x:row>
    <x:row r="1864" spans="3:8">
      <x:c r="C1864" s="195" t="s">
        <x:v>6150</x:v>
      </x:c>
      <x:c r="D1864" s="194" t="s">
        <x:v>4621</x:v>
      </x:c>
      <x:c r="E1864" s="194">
        <x:v>1</x:v>
      </x:c>
      <x:c r="F1864" s="273" t="s">
        <x:v>6640</x:v>
      </x:c>
      <x:c r="G1864" s="274" t="s">
        <x:v>3050</x:v>
      </x:c>
      <x:c r="H1864" s="274">
        <x:v>1</x:v>
      </x:c>
    </x:row>
    <x:row r="1865" spans="3:8">
      <x:c r="C1865" s="195" t="s">
        <x:v>6153</x:v>
      </x:c>
      <x:c r="D1865" s="194" t="s">
        <x:v>4621</x:v>
      </x:c>
      <x:c r="E1865" s="194">
        <x:v>1</x:v>
      </x:c>
      <x:c r="F1865" s="273" t="s">
        <x:v>6759</x:v>
      </x:c>
      <x:c r="G1865" s="274" t="s">
        <x:v>4621</x:v>
      </x:c>
      <x:c r="H1865" s="274">
        <x:v>1</x:v>
      </x:c>
    </x:row>
    <x:row r="1866" spans="3:8">
      <x:c r="C1866" s="195" t="s">
        <x:v>1983</x:v>
      </x:c>
      <x:c r="D1866" s="194" t="s">
        <x:v>3016</x:v>
      </x:c>
      <x:c r="E1866" s="194">
        <x:v>1</x:v>
      </x:c>
      <x:c r="F1866" s="273" t="s">
        <x:v>1868</x:v>
      </x:c>
      <x:c r="G1866" s="274" t="s">
        <x:v>3016</x:v>
      </x:c>
      <x:c r="H1866" s="274">
        <x:v>1</x:v>
      </x:c>
    </x:row>
    <x:row r="1867" spans="3:8">
      <x:c r="C1867" s="195" t="s">
        <x:v>8592</x:v>
      </x:c>
      <x:c r="D1867" s="194" t="s">
        <x:v>3016</x:v>
      </x:c>
      <x:c r="E1867" s="194">
        <x:v>1</x:v>
      </x:c>
      <x:c r="F1867" s="273" t="s">
        <x:v>1863</x:v>
      </x:c>
      <x:c r="G1867" s="274" t="s">
        <x:v>3044</x:v>
      </x:c>
      <x:c r="H1867" s="274">
        <x:v>1</x:v>
      </x:c>
    </x:row>
    <x:row r="1868" spans="3:8">
      <x:c r="C1868" s="195" t="s">
        <x:v>4656</x:v>
      </x:c>
      <x:c r="D1868" s="194" t="s">
        <x:v>3016</x:v>
      </x:c>
      <x:c r="E1868" s="194">
        <x:v>1</x:v>
      </x:c>
      <x:c r="F1868" s="273" t="s">
        <x:v>6880</x:v>
      </x:c>
      <x:c r="G1868" s="274" t="s">
        <x:v>3050</x:v>
      </x:c>
      <x:c r="H1868" s="274">
        <x:v>1</x:v>
      </x:c>
    </x:row>
    <x:row r="1869" spans="3:8">
      <x:c r="C1869" s="195" t="s">
        <x:v>1795</x:v>
      </x:c>
      <x:c r="D1869" s="194" t="s">
        <x:v>3016</x:v>
      </x:c>
      <x:c r="E1869" s="194">
        <x:v>1</x:v>
      </x:c>
      <x:c r="F1869" s="273" t="s">
        <x:v>6285</x:v>
      </x:c>
      <x:c r="G1869" s="274" t="s">
        <x:v>3050</x:v>
      </x:c>
      <x:c r="H1869" s="274">
        <x:v>1</x:v>
      </x:c>
    </x:row>
    <x:row r="1870" spans="3:8">
      <x:c r="C1870" s="195" t="s">
        <x:v>6828</x:v>
      </x:c>
      <x:c r="D1870" s="194" t="s">
        <x:v>3016</x:v>
      </x:c>
      <x:c r="E1870" s="194">
        <x:v>1</x:v>
      </x:c>
      <x:c r="F1870" s="273" t="s">
        <x:v>6150</x:v>
      </x:c>
      <x:c r="G1870" s="274" t="s">
        <x:v>4621</x:v>
      </x:c>
      <x:c r="H1870" s="274">
        <x:v>1</x:v>
      </x:c>
    </x:row>
    <x:row r="1871" spans="3:8">
      <x:c r="C1871" s="195" t="s">
        <x:v>1868</x:v>
      </x:c>
      <x:c r="D1871" s="194" t="s">
        <x:v>3016</x:v>
      </x:c>
      <x:c r="E1871" s="194">
        <x:v>1</x:v>
      </x:c>
      <x:c r="F1871" s="273" t="s">
        <x:v>6153</x:v>
      </x:c>
      <x:c r="G1871" s="274" t="s">
        <x:v>4621</x:v>
      </x:c>
      <x:c r="H1871" s="274">
        <x:v>1</x:v>
      </x:c>
    </x:row>
    <x:row r="1872" spans="5:5">
      <x:c r="E1872" s="194">
        <x:f>SUM(E1840:E1871)</x:f>
        <x:v>33</x:v>
      </x:c>
    </x:row>
    <x:row r="1873" spans="1:9">
      <x:c r="A1873" s="186">
        <x:v>45851</x:v>
      </x:c>
      <x:c r="B1873" s="452"/>
      <x:c r="C1873" s="195" t="s">
        <x:v>3300</x:v>
      </x:c>
      <x:c r="D1873" s="194" t="s">
        <x:v>2999</x:v>
      </x:c>
      <x:c r="E1873" s="194">
        <x:v>1</x:v>
      </x:c>
      <x:c r="F1873" s="349" t="s">
        <x:v>5857</x:v>
      </x:c>
      <x:c r="G1873" s="350" t="s">
        <x:v>4621</x:v>
      </x:c>
      <x:c r="H1873" s="350">
        <x:v>1</x:v>
      </x:c>
      <x:c r="I1873" s="194" t="s">
        <x:v>4958</x:v>
      </x:c>
    </x:row>
    <x:row r="1874" spans="3:8">
      <x:c r="C1874" s="195" t="s">
        <x:v>6654</x:v>
      </x:c>
      <x:c r="D1874" s="194" t="s">
        <x:v>2999</x:v>
      </x:c>
      <x:c r="E1874" s="194">
        <x:v>1</x:v>
      </x:c>
      <x:c r="F1874" s="349" t="s">
        <x:v>5674</x:v>
      </x:c>
      <x:c r="G1874" s="350" t="s">
        <x:v>4629</x:v>
      </x:c>
      <x:c r="H1874" s="350">
        <x:v>1</x:v>
      </x:c>
    </x:row>
    <x:row r="1875" spans="3:9">
      <x:c r="C1875" s="195" t="s">
        <x:v>5850</x:v>
      </x:c>
      <x:c r="D1875" s="194" t="s">
        <x:v>2999</x:v>
      </x:c>
      <x:c r="E1875" s="194">
        <x:v>1</x:v>
      </x:c>
      <x:c r="F1875" s="195" t="s">
        <x:v>4617</x:v>
      </x:c>
      <x:c r="G1875" s="194" t="s">
        <x:v>3016</x:v>
      </x:c>
      <x:c r="H1875" s="194">
        <x:v>1</x:v>
      </x:c>
      <x:c r="I1875" s="194" t="s">
        <x:v>4958</x:v>
      </x:c>
    </x:row>
    <x:row r="1876" spans="3:8">
      <x:c r="C1876" s="195" t="s">
        <x:v>6217</x:v>
      </x:c>
      <x:c r="D1876" s="194" t="s">
        <x:v>2999</x:v>
      </x:c>
      <x:c r="E1876" s="194">
        <x:v>1</x:v>
      </x:c>
      <x:c r="F1876" s="195" t="s">
        <x:v>4778</x:v>
      </x:c>
      <x:c r="G1876" s="194" t="s">
        <x:v>3016</x:v>
      </x:c>
      <x:c r="H1876" s="194">
        <x:v>1</x:v>
      </x:c>
    </x:row>
    <x:row r="1877" spans="3:9">
      <x:c r="C1877" s="195" t="s">
        <x:v>5674</x:v>
      </x:c>
      <x:c r="D1877" s="194" t="s">
        <x:v>4629</x:v>
      </x:c>
      <x:c r="E1877" s="194">
        <x:v>1</x:v>
      </x:c>
      <x:c r="F1877" s="195" t="s">
        <x:v>6138</x:v>
      </x:c>
      <x:c r="G1877" s="194" t="s">
        <x:v>4629</x:v>
      </x:c>
      <x:c r="H1877" s="194">
        <x:v>1</x:v>
      </x:c>
      <x:c r="I1877" s="194" t="s">
        <x:v>4958</x:v>
      </x:c>
    </x:row>
    <x:row r="1878" spans="3:9">
      <x:c r="C1878" s="195" t="s">
        <x:v>6138</x:v>
      </x:c>
      <x:c r="D1878" s="194" t="s">
        <x:v>4629</x:v>
      </x:c>
      <x:c r="E1878" s="194">
        <x:v>1</x:v>
      </x:c>
      <x:c r="F1878" s="406" t="s">
        <x:v>3458</x:v>
      </x:c>
      <x:c r="G1878" s="407" t="s">
        <x:v>4629</x:v>
      </x:c>
      <x:c r="H1878" s="407">
        <x:v>1</x:v>
      </x:c>
      <x:c r="I1878" s="194" t="s">
        <x:v>4958</x:v>
      </x:c>
    </x:row>
    <x:row r="1879" spans="3:9">
      <x:c r="C1879" s="195" t="s">
        <x:v>3458</x:v>
      </x:c>
      <x:c r="D1879" s="194" t="s">
        <x:v>4629</x:v>
      </x:c>
      <x:c r="E1879" s="194">
        <x:v>1</x:v>
      </x:c>
      <x:c r="F1879" s="406" t="s">
        <x:v>6804</x:v>
      </x:c>
      <x:c r="G1879" s="407" t="s">
        <x:v>3050</x:v>
      </x:c>
      <x:c r="H1879" s="407">
        <x:v>1</x:v>
      </x:c>
      <x:c r="I1879" s="194" t="s">
        <x:v>4958</x:v>
      </x:c>
    </x:row>
    <x:row r="1880" spans="3:9">
      <x:c r="C1880" s="195" t="s">
        <x:v>8395</x:v>
      </x:c>
      <x:c r="D1880" s="194" t="s">
        <x:v>4629</x:v>
      </x:c>
      <x:c r="E1880" s="194">
        <x:v>1</x:v>
      </x:c>
      <x:c r="F1880" s="406" t="s">
        <x:v>4792</x:v>
      </x:c>
      <x:c r="G1880" s="407" t="s">
        <x:v>4621</x:v>
      </x:c>
      <x:c r="H1880" s="407">
        <x:v>1</x:v>
      </x:c>
      <x:c r="I1880" s="194" t="s">
        <x:v>7755</x:v>
      </x:c>
    </x:row>
    <x:row r="1881" spans="3:9">
      <x:c r="C1881" s="195" t="s">
        <x:v>6874</x:v>
      </x:c>
      <x:c r="D1881" s="194" t="s">
        <x:v>4629</x:v>
      </x:c>
      <x:c r="E1881" s="194">
        <x:v>1</x:v>
      </x:c>
      <x:c r="F1881" s="195" t="s">
        <x:v>3300</x:v>
      </x:c>
      <x:c r="G1881" s="194" t="s">
        <x:v>2999</x:v>
      </x:c>
      <x:c r="H1881" s="194">
        <x:v>1</x:v>
      </x:c>
      <x:c r="I1881" s="194" t="s">
        <x:v>4958</x:v>
      </x:c>
    </x:row>
    <x:row r="1882" spans="3:9">
      <x:c r="C1882" s="195" t="s">
        <x:v>4810</x:v>
      </x:c>
      <x:c r="D1882" s="194" t="s">
        <x:v>4629</x:v>
      </x:c>
      <x:c r="E1882" s="194">
        <x:v>1</x:v>
      </x:c>
      <x:c r="F1882" s="195" t="s">
        <x:v>6654</x:v>
      </x:c>
      <x:c r="G1882" s="194" t="s">
        <x:v>2999</x:v>
      </x:c>
      <x:c r="H1882" s="194">
        <x:v>1</x:v>
      </x:c>
      <x:c r="I1882" s="194" t="s">
        <x:v>4958</x:v>
      </x:c>
    </x:row>
    <x:row r="1883" spans="3:8">
      <x:c r="C1883" s="195" t="s">
        <x:v>6816</x:v>
      </x:c>
      <x:c r="D1883" s="194" t="s">
        <x:v>4629</x:v>
      </x:c>
      <x:c r="E1883" s="194">
        <x:v>1</x:v>
      </x:c>
      <x:c r="F1883" s="195" t="s">
        <x:v>5850</x:v>
      </x:c>
      <x:c r="G1883" s="194" t="s">
        <x:v>2999</x:v>
      </x:c>
      <x:c r="H1883" s="194">
        <x:v>1</x:v>
      </x:c>
    </x:row>
    <x:row r="1884" spans="3:8">
      <x:c r="C1884" s="195" t="s">
        <x:v>6804</x:v>
      </x:c>
      <x:c r="D1884" s="194" t="s">
        <x:v>3050</x:v>
      </x:c>
      <x:c r="E1884" s="194">
        <x:v>1</x:v>
      </x:c>
      <x:c r="F1884" s="195" t="s">
        <x:v>5852</x:v>
      </x:c>
      <x:c r="G1884" s="194" t="s">
        <x:v>3016</x:v>
      </x:c>
      <x:c r="H1884" s="194">
        <x:v>1</x:v>
      </x:c>
    </x:row>
    <x:row r="1885" spans="3:9">
      <x:c r="C1885" s="195" t="s">
        <x:v>4604</x:v>
      </x:c>
      <x:c r="D1885" s="194" t="s">
        <x:v>3050</x:v>
      </x:c>
      <x:c r="E1885" s="194">
        <x:v>1</x:v>
      </x:c>
      <x:c r="F1885" s="195" t="s">
        <x:v>8395</x:v>
      </x:c>
      <x:c r="G1885" s="194" t="s">
        <x:v>4629</x:v>
      </x:c>
      <x:c r="H1885" s="194">
        <x:v>1</x:v>
      </x:c>
      <x:c r="I1885" s="194" t="s">
        <x:v>4958</x:v>
      </x:c>
    </x:row>
    <x:row r="1886" spans="3:8">
      <x:c r="C1886" s="195" t="s">
        <x:v>5857</x:v>
      </x:c>
      <x:c r="D1886" s="194" t="s">
        <x:v>4621</x:v>
      </x:c>
      <x:c r="E1886" s="194">
        <x:v>1</x:v>
      </x:c>
      <x:c r="F1886" s="273" t="s">
        <x:v>6874</x:v>
      </x:c>
      <x:c r="G1886" s="274" t="s">
        <x:v>4629</x:v>
      </x:c>
      <x:c r="H1886" s="274">
        <x:v>1</x:v>
      </x:c>
    </x:row>
    <x:row r="1887" spans="3:9">
      <x:c r="C1887" s="195" t="s">
        <x:v>4792</x:v>
      </x:c>
      <x:c r="D1887" s="194" t="s">
        <x:v>4621</x:v>
      </x:c>
      <x:c r="E1887" s="194">
        <x:v>1</x:v>
      </x:c>
      <x:c r="F1887" s="273" t="s">
        <x:v>4810</x:v>
      </x:c>
      <x:c r="G1887" s="274" t="s">
        <x:v>4629</x:v>
      </x:c>
      <x:c r="H1887" s="274">
        <x:v>1</x:v>
      </x:c>
      <x:c r="I1887" s="194" t="s">
        <x:v>4958</x:v>
      </x:c>
    </x:row>
    <x:row r="1888" spans="3:8">
      <x:c r="C1888" s="195" t="s">
        <x:v>4617</x:v>
      </x:c>
      <x:c r="D1888" s="194" t="s">
        <x:v>3016</x:v>
      </x:c>
      <x:c r="E1888" s="194">
        <x:v>1</x:v>
      </x:c>
      <x:c r="F1888" s="273" t="s">
        <x:v>6217</x:v>
      </x:c>
      <x:c r="G1888" s="274" t="s">
        <x:v>2999</x:v>
      </x:c>
      <x:c r="H1888" s="274">
        <x:v>1</x:v>
      </x:c>
    </x:row>
    <x:row r="1889" spans="3:8">
      <x:c r="C1889" s="195" t="s">
        <x:v>4778</x:v>
      </x:c>
      <x:c r="D1889" s="194" t="s">
        <x:v>3016</x:v>
      </x:c>
      <x:c r="E1889" s="194">
        <x:v>1</x:v>
      </x:c>
      <x:c r="F1889" s="273" t="s">
        <x:v>4604</x:v>
      </x:c>
      <x:c r="G1889" s="274" t="s">
        <x:v>3050</x:v>
      </x:c>
      <x:c r="H1889" s="274">
        <x:v>1</x:v>
      </x:c>
    </x:row>
    <x:row r="1890" spans="3:8">
      <x:c r="C1890" s="195" t="s">
        <x:v>5852</x:v>
      </x:c>
      <x:c r="D1890" s="194" t="s">
        <x:v>3016</x:v>
      </x:c>
      <x:c r="E1890" s="194">
        <x:v>1</x:v>
      </x:c>
      <x:c r="F1890" s="273" t="s">
        <x:v>6816</x:v>
      </x:c>
      <x:c r="G1890" s="274" t="s">
        <x:v>4629</x:v>
      </x:c>
      <x:c r="H1890" s="274">
        <x:v>1</x:v>
      </x:c>
    </x:row>
    <x:row r="1891" spans="3:8">
      <x:c r="C1891" s="195" t="s">
        <x:v>6896</x:v>
      </x:c>
      <x:c r="D1891" s="194" t="s">
        <x:v>3016</x:v>
      </x:c>
      <x:c r="E1891" s="194">
        <x:v>1</x:v>
      </x:c>
      <x:c r="F1891" s="273" t="s">
        <x:v>6896</x:v>
      </x:c>
      <x:c r="G1891" s="274" t="s">
        <x:v>3016</x:v>
      </x:c>
      <x:c r="H1891" s="274">
        <x:v>1</x:v>
      </x:c>
    </x:row>
    <x:row r="1892" spans="5:5">
      <x:c r="E1892" s="194">
        <x:f>SUM(E1873:E1891)</x:f>
        <x:v>19</x:v>
      </x:c>
    </x:row>
    <x:row r="1893" spans="1:9">
      <x:c r="A1893" s="186">
        <x:v>45852</x:v>
      </x:c>
      <x:c r="B1893" s="452"/>
      <x:c r="C1893" s="195" t="s">
        <x:v>6045</x:v>
      </x:c>
      <x:c r="D1893" s="194" t="s">
        <x:v>2999</x:v>
      </x:c>
      <x:c r="E1893" s="194">
        <x:v>1</x:v>
      </x:c>
      <x:c r="F1893" s="253" t="s">
        <x:v>6045</x:v>
      </x:c>
      <x:c r="G1893" s="254" t="s">
        <x:v>2999</x:v>
      </x:c>
      <x:c r="H1893" s="254">
        <x:v>1</x:v>
      </x:c>
      <x:c r="I1893" s="194" t="s">
        <x:v>4958</x:v>
      </x:c>
    </x:row>
    <x:row r="1894" spans="3:8">
      <x:c r="C1894" s="195" t="s">
        <x:v>6764</x:v>
      </x:c>
      <x:c r="D1894" s="194" t="s">
        <x:v>2999</x:v>
      </x:c>
      <x:c r="E1894" s="194">
        <x:v>1</x:v>
      </x:c>
      <x:c r="F1894" s="253" t="s">
        <x:v>5634</x:v>
      </x:c>
      <x:c r="G1894" s="254" t="s">
        <x:v>4629</x:v>
      </x:c>
      <x:c r="H1894" s="254">
        <x:v>1</x:v>
      </x:c>
    </x:row>
    <x:row r="1895" spans="3:8">
      <x:c r="C1895" s="195" t="s">
        <x:v>6217</x:v>
      </x:c>
      <x:c r="D1895" s="194" t="s">
        <x:v>2999</x:v>
      </x:c>
      <x:c r="E1895" s="194">
        <x:v>1</x:v>
      </x:c>
      <x:c r="F1895" s="253" t="s">
        <x:v>2297</x:v>
      </x:c>
      <x:c r="G1895" s="254" t="s">
        <x:v>4621</x:v>
      </x:c>
      <x:c r="H1895" s="254">
        <x:v>1</x:v>
      </x:c>
    </x:row>
    <x:row r="1896" spans="3:8">
      <x:c r="C1896" s="195" t="s">
        <x:v>4563</x:v>
      </x:c>
      <x:c r="D1896" s="194" t="s">
        <x:v>2999</x:v>
      </x:c>
      <x:c r="E1896" s="194">
        <x:v>1</x:v>
      </x:c>
      <x:c r="F1896" s="253" t="s">
        <x:v>6004</x:v>
      </x:c>
      <x:c r="G1896" s="254" t="s">
        <x:v>3050</x:v>
      </x:c>
      <x:c r="H1896" s="254">
        <x:v>1</x:v>
      </x:c>
    </x:row>
    <x:row r="1897" spans="3:9">
      <x:c r="C1897" s="195" t="s">
        <x:v>6686</x:v>
      </x:c>
      <x:c r="D1897" s="194" t="s">
        <x:v>2999</x:v>
      </x:c>
      <x:c r="E1897" s="194">
        <x:v>1</x:v>
      </x:c>
      <x:c r="F1897" s="253" t="s">
        <x:v>2003</x:v>
      </x:c>
      <x:c r="G1897" s="254" t="s">
        <x:v>4621</x:v>
      </x:c>
      <x:c r="H1897" s="254">
        <x:v>1</x:v>
      </x:c>
      <x:c r="I1897" s="194" t="s">
        <x:v>4958</x:v>
      </x:c>
    </x:row>
    <x:row r="1898" spans="3:8">
      <x:c r="C1898" s="195" t="s">
        <x:v>5634</x:v>
      </x:c>
      <x:c r="D1898" s="194" t="s">
        <x:v>4629</x:v>
      </x:c>
      <x:c r="E1898" s="194">
        <x:v>1</x:v>
      </x:c>
      <x:c r="F1898" s="195" t="s">
        <x:v>3269</x:v>
      </x:c>
      <x:c r="G1898" s="194" t="s">
        <x:v>3050</x:v>
      </x:c>
      <x:c r="H1898" s="194">
        <x:v>1</x:v>
      </x:c>
    </x:row>
    <x:row r="1899" spans="3:9">
      <x:c r="C1899" s="195" t="s">
        <x:v>6138</x:v>
      </x:c>
      <x:c r="D1899" s="194" t="s">
        <x:v>4629</x:v>
      </x:c>
      <x:c r="E1899" s="194">
        <x:v>1</x:v>
      </x:c>
      <x:c r="F1899" s="195" t="s">
        <x:v>6138</x:v>
      </x:c>
      <x:c r="G1899" s="194" t="s">
        <x:v>4629</x:v>
      </x:c>
      <x:c r="H1899" s="194">
        <x:v>1</x:v>
      </x:c>
      <x:c r="I1899" s="194" t="s">
        <x:v>7755</x:v>
      </x:c>
    </x:row>
    <x:row r="1900" spans="3:8">
      <x:c r="C1900" s="195" t="s">
        <x:v>6262</x:v>
      </x:c>
      <x:c r="D1900" s="194" t="s">
        <x:v>4629</x:v>
      </x:c>
      <x:c r="E1900" s="194">
        <x:v>1</x:v>
      </x:c>
      <x:c r="F1900" s="195" t="s">
        <x:v>6764</x:v>
      </x:c>
      <x:c r="G1900" s="194" t="s">
        <x:v>2999</x:v>
      </x:c>
      <x:c r="H1900" s="194">
        <x:v>1</x:v>
      </x:c>
    </x:row>
    <x:row r="1901" spans="3:9">
      <x:c r="C1901" s="195" t="s">
        <x:v>6004</x:v>
      </x:c>
      <x:c r="D1901" s="194" t="s">
        <x:v>3050</x:v>
      </x:c>
      <x:c r="E1901" s="194">
        <x:v>1</x:v>
      </x:c>
      <x:c r="F1901" s="406" t="s">
        <x:v>1855</x:v>
      </x:c>
      <x:c r="G1901" s="407" t="s">
        <x:v>4621</x:v>
      </x:c>
      <x:c r="H1901" s="407">
        <x:v>1</x:v>
      </x:c>
      <x:c r="I1901" s="194" t="s">
        <x:v>7755</x:v>
      </x:c>
    </x:row>
    <x:row r="1902" spans="3:9">
      <x:c r="C1902" s="195" t="s">
        <x:v>3269</x:v>
      </x:c>
      <x:c r="D1902" s="194" t="s">
        <x:v>3050</x:v>
      </x:c>
      <x:c r="E1902" s="194">
        <x:v>1</x:v>
      </x:c>
      <x:c r="F1902" s="406" t="s">
        <x:v>3425</x:v>
      </x:c>
      <x:c r="G1902" s="407" t="s">
        <x:v>3016</x:v>
      </x:c>
      <x:c r="H1902" s="407">
        <x:v>1</x:v>
      </x:c>
      <x:c r="I1902" s="194" t="s">
        <x:v>4958</x:v>
      </x:c>
    </x:row>
    <x:row r="1903" spans="3:8">
      <x:c r="C1903" s="195" t="s">
        <x:v>6780</x:v>
      </x:c>
      <x:c r="D1903" s="194" t="s">
        <x:v>3050</x:v>
      </x:c>
      <x:c r="E1903" s="194">
        <x:v>1</x:v>
      </x:c>
      <x:c r="F1903" s="406" t="s">
        <x:v>2216</x:v>
      </x:c>
      <x:c r="G1903" s="407" t="s">
        <x:v>3016</x:v>
      </x:c>
      <x:c r="H1903" s="407">
        <x:v>1</x:v>
      </x:c>
    </x:row>
    <x:row r="1904" spans="3:8">
      <x:c r="C1904" s="195" t="s">
        <x:v>2297</x:v>
      </x:c>
      <x:c r="D1904" s="194" t="s">
        <x:v>4621</x:v>
      </x:c>
      <x:c r="E1904" s="194">
        <x:v>1</x:v>
      </x:c>
      <x:c r="F1904" s="195" t="s">
        <x:v>4599</x:v>
      </x:c>
      <x:c r="G1904" s="194" t="s">
        <x:v>4621</x:v>
      </x:c>
      <x:c r="H1904" s="194">
        <x:v>1</x:v>
      </x:c>
    </x:row>
    <x:row r="1905" spans="3:8">
      <x:c r="C1905" s="195" t="s">
        <x:v>2003</x:v>
      </x:c>
      <x:c r="D1905" s="194" t="s">
        <x:v>4621</x:v>
      </x:c>
      <x:c r="E1905" s="194">
        <x:v>1</x:v>
      </x:c>
      <x:c r="F1905" s="195" t="s">
        <x:v>6217</x:v>
      </x:c>
      <x:c r="G1905" s="194" t="s">
        <x:v>2999</x:v>
      </x:c>
      <x:c r="H1905" s="194">
        <x:v>1</x:v>
      </x:c>
    </x:row>
    <x:row r="1906" spans="3:8">
      <x:c r="C1906" s="195" t="s">
        <x:v>1855</x:v>
      </x:c>
      <x:c r="D1906" s="194" t="s">
        <x:v>4621</x:v>
      </x:c>
      <x:c r="E1906" s="194">
        <x:v>1</x:v>
      </x:c>
      <x:c r="F1906" s="195" t="s">
        <x:v>4563</x:v>
      </x:c>
      <x:c r="G1906" s="194" t="s">
        <x:v>2999</x:v>
      </x:c>
      <x:c r="H1906" s="194">
        <x:v>1</x:v>
      </x:c>
    </x:row>
    <x:row r="1907" spans="3:8">
      <x:c r="C1907" s="195" t="s">
        <x:v>4599</x:v>
      </x:c>
      <x:c r="D1907" s="194" t="s">
        <x:v>4621</x:v>
      </x:c>
      <x:c r="E1907" s="194">
        <x:v>1</x:v>
      </x:c>
      <x:c r="F1907" s="195" t="s">
        <x:v>6780</x:v>
      </x:c>
      <x:c r="G1907" s="194" t="s">
        <x:v>3050</x:v>
      </x:c>
      <x:c r="H1907" s="194">
        <x:v>1</x:v>
      </x:c>
    </x:row>
    <x:row r="1908" spans="3:8">
      <x:c r="C1908" s="195" t="s">
        <x:v>1928</x:v>
      </x:c>
      <x:c r="D1908" s="194" t="s">
        <x:v>4621</x:v>
      </x:c>
      <x:c r="E1908" s="194">
        <x:v>1</x:v>
      </x:c>
      <x:c r="F1908" s="195" t="s">
        <x:v>6262</x:v>
      </x:c>
      <x:c r="G1908" s="194" t="s">
        <x:v>4629</x:v>
      </x:c>
      <x:c r="H1908" s="194">
        <x:v>1</x:v>
      </x:c>
    </x:row>
    <x:row r="1909" spans="3:8">
      <x:c r="C1909" s="195" t="s">
        <x:v>6153</x:v>
      </x:c>
      <x:c r="D1909" s="194" t="s">
        <x:v>4621</x:v>
      </x:c>
      <x:c r="E1909" s="194">
        <x:v>2</x:v>
      </x:c>
      <x:c r="F1909" s="195" t="s">
        <x:v>6686</x:v>
      </x:c>
      <x:c r="G1909" s="194" t="s">
        <x:v>2999</x:v>
      </x:c>
      <x:c r="H1909" s="194">
        <x:v>1</x:v>
      </x:c>
    </x:row>
    <x:row r="1910" spans="3:8">
      <x:c r="C1910" s="195" t="s">
        <x:v>3425</x:v>
      </x:c>
      <x:c r="D1910" s="194" t="s">
        <x:v>3016</x:v>
      </x:c>
      <x:c r="E1910" s="194">
        <x:v>1</x:v>
      </x:c>
      <x:c r="F1910" s="195" t="s">
        <x:v>1928</x:v>
      </x:c>
      <x:c r="G1910" s="194" t="s">
        <x:v>4621</x:v>
      </x:c>
      <x:c r="H1910" s="194">
        <x:v>1</x:v>
      </x:c>
    </x:row>
    <x:row r="1911" spans="3:8">
      <x:c r="C1911" s="195" t="s">
        <x:v>2216</x:v>
      </x:c>
      <x:c r="D1911" s="194" t="s">
        <x:v>3016</x:v>
      </x:c>
      <x:c r="E1911" s="194">
        <x:v>1</x:v>
      </x:c>
      <x:c r="F1911" s="195" t="s">
        <x:v>6153</x:v>
      </x:c>
      <x:c r="G1911" s="194" t="s">
        <x:v>4621</x:v>
      </x:c>
      <x:c r="H1911" s="194">
        <x:v>2</x:v>
      </x:c>
    </x:row>
    <x:row r="1912" spans="5:9">
      <x:c r="E1912" s="194">
        <x:f>SUM(E1893:E1911)</x:f>
        <x:v>20</x:v>
      </x:c>
      <x:c r="F1912" s="194">
        <x:v>2507050501</x:v>
      </x:c>
      <x:c r="G1912" s="194" t="s">
        <x:v>3044</x:v>
      </x:c>
      <x:c r="H1912" s="194">
        <x:v>4</x:v>
      </x:c>
      <x:c r="I1912" s="194" t="s">
        <x:v>599</x:v>
      </x:c>
    </x:row>
    <x:row r="1913" spans="6:9">
      <x:c r="F1913" s="194">
        <x:v>2505060315</x:v>
      </x:c>
      <x:c r="G1913" s="194" t="s">
        <x:v>2999</x:v>
      </x:c>
      <x:c r="H1913" s="194">
        <x:v>1</x:v>
      </x:c>
      <x:c r="I1913" s="194" t="s">
        <x:v>599</x:v>
      </x:c>
    </x:row>
    <x:row r="1914" spans="6:9">
      <x:c r="F1914" s="194">
        <x:v>2505070311</x:v>
      </x:c>
      <x:c r="G1914" s="194" t="s">
        <x:v>2999</x:v>
      </x:c>
      <x:c r="H1914" s="194">
        <x:v>2</x:v>
      </x:c>
      <x:c r="I1914" s="194" t="s">
        <x:v>599</x:v>
      </x:c>
    </x:row>
    <x:row r="1915" spans="6:9">
      <x:c r="F1915" s="194">
        <x:v>2505070312</x:v>
      </x:c>
      <x:c r="G1915" s="194" t="s">
        <x:v>2999</x:v>
      </x:c>
      <x:c r="H1915" s="194">
        <x:v>1</x:v>
      </x:c>
      <x:c r="I1915" s="194" t="s">
        <x:v>478</x:v>
      </x:c>
    </x:row>
    <x:row r="1916" spans="6:9">
      <x:c r="F1916" s="194">
        <x:v>2505070313</x:v>
      </x:c>
      <x:c r="G1916" s="194" t="s">
        <x:v>2999</x:v>
      </x:c>
      <x:c r="H1916" s="194">
        <x:v>1</x:v>
      </x:c>
      <x:c r="I1916" s="194" t="s">
        <x:v>599</x:v>
      </x:c>
    </x:row>
    <x:row r="1917" spans="6:9">
      <x:c r="F1917" s="194">
        <x:v>2504130103</x:v>
      </x:c>
      <x:c r="G1917" s="194" t="s">
        <x:v>3050</x:v>
      </x:c>
      <x:c r="H1917" s="194">
        <x:v>1</x:v>
      </x:c>
      <x:c r="I1917" s="194" t="s">
        <x:v>4391</x:v>
      </x:c>
    </x:row>
    <x:row r="1918" spans="1:8">
      <x:c r="A1918" s="186">
        <x:v>45853</x:v>
      </x:c>
      <x:c r="B1918" s="452"/>
      <x:c r="C1918" s="195" t="s">
        <x:v>1888</x:v>
      </x:c>
      <x:c r="D1918" s="194" t="s">
        <x:v>4629</x:v>
      </x:c>
      <x:c r="E1918" s="194">
        <x:v>1</x:v>
      </x:c>
      <x:c r="F1918" s="195" t="s">
        <x:v>6801</x:v>
      </x:c>
      <x:c r="G1918" s="194" t="s">
        <x:v>4621</x:v>
      </x:c>
      <x:c r="H1918" s="194">
        <x:v>1</x:v>
      </x:c>
    </x:row>
    <x:row r="1919" spans="3:9">
      <x:c r="C1919" s="195" t="s">
        <x:v>3295</x:v>
      </x:c>
      <x:c r="D1919" s="194" t="s">
        <x:v>4629</x:v>
      </x:c>
      <x:c r="E1919" s="194">
        <x:v>1</x:v>
      </x:c>
      <x:c r="F1919" s="195" t="s">
        <x:v>6278</x:v>
      </x:c>
      <x:c r="G1919" s="194" t="s">
        <x:v>3050</x:v>
      </x:c>
      <x:c r="H1919" s="194">
        <x:v>1</x:v>
      </x:c>
      <x:c r="I1919" s="194" t="s">
        <x:v>4958</x:v>
      </x:c>
    </x:row>
    <x:row r="1920" spans="3:9">
      <x:c r="C1920" s="195" t="s">
        <x:v>6278</x:v>
      </x:c>
      <x:c r="D1920" s="194" t="s">
        <x:v>3050</x:v>
      </x:c>
      <x:c r="E1920" s="194">
        <x:v>1</x:v>
      </x:c>
      <x:c r="F1920" s="408" t="s">
        <x:v>6953</x:v>
      </x:c>
      <x:c r="G1920" s="409" t="s">
        <x:v>3016</x:v>
      </x:c>
      <x:c r="H1920" s="409">
        <x:v>1</x:v>
      </x:c>
      <x:c r="I1920" s="194" t="s">
        <x:v>7755</x:v>
      </x:c>
    </x:row>
    <x:row r="1921" spans="3:8">
      <x:c r="C1921" s="195" t="s">
        <x:v>6801</x:v>
      </x:c>
      <x:c r="D1921" s="194" t="s">
        <x:v>4621</x:v>
      </x:c>
      <x:c r="E1921" s="194">
        <x:v>1</x:v>
      </x:c>
      <x:c r="F1921" s="408" t="s">
        <x:v>8914</x:v>
      </x:c>
      <x:c r="G1921" s="409" t="s">
        <x:v>3016</x:v>
      </x:c>
      <x:c r="H1921" s="409">
        <x:v>1</x:v>
      </x:c>
    </x:row>
    <x:row r="1922" spans="3:8">
      <x:c r="C1922" s="195" t="s">
        <x:v>6953</x:v>
      </x:c>
      <x:c r="D1922" s="194" t="s">
        <x:v>3016</x:v>
      </x:c>
      <x:c r="E1922" s="194">
        <x:v>1</x:v>
      </x:c>
      <x:c r="F1922" s="195" t="s">
        <x:v>1888</x:v>
      </x:c>
      <x:c r="G1922" s="194" t="s">
        <x:v>4629</x:v>
      </x:c>
      <x:c r="H1922" s="194">
        <x:v>1</x:v>
      </x:c>
    </x:row>
    <x:row r="1923" spans="3:8">
      <x:c r="C1923" s="195" t="s">
        <x:v>8914</x:v>
      </x:c>
      <x:c r="D1923" s="194" t="s">
        <x:v>3016</x:v>
      </x:c>
      <x:c r="E1923" s="194">
        <x:v>1</x:v>
      </x:c>
      <x:c r="F1923" s="195" t="s">
        <x:v>3295</x:v>
      </x:c>
      <x:c r="G1923" s="194" t="s">
        <x:v>4629</x:v>
      </x:c>
      <x:c r="H1923" s="194">
        <x:v>1</x:v>
      </x:c>
    </x:row>
    <x:row r="1924" spans="5:5">
      <x:c r="E1924" s="194">
        <x:f>SUM(E1918:E1923)</x:f>
        <x:v>6</x:v>
      </x:c>
    </x:row>
    <x:row r="1925" spans="1:9">
      <x:c r="A1925" s="186">
        <x:v>45854</x:v>
      </x:c>
      <x:c r="B1925" s="452"/>
      <x:c r="C1925" s="195" t="s">
        <x:v>5884</x:v>
      </x:c>
      <x:c r="D1925" s="194" t="s">
        <x:v>2999</x:v>
      </x:c>
      <x:c r="E1925" s="194">
        <x:v>1</x:v>
      </x:c>
      <x:c r="F1925" s="408" t="s">
        <x:v>5815</x:v>
      </x:c>
      <x:c r="G1925" s="409" t="s">
        <x:v>3016</x:v>
      </x:c>
      <x:c r="H1925" s="409">
        <x:v>1</x:v>
      </x:c>
      <x:c r="I1925" s="194" t="s">
        <x:v>7755</x:v>
      </x:c>
    </x:row>
    <x:row r="1926" spans="1:9">
      <x:c r="A1926" s="186">
        <x:v>45855</x:v>
      </x:c>
      <x:c r="B1926" s="452"/>
      <x:c r="C1926" s="195" t="s">
        <x:v>6657</x:v>
      </x:c>
      <x:c r="D1926" s="194" t="s">
        <x:v>4629</x:v>
      </x:c>
      <x:c r="E1926" s="194">
        <x:v>1</x:v>
      </x:c>
      <x:c r="F1926" s="408" t="s">
        <x:v>5884</x:v>
      </x:c>
      <x:c r="G1926" s="409" t="s">
        <x:v>2999</x:v>
      </x:c>
      <x:c r="H1926" s="409">
        <x:v>1</x:v>
      </x:c>
      <x:c r="I1926" s="194" t="s">
        <x:v>4958</x:v>
      </x:c>
    </x:row>
    <x:row r="1927" spans="3:8">
      <x:c r="C1927" s="195" t="s">
        <x:v>6631</x:v>
      </x:c>
      <x:c r="D1927" s="194" t="s">
        <x:v>4629</x:v>
      </x:c>
      <x:c r="E1927" s="194">
        <x:v>1</x:v>
      </x:c>
      <x:c r="F1927" s="195" t="s">
        <x:v>6772</x:v>
      </x:c>
      <x:c r="G1927" s="194" t="s">
        <x:v>3050</x:v>
      </x:c>
      <x:c r="H1927" s="194">
        <x:v>1</x:v>
      </x:c>
    </x:row>
    <x:row r="1928" spans="3:8">
      <x:c r="C1928" s="195" t="s">
        <x:v>6772</x:v>
      </x:c>
      <x:c r="D1928" s="194" t="s">
        <x:v>3050</x:v>
      </x:c>
      <x:c r="E1928" s="194">
        <x:v>1</x:v>
      </x:c>
      <x:c r="F1928" s="319" t="s">
        <x:v>4626</x:v>
      </x:c>
      <x:c r="G1928" s="320" t="s">
        <x:v>3050</x:v>
      </x:c>
      <x:c r="H1928" s="320">
        <x:v>1</x:v>
      </x:c>
    </x:row>
    <x:row r="1929" spans="3:8">
      <x:c r="C1929" s="195" t="s">
        <x:v>4626</x:v>
      </x:c>
      <x:c r="D1929" s="194" t="s">
        <x:v>3050</x:v>
      </x:c>
      <x:c r="E1929" s="194">
        <x:v>1</x:v>
      </x:c>
      <x:c r="F1929" s="319" t="s">
        <x:v>6657</x:v>
      </x:c>
      <x:c r="G1929" s="320" t="s">
        <x:v>4629</x:v>
      </x:c>
      <x:c r="H1929" s="320">
        <x:v>1</x:v>
      </x:c>
    </x:row>
    <x:row r="1930" spans="3:9">
      <x:c r="C1930" s="195" t="s">
        <x:v>6265</x:v>
      </x:c>
      <x:c r="D1930" s="194" t="s">
        <x:v>3050</x:v>
      </x:c>
      <x:c r="E1930" s="194">
        <x:v>1</x:v>
      </x:c>
      <x:c r="F1930" s="319" t="s">
        <x:v>6631</x:v>
      </x:c>
      <x:c r="G1930" s="320" t="s">
        <x:v>4629</x:v>
      </x:c>
      <x:c r="H1930" s="320">
        <x:v>1</x:v>
      </x:c>
      <x:c r="I1930" s="194" t="s">
        <x:v>4958</x:v>
      </x:c>
    </x:row>
    <x:row r="1931" spans="3:8">
      <x:c r="C1931" s="195" t="s">
        <x:v>3268</x:v>
      </x:c>
      <x:c r="D1931" s="194" t="s">
        <x:v>4621</x:v>
      </x:c>
      <x:c r="E1931" s="194">
        <x:v>1</x:v>
      </x:c>
      <x:c r="F1931" s="195" t="s">
        <x:v>6265</x:v>
      </x:c>
      <x:c r="G1931" s="194" t="s">
        <x:v>3050</x:v>
      </x:c>
      <x:c r="H1931" s="194">
        <x:v>1</x:v>
      </x:c>
    </x:row>
    <x:row r="1932" spans="3:8">
      <x:c r="C1932" s="195" t="s">
        <x:v>5815</x:v>
      </x:c>
      <x:c r="D1932" s="194" t="s">
        <x:v>3016</x:v>
      </x:c>
      <x:c r="E1932" s="194">
        <x:v>1</x:v>
      </x:c>
      <x:c r="F1932" s="195" t="s">
        <x:v>3268</x:v>
      </x:c>
      <x:c r="G1932" s="194" t="s">
        <x:v>4621</x:v>
      </x:c>
      <x:c r="H1932" s="194">
        <x:v>1</x:v>
      </x:c>
    </x:row>
    <x:row r="1933" spans="5:5">
      <x:c r="E1933" s="194">
        <x:f>SUM(E1925:E1932)</x:f>
        <x:v>8</x:v>
      </x:c>
    </x:row>
    <x:row r="1934" spans="1:9">
      <x:c r="A1934" s="186">
        <x:v>45855</x:v>
      </x:c>
      <x:c r="B1934" s="452"/>
      <x:c r="C1934" s="195" t="s">
        <x:v>6939</x:v>
      </x:c>
      <x:c r="D1934" s="194" t="s">
        <x:v>3044</x:v>
      </x:c>
      <x:c r="E1934" s="194">
        <x:v>1</x:v>
      </x:c>
      <x:c r="F1934" s="408" t="s">
        <x:v>6109</x:v>
      </x:c>
      <x:c r="G1934" s="409" t="s">
        <x:v>3016</x:v>
      </x:c>
      <x:c r="H1934" s="409">
        <x:v>1</x:v>
      </x:c>
      <x:c r="I1934" s="194" t="s">
        <x:v>4958</x:v>
      </x:c>
    </x:row>
    <x:row r="1935" spans="3:9">
      <x:c r="C1935" s="195" t="s">
        <x:v>6625</x:v>
      </x:c>
      <x:c r="D1935" s="194" t="s">
        <x:v>4629</x:v>
      </x:c>
      <x:c r="E1935" s="194">
        <x:v>1</x:v>
      </x:c>
      <x:c r="F1935" s="408" t="s">
        <x:v>3314</x:v>
      </x:c>
      <x:c r="G1935" s="409" t="s">
        <x:v>4621</x:v>
      </x:c>
      <x:c r="H1935" s="409">
        <x:v>2</x:v>
      </x:c>
      <x:c r="I1935" s="194" t="s">
        <x:v>7755</x:v>
      </x:c>
    </x:row>
    <x:row r="1936" spans="3:9">
      <x:c r="C1936" s="195" t="s">
        <x:v>8395</x:v>
      </x:c>
      <x:c r="D1936" s="194" t="s">
        <x:v>4629</x:v>
      </x:c>
      <x:c r="E1936" s="194">
        <x:v>1</x:v>
      </x:c>
      <x:c r="F1936" s="195" t="s">
        <x:v>3255</x:v>
      </x:c>
      <x:c r="G1936" s="194" t="s">
        <x:v>3016</x:v>
      </x:c>
      <x:c r="H1936" s="194">
        <x:v>1</x:v>
      </x:c>
      <x:c r="I1936" s="194" t="s">
        <x:v>7755</x:v>
      </x:c>
    </x:row>
    <x:row r="1937" spans="3:9">
      <x:c r="C1937" s="195" t="s">
        <x:v>4810</x:v>
      </x:c>
      <x:c r="D1937" s="194" t="s">
        <x:v>4629</x:v>
      </x:c>
      <x:c r="E1937" s="194">
        <x:v>1</x:v>
      </x:c>
      <x:c r="F1937" s="195" t="s">
        <x:v>4616</x:v>
      </x:c>
      <x:c r="G1937" s="194" t="s">
        <x:v>3050</x:v>
      </x:c>
      <x:c r="H1937" s="194">
        <x:v>1</x:v>
      </x:c>
      <x:c r="I1937" s="194" t="s">
        <x:v>7755</x:v>
      </x:c>
    </x:row>
    <x:row r="1938" spans="3:9">
      <x:c r="C1938" s="195" t="s">
        <x:v>4616</x:v>
      </x:c>
      <x:c r="D1938" s="194" t="s">
        <x:v>3050</x:v>
      </x:c>
      <x:c r="E1938" s="194">
        <x:v>1</x:v>
      </x:c>
      <x:c r="F1938" s="195" t="s">
        <x:v>6925</x:v>
      </x:c>
      <x:c r="G1938" s="194" t="s">
        <x:v>4621</x:v>
      </x:c>
      <x:c r="H1938" s="194">
        <x:v>1</x:v>
      </x:c>
      <x:c r="I1938" s="194" t="s">
        <x:v>7755</x:v>
      </x:c>
    </x:row>
    <x:row r="1939" spans="3:8">
      <x:c r="C1939" s="195" t="s">
        <x:v>6637</x:v>
      </x:c>
      <x:c r="D1939" s="194" t="s">
        <x:v>3050</x:v>
      </x:c>
      <x:c r="E1939" s="194">
        <x:v>1</x:v>
      </x:c>
      <x:c r="F1939" s="195" t="s">
        <x:v>6637</x:v>
      </x:c>
      <x:c r="G1939" s="194" t="s">
        <x:v>3050</x:v>
      </x:c>
      <x:c r="H1939" s="194">
        <x:v>1</x:v>
      </x:c>
    </x:row>
    <x:row r="1940" spans="3:9">
      <x:c r="C1940" s="195" t="s">
        <x:v>4803</x:v>
      </x:c>
      <x:c r="D1940" s="194" t="s">
        <x:v>3050</x:v>
      </x:c>
      <x:c r="E1940" s="194">
        <x:v>1</x:v>
      </x:c>
      <x:c r="F1940" s="195" t="s">
        <x:v>6617</x:v>
      </x:c>
      <x:c r="G1940" s="194" t="s">
        <x:v>4621</x:v>
      </x:c>
      <x:c r="H1940" s="194">
        <x:v>1</x:v>
      </x:c>
      <x:c r="I1940" s="194" t="s">
        <x:v>7755</x:v>
      </x:c>
    </x:row>
    <x:row r="1941" spans="3:9">
      <x:c r="C1941" s="195" t="s">
        <x:v>4744</x:v>
      </x:c>
      <x:c r="D1941" s="194" t="s">
        <x:v>3050</x:v>
      </x:c>
      <x:c r="E1941" s="194">
        <x:v>1</x:v>
      </x:c>
      <x:c r="F1941" s="195" t="s">
        <x:v>4803</x:v>
      </x:c>
      <x:c r="G1941" s="194" t="s">
        <x:v>3050</x:v>
      </x:c>
      <x:c r="H1941" s="194">
        <x:v>1</x:v>
      </x:c>
      <x:c r="I1941" s="194" t="s">
        <x:v>7755</x:v>
      </x:c>
    </x:row>
    <x:row r="1942" spans="3:8">
      <x:c r="C1942" s="195" t="s">
        <x:v>4418</x:v>
      </x:c>
      <x:c r="D1942" s="194" t="s">
        <x:v>3050</x:v>
      </x:c>
      <x:c r="E1942" s="194">
        <x:v>1</x:v>
      </x:c>
      <x:c r="F1942" s="406" t="s">
        <x:v>4625</x:v>
      </x:c>
      <x:c r="G1942" s="407" t="s">
        <x:v>4621</x:v>
      </x:c>
      <x:c r="H1942" s="407">
        <x:v>1</x:v>
      </x:c>
    </x:row>
    <x:row r="1943" spans="3:8">
      <x:c r="C1943" s="195" t="s">
        <x:v>3314</x:v>
      </x:c>
      <x:c r="D1943" s="194" t="s">
        <x:v>4621</x:v>
      </x:c>
      <x:c r="E1943" s="194">
        <x:v>2</x:v>
      </x:c>
      <x:c r="F1943" s="406" t="s">
        <x:v>1931</x:v>
      </x:c>
      <x:c r="G1943" s="407" t="s">
        <x:v>4621</x:v>
      </x:c>
      <x:c r="H1943" s="407">
        <x:v>1</x:v>
      </x:c>
    </x:row>
    <x:row r="1944" spans="3:8">
      <x:c r="C1944" s="195" t="s">
        <x:v>6925</x:v>
      </x:c>
      <x:c r="D1944" s="194" t="s">
        <x:v>4621</x:v>
      </x:c>
      <x:c r="E1944" s="194">
        <x:v>1</x:v>
      </x:c>
      <x:c r="F1944" s="406" t="s">
        <x:v>6939</x:v>
      </x:c>
      <x:c r="G1944" s="407" t="s">
        <x:v>3044</x:v>
      </x:c>
      <x:c r="H1944" s="407">
        <x:v>1</x:v>
      </x:c>
    </x:row>
    <x:row r="1945" spans="3:8">
      <x:c r="C1945" s="195" t="s">
        <x:v>6617</x:v>
      </x:c>
      <x:c r="D1945" s="194" t="s">
        <x:v>4621</x:v>
      </x:c>
      <x:c r="E1945" s="194">
        <x:v>1</x:v>
      </x:c>
      <x:c r="F1945" s="406" t="s">
        <x:v>6625</x:v>
      </x:c>
      <x:c r="G1945" s="407" t="s">
        <x:v>4629</x:v>
      </x:c>
      <x:c r="H1945" s="407">
        <x:v>1</x:v>
      </x:c>
    </x:row>
    <x:row r="1946" spans="3:8">
      <x:c r="C1946" s="195" t="s">
        <x:v>4625</x:v>
      </x:c>
      <x:c r="D1946" s="194" t="s">
        <x:v>4621</x:v>
      </x:c>
      <x:c r="E1946" s="194">
        <x:v>1</x:v>
      </x:c>
      <x:c r="F1946" s="406" t="s">
        <x:v>3359</x:v>
      </x:c>
      <x:c r="G1946" s="407" t="s">
        <x:v>3016</x:v>
      </x:c>
      <x:c r="H1946" s="407">
        <x:v>1</x:v>
      </x:c>
    </x:row>
    <x:row r="1947" spans="3:9">
      <x:c r="C1947" s="195" t="s">
        <x:v>1931</x:v>
      </x:c>
      <x:c r="D1947" s="194" t="s">
        <x:v>4621</x:v>
      </x:c>
      <x:c r="E1947" s="194">
        <x:v>1</x:v>
      </x:c>
      <x:c r="F1947" s="195" t="s">
        <x:v>4744</x:v>
      </x:c>
      <x:c r="G1947" s="194" t="s">
        <x:v>3050</x:v>
      </x:c>
      <x:c r="H1947" s="194">
        <x:v>1</x:v>
      </x:c>
      <x:c r="I1947" s="194" t="s">
        <x:v>4958</x:v>
      </x:c>
    </x:row>
    <x:row r="1948" spans="3:8">
      <x:c r="C1948" s="195" t="s">
        <x:v>6759</x:v>
      </x:c>
      <x:c r="D1948" s="194" t="s">
        <x:v>4621</x:v>
      </x:c>
      <x:c r="E1948" s="194">
        <x:v>1</x:v>
      </x:c>
      <x:c r="F1948" s="195" t="s">
        <x:v>4418</x:v>
      </x:c>
      <x:c r="G1948" s="194" t="s">
        <x:v>3050</x:v>
      </x:c>
      <x:c r="H1948" s="194">
        <x:v>1</x:v>
      </x:c>
    </x:row>
    <x:row r="1949" spans="3:9">
      <x:c r="C1949" s="195" t="s">
        <x:v>4503</x:v>
      </x:c>
      <x:c r="D1949" s="194" t="s">
        <x:v>4621</x:v>
      </x:c>
      <x:c r="E1949" s="194">
        <x:v>1</x:v>
      </x:c>
      <x:c r="F1949" s="195" t="s">
        <x:v>2096</x:v>
      </x:c>
      <x:c r="G1949" s="194" t="s">
        <x:v>4621</x:v>
      </x:c>
      <x:c r="H1949" s="194">
        <x:v>1</x:v>
      </x:c>
      <x:c r="I1949" s="194" t="s">
        <x:v>7755</x:v>
      </x:c>
    </x:row>
    <x:row r="1950" spans="3:9">
      <x:c r="C1950" s="195" t="s">
        <x:v>2096</x:v>
      </x:c>
      <x:c r="D1950" s="194" t="s">
        <x:v>4621</x:v>
      </x:c>
      <x:c r="E1950" s="194">
        <x:v>1</x:v>
      </x:c>
      <x:c r="F1950" s="195" t="s">
        <x:v>8395</x:v>
      </x:c>
      <x:c r="G1950" s="194" t="s">
        <x:v>4629</x:v>
      </x:c>
      <x:c r="H1950" s="194">
        <x:v>1</x:v>
      </x:c>
      <x:c r="I1950" s="194" t="s">
        <x:v>7755</x:v>
      </x:c>
    </x:row>
    <x:row r="1951" spans="3:8">
      <x:c r="C1951" s="195" t="s">
        <x:v>6109</x:v>
      </x:c>
      <x:c r="D1951" s="194" t="s">
        <x:v>3016</x:v>
      </x:c>
      <x:c r="E1951" s="194">
        <x:v>1</x:v>
      </x:c>
      <x:c r="F1951" s="273" t="s">
        <x:v>6759</x:v>
      </x:c>
      <x:c r="G1951" s="274" t="s">
        <x:v>4621</x:v>
      </x:c>
      <x:c r="H1951" s="274">
        <x:v>1</x:v>
      </x:c>
    </x:row>
    <x:row r="1952" spans="3:8">
      <x:c r="C1952" s="195" t="s">
        <x:v>3255</x:v>
      </x:c>
      <x:c r="D1952" s="194" t="s">
        <x:v>3016</x:v>
      </x:c>
      <x:c r="E1952" s="194">
        <x:v>1</x:v>
      </x:c>
      <x:c r="F1952" s="273" t="s">
        <x:v>4503</x:v>
      </x:c>
      <x:c r="G1952" s="274" t="s">
        <x:v>4621</x:v>
      </x:c>
      <x:c r="H1952" s="274">
        <x:v>1</x:v>
      </x:c>
    </x:row>
    <x:row r="1953" spans="3:9">
      <x:c r="C1953" s="195" t="s">
        <x:v>3359</x:v>
      </x:c>
      <x:c r="D1953" s="194" t="s">
        <x:v>3016</x:v>
      </x:c>
      <x:c r="E1953" s="194">
        <x:v>1</x:v>
      </x:c>
      <x:c r="F1953" s="273" t="s">
        <x:v>4810</x:v>
      </x:c>
      <x:c r="G1953" s="274" t="s">
        <x:v>4629</x:v>
      </x:c>
      <x:c r="H1953" s="274">
        <x:v>1</x:v>
      </x:c>
      <x:c r="I1953" s="194" t="s">
        <x:v>7755</x:v>
      </x:c>
    </x:row>
    <x:row r="1954" spans="3:8">
      <x:c r="C1954" s="195" t="s">
        <x:v>6849</x:v>
      </x:c>
      <x:c r="D1954" s="194" t="s">
        <x:v>3016</x:v>
      </x:c>
      <x:c r="E1954" s="194">
        <x:v>1</x:v>
      </x:c>
      <x:c r="F1954" s="273" t="s">
        <x:v>6849</x:v>
      </x:c>
      <x:c r="G1954" s="274" t="s">
        <x:v>3016</x:v>
      </x:c>
      <x:c r="H1954" s="274">
        <x:v>1</x:v>
      </x:c>
    </x:row>
    <x:row r="1955" spans="5:5">
      <x:c r="E1955" s="194">
        <x:f>SUM(E1934:E1954)</x:f>
        <x:v>22</x:v>
      </x:c>
    </x:row>
    <x:row r="1956" spans="1:8">
      <x:c r="A1956" s="186">
        <x:v>45856</x:v>
      </x:c>
      <x:c r="B1956" s="452"/>
      <x:c r="C1956" s="195" t="s">
        <x:v>6152</x:v>
      </x:c>
      <x:c r="D1956" s="194" t="s">
        <x:v>2999</x:v>
      </x:c>
      <x:c r="E1956" s="194">
        <x:v>1</x:v>
      </x:c>
      <x:c r="F1956" s="355" t="s">
        <x:v>6893</x:v>
      </x:c>
      <x:c r="G1956" s="356" t="s">
        <x:v>4621</x:v>
      </x:c>
      <x:c r="H1956" s="356">
        <x:v>1</x:v>
      </x:c>
    </x:row>
    <x:row r="1957" spans="3:9">
      <x:c r="C1957" s="195" t="s">
        <x:v>6166</x:v>
      </x:c>
      <x:c r="D1957" s="194" t="s">
        <x:v>2999</x:v>
      </x:c>
      <x:c r="E1957" s="194">
        <x:v>1</x:v>
      </x:c>
      <x:c r="F1957" s="355" t="s">
        <x:v>4382</x:v>
      </x:c>
      <x:c r="G1957" s="356" t="s">
        <x:v>433</x:v>
      </x:c>
      <x:c r="H1957" s="356">
        <x:v>1</x:v>
      </x:c>
      <x:c r="I1957" s="194" t="s">
        <x:v>7755</x:v>
      </x:c>
    </x:row>
    <x:row r="1958" spans="3:9">
      <x:c r="C1958" s="195" t="s">
        <x:v>6676</x:v>
      </x:c>
      <x:c r="D1958" s="194" t="s">
        <x:v>2999</x:v>
      </x:c>
      <x:c r="E1958" s="194">
        <x:v>1</x:v>
      </x:c>
      <x:c r="F1958" s="355" t="s">
        <x:v>5953</x:v>
      </x:c>
      <x:c r="G1958" s="356" t="s">
        <x:v>4629</x:v>
      </x:c>
      <x:c r="H1958" s="356">
        <x:v>1</x:v>
      </x:c>
      <x:c r="I1958" s="194" t="s">
        <x:v>4958</x:v>
      </x:c>
    </x:row>
    <x:row r="1959" spans="3:8">
      <x:c r="C1959" s="195" t="s">
        <x:v>5953</x:v>
      </x:c>
      <x:c r="D1959" s="194" t="s">
        <x:v>4629</x:v>
      </x:c>
      <x:c r="E1959" s="194">
        <x:v>1</x:v>
      </x:c>
      <x:c r="F1959" s="195" t="s">
        <x:v>6676</x:v>
      </x:c>
      <x:c r="G1959" s="194" t="s">
        <x:v>2999</x:v>
      </x:c>
      <x:c r="H1959" s="194">
        <x:v>1</x:v>
      </x:c>
    </x:row>
    <x:row r="1960" spans="3:9">
      <x:c r="C1960" s="195" t="s">
        <x:v>6867</x:v>
      </x:c>
      <x:c r="D1960" s="194" t="s">
        <x:v>4629</x:v>
      </x:c>
      <x:c r="E1960" s="194">
        <x:v>1</x:v>
      </x:c>
      <x:c r="F1960" s="195" t="s">
        <x:v>4793</x:v>
      </x:c>
      <x:c r="G1960" s="194" t="s">
        <x:v>4621</x:v>
      </x:c>
      <x:c r="H1960" s="194">
        <x:v>1</x:v>
      </x:c>
      <x:c r="I1960" s="194" t="s">
        <x:v>7755</x:v>
      </x:c>
    </x:row>
    <x:row r="1961" spans="3:8">
      <x:c r="C1961" s="195" t="s">
        <x:v>6576</x:v>
      </x:c>
      <x:c r="D1961" s="194" t="s">
        <x:v>4629</x:v>
      </x:c>
      <x:c r="E1961" s="194">
        <x:v>1</x:v>
      </x:c>
      <x:c r="F1961" s="195" t="s">
        <x:v>6125</x:v>
      </x:c>
      <x:c r="G1961" s="194" t="s">
        <x:v>4621</x:v>
      </x:c>
      <x:c r="H1961" s="194">
        <x:v>1</x:v>
      </x:c>
    </x:row>
    <x:row r="1962" spans="3:8">
      <x:c r="C1962" s="195" t="s">
        <x:v>8939</x:v>
      </x:c>
      <x:c r="D1962" s="194" t="s">
        <x:v>4629</x:v>
      </x:c>
      <x:c r="E1962" s="194">
        <x:v>1</x:v>
      </x:c>
      <x:c r="F1962" s="361" t="s">
        <x:v>6867</x:v>
      </x:c>
      <x:c r="G1962" s="362" t="s">
        <x:v>4629</x:v>
      </x:c>
      <x:c r="H1962" s="362">
        <x:v>1</x:v>
      </x:c>
    </x:row>
    <x:row r="1963" spans="3:8">
      <x:c r="C1963" s="195" t="s">
        <x:v>6900</x:v>
      </x:c>
      <x:c r="D1963" s="194" t="s">
        <x:v>4629</x:v>
      </x:c>
      <x:c r="E1963" s="194">
        <x:v>1</x:v>
      </x:c>
      <x:c r="F1963" s="361" t="s">
        <x:v>3258</x:v>
      </x:c>
      <x:c r="G1963" s="362" t="s">
        <x:v>4621</x:v>
      </x:c>
      <x:c r="H1963" s="362">
        <x:v>1</x:v>
      </x:c>
    </x:row>
    <x:row r="1964" spans="1:8">
      <x:c r="A1964" s="181" t="s">
        <x:v>6843</x:v>
      </x:c>
      <x:c r="C1964" s="195" t="s">
        <x:v>8127</x:v>
      </x:c>
      <x:c r="D1964" s="194" t="s">
        <x:v>433</x:v>
      </x:c>
      <x:c r="E1964" s="194">
        <x:v>1</x:v>
      </x:c>
      <x:c r="F1964" s="361" t="s">
        <x:v>6576</x:v>
      </x:c>
      <x:c r="G1964" s="362" t="s">
        <x:v>4629</x:v>
      </x:c>
      <x:c r="H1964" s="362">
        <x:v>1</x:v>
      </x:c>
    </x:row>
    <x:row r="1965" spans="3:8">
      <x:c r="C1965" s="195" t="s">
        <x:v>6893</x:v>
      </x:c>
      <x:c r="D1965" s="194" t="s">
        <x:v>4621</x:v>
      </x:c>
      <x:c r="E1965" s="194">
        <x:v>1</x:v>
      </x:c>
      <x:c r="F1965" s="361" t="s">
        <x:v>8939</x:v>
      </x:c>
      <x:c r="G1965" s="362" t="s">
        <x:v>4629</x:v>
      </x:c>
      <x:c r="H1965" s="362">
        <x:v>1</x:v>
      </x:c>
    </x:row>
    <x:row r="1966" spans="3:8">
      <x:c r="C1966" s="195" t="s">
        <x:v>4793</x:v>
      </x:c>
      <x:c r="D1966" s="194" t="s">
        <x:v>4621</x:v>
      </x:c>
      <x:c r="E1966" s="194">
        <x:v>1</x:v>
      </x:c>
      <x:c r="F1966" s="361" t="s">
        <x:v>8127</x:v>
      </x:c>
      <x:c r="G1966" s="362" t="s">
        <x:v>433</x:v>
      </x:c>
      <x:c r="H1966" s="362">
        <x:v>1</x:v>
      </x:c>
    </x:row>
    <x:row r="1967" spans="3:8">
      <x:c r="C1967" s="195" t="s">
        <x:v>6125</x:v>
      </x:c>
      <x:c r="D1967" s="194" t="s">
        <x:v>4621</x:v>
      </x:c>
      <x:c r="E1967" s="194">
        <x:v>1</x:v>
      </x:c>
      <x:c r="F1967" s="195" t="s">
        <x:v>6152</x:v>
      </x:c>
      <x:c r="G1967" s="194" t="s">
        <x:v>2999</x:v>
      </x:c>
      <x:c r="H1967" s="194">
        <x:v>1</x:v>
      </x:c>
    </x:row>
    <x:row r="1968" spans="3:8">
      <x:c r="C1968" s="195" t="s">
        <x:v>3258</x:v>
      </x:c>
      <x:c r="D1968" s="194" t="s">
        <x:v>4621</x:v>
      </x:c>
      <x:c r="E1968" s="194">
        <x:v>1</x:v>
      </x:c>
      <x:c r="F1968" s="195" t="s">
        <x:v>6900</x:v>
      </x:c>
      <x:c r="G1968" s="194" t="s">
        <x:v>4629</x:v>
      </x:c>
      <x:c r="H1968" s="194">
        <x:v>1</x:v>
      </x:c>
    </x:row>
    <x:row r="1969" spans="1:8">
      <x:c r="A1969" s="181" t="s">
        <x:v>8437</x:v>
      </x:c>
      <x:c r="C1969" s="195" t="s">
        <x:v>4382</x:v>
      </x:c>
      <x:c r="D1969" s="194" t="s">
        <x:v>433</x:v>
      </x:c>
      <x:c r="E1969" s="194">
        <x:v>1</x:v>
      </x:c>
      <x:c r="F1969" s="195" t="s">
        <x:v>6166</x:v>
      </x:c>
      <x:c r="G1969" s="194" t="s">
        <x:v>2999</x:v>
      </x:c>
      <x:c r="H1969" s="194">
        <x:v>1</x:v>
      </x:c>
    </x:row>
    <x:row r="1970" spans="5:5">
      <x:c r="E1970" s="194">
        <x:f>SUM(E1956:E1969)</x:f>
        <x:v>14</x:v>
      </x:c>
    </x:row>
    <x:row r="1971" spans="1:9">
      <x:c r="A1971" s="186">
        <x:v>45857</x:v>
      </x:c>
      <x:c r="B1971" s="452"/>
      <x:c r="C1971" s="195" t="s">
        <x:v>6793</x:v>
      </x:c>
      <x:c r="D1971" s="194" t="s">
        <x:v>3044</x:v>
      </x:c>
      <x:c r="E1971" s="194">
        <x:v>1</x:v>
      </x:c>
      <x:c r="F1971" s="355" t="s">
        <x:v>1994</x:v>
      </x:c>
      <x:c r="G1971" s="356" t="s">
        <x:v>3050</x:v>
      </x:c>
      <x:c r="H1971" s="356">
        <x:v>1</x:v>
      </x:c>
      <x:c r="I1971" s="194" t="s">
        <x:v>7755</x:v>
      </x:c>
    </x:row>
    <x:row r="1972" spans="3:9">
      <x:c r="C1972" s="195" t="s">
        <x:v>3353</x:v>
      </x:c>
      <x:c r="D1972" s="194" t="s">
        <x:v>2999</x:v>
      </x:c>
      <x:c r="E1972" s="194">
        <x:v>1</x:v>
      </x:c>
      <x:c r="F1972" s="355" t="s">
        <x:v>2362</x:v>
      </x:c>
      <x:c r="G1972" s="356" t="s">
        <x:v>3016</x:v>
      </x:c>
      <x:c r="H1972" s="356">
        <x:v>1</x:v>
      </x:c>
      <x:c r="I1972" s="194" t="s">
        <x:v>4958</x:v>
      </x:c>
    </x:row>
    <x:row r="1973" spans="3:9">
      <x:c r="C1973" s="195" t="s">
        <x:v>5755</x:v>
      </x:c>
      <x:c r="D1973" s="194" t="s">
        <x:v>4629</x:v>
      </x:c>
      <x:c r="E1973" s="194">
        <x:v>1</x:v>
      </x:c>
      <x:c r="F1973" s="355" t="s">
        <x:v>4200</x:v>
      </x:c>
      <x:c r="G1973" s="356" t="s">
        <x:v>3050</x:v>
      </x:c>
      <x:c r="H1973" s="356">
        <x:v>1</x:v>
      </x:c>
      <x:c r="I1973" s="194" t="s">
        <x:v>7755</x:v>
      </x:c>
    </x:row>
    <x:row r="1974" spans="3:8">
      <x:c r="C1974" s="195" t="s">
        <x:v>6703</x:v>
      </x:c>
      <x:c r="D1974" s="194" t="s">
        <x:v>4629</x:v>
      </x:c>
      <x:c r="E1974" s="194">
        <x:v>1</x:v>
      </x:c>
      <x:c r="F1974" s="355" t="s">
        <x:v>2355</x:v>
      </x:c>
      <x:c r="G1974" s="356" t="s">
        <x:v>3016</x:v>
      </x:c>
      <x:c r="H1974" s="356">
        <x:v>1</x:v>
      </x:c>
    </x:row>
    <x:row r="1975" spans="3:9">
      <x:c r="C1975" s="195" t="s">
        <x:v>1792</x:v>
      </x:c>
      <x:c r="D1975" s="194" t="s">
        <x:v>4629</x:v>
      </x:c>
      <x:c r="E1975" s="194">
        <x:v>1</x:v>
      </x:c>
      <x:c r="F1975" s="195" t="s">
        <x:v>5755</x:v>
      </x:c>
      <x:c r="G1975" s="194" t="s">
        <x:v>4629</x:v>
      </x:c>
      <x:c r="H1975" s="194">
        <x:v>1</x:v>
      </x:c>
      <x:c r="I1975" s="194" t="s">
        <x:v>4958</x:v>
      </x:c>
    </x:row>
    <x:row r="1976" spans="3:8">
      <x:c r="C1976" s="195" t="s">
        <x:v>4705</x:v>
      </x:c>
      <x:c r="D1976" s="194" t="s">
        <x:v>4629</x:v>
      </x:c>
      <x:c r="E1976" s="194">
        <x:v>1</x:v>
      </x:c>
      <x:c r="F1976" s="195" t="s">
        <x:v>9072</x:v>
      </x:c>
      <x:c r="G1976" s="194" t="s">
        <x:v>4621</x:v>
      </x:c>
      <x:c r="H1976" s="194">
        <x:v>1</x:v>
      </x:c>
    </x:row>
    <x:row r="1977" spans="3:8">
      <x:c r="C1977" s="195" t="s">
        <x:v>3404</x:v>
      </x:c>
      <x:c r="D1977" s="194" t="s">
        <x:v>4629</x:v>
      </x:c>
      <x:c r="E1977" s="194">
        <x:v>1</x:v>
      </x:c>
      <x:c r="F1977" s="195" t="s">
        <x:v>9062</x:v>
      </x:c>
      <x:c r="G1977" s="194" t="s">
        <x:v>3016</x:v>
      </x:c>
      <x:c r="H1977" s="194">
        <x:v>2</x:v>
      </x:c>
    </x:row>
    <x:row r="1978" spans="3:8">
      <x:c r="C1978" s="195" t="s">
        <x:v>1994</x:v>
      </x:c>
      <x:c r="D1978" s="194" t="s">
        <x:v>3050</x:v>
      </x:c>
      <x:c r="E1978" s="194">
        <x:v>1</x:v>
      </x:c>
      <x:c r="F1978" s="195" t="s">
        <x:v>9057</x:v>
      </x:c>
      <x:c r="G1978" s="194" t="s">
        <x:v>3016</x:v>
      </x:c>
      <x:c r="H1978" s="194">
        <x:v>1</x:v>
      </x:c>
    </x:row>
    <x:row r="1979" spans="3:9">
      <x:c r="C1979" s="195" t="s">
        <x:v>4200</x:v>
      </x:c>
      <x:c r="D1979" s="194" t="s">
        <x:v>3050</x:v>
      </x:c>
      <x:c r="E1979" s="194">
        <x:v>1</x:v>
      </x:c>
      <x:c r="F1979" s="361" t="s">
        <x:v>1815</x:v>
      </x:c>
      <x:c r="G1979" s="362" t="s">
        <x:v>3016</x:v>
      </x:c>
      <x:c r="H1979" s="362">
        <x:v>1</x:v>
      </x:c>
      <x:c r="I1979" s="194" t="s">
        <x:v>4958</x:v>
      </x:c>
    </x:row>
    <x:row r="1980" spans="3:9">
      <x:c r="C1980" s="195" t="s">
        <x:v>4626</x:v>
      </x:c>
      <x:c r="D1980" s="194" t="s">
        <x:v>3050</x:v>
      </x:c>
      <x:c r="E1980" s="194">
        <x:v>1</x:v>
      </x:c>
      <x:c r="F1980" s="361" t="s">
        <x:v>6703</x:v>
      </x:c>
      <x:c r="G1980" s="362" t="s">
        <x:v>4629</x:v>
      </x:c>
      <x:c r="H1980" s="362">
        <x:v>1</x:v>
      </x:c>
      <x:c r="I1980" s="194" t="s">
        <x:v>4958</x:v>
      </x:c>
    </x:row>
    <x:row r="1981" spans="3:8">
      <x:c r="C1981" s="195" t="s">
        <x:v>6780</x:v>
      </x:c>
      <x:c r="D1981" s="194" t="s">
        <x:v>3050</x:v>
      </x:c>
      <x:c r="E1981" s="194">
        <x:v>1</x:v>
      </x:c>
      <x:c r="F1981" s="361" t="s">
        <x:v>1792</x:v>
      </x:c>
      <x:c r="G1981" s="362" t="s">
        <x:v>4629</x:v>
      </x:c>
      <x:c r="H1981" s="362">
        <x:v>1</x:v>
      </x:c>
    </x:row>
    <x:row r="1982" spans="3:8">
      <x:c r="C1982" s="195" t="s">
        <x:v>2091</x:v>
      </x:c>
      <x:c r="D1982" s="194" t="s">
        <x:v>3050</x:v>
      </x:c>
      <x:c r="E1982" s="194">
        <x:v>1</x:v>
      </x:c>
      <x:c r="F1982" s="195" t="s">
        <x:v>4625</x:v>
      </x:c>
      <x:c r="G1982" s="194" t="s">
        <x:v>4621</x:v>
      </x:c>
      <x:c r="H1982" s="194">
        <x:v>1</x:v>
      </x:c>
    </x:row>
    <x:row r="1983" spans="3:9">
      <x:c r="C1983" s="195" t="s">
        <x:v>9072</x:v>
      </x:c>
      <x:c r="D1983" s="194" t="s">
        <x:v>4621</x:v>
      </x:c>
      <x:c r="E1983" s="194">
        <x:v>1</x:v>
      </x:c>
      <x:c r="F1983" s="195" t="s">
        <x:v>4705</x:v>
      </x:c>
      <x:c r="G1983" s="194" t="s">
        <x:v>4629</x:v>
      </x:c>
      <x:c r="H1983" s="194">
        <x:v>1</x:v>
      </x:c>
      <x:c r="I1983" s="194" t="s">
        <x:v>4958</x:v>
      </x:c>
    </x:row>
    <x:row r="1984" spans="3:9">
      <x:c r="C1984" s="195" t="s">
        <x:v>4625</x:v>
      </x:c>
      <x:c r="D1984" s="194" t="s">
        <x:v>4621</x:v>
      </x:c>
      <x:c r="E1984" s="194">
        <x:v>1</x:v>
      </x:c>
      <x:c r="F1984" s="195" t="s">
        <x:v>6793</x:v>
      </x:c>
      <x:c r="G1984" s="194" t="s">
        <x:v>3044</x:v>
      </x:c>
      <x:c r="H1984" s="194">
        <x:v>1</x:v>
      </x:c>
      <x:c r="I1984" s="194" t="s">
        <x:v>7755</x:v>
      </x:c>
    </x:row>
    <x:row r="1985" spans="3:8">
      <x:c r="C1985" s="195" t="s">
        <x:v>3365</x:v>
      </x:c>
      <x:c r="D1985" s="194" t="s">
        <x:v>4621</x:v>
      </x:c>
      <x:c r="E1985" s="194">
        <x:v>1</x:v>
      </x:c>
      <x:c r="F1985" s="195" t="s">
        <x:v>3353</x:v>
      </x:c>
      <x:c r="G1985" s="194" t="s">
        <x:v>2999</x:v>
      </x:c>
      <x:c r="H1985" s="194">
        <x:v>1</x:v>
      </x:c>
    </x:row>
    <x:row r="1986" spans="3:8">
      <x:c r="C1986" s="195" t="s">
        <x:v>2362</x:v>
      </x:c>
      <x:c r="D1986" s="194" t="s">
        <x:v>3016</x:v>
      </x:c>
      <x:c r="E1986" s="194">
        <x:v>1</x:v>
      </x:c>
      <x:c r="F1986" s="273" t="s">
        <x:v>4626</x:v>
      </x:c>
      <x:c r="G1986" s="274" t="s">
        <x:v>3050</x:v>
      </x:c>
      <x:c r="H1986" s="274">
        <x:v>1</x:v>
      </x:c>
    </x:row>
    <x:row r="1987" spans="3:8">
      <x:c r="C1987" s="195" t="s">
        <x:v>2355</x:v>
      </x:c>
      <x:c r="D1987" s="194" t="s">
        <x:v>3016</x:v>
      </x:c>
      <x:c r="E1987" s="194">
        <x:v>1</x:v>
      </x:c>
      <x:c r="F1987" s="273" t="s">
        <x:v>3404</x:v>
      </x:c>
      <x:c r="G1987" s="274" t="s">
        <x:v>4629</x:v>
      </x:c>
      <x:c r="H1987" s="274">
        <x:v>1</x:v>
      </x:c>
    </x:row>
    <x:row r="1988" spans="3:8">
      <x:c r="C1988" s="195" t="s">
        <x:v>9062</x:v>
      </x:c>
      <x:c r="D1988" s="194" t="s">
        <x:v>3016</x:v>
      </x:c>
      <x:c r="E1988" s="194">
        <x:v>2</x:v>
      </x:c>
      <x:c r="F1988" s="273" t="s">
        <x:v>3262</x:v>
      </x:c>
      <x:c r="G1988" s="274" t="s">
        <x:v>3050</x:v>
      </x:c>
      <x:c r="H1988" s="274">
        <x:v>1</x:v>
      </x:c>
    </x:row>
    <x:row r="1989" spans="3:8">
      <x:c r="C1989" s="195" t="s">
        <x:v>9057</x:v>
      </x:c>
      <x:c r="D1989" s="194" t="s">
        <x:v>3016</x:v>
      </x:c>
      <x:c r="E1989" s="194">
        <x:v>1</x:v>
      </x:c>
      <x:c r="F1989" s="195" t="s">
        <x:v>6780</x:v>
      </x:c>
      <x:c r="G1989" s="194" t="s">
        <x:v>3050</x:v>
      </x:c>
      <x:c r="H1989" s="194">
        <x:v>1</x:v>
      </x:c>
    </x:row>
    <x:row r="1990" spans="3:8">
      <x:c r="C1990" s="195" t="s">
        <x:v>1815</x:v>
      </x:c>
      <x:c r="D1990" s="194" t="s">
        <x:v>3016</x:v>
      </x:c>
      <x:c r="E1990" s="194">
        <x:v>1</x:v>
      </x:c>
      <x:c r="F1990" s="195" t="s">
        <x:v>3365</x:v>
      </x:c>
      <x:c r="G1990" s="194" t="s">
        <x:v>4621</x:v>
      </x:c>
      <x:c r="H1990" s="194">
        <x:v>1</x:v>
      </x:c>
    </x:row>
    <x:row r="1991" spans="3:8">
      <x:c r="C1991" s="195" t="s">
        <x:v>6896</x:v>
      </x:c>
      <x:c r="D1991" s="194" t="s">
        <x:v>3016</x:v>
      </x:c>
      <x:c r="E1991" s="194">
        <x:v>1</x:v>
      </x:c>
      <x:c r="F1991" s="195" t="s">
        <x:v>6896</x:v>
      </x:c>
      <x:c r="G1991" s="194" t="s">
        <x:v>3016</x:v>
      </x:c>
      <x:c r="H1991" s="194">
        <x:v>1</x:v>
      </x:c>
    </x:row>
    <x:row r="1992" spans="5:5">
      <x:c r="E1992" s="194">
        <x:f>SUM(E1971:E1991)</x:f>
        <x:v>22</x:v>
      </x:c>
    </x:row>
    <x:row r="1993" spans="1:8">
      <x:c r="A1993" s="186">
        <x:v>45858</x:v>
      </x:c>
      <x:c r="B1993" s="452"/>
      <x:c r="C1993" s="195" t="s">
        <x:v>6939</x:v>
      </x:c>
      <x:c r="D1993" s="194" t="s">
        <x:v>3044</x:v>
      </x:c>
      <x:c r="E1993" s="194">
        <x:v>1</x:v>
      </x:c>
      <x:c r="F1993" s="356" t="s">
        <x:v>2218</x:v>
      </x:c>
      <x:c r="G1993" s="356" t="s">
        <x:v>3050</x:v>
      </x:c>
      <x:c r="H1993" s="356">
        <x:v>1</x:v>
      </x:c>
    </x:row>
    <x:row r="1994" spans="3:9">
      <x:c r="C1994" s="195" t="s">
        <x:v>2218</x:v>
      </x:c>
      <x:c r="D1994" s="194" t="s">
        <x:v>3050</x:v>
      </x:c>
      <x:c r="E1994" s="194">
        <x:v>1</x:v>
      </x:c>
      <x:c r="F1994" s="356" t="s">
        <x:v>4210</x:v>
      </x:c>
      <x:c r="G1994" s="356" t="s">
        <x:v>3016</x:v>
      </x:c>
      <x:c r="H1994" s="356">
        <x:v>1</x:v>
      </x:c>
      <x:c r="I1994" s="194" t="s">
        <x:v>7755</x:v>
      </x:c>
    </x:row>
    <x:row r="1995" spans="3:8">
      <x:c r="C1995" s="195" t="s">
        <x:v>1934</x:v>
      </x:c>
      <x:c r="D1995" s="194" t="s">
        <x:v>4621</x:v>
      </x:c>
      <x:c r="E1995" s="194">
        <x:v>1</x:v>
      </x:c>
      <x:c r="F1995" s="194" t="s">
        <x:v>6753</x:v>
      </x:c>
      <x:c r="G1995" s="194" t="s">
        <x:v>3016</x:v>
      </x:c>
      <x:c r="H1995" s="194">
        <x:v>1</x:v>
      </x:c>
    </x:row>
    <x:row r="1996" spans="3:9">
      <x:c r="C1996" s="195" t="s">
        <x:v>3258</x:v>
      </x:c>
      <x:c r="D1996" s="194" t="s">
        <x:v>4621</x:v>
      </x:c>
      <x:c r="E1996" s="194">
        <x:v>1</x:v>
      </x:c>
      <x:c r="F1996" s="194" t="s">
        <x:v>1934</x:v>
      </x:c>
      <x:c r="G1996" s="194" t="s">
        <x:v>4621</x:v>
      </x:c>
      <x:c r="H1996" s="194">
        <x:v>1</x:v>
      </x:c>
      <x:c r="I1996" s="194" t="s">
        <x:v>7755</x:v>
      </x:c>
    </x:row>
    <x:row r="1997" spans="3:8">
      <x:c r="C1997" s="195" t="s">
        <x:v>4210</x:v>
      </x:c>
      <x:c r="D1997" s="194" t="s">
        <x:v>3016</x:v>
      </x:c>
      <x:c r="E1997" s="194">
        <x:v>1</x:v>
      </x:c>
      <x:c r="F1997" s="362" t="s">
        <x:v>6939</x:v>
      </x:c>
      <x:c r="G1997" s="362" t="s">
        <x:v>3044</x:v>
      </x:c>
      <x:c r="H1997" s="362">
        <x:v>1</x:v>
      </x:c>
    </x:row>
    <x:row r="1998" spans="3:8">
      <x:c r="C1998" s="195" t="s">
        <x:v>6753</x:v>
      </x:c>
      <x:c r="D1998" s="194" t="s">
        <x:v>3016</x:v>
      </x:c>
      <x:c r="E1998" s="194">
        <x:v>1</x:v>
      </x:c>
      <x:c r="F1998" s="362" t="s">
        <x:v>6248</x:v>
      </x:c>
      <x:c r="G1998" s="362" t="s">
        <x:v>3016</x:v>
      </x:c>
      <x:c r="H1998" s="362">
        <x:v>1</x:v>
      </x:c>
    </x:row>
    <x:row r="1999" spans="3:8">
      <x:c r="C1999" s="195" t="s">
        <x:v>6248</x:v>
      </x:c>
      <x:c r="D1999" s="194" t="s">
        <x:v>3016</x:v>
      </x:c>
      <x:c r="E1999" s="194">
        <x:v>1</x:v>
      </x:c>
      <x:c r="F1999" s="194" t="s">
        <x:v>3258</x:v>
      </x:c>
      <x:c r="G1999" s="194" t="s">
        <x:v>4621</x:v>
      </x:c>
      <x:c r="H1999" s="194">
        <x:v>1</x:v>
      </x:c>
    </x:row>
    <x:row r="2000" spans="5:5">
      <x:c r="E2000" s="194">
        <x:f>SUM(E1993:E1999)</x:f>
        <x:v>7</x:v>
      </x:c>
    </x:row>
    <x:row r="2001" spans="1:8">
      <x:c r="A2001" s="186">
        <x:v>45859</x:v>
      </x:c>
      <x:c r="B2001" s="452"/>
      <x:c r="C2001" s="195" t="s">
        <x:v>4216</x:v>
      </x:c>
      <x:c r="D2001" s="194" t="s">
        <x:v>3050</x:v>
      </x:c>
      <x:c r="E2001" s="194">
        <x:v>1</x:v>
      </x:c>
      <x:c r="F2001" s="355" t="s">
        <x:v>4113</x:v>
      </x:c>
      <x:c r="G2001" s="356" t="s">
        <x:v>4621</x:v>
      </x:c>
      <x:c r="H2001" s="356">
        <x:v>1</x:v>
      </x:c>
    </x:row>
    <x:row r="2002" spans="3:8">
      <x:c r="C2002" s="195" t="s">
        <x:v>4113</x:v>
      </x:c>
      <x:c r="D2002" s="194" t="s">
        <x:v>4621</x:v>
      </x:c>
      <x:c r="E2002" s="194">
        <x:v>1</x:v>
      </x:c>
      <x:c r="F2002" s="195" t="s">
        <x:v>4557</x:v>
      </x:c>
      <x:c r="G2002" s="194" t="s">
        <x:v>3016</x:v>
      </x:c>
      <x:c r="H2002" s="194">
        <x:v>1</x:v>
      </x:c>
    </x:row>
    <x:row r="2003" spans="3:8">
      <x:c r="C2003" s="195" t="s">
        <x:v>4557</x:v>
      </x:c>
      <x:c r="D2003" s="194" t="s">
        <x:v>3016</x:v>
      </x:c>
      <x:c r="E2003" s="194">
        <x:v>1</x:v>
      </x:c>
      <x:c r="F2003" s="319" t="s">
        <x:v>6248</x:v>
      </x:c>
      <x:c r="G2003" s="320" t="s">
        <x:v>3016</x:v>
      </x:c>
      <x:c r="H2003" s="320">
        <x:v>1</x:v>
      </x:c>
    </x:row>
    <x:row r="2004" spans="3:8">
      <x:c r="C2004" s="195" t="s">
        <x:v>6248</x:v>
      </x:c>
      <x:c r="D2004" s="194" t="s">
        <x:v>3016</x:v>
      </x:c>
      <x:c r="E2004" s="194">
        <x:v>1</x:v>
      </x:c>
      <x:c r="F2004" s="195" t="s">
        <x:v>4216</x:v>
      </x:c>
      <x:c r="G2004" s="194" t="s">
        <x:v>3050</x:v>
      </x:c>
      <x:c r="H2004" s="194">
        <x:v>1</x:v>
      </x:c>
    </x:row>
    <x:row r="2005" spans="5:5">
      <x:c r="E2005" s="194">
        <x:f>SUM(E2001:E2004)</x:f>
        <x:v>4</x:v>
      </x:c>
    </x:row>
    <x:row r="2006" spans="1:9">
      <x:c r="A2006" s="186">
        <x:v>45860</x:v>
      </x:c>
      <x:c r="B2006" s="452"/>
      <x:c r="C2006" s="195" t="s">
        <x:v>4800</x:v>
      </x:c>
      <x:c r="D2006" s="194" t="s">
        <x:v>3044</x:v>
      </x:c>
      <x:c r="E2006" s="194">
        <x:v>1</x:v>
      </x:c>
      <x:c r="F2006" s="355" t="s">
        <x:v>2265</x:v>
      </x:c>
      <x:c r="G2006" s="356" t="s">
        <x:v>3050</x:v>
      </x:c>
      <x:c r="H2006" s="356">
        <x:v>1</x:v>
      </x:c>
      <x:c r="I2006" s="194" t="s">
        <x:v>4958</x:v>
      </x:c>
    </x:row>
    <x:row r="2007" spans="3:8">
      <x:c r="C2007" s="195" t="s">
        <x:v>6152</x:v>
      </x:c>
      <x:c r="D2007" s="194" t="s">
        <x:v>2999</x:v>
      </x:c>
      <x:c r="E2007" s="194">
        <x:v>1</x:v>
      </x:c>
      <x:c r="F2007" s="355" t="s">
        <x:v>4288</x:v>
      </x:c>
      <x:c r="G2007" s="356" t="s">
        <x:v>3050</x:v>
      </x:c>
      <x:c r="H2007" s="356">
        <x:v>1</x:v>
      </x:c>
    </x:row>
    <x:row r="2008" spans="3:9">
      <x:c r="C2008" s="195" t="s">
        <x:v>4705</x:v>
      </x:c>
      <x:c r="D2008" s="194" t="s">
        <x:v>4629</x:v>
      </x:c>
      <x:c r="E2008" s="194">
        <x:v>1</x:v>
      </x:c>
      <x:c r="F2008" s="195" t="s">
        <x:v>6933</x:v>
      </x:c>
      <x:c r="G2008" s="194" t="s">
        <x:v>3050</x:v>
      </x:c>
      <x:c r="H2008" s="194">
        <x:v>1</x:v>
      </x:c>
      <x:c r="I2008" s="194" t="s">
        <x:v>7755</x:v>
      </x:c>
    </x:row>
    <x:row r="2009" spans="3:8">
      <x:c r="C2009" s="195" t="s">
        <x:v>6900</x:v>
      </x:c>
      <x:c r="D2009" s="194" t="s">
        <x:v>4629</x:v>
      </x:c>
      <x:c r="E2009" s="194">
        <x:v>1</x:v>
      </x:c>
      <x:c r="F2009" s="195" t="s">
        <x:v>3278</x:v>
      </x:c>
      <x:c r="G2009" s="194" t="s">
        <x:v>4621</x:v>
      </x:c>
      <x:c r="H2009" s="194">
        <x:v>1</x:v>
      </x:c>
    </x:row>
    <x:row r="2010" spans="3:9">
      <x:c r="C2010" s="195" t="s">
        <x:v>2265</x:v>
      </x:c>
      <x:c r="D2010" s="194" t="s">
        <x:v>3050</x:v>
      </x:c>
      <x:c r="E2010" s="194">
        <x:v>1</x:v>
      </x:c>
      <x:c r="F2010" s="195" t="s">
        <x:v>4705</x:v>
      </x:c>
      <x:c r="G2010" s="194" t="s">
        <x:v>4629</x:v>
      </x:c>
      <x:c r="H2010" s="194">
        <x:v>1</x:v>
      </x:c>
      <x:c r="I2010" s="194" t="s">
        <x:v>7755</x:v>
      </x:c>
    </x:row>
    <x:row r="2011" spans="3:8">
      <x:c r="C2011" s="195" t="s">
        <x:v>4288</x:v>
      </x:c>
      <x:c r="D2011" s="194" t="s">
        <x:v>3050</x:v>
      </x:c>
      <x:c r="E2011" s="194">
        <x:v>1</x:v>
      </x:c>
      <x:c r="F2011" s="195" t="s">
        <x:v>4800</x:v>
      </x:c>
      <x:c r="G2011" s="194" t="s">
        <x:v>3044</x:v>
      </x:c>
      <x:c r="H2011" s="194">
        <x:v>1</x:v>
      </x:c>
    </x:row>
    <x:row r="2012" spans="3:8">
      <x:c r="C2012" s="195" t="s">
        <x:v>6933</x:v>
      </x:c>
      <x:c r="D2012" s="194" t="s">
        <x:v>3050</x:v>
      </x:c>
      <x:c r="E2012" s="194">
        <x:v>1</x:v>
      </x:c>
      <x:c r="F2012" s="361" t="s">
        <x:v>6670</x:v>
      </x:c>
      <x:c r="G2012" s="362" t="s">
        <x:v>3050</x:v>
      </x:c>
      <x:c r="H2012" s="362">
        <x:v>1</x:v>
      </x:c>
    </x:row>
    <x:row r="2013" spans="3:8">
      <x:c r="C2013" s="195" t="s">
        <x:v>6670</x:v>
      </x:c>
      <x:c r="D2013" s="194" t="s">
        <x:v>3050</x:v>
      </x:c>
      <x:c r="E2013" s="194">
        <x:v>1</x:v>
      </x:c>
      <x:c r="F2013" s="361" t="s">
        <x:v>6152</x:v>
      </x:c>
      <x:c r="G2013" s="362" t="s">
        <x:v>2999</x:v>
      </x:c>
      <x:c r="H2013" s="362">
        <x:v>1</x:v>
      </x:c>
    </x:row>
    <x:row r="2014" spans="3:8">
      <x:c r="C2014" s="195" t="s">
        <x:v>6780</x:v>
      </x:c>
      <x:c r="D2014" s="194" t="s">
        <x:v>3050</x:v>
      </x:c>
      <x:c r="E2014" s="194">
        <x:v>1</x:v>
      </x:c>
      <x:c r="F2014" s="361" t="s">
        <x:v>6849</x:v>
      </x:c>
      <x:c r="G2014" s="362" t="s">
        <x:v>3016</x:v>
      </x:c>
      <x:c r="H2014" s="362">
        <x:v>1</x:v>
      </x:c>
    </x:row>
    <x:row r="2015" spans="3:9">
      <x:c r="C2015" s="195" t="s">
        <x:v>3278</x:v>
      </x:c>
      <x:c r="D2015" s="194" t="s">
        <x:v>4621</x:v>
      </x:c>
      <x:c r="E2015" s="194">
        <x:v>1</x:v>
      </x:c>
      <x:c r="F2015" s="361" t="s">
        <x:v>6780</x:v>
      </x:c>
      <x:c r="G2015" s="362" t="s">
        <x:v>3050</x:v>
      </x:c>
      <x:c r="H2015" s="362">
        <x:v>1</x:v>
      </x:c>
      <x:c r="I2015" s="194" t="s">
        <x:v>4958</x:v>
      </x:c>
    </x:row>
    <x:row r="2016" spans="3:8">
      <x:c r="C2016" s="195" t="s">
        <x:v>3431</x:v>
      </x:c>
      <x:c r="D2016" s="194" t="s">
        <x:v>4621</x:v>
      </x:c>
      <x:c r="E2016" s="194">
        <x:v>1</x:v>
      </x:c>
      <x:c r="F2016" s="361" t="s">
        <x:v>6900</x:v>
      </x:c>
      <x:c r="G2016" s="362" t="s">
        <x:v>4629</x:v>
      </x:c>
      <x:c r="H2016" s="362">
        <x:v>1</x:v>
      </x:c>
    </x:row>
    <x:row r="2017" spans="3:8">
      <x:c r="C2017" s="195" t="s">
        <x:v>6849</x:v>
      </x:c>
      <x:c r="D2017" s="194" t="s">
        <x:v>3016</x:v>
      </x:c>
      <x:c r="E2017" s="194">
        <x:v>1</x:v>
      </x:c>
      <x:c r="F2017" s="361" t="s">
        <x:v>3431</x:v>
      </x:c>
      <x:c r="G2017" s="362" t="s">
        <x:v>4621</x:v>
      </x:c>
      <x:c r="H2017" s="362">
        <x:v>1</x:v>
      </x:c>
    </x:row>
    <x:row r="2018" spans="5:5">
      <x:c r="E2018" s="194">
        <x:f>SUM(E2006:E2017)</x:f>
        <x:v>12</x:v>
      </x:c>
    </x:row>
    <x:row r="2019" spans="1:9">
      <x:c r="A2019" s="186">
        <x:v>45861</x:v>
      </x:c>
      <x:c r="B2019" s="452"/>
      <x:c r="C2019" s="195" t="s">
        <x:v>1863</x:v>
      </x:c>
      <x:c r="D2019" s="194" t="s">
        <x:v>3044</x:v>
      </x:c>
      <x:c r="E2019" s="194">
        <x:v>1</x:v>
      </x:c>
      <x:c r="F2019" s="355" t="s">
        <x:v>8565</x:v>
      </x:c>
      <x:c r="G2019" s="356" t="s">
        <x:v>3050</x:v>
      </x:c>
      <x:c r="H2019" s="356">
        <x:v>1</x:v>
      </x:c>
      <x:c r="I2019" s="194" t="s">
        <x:v>4958</x:v>
      </x:c>
    </x:row>
    <x:row r="2020" spans="3:9">
      <x:c r="C2020" s="195" t="s">
        <x:v>8565</x:v>
      </x:c>
      <x:c r="D2020" s="194" t="s">
        <x:v>3050</x:v>
      </x:c>
      <x:c r="E2020" s="194">
        <x:v>1</x:v>
      </x:c>
      <x:c r="F2020" s="355" t="s">
        <x:v>8426</x:v>
      </x:c>
      <x:c r="G2020" s="356" t="s">
        <x:v>3050</x:v>
      </x:c>
      <x:c r="H2020" s="356">
        <x:v>1</x:v>
      </x:c>
      <x:c r="I2020" s="194" t="s">
        <x:v>7755</x:v>
      </x:c>
    </x:row>
    <x:row r="2021" spans="3:8">
      <x:c r="C2021" s="195" t="s">
        <x:v>8426</x:v>
      </x:c>
      <x:c r="D2021" s="194" t="s">
        <x:v>3050</x:v>
      </x:c>
      <x:c r="E2021" s="194">
        <x:v>1</x:v>
      </x:c>
      <x:c r="F2021" s="355" t="s">
        <x:v>8250</x:v>
      </x:c>
      <x:c r="G2021" s="356" t="s">
        <x:v>4621</x:v>
      </x:c>
      <x:c r="H2021" s="356">
        <x:v>1</x:v>
      </x:c>
    </x:row>
    <x:row r="2022" spans="3:9">
      <x:c r="C2022" s="195" t="s">
        <x:v>2338</x:v>
      </x:c>
      <x:c r="D2022" s="194" t="s">
        <x:v>3050</x:v>
      </x:c>
      <x:c r="E2022" s="194">
        <x:v>1</x:v>
      </x:c>
      <x:c r="F2022" s="195" t="s">
        <x:v>5988</x:v>
      </x:c>
      <x:c r="G2022" s="194" t="s">
        <x:v>3016</x:v>
      </x:c>
      <x:c r="H2022" s="194">
        <x:v>1</x:v>
      </x:c>
      <x:c r="I2022" s="194" t="s">
        <x:v>7755</x:v>
      </x:c>
    </x:row>
    <x:row r="2023" spans="3:9">
      <x:c r="C2023" s="195" t="s">
        <x:v>6788</x:v>
      </x:c>
      <x:c r="D2023" s="194" t="s">
        <x:v>3050</x:v>
      </x:c>
      <x:c r="E2023" s="194">
        <x:v>1</x:v>
      </x:c>
      <x:c r="F2023" s="195" t="s">
        <x:v>8817</x:v>
      </x:c>
      <x:c r="G2023" s="194" t="s">
        <x:v>3016</x:v>
      </x:c>
      <x:c r="H2023" s="194">
        <x:v>1</x:v>
      </x:c>
      <x:c r="I2023" s="194" t="s">
        <x:v>4958</x:v>
      </x:c>
    </x:row>
    <x:row r="2024" spans="3:9">
      <x:c r="C2024" s="195" t="s">
        <x:v>8250</x:v>
      </x:c>
      <x:c r="D2024" s="194" t="s">
        <x:v>4621</x:v>
      </x:c>
      <x:c r="E2024" s="194">
        <x:v>1</x:v>
      </x:c>
      <x:c r="F2024" s="361" t="s">
        <x:v>2338</x:v>
      </x:c>
      <x:c r="G2024" s="362" t="s">
        <x:v>3050</x:v>
      </x:c>
      <x:c r="H2024" s="362">
        <x:v>1</x:v>
      </x:c>
      <x:c r="I2024" s="194" t="s">
        <x:v>4958</x:v>
      </x:c>
    </x:row>
    <x:row r="2025" spans="3:8">
      <x:c r="C2025" s="195" t="s">
        <x:v>6790</x:v>
      </x:c>
      <x:c r="D2025" s="194" t="s">
        <x:v>4621</x:v>
      </x:c>
      <x:c r="E2025" s="194">
        <x:v>1</x:v>
      </x:c>
      <x:c r="F2025" s="361" t="s">
        <x:v>9060</x:v>
      </x:c>
      <x:c r="G2025" s="362" t="s">
        <x:v>3016</x:v>
      </x:c>
      <x:c r="H2025" s="362">
        <x:v>1</x:v>
      </x:c>
    </x:row>
    <x:row r="2026" spans="3:8">
      <x:c r="C2026" s="195" t="s">
        <x:v>4599</x:v>
      </x:c>
      <x:c r="D2026" s="194" t="s">
        <x:v>4621</x:v>
      </x:c>
      <x:c r="E2026" s="194">
        <x:v>1</x:v>
      </x:c>
      <x:c r="F2026" s="195" t="s">
        <x:v>6790</x:v>
      </x:c>
      <x:c r="G2026" s="194" t="s">
        <x:v>4621</x:v>
      </x:c>
      <x:c r="H2026" s="194">
        <x:v>1</x:v>
      </x:c>
    </x:row>
    <x:row r="2027" spans="3:9">
      <x:c r="C2027" s="195" t="s">
        <x:v>1885</x:v>
      </x:c>
      <x:c r="D2027" s="194" t="s">
        <x:v>4621</x:v>
      </x:c>
      <x:c r="E2027" s="194">
        <x:v>1</x:v>
      </x:c>
      <x:c r="F2027" s="195" t="s">
        <x:v>4682</x:v>
      </x:c>
      <x:c r="G2027" s="194" t="s">
        <x:v>3016</x:v>
      </x:c>
      <x:c r="H2027" s="194">
        <x:v>1</x:v>
      </x:c>
      <x:c r="I2027" s="194" t="s">
        <x:v>4958</x:v>
      </x:c>
    </x:row>
    <x:row r="2028" spans="3:8">
      <x:c r="C2028" s="195" t="s">
        <x:v>5988</x:v>
      </x:c>
      <x:c r="D2028" s="194" t="s">
        <x:v>3016</x:v>
      </x:c>
      <x:c r="E2028" s="194">
        <x:v>1</x:v>
      </x:c>
      <x:c r="F2028" s="195" t="s">
        <x:v>6788</x:v>
      </x:c>
      <x:c r="G2028" s="194" t="s">
        <x:v>3050</x:v>
      </x:c>
      <x:c r="H2028" s="194">
        <x:v>1</x:v>
      </x:c>
    </x:row>
    <x:row r="2029" spans="3:8">
      <x:c r="C2029" s="195" t="s">
        <x:v>8817</x:v>
      </x:c>
      <x:c r="D2029" s="194" t="s">
        <x:v>3016</x:v>
      </x:c>
      <x:c r="E2029" s="194">
        <x:v>1</x:v>
      </x:c>
      <x:c r="F2029" s="195" t="s">
        <x:v>6195</x:v>
      </x:c>
      <x:c r="G2029" s="194" t="s">
        <x:v>3016</x:v>
      </x:c>
      <x:c r="H2029" s="194">
        <x:v>1</x:v>
      </x:c>
    </x:row>
    <x:row r="2030" spans="3:8">
      <x:c r="C2030" s="195" t="s">
        <x:v>9060</x:v>
      </x:c>
      <x:c r="D2030" s="194" t="s">
        <x:v>3016</x:v>
      </x:c>
      <x:c r="E2030" s="194">
        <x:v>1</x:v>
      </x:c>
      <x:c r="F2030" s="273" t="s">
        <x:v>4134</x:v>
      </x:c>
      <x:c r="G2030" s="274" t="s">
        <x:v>3016</x:v>
      </x:c>
      <x:c r="H2030" s="274">
        <x:v>1</x:v>
      </x:c>
    </x:row>
    <x:row r="2031" spans="3:8">
      <x:c r="C2031" s="195" t="s">
        <x:v>4682</x:v>
      </x:c>
      <x:c r="D2031" s="194" t="s">
        <x:v>3016</x:v>
      </x:c>
      <x:c r="E2031" s="194">
        <x:v>1</x:v>
      </x:c>
      <x:c r="F2031" s="273" t="s">
        <x:v>4599</x:v>
      </x:c>
      <x:c r="G2031" s="274" t="s">
        <x:v>4621</x:v>
      </x:c>
      <x:c r="H2031" s="274">
        <x:v>1</x:v>
      </x:c>
    </x:row>
    <x:row r="2032" spans="3:8">
      <x:c r="C2032" s="195" t="s">
        <x:v>6195</x:v>
      </x:c>
      <x:c r="D2032" s="194" t="s">
        <x:v>3016</x:v>
      </x:c>
      <x:c r="E2032" s="194">
        <x:v>1</x:v>
      </x:c>
      <x:c r="F2032" s="273" t="s">
        <x:v>1863</x:v>
      </x:c>
      <x:c r="G2032" s="274" t="s">
        <x:v>3044</x:v>
      </x:c>
      <x:c r="H2032" s="274">
        <x:v>1</x:v>
      </x:c>
    </x:row>
    <x:row r="2033" spans="3:8">
      <x:c r="C2033" s="195" t="s">
        <x:v>4134</x:v>
      </x:c>
      <x:c r="D2033" s="194" t="s">
        <x:v>3016</x:v>
      </x:c>
      <x:c r="E2033" s="194">
        <x:v>1</x:v>
      </x:c>
      <x:c r="F2033" s="273" t="s">
        <x:v>1885</x:v>
      </x:c>
      <x:c r="G2033" s="274" t="s">
        <x:v>4621</x:v>
      </x:c>
      <x:c r="H2033" s="274">
        <x:v>1</x:v>
      </x:c>
    </x:row>
    <x:row r="2034" spans="5:5">
      <x:c r="E2034" s="194">
        <x:f>SUM(E2019:E2033)</x:f>
        <x:v>15</x:v>
      </x:c>
    </x:row>
    <x:row r="2035" spans="1:8">
      <x:c r="A2035" s="186">
        <x:v>45862</x:v>
      </x:c>
      <x:c r="B2035" s="452"/>
      <x:c r="C2035" s="195" t="s">
        <x:v>4435</x:v>
      </x:c>
      <x:c r="D2035" s="194" t="s">
        <x:v>4629</x:v>
      </x:c>
      <x:c r="E2035" s="194">
        <x:v>1</x:v>
      </x:c>
      <x:c r="F2035" s="355" t="s">
        <x:v>4435</x:v>
      </x:c>
      <x:c r="G2035" s="356" t="s">
        <x:v>4629</x:v>
      </x:c>
      <x:c r="H2035" s="356">
        <x:v>1</x:v>
      </x:c>
    </x:row>
    <x:row r="2036" spans="3:8">
      <x:c r="C2036" s="195" t="s">
        <x:v>1832</x:v>
      </x:c>
      <x:c r="D2036" s="194" t="s">
        <x:v>3050</x:v>
      </x:c>
      <x:c r="E2036" s="194">
        <x:v>1</x:v>
      </x:c>
      <x:c r="F2036" s="195" t="s">
        <x:v>6758</x:v>
      </x:c>
      <x:c r="G2036" s="194" t="s">
        <x:v>4621</x:v>
      </x:c>
      <x:c r="H2036" s="194">
        <x:v>1</x:v>
      </x:c>
    </x:row>
    <x:row r="2037" spans="3:9">
      <x:c r="C2037" s="195" t="s">
        <x:v>4572</x:v>
      </x:c>
      <x:c r="D2037" s="194" t="s">
        <x:v>3050</x:v>
      </x:c>
      <x:c r="E2037" s="194">
        <x:v>1</x:v>
      </x:c>
      <x:c r="F2037" s="361" t="s">
        <x:v>6738</x:v>
      </x:c>
      <x:c r="G2037" s="362" t="s">
        <x:v>4621</x:v>
      </x:c>
      <x:c r="H2037" s="362">
        <x:v>1</x:v>
      </x:c>
      <x:c r="I2037" s="194" t="s">
        <x:v>4958</x:v>
      </x:c>
    </x:row>
    <x:row r="2038" spans="3:8">
      <x:c r="C2038" s="195" t="s">
        <x:v>6758</x:v>
      </x:c>
      <x:c r="D2038" s="194" t="s">
        <x:v>4621</x:v>
      </x:c>
      <x:c r="E2038" s="194">
        <x:v>1</x:v>
      </x:c>
      <x:c r="F2038" s="361" t="s">
        <x:v>1832</x:v>
      </x:c>
      <x:c r="G2038" s="362" t="s">
        <x:v>3050</x:v>
      </x:c>
      <x:c r="H2038" s="362">
        <x:v>1</x:v>
      </x:c>
    </x:row>
    <x:row r="2039" spans="3:8">
      <x:c r="C2039" s="195" t="s">
        <x:v>6738</x:v>
      </x:c>
      <x:c r="D2039" s="194" t="s">
        <x:v>4621</x:v>
      </x:c>
      <x:c r="E2039" s="194">
        <x:v>1</x:v>
      </x:c>
      <x:c r="F2039" s="361" t="s">
        <x:v>4572</x:v>
      </x:c>
      <x:c r="G2039" s="362" t="s">
        <x:v>3050</x:v>
      </x:c>
      <x:c r="H2039" s="362">
        <x:v>1</x:v>
      </x:c>
    </x:row>
    <x:row r="2040" spans="3:9">
      <x:c r="C2040" s="195" t="s">
        <x:v>4625</x:v>
      </x:c>
      <x:c r="D2040" s="194" t="s">
        <x:v>4621</x:v>
      </x:c>
      <x:c r="E2040" s="194">
        <x:v>1</x:v>
      </x:c>
      <x:c r="F2040" s="195" t="s">
        <x:v>4625</x:v>
      </x:c>
      <x:c r="G2040" s="194" t="s">
        <x:v>4621</x:v>
      </x:c>
      <x:c r="H2040" s="194">
        <x:v>1</x:v>
      </x:c>
      <x:c r="I2040" s="194" t="s">
        <x:v>4958</x:v>
      </x:c>
    </x:row>
    <x:row r="2041" spans="3:8">
      <x:c r="C2041" s="195" t="s">
        <x:v>2360</x:v>
      </x:c>
      <x:c r="D2041" s="194" t="s">
        <x:v>4621</x:v>
      </x:c>
      <x:c r="E2041" s="194">
        <x:v>1</x:v>
      </x:c>
      <x:c r="F2041" s="273" t="s">
        <x:v>2360</x:v>
      </x:c>
      <x:c r="G2041" s="274" t="s">
        <x:v>4621</x:v>
      </x:c>
      <x:c r="H2041" s="274">
        <x:v>1</x:v>
      </x:c>
    </x:row>
    <x:row r="2042" spans="3:8">
      <x:c r="C2042" s="195" t="s">
        <x:v>6869</x:v>
      </x:c>
      <x:c r="D2042" s="194" t="s">
        <x:v>4621</x:v>
      </x:c>
      <x:c r="E2042" s="194">
        <x:v>1</x:v>
      </x:c>
      <x:c r="F2042" s="273" t="s">
        <x:v>6869</x:v>
      </x:c>
      <x:c r="G2042" s="274" t="s">
        <x:v>4621</x:v>
      </x:c>
      <x:c r="H2042" s="274">
        <x:v>1</x:v>
      </x:c>
    </x:row>
    <x:row r="2043" spans="5:5">
      <x:c r="E2043" s="194">
        <x:f>SUM(E2035:E2042)</x:f>
        <x:v>8</x:v>
      </x:c>
    </x:row>
    <x:row r="2044" spans="1:9">
      <x:c r="A2044" s="186">
        <x:v>45863</x:v>
      </x:c>
      <x:c r="B2044" s="452"/>
      <x:c r="C2044" s="195" t="s">
        <x:v>6217</x:v>
      </x:c>
      <x:c r="D2044" s="194" t="s">
        <x:v>2999</x:v>
      </x:c>
      <x:c r="E2044" s="194">
        <x:v>1</x:v>
      </x:c>
      <x:c r="F2044" s="355" t="s">
        <x:v>8307</x:v>
      </x:c>
      <x:c r="G2044" s="356" t="s">
        <x:v>4629</x:v>
      </x:c>
      <x:c r="H2044" s="356">
        <x:v>2</x:v>
      </x:c>
      <x:c r="I2044" s="194" t="s">
        <x:v>4958</x:v>
      </x:c>
    </x:row>
    <x:row r="2045" spans="3:9">
      <x:c r="C2045" s="195" t="s">
        <x:v>8307</x:v>
      </x:c>
      <x:c r="D2045" s="194" t="s">
        <x:v>4629</x:v>
      </x:c>
      <x:c r="E2045" s="194">
        <x:v>2</x:v>
      </x:c>
      <x:c r="F2045" s="355" t="s">
        <x:v>4126</x:v>
      </x:c>
      <x:c r="G2045" s="356" t="s">
        <x:v>4621</x:v>
      </x:c>
      <x:c r="H2045" s="356">
        <x:v>1</x:v>
      </x:c>
      <x:c r="I2045" s="194" t="s">
        <x:v>4958</x:v>
      </x:c>
    </x:row>
    <x:row r="2046" spans="3:9">
      <x:c r="C2046" s="195" t="s">
        <x:v>4133</x:v>
      </x:c>
      <x:c r="D2046" s="194" t="s">
        <x:v>4629</x:v>
      </x:c>
      <x:c r="E2046" s="194">
        <x:v>1</x:v>
      </x:c>
      <x:c r="F2046" s="355" t="s">
        <x:v>8609</x:v>
      </x:c>
      <x:c r="G2046" s="356" t="s">
        <x:v>3050</x:v>
      </x:c>
      <x:c r="H2046" s="356">
        <x:v>1</x:v>
      </x:c>
      <x:c r="I2046" s="194" t="s">
        <x:v>7755</x:v>
      </x:c>
    </x:row>
    <x:row r="2047" spans="3:9">
      <x:c r="C2047" s="195" t="s">
        <x:v>6666</x:v>
      </x:c>
      <x:c r="D2047" s="194" t="s">
        <x:v>4629</x:v>
      </x:c>
      <x:c r="E2047" s="194">
        <x:v>1</x:v>
      </x:c>
      <x:c r="F2047" s="355" t="s">
        <x:v>4133</x:v>
      </x:c>
      <x:c r="G2047" s="356" t="s">
        <x:v>4629</x:v>
      </x:c>
      <x:c r="H2047" s="356">
        <x:v>1</x:v>
      </x:c>
      <x:c r="I2047" s="194" t="s">
        <x:v>7755</x:v>
      </x:c>
    </x:row>
    <x:row r="2048" spans="3:9">
      <x:c r="C2048" s="195" t="s">
        <x:v>8609</x:v>
      </x:c>
      <x:c r="D2048" s="194" t="s">
        <x:v>3050</x:v>
      </x:c>
      <x:c r="E2048" s="194">
        <x:v>1</x:v>
      </x:c>
      <x:c r="F2048" s="195" t="s">
        <x:v>6666</x:v>
      </x:c>
      <x:c r="G2048" s="194" t="s">
        <x:v>4629</x:v>
      </x:c>
      <x:c r="H2048" s="194">
        <x:v>1</x:v>
      </x:c>
      <x:c r="I2048" s="194" t="s">
        <x:v>4958</x:v>
      </x:c>
    </x:row>
    <x:row r="2049" spans="3:8">
      <x:c r="C2049" s="195" t="s">
        <x:v>6877</x:v>
      </x:c>
      <x:c r="D2049" s="194" t="s">
        <x:v>3050</x:v>
      </x:c>
      <x:c r="E2049" s="194">
        <x:v>1</x:v>
      </x:c>
      <x:c r="F2049" s="195" t="s">
        <x:v>6877</x:v>
      </x:c>
      <x:c r="G2049" s="194" t="s">
        <x:v>3050</x:v>
      </x:c>
      <x:c r="H2049" s="194">
        <x:v>1</x:v>
      </x:c>
    </x:row>
    <x:row r="2050" spans="3:9">
      <x:c r="C2050" s="195" t="s">
        <x:v>6792</x:v>
      </x:c>
      <x:c r="D2050" s="194" t="s">
        <x:v>3050</x:v>
      </x:c>
      <x:c r="E2050" s="194">
        <x:v>1</x:v>
      </x:c>
      <x:c r="F2050" s="195" t="s">
        <x:v>6737</x:v>
      </x:c>
      <x:c r="G2050" s="194" t="s">
        <x:v>4621</x:v>
      </x:c>
      <x:c r="H2050" s="194">
        <x:v>1</x:v>
      </x:c>
      <x:c r="I2050" s="194" t="s">
        <x:v>4958</x:v>
      </x:c>
    </x:row>
    <x:row r="2051" spans="3:9">
      <x:c r="C2051" s="195" t="s">
        <x:v>9106</x:v>
      </x:c>
      <x:c r="D2051" s="194" t="s">
        <x:v>3050</x:v>
      </x:c>
      <x:c r="E2051" s="194">
        <x:v>1</x:v>
      </x:c>
      <x:c r="F2051" s="195" t="s">
        <x:v>6757</x:v>
      </x:c>
      <x:c r="G2051" s="194" t="s">
        <x:v>4621</x:v>
      </x:c>
      <x:c r="H2051" s="194">
        <x:v>3</x:v>
      </x:c>
      <x:c r="I2051" s="194" t="s">
        <x:v>7755</x:v>
      </x:c>
    </x:row>
    <x:row r="2052" spans="3:8">
      <x:c r="C2052" s="195" t="s">
        <x:v>6892</x:v>
      </x:c>
      <x:c r="D2052" s="194" t="s">
        <x:v>3050</x:v>
      </x:c>
      <x:c r="E2052" s="194">
        <x:v>1</x:v>
      </x:c>
      <x:c r="F2052" s="346" t="s">
        <x:v>6092</x:v>
      </x:c>
      <x:c r="G2052" s="347" t="s">
        <x:v>4621</x:v>
      </x:c>
      <x:c r="H2052" s="347">
        <x:v>1</x:v>
      </x:c>
    </x:row>
    <x:row r="2053" spans="3:8">
      <x:c r="C2053" s="195" t="s">
        <x:v>4126</x:v>
      </x:c>
      <x:c r="D2053" s="194" t="s">
        <x:v>4621</x:v>
      </x:c>
      <x:c r="E2053" s="194">
        <x:v>1</x:v>
      </x:c>
      <x:c r="F2053" s="346" t="s">
        <x:v>6792</x:v>
      </x:c>
      <x:c r="G2053" s="347" t="s">
        <x:v>3050</x:v>
      </x:c>
      <x:c r="H2053" s="347">
        <x:v>1</x:v>
      </x:c>
    </x:row>
    <x:row r="2054" spans="3:8">
      <x:c r="C2054" s="195" t="s">
        <x:v>6737</x:v>
      </x:c>
      <x:c r="D2054" s="194" t="s">
        <x:v>4621</x:v>
      </x:c>
      <x:c r="E2054" s="194">
        <x:v>1</x:v>
      </x:c>
      <x:c r="F2054" s="346" t="s">
        <x:v>9106</x:v>
      </x:c>
      <x:c r="G2054" s="347" t="s">
        <x:v>3050</x:v>
      </x:c>
      <x:c r="H2054" s="347">
        <x:v>1</x:v>
      </x:c>
    </x:row>
    <x:row r="2055" spans="3:9">
      <x:c r="C2055" s="195" t="s">
        <x:v>6757</x:v>
      </x:c>
      <x:c r="D2055" s="194" t="s">
        <x:v>4621</x:v>
      </x:c>
      <x:c r="E2055" s="194">
        <x:v>3</x:v>
      </x:c>
      <x:c r="F2055" s="195" t="s">
        <x:v>6759</x:v>
      </x:c>
      <x:c r="G2055" s="194" t="s">
        <x:v>4621</x:v>
      </x:c>
      <x:c r="H2055" s="194">
        <x:v>2</x:v>
      </x:c>
      <x:c r="I2055" s="194" t="s">
        <x:v>7755</x:v>
      </x:c>
    </x:row>
    <x:row r="2056" spans="3:8">
      <x:c r="C2056" s="195" t="s">
        <x:v>6092</x:v>
      </x:c>
      <x:c r="D2056" s="194" t="s">
        <x:v>4621</x:v>
      </x:c>
      <x:c r="E2056" s="194">
        <x:v>1</x:v>
      </x:c>
      <x:c r="F2056" s="195" t="s">
        <x:v>6217</x:v>
      </x:c>
      <x:c r="G2056" s="194" t="s">
        <x:v>2999</x:v>
      </x:c>
      <x:c r="H2056" s="194">
        <x:v>1</x:v>
      </x:c>
    </x:row>
    <x:row r="2057" spans="3:9">
      <x:c r="C2057" s="195" t="s">
        <x:v>6759</x:v>
      </x:c>
      <x:c r="D2057" s="194" t="s">
        <x:v>4621</x:v>
      </x:c>
      <x:c r="E2057" s="194">
        <x:v>2</x:v>
      </x:c>
      <x:c r="F2057" s="195" t="s">
        <x:v>6892</x:v>
      </x:c>
      <x:c r="G2057" s="194" t="s">
        <x:v>3050</x:v>
      </x:c>
      <x:c r="H2057" s="194">
        <x:v>1</x:v>
      </x:c>
      <x:c r="I2057" s="194" t="s">
        <x:v>4958</x:v>
      </x:c>
    </x:row>
    <x:row r="2058" spans="3:8">
      <x:c r="C2058" s="195" t="s">
        <x:v>6214</x:v>
      </x:c>
      <x:c r="D2058" s="194" t="s">
        <x:v>4621</x:v>
      </x:c>
      <x:c r="E2058" s="194">
        <x:v>1</x:v>
      </x:c>
      <x:c r="F2058" s="195" t="s">
        <x:v>4509</x:v>
      </x:c>
      <x:c r="G2058" s="194" t="s">
        <x:v>3016</x:v>
      </x:c>
      <x:c r="H2058" s="194">
        <x:v>1</x:v>
      </x:c>
    </x:row>
    <x:row r="2059" spans="3:8">
      <x:c r="C2059" s="195" t="s">
        <x:v>6153</x:v>
      </x:c>
      <x:c r="D2059" s="194" t="s">
        <x:v>4621</x:v>
      </x:c>
      <x:c r="E2059" s="194">
        <x:v>1</x:v>
      </x:c>
      <x:c r="F2059" s="195" t="s">
        <x:v>6214</x:v>
      </x:c>
      <x:c r="G2059" s="194" t="s">
        <x:v>4621</x:v>
      </x:c>
      <x:c r="H2059" s="194">
        <x:v>1</x:v>
      </x:c>
    </x:row>
    <x:row r="2060" spans="3:8">
      <x:c r="C2060" s="195" t="s">
        <x:v>4509</x:v>
      </x:c>
      <x:c r="D2060" s="194" t="s">
        <x:v>3016</x:v>
      </x:c>
      <x:c r="E2060" s="194">
        <x:v>1</x:v>
      </x:c>
      <x:c r="F2060" s="195" t="s">
        <x:v>6153</x:v>
      </x:c>
      <x:c r="G2060" s="194" t="s">
        <x:v>4621</x:v>
      </x:c>
      <x:c r="H2060" s="194">
        <x:v>1</x:v>
      </x:c>
    </x:row>
    <x:row r="2061" spans="5:5">
      <x:c r="E2061" s="194">
        <x:f>SUM(E2044:E2060)</x:f>
        <x:v>21</x:v>
      </x:c>
    </x:row>
    <x:row r="2062" spans="1:9">
      <x:c r="A2062" s="186">
        <x:v>45864</x:v>
      </x:c>
      <x:c r="B2062" s="452"/>
      <x:c r="C2062" s="195" t="s">
        <x:v>3254</x:v>
      </x:c>
      <x:c r="D2062" s="194" t="s">
        <x:v>3044</x:v>
      </x:c>
      <x:c r="E2062" s="194">
        <x:v>1</x:v>
      </x:c>
      <x:c r="F2062" s="355" t="s">
        <x:v>1953</x:v>
      </x:c>
      <x:c r="G2062" s="356" t="s">
        <x:v>4621</x:v>
      </x:c>
      <x:c r="H2062" s="356">
        <x:v>1</x:v>
      </x:c>
      <x:c r="I2062" s="194" t="s">
        <x:v>4958</x:v>
      </x:c>
    </x:row>
    <x:row r="2063" spans="3:9">
      <x:c r="C2063" s="195" t="s">
        <x:v>6217</x:v>
      </x:c>
      <x:c r="D2063" s="194" t="s">
        <x:v>2999</x:v>
      </x:c>
      <x:c r="E2063" s="194">
        <x:v>1</x:v>
      </x:c>
      <x:c r="F2063" s="355" t="s">
        <x:v>5905</x:v>
      </x:c>
      <x:c r="G2063" s="356" t="s">
        <x:v>3016</x:v>
      </x:c>
      <x:c r="H2063" s="356">
        <x:v>1</x:v>
      </x:c>
      <x:c r="I2063" s="194" t="s">
        <x:v>7755</x:v>
      </x:c>
    </x:row>
    <x:row r="2064" spans="3:8">
      <x:c r="C2064" s="195" t="s">
        <x:v>4777</x:v>
      </x:c>
      <x:c r="D2064" s="194" t="s">
        <x:v>2999</x:v>
      </x:c>
      <x:c r="E2064" s="194">
        <x:v>1</x:v>
      </x:c>
      <x:c r="F2064" s="355" t="s">
        <x:v>2272</x:v>
      </x:c>
      <x:c r="G2064" s="356" t="s">
        <x:v>3016</x:v>
      </x:c>
      <x:c r="H2064" s="356">
        <x:v>1</x:v>
      </x:c>
    </x:row>
    <x:row r="2065" spans="3:8">
      <x:c r="C2065" s="195" t="s">
        <x:v>8325</x:v>
      </x:c>
      <x:c r="D2065" s="194" t="s">
        <x:v>2999</x:v>
      </x:c>
      <x:c r="E2065" s="194">
        <x:v>1</x:v>
      </x:c>
      <x:c r="F2065" s="195" t="s">
        <x:v>8713</x:v>
      </x:c>
      <x:c r="G2065" s="194" t="s">
        <x:v>4621</x:v>
      </x:c>
      <x:c r="H2065" s="194">
        <x:v>1</x:v>
      </x:c>
    </x:row>
    <x:row r="2066" spans="3:9">
      <x:c r="C2066" s="195" t="s">
        <x:v>6666</x:v>
      </x:c>
      <x:c r="D2066" s="194" t="s">
        <x:v>4629</x:v>
      </x:c>
      <x:c r="E2066" s="194">
        <x:v>1</x:v>
      </x:c>
      <x:c r="F2066" s="195" t="s">
        <x:v>8325</x:v>
      </x:c>
      <x:c r="G2066" s="194" t="s">
        <x:v>2999</x:v>
      </x:c>
      <x:c r="H2066" s="194">
        <x:v>1</x:v>
      </x:c>
      <x:c r="I2066" s="194" t="s">
        <x:v>7755</x:v>
      </x:c>
    </x:row>
    <x:row r="2067" spans="3:9">
      <x:c r="C2067" s="195" t="s">
        <x:v>8632</x:v>
      </x:c>
      <x:c r="D2067" s="194" t="s">
        <x:v>3050</x:v>
      </x:c>
      <x:c r="E2067" s="194">
        <x:v>1</x:v>
      </x:c>
      <x:c r="F2067" s="195" t="s">
        <x:v>8632</x:v>
      </x:c>
      <x:c r="G2067" s="194" t="s">
        <x:v>3050</x:v>
      </x:c>
      <x:c r="H2067" s="194">
        <x:v>1</x:v>
      </x:c>
      <x:c r="I2067" s="194" t="s">
        <x:v>7755</x:v>
      </x:c>
    </x:row>
    <x:row r="2068" spans="3:8">
      <x:c r="C2068" s="195" t="s">
        <x:v>1808</x:v>
      </x:c>
      <x:c r="D2068" s="194" t="s">
        <x:v>3050</x:v>
      </x:c>
      <x:c r="E2068" s="194">
        <x:v>1</x:v>
      </x:c>
      <x:c r="F2068" s="195" t="s">
        <x:v>8347</x:v>
      </x:c>
      <x:c r="G2068" s="194" t="s">
        <x:v>4621</x:v>
      </x:c>
      <x:c r="H2068" s="194">
        <x:v>1</x:v>
      </x:c>
    </x:row>
    <x:row r="2069" spans="3:9">
      <x:c r="C2069" s="195" t="s">
        <x:v>6879</x:v>
      </x:c>
      <x:c r="D2069" s="194" t="s">
        <x:v>3050</x:v>
      </x:c>
      <x:c r="E2069" s="194">
        <x:v>1</x:v>
      </x:c>
      <x:c r="F2069" s="346" t="s">
        <x:v>1808</x:v>
      </x:c>
      <x:c r="G2069" s="347" t="s">
        <x:v>3050</x:v>
      </x:c>
      <x:c r="H2069" s="347">
        <x:v>1</x:v>
      </x:c>
      <x:c r="I2069" s="194" t="s">
        <x:v>7755</x:v>
      </x:c>
    </x:row>
    <x:row r="2070" spans="3:9">
      <x:c r="C2070" s="195" t="s">
        <x:v>4576</x:v>
      </x:c>
      <x:c r="D2070" s="194" t="s">
        <x:v>3050</x:v>
      </x:c>
      <x:c r="E2070" s="194">
        <x:v>1</x:v>
      </x:c>
      <x:c r="F2070" s="346" t="s">
        <x:v>3382</x:v>
      </x:c>
      <x:c r="G2070" s="347" t="s">
        <x:v>3016</x:v>
      </x:c>
      <x:c r="H2070" s="347">
        <x:v>1</x:v>
      </x:c>
      <x:c r="I2070" s="194" t="s">
        <x:v>4958</x:v>
      </x:c>
    </x:row>
    <x:row r="2071" spans="3:9">
      <x:c r="C2071" s="195" t="s">
        <x:v>6892</x:v>
      </x:c>
      <x:c r="D2071" s="194" t="s">
        <x:v>3050</x:v>
      </x:c>
      <x:c r="E2071" s="194">
        <x:v>1</x:v>
      </x:c>
      <x:c r="F2071" s="346" t="s">
        <x:v>1815</x:v>
      </x:c>
      <x:c r="G2071" s="347" t="s">
        <x:v>3016</x:v>
      </x:c>
      <x:c r="H2071" s="347">
        <x:v>1</x:v>
      </x:c>
      <x:c r="I2071" s="194" t="s">
        <x:v>7755</x:v>
      </x:c>
    </x:row>
    <x:row r="2072" spans="3:8">
      <x:c r="C2072" s="195" t="s">
        <x:v>6773</x:v>
      </x:c>
      <x:c r="D2072" s="194" t="s">
        <x:v>3050</x:v>
      </x:c>
      <x:c r="E2072" s="194">
        <x:v>1</x:v>
      </x:c>
      <x:c r="F2072" s="346" t="s">
        <x:v>3415</x:v>
      </x:c>
      <x:c r="G2072" s="347" t="s">
        <x:v>3016</x:v>
      </x:c>
      <x:c r="H2072" s="347">
        <x:v>1</x:v>
      </x:c>
    </x:row>
    <x:row r="2073" spans="3:8">
      <x:c r="C2073" s="195" t="s">
        <x:v>1953</x:v>
      </x:c>
      <x:c r="D2073" s="194" t="s">
        <x:v>4621</x:v>
      </x:c>
      <x:c r="E2073" s="194">
        <x:v>1</x:v>
      </x:c>
      <x:c r="F2073" s="195" t="s">
        <x:v>1908</x:v>
      </x:c>
      <x:c r="G2073" s="194" t="s">
        <x:v>3016</x:v>
      </x:c>
      <x:c r="H2073" s="194">
        <x:v>1</x:v>
      </x:c>
    </x:row>
    <x:row r="2074" spans="3:9">
      <x:c r="C2074" s="195" t="s">
        <x:v>8713</x:v>
      </x:c>
      <x:c r="D2074" s="194" t="s">
        <x:v>4621</x:v>
      </x:c>
      <x:c r="E2074" s="194">
        <x:v>1</x:v>
      </x:c>
      <x:c r="F2074" s="195" t="s">
        <x:v>6666</x:v>
      </x:c>
      <x:c r="G2074" s="194" t="s">
        <x:v>4629</x:v>
      </x:c>
      <x:c r="H2074" s="194">
        <x:v>1</x:v>
      </x:c>
      <x:c r="I2074" s="194" t="s">
        <x:v>7755</x:v>
      </x:c>
    </x:row>
    <x:row r="2075" spans="3:8">
      <x:c r="C2075" s="195" t="s">
        <x:v>8347</x:v>
      </x:c>
      <x:c r="D2075" s="194" t="s">
        <x:v>4621</x:v>
      </x:c>
      <x:c r="E2075" s="194">
        <x:v>1</x:v>
      </x:c>
      <x:c r="F2075" s="195" t="s">
        <x:v>6879</x:v>
      </x:c>
      <x:c r="G2075" s="194" t="s">
        <x:v>3050</x:v>
      </x:c>
      <x:c r="H2075" s="194">
        <x:v>1</x:v>
      </x:c>
    </x:row>
    <x:row r="2076" spans="3:8">
      <x:c r="C2076" s="195" t="s">
        <x:v>4760</x:v>
      </x:c>
      <x:c r="D2076" s="194" t="s">
        <x:v>4621</x:v>
      </x:c>
      <x:c r="E2076" s="194">
        <x:v>1</x:v>
      </x:c>
      <x:c r="F2076" s="195" t="s">
        <x:v>4760</x:v>
      </x:c>
      <x:c r="G2076" s="194" t="s">
        <x:v>4621</x:v>
      </x:c>
      <x:c r="H2076" s="194">
        <x:v>1</x:v>
      </x:c>
    </x:row>
    <x:row r="2077" spans="3:8">
      <x:c r="C2077" s="195" t="s">
        <x:v>6692</x:v>
      </x:c>
      <x:c r="D2077" s="194" t="s">
        <x:v>4621</x:v>
      </x:c>
      <x:c r="E2077" s="194">
        <x:v>1</x:v>
      </x:c>
      <x:c r="F2077" s="355" t="s">
        <x:v>4797</x:v>
      </x:c>
      <x:c r="G2077" s="356" t="s">
        <x:v>3016</x:v>
      </x:c>
      <x:c r="H2077" s="356">
        <x:v>1</x:v>
      </x:c>
    </x:row>
    <x:row r="2078" spans="3:8">
      <x:c r="C2078" s="195" t="s">
        <x:v>1826</x:v>
      </x:c>
      <x:c r="D2078" s="194" t="s">
        <x:v>4621</x:v>
      </x:c>
      <x:c r="E2078" s="194">
        <x:v>1</x:v>
      </x:c>
      <x:c r="F2078" s="355" t="s">
        <x:v>3254</x:v>
      </x:c>
      <x:c r="G2078" s="356" t="s">
        <x:v>3044</x:v>
      </x:c>
      <x:c r="H2078" s="356">
        <x:v>1</x:v>
      </x:c>
    </x:row>
    <x:row r="2079" spans="3:8">
      <x:c r="C2079" s="195" t="s">
        <x:v>6214</x:v>
      </x:c>
      <x:c r="D2079" s="194" t="s">
        <x:v>4621</x:v>
      </x:c>
      <x:c r="E2079" s="194">
        <x:v>2</x:v>
      </x:c>
      <x:c r="F2079" s="355" t="s">
        <x:v>4576</x:v>
      </x:c>
      <x:c r="G2079" s="356" t="s">
        <x:v>3050</x:v>
      </x:c>
      <x:c r="H2079" s="356">
        <x:v>1</x:v>
      </x:c>
    </x:row>
    <x:row r="2080" spans="3:8">
      <x:c r="C2080" s="195" t="s">
        <x:v>5905</x:v>
      </x:c>
      <x:c r="D2080" s="194" t="s">
        <x:v>3016</x:v>
      </x:c>
      <x:c r="E2080" s="194">
        <x:v>1</x:v>
      </x:c>
      <x:c r="F2080" s="355" t="s">
        <x:v>6692</x:v>
      </x:c>
      <x:c r="G2080" s="356" t="s">
        <x:v>4621</x:v>
      </x:c>
      <x:c r="H2080" s="356">
        <x:v>1</x:v>
      </x:c>
    </x:row>
    <x:row r="2081" spans="3:9">
      <x:c r="C2081" s="195" t="s">
        <x:v>2272</x:v>
      </x:c>
      <x:c r="D2081" s="194" t="s">
        <x:v>3016</x:v>
      </x:c>
      <x:c r="E2081" s="194">
        <x:v>1</x:v>
      </x:c>
      <x:c r="F2081" s="355" t="s">
        <x:v>4425</x:v>
      </x:c>
      <x:c r="G2081" s="356" t="s">
        <x:v>3016</x:v>
      </x:c>
      <x:c r="H2081" s="356">
        <x:v>1</x:v>
      </x:c>
      <x:c r="I2081" s="194" t="s">
        <x:v>4958</x:v>
      </x:c>
    </x:row>
    <x:row r="2082" spans="3:8">
      <x:c r="C2082" s="195" t="s">
        <x:v>3382</x:v>
      </x:c>
      <x:c r="D2082" s="194" t="s">
        <x:v>3016</x:v>
      </x:c>
      <x:c r="E2082" s="194">
        <x:v>1</x:v>
      </x:c>
      <x:c r="F2082" s="355" t="s">
        <x:v>2216</x:v>
      </x:c>
      <x:c r="G2082" s="356" t="s">
        <x:v>3016</x:v>
      </x:c>
      <x:c r="H2082" s="356">
        <x:v>1</x:v>
      </x:c>
    </x:row>
    <x:row r="2083" spans="3:8">
      <x:c r="C2083" s="195" t="s">
        <x:v>1815</x:v>
      </x:c>
      <x:c r="D2083" s="194" t="s">
        <x:v>3016</x:v>
      </x:c>
      <x:c r="E2083" s="194">
        <x:v>1</x:v>
      </x:c>
      <x:c r="F2083" s="195" t="s">
        <x:v>1826</x:v>
      </x:c>
      <x:c r="G2083" s="194" t="s">
        <x:v>4621</x:v>
      </x:c>
      <x:c r="H2083" s="194">
        <x:v>1</x:v>
      </x:c>
    </x:row>
    <x:row r="2084" spans="3:8">
      <x:c r="C2084" s="195" t="s">
        <x:v>3415</x:v>
      </x:c>
      <x:c r="D2084" s="194" t="s">
        <x:v>3016</x:v>
      </x:c>
      <x:c r="E2084" s="194">
        <x:v>1</x:v>
      </x:c>
      <x:c r="F2084" s="195" t="s">
        <x:v>6217</x:v>
      </x:c>
      <x:c r="G2084" s="194" t="s">
        <x:v>2999</x:v>
      </x:c>
      <x:c r="H2084" s="194">
        <x:v>1</x:v>
      </x:c>
    </x:row>
    <x:row r="2085" spans="3:9">
      <x:c r="C2085" s="195" t="s">
        <x:v>1908</x:v>
      </x:c>
      <x:c r="D2085" s="194" t="s">
        <x:v>3016</x:v>
      </x:c>
      <x:c r="E2085" s="194">
        <x:v>1</x:v>
      </x:c>
      <x:c r="F2085" s="195" t="s">
        <x:v>6892</x:v>
      </x:c>
      <x:c r="G2085" s="194" t="s">
        <x:v>3050</x:v>
      </x:c>
      <x:c r="H2085" s="194">
        <x:v>1</x:v>
      </x:c>
      <x:c r="I2085" s="194" t="s">
        <x:v>7755</x:v>
      </x:c>
    </x:row>
    <x:row r="2086" spans="3:8">
      <x:c r="C2086" s="195" t="s">
        <x:v>4797</x:v>
      </x:c>
      <x:c r="D2086" s="194" t="s">
        <x:v>3016</x:v>
      </x:c>
      <x:c r="E2086" s="194">
        <x:v>1</x:v>
      </x:c>
      <x:c r="F2086" s="195" t="s">
        <x:v>4777</x:v>
      </x:c>
      <x:c r="G2086" s="194" t="s">
        <x:v>2999</x:v>
      </x:c>
      <x:c r="H2086" s="194">
        <x:v>1</x:v>
      </x:c>
    </x:row>
    <x:row r="2087" spans="3:8">
      <x:c r="C2087" s="195" t="s">
        <x:v>4425</x:v>
      </x:c>
      <x:c r="D2087" s="194" t="s">
        <x:v>3016</x:v>
      </x:c>
      <x:c r="E2087" s="194">
        <x:v>1</x:v>
      </x:c>
      <x:c r="F2087" s="195" t="s">
        <x:v>6773</x:v>
      </x:c>
      <x:c r="G2087" s="194" t="s">
        <x:v>3050</x:v>
      </x:c>
      <x:c r="H2087" s="194">
        <x:v>1</x:v>
      </x:c>
    </x:row>
    <x:row r="2088" spans="3:8">
      <x:c r="C2088" s="195" t="s">
        <x:v>2216</x:v>
      </x:c>
      <x:c r="D2088" s="194" t="s">
        <x:v>3016</x:v>
      </x:c>
      <x:c r="E2088" s="194">
        <x:v>1</x:v>
      </x:c>
      <x:c r="F2088" s="195" t="s">
        <x:v>6214</x:v>
      </x:c>
      <x:c r="G2088" s="194" t="s">
        <x:v>4621</x:v>
      </x:c>
      <x:c r="H2088" s="194">
        <x:v>2</x:v>
      </x:c>
    </x:row>
    <x:row r="2089" spans="3:8">
      <x:c r="C2089" s="195" t="s">
        <x:v>3393</x:v>
      </x:c>
      <x:c r="D2089" s="194" t="s">
        <x:v>3016</x:v>
      </x:c>
      <x:c r="E2089" s="194">
        <x:v>1</x:v>
      </x:c>
      <x:c r="F2089" s="195" t="s">
        <x:v>3393</x:v>
      </x:c>
      <x:c r="G2089" s="194" t="s">
        <x:v>3016</x:v>
      </x:c>
      <x:c r="H2089" s="194">
        <x:v>1</x:v>
      </x:c>
    </x:row>
    <x:row r="2090" spans="5:5">
      <x:c r="E2090" s="194">
        <x:f>SUM(E2062:E2089)</x:f>
        <x:v>29</x:v>
      </x:c>
    </x:row>
    <x:row r="2091" spans="1:9">
      <x:c r="A2091" s="186">
        <x:v>45865</x:v>
      </x:c>
      <x:c r="B2091" s="452"/>
      <x:c r="C2091" s="195" t="s">
        <x:v>1863</x:v>
      </x:c>
      <x:c r="D2091" s="194" t="s">
        <x:v>3044</x:v>
      </x:c>
      <x:c r="E2091" s="194">
        <x:v>2</x:v>
      </x:c>
      <x:c r="F2091" s="355" t="s">
        <x:v>4286</x:v>
      </x:c>
      <x:c r="G2091" s="356" t="s">
        <x:v>3050</x:v>
      </x:c>
      <x:c r="H2091" s="356">
        <x:v>1</x:v>
      </x:c>
      <x:c r="I2091" s="194" t="s">
        <x:v>4958</x:v>
      </x:c>
    </x:row>
    <x:row r="2092" spans="3:9">
      <x:c r="C2092" s="195" t="s">
        <x:v>6217</x:v>
      </x:c>
      <x:c r="D2092" s="194" t="s">
        <x:v>2999</x:v>
      </x:c>
      <x:c r="E2092" s="194">
        <x:v>1</x:v>
      </x:c>
      <x:c r="F2092" s="195" t="s">
        <x:v>1831</x:v>
      </x:c>
      <x:c r="G2092" s="194" t="s">
        <x:v>3050</x:v>
      </x:c>
      <x:c r="H2092" s="194">
        <x:v>1</x:v>
      </x:c>
      <x:c r="I2092" s="194" t="s">
        <x:v>7755</x:v>
      </x:c>
    </x:row>
    <x:row r="2093" spans="3:8">
      <x:c r="C2093" s="195" t="s">
        <x:v>6156</x:v>
      </x:c>
      <x:c r="D2093" s="194" t="s">
        <x:v>4629</x:v>
      </x:c>
      <x:c r="E2093" s="194">
        <x:v>1</x:v>
      </x:c>
      <x:c r="F2093" s="195" t="s">
        <x:v>6650</x:v>
      </x:c>
      <x:c r="G2093" s="194" t="s">
        <x:v>4621</x:v>
      </x:c>
      <x:c r="H2093" s="194">
        <x:v>1</x:v>
      </x:c>
    </x:row>
    <x:row r="2094" spans="3:8">
      <x:c r="C2094" s="195" t="s">
        <x:v>9034</x:v>
      </x:c>
      <x:c r="D2094" s="194" t="s">
        <x:v>4629</x:v>
      </x:c>
      <x:c r="E2094" s="194">
        <x:v>1</x:v>
      </x:c>
      <x:c r="F2094" s="195" t="s">
        <x:v>1908</x:v>
      </x:c>
      <x:c r="G2094" s="194" t="s">
        <x:v>3016</x:v>
      </x:c>
      <x:c r="H2094" s="194">
        <x:v>1</x:v>
      </x:c>
    </x:row>
    <x:row r="2095" spans="3:9">
      <x:c r="C2095" s="195" t="s">
        <x:v>6779</x:v>
      </x:c>
      <x:c r="D2095" s="194" t="s">
        <x:v>4629</x:v>
      </x:c>
      <x:c r="E2095" s="194">
        <x:v>1</x:v>
      </x:c>
      <x:c r="F2095" s="195" t="s">
        <x:v>6738</x:v>
      </x:c>
      <x:c r="G2095" s="194" t="s">
        <x:v>4621</x:v>
      </x:c>
      <x:c r="H2095" s="194">
        <x:v>1</x:v>
      </x:c>
      <x:c r="I2095" s="194" t="s">
        <x:v>7755</x:v>
      </x:c>
    </x:row>
    <x:row r="2096" spans="3:8">
      <x:c r="C2096" s="195" t="s">
        <x:v>6262</x:v>
      </x:c>
      <x:c r="D2096" s="194" t="s">
        <x:v>4629</x:v>
      </x:c>
      <x:c r="E2096" s="194">
        <x:v>2</x:v>
      </x:c>
      <x:c r="F2096" s="346" t="s">
        <x:v>6156</x:v>
      </x:c>
      <x:c r="G2096" s="347" t="s">
        <x:v>4629</x:v>
      </x:c>
      <x:c r="H2096" s="347">
        <x:v>1</x:v>
      </x:c>
    </x:row>
    <x:row r="2097" spans="3:9">
      <x:c r="C2097" s="195" t="s">
        <x:v>4286</x:v>
      </x:c>
      <x:c r="D2097" s="194" t="s">
        <x:v>3050</x:v>
      </x:c>
      <x:c r="E2097" s="194">
        <x:v>1</x:v>
      </x:c>
      <x:c r="F2097" s="346" t="s">
        <x:v>3299</x:v>
      </x:c>
      <x:c r="G2097" s="347" t="s">
        <x:v>3016</x:v>
      </x:c>
      <x:c r="H2097" s="347">
        <x:v>1</x:v>
      </x:c>
      <x:c r="I2097" s="194" t="s">
        <x:v>4958</x:v>
      </x:c>
    </x:row>
    <x:row r="2098" spans="3:9">
      <x:c r="C2098" s="195" t="s">
        <x:v>1831</x:v>
      </x:c>
      <x:c r="D2098" s="194" t="s">
        <x:v>3050</x:v>
      </x:c>
      <x:c r="E2098" s="194">
        <x:v>1</x:v>
      </x:c>
      <x:c r="F2098" s="346" t="s">
        <x:v>2216</x:v>
      </x:c>
      <x:c r="G2098" s="347" t="s">
        <x:v>3016</x:v>
      </x:c>
      <x:c r="H2098" s="347">
        <x:v>1</x:v>
      </x:c>
      <x:c r="I2098" s="194" t="s">
        <x:v>4958</x:v>
      </x:c>
    </x:row>
    <x:row r="2099" spans="3:8">
      <x:c r="C2099" s="195" t="s">
        <x:v>6650</x:v>
      </x:c>
      <x:c r="D2099" s="194" t="s">
        <x:v>4621</x:v>
      </x:c>
      <x:c r="E2099" s="194">
        <x:v>1</x:v>
      </x:c>
      <x:c r="F2099" s="346" t="s">
        <x:v>9034</x:v>
      </x:c>
      <x:c r="G2099" s="347" t="s">
        <x:v>4629</x:v>
      </x:c>
      <x:c r="H2099" s="347">
        <x:v>1</x:v>
      </x:c>
    </x:row>
    <x:row r="2100" spans="3:8">
      <x:c r="C2100" s="195" t="s">
        <x:v>6738</x:v>
      </x:c>
      <x:c r="D2100" s="194" t="s">
        <x:v>4621</x:v>
      </x:c>
      <x:c r="E2100" s="194">
        <x:v>1</x:v>
      </x:c>
      <x:c r="F2100" s="195" t="s">
        <x:v>6779</x:v>
      </x:c>
      <x:c r="G2100" s="194" t="s">
        <x:v>4629</x:v>
      </x:c>
      <x:c r="H2100" s="194">
        <x:v>1</x:v>
      </x:c>
    </x:row>
    <x:row r="2101" spans="3:8">
      <x:c r="C2101" s="195" t="s">
        <x:v>1928</x:v>
      </x:c>
      <x:c r="D2101" s="194" t="s">
        <x:v>4621</x:v>
      </x:c>
      <x:c r="E2101" s="194">
        <x:v>1</x:v>
      </x:c>
      <x:c r="F2101" s="195" t="s">
        <x:v>6217</x:v>
      </x:c>
      <x:c r="G2101" s="194" t="s">
        <x:v>2999</x:v>
      </x:c>
      <x:c r="H2101" s="194">
        <x:v>1</x:v>
      </x:c>
    </x:row>
    <x:row r="2102" spans="3:9">
      <x:c r="C2102" s="195" t="s">
        <x:v>1908</x:v>
      </x:c>
      <x:c r="D2102" s="194" t="s">
        <x:v>3016</x:v>
      </x:c>
      <x:c r="E2102" s="194">
        <x:v>1</x:v>
      </x:c>
      <x:c r="F2102" s="195" t="s">
        <x:v>1863</x:v>
      </x:c>
      <x:c r="G2102" s="194" t="s">
        <x:v>3044</x:v>
      </x:c>
      <x:c r="H2102" s="194">
        <x:v>2</x:v>
      </x:c>
      <x:c r="I2102" s="194" t="s">
        <x:v>4958</x:v>
      </x:c>
    </x:row>
    <x:row r="2103" spans="3:9">
      <x:c r="C2103" s="195" t="s">
        <x:v>3299</x:v>
      </x:c>
      <x:c r="D2103" s="194" t="s">
        <x:v>3016</x:v>
      </x:c>
      <x:c r="E2103" s="194">
        <x:v>1</x:v>
      </x:c>
      <x:c r="F2103" s="195" t="s">
        <x:v>6262</x:v>
      </x:c>
      <x:c r="G2103" s="194" t="s">
        <x:v>4629</x:v>
      </x:c>
      <x:c r="H2103" s="194">
        <x:v>2</x:v>
      </x:c>
      <x:c r="I2103" s="194" t="s">
        <x:v>4958</x:v>
      </x:c>
    </x:row>
    <x:row r="2104" spans="3:8">
      <x:c r="C2104" s="195" t="s">
        <x:v>2216</x:v>
      </x:c>
      <x:c r="D2104" s="194" t="s">
        <x:v>3016</x:v>
      </x:c>
      <x:c r="E2104" s="194">
        <x:v>1</x:v>
      </x:c>
      <x:c r="F2104" s="195" t="s">
        <x:v>1928</x:v>
      </x:c>
      <x:c r="G2104" s="194" t="s">
        <x:v>4621</x:v>
      </x:c>
      <x:c r="H2104" s="194">
        <x:v>1</x:v>
      </x:c>
    </x:row>
    <x:row r="2105" spans="5:5">
      <x:c r="E2105" s="194">
        <x:f>SUM(E2091:E2104)</x:f>
        <x:v>16</x:v>
      </x:c>
    </x:row>
    <x:row r="2106" spans="1:8">
      <x:c r="A2106" s="186">
        <x:v>45866</x:v>
      </x:c>
      <x:c r="B2106" s="452"/>
      <x:c r="C2106" s="195" t="s">
        <x:v>8839</x:v>
      </x:c>
      <x:c r="D2106" s="194" t="s">
        <x:v>2999</x:v>
      </x:c>
      <x:c r="E2106" s="194">
        <x:v>2</x:v>
      </x:c>
      <x:c r="F2106" s="355" t="s">
        <x:v>5855</x:v>
      </x:c>
      <x:c r="G2106" s="356" t="s">
        <x:v>3050</x:v>
      </x:c>
      <x:c r="H2106" s="356">
        <x:v>1</x:v>
      </x:c>
    </x:row>
    <x:row r="2107" spans="3:9">
      <x:c r="C2107" s="195" t="s">
        <x:v>6916</x:v>
      </x:c>
      <x:c r="D2107" s="194" t="s">
        <x:v>4629</x:v>
      </x:c>
      <x:c r="E2107" s="194">
        <x:v>1</x:v>
      </x:c>
      <x:c r="F2107" s="355" t="s">
        <x:v>8839</x:v>
      </x:c>
      <x:c r="G2107" s="356" t="s">
        <x:v>2999</x:v>
      </x:c>
      <x:c r="H2107" s="356">
        <x:v>2</x:v>
      </x:c>
      <x:c r="I2107" s="194" t="s">
        <x:v>7755</x:v>
      </x:c>
    </x:row>
    <x:row r="2108" spans="3:8">
      <x:c r="C2108" s="195" t="s">
        <x:v>6874</x:v>
      </x:c>
      <x:c r="D2108" s="194" t="s">
        <x:v>4629</x:v>
      </x:c>
      <x:c r="E2108" s="194">
        <x:v>1</x:v>
      </x:c>
      <x:c r="F2108" s="195" t="s">
        <x:v>3415</x:v>
      </x:c>
      <x:c r="G2108" s="194" t="s">
        <x:v>3016</x:v>
      </x:c>
      <x:c r="H2108" s="194">
        <x:v>1</x:v>
      </x:c>
    </x:row>
    <x:row r="2109" spans="3:9">
      <x:c r="C2109" s="195" t="s">
        <x:v>6779</x:v>
      </x:c>
      <x:c r="D2109" s="194" t="s">
        <x:v>4629</x:v>
      </x:c>
      <x:c r="E2109" s="194">
        <x:v>1</x:v>
      </x:c>
      <x:c r="F2109" s="195" t="s">
        <x:v>6282</x:v>
      </x:c>
      <x:c r="G2109" s="194" t="s">
        <x:v>4621</x:v>
      </x:c>
      <x:c r="H2109" s="194">
        <x:v>1</x:v>
      </x:c>
      <x:c r="I2109" s="194" t="s">
        <x:v>4958</x:v>
      </x:c>
    </x:row>
    <x:row r="2110" spans="3:8">
      <x:c r="C2110" s="195" t="s">
        <x:v>6812</x:v>
      </x:c>
      <x:c r="D2110" s="194" t="s">
        <x:v>4629</x:v>
      </x:c>
      <x:c r="E2110" s="194">
        <x:v>1</x:v>
      </x:c>
      <x:c r="F2110" s="346" t="s">
        <x:v>6295</x:v>
      </x:c>
      <x:c r="G2110" s="347" t="s">
        <x:v>3016</x:v>
      </x:c>
      <x:c r="H2110" s="347">
        <x:v>1</x:v>
      </x:c>
    </x:row>
    <x:row r="2111" spans="3:9">
      <x:c r="C2111" s="195" t="s">
        <x:v>5855</x:v>
      </x:c>
      <x:c r="D2111" s="194" t="s">
        <x:v>3050</x:v>
      </x:c>
      <x:c r="E2111" s="194">
        <x:v>1</x:v>
      </x:c>
      <x:c r="F2111" s="346" t="s">
        <x:v>3298</x:v>
      </x:c>
      <x:c r="G2111" s="347" t="s">
        <x:v>3050</x:v>
      </x:c>
      <x:c r="H2111" s="347">
        <x:v>1</x:v>
      </x:c>
      <x:c r="I2111" s="194" t="s">
        <x:v>4958</x:v>
      </x:c>
    </x:row>
    <x:row r="2112" spans="3:8">
      <x:c r="C2112" s="195" t="s">
        <x:v>3298</x:v>
      </x:c>
      <x:c r="D2112" s="194" t="s">
        <x:v>3050</x:v>
      </x:c>
      <x:c r="E2112" s="194">
        <x:v>1</x:v>
      </x:c>
      <x:c r="F2112" s="346" t="s">
        <x:v>1910</x:v>
      </x:c>
      <x:c r="G2112" s="347" t="s">
        <x:v>433</x:v>
      </x:c>
      <x:c r="H2112" s="347">
        <x:v>1</x:v>
      </x:c>
    </x:row>
    <x:row r="2113" spans="3:8">
      <x:c r="C2113" s="195" t="s">
        <x:v>4496</x:v>
      </x:c>
      <x:c r="D2113" s="194" t="s">
        <x:v>3050</x:v>
      </x:c>
      <x:c r="E2113" s="194">
        <x:v>1</x:v>
      </x:c>
      <x:c r="F2113" s="346" t="s">
        <x:v>4496</x:v>
      </x:c>
      <x:c r="G2113" s="347" t="s">
        <x:v>3050</x:v>
      </x:c>
      <x:c r="H2113" s="347">
        <x:v>1</x:v>
      </x:c>
    </x:row>
    <x:row r="2114" spans="1:9">
      <x:c r="A2114" s="181" t="s">
        <x:v>6843</x:v>
      </x:c>
      <x:c r="C2114" s="195" t="s">
        <x:v>1910</x:v>
      </x:c>
      <x:c r="D2114" s="194" t="s">
        <x:v>433</x:v>
      </x:c>
      <x:c r="E2114" s="194">
        <x:v>1</x:v>
      </x:c>
      <x:c r="F2114" s="346" t="s">
        <x:v>6916</x:v>
      </x:c>
      <x:c r="G2114" s="347" t="s">
        <x:v>4629</x:v>
      </x:c>
      <x:c r="H2114" s="347">
        <x:v>1</x:v>
      </x:c>
      <x:c r="I2114" s="194" t="s">
        <x:v>7755</x:v>
      </x:c>
    </x:row>
    <x:row r="2115" spans="3:8">
      <x:c r="C2115" s="195" t="s">
        <x:v>6282</x:v>
      </x:c>
      <x:c r="D2115" s="194" t="s">
        <x:v>4621</x:v>
      </x:c>
      <x:c r="E2115" s="194">
        <x:v>1</x:v>
      </x:c>
      <x:c r="F2115" s="195" t="s">
        <x:v>1826</x:v>
      </x:c>
      <x:c r="G2115" s="194" t="s">
        <x:v>4621</x:v>
      </x:c>
      <x:c r="H2115" s="194">
        <x:v>1</x:v>
      </x:c>
    </x:row>
    <x:row r="2116" spans="3:9">
      <x:c r="C2116" s="195" t="s">
        <x:v>1826</x:v>
      </x:c>
      <x:c r="D2116" s="194" t="s">
        <x:v>4621</x:v>
      </x:c>
      <x:c r="E2116" s="194">
        <x:v>1</x:v>
      </x:c>
      <x:c r="F2116" s="195" t="s">
        <x:v>6874</x:v>
      </x:c>
      <x:c r="G2116" s="194" t="s">
        <x:v>4629</x:v>
      </x:c>
      <x:c r="H2116" s="194">
        <x:v>1</x:v>
      </x:c>
      <x:c r="I2116" s="194" t="s">
        <x:v>4958</x:v>
      </x:c>
    </x:row>
    <x:row r="2117" spans="3:9">
      <x:c r="C2117" s="195" t="s">
        <x:v>6869</x:v>
      </x:c>
      <x:c r="D2117" s="194" t="s">
        <x:v>4621</x:v>
      </x:c>
      <x:c r="E2117" s="194">
        <x:v>1</x:v>
      </x:c>
      <x:c r="F2117" s="195" t="s">
        <x:v>6779</x:v>
      </x:c>
      <x:c r="G2117" s="194" t="s">
        <x:v>4629</x:v>
      </x:c>
      <x:c r="H2117" s="194">
        <x:v>1</x:v>
      </x:c>
      <x:c r="I2117" s="194" t="s">
        <x:v>4958</x:v>
      </x:c>
    </x:row>
    <x:row r="2118" spans="3:8">
      <x:c r="C2118" s="195" t="s">
        <x:v>3415</x:v>
      </x:c>
      <x:c r="D2118" s="194" t="s">
        <x:v>3016</x:v>
      </x:c>
      <x:c r="E2118" s="194">
        <x:v>1</x:v>
      </x:c>
      <x:c r="F2118" s="195" t="s">
        <x:v>6869</x:v>
      </x:c>
      <x:c r="G2118" s="194" t="s">
        <x:v>4621</x:v>
      </x:c>
      <x:c r="H2118" s="194">
        <x:v>1</x:v>
      </x:c>
    </x:row>
    <x:row r="2119" spans="3:8">
      <x:c r="C2119" s="195" t="s">
        <x:v>6295</x:v>
      </x:c>
      <x:c r="D2119" s="194" t="s">
        <x:v>3016</x:v>
      </x:c>
      <x:c r="E2119" s="194">
        <x:v>1</x:v>
      </x:c>
      <x:c r="F2119" s="195" t="s">
        <x:v>6812</x:v>
      </x:c>
      <x:c r="G2119" s="194" t="s">
        <x:v>4629</x:v>
      </x:c>
      <x:c r="H2119" s="194">
        <x:v>1</x:v>
      </x:c>
    </x:row>
    <x:row r="2120" spans="5:5">
      <x:c r="E2120" s="194">
        <x:f>SUM(E2106:E2119)</x:f>
        <x:v>15</x:v>
      </x:c>
    </x:row>
    <x:row r="2121" spans="1:9">
      <x:c r="A2121" s="186">
        <x:v>45867</x:v>
      </x:c>
      <x:c r="B2121" s="452"/>
      <x:c r="C2121" s="195" t="s">
        <x:v>1863</x:v>
      </x:c>
      <x:c r="D2121" s="194" t="s">
        <x:v>3044</x:v>
      </x:c>
      <x:c r="E2121" s="194">
        <x:v>1</x:v>
      </x:c>
      <x:c r="F2121" s="355" t="s">
        <x:v>6045</x:v>
      </x:c>
      <x:c r="G2121" s="356" t="s">
        <x:v>2999</x:v>
      </x:c>
      <x:c r="H2121" s="356">
        <x:v>1</x:v>
      </x:c>
      <x:c r="I2121" s="194" t="s">
        <x:v>7755</x:v>
      </x:c>
    </x:row>
    <x:row r="2122" spans="3:9">
      <x:c r="C2122" s="195" t="s">
        <x:v>6045</x:v>
      </x:c>
      <x:c r="D2122" s="194" t="s">
        <x:v>2999</x:v>
      </x:c>
      <x:c r="E2122" s="194">
        <x:v>1</x:v>
      </x:c>
      <x:c r="F2122" s="355" t="s">
        <x:v>4398</x:v>
      </x:c>
      <x:c r="G2122" s="356" t="s">
        <x:v>3016</x:v>
      </x:c>
      <x:c r="H2122" s="356">
        <x:v>1</x:v>
      </x:c>
      <x:c r="I2122" s="194" t="s">
        <x:v>4958</x:v>
      </x:c>
    </x:row>
    <x:row r="2123" spans="3:9">
      <x:c r="C2123" s="195" t="s">
        <x:v>8750</x:v>
      </x:c>
      <x:c r="D2123" s="194" t="s">
        <x:v>2999</x:v>
      </x:c>
      <x:c r="E2123" s="194">
        <x:v>1</x:v>
      </x:c>
      <x:c r="F2123" s="355" t="s">
        <x:v>5734</x:v>
      </x:c>
      <x:c r="G2123" s="356" t="s">
        <x:v>3050</x:v>
      </x:c>
      <x:c r="H2123" s="356">
        <x:v>1</x:v>
      </x:c>
      <x:c r="I2123" s="194" t="s">
        <x:v>4958</x:v>
      </x:c>
    </x:row>
    <x:row r="2124" spans="3:9">
      <x:c r="C2124" s="195" t="s">
        <x:v>6217</x:v>
      </x:c>
      <x:c r="D2124" s="194" t="s">
        <x:v>2999</x:v>
      </x:c>
      <x:c r="E2124" s="194">
        <x:v>1</x:v>
      </x:c>
      <x:c r="F2124" s="355" t="s">
        <x:v>8750</x:v>
      </x:c>
      <x:c r="G2124" s="356" t="s">
        <x:v>2999</x:v>
      </x:c>
      <x:c r="H2124" s="356">
        <x:v>1</x:v>
      </x:c>
      <x:c r="I2124" s="194" t="s">
        <x:v>7755</x:v>
      </x:c>
    </x:row>
    <x:row r="2125" spans="3:8">
      <x:c r="C2125" s="195" t="s">
        <x:v>3325</x:v>
      </x:c>
      <x:c r="D2125" s="194" t="s">
        <x:v>4629</x:v>
      </x:c>
      <x:c r="E2125" s="194">
        <x:v>1</x:v>
      </x:c>
      <x:c r="F2125" s="195" t="s">
        <x:v>4561</x:v>
      </x:c>
      <x:c r="G2125" s="194" t="s">
        <x:v>3016</x:v>
      </x:c>
      <x:c r="H2125" s="194">
        <x:v>1</x:v>
      </x:c>
    </x:row>
    <x:row r="2126" spans="3:8">
      <x:c r="C2126" s="195" t="s">
        <x:v>6760</x:v>
      </x:c>
      <x:c r="D2126" s="194" t="s">
        <x:v>4629</x:v>
      </x:c>
      <x:c r="E2126" s="194">
        <x:v>1</x:v>
      </x:c>
      <x:c r="F2126" s="195" t="s">
        <x:v>6607</x:v>
      </x:c>
      <x:c r="G2126" s="194" t="s">
        <x:v>3050</x:v>
      </x:c>
      <x:c r="H2126" s="194">
        <x:v>1</x:v>
      </x:c>
    </x:row>
    <x:row r="2127" spans="3:8">
      <x:c r="C2127" s="195" t="s">
        <x:v>6156</x:v>
      </x:c>
      <x:c r="D2127" s="194" t="s">
        <x:v>4629</x:v>
      </x:c>
      <x:c r="E2127" s="194">
        <x:v>1</x:v>
      </x:c>
      <x:c r="F2127" s="195" t="s">
        <x:v>3325</x:v>
      </x:c>
      <x:c r="G2127" s="194" t="s">
        <x:v>4629</x:v>
      </x:c>
      <x:c r="H2127" s="194">
        <x:v>1</x:v>
      </x:c>
    </x:row>
    <x:row r="2128" spans="3:9">
      <x:c r="C2128" s="195" t="s">
        <x:v>3404</x:v>
      </x:c>
      <x:c r="D2128" s="194" t="s">
        <x:v>4629</x:v>
      </x:c>
      <x:c r="E2128" s="194">
        <x:v>1</x:v>
      </x:c>
      <x:c r="F2128" s="195" t="s">
        <x:v>1901</x:v>
      </x:c>
      <x:c r="G2128" s="194" t="s">
        <x:v>3016</x:v>
      </x:c>
      <x:c r="H2128" s="194">
        <x:v>1</x:v>
      </x:c>
      <x:c r="I2128" s="194" t="s">
        <x:v>7755</x:v>
      </x:c>
    </x:row>
    <x:row r="2129" spans="3:8">
      <x:c r="C2129" s="195" t="s">
        <x:v>5734</x:v>
      </x:c>
      <x:c r="D2129" s="194" t="s">
        <x:v>3050</x:v>
      </x:c>
      <x:c r="E2129" s="194">
        <x:v>1</x:v>
      </x:c>
      <x:c r="F2129" s="195" t="s">
        <x:v>1923</x:v>
      </x:c>
      <x:c r="G2129" s="194" t="s">
        <x:v>3050</x:v>
      </x:c>
      <x:c r="H2129" s="194">
        <x:v>1</x:v>
      </x:c>
    </x:row>
    <x:row r="2130" spans="3:8">
      <x:c r="C2130" s="195" t="s">
        <x:v>6607</x:v>
      </x:c>
      <x:c r="D2130" s="194" t="s">
        <x:v>3050</x:v>
      </x:c>
      <x:c r="E2130" s="194">
        <x:v>1</x:v>
      </x:c>
      <x:c r="F2130" s="361" t="s">
        <x:v>6766</x:v>
      </x:c>
      <x:c r="G2130" s="362" t="s">
        <x:v>3050</x:v>
      </x:c>
      <x:c r="H2130" s="362">
        <x:v>1</x:v>
      </x:c>
    </x:row>
    <x:row r="2131" spans="3:8">
      <x:c r="C2131" s="195" t="s">
        <x:v>1923</x:v>
      </x:c>
      <x:c r="D2131" s="194" t="s">
        <x:v>3050</x:v>
      </x:c>
      <x:c r="E2131" s="194">
        <x:v>1</x:v>
      </x:c>
      <x:c r="F2131" s="361" t="s">
        <x:v>1809</x:v>
      </x:c>
      <x:c r="G2131" s="362" t="s">
        <x:v>4621</x:v>
      </x:c>
      <x:c r="H2131" s="362">
        <x:v>1</x:v>
      </x:c>
    </x:row>
    <x:row r="2132" spans="3:8">
      <x:c r="C2132" s="195" t="s">
        <x:v>6766</x:v>
      </x:c>
      <x:c r="D2132" s="194" t="s">
        <x:v>3050</x:v>
      </x:c>
      <x:c r="E2132" s="194">
        <x:v>1</x:v>
      </x:c>
      <x:c r="F2132" s="361" t="s">
        <x:v>6091</x:v>
      </x:c>
      <x:c r="G2132" s="362" t="s">
        <x:v>4621</x:v>
      </x:c>
      <x:c r="H2132" s="362">
        <x:v>1</x:v>
      </x:c>
    </x:row>
    <x:row r="2133" spans="3:8">
      <x:c r="C2133" s="195" t="s">
        <x:v>6640</x:v>
      </x:c>
      <x:c r="D2133" s="194" t="s">
        <x:v>3050</x:v>
      </x:c>
      <x:c r="E2133" s="194">
        <x:v>1</x:v>
      </x:c>
      <x:c r="F2133" s="361" t="s">
        <x:v>6760</x:v>
      </x:c>
      <x:c r="G2133" s="362" t="s">
        <x:v>4629</x:v>
      </x:c>
      <x:c r="H2133" s="362">
        <x:v>1</x:v>
      </x:c>
    </x:row>
    <x:row r="2134" spans="3:9">
      <x:c r="C2134" s="195" t="s">
        <x:v>6136</x:v>
      </x:c>
      <x:c r="D2134" s="194" t="s">
        <x:v>3050</x:v>
      </x:c>
      <x:c r="E2134" s="194">
        <x:v>1</x:v>
      </x:c>
      <x:c r="F2134" s="361" t="s">
        <x:v>6156</x:v>
      </x:c>
      <x:c r="G2134" s="362" t="s">
        <x:v>4629</x:v>
      </x:c>
      <x:c r="H2134" s="362">
        <x:v>1</x:v>
      </x:c>
      <x:c r="I2134" s="194" t="s">
        <x:v>4958</x:v>
      </x:c>
    </x:row>
    <x:row r="2135" spans="3:8">
      <x:c r="C2135" s="195" t="s">
        <x:v>4604</x:v>
      </x:c>
      <x:c r="D2135" s="194" t="s">
        <x:v>3050</x:v>
      </x:c>
      <x:c r="E2135" s="194">
        <x:v>1</x:v>
      </x:c>
      <x:c r="F2135" s="361" t="s">
        <x:v>3282</x:v>
      </x:c>
      <x:c r="G2135" s="362" t="s">
        <x:v>4621</x:v>
      </x:c>
      <x:c r="H2135" s="362">
        <x:v>1</x:v>
      </x:c>
    </x:row>
    <x:row r="2136" spans="3:9">
      <x:c r="C2136" s="195" t="s">
        <x:v>1809</x:v>
      </x:c>
      <x:c r="D2136" s="194" t="s">
        <x:v>4621</x:v>
      </x:c>
      <x:c r="E2136" s="194">
        <x:v>1</x:v>
      </x:c>
      <x:c r="F2136" s="361" t="s">
        <x:v>4548</x:v>
      </x:c>
      <x:c r="G2136" s="362" t="s">
        <x:v>3016</x:v>
      </x:c>
      <x:c r="H2136" s="362">
        <x:v>1</x:v>
      </x:c>
      <x:c r="I2136" s="194" t="s">
        <x:v>7755</x:v>
      </x:c>
    </x:row>
    <x:row r="2137" spans="3:8">
      <x:c r="C2137" s="195" t="s">
        <x:v>6091</x:v>
      </x:c>
      <x:c r="D2137" s="194" t="s">
        <x:v>4621</x:v>
      </x:c>
      <x:c r="E2137" s="194">
        <x:v>1</x:v>
      </x:c>
      <x:c r="F2137" s="195" t="s">
        <x:v>4461</x:v>
      </x:c>
      <x:c r="G2137" s="194" t="s">
        <x:v>4621</x:v>
      </x:c>
      <x:c r="H2137" s="194">
        <x:v>1</x:v>
      </x:c>
    </x:row>
    <x:row r="2138" spans="3:9">
      <x:c r="C2138" s="195" t="s">
        <x:v>3282</x:v>
      </x:c>
      <x:c r="D2138" s="194" t="s">
        <x:v>4621</x:v>
      </x:c>
      <x:c r="E2138" s="194">
        <x:v>1</x:v>
      </x:c>
      <x:c r="F2138" s="195" t="s">
        <x:v>3404</x:v>
      </x:c>
      <x:c r="G2138" s="194" t="s">
        <x:v>4629</x:v>
      </x:c>
      <x:c r="H2138" s="194">
        <x:v>1</x:v>
      </x:c>
      <x:c r="I2138" s="194" t="s">
        <x:v>4958</x:v>
      </x:c>
    </x:row>
    <x:row r="2139" spans="3:8">
      <x:c r="C2139" s="195" t="s">
        <x:v>4461</x:v>
      </x:c>
      <x:c r="D2139" s="194" t="s">
        <x:v>4621</x:v>
      </x:c>
      <x:c r="E2139" s="194">
        <x:v>1</x:v>
      </x:c>
      <x:c r="F2139" s="415" t="s">
        <x:v>6640</x:v>
      </x:c>
      <x:c r="G2139" s="416" t="s">
        <x:v>3050</x:v>
      </x:c>
      <x:c r="H2139" s="416">
        <x:v>1</x:v>
      </x:c>
    </x:row>
    <x:row r="2140" spans="3:8">
      <x:c r="C2140" s="195" t="s">
        <x:v>3268</x:v>
      </x:c>
      <x:c r="D2140" s="194" t="s">
        <x:v>4621</x:v>
      </x:c>
      <x:c r="E2140" s="194">
        <x:v>1</x:v>
      </x:c>
      <x:c r="F2140" s="415" t="s">
        <x:v>6136</x:v>
      </x:c>
      <x:c r="G2140" s="416" t="s">
        <x:v>3050</x:v>
      </x:c>
      <x:c r="H2140" s="416">
        <x:v>1</x:v>
      </x:c>
    </x:row>
    <x:row r="2141" spans="3:8">
      <x:c r="C2141" s="195" t="s">
        <x:v>6214</x:v>
      </x:c>
      <x:c r="D2141" s="194" t="s">
        <x:v>4621</x:v>
      </x:c>
      <x:c r="E2141" s="194">
        <x:v>1</x:v>
      </x:c>
      <x:c r="F2141" s="415" t="s">
        <x:v>3268</x:v>
      </x:c>
      <x:c r="G2141" s="416" t="s">
        <x:v>4621</x:v>
      </x:c>
      <x:c r="H2141" s="416">
        <x:v>1</x:v>
      </x:c>
    </x:row>
    <x:row r="2142" spans="3:9">
      <x:c r="C2142" s="195" t="s">
        <x:v>6153</x:v>
      </x:c>
      <x:c r="D2142" s="194" t="s">
        <x:v>4621</x:v>
      </x:c>
      <x:c r="E2142" s="194">
        <x:v>1</x:v>
      </x:c>
      <x:c r="F2142" s="415" t="s">
        <x:v>6217</x:v>
      </x:c>
      <x:c r="G2142" s="416" t="s">
        <x:v>2999</x:v>
      </x:c>
      <x:c r="H2142" s="416">
        <x:v>1</x:v>
      </x:c>
      <x:c r="I2142" s="194" t="s">
        <x:v>4958</x:v>
      </x:c>
    </x:row>
    <x:row r="2143" spans="3:9">
      <x:c r="C2143" s="195" t="s">
        <x:v>4398</x:v>
      </x:c>
      <x:c r="D2143" s="194" t="s">
        <x:v>3016</x:v>
      </x:c>
      <x:c r="E2143" s="194">
        <x:v>1</x:v>
      </x:c>
      <x:c r="F2143" s="415" t="s">
        <x:v>1863</x:v>
      </x:c>
      <x:c r="G2143" s="416" t="s">
        <x:v>3044</x:v>
      </x:c>
      <x:c r="H2143" s="416">
        <x:v>1</x:v>
      </x:c>
      <x:c r="I2143" s="194" t="s">
        <x:v>7755</x:v>
      </x:c>
    </x:row>
    <x:row r="2144" spans="3:8">
      <x:c r="C2144" s="195" t="s">
        <x:v>4561</x:v>
      </x:c>
      <x:c r="D2144" s="194" t="s">
        <x:v>3016</x:v>
      </x:c>
      <x:c r="E2144" s="194">
        <x:v>1</x:v>
      </x:c>
      <x:c r="F2144" s="415" t="s">
        <x:v>4604</x:v>
      </x:c>
      <x:c r="G2144" s="416" t="s">
        <x:v>3050</x:v>
      </x:c>
      <x:c r="H2144" s="416">
        <x:v>1</x:v>
      </x:c>
    </x:row>
    <x:row r="2145" spans="3:9">
      <x:c r="C2145" s="195" t="s">
        <x:v>1901</x:v>
      </x:c>
      <x:c r="D2145" s="194" t="s">
        <x:v>3016</x:v>
      </x:c>
      <x:c r="E2145" s="194">
        <x:v>1</x:v>
      </x:c>
      <x:c r="F2145" s="415" t="s">
        <x:v>6214</x:v>
      </x:c>
      <x:c r="G2145" s="416" t="s">
        <x:v>4621</x:v>
      </x:c>
      <x:c r="H2145" s="416">
        <x:v>1</x:v>
      </x:c>
      <x:c r="I2145" s="194" t="s">
        <x:v>4958</x:v>
      </x:c>
    </x:row>
    <x:row r="2146" spans="3:8">
      <x:c r="C2146" s="195" t="s">
        <x:v>4548</x:v>
      </x:c>
      <x:c r="D2146" s="194" t="s">
        <x:v>3016</x:v>
      </x:c>
      <x:c r="E2146" s="194">
        <x:v>1</x:v>
      </x:c>
      <x:c r="F2146" s="415" t="s">
        <x:v>6153</x:v>
      </x:c>
      <x:c r="G2146" s="416" t="s">
        <x:v>4621</x:v>
      </x:c>
      <x:c r="H2146" s="416">
        <x:v>1</x:v>
      </x:c>
    </x:row>
    <x:row r="2147" spans="5:5">
      <x:c r="E2147" s="194">
        <x:f>SUM(E2121:E2146)</x:f>
        <x:v>26</x:v>
      </x:c>
    </x:row>
    <x:row r="2148" spans="1:9">
      <x:c r="A2148" s="186">
        <x:v>45868</x:v>
      </x:c>
      <x:c r="B2148" s="452"/>
      <x:c r="C2148" s="195" t="s">
        <x:v>9086</x:v>
      </x:c>
      <x:c r="D2148" s="194" t="s">
        <x:v>3044</x:v>
      </x:c>
      <x:c r="E2148" s="194">
        <x:v>1</x:v>
      </x:c>
      <x:c r="F2148" s="253" t="s">
        <x:v>1973</x:v>
      </x:c>
      <x:c r="G2148" s="254" t="s">
        <x:v>2999</x:v>
      </x:c>
      <x:c r="H2148" s="254">
        <x:v>1</x:v>
      </x:c>
      <x:c r="I2148" s="194" t="s">
        <x:v>7755</x:v>
      </x:c>
    </x:row>
    <x:row r="2149" spans="3:9">
      <x:c r="C2149" s="195" t="s">
        <x:v>3410</x:v>
      </x:c>
      <x:c r="D2149" s="194" t="s">
        <x:v>3044</x:v>
      </x:c>
      <x:c r="E2149" s="194">
        <x:v>2</x:v>
      </x:c>
      <x:c r="F2149" s="253" t="s">
        <x:v>1948</x:v>
      </x:c>
      <x:c r="G2149" s="254" t="s">
        <x:v>3016</x:v>
      </x:c>
      <x:c r="H2149" s="254">
        <x:v>1</x:v>
      </x:c>
      <x:c r="I2149" s="194" t="s">
        <x:v>7755</x:v>
      </x:c>
    </x:row>
    <x:row r="2150" spans="3:8">
      <x:c r="C2150" s="195" t="s">
        <x:v>1973</x:v>
      </x:c>
      <x:c r="D2150" s="194" t="s">
        <x:v>2999</x:v>
      </x:c>
      <x:c r="E2150" s="194">
        <x:v>1</x:v>
      </x:c>
      <x:c r="F2150" s="195" t="s">
        <x:v>8644</x:v>
      </x:c>
      <x:c r="G2150" s="194" t="s">
        <x:v>3050</x:v>
      </x:c>
      <x:c r="H2150" s="194">
        <x:v>1</x:v>
      </x:c>
    </x:row>
    <x:row r="2151" spans="3:8">
      <x:c r="C2151" s="195" t="s">
        <x:v>3280</x:v>
      </x:c>
      <x:c r="D2151" s="194" t="s">
        <x:v>2999</x:v>
      </x:c>
      <x:c r="E2151" s="194">
        <x:v>1</x:v>
      </x:c>
      <x:c r="F2151" s="195" t="s">
        <x:v>4333</x:v>
      </x:c>
      <x:c r="G2151" s="194" t="s">
        <x:v>3050</x:v>
      </x:c>
      <x:c r="H2151" s="194">
        <x:v>1</x:v>
      </x:c>
    </x:row>
    <x:row r="2152" spans="3:9">
      <x:c r="C2152" s="195" t="s">
        <x:v>3301</x:v>
      </x:c>
      <x:c r="D2152" s="194" t="s">
        <x:v>2999</x:v>
      </x:c>
      <x:c r="E2152" s="194">
        <x:v>1</x:v>
      </x:c>
      <x:c r="F2152" s="195" t="s">
        <x:v>8831</x:v>
      </x:c>
      <x:c r="G2152" s="194" t="s">
        <x:v>3016</x:v>
      </x:c>
      <x:c r="H2152" s="194">
        <x:v>1</x:v>
      </x:c>
      <x:c r="I2152" s="194" t="s">
        <x:v>7755</x:v>
      </x:c>
    </x:row>
    <x:row r="2153" spans="3:9">
      <x:c r="C2153" s="195" t="s">
        <x:v>6625</x:v>
      </x:c>
      <x:c r="D2153" s="194" t="s">
        <x:v>4629</x:v>
      </x:c>
      <x:c r="E2153" s="194">
        <x:v>1</x:v>
      </x:c>
      <x:c r="F2153" s="195" t="s">
        <x:v>1871</x:v>
      </x:c>
      <x:c r="G2153" s="194" t="s">
        <x:v>3016</x:v>
      </x:c>
      <x:c r="H2153" s="194">
        <x:v>1</x:v>
      </x:c>
      <x:c r="I2153" s="194" t="s">
        <x:v>4958</x:v>
      </x:c>
    </x:row>
    <x:row r="2154" spans="3:9">
      <x:c r="C2154" s="195" t="s">
        <x:v>8644</x:v>
      </x:c>
      <x:c r="D2154" s="194" t="s">
        <x:v>3050</x:v>
      </x:c>
      <x:c r="E2154" s="194">
        <x:v>1</x:v>
      </x:c>
      <x:c r="F2154" s="195" t="s">
        <x:v>1985</x:v>
      </x:c>
      <x:c r="G2154" s="194" t="s">
        <x:v>3050</x:v>
      </x:c>
      <x:c r="H2154" s="194">
        <x:v>1</x:v>
      </x:c>
      <x:c r="I2154" s="194" t="s">
        <x:v>7755</x:v>
      </x:c>
    </x:row>
    <x:row r="2155" spans="3:9">
      <x:c r="C2155" s="195" t="s">
        <x:v>4333</x:v>
      </x:c>
      <x:c r="D2155" s="194" t="s">
        <x:v>3050</x:v>
      </x:c>
      <x:c r="E2155" s="194">
        <x:v>1</x:v>
      </x:c>
      <x:c r="F2155" s="346" t="s">
        <x:v>6613</x:v>
      </x:c>
      <x:c r="G2155" s="347" t="s">
        <x:v>3050</x:v>
      </x:c>
      <x:c r="H2155" s="347">
        <x:v>1</x:v>
      </x:c>
      <x:c r="I2155" s="194" t="s">
        <x:v>7755</x:v>
      </x:c>
    </x:row>
    <x:row r="2156" spans="3:9">
      <x:c r="C2156" s="195" t="s">
        <x:v>1985</x:v>
      </x:c>
      <x:c r="D2156" s="194" t="s">
        <x:v>3050</x:v>
      </x:c>
      <x:c r="E2156" s="194">
        <x:v>1</x:v>
      </x:c>
      <x:c r="F2156" s="346" t="s">
        <x:v>1937</x:v>
      </x:c>
      <x:c r="G2156" s="347" t="s">
        <x:v>3050</x:v>
      </x:c>
      <x:c r="H2156" s="347">
        <x:v>1</x:v>
      </x:c>
      <x:c r="I2156" s="194" t="s">
        <x:v>4958</x:v>
      </x:c>
    </x:row>
    <x:row r="2157" spans="3:9">
      <x:c r="C2157" s="195" t="s">
        <x:v>6613</x:v>
      </x:c>
      <x:c r="D2157" s="194" t="s">
        <x:v>3050</x:v>
      </x:c>
      <x:c r="E2157" s="194">
        <x:v>1</x:v>
      </x:c>
      <x:c r="F2157" s="195" t="s">
        <x:v>4589</x:v>
      </x:c>
      <x:c r="G2157" s="194" t="s">
        <x:v>4621</x:v>
      </x:c>
      <x:c r="H2157" s="194">
        <x:v>1</x:v>
      </x:c>
      <x:c r="I2157" s="194" t="s">
        <x:v>7755</x:v>
      </x:c>
    </x:row>
    <x:row r="2158" spans="3:8">
      <x:c r="C2158" s="195" t="s">
        <x:v>1937</x:v>
      </x:c>
      <x:c r="D2158" s="194" t="s">
        <x:v>3050</x:v>
      </x:c>
      <x:c r="E2158" s="194">
        <x:v>1</x:v>
      </x:c>
      <x:c r="F2158" s="195" t="s">
        <x:v>3383</x:v>
      </x:c>
      <x:c r="G2158" s="194" t="s">
        <x:v>3050</x:v>
      </x:c>
      <x:c r="H2158" s="194">
        <x:v>1</x:v>
      </x:c>
    </x:row>
    <x:row r="2159" spans="3:9">
      <x:c r="C2159" s="195" t="s">
        <x:v>3383</x:v>
      </x:c>
      <x:c r="D2159" s="194" t="s">
        <x:v>3050</x:v>
      </x:c>
      <x:c r="E2159" s="194">
        <x:v>1</x:v>
      </x:c>
      <x:c r="F2159" s="418" t="s">
        <x:v>6625</x:v>
      </x:c>
      <x:c r="G2159" s="419" t="s">
        <x:v>4629</x:v>
      </x:c>
      <x:c r="H2159" s="419">
        <x:v>1</x:v>
      </x:c>
      <x:c r="I2159" s="194" t="s">
        <x:v>4958</x:v>
      </x:c>
    </x:row>
    <x:row r="2160" spans="3:8">
      <x:c r="C2160" s="195" t="s">
        <x:v>4519</x:v>
      </x:c>
      <x:c r="D2160" s="194" t="s">
        <x:v>3050</x:v>
      </x:c>
      <x:c r="E2160" s="194">
        <x:v>1</x:v>
      </x:c>
      <x:c r="F2160" s="418" t="s">
        <x:v>3301</x:v>
      </x:c>
      <x:c r="G2160" s="419" t="s">
        <x:v>2999</x:v>
      </x:c>
      <x:c r="H2160" s="419">
        <x:v>1</x:v>
      </x:c>
    </x:row>
    <x:row r="2161" spans="3:9">
      <x:c r="C2161" s="195" t="s">
        <x:v>6748</x:v>
      </x:c>
      <x:c r="D2161" s="194" t="s">
        <x:v>3050</x:v>
      </x:c>
      <x:c r="E2161" s="194">
        <x:v>1</x:v>
      </x:c>
      <x:c r="F2161" s="418" t="s">
        <x:v>4519</x:v>
      </x:c>
      <x:c r="G2161" s="419" t="s">
        <x:v>3050</x:v>
      </x:c>
      <x:c r="H2161" s="419">
        <x:v>1</x:v>
      </x:c>
      <x:c r="I2161" s="194" t="s">
        <x:v>435</x:v>
      </x:c>
    </x:row>
    <x:row r="2162" spans="3:8">
      <x:c r="C2162" s="195" t="s">
        <x:v>6778</x:v>
      </x:c>
      <x:c r="D2162" s="194" t="s">
        <x:v>3050</x:v>
      </x:c>
      <x:c r="E2162" s="194">
        <x:v>1</x:v>
      </x:c>
      <x:c r="F2162" s="195" t="s">
        <x:v>3258</x:v>
      </x:c>
      <x:c r="G2162" s="194" t="s">
        <x:v>4621</x:v>
      </x:c>
      <x:c r="H2162" s="194">
        <x:v>1</x:v>
      </x:c>
    </x:row>
    <x:row r="2163" spans="3:8">
      <x:c r="C2163" s="195" t="s">
        <x:v>4597</x:v>
      </x:c>
      <x:c r="D2163" s="194" t="s">
        <x:v>3050</x:v>
      </x:c>
      <x:c r="E2163" s="194">
        <x:v>1</x:v>
      </x:c>
      <x:c r="F2163" s="195" t="s">
        <x:v>9086</x:v>
      </x:c>
      <x:c r="G2163" s="194" t="s">
        <x:v>3044</x:v>
      </x:c>
      <x:c r="H2163" s="194">
        <x:v>1</x:v>
      </x:c>
    </x:row>
    <x:row r="2164" spans="3:9">
      <x:c r="C2164" s="195" t="s">
        <x:v>3258</x:v>
      </x:c>
      <x:c r="D2164" s="194" t="s">
        <x:v>4621</x:v>
      </x:c>
      <x:c r="E2164" s="194">
        <x:v>1</x:v>
      </x:c>
      <x:c r="F2164" s="420" t="s">
        <x:v>1826</x:v>
      </x:c>
      <x:c r="G2164" s="421" t="s">
        <x:v>4621</x:v>
      </x:c>
      <x:c r="H2164" s="421">
        <x:v>1</x:v>
      </x:c>
      <x:c r="I2164" s="194" t="s">
        <x:v>4958</x:v>
      </x:c>
    </x:row>
    <x:row r="2165" spans="3:9">
      <x:c r="C2165" s="195" t="s">
        <x:v>1826</x:v>
      </x:c>
      <x:c r="D2165" s="194" t="s">
        <x:v>4621</x:v>
      </x:c>
      <x:c r="E2165" s="194">
        <x:v>1</x:v>
      </x:c>
      <x:c r="F2165" s="420" t="s">
        <x:v>4599</x:v>
      </x:c>
      <x:c r="G2165" s="421" t="s">
        <x:v>4621</x:v>
      </x:c>
      <x:c r="H2165" s="421">
        <x:v>1</x:v>
      </x:c>
      <x:c r="I2165" s="194" t="s">
        <x:v>4958</x:v>
      </x:c>
    </x:row>
    <x:row r="2166" spans="3:8">
      <x:c r="C2166" s="195" t="s">
        <x:v>4599</x:v>
      </x:c>
      <x:c r="D2166" s="194" t="s">
        <x:v>4621</x:v>
      </x:c>
      <x:c r="E2166" s="194">
        <x:v>1</x:v>
      </x:c>
      <x:c r="F2166" s="420" t="s">
        <x:v>6931</x:v>
      </x:c>
      <x:c r="G2166" s="421" t="s">
        <x:v>3016</x:v>
      </x:c>
      <x:c r="H2166" s="421">
        <x:v>1</x:v>
      </x:c>
    </x:row>
    <x:row r="2167" spans="3:8">
      <x:c r="C2167" s="195" t="s">
        <x:v>6890</x:v>
      </x:c>
      <x:c r="D2167" s="194" t="s">
        <x:v>4621</x:v>
      </x:c>
      <x:c r="E2167" s="194">
        <x:v>1</x:v>
      </x:c>
      <x:c r="F2167" s="195" t="s">
        <x:v>6748</x:v>
      </x:c>
      <x:c r="G2167" s="194" t="s">
        <x:v>3050</x:v>
      </x:c>
      <x:c r="H2167" s="194">
        <x:v>1</x:v>
      </x:c>
    </x:row>
    <x:row r="2168" spans="3:8">
      <x:c r="C2168" s="195" t="s">
        <x:v>4589</x:v>
      </x:c>
      <x:c r="D2168" s="194" t="s">
        <x:v>4621</x:v>
      </x:c>
      <x:c r="E2168" s="194">
        <x:v>1</x:v>
      </x:c>
      <x:c r="F2168" s="195" t="s">
        <x:v>6778</x:v>
      </x:c>
      <x:c r="G2168" s="194" t="s">
        <x:v>3050</x:v>
      </x:c>
      <x:c r="H2168" s="194">
        <x:v>1</x:v>
      </x:c>
    </x:row>
    <x:row r="2169" spans="3:8">
      <x:c r="C2169" s="195" t="s">
        <x:v>1948</x:v>
      </x:c>
      <x:c r="D2169" s="194" t="s">
        <x:v>3016</x:v>
      </x:c>
      <x:c r="E2169" s="194">
        <x:v>1</x:v>
      </x:c>
      <x:c r="F2169" s="195" t="s">
        <x:v>3280</x:v>
      </x:c>
      <x:c r="G2169" s="194" t="s">
        <x:v>2999</x:v>
      </x:c>
      <x:c r="H2169" s="194">
        <x:v>1</x:v>
      </x:c>
    </x:row>
    <x:row r="2170" spans="3:8">
      <x:c r="C2170" s="195" t="s">
        <x:v>8831</x:v>
      </x:c>
      <x:c r="D2170" s="194" t="s">
        <x:v>3016</x:v>
      </x:c>
      <x:c r="E2170" s="194">
        <x:v>1</x:v>
      </x:c>
      <x:c r="F2170" s="195" t="s">
        <x:v>4622</x:v>
      </x:c>
      <x:c r="G2170" s="194" t="s">
        <x:v>3016</x:v>
      </x:c>
      <x:c r="H2170" s="194">
        <x:v>1</x:v>
      </x:c>
    </x:row>
    <x:row r="2171" spans="3:8">
      <x:c r="C2171" s="195" t="s">
        <x:v>1871</x:v>
      </x:c>
      <x:c r="D2171" s="194" t="s">
        <x:v>3016</x:v>
      </x:c>
      <x:c r="E2171" s="194">
        <x:v>1</x:v>
      </x:c>
      <x:c r="F2171" s="195" t="s">
        <x:v>3410</x:v>
      </x:c>
      <x:c r="G2171" s="194" t="s">
        <x:v>3044</x:v>
      </x:c>
      <x:c r="H2171" s="194">
        <x:v>2</x:v>
      </x:c>
    </x:row>
    <x:row r="2172" spans="3:8">
      <x:c r="C2172" s="195" t="s">
        <x:v>6931</x:v>
      </x:c>
      <x:c r="D2172" s="194" t="s">
        <x:v>3016</x:v>
      </x:c>
      <x:c r="E2172" s="194">
        <x:v>1</x:v>
      </x:c>
      <x:c r="F2172" s="195" t="s">
        <x:v>6890</x:v>
      </x:c>
      <x:c r="G2172" s="194" t="s">
        <x:v>4621</x:v>
      </x:c>
      <x:c r="H2172" s="194">
        <x:v>1</x:v>
      </x:c>
    </x:row>
    <x:row r="2173" spans="3:8">
      <x:c r="C2173" s="195" t="s">
        <x:v>4622</x:v>
      </x:c>
      <x:c r="D2173" s="194" t="s">
        <x:v>3016</x:v>
      </x:c>
      <x:c r="E2173" s="194">
        <x:v>1</x:v>
      </x:c>
      <x:c r="F2173" s="195" t="s">
        <x:v>4597</x:v>
      </x:c>
      <x:c r="G2173" s="194" t="s">
        <x:v>3050</x:v>
      </x:c>
      <x:c r="H2173" s="194">
        <x:v>1</x:v>
      </x:c>
    </x:row>
    <x:row r="2174" spans="5:5">
      <x:c r="E2174" s="194">
        <x:f>SUM(E2148:E2173)</x:f>
        <x:v>27</x:v>
      </x:c>
    </x:row>
    <x:row r="2175" spans="1:9">
      <x:c r="A2175" s="186">
        <x:v>45869</x:v>
      </x:c>
      <x:c r="B2175" s="452"/>
      <x:c r="C2175" s="195" t="s">
        <x:v>3410</x:v>
      </x:c>
      <x:c r="D2175" s="194" t="s">
        <x:v>3044</x:v>
      </x:c>
      <x:c r="E2175" s="194">
        <x:v>1</x:v>
      </x:c>
      <x:c r="F2175" s="253" t="s">
        <x:v>5661</x:v>
      </x:c>
      <x:c r="G2175" s="254" t="s">
        <x:v>4621</x:v>
      </x:c>
      <x:c r="H2175" s="254">
        <x:v>1</x:v>
      </x:c>
      <x:c r="I2175" s="194" t="s">
        <x:v>7755</x:v>
      </x:c>
    </x:row>
    <x:row r="2176" spans="3:8">
      <x:c r="C2176" s="195" t="s">
        <x:v>4563</x:v>
      </x:c>
      <x:c r="D2176" s="194" t="s">
        <x:v>2999</x:v>
      </x:c>
      <x:c r="E2176" s="194">
        <x:v>1</x:v>
      </x:c>
      <x:c r="F2176" s="253" t="s">
        <x:v>5757</x:v>
      </x:c>
      <x:c r="G2176" s="254" t="s">
        <x:v>3016</x:v>
      </x:c>
      <x:c r="H2176" s="254">
        <x:v>1</x:v>
      </x:c>
    </x:row>
    <x:row r="2177" spans="3:9">
      <x:c r="C2177" s="195" t="s">
        <x:v>4505</x:v>
      </x:c>
      <x:c r="D2177" s="194" t="s">
        <x:v>4629</x:v>
      </x:c>
      <x:c r="E2177" s="194">
        <x:v>1</x:v>
      </x:c>
      <x:c r="F2177" s="253" t="s">
        <x:v>8457</x:v>
      </x:c>
      <x:c r="G2177" s="254" t="s">
        <x:v>3016</x:v>
      </x:c>
      <x:c r="H2177" s="254">
        <x:v>1</x:v>
      </x:c>
      <x:c r="I2177" s="194" t="s">
        <x:v>4958</x:v>
      </x:c>
    </x:row>
    <x:row r="2178" spans="3:8">
      <x:c r="C2178" s="195" t="s">
        <x:v>6624</x:v>
      </x:c>
      <x:c r="D2178" s="194" t="s">
        <x:v>4629</x:v>
      </x:c>
      <x:c r="E2178" s="194">
        <x:v>1</x:v>
      </x:c>
      <x:c r="F2178" s="195" t="s">
        <x:v>1787</x:v>
      </x:c>
      <x:c r="G2178" s="194" t="s">
        <x:v>3016</x:v>
      </x:c>
      <x:c r="H2178" s="194">
        <x:v>1</x:v>
      </x:c>
    </x:row>
    <x:row r="2179" spans="3:8">
      <x:c r="C2179" s="195" t="s">
        <x:v>6783</x:v>
      </x:c>
      <x:c r="D2179" s="194" t="s">
        <x:v>3050</x:v>
      </x:c>
      <x:c r="E2179" s="194">
        <x:v>1</x:v>
      </x:c>
      <x:c r="F2179" s="361" t="s">
        <x:v>6932</x:v>
      </x:c>
      <x:c r="G2179" s="362" t="s">
        <x:v>4621</x:v>
      </x:c>
      <x:c r="H2179" s="362">
        <x:v>1</x:v>
      </x:c>
    </x:row>
    <x:row r="2180" spans="3:8">
      <x:c r="C2180" s="195" t="s">
        <x:v>4744</x:v>
      </x:c>
      <x:c r="D2180" s="194" t="s">
        <x:v>3050</x:v>
      </x:c>
      <x:c r="E2180" s="194">
        <x:v>1</x:v>
      </x:c>
      <x:c r="F2180" s="361" t="s">
        <x:v>6783</x:v>
      </x:c>
      <x:c r="G2180" s="362" t="s">
        <x:v>3050</x:v>
      </x:c>
      <x:c r="H2180" s="362">
        <x:v>1</x:v>
      </x:c>
    </x:row>
    <x:row r="2181" spans="3:8">
      <x:c r="C2181" s="195" t="s">
        <x:v>6285</x:v>
      </x:c>
      <x:c r="D2181" s="194" t="s">
        <x:v>3050</x:v>
      </x:c>
      <x:c r="E2181" s="194">
        <x:v>1</x:v>
      </x:c>
      <x:c r="F2181" s="195" t="s">
        <x:v>4750</x:v>
      </x:c>
      <x:c r="G2181" s="194" t="s">
        <x:v>3016</x:v>
      </x:c>
      <x:c r="H2181" s="194">
        <x:v>1</x:v>
      </x:c>
    </x:row>
    <x:row r="2182" spans="3:8">
      <x:c r="C2182" s="195" t="s">
        <x:v>5661</x:v>
      </x:c>
      <x:c r="D2182" s="194" t="s">
        <x:v>4621</x:v>
      </x:c>
      <x:c r="E2182" s="194">
        <x:v>1</x:v>
      </x:c>
      <x:c r="F2182" s="195" t="s">
        <x:v>6827</x:v>
      </x:c>
      <x:c r="G2182" s="194" t="s">
        <x:v>3016</x:v>
      </x:c>
      <x:c r="H2182" s="194">
        <x:v>2</x:v>
      </x:c>
    </x:row>
    <x:row r="2183" spans="3:9">
      <x:c r="C2183" s="195" t="s">
        <x:v>6932</x:v>
      </x:c>
      <x:c r="D2183" s="194" t="s">
        <x:v>4621</x:v>
      </x:c>
      <x:c r="E2183" s="194">
        <x:v>1</x:v>
      </x:c>
      <x:c r="F2183" s="418" t="s">
        <x:v>4744</x:v>
      </x:c>
      <x:c r="G2183" s="419" t="s">
        <x:v>3050</x:v>
      </x:c>
      <x:c r="H2183" s="419">
        <x:v>1</x:v>
      </x:c>
      <x:c r="I2183" s="194" t="s">
        <x:v>7755</x:v>
      </x:c>
    </x:row>
    <x:row r="2184" spans="3:8">
      <x:c r="C2184" s="195" t="s">
        <x:v>6728</x:v>
      </x:c>
      <x:c r="D2184" s="194" t="s">
        <x:v>4621</x:v>
      </x:c>
      <x:c r="E2184" s="194">
        <x:v>1</x:v>
      </x:c>
      <x:c r="F2184" s="195" t="s">
        <x:v>4563</x:v>
      </x:c>
      <x:c r="G2184" s="194" t="s">
        <x:v>2999</x:v>
      </x:c>
      <x:c r="H2184" s="194">
        <x:v>1</x:v>
      </x:c>
    </x:row>
    <x:row r="2185" spans="3:8">
      <x:c r="C2185" s="195" t="s">
        <x:v>5757</x:v>
      </x:c>
      <x:c r="D2185" s="194" t="s">
        <x:v>3016</x:v>
      </x:c>
      <x:c r="E2185" s="194">
        <x:v>1</x:v>
      </x:c>
      <x:c r="F2185" s="195" t="s">
        <x:v>4605</x:v>
      </x:c>
      <x:c r="G2185" s="194" t="s">
        <x:v>3016</x:v>
      </x:c>
      <x:c r="H2185" s="194">
        <x:v>1</x:v>
      </x:c>
    </x:row>
    <x:row r="2186" spans="3:9">
      <x:c r="C2186" s="195" t="s">
        <x:v>8457</x:v>
      </x:c>
      <x:c r="D2186" s="194" t="s">
        <x:v>3016</x:v>
      </x:c>
      <x:c r="E2186" s="194">
        <x:v>1</x:v>
      </x:c>
      <x:c r="F2186" s="195" t="s">
        <x:v>6285</x:v>
      </x:c>
      <x:c r="G2186" s="194" t="s">
        <x:v>3050</x:v>
      </x:c>
      <x:c r="H2186" s="194">
        <x:v>1</x:v>
      </x:c>
      <x:c r="I2186" s="194" t="s">
        <x:v>4958</x:v>
      </x:c>
    </x:row>
    <x:row r="2187" spans="3:8">
      <x:c r="C2187" s="195" t="s">
        <x:v>1787</x:v>
      </x:c>
      <x:c r="D2187" s="194" t="s">
        <x:v>3016</x:v>
      </x:c>
      <x:c r="E2187" s="194">
        <x:v>1</x:v>
      </x:c>
      <x:c r="F2187" s="195" t="s">
        <x:v>4505</x:v>
      </x:c>
      <x:c r="G2187" s="194" t="s">
        <x:v>4629</x:v>
      </x:c>
      <x:c r="H2187" s="194">
        <x:v>1</x:v>
      </x:c>
    </x:row>
    <x:row r="2188" spans="3:8">
      <x:c r="C2188" s="195" t="s">
        <x:v>4750</x:v>
      </x:c>
      <x:c r="D2188" s="194" t="s">
        <x:v>3016</x:v>
      </x:c>
      <x:c r="E2188" s="194">
        <x:v>1</x:v>
      </x:c>
      <x:c r="F2188" s="420" t="s">
        <x:v>6728</x:v>
      </x:c>
      <x:c r="G2188" s="421" t="s">
        <x:v>4621</x:v>
      </x:c>
      <x:c r="H2188" s="421">
        <x:v>1</x:v>
      </x:c>
    </x:row>
    <x:row r="2189" spans="3:8">
      <x:c r="C2189" s="195" t="s">
        <x:v>6827</x:v>
      </x:c>
      <x:c r="D2189" s="194" t="s">
        <x:v>3016</x:v>
      </x:c>
      <x:c r="E2189" s="194">
        <x:v>2</x:v>
      </x:c>
      <x:c r="F2189" s="420" t="s">
        <x:v>6624</x:v>
      </x:c>
      <x:c r="G2189" s="421" t="s">
        <x:v>4629</x:v>
      </x:c>
      <x:c r="H2189" s="421">
        <x:v>1</x:v>
      </x:c>
    </x:row>
    <x:row r="2190" spans="3:8">
      <x:c r="C2190" s="195" t="s">
        <x:v>4605</x:v>
      </x:c>
      <x:c r="D2190" s="194" t="s">
        <x:v>3016</x:v>
      </x:c>
      <x:c r="E2190" s="194">
        <x:v>1</x:v>
      </x:c>
      <x:c r="F2190" s="420" t="s">
        <x:v>3410</x:v>
      </x:c>
      <x:c r="G2190" s="421" t="s">
        <x:v>3044</x:v>
      </x:c>
      <x:c r="H2190" s="421">
        <x:v>1</x:v>
      </x:c>
    </x:row>
    <x:row r="2191" spans="5:5">
      <x:c r="E2191" s="194">
        <x:f>SUM(E2175:E2190)</x:f>
        <x:v>17</x:v>
      </x:c>
    </x:row>
    <x:row r="2192" spans="1:8">
      <x:c r="A2192" s="186">
        <x:v>45870</x:v>
      </x:c>
      <x:c r="B2192" s="452"/>
      <x:c r="C2192" s="195" t="s">
        <x:v>3410</x:v>
      </x:c>
      <x:c r="D2192" s="194" t="s">
        <x:v>3044</x:v>
      </x:c>
      <x:c r="E2192" s="194">
        <x:v>1</x:v>
      </x:c>
      <x:c r="F2192" s="253" t="s">
        <x:v>5957</x:v>
      </x:c>
      <x:c r="G2192" s="254" t="s">
        <x:v>3050</x:v>
      </x:c>
      <x:c r="H2192" s="254">
        <x:v>1</x:v>
      </x:c>
    </x:row>
    <x:row r="2193" spans="3:9">
      <x:c r="C2193" s="195" t="s">
        <x:v>4369</x:v>
      </x:c>
      <x:c r="D2193" s="194" t="s">
        <x:v>2999</x:v>
      </x:c>
      <x:c r="E2193" s="194">
        <x:v>1</x:v>
      </x:c>
      <x:c r="F2193" s="253" t="s">
        <x:v>8565</x:v>
      </x:c>
      <x:c r="G2193" s="254" t="s">
        <x:v>3050</x:v>
      </x:c>
      <x:c r="H2193" s="254">
        <x:v>1</x:v>
      </x:c>
      <x:c r="I2193" s="194" t="s">
        <x:v>7755</x:v>
      </x:c>
    </x:row>
    <x:row r="2194" spans="3:9">
      <x:c r="C2194" s="195" t="s">
        <x:v>3466</x:v>
      </x:c>
      <x:c r="D2194" s="194" t="s">
        <x:v>2999</x:v>
      </x:c>
      <x:c r="E2194" s="194">
        <x:v>1</x:v>
      </x:c>
      <x:c r="F2194" s="253" t="s">
        <x:v>2062</x:v>
      </x:c>
      <x:c r="G2194" s="254" t="s">
        <x:v>3050</x:v>
      </x:c>
      <x:c r="H2194" s="254">
        <x:v>1</x:v>
      </x:c>
      <x:c r="I2194" s="194" t="s">
        <x:v>4958</x:v>
      </x:c>
    </x:row>
    <x:row r="2195" spans="3:9">
      <x:c r="C2195" s="195" t="s">
        <x:v>6217</x:v>
      </x:c>
      <x:c r="D2195" s="194" t="s">
        <x:v>2999</x:v>
      </x:c>
      <x:c r="E2195" s="194">
        <x:v>1</x:v>
      </x:c>
      <x:c r="F2195" s="253" t="s">
        <x:v>6893</x:v>
      </x:c>
      <x:c r="G2195" s="254" t="s">
        <x:v>4621</x:v>
      </x:c>
      <x:c r="H2195" s="254">
        <x:v>1</x:v>
      </x:c>
      <x:c r="I2195" s="194" t="s">
        <x:v>4958</x:v>
      </x:c>
    </x:row>
    <x:row r="2196" spans="3:9">
      <x:c r="C2196" s="195" t="s">
        <x:v>3301</x:v>
      </x:c>
      <x:c r="D2196" s="194" t="s">
        <x:v>2999</x:v>
      </x:c>
      <x:c r="E2196" s="194">
        <x:v>1</x:v>
      </x:c>
      <x:c r="F2196" s="195" t="s">
        <x:v>4369</x:v>
      </x:c>
      <x:c r="G2196" s="194" t="s">
        <x:v>2999</x:v>
      </x:c>
      <x:c r="H2196" s="194">
        <x:v>1</x:v>
      </x:c>
      <x:c r="I2196" s="194" t="s">
        <x:v>7755</x:v>
      </x:c>
    </x:row>
    <x:row r="2197" spans="3:9">
      <x:c r="C2197" s="195" t="s">
        <x:v>5953</x:v>
      </x:c>
      <x:c r="D2197" s="194" t="s">
        <x:v>4629</x:v>
      </x:c>
      <x:c r="E2197" s="194">
        <x:v>1</x:v>
      </x:c>
      <x:c r="F2197" s="195" t="s">
        <x:v>5953</x:v>
      </x:c>
      <x:c r="G2197" s="194" t="s">
        <x:v>4629</x:v>
      </x:c>
      <x:c r="H2197" s="194">
        <x:v>1</x:v>
      </x:c>
      <x:c r="I2197" s="194" t="s">
        <x:v>7755</x:v>
      </x:c>
    </x:row>
    <x:row r="2198" spans="3:9">
      <x:c r="C2198" s="195" t="s">
        <x:v>5957</x:v>
      </x:c>
      <x:c r="D2198" s="194" t="s">
        <x:v>3050</x:v>
      </x:c>
      <x:c r="E2198" s="194">
        <x:v>1</x:v>
      </x:c>
      <x:c r="F2198" s="346" t="s">
        <x:v>4685</x:v>
      </x:c>
      <x:c r="G2198" s="347" t="s">
        <x:v>3016</x:v>
      </x:c>
      <x:c r="H2198" s="347">
        <x:v>1</x:v>
      </x:c>
      <x:c r="I2198" s="194" t="s">
        <x:v>4958</x:v>
      </x:c>
    </x:row>
    <x:row r="2199" spans="3:9">
      <x:c r="C2199" s="195" t="s">
        <x:v>8565</x:v>
      </x:c>
      <x:c r="D2199" s="194" t="s">
        <x:v>3050</x:v>
      </x:c>
      <x:c r="E2199" s="194">
        <x:v>1</x:v>
      </x:c>
      <x:c r="F2199" s="195" t="s">
        <x:v>3466</x:v>
      </x:c>
      <x:c r="G2199" s="194" t="s">
        <x:v>2999</x:v>
      </x:c>
      <x:c r="H2199" s="194">
        <x:v>1</x:v>
      </x:c>
      <x:c r="I2199" s="194" t="s">
        <x:v>4958</x:v>
      </x:c>
    </x:row>
    <x:row r="2200" spans="3:8">
      <x:c r="C2200" s="195" t="s">
        <x:v>2062</x:v>
      </x:c>
      <x:c r="D2200" s="194" t="s">
        <x:v>3050</x:v>
      </x:c>
      <x:c r="E2200" s="194">
        <x:v>1</x:v>
      </x:c>
      <x:c r="F2200" s="195" t="s">
        <x:v>3439</x:v>
      </x:c>
      <x:c r="G2200" s="194" t="s">
        <x:v>3016</x:v>
      </x:c>
      <x:c r="H2200" s="194">
        <x:v>1</x:v>
      </x:c>
    </x:row>
    <x:row r="2201" spans="3:8">
      <x:c r="C2201" s="195" t="s">
        <x:v>6237</x:v>
      </x:c>
      <x:c r="D2201" s="194" t="s">
        <x:v>3050</x:v>
      </x:c>
      <x:c r="E2201" s="194">
        <x:v>1</x:v>
      </x:c>
      <x:c r="F2201" s="195" t="s">
        <x:v>6237</x:v>
      </x:c>
      <x:c r="G2201" s="194" t="s">
        <x:v>3050</x:v>
      </x:c>
      <x:c r="H2201" s="194">
        <x:v>1</x:v>
      </x:c>
    </x:row>
    <x:row r="2202" spans="3:9">
      <x:c r="C2202" s="195" t="s">
        <x:v>1812</x:v>
      </x:c>
      <x:c r="D2202" s="194" t="s">
        <x:v>3050</x:v>
      </x:c>
      <x:c r="E2202" s="194">
        <x:v>1</x:v>
      </x:c>
      <x:c r="F2202" s="195" t="s">
        <x:v>1838</x:v>
      </x:c>
      <x:c r="G2202" s="194" t="s">
        <x:v>4621</x:v>
      </x:c>
      <x:c r="H2202" s="194">
        <x:v>1</x:v>
      </x:c>
      <x:c r="I2202" s="194" t="s">
        <x:v>4958</x:v>
      </x:c>
    </x:row>
    <x:row r="2203" spans="3:8">
      <x:c r="C2203" s="195" t="s">
        <x:v>6919</x:v>
      </x:c>
      <x:c r="D2203" s="194" t="s">
        <x:v>3050</x:v>
      </x:c>
      <x:c r="E2203" s="194">
        <x:v>1</x:v>
      </x:c>
      <x:c r="F2203" s="233" t="s">
        <x:v>6929</x:v>
      </x:c>
      <x:c r="G2203" s="234" t="s">
        <x:v>3016</x:v>
      </x:c>
      <x:c r="H2203" s="234">
        <x:v>1</x:v>
      </x:c>
    </x:row>
    <x:row r="2204" spans="3:8">
      <x:c r="C2204" s="195" t="s">
        <x:v>6880</x:v>
      </x:c>
      <x:c r="D2204" s="194" t="s">
        <x:v>3050</x:v>
      </x:c>
      <x:c r="E2204" s="194">
        <x:v>1</x:v>
      </x:c>
      <x:c r="F2204" s="233" t="s">
        <x:v>1812</x:v>
      </x:c>
      <x:c r="G2204" s="234" t="s">
        <x:v>3050</x:v>
      </x:c>
      <x:c r="H2204" s="234">
        <x:v>1</x:v>
      </x:c>
    </x:row>
    <x:row r="2205" spans="3:9">
      <x:c r="C2205" s="195" t="s">
        <x:v>4687</x:v>
      </x:c>
      <x:c r="D2205" s="194" t="s">
        <x:v>3050</x:v>
      </x:c>
      <x:c r="E2205" s="194">
        <x:v>1</x:v>
      </x:c>
      <x:c r="F2205" s="233" t="s">
        <x:v>6295</x:v>
      </x:c>
      <x:c r="G2205" s="234" t="s">
        <x:v>3016</x:v>
      </x:c>
      <x:c r="H2205" s="234">
        <x:v>1</x:v>
      </x:c>
      <x:c r="I2205" s="194" t="s">
        <x:v>4958</x:v>
      </x:c>
    </x:row>
    <x:row r="2206" spans="1:9">
      <x:c r="A2206" s="181" t="s">
        <x:v>6843</x:v>
      </x:c>
      <x:c r="C2206" s="195" t="s">
        <x:v>6277</x:v>
      </x:c>
      <x:c r="D2206" s="194" t="s">
        <x:v>433</x:v>
      </x:c>
      <x:c r="E2206" s="194">
        <x:v>1</x:v>
      </x:c>
      <x:c r="F2206" s="233" t="s">
        <x:v>3364</x:v>
      </x:c>
      <x:c r="G2206" s="234" t="s">
        <x:v>3016</x:v>
      </x:c>
      <x:c r="H2206" s="234">
        <x:v>1</x:v>
      </x:c>
      <x:c r="I2206" s="194" t="s">
        <x:v>4958</x:v>
      </x:c>
    </x:row>
    <x:row r="2207" spans="3:8">
      <x:c r="C2207" s="195" t="s">
        <x:v>6893</x:v>
      </x:c>
      <x:c r="D2207" s="194" t="s">
        <x:v>4621</x:v>
      </x:c>
      <x:c r="E2207" s="194">
        <x:v>1</x:v>
      </x:c>
      <x:c r="F2207" s="233" t="s">
        <x:v>6742</x:v>
      </x:c>
      <x:c r="G2207" s="234" t="s">
        <x:v>3016</x:v>
      </x:c>
      <x:c r="H2207" s="234">
        <x:v>1</x:v>
      </x:c>
    </x:row>
    <x:row r="2208" spans="3:8">
      <x:c r="C2208" s="195" t="s">
        <x:v>1838</x:v>
      </x:c>
      <x:c r="D2208" s="194" t="s">
        <x:v>4621</x:v>
      </x:c>
      <x:c r="E2208" s="194">
        <x:v>1</x:v>
      </x:c>
      <x:c r="F2208" s="233" t="s">
        <x:v>6919</x:v>
      </x:c>
      <x:c r="G2208" s="234" t="s">
        <x:v>3050</x:v>
      </x:c>
      <x:c r="H2208" s="234">
        <x:v>1</x:v>
      </x:c>
    </x:row>
    <x:row r="2209" spans="3:9">
      <x:c r="C2209" s="195" t="s">
        <x:v>3283</x:v>
      </x:c>
      <x:c r="D2209" s="194" t="s">
        <x:v>4621</x:v>
      </x:c>
      <x:c r="E2209" s="194">
        <x:v>1</x:v>
      </x:c>
      <x:c r="F2209" s="233" t="s">
        <x:v>3301</x:v>
      </x:c>
      <x:c r="G2209" s="234" t="s">
        <x:v>2999</x:v>
      </x:c>
      <x:c r="H2209" s="234">
        <x:v>1</x:v>
      </x:c>
      <x:c r="I2209" s="194" t="s">
        <x:v>4958</x:v>
      </x:c>
    </x:row>
    <x:row r="2210" spans="3:8">
      <x:c r="C2210" s="195" t="s">
        <x:v>4809</x:v>
      </x:c>
      <x:c r="D2210" s="194" t="s">
        <x:v>4621</x:v>
      </x:c>
      <x:c r="E2210" s="194">
        <x:v>1</x:v>
      </x:c>
      <x:c r="F2210" s="195" t="s">
        <x:v>3283</x:v>
      </x:c>
      <x:c r="G2210" s="194" t="s">
        <x:v>4621</x:v>
      </x:c>
      <x:c r="H2210" s="194">
        <x:v>1</x:v>
      </x:c>
    </x:row>
    <x:row r="2211" spans="3:8">
      <x:c r="C2211" s="195" t="s">
        <x:v>1897</x:v>
      </x:c>
      <x:c r="D2211" s="194" t="s">
        <x:v>4621</x:v>
      </x:c>
      <x:c r="E2211" s="194">
        <x:v>1</x:v>
      </x:c>
      <x:c r="F2211" s="195" t="s">
        <x:v>4809</x:v>
      </x:c>
      <x:c r="G2211" s="194" t="s">
        <x:v>4621</x:v>
      </x:c>
      <x:c r="H2211" s="194">
        <x:v>1</x:v>
      </x:c>
    </x:row>
    <x:row r="2212" spans="3:9">
      <x:c r="C2212" s="195" t="s">
        <x:v>4515</x:v>
      </x:c>
      <x:c r="D2212" s="194" t="s">
        <x:v>4621</x:v>
      </x:c>
      <x:c r="E2212" s="194">
        <x:v>1</x:v>
      </x:c>
      <x:c r="F2212" s="195" t="s">
        <x:v>6217</x:v>
      </x:c>
      <x:c r="G2212" s="194" t="s">
        <x:v>2999</x:v>
      </x:c>
      <x:c r="H2212" s="194">
        <x:v>1</x:v>
      </x:c>
      <x:c r="I2212" s="194" t="s">
        <x:v>7755</x:v>
      </x:c>
    </x:row>
    <x:row r="2213" spans="3:9">
      <x:c r="C2213" s="195" t="s">
        <x:v>4685</x:v>
      </x:c>
      <x:c r="D2213" s="194" t="s">
        <x:v>3016</x:v>
      </x:c>
      <x:c r="E2213" s="194">
        <x:v>1</x:v>
      </x:c>
      <x:c r="F2213" s="195" t="s">
        <x:v>6880</x:v>
      </x:c>
      <x:c r="G2213" s="194" t="s">
        <x:v>3050</x:v>
      </x:c>
      <x:c r="H2213" s="194">
        <x:v>1</x:v>
      </x:c>
      <x:c r="I2213" s="194" t="s">
        <x:v>4958</x:v>
      </x:c>
    </x:row>
    <x:row r="2214" spans="3:8">
      <x:c r="C2214" s="195" t="s">
        <x:v>3439</x:v>
      </x:c>
      <x:c r="D2214" s="194" t="s">
        <x:v>3016</x:v>
      </x:c>
      <x:c r="E2214" s="194">
        <x:v>1</x:v>
      </x:c>
      <x:c r="F2214" s="236" t="s">
        <x:v>1897</x:v>
      </x:c>
      <x:c r="G2214" s="237" t="s">
        <x:v>4621</x:v>
      </x:c>
      <x:c r="H2214" s="237">
        <x:v>1</x:v>
      </x:c>
    </x:row>
    <x:row r="2215" spans="3:8">
      <x:c r="C2215" s="195" t="s">
        <x:v>6929</x:v>
      </x:c>
      <x:c r="D2215" s="194" t="s">
        <x:v>3016</x:v>
      </x:c>
      <x:c r="E2215" s="194">
        <x:v>1</x:v>
      </x:c>
      <x:c r="F2215" s="236" t="s">
        <x:v>4515</x:v>
      </x:c>
      <x:c r="G2215" s="237" t="s">
        <x:v>4621</x:v>
      </x:c>
      <x:c r="H2215" s="237">
        <x:v>1</x:v>
      </x:c>
    </x:row>
    <x:row r="2216" spans="3:9">
      <x:c r="C2216" s="195" t="s">
        <x:v>6295</x:v>
      </x:c>
      <x:c r="D2216" s="194" t="s">
        <x:v>3016</x:v>
      </x:c>
      <x:c r="E2216" s="194">
        <x:v>1</x:v>
      </x:c>
      <x:c r="F2216" s="236" t="s">
        <x:v>3410</x:v>
      </x:c>
      <x:c r="G2216" s="237" t="s">
        <x:v>3044</x:v>
      </x:c>
      <x:c r="H2216" s="237">
        <x:v>1</x:v>
      </x:c>
      <x:c r="I2216" s="194" t="s">
        <x:v>4958</x:v>
      </x:c>
    </x:row>
    <x:row r="2217" spans="3:8">
      <x:c r="C2217" s="195" t="s">
        <x:v>3364</x:v>
      </x:c>
      <x:c r="D2217" s="194" t="s">
        <x:v>3016</x:v>
      </x:c>
      <x:c r="E2217" s="194">
        <x:v>1</x:v>
      </x:c>
      <x:c r="F2217" s="236" t="s">
        <x:v>6277</x:v>
      </x:c>
      <x:c r="G2217" s="237" t="s">
        <x:v>433</x:v>
      </x:c>
      <x:c r="H2217" s="237">
        <x:v>1</x:v>
      </x:c>
    </x:row>
    <x:row r="2218" spans="3:8">
      <x:c r="C2218" s="195" t="s">
        <x:v>6742</x:v>
      </x:c>
      <x:c r="D2218" s="194" t="s">
        <x:v>3016</x:v>
      </x:c>
      <x:c r="E2218" s="194">
        <x:v>1</x:v>
      </x:c>
      <x:c r="F2218" s="236" t="s">
        <x:v>4687</x:v>
      </x:c>
      <x:c r="G2218" s="237" t="s">
        <x:v>3050</x:v>
      </x:c>
      <x:c r="H2218" s="237">
        <x:v>1</x:v>
      </x:c>
    </x:row>
    <x:row r="2219" spans="5:5">
      <x:c r="E2219" s="194">
        <x:f>SUM(E2192:E2218)</x:f>
        <x:v>27</x:v>
      </x:c>
    </x:row>
    <x:row r="2220" spans="1:9">
      <x:c r="A2220" s="186">
        <x:v>45871</x:v>
      </x:c>
      <x:c r="B2220" s="452"/>
      <x:c r="C2220" s="195" t="s">
        <x:v>4670</x:v>
      </x:c>
      <x:c r="D2220" s="194" t="s">
        <x:v>2999</x:v>
      </x:c>
      <x:c r="E2220" s="194">
        <x:v>1</x:v>
      </x:c>
      <x:c r="F2220" s="355" t="s">
        <x:v>8300</x:v>
      </x:c>
      <x:c r="G2220" s="356" t="s">
        <x:v>3016</x:v>
      </x:c>
      <x:c r="H2220" s="356">
        <x:v>1</x:v>
      </x:c>
      <x:c r="I2220" s="194" t="s">
        <x:v>7755</x:v>
      </x:c>
    </x:row>
    <x:row r="2221" spans="1:9">
      <x:c r="A2221" s="186">
        <x:v>45872</x:v>
      </x:c>
      <x:c r="B2221" s="452"/>
      <x:c r="C2221" s="195" t="s">
        <x:v>6686</x:v>
      </x:c>
      <x:c r="D2221" s="194" t="s">
        <x:v>2999</x:v>
      </x:c>
      <x:c r="E2221" s="194">
        <x:v>1</x:v>
      </x:c>
      <x:c r="F2221" s="355" t="s">
        <x:v>8663</x:v>
      </x:c>
      <x:c r="G2221" s="356" t="s">
        <x:v>3050</x:v>
      </x:c>
      <x:c r="H2221" s="356">
        <x:v>1</x:v>
      </x:c>
      <x:c r="I2221" s="194" t="s">
        <x:v>4958</x:v>
      </x:c>
    </x:row>
    <x:row r="2222" spans="3:8">
      <x:c r="C2222" s="195" t="s">
        <x:v>6581</x:v>
      </x:c>
      <x:c r="D2222" s="194" t="s">
        <x:v>2999</x:v>
      </x:c>
      <x:c r="E2222" s="194">
        <x:v>1</x:v>
      </x:c>
      <x:c r="F2222" s="195" t="s">
        <x:v>3446</x:v>
      </x:c>
      <x:c r="G2222" s="194" t="s">
        <x:v>3050</x:v>
      </x:c>
      <x:c r="H2222" s="194">
        <x:v>1</x:v>
      </x:c>
    </x:row>
    <x:row r="2223" spans="3:9">
      <x:c r="C2223" s="195" t="s">
        <x:v>8663</x:v>
      </x:c>
      <x:c r="D2223" s="194" t="s">
        <x:v>3050</x:v>
      </x:c>
      <x:c r="E2223" s="194">
        <x:v>1</x:v>
      </x:c>
      <x:c r="F2223" s="361" t="s">
        <x:v>6581</x:v>
      </x:c>
      <x:c r="G2223" s="362" t="s">
        <x:v>2999</x:v>
      </x:c>
      <x:c r="H2223" s="362">
        <x:v>1</x:v>
      </x:c>
      <x:c r="I2223" s="194" t="s">
        <x:v>4958</x:v>
      </x:c>
    </x:row>
    <x:row r="2224" spans="3:9">
      <x:c r="C2224" s="195" t="s">
        <x:v>3446</x:v>
      </x:c>
      <x:c r="D2224" s="194" t="s">
        <x:v>3050</x:v>
      </x:c>
      <x:c r="E2224" s="194">
        <x:v>1</x:v>
      </x:c>
      <x:c r="F2224" s="195" t="s">
        <x:v>6192</x:v>
      </x:c>
      <x:c r="G2224" s="194" t="s">
        <x:v>4621</x:v>
      </x:c>
      <x:c r="H2224" s="194">
        <x:v>1</x:v>
      </x:c>
      <x:c r="I2224" s="194" t="s">
        <x:v>7755</x:v>
      </x:c>
    </x:row>
    <x:row r="2225" spans="3:8">
      <x:c r="C2225" s="195" t="s">
        <x:v>6766</x:v>
      </x:c>
      <x:c r="D2225" s="194" t="s">
        <x:v>3050</x:v>
      </x:c>
      <x:c r="E2225" s="194">
        <x:v>1</x:v>
      </x:c>
      <x:c r="F2225" s="195" t="s">
        <x:v>4670</x:v>
      </x:c>
      <x:c r="G2225" s="194" t="s">
        <x:v>2999</x:v>
      </x:c>
      <x:c r="H2225" s="194">
        <x:v>1</x:v>
      </x:c>
    </x:row>
    <x:row r="2226" spans="3:9">
      <x:c r="C2226" s="195" t="s">
        <x:v>6919</x:v>
      </x:c>
      <x:c r="D2226" s="194" t="s">
        <x:v>3050</x:v>
      </x:c>
      <x:c r="E2226" s="194">
        <x:v>1</x:v>
      </x:c>
      <x:c r="F2226" s="233" t="s">
        <x:v>6766</x:v>
      </x:c>
      <x:c r="G2226" s="234" t="s">
        <x:v>3050</x:v>
      </x:c>
      <x:c r="H2226" s="234">
        <x:v>1</x:v>
      </x:c>
      <x:c r="I2226" s="194" t="s">
        <x:v>4958</x:v>
      </x:c>
    </x:row>
    <x:row r="2227" spans="3:8">
      <x:c r="C2227" s="195" t="s">
        <x:v>4604</x:v>
      </x:c>
      <x:c r="D2227" s="194" t="s">
        <x:v>3050</x:v>
      </x:c>
      <x:c r="E2227" s="194">
        <x:v>1</x:v>
      </x:c>
      <x:c r="F2227" s="233" t="s">
        <x:v>6091</x:v>
      </x:c>
      <x:c r="G2227" s="234" t="s">
        <x:v>4621</x:v>
      </x:c>
      <x:c r="H2227" s="234">
        <x:v>1</x:v>
      </x:c>
    </x:row>
    <x:row r="2228" spans="3:8">
      <x:c r="C2228" s="195" t="s">
        <x:v>4740</x:v>
      </x:c>
      <x:c r="D2228" s="194" t="s">
        <x:v>3050</x:v>
      </x:c>
      <x:c r="E2228" s="194">
        <x:v>1</x:v>
      </x:c>
      <x:c r="F2228" s="233" t="s">
        <x:v>6612</x:v>
      </x:c>
      <x:c r="G2228" s="234" t="s">
        <x:v>3016</x:v>
      </x:c>
      <x:c r="H2228" s="234">
        <x:v>1</x:v>
      </x:c>
    </x:row>
    <x:row r="2229" spans="1:8">
      <x:c r="A2229" s="164" t="s">
        <x:v>6843</x:v>
      </x:c>
      <x:c r="C2229" s="195" t="s">
        <x:v>6277</x:v>
      </x:c>
      <x:c r="D2229" s="194" t="s">
        <x:v>433</x:v>
      </x:c>
      <x:c r="E2229" s="194">
        <x:v>2</x:v>
      </x:c>
      <x:c r="F2229" s="233" t="s">
        <x:v>6919</x:v>
      </x:c>
      <x:c r="G2229" s="234" t="s">
        <x:v>3050</x:v>
      </x:c>
      <x:c r="H2229" s="234">
        <x:v>1</x:v>
      </x:c>
    </x:row>
    <x:row r="2230" spans="1:8">
      <x:c r="A2230" s="181" t="s">
        <x:v>6843</x:v>
      </x:c>
      <x:c r="C2230" s="195" t="s">
        <x:v>4294</x:v>
      </x:c>
      <x:c r="D2230" s="194" t="s">
        <x:v>433</x:v>
      </x:c>
      <x:c r="E2230" s="194">
        <x:v>1</x:v>
      </x:c>
      <x:c r="F2230" s="233" t="s">
        <x:v>6195</x:v>
      </x:c>
      <x:c r="G2230" s="234" t="s">
        <x:v>3016</x:v>
      </x:c>
      <x:c r="H2230" s="234">
        <x:v>1</x:v>
      </x:c>
    </x:row>
    <x:row r="2231" spans="3:8">
      <x:c r="C2231" s="195" t="s">
        <x:v>6192</x:v>
      </x:c>
      <x:c r="D2231" s="194" t="s">
        <x:v>4621</x:v>
      </x:c>
      <x:c r="E2231" s="194">
        <x:v>1</x:v>
      </x:c>
      <x:c r="F2231" s="195" t="s">
        <x:v>4294</x:v>
      </x:c>
      <x:c r="G2231" s="194" t="s">
        <x:v>433</x:v>
      </x:c>
      <x:c r="H2231" s="194">
        <x:v>1</x:v>
      </x:c>
    </x:row>
    <x:row r="2232" spans="3:8">
      <x:c r="C2232" s="195" t="s">
        <x:v>6091</x:v>
      </x:c>
      <x:c r="D2232" s="194" t="s">
        <x:v>4621</x:v>
      </x:c>
      <x:c r="E2232" s="194">
        <x:v>1</x:v>
      </x:c>
      <x:c r="F2232" s="236" t="s">
        <x:v>4604</x:v>
      </x:c>
      <x:c r="G2232" s="237" t="s">
        <x:v>3050</x:v>
      </x:c>
      <x:c r="H2232" s="237">
        <x:v>1</x:v>
      </x:c>
    </x:row>
    <x:row r="2233" spans="3:8">
      <x:c r="C2233" s="195" t="s">
        <x:v>3450</x:v>
      </x:c>
      <x:c r="D2233" s="194" t="s">
        <x:v>4621</x:v>
      </x:c>
      <x:c r="E2233" s="194">
        <x:v>1</x:v>
      </x:c>
      <x:c r="F2233" s="236" t="s">
        <x:v>6686</x:v>
      </x:c>
      <x:c r="G2233" s="237" t="s">
        <x:v>2999</x:v>
      </x:c>
      <x:c r="H2233" s="237">
        <x:v>1</x:v>
      </x:c>
    </x:row>
    <x:row r="2234" spans="3:8">
      <x:c r="C2234" s="195" t="s">
        <x:v>8300</x:v>
      </x:c>
      <x:c r="D2234" s="194" t="s">
        <x:v>3016</x:v>
      </x:c>
      <x:c r="E2234" s="194">
        <x:v>1</x:v>
      </x:c>
      <x:c r="F2234" s="236" t="s">
        <x:v>6896</x:v>
      </x:c>
      <x:c r="G2234" s="237" t="s">
        <x:v>3016</x:v>
      </x:c>
      <x:c r="H2234" s="237">
        <x:v>1</x:v>
      </x:c>
    </x:row>
    <x:row r="2235" spans="3:8">
      <x:c r="C2235" s="195" t="s">
        <x:v>6612</x:v>
      </x:c>
      <x:c r="D2235" s="194" t="s">
        <x:v>3016</x:v>
      </x:c>
      <x:c r="E2235" s="194">
        <x:v>1</x:v>
      </x:c>
      <x:c r="F2235" s="236" t="s">
        <x:v>4740</x:v>
      </x:c>
      <x:c r="G2235" s="237" t="s">
        <x:v>3050</x:v>
      </x:c>
      <x:c r="H2235" s="237">
        <x:v>1</x:v>
      </x:c>
    </x:row>
    <x:row r="2236" spans="3:9">
      <x:c r="C2236" s="195" t="s">
        <x:v>6195</x:v>
      </x:c>
      <x:c r="D2236" s="194" t="s">
        <x:v>3016</x:v>
      </x:c>
      <x:c r="E2236" s="194">
        <x:v>1</x:v>
      </x:c>
      <x:c r="F2236" s="236" t="s">
        <x:v>3450</x:v>
      </x:c>
      <x:c r="G2236" s="237" t="s">
        <x:v>4621</x:v>
      </x:c>
      <x:c r="H2236" s="237">
        <x:v>1</x:v>
      </x:c>
      <x:c r="I2236" s="194" t="s">
        <x:v>7755</x:v>
      </x:c>
    </x:row>
    <x:row r="2237" spans="3:8">
      <x:c r="C2237" s="195" t="s">
        <x:v>6896</x:v>
      </x:c>
      <x:c r="D2237" s="194" t="s">
        <x:v>3016</x:v>
      </x:c>
      <x:c r="E2237" s="194">
        <x:v>1</x:v>
      </x:c>
      <x:c r="F2237" s="195" t="s">
        <x:v>6277</x:v>
      </x:c>
      <x:c r="G2237" s="194" t="s">
        <x:v>433</x:v>
      </x:c>
      <x:c r="H2237" s="194">
        <x:v>2</x:v>
      </x:c>
    </x:row>
    <x:row r="2238" spans="5:5">
      <x:c r="E2238" s="194">
        <x:f>SUM(E2220:E2237)</x:f>
        <x:v>19</x:v>
      </x:c>
    </x:row>
    <x:row r="2239" spans="1:9">
      <x:c r="A2239" s="186">
        <x:v>45872</x:v>
      </x:c>
      <x:c r="B2239" s="452"/>
      <x:c r="C2239" s="195" t="s">
        <x:v>3254</x:v>
      </x:c>
      <x:c r="D2239" s="194" t="s">
        <x:v>3044</x:v>
      </x:c>
      <x:c r="E2239" s="194">
        <x:v>1</x:v>
      </x:c>
      <x:c r="F2239" s="355" t="s">
        <x:v>2298</x:v>
      </x:c>
      <x:c r="G2239" s="356" t="s">
        <x:v>2999</x:v>
      </x:c>
      <x:c r="H2239" s="356">
        <x:v>1</x:v>
      </x:c>
      <x:c r="I2239" s="194" t="s">
        <x:v>4958</x:v>
      </x:c>
    </x:row>
    <x:row r="2240" spans="3:9">
      <x:c r="C2240" s="195" t="s">
        <x:v>2298</x:v>
      </x:c>
      <x:c r="D2240" s="194" t="s">
        <x:v>2999</x:v>
      </x:c>
      <x:c r="E2240" s="194">
        <x:v>1</x:v>
      </x:c>
      <x:c r="F2240" s="355" t="s">
        <x:v>4190</x:v>
      </x:c>
      <x:c r="G2240" s="356" t="s">
        <x:v>4621</x:v>
      </x:c>
      <x:c r="H2240" s="356">
        <x:v>1</x:v>
      </x:c>
      <x:c r="I2240" s="194" t="s">
        <x:v>4958</x:v>
      </x:c>
    </x:row>
    <x:row r="2241" spans="3:9">
      <x:c r="C2241" s="195" t="s">
        <x:v>3404</x:v>
      </x:c>
      <x:c r="D2241" s="194" t="s">
        <x:v>4629</x:v>
      </x:c>
      <x:c r="E2241" s="194">
        <x:v>1</x:v>
      </x:c>
      <x:c r="F2241" s="355" t="s">
        <x:v>1951</x:v>
      </x:c>
      <x:c r="G2241" s="356" t="s">
        <x:v>4621</x:v>
      </x:c>
      <x:c r="H2241" s="356">
        <x:v>1</x:v>
      </x:c>
      <x:c r="I2241" s="194" t="s">
        <x:v>4958</x:v>
      </x:c>
    </x:row>
    <x:row r="2242" spans="3:8">
      <x:c r="C2242" s="195" t="s">
        <x:v>4190</x:v>
      </x:c>
      <x:c r="D2242" s="194" t="s">
        <x:v>4621</x:v>
      </x:c>
      <x:c r="E2242" s="194">
        <x:v>1</x:v>
      </x:c>
      <x:c r="F2242" s="195" t="s">
        <x:v>2189</x:v>
      </x:c>
      <x:c r="G2242" s="194" t="s">
        <x:v>3016</x:v>
      </x:c>
      <x:c r="H2242" s="194">
        <x:v>1</x:v>
      </x:c>
    </x:row>
    <x:row r="2243" spans="3:9">
      <x:c r="C2243" s="195" t="s">
        <x:v>1951</x:v>
      </x:c>
      <x:c r="D2243" s="194" t="s">
        <x:v>4621</x:v>
      </x:c>
      <x:c r="E2243" s="194">
        <x:v>1</x:v>
      </x:c>
      <x:c r="F2243" s="195" t="s">
        <x:v>8744</x:v>
      </x:c>
      <x:c r="G2243" s="194" t="s">
        <x:v>4621</x:v>
      </x:c>
      <x:c r="H2243" s="194">
        <x:v>1</x:v>
      </x:c>
      <x:c r="I2243" s="194" t="s">
        <x:v>7755</x:v>
      </x:c>
    </x:row>
    <x:row r="2244" spans="3:8">
      <x:c r="C2244" s="195" t="s">
        <x:v>8744</x:v>
      </x:c>
      <x:c r="D2244" s="194" t="s">
        <x:v>4621</x:v>
      </x:c>
      <x:c r="E2244" s="194">
        <x:v>1</x:v>
      </x:c>
      <x:c r="F2244" s="195" t="s">
        <x:v>4336</x:v>
      </x:c>
      <x:c r="G2244" s="194" t="s">
        <x:v>3016</x:v>
      </x:c>
      <x:c r="H2244" s="194">
        <x:v>1</x:v>
      </x:c>
    </x:row>
    <x:row r="2245" spans="3:9">
      <x:c r="C2245" s="195" t="s">
        <x:v>3379</x:v>
      </x:c>
      <x:c r="D2245" s="194" t="s">
        <x:v>4621</x:v>
      </x:c>
      <x:c r="E2245" s="194">
        <x:v>1</x:v>
      </x:c>
      <x:c r="F2245" s="346" t="s">
        <x:v>6878</x:v>
      </x:c>
      <x:c r="G2245" s="347" t="s">
        <x:v>4621</x:v>
      </x:c>
      <x:c r="H2245" s="347">
        <x:v>1</x:v>
      </x:c>
      <x:c r="I2245" s="194" t="s">
        <x:v>4958</x:v>
      </x:c>
    </x:row>
    <x:row r="2246" spans="3:9">
      <x:c r="C2246" s="195" t="s">
        <x:v>6878</x:v>
      </x:c>
      <x:c r="D2246" s="194" t="s">
        <x:v>4621</x:v>
      </x:c>
      <x:c r="E2246" s="194">
        <x:v>1</x:v>
      </x:c>
      <x:c r="F2246" s="195" t="s">
        <x:v>3420</x:v>
      </x:c>
      <x:c r="G2246" s="194" t="s">
        <x:v>3016</x:v>
      </x:c>
      <x:c r="H2246" s="194">
        <x:v>1</x:v>
      </x:c>
      <x:c r="I2246" s="194" t="s">
        <x:v>4958</x:v>
      </x:c>
    </x:row>
    <x:row r="2247" spans="3:8">
      <x:c r="C2247" s="195" t="s">
        <x:v>2189</x:v>
      </x:c>
      <x:c r="D2247" s="194" t="s">
        <x:v>3016</x:v>
      </x:c>
      <x:c r="E2247" s="194">
        <x:v>1</x:v>
      </x:c>
      <x:c r="F2247" s="233" t="s">
        <x:v>4750</x:v>
      </x:c>
      <x:c r="G2247" s="234" t="s">
        <x:v>3016</x:v>
      </x:c>
      <x:c r="H2247" s="234">
        <x:v>1</x:v>
      </x:c>
    </x:row>
    <x:row r="2248" spans="3:9">
      <x:c r="C2248" s="195" t="s">
        <x:v>4336</x:v>
      </x:c>
      <x:c r="D2248" s="194" t="s">
        <x:v>3016</x:v>
      </x:c>
      <x:c r="E2248" s="194">
        <x:v>1</x:v>
      </x:c>
      <x:c r="F2248" s="233" t="s">
        <x:v>3254</x:v>
      </x:c>
      <x:c r="G2248" s="234" t="s">
        <x:v>3044</x:v>
      </x:c>
      <x:c r="H2248" s="234">
        <x:v>1</x:v>
      </x:c>
      <x:c r="I2248" s="194" t="s">
        <x:v>4958</x:v>
      </x:c>
    </x:row>
    <x:row r="2249" spans="3:9">
      <x:c r="C2249" s="195" t="s">
        <x:v>3420</x:v>
      </x:c>
      <x:c r="D2249" s="194" t="s">
        <x:v>3016</x:v>
      </x:c>
      <x:c r="E2249" s="194">
        <x:v>1</x:v>
      </x:c>
      <x:c r="F2249" s="195" t="s">
        <x:v>3404</x:v>
      </x:c>
      <x:c r="G2249" s="194" t="s">
        <x:v>4629</x:v>
      </x:c>
      <x:c r="H2249" s="194">
        <x:v>1</x:v>
      </x:c>
      <x:c r="I2249" s="194" t="s">
        <x:v>7755</x:v>
      </x:c>
    </x:row>
    <x:row r="2250" spans="3:8">
      <x:c r="C2250" s="195" t="s">
        <x:v>4750</x:v>
      </x:c>
      <x:c r="D2250" s="194" t="s">
        <x:v>3016</x:v>
      </x:c>
      <x:c r="E2250" s="194">
        <x:v>1</x:v>
      </x:c>
      <x:c r="F2250" s="195" t="s">
        <x:v>5852</x:v>
      </x:c>
      <x:c r="G2250" s="194" t="s">
        <x:v>3016</x:v>
      </x:c>
      <x:c r="H2250" s="194">
        <x:v>1</x:v>
      </x:c>
    </x:row>
    <x:row r="2251" spans="3:9">
      <x:c r="C2251" s="195" t="s">
        <x:v>5852</x:v>
      </x:c>
      <x:c r="D2251" s="194" t="s">
        <x:v>3016</x:v>
      </x:c>
      <x:c r="E2251" s="194">
        <x:v>1</x:v>
      </x:c>
      <x:c r="F2251" s="195" t="s">
        <x:v>2216</x:v>
      </x:c>
      <x:c r="G2251" s="194" t="s">
        <x:v>3016</x:v>
      </x:c>
      <x:c r="H2251" s="194">
        <x:v>1</x:v>
      </x:c>
      <x:c r="I2251" s="194" t="s">
        <x:v>7755</x:v>
      </x:c>
    </x:row>
    <x:row r="2252" spans="3:8">
      <x:c r="C2252" s="195" t="s">
        <x:v>2216</x:v>
      </x:c>
      <x:c r="D2252" s="194" t="s">
        <x:v>3016</x:v>
      </x:c>
      <x:c r="E2252" s="194">
        <x:v>1</x:v>
      </x:c>
      <x:c r="F2252" s="236" t="s">
        <x:v>3379</x:v>
      </x:c>
      <x:c r="G2252" s="237" t="s">
        <x:v>4621</x:v>
      </x:c>
      <x:c r="H2252" s="237">
        <x:v>1</x:v>
      </x:c>
    </x:row>
    <x:row r="2253" spans="5:5">
      <x:c r="E2253" s="194">
        <x:f>SUM(E2239:E2252)</x:f>
        <x:v>14</x:v>
      </x:c>
    </x:row>
    <x:row r="2254" spans="1:9">
      <x:c r="A2254" s="186">
        <x:v>45873</x:v>
      </x:c>
      <x:c r="B2254" s="452"/>
      <x:c r="C2254" s="195" t="s">
        <x:v>2111</x:v>
      </x:c>
      <x:c r="D2254" s="194" t="s">
        <x:v>2999</x:v>
      </x:c>
      <x:c r="E2254" s="194">
        <x:v>1</x:v>
      </x:c>
      <x:c r="F2254" s="355" t="s">
        <x:v>9171</x:v>
      </x:c>
      <x:c r="G2254" s="356" t="s">
        <x:v>4629</x:v>
      </x:c>
      <x:c r="H2254" s="356">
        <x:v>1</x:v>
      </x:c>
      <x:c r="I2254" s="194" t="s">
        <x:v>4958</x:v>
      </x:c>
    </x:row>
    <x:row r="2255" spans="3:8">
      <x:c r="C2255" s="195" t="s">
        <x:v>6166</x:v>
      </x:c>
      <x:c r="D2255" s="194" t="s">
        <x:v>2999</x:v>
      </x:c>
      <x:c r="E2255" s="194">
        <x:v>1</x:v>
      </x:c>
      <x:c r="F2255" s="355" t="s">
        <x:v>2111</x:v>
      </x:c>
      <x:c r="G2255" s="356" t="s">
        <x:v>2999</x:v>
      </x:c>
      <x:c r="H2255" s="356">
        <x:v>1</x:v>
      </x:c>
    </x:row>
    <x:row r="2256" spans="3:9">
      <x:c r="C2256" s="195" t="s">
        <x:v>6762</x:v>
      </x:c>
      <x:c r="D2256" s="194" t="s">
        <x:v>2999</x:v>
      </x:c>
      <x:c r="E2256" s="194">
        <x:v>1</x:v>
      </x:c>
      <x:c r="F2256" s="355" t="s">
        <x:v>1873</x:v>
      </x:c>
      <x:c r="G2256" s="356" t="s">
        <x:v>4621</x:v>
      </x:c>
      <x:c r="H2256" s="356">
        <x:v>1</x:v>
      </x:c>
      <x:c r="I2256" s="194" t="s">
        <x:v>7755</x:v>
      </x:c>
    </x:row>
    <x:row r="2257" spans="3:8">
      <x:c r="C2257" s="195" t="s">
        <x:v>6129</x:v>
      </x:c>
      <x:c r="D2257" s="194" t="s">
        <x:v>2999</x:v>
      </x:c>
      <x:c r="E2257" s="194">
        <x:v>1</x:v>
      </x:c>
      <x:c r="F2257" s="195" t="s">
        <x:v>6266</x:v>
      </x:c>
      <x:c r="G2257" s="194" t="s">
        <x:v>3050</x:v>
      </x:c>
      <x:c r="H2257" s="194">
        <x:v>1</x:v>
      </x:c>
    </x:row>
    <x:row r="2258" spans="3:9">
      <x:c r="C2258" s="195" t="s">
        <x:v>9171</x:v>
      </x:c>
      <x:c r="D2258" s="194" t="s">
        <x:v>4629</x:v>
      </x:c>
      <x:c r="E2258" s="194">
        <x:v>1</x:v>
      </x:c>
      <x:c r="F2258" s="319" t="s">
        <x:v>6248</x:v>
      </x:c>
      <x:c r="G2258" s="320" t="s">
        <x:v>3016</x:v>
      </x:c>
      <x:c r="H2258" s="320">
        <x:v>1</x:v>
      </x:c>
      <x:c r="I2258" s="194" t="s">
        <x:v>4958</x:v>
      </x:c>
    </x:row>
    <x:row r="2259" spans="3:9">
      <x:c r="C2259" s="195" t="s">
        <x:v>4491</x:v>
      </x:c>
      <x:c r="D2259" s="194" t="s">
        <x:v>4629</x:v>
      </x:c>
      <x:c r="E2259" s="194">
        <x:v>1</x:v>
      </x:c>
      <x:c r="F2259" s="319" t="s">
        <x:v>4491</x:v>
      </x:c>
      <x:c r="G2259" s="320" t="s">
        <x:v>4629</x:v>
      </x:c>
      <x:c r="H2259" s="320">
        <x:v>1</x:v>
      </x:c>
      <x:c r="I2259" s="194" t="s">
        <x:v>4958</x:v>
      </x:c>
    </x:row>
    <x:row r="2260" spans="3:9">
      <x:c r="C2260" s="195" t="s">
        <x:v>9034</x:v>
      </x:c>
      <x:c r="D2260" s="194" t="s">
        <x:v>4629</x:v>
      </x:c>
      <x:c r="E2260" s="194">
        <x:v>1</x:v>
      </x:c>
      <x:c r="F2260" s="195" t="s">
        <x:v>9034</x:v>
      </x:c>
      <x:c r="G2260" s="194" t="s">
        <x:v>4629</x:v>
      </x:c>
      <x:c r="H2260" s="194">
        <x:v>1</x:v>
      </x:c>
      <x:c r="I2260" s="194" t="s">
        <x:v>4958</x:v>
      </x:c>
    </x:row>
    <x:row r="2261" spans="3:9">
      <x:c r="C2261" s="195" t="s">
        <x:v>6262</x:v>
      </x:c>
      <x:c r="D2261" s="194" t="s">
        <x:v>4629</x:v>
      </x:c>
      <x:c r="E2261" s="194">
        <x:v>1</x:v>
      </x:c>
      <x:c r="F2261" s="233" t="s">
        <x:v>6849</x:v>
      </x:c>
      <x:c r="G2261" s="234" t="s">
        <x:v>3016</x:v>
      </x:c>
      <x:c r="H2261" s="234">
        <x:v>1</x:v>
      </x:c>
      <x:c r="I2261" s="194" t="s">
        <x:v>4958</x:v>
      </x:c>
    </x:row>
    <x:row r="2262" spans="3:9">
      <x:c r="C2262" s="195" t="s">
        <x:v>6261</x:v>
      </x:c>
      <x:c r="D2262" s="194" t="s">
        <x:v>4629</x:v>
      </x:c>
      <x:c r="E2262" s="194">
        <x:v>1</x:v>
      </x:c>
      <x:c r="F2262" s="233" t="s">
        <x:v>6262</x:v>
      </x:c>
      <x:c r="G2262" s="234" t="s">
        <x:v>4629</x:v>
      </x:c>
      <x:c r="H2262" s="234">
        <x:v>1</x:v>
      </x:c>
      <x:c r="I2262" s="194" t="s">
        <x:v>7755</x:v>
      </x:c>
    </x:row>
    <x:row r="2263" spans="3:8">
      <x:c r="C2263" s="195" t="s">
        <x:v>4700</x:v>
      </x:c>
      <x:c r="D2263" s="194" t="s">
        <x:v>4629</x:v>
      </x:c>
      <x:c r="E2263" s="194">
        <x:v>1</x:v>
      </x:c>
      <x:c r="F2263" s="233" t="s">
        <x:v>6166</x:v>
      </x:c>
      <x:c r="G2263" s="234" t="s">
        <x:v>2999</x:v>
      </x:c>
      <x:c r="H2263" s="234">
        <x:v>1</x:v>
      </x:c>
    </x:row>
    <x:row r="2264" spans="3:8">
      <x:c r="C2264" s="195" t="s">
        <x:v>6266</x:v>
      </x:c>
      <x:c r="D2264" s="194" t="s">
        <x:v>3050</x:v>
      </x:c>
      <x:c r="E2264" s="194">
        <x:v>1</x:v>
      </x:c>
      <x:c r="F2264" s="195" t="s">
        <x:v>6261</x:v>
      </x:c>
      <x:c r="G2264" s="194" t="s">
        <x:v>4629</x:v>
      </x:c>
      <x:c r="H2264" s="194">
        <x:v>1</x:v>
      </x:c>
    </x:row>
    <x:row r="2265" spans="3:8">
      <x:c r="C2265" s="195" t="s">
        <x:v>1873</x:v>
      </x:c>
      <x:c r="D2265" s="194" t="s">
        <x:v>4621</x:v>
      </x:c>
      <x:c r="E2265" s="194">
        <x:v>1</x:v>
      </x:c>
      <x:c r="F2265" s="195" t="s">
        <x:v>6762</x:v>
      </x:c>
      <x:c r="G2265" s="194" t="s">
        <x:v>2999</x:v>
      </x:c>
      <x:c r="H2265" s="194">
        <x:v>1</x:v>
      </x:c>
    </x:row>
    <x:row r="2266" spans="3:8">
      <x:c r="C2266" s="195" t="s">
        <x:v>6784</x:v>
      </x:c>
      <x:c r="D2266" s="194" t="s">
        <x:v>4621</x:v>
      </x:c>
      <x:c r="E2266" s="194">
        <x:v>1</x:v>
      </x:c>
      <x:c r="F2266" s="195" t="s">
        <x:v>6129</x:v>
      </x:c>
      <x:c r="G2266" s="194" t="s">
        <x:v>2999</x:v>
      </x:c>
      <x:c r="H2266" s="194">
        <x:v>1</x:v>
      </x:c>
    </x:row>
    <x:row r="2267" spans="3:8">
      <x:c r="C2267" s="195" t="s">
        <x:v>6248</x:v>
      </x:c>
      <x:c r="D2267" s="194" t="s">
        <x:v>3016</x:v>
      </x:c>
      <x:c r="E2267" s="194">
        <x:v>1</x:v>
      </x:c>
      <x:c r="F2267" s="195" t="s">
        <x:v>6131</x:v>
      </x:c>
      <x:c r="G2267" s="194" t="s">
        <x:v>3016</x:v>
      </x:c>
      <x:c r="H2267" s="194">
        <x:v>1</x:v>
      </x:c>
    </x:row>
    <x:row r="2268" spans="3:8">
      <x:c r="C2268" s="195" t="s">
        <x:v>6849</x:v>
      </x:c>
      <x:c r="D2268" s="194" t="s">
        <x:v>3016</x:v>
      </x:c>
      <x:c r="E2268" s="194">
        <x:v>1</x:v>
      </x:c>
      <x:c r="F2268" s="195" t="s">
        <x:v>6784</x:v>
      </x:c>
      <x:c r="G2268" s="194" t="s">
        <x:v>4621</x:v>
      </x:c>
      <x:c r="H2268" s="194">
        <x:v>1</x:v>
      </x:c>
    </x:row>
    <x:row r="2269" spans="3:8">
      <x:c r="C2269" s="195" t="s">
        <x:v>6131</x:v>
      </x:c>
      <x:c r="D2269" s="194" t="s">
        <x:v>3016</x:v>
      </x:c>
      <x:c r="E2269" s="194">
        <x:v>1</x:v>
      </x:c>
      <x:c r="F2269" s="195" t="s">
        <x:v>4700</x:v>
      </x:c>
      <x:c r="G2269" s="194" t="s">
        <x:v>4629</x:v>
      </x:c>
      <x:c r="H2269" s="194">
        <x:v>1</x:v>
      </x:c>
    </x:row>
    <x:row r="2270" spans="5:5">
      <x:c r="E2270" s="194">
        <x:f>SUM(E2254:E2269)</x:f>
        <x:v>16</x:v>
      </x:c>
    </x:row>
    <x:row r="2271" spans="1:8">
      <x:c r="A2271" s="186">
        <x:v>45874</x:v>
      </x:c>
      <x:c r="B2271" s="452"/>
      <x:c r="C2271" s="195" t="s">
        <x:v>3410</x:v>
      </x:c>
      <x:c r="D2271" s="194" t="s">
        <x:v>3044</x:v>
      </x:c>
      <x:c r="E2271" s="194">
        <x:v>1</x:v>
      </x:c>
      <x:c r="F2271" s="355" t="s">
        <x:v>6837</x:v>
      </x:c>
      <x:c r="G2271" s="356" t="s">
        <x:v>3016</x:v>
      </x:c>
      <x:c r="H2271" s="356">
        <x:v>1</x:v>
      </x:c>
    </x:row>
    <x:row r="2272" spans="3:9">
      <x:c r="C2272" s="195" t="s">
        <x:v>6676</x:v>
      </x:c>
      <x:c r="D2272" s="194" t="s">
        <x:v>2999</x:v>
      </x:c>
      <x:c r="E2272" s="194">
        <x:v>1</x:v>
      </x:c>
      <x:c r="F2272" s="355" t="s">
        <x:v>9165</x:v>
      </x:c>
      <x:c r="G2272" s="356" t="s">
        <x:v>4621</x:v>
      </x:c>
      <x:c r="H2272" s="356">
        <x:v>1</x:v>
      </x:c>
      <x:c r="I2272" s="194" t="s">
        <x:v>4958</x:v>
      </x:c>
    </x:row>
    <x:row r="2273" spans="3:8">
      <x:c r="C2273" s="195" t="s">
        <x:v>6186</x:v>
      </x:c>
      <x:c r="D2273" s="194" t="s">
        <x:v>2999</x:v>
      </x:c>
      <x:c r="E2273" s="194">
        <x:v>1</x:v>
      </x:c>
      <x:c r="F2273" s="195" t="s">
        <x:v>6676</x:v>
      </x:c>
      <x:c r="G2273" s="194" t="s">
        <x:v>2999</x:v>
      </x:c>
      <x:c r="H2273" s="194">
        <x:v>1</x:v>
      </x:c>
    </x:row>
    <x:row r="2274" spans="3:9">
      <x:c r="C2274" s="195" t="s">
        <x:v>6129</x:v>
      </x:c>
      <x:c r="D2274" s="194" t="s">
        <x:v>2999</x:v>
      </x:c>
      <x:c r="E2274" s="194">
        <x:v>1</x:v>
      </x:c>
      <x:c r="F2274" s="195" t="s">
        <x:v>4660</x:v>
      </x:c>
      <x:c r="G2274" s="194" t="s">
        <x:v>4621</x:v>
      </x:c>
      <x:c r="H2274" s="194">
        <x:v>1</x:v>
      </x:c>
      <x:c r="I2274" s="194" t="s">
        <x:v>7755</x:v>
      </x:c>
    </x:row>
    <x:row r="2275" spans="3:8">
      <x:c r="C2275" s="195" t="s">
        <x:v>6121</x:v>
      </x:c>
      <x:c r="D2275" s="194" t="s">
        <x:v>2999</x:v>
      </x:c>
      <x:c r="E2275" s="194">
        <x:v>1</x:v>
      </x:c>
      <x:c r="F2275" s="319" t="s">
        <x:v>4572</x:v>
      </x:c>
      <x:c r="G2275" s="320" t="s">
        <x:v>3050</x:v>
      </x:c>
      <x:c r="H2275" s="320">
        <x:v>1</x:v>
      </x:c>
    </x:row>
    <x:row r="2276" spans="3:9">
      <x:c r="C2276" s="195" t="s">
        <x:v>6624</x:v>
      </x:c>
      <x:c r="D2276" s="194" t="s">
        <x:v>4629</x:v>
      </x:c>
      <x:c r="E2276" s="194">
        <x:v>1</x:v>
      </x:c>
      <x:c r="F2276" s="195" t="s">
        <x:v>6201</x:v>
      </x:c>
      <x:c r="G2276" s="194" t="s">
        <x:v>4621</x:v>
      </x:c>
      <x:c r="H2276" s="194">
        <x:v>1</x:v>
      </x:c>
      <x:c r="I2276" s="194" t="s">
        <x:v>7755</x:v>
      </x:c>
    </x:row>
    <x:row r="2277" spans="3:9">
      <x:c r="C2277" s="195" t="s">
        <x:v>4572</x:v>
      </x:c>
      <x:c r="D2277" s="194" t="s">
        <x:v>3050</x:v>
      </x:c>
      <x:c r="E2277" s="194">
        <x:v>1</x:v>
      </x:c>
      <x:c r="F2277" s="195" t="s">
        <x:v>6186</x:v>
      </x:c>
      <x:c r="G2277" s="194" t="s">
        <x:v>2999</x:v>
      </x:c>
      <x:c r="H2277" s="194">
        <x:v>1</x:v>
      </x:c>
      <x:c r="I2277" s="194" t="s">
        <x:v>4958</x:v>
      </x:c>
    </x:row>
    <x:row r="2278" spans="3:8">
      <x:c r="C2278" s="195" t="s">
        <x:v>4660</x:v>
      </x:c>
      <x:c r="D2278" s="194" t="s">
        <x:v>4621</x:v>
      </x:c>
      <x:c r="E2278" s="194">
        <x:v>1</x:v>
      </x:c>
      <x:c r="F2278" s="233" t="s">
        <x:v>6728</x:v>
      </x:c>
      <x:c r="G2278" s="234" t="s">
        <x:v>4621</x:v>
      </x:c>
      <x:c r="H2278" s="234">
        <x:v>1</x:v>
      </x:c>
    </x:row>
    <x:row r="2279" spans="3:8">
      <x:c r="C2279" s="195" t="s">
        <x:v>6201</x:v>
      </x:c>
      <x:c r="D2279" s="194" t="s">
        <x:v>4621</x:v>
      </x:c>
      <x:c r="E2279" s="194">
        <x:v>1</x:v>
      </x:c>
      <x:c r="F2279" s="233" t="s">
        <x:v>6624</x:v>
      </x:c>
      <x:c r="G2279" s="234" t="s">
        <x:v>4629</x:v>
      </x:c>
      <x:c r="H2279" s="234">
        <x:v>1</x:v>
      </x:c>
    </x:row>
    <x:row r="2280" spans="3:8">
      <x:c r="C2280" s="195" t="s">
        <x:v>6728</x:v>
      </x:c>
      <x:c r="D2280" s="194" t="s">
        <x:v>4621</x:v>
      </x:c>
      <x:c r="E2280" s="194">
        <x:v>1</x:v>
      </x:c>
      <x:c r="F2280" s="233" t="s">
        <x:v>6129</x:v>
      </x:c>
      <x:c r="G2280" s="234" t="s">
        <x:v>2999</x:v>
      </x:c>
      <x:c r="H2280" s="234">
        <x:v>1</x:v>
      </x:c>
    </x:row>
    <x:row r="2281" spans="3:9">
      <x:c r="C2281" s="195" t="s">
        <x:v>9165</x:v>
      </x:c>
      <x:c r="D2281" s="194" t="s">
        <x:v>4621</x:v>
      </x:c>
      <x:c r="E2281" s="194">
        <x:v>1</x:v>
      </x:c>
      <x:c r="F2281" s="233" t="s">
        <x:v>3410</x:v>
      </x:c>
      <x:c r="G2281" s="234" t="s">
        <x:v>3044</x:v>
      </x:c>
      <x:c r="H2281" s="234">
        <x:v>1</x:v>
      </x:c>
      <x:c r="I2281" s="194" t="s">
        <x:v>7755</x:v>
      </x:c>
    </x:row>
    <x:row r="2282" spans="3:8">
      <x:c r="C2282" s="195" t="s">
        <x:v>6837</x:v>
      </x:c>
      <x:c r="D2282" s="194" t="s">
        <x:v>3016</x:v>
      </x:c>
      <x:c r="E2282" s="194">
        <x:v>1</x:v>
      </x:c>
      <x:c r="F2282" s="233" t="s">
        <x:v>6121</x:v>
      </x:c>
      <x:c r="G2282" s="234" t="s">
        <x:v>2999</x:v>
      </x:c>
      <x:c r="H2282" s="234">
        <x:v>1</x:v>
      </x:c>
    </x:row>
    <x:row r="2283" spans="5:5">
      <x:c r="E2283" s="194">
        <x:f>SUM(E2271:E2282)</x:f>
        <x:v>12</x:v>
      </x:c>
    </x:row>
    <x:row r="2284" spans="1:9">
      <x:c r="A2284" s="186">
        <x:v>45875</x:v>
      </x:c>
      <x:c r="B2284" s="452"/>
      <x:c r="C2284" s="195" t="s">
        <x:v>2315</x:v>
      </x:c>
      <x:c r="D2284" s="194" t="s">
        <x:v>3044</x:v>
      </x:c>
      <x:c r="E2284" s="194">
        <x:v>1</x:v>
      </x:c>
      <x:c r="F2284" s="355" t="s">
        <x:v>8175</x:v>
      </x:c>
      <x:c r="G2284" s="356" t="s">
        <x:v>2999</x:v>
      </x:c>
      <x:c r="H2284" s="356">
        <x:v>1</x:v>
      </x:c>
      <x:c r="I2284" s="194" t="s">
        <x:v>7755</x:v>
      </x:c>
    </x:row>
    <x:row r="2285" spans="3:9">
      <x:c r="C2285" s="195" t="s">
        <x:v>8175</x:v>
      </x:c>
      <x:c r="D2285" s="194" t="s">
        <x:v>2999</x:v>
      </x:c>
      <x:c r="E2285" s="194">
        <x:v>1</x:v>
      </x:c>
      <x:c r="F2285" s="355" t="s">
        <x:v>2315</x:v>
      </x:c>
      <x:c r="G2285" s="356" t="s">
        <x:v>3044</x:v>
      </x:c>
      <x:c r="H2285" s="356">
        <x:v>1</x:v>
      </x:c>
      <x:c r="I2285" s="194" t="s">
        <x:v>7755</x:v>
      </x:c>
    </x:row>
    <x:row r="2286" spans="3:8">
      <x:c r="C2286" s="195" t="s">
        <x:v>3466</x:v>
      </x:c>
      <x:c r="D2286" s="194" t="s">
        <x:v>2999</x:v>
      </x:c>
      <x:c r="E2286" s="194">
        <x:v>1</x:v>
      </x:c>
      <x:c r="F2286" s="195" t="s">
        <x:v>2235</x:v>
      </x:c>
      <x:c r="G2286" s="194" t="s">
        <x:v>3016</x:v>
      </x:c>
      <x:c r="H2286" s="194">
        <x:v>1</x:v>
      </x:c>
    </x:row>
    <x:row r="2287" spans="3:9">
      <x:c r="C2287" s="195" t="s">
        <x:v>3444</x:v>
      </x:c>
      <x:c r="D2287" s="194" t="s">
        <x:v>2999</x:v>
      </x:c>
      <x:c r="E2287" s="194">
        <x:v>1</x:v>
      </x:c>
      <x:c r="F2287" s="195" t="s">
        <x:v>8473</x:v>
      </x:c>
      <x:c r="G2287" s="194" t="s">
        <x:v>4621</x:v>
      </x:c>
      <x:c r="H2287" s="194">
        <x:v>1</x:v>
      </x:c>
      <x:c r="I2287" s="194" t="s">
        <x:v>4958</x:v>
      </x:c>
    </x:row>
    <x:row r="2288" spans="3:9">
      <x:c r="C2288" s="195" t="s">
        <x:v>4777</x:v>
      </x:c>
      <x:c r="D2288" s="194" t="s">
        <x:v>2999</x:v>
      </x:c>
      <x:c r="E2288" s="194">
        <x:v>1</x:v>
      </x:c>
      <x:c r="F2288" s="195" t="s">
        <x:v>8774</x:v>
      </x:c>
      <x:c r="G2288" s="194" t="s">
        <x:v>3050</x:v>
      </x:c>
      <x:c r="H2288" s="194">
        <x:v>1</x:v>
      </x:c>
      <x:c r="I2288" s="194" t="s">
        <x:v>4958</x:v>
      </x:c>
    </x:row>
    <x:row r="2289" spans="3:9">
      <x:c r="C2289" s="195" t="s">
        <x:v>6129</x:v>
      </x:c>
      <x:c r="D2289" s="194" t="s">
        <x:v>2999</x:v>
      </x:c>
      <x:c r="E2289" s="194">
        <x:v>1</x:v>
      </x:c>
      <x:c r="F2289" s="319" t="s">
        <x:v>4560</x:v>
      </x:c>
      <x:c r="G2289" s="320" t="s">
        <x:v>4621</x:v>
      </x:c>
      <x:c r="H2289" s="320">
        <x:v>1</x:v>
      </x:c>
      <x:c r="I2289" s="194" t="s">
        <x:v>7755</x:v>
      </x:c>
    </x:row>
    <x:row r="2290" spans="3:8">
      <x:c r="C2290" s="195" t="s">
        <x:v>6657</x:v>
      </x:c>
      <x:c r="D2290" s="194" t="s">
        <x:v>4629</x:v>
      </x:c>
      <x:c r="E2290" s="194">
        <x:v>1</x:v>
      </x:c>
      <x:c r="F2290" s="319" t="s">
        <x:v>6597</x:v>
      </x:c>
      <x:c r="G2290" s="320" t="s">
        <x:v>3016</x:v>
      </x:c>
      <x:c r="H2290" s="320">
        <x:v>1</x:v>
      </x:c>
    </x:row>
    <x:row r="2291" spans="3:8">
      <x:c r="C2291" s="195" t="s">
        <x:v>6754</x:v>
      </x:c>
      <x:c r="D2291" s="194" t="s">
        <x:v>4629</x:v>
      </x:c>
      <x:c r="E2291" s="194">
        <x:v>1</x:v>
      </x:c>
      <x:c r="F2291" s="319" t="s">
        <x:v>4485</x:v>
      </x:c>
      <x:c r="G2291" s="320" t="s">
        <x:v>3050</x:v>
      </x:c>
      <x:c r="H2291" s="320">
        <x:v>1</x:v>
      </x:c>
    </x:row>
    <x:row r="2292" spans="3:9">
      <x:c r="C2292" s="195" t="s">
        <x:v>8774</x:v>
      </x:c>
      <x:c r="D2292" s="194" t="s">
        <x:v>3050</x:v>
      </x:c>
      <x:c r="E2292" s="194">
        <x:v>1</x:v>
      </x:c>
      <x:c r="F2292" s="195" t="s">
        <x:v>3466</x:v>
      </x:c>
      <x:c r="G2292" s="194" t="s">
        <x:v>2999</x:v>
      </x:c>
      <x:c r="H2292" s="194">
        <x:v>1</x:v>
      </x:c>
      <x:c r="I2292" s="194" t="s">
        <x:v>7755</x:v>
      </x:c>
    </x:row>
    <x:row r="2293" spans="3:9">
      <x:c r="C2293" s="195" t="s">
        <x:v>4485</x:v>
      </x:c>
      <x:c r="D2293" s="194" t="s">
        <x:v>3050</x:v>
      </x:c>
      <x:c r="E2293" s="194">
        <x:v>1</x:v>
      </x:c>
      <x:c r="F2293" s="195" t="s">
        <x:v>3444</x:v>
      </x:c>
      <x:c r="G2293" s="194" t="s">
        <x:v>2999</x:v>
      </x:c>
      <x:c r="H2293" s="194">
        <x:v>1</x:v>
      </x:c>
      <x:c r="I2293" s="194" t="s">
        <x:v>4958</x:v>
      </x:c>
    </x:row>
    <x:row r="2294" spans="3:8">
      <x:c r="C2294" s="195" t="s">
        <x:v>4528</x:v>
      </x:c>
      <x:c r="D2294" s="194" t="s">
        <x:v>3050</x:v>
      </x:c>
      <x:c r="E2294" s="194">
        <x:v>1</x:v>
      </x:c>
      <x:c r="F2294" s="195" t="s">
        <x:v>4528</x:v>
      </x:c>
      <x:c r="G2294" s="194" t="s">
        <x:v>3050</x:v>
      </x:c>
      <x:c r="H2294" s="194">
        <x:v>1</x:v>
      </x:c>
    </x:row>
    <x:row r="2295" spans="3:9">
      <x:c r="C2295" s="195" t="s">
        <x:v>6766</x:v>
      </x:c>
      <x:c r="D2295" s="194" t="s">
        <x:v>3050</x:v>
      </x:c>
      <x:c r="E2295" s="194">
        <x:v>1</x:v>
      </x:c>
      <x:c r="F2295" s="233" t="s">
        <x:v>6766</x:v>
      </x:c>
      <x:c r="G2295" s="234" t="s">
        <x:v>3050</x:v>
      </x:c>
      <x:c r="H2295" s="234">
        <x:v>1</x:v>
      </x:c>
      <x:c r="I2295" s="194" t="s">
        <x:v>7755</x:v>
      </x:c>
    </x:row>
    <x:row r="2296" spans="3:8">
      <x:c r="C2296" s="195" t="s">
        <x:v>6102</x:v>
      </x:c>
      <x:c r="D2296" s="194" t="s">
        <x:v>3050</x:v>
      </x:c>
      <x:c r="E2296" s="194">
        <x:v>2</x:v>
      </x:c>
      <x:c r="F2296" s="195" t="s">
        <x:v>6657</x:v>
      </x:c>
      <x:c r="G2296" s="194" t="s">
        <x:v>4629</x:v>
      </x:c>
      <x:c r="H2296" s="194">
        <x:v>1</x:v>
      </x:c>
    </x:row>
    <x:row r="2297" spans="3:8">
      <x:c r="C2297" s="195" t="s">
        <x:v>4604</x:v>
      </x:c>
      <x:c r="D2297" s="194" t="s">
        <x:v>3050</x:v>
      </x:c>
      <x:c r="E2297" s="194">
        <x:v>1</x:v>
      </x:c>
      <x:c r="F2297" s="236" t="s">
        <x:v>6102</x:v>
      </x:c>
      <x:c r="G2297" s="237" t="s">
        <x:v>3050</x:v>
      </x:c>
      <x:c r="H2297" s="237">
        <x:v>2</x:v>
      </x:c>
    </x:row>
    <x:row r="2298" spans="3:9">
      <x:c r="C2298" s="195" t="s">
        <x:v>8473</x:v>
      </x:c>
      <x:c r="D2298" s="194" t="s">
        <x:v>4621</x:v>
      </x:c>
      <x:c r="E2298" s="194">
        <x:v>1</x:v>
      </x:c>
      <x:c r="F2298" s="236" t="s">
        <x:v>6754</x:v>
      </x:c>
      <x:c r="G2298" s="237" t="s">
        <x:v>4629</x:v>
      </x:c>
      <x:c r="H2298" s="237">
        <x:v>1</x:v>
      </x:c>
      <x:c r="I2298" s="194" t="s">
        <x:v>4958</x:v>
      </x:c>
    </x:row>
    <x:row r="2299" spans="3:9">
      <x:c r="C2299" s="195" t="s">
        <x:v>4560</x:v>
      </x:c>
      <x:c r="D2299" s="194" t="s">
        <x:v>4621</x:v>
      </x:c>
      <x:c r="E2299" s="194">
        <x:v>1</x:v>
      </x:c>
      <x:c r="F2299" s="236" t="s">
        <x:v>4604</x:v>
      </x:c>
      <x:c r="G2299" s="237" t="s">
        <x:v>3050</x:v>
      </x:c>
      <x:c r="H2299" s="237">
        <x:v>1</x:v>
      </x:c>
      <x:c r="I2299" s="194" t="s">
        <x:v>4958</x:v>
      </x:c>
    </x:row>
    <x:row r="2300" spans="3:9">
      <x:c r="C2300" s="195" t="s">
        <x:v>6869</x:v>
      </x:c>
      <x:c r="D2300" s="194" t="s">
        <x:v>4621</x:v>
      </x:c>
      <x:c r="E2300" s="194">
        <x:v>1</x:v>
      </x:c>
      <x:c r="F2300" s="236" t="s">
        <x:v>6869</x:v>
      </x:c>
      <x:c r="G2300" s="237" t="s">
        <x:v>4621</x:v>
      </x:c>
      <x:c r="H2300" s="237">
        <x:v>1</x:v>
      </x:c>
      <x:c r="I2300" s="194" t="s">
        <x:v>4958</x:v>
      </x:c>
    </x:row>
    <x:row r="2301" spans="3:8">
      <x:c r="C2301" s="195" t="s">
        <x:v>6784</x:v>
      </x:c>
      <x:c r="D2301" s="194" t="s">
        <x:v>4621</x:v>
      </x:c>
      <x:c r="E2301" s="194">
        <x:v>1</x:v>
      </x:c>
      <x:c r="F2301" s="236" t="s">
        <x:v>4777</x:v>
      </x:c>
      <x:c r="G2301" s="237" t="s">
        <x:v>2999</x:v>
      </x:c>
      <x:c r="H2301" s="237">
        <x:v>1</x:v>
      </x:c>
    </x:row>
    <x:row r="2302" spans="3:8">
      <x:c r="C2302" s="195" t="s">
        <x:v>6113</x:v>
      </x:c>
      <x:c r="D2302" s="194" t="s">
        <x:v>4621</x:v>
      </x:c>
      <x:c r="E2302" s="194">
        <x:v>1</x:v>
      </x:c>
      <x:c r="F2302" s="195" t="s">
        <x:v>6129</x:v>
      </x:c>
      <x:c r="G2302" s="194" t="s">
        <x:v>2999</x:v>
      </x:c>
      <x:c r="H2302" s="194">
        <x:v>1</x:v>
      </x:c>
    </x:row>
    <x:row r="2303" spans="3:8">
      <x:c r="C2303" s="195" t="s">
        <x:v>4523</x:v>
      </x:c>
      <x:c r="D2303" s="194" t="s">
        <x:v>4621</x:v>
      </x:c>
      <x:c r="E2303" s="194">
        <x:v>1</x:v>
      </x:c>
      <x:c r="F2303" s="195" t="s">
        <x:v>6784</x:v>
      </x:c>
      <x:c r="G2303" s="194" t="s">
        <x:v>4621</x:v>
      </x:c>
      <x:c r="H2303" s="194">
        <x:v>1</x:v>
      </x:c>
    </x:row>
    <x:row r="2304" spans="3:8">
      <x:c r="C2304" s="195" t="s">
        <x:v>2235</x:v>
      </x:c>
      <x:c r="D2304" s="194" t="s">
        <x:v>3016</x:v>
      </x:c>
      <x:c r="E2304" s="194">
        <x:v>1</x:v>
      </x:c>
      <x:c r="F2304" s="195" t="s">
        <x:v>6113</x:v>
      </x:c>
      <x:c r="G2304" s="194" t="s">
        <x:v>4621</x:v>
      </x:c>
      <x:c r="H2304" s="194">
        <x:v>1</x:v>
      </x:c>
    </x:row>
    <x:row r="2305" spans="3:8">
      <x:c r="C2305" s="195" t="s">
        <x:v>6597</x:v>
      </x:c>
      <x:c r="D2305" s="194" t="s">
        <x:v>3016</x:v>
      </x:c>
      <x:c r="E2305" s="194">
        <x:v>1</x:v>
      </x:c>
      <x:c r="F2305" s="195" t="s">
        <x:v>4523</x:v>
      </x:c>
      <x:c r="G2305" s="194" t="s">
        <x:v>4621</x:v>
      </x:c>
      <x:c r="H2305" s="194">
        <x:v>1</x:v>
      </x:c>
    </x:row>
    <x:row r="2306" spans="5:5">
      <x:c r="E2306" s="194">
        <x:f>SUM(E2284:E2305)</x:f>
        <x:v>23</x:v>
      </x:c>
    </x:row>
    <x:row r="2307" spans="1:8">
      <x:c r="A2307" s="186">
        <x:v>45876</x:v>
      </x:c>
      <x:c r="B2307" s="452"/>
      <x:c r="C2307" s="195" t="s">
        <x:v>6212</x:v>
      </x:c>
      <x:c r="D2307" s="194" t="s">
        <x:v>3044</x:v>
      </x:c>
      <x:c r="E2307" s="194">
        <x:v>1</x:v>
      </x:c>
      <x:c r="F2307" s="355" t="s">
        <x:v>8590</x:v>
      </x:c>
      <x:c r="G2307" s="356" t="s">
        <x:v>3050</x:v>
      </x:c>
      <x:c r="H2307" s="356">
        <x:v>1</x:v>
      </x:c>
    </x:row>
    <x:row r="2308" spans="3:9">
      <x:c r="C2308" s="195" t="s">
        <x:v>6680</x:v>
      </x:c>
      <x:c r="D2308" s="194" t="s">
        <x:v>2999</x:v>
      </x:c>
      <x:c r="E2308" s="194">
        <x:v>1</x:v>
      </x:c>
      <x:c r="F2308" s="355" t="s">
        <x:v>8994</x:v>
      </x:c>
      <x:c r="G2308" s="356" t="s">
        <x:v>3050</x:v>
      </x:c>
      <x:c r="H2308" s="356">
        <x:v>1</x:v>
      </x:c>
      <x:c r="I2308" s="194" t="s">
        <x:v>7755</x:v>
      </x:c>
    </x:row>
    <x:row r="2309" spans="3:9">
      <x:c r="C2309" s="195" t="s">
        <x:v>3397</x:v>
      </x:c>
      <x:c r="D2309" s="194" t="s">
        <x:v>4629</x:v>
      </x:c>
      <x:c r="E2309" s="194">
        <x:v>1</x:v>
      </x:c>
      <x:c r="F2309" s="195" t="s">
        <x:v>3420</x:v>
      </x:c>
      <x:c r="G2309" s="194" t="s">
        <x:v>3016</x:v>
      </x:c>
      <x:c r="H2309" s="194">
        <x:v>1</x:v>
      </x:c>
      <x:c r="I2309" s="194" t="s">
        <x:v>7755</x:v>
      </x:c>
    </x:row>
    <x:row r="2310" spans="3:8">
      <x:c r="C2310" s="195" t="s">
        <x:v>3295</x:v>
      </x:c>
      <x:c r="D2310" s="194" t="s">
        <x:v>4629</x:v>
      </x:c>
      <x:c r="E2310" s="194">
        <x:v>1</x:v>
      </x:c>
      <x:c r="F2310" s="195" t="s">
        <x:v>3397</x:v>
      </x:c>
      <x:c r="G2310" s="194" t="s">
        <x:v>4629</x:v>
      </x:c>
      <x:c r="H2310" s="194">
        <x:v>1</x:v>
      </x:c>
    </x:row>
    <x:row r="2311" spans="3:8">
      <x:c r="C2311" s="195" t="s">
        <x:v>8590</x:v>
      </x:c>
      <x:c r="D2311" s="194" t="s">
        <x:v>3050</x:v>
      </x:c>
      <x:c r="E2311" s="194">
        <x:v>1</x:v>
      </x:c>
      <x:c r="F2311" s="195" t="s">
        <x:v>6237</x:v>
      </x:c>
      <x:c r="G2311" s="194" t="s">
        <x:v>3050</x:v>
      </x:c>
      <x:c r="H2311" s="194">
        <x:v>1</x:v>
      </x:c>
    </x:row>
    <x:row r="2312" spans="3:8">
      <x:c r="C2312" s="195" t="s">
        <x:v>8994</x:v>
      </x:c>
      <x:c r="D2312" s="194" t="s">
        <x:v>3050</x:v>
      </x:c>
      <x:c r="E2312" s="194">
        <x:v>1</x:v>
      </x:c>
      <x:c r="F2312" s="319" t="s">
        <x:v>6680</x:v>
      </x:c>
      <x:c r="G2312" s="320" t="s">
        <x:v>2999</x:v>
      </x:c>
      <x:c r="H2312" s="320">
        <x:v>1</x:v>
      </x:c>
    </x:row>
    <x:row r="2313" spans="3:8">
      <x:c r="C2313" s="195" t="s">
        <x:v>6237</x:v>
      </x:c>
      <x:c r="D2313" s="194" t="s">
        <x:v>3050</x:v>
      </x:c>
      <x:c r="E2313" s="194">
        <x:v>1</x:v>
      </x:c>
      <x:c r="F2313" s="195" t="s">
        <x:v>6108</x:v>
      </x:c>
      <x:c r="G2313" s="194" t="s">
        <x:v>4621</x:v>
      </x:c>
      <x:c r="H2313" s="194">
        <x:v>1</x:v>
      </x:c>
    </x:row>
    <x:row r="2314" spans="3:8">
      <x:c r="C2314" s="195" t="s">
        <x:v>6108</x:v>
      </x:c>
      <x:c r="D2314" s="194" t="s">
        <x:v>4621</x:v>
      </x:c>
      <x:c r="E2314" s="194">
        <x:v>1</x:v>
      </x:c>
      <x:c r="F2314" s="195" t="s">
        <x:v>6212</x:v>
      </x:c>
      <x:c r="G2314" s="194" t="s">
        <x:v>3044</x:v>
      </x:c>
      <x:c r="H2314" s="194">
        <x:v>1</x:v>
      </x:c>
    </x:row>
    <x:row r="2315" spans="3:8">
      <x:c r="C2315" s="195" t="s">
        <x:v>3420</x:v>
      </x:c>
      <x:c r="D2315" s="194" t="s">
        <x:v>3016</x:v>
      </x:c>
      <x:c r="E2315" s="194">
        <x:v>1</x:v>
      </x:c>
      <x:c r="F2315" s="195" t="s">
        <x:v>3295</x:v>
      </x:c>
      <x:c r="G2315" s="194" t="s">
        <x:v>4629</x:v>
      </x:c>
      <x:c r="H2315" s="194">
        <x:v>1</x:v>
      </x:c>
    </x:row>
    <x:row r="2316" spans="5:5">
      <x:c r="E2316" s="194">
        <x:f>SUM(E2307:E2315)</x:f>
        <x:v>9</x:v>
      </x:c>
    </x:row>
    <x:row r="2317" spans="1:9">
      <x:c r="A2317" s="186">
        <x:v>45877</x:v>
      </x:c>
      <x:c r="B2317" s="452"/>
      <x:c r="C2317" s="195" t="s">
        <x:v>5666</x:v>
      </x:c>
      <x:c r="D2317" s="194" t="s">
        <x:v>4629</x:v>
      </x:c>
      <x:c r="E2317" s="194">
        <x:v>1</x:v>
      </x:c>
      <x:c r="F2317" s="355" t="s">
        <x:v>5961</x:v>
      </x:c>
      <x:c r="G2317" s="356" t="s">
        <x:v>3050</x:v>
      </x:c>
      <x:c r="H2317" s="356">
        <x:v>1</x:v>
      </x:c>
      <x:c r="I2317" s="194" t="s">
        <x:v>7755</x:v>
      </x:c>
    </x:row>
    <x:row r="2318" spans="3:8">
      <x:c r="C2318" s="195" t="s">
        <x:v>5961</x:v>
      </x:c>
      <x:c r="D2318" s="194" t="s">
        <x:v>3050</x:v>
      </x:c>
      <x:c r="E2318" s="194">
        <x:v>1</x:v>
      </x:c>
      <x:c r="F2318" s="355" t="s">
        <x:v>5666</x:v>
      </x:c>
      <x:c r="G2318" s="356" t="s">
        <x:v>4629</x:v>
      </x:c>
      <x:c r="H2318" s="356">
        <x:v>1</x:v>
      </x:c>
    </x:row>
    <x:row r="2319" spans="3:9">
      <x:c r="C2319" s="195" t="s">
        <x:v>8590</x:v>
      </x:c>
      <x:c r="D2319" s="194" t="s">
        <x:v>3050</x:v>
      </x:c>
      <x:c r="E2319" s="194">
        <x:v>1</x:v>
      </x:c>
      <x:c r="F2319" s="355" t="s">
        <x:v>8590</x:v>
      </x:c>
      <x:c r="G2319" s="356" t="s">
        <x:v>3050</x:v>
      </x:c>
      <x:c r="H2319" s="356">
        <x:v>1</x:v>
      </x:c>
      <x:c r="I2319" s="194" t="s">
        <x:v>4958</x:v>
      </x:c>
    </x:row>
    <x:row r="2320" spans="3:9">
      <x:c r="C2320" s="195" t="s">
        <x:v>3361</x:v>
      </x:c>
      <x:c r="D2320" s="194" t="s">
        <x:v>3050</x:v>
      </x:c>
      <x:c r="E2320" s="194">
        <x:v>1</x:v>
      </x:c>
      <x:c r="F2320" s="355" t="s">
        <x:v>9008</x:v>
      </x:c>
      <x:c r="G2320" s="356" t="s">
        <x:v>3016</x:v>
      </x:c>
      <x:c r="H2320" s="356">
        <x:v>1</x:v>
      </x:c>
      <x:c r="I2320" s="194" t="s">
        <x:v>4958</x:v>
      </x:c>
    </x:row>
    <x:row r="2321" spans="3:8">
      <x:c r="C2321" s="195" t="s">
        <x:v>3318</x:v>
      </x:c>
      <x:c r="D2321" s="194" t="s">
        <x:v>3050</x:v>
      </x:c>
      <x:c r="E2321" s="194">
        <x:v>1</x:v>
      </x:c>
      <x:c r="F2321" s="195" t="s">
        <x:v>3361</x:v>
      </x:c>
      <x:c r="G2321" s="194" t="s">
        <x:v>3050</x:v>
      </x:c>
      <x:c r="H2321" s="194">
        <x:v>1</x:v>
      </x:c>
    </x:row>
    <x:row r="2322" spans="3:8">
      <x:c r="C2322" s="195" t="s">
        <x:v>9008</x:v>
      </x:c>
      <x:c r="D2322" s="194" t="s">
        <x:v>3016</x:v>
      </x:c>
      <x:c r="E2322" s="194">
        <x:v>1</x:v>
      </x:c>
      <x:c r="F2322" s="195" t="s">
        <x:v>3318</x:v>
      </x:c>
      <x:c r="G2322" s="194" t="s">
        <x:v>3050</x:v>
      </x:c>
      <x:c r="H2322" s="194">
        <x:v>1</x:v>
      </x:c>
    </x:row>
    <x:row r="2323" spans="5:5">
      <x:c r="E2323" s="194">
        <x:f>SUM(E2317:E2322)</x:f>
        <x:v>6</x:v>
      </x:c>
    </x:row>
    <x:row r="2324" spans="1:8">
      <x:c r="A2324" s="186">
        <x:v>45878</x:v>
      </x:c>
      <x:c r="B2324" s="452"/>
      <x:c r="C2324" s="195" t="s">
        <x:v>8730</x:v>
      </x:c>
      <x:c r="D2324" s="194" t="s">
        <x:v>2999</x:v>
      </x:c>
      <x:c r="E2324" s="194">
        <x:v>1</x:v>
      </x:c>
      <x:c r="F2324" s="355" t="s">
        <x:v>5937</x:v>
      </x:c>
      <x:c r="G2324" s="356" t="s">
        <x:v>433</x:v>
      </x:c>
      <x:c r="H2324" s="356">
        <x:v>1</x:v>
      </x:c>
    </x:row>
    <x:row r="2325" spans="1:9">
      <x:c r="A2325" s="186"/>
      <x:c r="B2325" s="452"/>
      <x:c r="C2325" s="195" t="s">
        <x:v>4563</x:v>
      </x:c>
      <x:c r="D2325" s="194" t="s">
        <x:v>2999</x:v>
      </x:c>
      <x:c r="E2325" s="194">
        <x:v>1</x:v>
      </x:c>
      <x:c r="F2325" s="355" t="s">
        <x:v>4215</x:v>
      </x:c>
      <x:c r="G2325" s="356" t="s">
        <x:v>4621</x:v>
      </x:c>
      <x:c r="H2325" s="356">
        <x:v>1</x:v>
      </x:c>
      <x:c r="I2325" s="194" t="s">
        <x:v>7755</x:v>
      </x:c>
    </x:row>
    <x:row r="2326" spans="3:9">
      <x:c r="C2326" s="195" t="s">
        <x:v>6695</x:v>
      </x:c>
      <x:c r="D2326" s="194" t="s">
        <x:v>4629</x:v>
      </x:c>
      <x:c r="E2326" s="194">
        <x:v>1</x:v>
      </x:c>
      <x:c r="F2326" s="355" t="s">
        <x:v>8730</x:v>
      </x:c>
      <x:c r="G2326" s="356" t="s">
        <x:v>2999</x:v>
      </x:c>
      <x:c r="H2326" s="356">
        <x:v>1</x:v>
      </x:c>
      <x:c r="I2326" s="194" t="s">
        <x:v>4958</x:v>
      </x:c>
    </x:row>
    <x:row r="2327" spans="3:8">
      <x:c r="C2327" s="195" t="s">
        <x:v>4535</x:v>
      </x:c>
      <x:c r="D2327" s="194" t="s">
        <x:v>4629</x:v>
      </x:c>
      <x:c r="E2327" s="194">
        <x:v>1</x:v>
      </x:c>
      <x:c r="F2327" s="355" t="s">
        <x:v>4336</x:v>
      </x:c>
      <x:c r="G2327" s="356" t="s">
        <x:v>3016</x:v>
      </x:c>
      <x:c r="H2327" s="356">
        <x:v>1</x:v>
      </x:c>
    </x:row>
    <x:row r="2328" spans="3:9">
      <x:c r="C2328" s="195" t="s">
        <x:v>3354</x:v>
      </x:c>
      <x:c r="D2328" s="194" t="s">
        <x:v>4629</x:v>
      </x:c>
      <x:c r="E2328" s="194">
        <x:v>1</x:v>
      </x:c>
      <x:c r="F2328" s="195" t="s">
        <x:v>6695</x:v>
      </x:c>
      <x:c r="G2328" s="194" t="s">
        <x:v>4629</x:v>
      </x:c>
      <x:c r="H2328" s="194">
        <x:v>1</x:v>
      </x:c>
      <x:c r="I2328" s="194" t="s">
        <x:v>7755</x:v>
      </x:c>
    </x:row>
    <x:row r="2329" spans="3:9">
      <x:c r="C2329" s="195" t="s">
        <x:v>6261</x:v>
      </x:c>
      <x:c r="D2329" s="194" t="s">
        <x:v>4629</x:v>
      </x:c>
      <x:c r="E2329" s="194">
        <x:v>2</x:v>
      </x:c>
      <x:c r="F2329" s="319" t="s">
        <x:v>6932</x:v>
      </x:c>
      <x:c r="G2329" s="320" t="s">
        <x:v>4621</x:v>
      </x:c>
      <x:c r="H2329" s="320">
        <x:v>1</x:v>
      </x:c>
      <x:c r="I2329" s="194" t="s">
        <x:v>4958</x:v>
      </x:c>
    </x:row>
    <x:row r="2330" spans="1:9">
      <x:c r="A2330" s="181" t="s">
        <x:v>1924</x:v>
      </x:c>
      <x:c r="C2330" s="195" t="s">
        <x:v>5937</x:v>
      </x:c>
      <x:c r="D2330" s="194" t="s">
        <x:v>433</x:v>
      </x:c>
      <x:c r="E2330" s="194">
        <x:v>1</x:v>
      </x:c>
      <x:c r="F2330" s="319" t="s">
        <x:v>4535</x:v>
      </x:c>
      <x:c r="G2330" s="320" t="s">
        <x:v>4629</x:v>
      </x:c>
      <x:c r="H2330" s="320">
        <x:v>1</x:v>
      </x:c>
      <x:c r="I2330" s="194" t="s">
        <x:v>7755</x:v>
      </x:c>
    </x:row>
    <x:row r="2331" spans="3:9">
      <x:c r="C2331" s="195" t="s">
        <x:v>6237</x:v>
      </x:c>
      <x:c r="D2331" s="194" t="s">
        <x:v>3050</x:v>
      </x:c>
      <x:c r="E2331" s="194">
        <x:v>1</x:v>
      </x:c>
      <x:c r="F2331" s="319" t="s">
        <x:v>6237</x:v>
      </x:c>
      <x:c r="G2331" s="320" t="s">
        <x:v>3050</x:v>
      </x:c>
      <x:c r="H2331" s="320">
        <x:v>1</x:v>
      </x:c>
      <x:c r="I2331" s="194" t="s">
        <x:v>4958</x:v>
      </x:c>
    </x:row>
    <x:row r="2332" spans="3:9">
      <x:c r="C2332" s="195" t="s">
        <x:v>6226</x:v>
      </x:c>
      <x:c r="D2332" s="194" t="s">
        <x:v>3050</x:v>
      </x:c>
      <x:c r="E2332" s="194">
        <x:v>1</x:v>
      </x:c>
      <x:c r="F2332" s="319" t="s">
        <x:v>1838</x:v>
      </x:c>
      <x:c r="G2332" s="320" t="s">
        <x:v>4621</x:v>
      </x:c>
      <x:c r="H2332" s="320">
        <x:v>1</x:v>
      </x:c>
      <x:c r="I2332" s="194" t="s">
        <x:v>7755</x:v>
      </x:c>
    </x:row>
    <x:row r="2333" spans="1:8">
      <x:c r="A2333" s="181" t="s">
        <x:v>6843</x:v>
      </x:c>
      <x:c r="C2333" s="195" t="s">
        <x:v>8127</x:v>
      </x:c>
      <x:c r="D2333" s="194" t="s">
        <x:v>433</x:v>
      </x:c>
      <x:c r="E2333" s="194">
        <x:v>1</x:v>
      </x:c>
      <x:c r="F2333" s="195" t="s">
        <x:v>6226</x:v>
      </x:c>
      <x:c r="G2333" s="194" t="s">
        <x:v>3050</x:v>
      </x:c>
      <x:c r="H2333" s="194">
        <x:v>1</x:v>
      </x:c>
    </x:row>
    <x:row r="2334" spans="3:8">
      <x:c r="C2334" s="195" t="s">
        <x:v>4215</x:v>
      </x:c>
      <x:c r="D2334" s="194" t="s">
        <x:v>4621</x:v>
      </x:c>
      <x:c r="E2334" s="194">
        <x:v>1</x:v>
      </x:c>
      <x:c r="F2334" s="195" t="s">
        <x:v>6091</x:v>
      </x:c>
      <x:c r="G2334" s="194" t="s">
        <x:v>4621</x:v>
      </x:c>
      <x:c r="H2334" s="194">
        <x:v>1</x:v>
      </x:c>
    </x:row>
    <x:row r="2335" spans="3:8">
      <x:c r="C2335" s="195" t="s">
        <x:v>6932</x:v>
      </x:c>
      <x:c r="D2335" s="194" t="s">
        <x:v>4621</x:v>
      </x:c>
      <x:c r="E2335" s="194">
        <x:v>1</x:v>
      </x:c>
      <x:c r="F2335" s="195" t="s">
        <x:v>6632</x:v>
      </x:c>
      <x:c r="G2335" s="194" t="s">
        <x:v>4621</x:v>
      </x:c>
      <x:c r="H2335" s="194">
        <x:v>1</x:v>
      </x:c>
    </x:row>
    <x:row r="2336" spans="3:8">
      <x:c r="C2336" s="195" t="s">
        <x:v>1838</x:v>
      </x:c>
      <x:c r="D2336" s="194" t="s">
        <x:v>4621</x:v>
      </x:c>
      <x:c r="E2336" s="194">
        <x:v>1</x:v>
      </x:c>
      <x:c r="F2336" s="195" t="s">
        <x:v>4762</x:v>
      </x:c>
      <x:c r="G2336" s="194" t="s">
        <x:v>4621</x:v>
      </x:c>
      <x:c r="H2336" s="194">
        <x:v>1</x:v>
      </x:c>
    </x:row>
    <x:row r="2337" spans="3:8">
      <x:c r="C2337" s="195" t="s">
        <x:v>6091</x:v>
      </x:c>
      <x:c r="D2337" s="194" t="s">
        <x:v>4621</x:v>
      </x:c>
      <x:c r="E2337" s="194">
        <x:v>1</x:v>
      </x:c>
      <x:c r="F2337" s="236" t="s">
        <x:v>8127</x:v>
      </x:c>
      <x:c r="G2337" s="237" t="s">
        <x:v>433</x:v>
      </x:c>
      <x:c r="H2337" s="237">
        <x:v>1</x:v>
      </x:c>
    </x:row>
    <x:row r="2338" spans="3:8">
      <x:c r="C2338" s="195" t="s">
        <x:v>6632</x:v>
      </x:c>
      <x:c r="D2338" s="194" t="s">
        <x:v>4621</x:v>
      </x:c>
      <x:c r="E2338" s="194">
        <x:v>1</x:v>
      </x:c>
      <x:c r="F2338" s="195" t="s">
        <x:v>3354</x:v>
      </x:c>
      <x:c r="G2338" s="194" t="s">
        <x:v>4629</x:v>
      </x:c>
      <x:c r="H2338" s="194">
        <x:v>1</x:v>
      </x:c>
    </x:row>
    <x:row r="2339" spans="3:8">
      <x:c r="C2339" s="195" t="s">
        <x:v>4762</x:v>
      </x:c>
      <x:c r="D2339" s="194" t="s">
        <x:v>4621</x:v>
      </x:c>
      <x:c r="E2339" s="194">
        <x:v>1</x:v>
      </x:c>
      <x:c r="F2339" s="195" t="s">
        <x:v>4563</x:v>
      </x:c>
      <x:c r="G2339" s="194" t="s">
        <x:v>2999</x:v>
      </x:c>
      <x:c r="H2339" s="194">
        <x:v>1</x:v>
      </x:c>
    </x:row>
    <x:row r="2340" spans="3:8">
      <x:c r="C2340" s="195" t="s">
        <x:v>4336</x:v>
      </x:c>
      <x:c r="D2340" s="194" t="s">
        <x:v>3016</x:v>
      </x:c>
      <x:c r="E2340" s="194">
        <x:v>1</x:v>
      </x:c>
      <x:c r="F2340" s="233" t="s">
        <x:v>6261</x:v>
      </x:c>
      <x:c r="G2340" s="234" t="s">
        <x:v>4629</x:v>
      </x:c>
      <x:c r="H2340" s="234">
        <x:v>2</x:v>
      </x:c>
    </x:row>
    <x:row r="2341" spans="5:5">
      <x:c r="E2341" s="194">
        <x:f>SUM(E2324:E2340)</x:f>
        <x:v>18</x:v>
      </x:c>
    </x:row>
    <x:row r="2342" spans="1:8">
      <x:c r="A2342" s="186">
        <x:v>45879</x:v>
      </x:c>
      <x:c r="B2342" s="452"/>
      <x:c r="C2342" s="195" t="s">
        <x:v>6939</x:v>
      </x:c>
      <x:c r="D2342" s="194" t="s">
        <x:v>3044</x:v>
      </x:c>
      <x:c r="E2342" s="194">
        <x:v>1</x:v>
      </x:c>
      <x:c r="F2342" s="355" t="s">
        <x:v>2112</x:v>
      </x:c>
      <x:c r="G2342" s="356" t="s">
        <x:v>3016</x:v>
      </x:c>
      <x:c r="H2342" s="356">
        <x:v>1</x:v>
      </x:c>
    </x:row>
    <x:row r="2343" spans="3:9">
      <x:c r="C2343" s="195" t="s">
        <x:v>6746</x:v>
      </x:c>
      <x:c r="D2343" s="194" t="s">
        <x:v>2999</x:v>
      </x:c>
      <x:c r="E2343" s="194">
        <x:v>1</x:v>
      </x:c>
      <x:c r="F2343" s="355" t="s">
        <x:v>8944</x:v>
      </x:c>
      <x:c r="G2343" s="356" t="s">
        <x:v>3016</x:v>
      </x:c>
      <x:c r="H2343" s="356">
        <x:v>1</x:v>
      </x:c>
      <x:c r="I2343" s="194" t="s">
        <x:v>4958</x:v>
      </x:c>
    </x:row>
    <x:row r="2344" spans="3:9">
      <x:c r="C2344" s="195" t="s">
        <x:v>4801</x:v>
      </x:c>
      <x:c r="D2344" s="194" t="s">
        <x:v>2999</x:v>
      </x:c>
      <x:c r="E2344" s="194">
        <x:v>1</x:v>
      </x:c>
      <x:c r="F2344" s="355" t="s">
        <x:v>4284</x:v>
      </x:c>
      <x:c r="G2344" s="356" t="s">
        <x:v>3050</x:v>
      </x:c>
      <x:c r="H2344" s="356">
        <x:v>1</x:v>
      </x:c>
      <x:c r="I2344" s="194" t="s">
        <x:v>7755</x:v>
      </x:c>
    </x:row>
    <x:row r="2345" spans="3:8">
      <x:c r="C2345" s="195" t="s">
        <x:v>4805</x:v>
      </x:c>
      <x:c r="D2345" s="194" t="s">
        <x:v>4629</x:v>
      </x:c>
      <x:c r="E2345" s="194">
        <x:v>1</x:v>
      </x:c>
      <x:c r="F2345" s="355" t="s">
        <x:v>4124</x:v>
      </x:c>
      <x:c r="G2345" s="356" t="s">
        <x:v>3050</x:v>
      </x:c>
      <x:c r="H2345" s="356">
        <x:v>1</x:v>
      </x:c>
    </x:row>
    <x:row r="2346" spans="3:9">
      <x:c r="C2346" s="195" t="s">
        <x:v>8939</x:v>
      </x:c>
      <x:c r="D2346" s="194" t="s">
        <x:v>4629</x:v>
      </x:c>
      <x:c r="E2346" s="194">
        <x:v>1</x:v>
      </x:c>
      <x:c r="F2346" s="195" t="s">
        <x:v>4805</x:v>
      </x:c>
      <x:c r="G2346" s="194" t="s">
        <x:v>4629</x:v>
      </x:c>
      <x:c r="H2346" s="194">
        <x:v>1</x:v>
      </x:c>
      <x:c r="I2346" s="194" t="s">
        <x:v>7755</x:v>
      </x:c>
    </x:row>
    <x:row r="2347" spans="3:8">
      <x:c r="C2347" s="195" t="s">
        <x:v>4284</x:v>
      </x:c>
      <x:c r="D2347" s="194" t="s">
        <x:v>3050</x:v>
      </x:c>
      <x:c r="E2347" s="194">
        <x:v>1</x:v>
      </x:c>
      <x:c r="F2347" s="319" t="s">
        <x:v>6746</x:v>
      </x:c>
      <x:c r="G2347" s="320" t="s">
        <x:v>2999</x:v>
      </x:c>
      <x:c r="H2347" s="320">
        <x:v>1</x:v>
      </x:c>
    </x:row>
    <x:row r="2348" spans="3:8">
      <x:c r="C2348" s="195" t="s">
        <x:v>4124</x:v>
      </x:c>
      <x:c r="D2348" s="194" t="s">
        <x:v>3050</x:v>
      </x:c>
      <x:c r="E2348" s="194">
        <x:v>1</x:v>
      </x:c>
      <x:c r="F2348" s="319" t="s">
        <x:v>3307</x:v>
      </x:c>
      <x:c r="G2348" s="320" t="s">
        <x:v>3050</x:v>
      </x:c>
      <x:c r="H2348" s="320">
        <x:v>1</x:v>
      </x:c>
    </x:row>
    <x:row r="2349" spans="3:8">
      <x:c r="C2349" s="195" t="s">
        <x:v>3307</x:v>
      </x:c>
      <x:c r="D2349" s="194" t="s">
        <x:v>3050</x:v>
      </x:c>
      <x:c r="E2349" s="194">
        <x:v>1</x:v>
      </x:c>
      <x:c r="F2349" s="195" t="s">
        <x:v>6939</x:v>
      </x:c>
      <x:c r="G2349" s="194" t="s">
        <x:v>3044</x:v>
      </x:c>
      <x:c r="H2349" s="194">
        <x:v>1</x:v>
      </x:c>
    </x:row>
    <x:row r="2350" spans="3:9">
      <x:c r="C2350" s="195" t="s">
        <x:v>1917</x:v>
      </x:c>
      <x:c r="D2350" s="194" t="s">
        <x:v>3050</x:v>
      </x:c>
      <x:c r="E2350" s="194">
        <x:v>1</x:v>
      </x:c>
      <x:c r="F2350" s="195" t="s">
        <x:v>3364</x:v>
      </x:c>
      <x:c r="G2350" s="194" t="s">
        <x:v>3016</x:v>
      </x:c>
      <x:c r="H2350" s="194">
        <x:v>1</x:v>
      </x:c>
      <x:c r="I2350" s="194" t="s">
        <x:v>7755</x:v>
      </x:c>
    </x:row>
    <x:row r="2351" spans="3:8">
      <x:c r="C2351" s="195" t="s">
        <x:v>6652</x:v>
      </x:c>
      <x:c r="D2351" s="194" t="s">
        <x:v>3050</x:v>
      </x:c>
      <x:c r="E2351" s="194">
        <x:v>1</x:v>
      </x:c>
      <x:c r="F2351" s="236" t="s">
        <x:v>1917</x:v>
      </x:c>
      <x:c r="G2351" s="237" t="s">
        <x:v>3050</x:v>
      </x:c>
      <x:c r="H2351" s="237">
        <x:v>1</x:v>
      </x:c>
    </x:row>
    <x:row r="2352" spans="3:9">
      <x:c r="C2352" s="195" t="s">
        <x:v>6219</x:v>
      </x:c>
      <x:c r="D2352" s="194" t="s">
        <x:v>3050</x:v>
      </x:c>
      <x:c r="E2352" s="194">
        <x:v>1</x:v>
      </x:c>
      <x:c r="F2352" s="236" t="s">
        <x:v>6652</x:v>
      </x:c>
      <x:c r="G2352" s="237" t="s">
        <x:v>3050</x:v>
      </x:c>
      <x:c r="H2352" s="237">
        <x:v>1</x:v>
      </x:c>
      <x:c r="I2352" s="194" t="s">
        <x:v>4958</x:v>
      </x:c>
    </x:row>
    <x:row r="2353" spans="3:9">
      <x:c r="C2353" s="195" t="s">
        <x:v>3416</x:v>
      </x:c>
      <x:c r="D2353" s="194" t="s">
        <x:v>3050</x:v>
      </x:c>
      <x:c r="E2353" s="194">
        <x:v>1</x:v>
      </x:c>
      <x:c r="F2353" s="236" t="s">
        <x:v>8939</x:v>
      </x:c>
      <x:c r="G2353" s="237" t="s">
        <x:v>4629</x:v>
      </x:c>
      <x:c r="H2353" s="237">
        <x:v>1</x:v>
      </x:c>
      <x:c r="I2353" s="194" t="s">
        <x:v>4958</x:v>
      </x:c>
    </x:row>
    <x:row r="2354" spans="3:8">
      <x:c r="C2354" s="195" t="s">
        <x:v>4503</x:v>
      </x:c>
      <x:c r="D2354" s="194" t="s">
        <x:v>4621</x:v>
      </x:c>
      <x:c r="E2354" s="194">
        <x:v>1</x:v>
      </x:c>
      <x:c r="F2354" s="195" t="s">
        <x:v>4503</x:v>
      </x:c>
      <x:c r="G2354" s="194" t="s">
        <x:v>4621</x:v>
      </x:c>
      <x:c r="H2354" s="194">
        <x:v>1</x:v>
      </x:c>
    </x:row>
    <x:row r="2355" spans="3:8">
      <x:c r="C2355" s="195" t="s">
        <x:v>6728</x:v>
      </x:c>
      <x:c r="D2355" s="194" t="s">
        <x:v>4621</x:v>
      </x:c>
      <x:c r="E2355" s="194">
        <x:v>1</x:v>
      </x:c>
      <x:c r="F2355" s="195" t="s">
        <x:v>6219</x:v>
      </x:c>
      <x:c r="G2355" s="194" t="s">
        <x:v>3050</x:v>
      </x:c>
      <x:c r="H2355" s="194">
        <x:v>1</x:v>
      </x:c>
    </x:row>
    <x:row r="2356" spans="3:9">
      <x:c r="C2356" s="195" t="s">
        <x:v>6784</x:v>
      </x:c>
      <x:c r="D2356" s="194" t="s">
        <x:v>4621</x:v>
      </x:c>
      <x:c r="E2356" s="194">
        <x:v>1</x:v>
      </x:c>
      <x:c r="F2356" s="233" t="s">
        <x:v>6728</x:v>
      </x:c>
      <x:c r="G2356" s="234" t="s">
        <x:v>4621</x:v>
      </x:c>
      <x:c r="H2356" s="234">
        <x:v>1</x:v>
      </x:c>
      <x:c r="I2356" s="194" t="s">
        <x:v>4958</x:v>
      </x:c>
    </x:row>
    <x:row r="2357" spans="3:8">
      <x:c r="C2357" s="195" t="s">
        <x:v>2112</x:v>
      </x:c>
      <x:c r="D2357" s="194" t="s">
        <x:v>3016</x:v>
      </x:c>
      <x:c r="E2357" s="194">
        <x:v>1</x:v>
      </x:c>
      <x:c r="F2357" s="233" t="s">
        <x:v>4801</x:v>
      </x:c>
      <x:c r="G2357" s="234" t="s">
        <x:v>2999</x:v>
      </x:c>
      <x:c r="H2357" s="234">
        <x:v>1</x:v>
      </x:c>
    </x:row>
    <x:row r="2358" spans="3:9">
      <x:c r="C2358" s="195" t="s">
        <x:v>8944</x:v>
      </x:c>
      <x:c r="D2358" s="194" t="s">
        <x:v>3016</x:v>
      </x:c>
      <x:c r="E2358" s="194">
        <x:v>1</x:v>
      </x:c>
      <x:c r="F2358" s="233" t="s">
        <x:v>6784</x:v>
      </x:c>
      <x:c r="G2358" s="234" t="s">
        <x:v>4621</x:v>
      </x:c>
      <x:c r="H2358" s="234">
        <x:v>1</x:v>
      </x:c>
      <x:c r="I2358" s="194" t="s">
        <x:v>4958</x:v>
      </x:c>
    </x:row>
    <x:row r="2359" spans="3:8">
      <x:c r="C2359" s="195" t="s">
        <x:v>3364</x:v>
      </x:c>
      <x:c r="D2359" s="194" t="s">
        <x:v>3016</x:v>
      </x:c>
      <x:c r="E2359" s="194">
        <x:v>1</x:v>
      </x:c>
      <x:c r="F2359" s="233" t="s">
        <x:v>3416</x:v>
      </x:c>
      <x:c r="G2359" s="234" t="s">
        <x:v>3050</x:v>
      </x:c>
      <x:c r="H2359" s="234">
        <x:v>1</x:v>
      </x:c>
    </x:row>
    <x:row r="2360" spans="5:5">
      <x:c r="E2360" s="194">
        <x:f>SUM(E2342:E2359)</x:f>
        <x:v>18</x:v>
      </x:c>
    </x:row>
    <x:row r="2361" spans="1:9">
      <x:c r="A2361" s="186">
        <x:v>45880</x:v>
      </x:c>
      <x:c r="B2361" s="452"/>
      <x:c r="C2361" s="195" t="s">
        <x:v>3458</x:v>
      </x:c>
      <x:c r="D2361" s="194" t="s">
        <x:v>4629</x:v>
      </x:c>
      <x:c r="E2361" s="194">
        <x:v>1</x:v>
      </x:c>
      <x:c r="F2361" s="355" t="s">
        <x:v>5670</x:v>
      </x:c>
      <x:c r="G2361" s="356" t="s">
        <x:v>3050</x:v>
      </x:c>
      <x:c r="H2361" s="356">
        <x:v>1</x:v>
      </x:c>
      <x:c r="I2361" s="194" t="s">
        <x:v>7755</x:v>
      </x:c>
    </x:row>
    <x:row r="2362" spans="3:9">
      <x:c r="C2362" s="195" t="s">
        <x:v>9034</x:v>
      </x:c>
      <x:c r="D2362" s="194" t="s">
        <x:v>4629</x:v>
      </x:c>
      <x:c r="E2362" s="194">
        <x:v>1</x:v>
      </x:c>
      <x:c r="F2362" s="355" t="s">
        <x:v>6109</x:v>
      </x:c>
      <x:c r="G2362" s="356" t="s">
        <x:v>3016</x:v>
      </x:c>
      <x:c r="H2362" s="356">
        <x:v>1</x:v>
      </x:c>
      <x:c r="I2362" s="194" t="s">
        <x:v>7755</x:v>
      </x:c>
    </x:row>
    <x:row r="2363" spans="3:9">
      <x:c r="C2363" s="195" t="s">
        <x:v>5670</x:v>
      </x:c>
      <x:c r="D2363" s="194" t="s">
        <x:v>3050</x:v>
      </x:c>
      <x:c r="E2363" s="194">
        <x:v>1</x:v>
      </x:c>
      <x:c r="F2363" s="355" t="s">
        <x:v>2338</x:v>
      </x:c>
      <x:c r="G2363" s="356" t="s">
        <x:v>3050</x:v>
      </x:c>
      <x:c r="H2363" s="356">
        <x:v>1</x:v>
      </x:c>
      <x:c r="I2363" s="194" t="s">
        <x:v>7755</x:v>
      </x:c>
    </x:row>
    <x:row r="2364" spans="3:9">
      <x:c r="C2364" s="195" t="s">
        <x:v>2338</x:v>
      </x:c>
      <x:c r="D2364" s="194" t="s">
        <x:v>3050</x:v>
      </x:c>
      <x:c r="E2364" s="194">
        <x:v>1</x:v>
      </x:c>
      <x:c r="F2364" s="355" t="s">
        <x:v>4124</x:v>
      </x:c>
      <x:c r="G2364" s="356" t="s">
        <x:v>3050</x:v>
      </x:c>
      <x:c r="H2364" s="356">
        <x:v>1</x:v>
      </x:c>
      <x:c r="I2364" s="194" t="s">
        <x:v>4958</x:v>
      </x:c>
    </x:row>
    <x:row r="2365" spans="3:9">
      <x:c r="C2365" s="195" t="s">
        <x:v>4124</x:v>
      </x:c>
      <x:c r="D2365" s="194" t="s">
        <x:v>3050</x:v>
      </x:c>
      <x:c r="E2365" s="194">
        <x:v>1</x:v>
      </x:c>
      <x:c r="F2365" s="195" t="s">
        <x:v>3458</x:v>
      </x:c>
      <x:c r="G2365" s="194" t="s">
        <x:v>4629</x:v>
      </x:c>
      <x:c r="H2365" s="194">
        <x:v>1</x:v>
      </x:c>
      <x:c r="I2365" s="194" t="s">
        <x:v>7755</x:v>
      </x:c>
    </x:row>
    <x:row r="2366" spans="3:8">
      <x:c r="C2366" s="195" t="s">
        <x:v>6934</x:v>
      </x:c>
      <x:c r="D2366" s="194" t="s">
        <x:v>3050</x:v>
      </x:c>
      <x:c r="E2366" s="194">
        <x:v>1</x:v>
      </x:c>
      <x:c r="F2366" s="195" t="s">
        <x:v>6934</x:v>
      </x:c>
      <x:c r="G2366" s="194" t="s">
        <x:v>3050</x:v>
      </x:c>
      <x:c r="H2366" s="194">
        <x:v>1</x:v>
      </x:c>
    </x:row>
    <x:row r="2367" spans="3:9">
      <x:c r="C2367" s="195" t="s">
        <x:v>4789</x:v>
      </x:c>
      <x:c r="D2367" s="194" t="s">
        <x:v>3050</x:v>
      </x:c>
      <x:c r="E2367" s="194">
        <x:v>1</x:v>
      </x:c>
      <x:c r="F2367" s="319" t="s">
        <x:v>9034</x:v>
      </x:c>
      <x:c r="G2367" s="320" t="s">
        <x:v>4629</x:v>
      </x:c>
      <x:c r="H2367" s="320">
        <x:v>1</x:v>
      </x:c>
      <x:c r="I2367" s="194" t="s">
        <x:v>7755</x:v>
      </x:c>
    </x:row>
    <x:row r="2368" spans="3:9">
      <x:c r="C2368" s="195" t="s">
        <x:v>4597</x:v>
      </x:c>
      <x:c r="D2368" s="194" t="s">
        <x:v>3050</x:v>
      </x:c>
      <x:c r="E2368" s="194">
        <x:v>1</x:v>
      </x:c>
      <x:c r="F2368" s="195" t="s">
        <x:v>4503</x:v>
      </x:c>
      <x:c r="G2368" s="194" t="s">
        <x:v>4621</x:v>
      </x:c>
      <x:c r="H2368" s="194">
        <x:v>1</x:v>
      </x:c>
      <x:c r="I2368" s="194" t="s">
        <x:v>4958</x:v>
      </x:c>
    </x:row>
    <x:row r="2369" spans="1:8">
      <x:c r="A2369" s="181" t="s">
        <x:v>6843</x:v>
      </x:c>
      <x:c r="C2369" s="195" t="s">
        <x:v>6277</x:v>
      </x:c>
      <x:c r="D2369" s="194" t="s">
        <x:v>433</x:v>
      </x:c>
      <x:c r="E2369" s="194">
        <x:v>1</x:v>
      </x:c>
      <x:c r="F2369" s="195" t="s">
        <x:v>4789</x:v>
      </x:c>
      <x:c r="G2369" s="194" t="s">
        <x:v>3050</x:v>
      </x:c>
      <x:c r="H2369" s="194">
        <x:v>1</x:v>
      </x:c>
    </x:row>
    <x:row r="2370" spans="3:8">
      <x:c r="C2370" s="195" t="s">
        <x:v>4503</x:v>
      </x:c>
      <x:c r="D2370" s="194" t="s">
        <x:v>4621</x:v>
      </x:c>
      <x:c r="E2370" s="194">
        <x:v>1</x:v>
      </x:c>
      <x:c r="F2370" s="236" t="s">
        <x:v>6890</x:v>
      </x:c>
      <x:c r="G2370" s="237" t="s">
        <x:v>4621</x:v>
      </x:c>
      <x:c r="H2370" s="237">
        <x:v>1</x:v>
      </x:c>
    </x:row>
    <x:row r="2371" spans="3:9">
      <x:c r="C2371" s="195" t="s">
        <x:v>6890</x:v>
      </x:c>
      <x:c r="D2371" s="194" t="s">
        <x:v>4621</x:v>
      </x:c>
      <x:c r="E2371" s="194">
        <x:v>1</x:v>
      </x:c>
      <x:c r="F2371" s="236" t="s">
        <x:v>6277</x:v>
      </x:c>
      <x:c r="G2371" s="237" t="s">
        <x:v>433</x:v>
      </x:c>
      <x:c r="H2371" s="237">
        <x:v>1</x:v>
      </x:c>
      <x:c r="I2371" s="194" t="s">
        <x:v>7755</x:v>
      </x:c>
    </x:row>
    <x:row r="2372" spans="3:8">
      <x:c r="C2372" s="195" t="s">
        <x:v>6109</x:v>
      </x:c>
      <x:c r="D2372" s="194" t="s">
        <x:v>3016</x:v>
      </x:c>
      <x:c r="E2372" s="194">
        <x:v>1</x:v>
      </x:c>
      <x:c r="F2372" s="236" t="s">
        <x:v>4597</x:v>
      </x:c>
      <x:c r="G2372" s="237" t="s">
        <x:v>3050</x:v>
      </x:c>
      <x:c r="H2372" s="237">
        <x:v>1</x:v>
      </x:c>
    </x:row>
    <x:row r="2373" spans="5:5">
      <x:c r="E2373" s="194">
        <x:f>SUM(E2361:E2372)</x:f>
        <x:v>12</x:v>
      </x:c>
    </x:row>
    <x:row r="2374" spans="1:8">
      <x:c r="A2374" s="186">
        <x:v>45881</x:v>
      </x:c>
      <x:c r="B2374" s="452"/>
      <x:c r="C2374" s="195" t="s">
        <x:v>6171</x:v>
      </x:c>
      <x:c r="D2374" s="194" t="s">
        <x:v>4629</x:v>
      </x:c>
      <x:c r="E2374" s="194">
        <x:v>1</x:v>
      </x:c>
      <x:c r="F2374" s="355" t="s">
        <x:v>2112</x:v>
      </x:c>
      <x:c r="G2374" s="356" t="s">
        <x:v>3016</x:v>
      </x:c>
      <x:c r="H2374" s="356">
        <x:v>1</x:v>
      </x:c>
    </x:row>
    <x:row r="2375" spans="3:8">
      <x:c r="C2375" s="195" t="s">
        <x:v>6743</x:v>
      </x:c>
      <x:c r="D2375" s="194" t="s">
        <x:v>4629</x:v>
      </x:c>
      <x:c r="E2375" s="194">
        <x:v>1</x:v>
      </x:c>
      <x:c r="F2375" s="195" t="s">
        <x:v>6171</x:v>
      </x:c>
      <x:c r="G2375" s="194" t="s">
        <x:v>4629</x:v>
      </x:c>
      <x:c r="H2375" s="194">
        <x:v>1</x:v>
      </x:c>
    </x:row>
    <x:row r="2376" spans="3:8">
      <x:c r="C2376" s="195" t="s">
        <x:v>6143</x:v>
      </x:c>
      <x:c r="D2376" s="194" t="s">
        <x:v>4629</x:v>
      </x:c>
      <x:c r="E2376" s="194">
        <x:v>1</x:v>
      </x:c>
      <x:c r="F2376" s="195" t="s">
        <x:v>8127</x:v>
      </x:c>
      <x:c r="G2376" s="194" t="s">
        <x:v>433</x:v>
      </x:c>
      <x:c r="H2376" s="194">
        <x:v>1</x:v>
      </x:c>
    </x:row>
    <x:row r="2377" spans="3:8">
      <x:c r="C2377" s="195" t="s">
        <x:v>6670</x:v>
      </x:c>
      <x:c r="D2377" s="194" t="s">
        <x:v>3050</x:v>
      </x:c>
      <x:c r="E2377" s="194">
        <x:v>1</x:v>
      </x:c>
      <x:c r="F2377" s="319" t="s">
        <x:v>6670</x:v>
      </x:c>
      <x:c r="G2377" s="320" t="s">
        <x:v>3050</x:v>
      </x:c>
      <x:c r="H2377" s="320">
        <x:v>1</x:v>
      </x:c>
    </x:row>
    <x:row r="2378" spans="1:8">
      <x:c r="A2378" s="161" t="s">
        <x:v>6843</x:v>
      </x:c>
      <x:c r="C2378" s="195" t="s">
        <x:v>8127</x:v>
      </x:c>
      <x:c r="D2378" s="194" t="s">
        <x:v>433</x:v>
      </x:c>
      <x:c r="E2378" s="194">
        <x:v>1</x:v>
      </x:c>
      <x:c r="F2378" s="319" t="s">
        <x:v>6743</x:v>
      </x:c>
      <x:c r="G2378" s="320" t="s">
        <x:v>4629</x:v>
      </x:c>
      <x:c r="H2378" s="320">
        <x:v>1</x:v>
      </x:c>
    </x:row>
    <x:row r="2379" spans="3:8">
      <x:c r="C2379" s="195" t="s">
        <x:v>2112</x:v>
      </x:c>
      <x:c r="D2379" s="194" t="s">
        <x:v>3016</x:v>
      </x:c>
      <x:c r="E2379" s="194">
        <x:v>1</x:v>
      </x:c>
      <x:c r="F2379" s="195" t="s">
        <x:v>6143</x:v>
      </x:c>
      <x:c r="G2379" s="194" t="s">
        <x:v>4629</x:v>
      </x:c>
      <x:c r="H2379" s="194">
        <x:v>1</x:v>
      </x:c>
    </x:row>
    <x:row r="2380" spans="5:5">
      <x:c r="E2380" s="194">
        <x:f>SUM(E2374:E2379)</x:f>
        <x:v>6</x:v>
      </x:c>
    </x:row>
    <x:row r="2381" spans="1:8">
      <x:c r="A2381" s="186">
        <x:v>45882</x:v>
      </x:c>
      <x:c r="B2381" s="452"/>
      <x:c r="C2381" s="195" t="s">
        <x:v>3353</x:v>
      </x:c>
      <x:c r="D2381" s="194" t="s">
        <x:v>2999</x:v>
      </x:c>
      <x:c r="E2381" s="194">
        <x:v>1</x:v>
      </x:c>
      <x:c r="F2381" s="355" t="s">
        <x:v>9144</x:v>
      </x:c>
      <x:c r="G2381" s="356" t="s">
        <x:v>3050</x:v>
      </x:c>
      <x:c r="H2381" s="356">
        <x:v>1</x:v>
      </x:c>
    </x:row>
    <x:row r="2382" spans="3:8">
      <x:c r="C2382" s="195" t="s">
        <x:v>3290</x:v>
      </x:c>
      <x:c r="D2382" s="194" t="s">
        <x:v>2999</x:v>
      </x:c>
      <x:c r="E2382" s="194">
        <x:v>2</x:v>
      </x:c>
      <x:c r="F2382" s="195" t="s">
        <x:v>8250</x:v>
      </x:c>
      <x:c r="G2382" s="194" t="s">
        <x:v>4621</x:v>
      </x:c>
      <x:c r="H2382" s="194">
        <x:v>1</x:v>
      </x:c>
    </x:row>
    <x:row r="2383" spans="3:9">
      <x:c r="C2383" s="195" t="s">
        <x:v>6767</x:v>
      </x:c>
      <x:c r="D2383" s="194" t="s">
        <x:v>4629</x:v>
      </x:c>
      <x:c r="E2383" s="194">
        <x:v>1</x:v>
      </x:c>
      <x:c r="F2383" s="195" t="s">
        <x:v>5864</x:v>
      </x:c>
      <x:c r="G2383" s="194" t="s">
        <x:v>3016</x:v>
      </x:c>
      <x:c r="H2383" s="194">
        <x:v>1</x:v>
      </x:c>
      <x:c r="I2383" s="194" t="s">
        <x:v>7755</x:v>
      </x:c>
    </x:row>
    <x:row r="2384" spans="3:9">
      <x:c r="C2384" s="195" t="s">
        <x:v>9144</x:v>
      </x:c>
      <x:c r="D2384" s="194" t="s">
        <x:v>3050</x:v>
      </x:c>
      <x:c r="E2384" s="194">
        <x:v>1</x:v>
      </x:c>
      <x:c r="F2384" s="319" t="s">
        <x:v>4469</x:v>
      </x:c>
      <x:c r="G2384" s="320" t="s">
        <x:v>3050</x:v>
      </x:c>
      <x:c r="H2384" s="320">
        <x:v>1</x:v>
      </x:c>
      <x:c r="I2384" s="194" t="s">
        <x:v>7755</x:v>
      </x:c>
    </x:row>
    <x:row r="2385" spans="3:8">
      <x:c r="C2385" s="195" t="s">
        <x:v>4469</x:v>
      </x:c>
      <x:c r="D2385" s="194" t="s">
        <x:v>3050</x:v>
      </x:c>
      <x:c r="E2385" s="194">
        <x:v>1</x:v>
      </x:c>
      <x:c r="F2385" s="319" t="s">
        <x:v>4291</x:v>
      </x:c>
      <x:c r="G2385" s="320" t="s">
        <x:v>3050</x:v>
      </x:c>
      <x:c r="H2385" s="320">
        <x:v>1</x:v>
      </x:c>
    </x:row>
    <x:row r="2386" spans="3:8">
      <x:c r="C2386" s="195" t="s">
        <x:v>4291</x:v>
      </x:c>
      <x:c r="D2386" s="194" t="s">
        <x:v>3050</x:v>
      </x:c>
      <x:c r="E2386" s="194">
        <x:v>1</x:v>
      </x:c>
      <x:c r="F2386" s="195" t="s">
        <x:v>6767</x:v>
      </x:c>
      <x:c r="G2386" s="194" t="s">
        <x:v>4629</x:v>
      </x:c>
      <x:c r="H2386" s="194">
        <x:v>1</x:v>
      </x:c>
    </x:row>
    <x:row r="2387" spans="3:8">
      <x:c r="C2387" s="195" t="s">
        <x:v>3318</x:v>
      </x:c>
      <x:c r="D2387" s="194" t="s">
        <x:v>3050</x:v>
      </x:c>
      <x:c r="E2387" s="194">
        <x:v>1</x:v>
      </x:c>
      <x:c r="F2387" s="195" t="s">
        <x:v>3353</x:v>
      </x:c>
      <x:c r="G2387" s="194" t="s">
        <x:v>2999</x:v>
      </x:c>
      <x:c r="H2387" s="194">
        <x:v>1</x:v>
      </x:c>
    </x:row>
    <x:row r="2388" spans="3:8">
      <x:c r="C2388" s="195" t="s">
        <x:v>8250</x:v>
      </x:c>
      <x:c r="D2388" s="194" t="s">
        <x:v>4621</x:v>
      </x:c>
      <x:c r="E2388" s="194">
        <x:v>1</x:v>
      </x:c>
      <x:c r="F2388" s="236" t="s">
        <x:v>6841</x:v>
      </x:c>
      <x:c r="G2388" s="237" t="s">
        <x:v>4621</x:v>
      </x:c>
      <x:c r="H2388" s="237">
        <x:v>1</x:v>
      </x:c>
    </x:row>
    <x:row r="2389" spans="3:8">
      <x:c r="C2389" s="195" t="s">
        <x:v>6841</x:v>
      </x:c>
      <x:c r="D2389" s="194" t="s">
        <x:v>4621</x:v>
      </x:c>
      <x:c r="E2389" s="194">
        <x:v>1</x:v>
      </x:c>
      <x:c r="F2389" s="195" t="s">
        <x:v>3434</x:v>
      </x:c>
      <x:c r="G2389" s="194" t="s">
        <x:v>4621</x:v>
      </x:c>
      <x:c r="H2389" s="194">
        <x:v>1</x:v>
      </x:c>
    </x:row>
    <x:row r="2390" spans="3:8">
      <x:c r="C2390" s="195" t="s">
        <x:v>3434</x:v>
      </x:c>
      <x:c r="D2390" s="194" t="s">
        <x:v>4621</x:v>
      </x:c>
      <x:c r="E2390" s="194">
        <x:v>1</x:v>
      </x:c>
      <x:c r="F2390" s="195" t="s">
        <x:v>6786</x:v>
      </x:c>
      <x:c r="G2390" s="194" t="s">
        <x:v>4621</x:v>
      </x:c>
      <x:c r="H2390" s="194">
        <x:v>2</x:v>
      </x:c>
    </x:row>
    <x:row r="2391" spans="3:8">
      <x:c r="C2391" s="195" t="s">
        <x:v>6786</x:v>
      </x:c>
      <x:c r="D2391" s="194" t="s">
        <x:v>4621</x:v>
      </x:c>
      <x:c r="E2391" s="194">
        <x:v>2</x:v>
      </x:c>
      <x:c r="F2391" s="195" t="s">
        <x:v>3290</x:v>
      </x:c>
      <x:c r="G2391" s="194" t="s">
        <x:v>2999</x:v>
      </x:c>
      <x:c r="H2391" s="194">
        <x:v>2</x:v>
      </x:c>
    </x:row>
    <x:row r="2392" spans="3:8">
      <x:c r="C2392" s="195" t="s">
        <x:v>5864</x:v>
      </x:c>
      <x:c r="D2392" s="194" t="s">
        <x:v>3016</x:v>
      </x:c>
      <x:c r="E2392" s="194">
        <x:v>1</x:v>
      </x:c>
      <x:c r="F2392" s="195" t="s">
        <x:v>3318</x:v>
      </x:c>
      <x:c r="G2392" s="194" t="s">
        <x:v>3050</x:v>
      </x:c>
      <x:c r="H2392" s="194">
        <x:v>1</x:v>
      </x:c>
    </x:row>
    <x:row r="2393" spans="5:5">
      <x:c r="E2393" s="194">
        <x:f>SUM(E2381:E2392)</x:f>
        <x:v>14</x:v>
      </x:c>
    </x:row>
    <x:row r="2394" spans="1:8">
      <x:c r="A2394" s="186">
        <x:v>45883</x:v>
      </x:c>
      <x:c r="B2394" s="452"/>
      <x:c r="C2394" s="195" t="s">
        <x:v>6774</x:v>
      </x:c>
      <x:c r="D2394" s="194" t="s">
        <x:v>3044</x:v>
      </x:c>
      <x:c r="E2394" s="194">
        <x:v>1</x:v>
      </x:c>
      <x:c r="F2394" s="355" t="s">
        <x:v>4201</x:v>
      </x:c>
      <x:c r="G2394" s="356" t="s">
        <x:v>3016</x:v>
      </x:c>
      <x:c r="H2394" s="356">
        <x:v>1</x:v>
      </x:c>
    </x:row>
    <x:row r="2395" spans="3:9">
      <x:c r="C2395" s="195" t="s">
        <x:v>6577</x:v>
      </x:c>
      <x:c r="D2395" s="194" t="s">
        <x:v>4629</x:v>
      </x:c>
      <x:c r="E2395" s="194">
        <x:v>1</x:v>
      </x:c>
      <x:c r="F2395" s="195" t="s">
        <x:v>6577</x:v>
      </x:c>
      <x:c r="G2395" s="194" t="s">
        <x:v>4629</x:v>
      </x:c>
      <x:c r="H2395" s="194">
        <x:v>1</x:v>
      </x:c>
      <x:c r="I2395" s="194" t="s">
        <x:v>4958</x:v>
      </x:c>
    </x:row>
    <x:row r="2396" spans="3:8">
      <x:c r="C2396" s="195" t="s">
        <x:v>6625</x:v>
      </x:c>
      <x:c r="D2396" s="194" t="s">
        <x:v>4629</x:v>
      </x:c>
      <x:c r="E2396" s="194">
        <x:v>1</x:v>
      </x:c>
      <x:c r="F2396" s="319" t="s">
        <x:v>6879</x:v>
      </x:c>
      <x:c r="G2396" s="320" t="s">
        <x:v>3050</x:v>
      </x:c>
      <x:c r="H2396" s="320">
        <x:v>1</x:v>
      </x:c>
    </x:row>
    <x:row r="2397" spans="3:9">
      <x:c r="C2397" s="195" t="s">
        <x:v>6171</x:v>
      </x:c>
      <x:c r="D2397" s="194" t="s">
        <x:v>4629</x:v>
      </x:c>
      <x:c r="E2397" s="194">
        <x:v>1</x:v>
      </x:c>
      <x:c r="F2397" s="195" t="s">
        <x:v>6774</x:v>
      </x:c>
      <x:c r="G2397" s="194" t="s">
        <x:v>3044</x:v>
      </x:c>
      <x:c r="H2397" s="194">
        <x:v>1</x:v>
      </x:c>
      <x:c r="I2397" s="194" t="s">
        <x:v>4958</x:v>
      </x:c>
    </x:row>
    <x:row r="2398" spans="3:9">
      <x:c r="C2398" s="195" t="s">
        <x:v>8939</x:v>
      </x:c>
      <x:c r="D2398" s="194" t="s">
        <x:v>4629</x:v>
      </x:c>
      <x:c r="E2398" s="194">
        <x:v>1</x:v>
      </x:c>
      <x:c r="F2398" s="195" t="s">
        <x:v>6625</x:v>
      </x:c>
      <x:c r="G2398" s="194" t="s">
        <x:v>4629</x:v>
      </x:c>
      <x:c r="H2398" s="194">
        <x:v>1</x:v>
      </x:c>
      <x:c r="I2398" s="194" t="s">
        <x:v>7755</x:v>
      </x:c>
    </x:row>
    <x:row r="2399" spans="3:8">
      <x:c r="C2399" s="195" t="s">
        <x:v>6624</x:v>
      </x:c>
      <x:c r="D2399" s="194" t="s">
        <x:v>4629</x:v>
      </x:c>
      <x:c r="E2399" s="194">
        <x:v>1</x:v>
      </x:c>
      <x:c r="F2399" s="236" t="s">
        <x:v>6171</x:v>
      </x:c>
      <x:c r="G2399" s="237" t="s">
        <x:v>4629</x:v>
      </x:c>
      <x:c r="H2399" s="237">
        <x:v>1</x:v>
      </x:c>
    </x:row>
    <x:row r="2400" spans="3:9">
      <x:c r="C2400" s="195" t="s">
        <x:v>6879</x:v>
      </x:c>
      <x:c r="D2400" s="194" t="s">
        <x:v>3050</x:v>
      </x:c>
      <x:c r="E2400" s="194">
        <x:v>1</x:v>
      </x:c>
      <x:c r="F2400" s="236" t="s">
        <x:v>4216</x:v>
      </x:c>
      <x:c r="G2400" s="237" t="s">
        <x:v>3050</x:v>
      </x:c>
      <x:c r="H2400" s="237">
        <x:v>1</x:v>
      </x:c>
      <x:c r="I2400" s="194" t="s">
        <x:v>4958</x:v>
      </x:c>
    </x:row>
    <x:row r="2401" spans="3:8">
      <x:c r="C2401" s="195" t="s">
        <x:v>4216</x:v>
      </x:c>
      <x:c r="D2401" s="194" t="s">
        <x:v>3050</x:v>
      </x:c>
      <x:c r="E2401" s="194">
        <x:v>1</x:v>
      </x:c>
      <x:c r="F2401" s="236" t="s">
        <x:v>1998</x:v>
      </x:c>
      <x:c r="G2401" s="237" t="s">
        <x:v>4621</x:v>
      </x:c>
      <x:c r="H2401" s="237">
        <x:v>1</x:v>
      </x:c>
    </x:row>
    <x:row r="2402" spans="1:9">
      <x:c r="A2402" s="160" t="s">
        <x:v>6843</x:v>
      </x:c>
      <x:c r="C2402" s="195" t="s">
        <x:v>4294</x:v>
      </x:c>
      <x:c r="D2402" s="194" t="s">
        <x:v>433</x:v>
      </x:c>
      <x:c r="E2402" s="194">
        <x:v>1</x:v>
      </x:c>
      <x:c r="F2402" s="236" t="s">
        <x:v>8939</x:v>
      </x:c>
      <x:c r="G2402" s="237" t="s">
        <x:v>4629</x:v>
      </x:c>
      <x:c r="H2402" s="237">
        <x:v>1</x:v>
      </x:c>
      <x:c r="I2402" s="194" t="s">
        <x:v>7755</x:v>
      </x:c>
    </x:row>
    <x:row r="2403" spans="3:8">
      <x:c r="C2403" s="195" t="s">
        <x:v>1998</x:v>
      </x:c>
      <x:c r="D2403" s="194" t="s">
        <x:v>4621</x:v>
      </x:c>
      <x:c r="E2403" s="194">
        <x:v>1</x:v>
      </x:c>
      <x:c r="F2403" s="236" t="s">
        <x:v>4294</x:v>
      </x:c>
      <x:c r="G2403" s="237" t="s">
        <x:v>433</x:v>
      </x:c>
      <x:c r="H2403" s="237">
        <x:v>1</x:v>
      </x:c>
    </x:row>
    <x:row r="2404" spans="3:9">
      <x:c r="C2404" s="195" t="s">
        <x:v>3268</x:v>
      </x:c>
      <x:c r="D2404" s="194" t="s">
        <x:v>4621</x:v>
      </x:c>
      <x:c r="E2404" s="194">
        <x:v>1</x:v>
      </x:c>
      <x:c r="F2404" s="195" t="s">
        <x:v>3268</x:v>
      </x:c>
      <x:c r="G2404" s="194" t="s">
        <x:v>4621</x:v>
      </x:c>
      <x:c r="H2404" s="194">
        <x:v>1</x:v>
      </x:c>
      <x:c r="I2404" s="194" t="s">
        <x:v>4958</x:v>
      </x:c>
    </x:row>
    <x:row r="2405" spans="1:9">
      <x:c r="A2405" s="181" t="s">
        <x:v>8437</x:v>
      </x:c>
      <x:c r="C2405" s="195" t="s">
        <x:v>4698</x:v>
      </x:c>
      <x:c r="D2405" s="194" t="s">
        <x:v>433</x:v>
      </x:c>
      <x:c r="E2405" s="194">
        <x:v>1</x:v>
      </x:c>
      <x:c r="F2405" s="233" t="s">
        <x:v>6624</x:v>
      </x:c>
      <x:c r="G2405" s="234" t="s">
        <x:v>4629</x:v>
      </x:c>
      <x:c r="H2405" s="234">
        <x:v>1</x:v>
      </x:c>
      <x:c r="I2405" s="194" t="s">
        <x:v>4958</x:v>
      </x:c>
    </x:row>
    <x:row r="2406" spans="3:8">
      <x:c r="C2406" s="195" t="s">
        <x:v>4201</x:v>
      </x:c>
      <x:c r="D2406" s="194" t="s">
        <x:v>3016</x:v>
      </x:c>
      <x:c r="E2406" s="194">
        <x:v>1</x:v>
      </x:c>
      <x:c r="F2406" s="233" t="s">
        <x:v>4698</x:v>
      </x:c>
      <x:c r="G2406" s="234" t="s">
        <x:v>433</x:v>
      </x:c>
      <x:c r="H2406" s="234">
        <x:v>1</x:v>
      </x:c>
    </x:row>
    <x:row r="2407" spans="5:5">
      <x:c r="E2407" s="194">
        <x:f>SUM(E2394:E2406)</x:f>
        <x:v>13</x:v>
      </x:c>
    </x:row>
    <x:row r="2408" spans="1:8">
      <x:c r="A2408" s="186">
        <x:v>45884</x:v>
      </x:c>
      <x:c r="B2408" s="452"/>
      <x:c r="C2408" s="195" t="s">
        <x:v>6594</x:v>
      </x:c>
      <x:c r="D2408" s="194" t="s">
        <x:v>2999</x:v>
      </x:c>
      <x:c r="E2408" s="194">
        <x:v>1</x:v>
      </x:c>
      <x:c r="F2408" s="355" t="s">
        <x:v>5807</x:v>
      </x:c>
      <x:c r="G2408" s="356" t="s">
        <x:v>3050</x:v>
      </x:c>
      <x:c r="H2408" s="356">
        <x:v>1</x:v>
      </x:c>
    </x:row>
    <x:row r="2409" spans="3:9">
      <x:c r="C2409" s="195" t="s">
        <x:v>6760</x:v>
      </x:c>
      <x:c r="D2409" s="194" t="s">
        <x:v>4629</x:v>
      </x:c>
      <x:c r="E2409" s="194">
        <x:v>1</x:v>
      </x:c>
      <x:c r="F2409" s="355" t="s">
        <x:v>1881</x:v>
      </x:c>
      <x:c r="G2409" s="356" t="s">
        <x:v>3050</x:v>
      </x:c>
      <x:c r="H2409" s="356">
        <x:v>1</x:v>
      </x:c>
      <x:c r="I2409" s="194" t="s">
        <x:v>4958</x:v>
      </x:c>
    </x:row>
    <x:row r="2410" spans="3:9">
      <x:c r="C2410" s="195" t="s">
        <x:v>8790</x:v>
      </x:c>
      <x:c r="D2410" s="194" t="s">
        <x:v>4629</x:v>
      </x:c>
      <x:c r="E2410" s="194">
        <x:v>1</x:v>
      </x:c>
      <x:c r="F2410" s="195" t="s">
        <x:v>4696</x:v>
      </x:c>
      <x:c r="G2410" s="194" t="s">
        <x:v>3050</x:v>
      </x:c>
      <x:c r="H2410" s="194">
        <x:v>1</x:v>
      </x:c>
      <x:c r="I2410" s="194" t="s">
        <x:v>7755</x:v>
      </x:c>
    </x:row>
    <x:row r="2411" spans="3:8">
      <x:c r="C2411" s="195" t="s">
        <x:v>5807</x:v>
      </x:c>
      <x:c r="D2411" s="194" t="s">
        <x:v>3050</x:v>
      </x:c>
      <x:c r="E2411" s="194">
        <x:v>1</x:v>
      </x:c>
      <x:c r="F2411" s="195" t="s">
        <x:v>6594</x:v>
      </x:c>
      <x:c r="G2411" s="194" t="s">
        <x:v>2999</x:v>
      </x:c>
      <x:c r="H2411" s="194">
        <x:v>1</x:v>
      </x:c>
    </x:row>
    <x:row r="2412" spans="3:9">
      <x:c r="C2412" s="195" t="s">
        <x:v>1881</x:v>
      </x:c>
      <x:c r="D2412" s="194" t="s">
        <x:v>3050</x:v>
      </x:c>
      <x:c r="E2412" s="194">
        <x:v>1</x:v>
      </x:c>
      <x:c r="F2412" s="195" t="s">
        <x:v>6237</x:v>
      </x:c>
      <x:c r="G2412" s="194" t="s">
        <x:v>3050</x:v>
      </x:c>
      <x:c r="H2412" s="194">
        <x:v>1</x:v>
      </x:c>
      <x:c r="I2412" s="194" t="s">
        <x:v>7755</x:v>
      </x:c>
    </x:row>
    <x:row r="2413" spans="3:8">
      <x:c r="C2413" s="195" t="s">
        <x:v>4696</x:v>
      </x:c>
      <x:c r="D2413" s="194" t="s">
        <x:v>3050</x:v>
      </x:c>
      <x:c r="E2413" s="194">
        <x:v>1</x:v>
      </x:c>
      <x:c r="F2413" s="195" t="s">
        <x:v>6783</x:v>
      </x:c>
      <x:c r="G2413" s="194" t="s">
        <x:v>3050</x:v>
      </x:c>
      <x:c r="H2413" s="194">
        <x:v>1</x:v>
      </x:c>
    </x:row>
    <x:row r="2414" spans="3:9">
      <x:c r="C2414" s="195" t="s">
        <x:v>6237</x:v>
      </x:c>
      <x:c r="D2414" s="194" t="s">
        <x:v>3050</x:v>
      </x:c>
      <x:c r="E2414" s="194">
        <x:v>1</x:v>
      </x:c>
      <x:c r="F2414" s="319" t="s">
        <x:v>6760</x:v>
      </x:c>
      <x:c r="G2414" s="320" t="s">
        <x:v>4629</x:v>
      </x:c>
      <x:c r="H2414" s="320">
        <x:v>1</x:v>
      </x:c>
      <x:c r="I2414" s="194" t="s">
        <x:v>4958</x:v>
      </x:c>
    </x:row>
    <x:row r="2415" spans="3:8">
      <x:c r="C2415" s="195" t="s">
        <x:v>6783</x:v>
      </x:c>
      <x:c r="D2415" s="194" t="s">
        <x:v>3050</x:v>
      </x:c>
      <x:c r="E2415" s="194">
        <x:v>1</x:v>
      </x:c>
      <x:c r="F2415" s="319" t="s">
        <x:v>4550</x:v>
      </x:c>
      <x:c r="G2415" s="320" t="s">
        <x:v>3016</x:v>
      </x:c>
      <x:c r="H2415" s="320">
        <x:v>1</x:v>
      </x:c>
    </x:row>
    <x:row r="2416" spans="3:8">
      <x:c r="C2416" s="195" t="s">
        <x:v>4757</x:v>
      </x:c>
      <x:c r="D2416" s="194" t="s">
        <x:v>3050</x:v>
      </x:c>
      <x:c r="E2416" s="194">
        <x:v>1</x:v>
      </x:c>
      <x:c r="F2416" s="195" t="s">
        <x:v>8790</x:v>
      </x:c>
      <x:c r="G2416" s="194" t="s">
        <x:v>4629</x:v>
      </x:c>
      <x:c r="H2416" s="194">
        <x:v>1</x:v>
      </x:c>
    </x:row>
    <x:row r="2417" spans="3:8">
      <x:c r="C2417" s="195" t="s">
        <x:v>4809</x:v>
      </x:c>
      <x:c r="D2417" s="194" t="s">
        <x:v>4621</x:v>
      </x:c>
      <x:c r="E2417" s="194">
        <x:v>1</x:v>
      </x:c>
      <x:c r="F2417" s="236" t="s">
        <x:v>4809</x:v>
      </x:c>
      <x:c r="G2417" s="237" t="s">
        <x:v>4621</x:v>
      </x:c>
      <x:c r="H2417" s="237">
        <x:v>1</x:v>
      </x:c>
    </x:row>
    <x:row r="2418" spans="3:8">
      <x:c r="C2418" s="195" t="s">
        <x:v>4550</x:v>
      </x:c>
      <x:c r="D2418" s="194" t="s">
        <x:v>3016</x:v>
      </x:c>
      <x:c r="E2418" s="194">
        <x:v>1</x:v>
      </x:c>
      <x:c r="F2418" s="195" t="s">
        <x:v>4622</x:v>
      </x:c>
      <x:c r="G2418" s="194" t="s">
        <x:v>3016</x:v>
      </x:c>
      <x:c r="H2418" s="194">
        <x:v>1</x:v>
      </x:c>
    </x:row>
    <x:row r="2419" spans="3:8">
      <x:c r="C2419" s="195" t="s">
        <x:v>4622</x:v>
      </x:c>
      <x:c r="D2419" s="194" t="s">
        <x:v>3016</x:v>
      </x:c>
      <x:c r="E2419" s="194">
        <x:v>1</x:v>
      </x:c>
      <x:c r="F2419" s="195" t="s">
        <x:v>4757</x:v>
      </x:c>
      <x:c r="G2419" s="194" t="s">
        <x:v>3050</x:v>
      </x:c>
      <x:c r="H2419" s="194">
        <x:v>1</x:v>
      </x:c>
    </x:row>
    <x:row r="2420" spans="5:5">
      <x:c r="E2420" s="194">
        <x:f>SUM(E2408:E2419)</x:f>
        <x:v>12</x:v>
      </x:c>
    </x:row>
    <x:row r="2421" spans="1:9">
      <x:c r="A2421" s="186">
        <x:v>45885</x:v>
      </x:c>
      <x:c r="B2421" s="452"/>
      <x:c r="C2421" s="195" t="s">
        <x:v>6209</x:v>
      </x:c>
      <x:c r="D2421" s="194" t="s">
        <x:v>3044</x:v>
      </x:c>
      <x:c r="E2421" s="194">
        <x:v>1</x:v>
      </x:c>
      <x:c r="F2421" s="355" t="s">
        <x:v>9077</x:v>
      </x:c>
      <x:c r="G2421" s="356" t="s">
        <x:v>3016</x:v>
      </x:c>
      <x:c r="H2421" s="356">
        <x:v>1</x:v>
      </x:c>
      <x:c r="I2421" s="194" t="s">
        <x:v>7755</x:v>
      </x:c>
    </x:row>
    <x:row r="2422" spans="3:9">
      <x:c r="C2422" s="195" t="s">
        <x:v>6594</x:v>
      </x:c>
      <x:c r="D2422" s="194" t="s">
        <x:v>2999</x:v>
      </x:c>
      <x:c r="E2422" s="194">
        <x:v>1</x:v>
      </x:c>
      <x:c r="F2422" s="195" t="s">
        <x:v>4458</x:v>
      </x:c>
      <x:c r="G2422" s="194" t="s">
        <x:v>3050</x:v>
      </x:c>
      <x:c r="H2422" s="194">
        <x:v>1</x:v>
      </x:c>
      <x:c r="I2422" s="194" t="s">
        <x:v>7755</x:v>
      </x:c>
    </x:row>
    <x:row r="2423" spans="3:9">
      <x:c r="C2423" s="195" t="s">
        <x:v>4801</x:v>
      </x:c>
      <x:c r="D2423" s="194" t="s">
        <x:v>2999</x:v>
      </x:c>
      <x:c r="E2423" s="194">
        <x:v>1</x:v>
      </x:c>
      <x:c r="F2423" s="195" t="s">
        <x:v>4398</x:v>
      </x:c>
      <x:c r="G2423" s="194" t="s">
        <x:v>3016</x:v>
      </x:c>
      <x:c r="H2423" s="194">
        <x:v>1</x:v>
      </x:c>
      <x:c r="I2423" s="194" t="s">
        <x:v>7755</x:v>
      </x:c>
    </x:row>
    <x:row r="2424" spans="3:9">
      <x:c r="C2424" s="195" t="s">
        <x:v>8719</x:v>
      </x:c>
      <x:c r="D2424" s="194" t="s">
        <x:v>2999</x:v>
      </x:c>
      <x:c r="E2424" s="194">
        <x:v>1</x:v>
      </x:c>
      <x:c r="F2424" s="319" t="s">
        <x:v>2028</x:v>
      </x:c>
      <x:c r="G2424" s="320" t="s">
        <x:v>3050</x:v>
      </x:c>
      <x:c r="H2424" s="320">
        <x:v>1</x:v>
      </x:c>
      <x:c r="I2424" s="194" t="s">
        <x:v>4958</x:v>
      </x:c>
    </x:row>
    <x:row r="2425" spans="3:8">
      <x:c r="C2425" s="195" t="s">
        <x:v>3353</x:v>
      </x:c>
      <x:c r="D2425" s="194" t="s">
        <x:v>2999</x:v>
      </x:c>
      <x:c r="E2425" s="194">
        <x:v>1</x:v>
      </x:c>
      <x:c r="F2425" s="319" t="s">
        <x:v>8719</x:v>
      </x:c>
      <x:c r="G2425" s="320" t="s">
        <x:v>2999</x:v>
      </x:c>
      <x:c r="H2425" s="320">
        <x:v>1</x:v>
      </x:c>
    </x:row>
    <x:row r="2426" spans="3:8">
      <x:c r="C2426" s="195" t="s">
        <x:v>8729</x:v>
      </x:c>
      <x:c r="D2426" s="194" t="s">
        <x:v>4629</x:v>
      </x:c>
      <x:c r="E2426" s="194">
        <x:v>1</x:v>
      </x:c>
      <x:c r="F2426" s="319" t="s">
        <x:v>8729</x:v>
      </x:c>
      <x:c r="G2426" s="320" t="s">
        <x:v>4629</x:v>
      </x:c>
      <x:c r="H2426" s="320">
        <x:v>1</x:v>
      </x:c>
    </x:row>
    <x:row r="2427" spans="3:9">
      <x:c r="C2427" s="195" t="s">
        <x:v>4458</x:v>
      </x:c>
      <x:c r="D2427" s="194" t="s">
        <x:v>3050</x:v>
      </x:c>
      <x:c r="E2427" s="194">
        <x:v>1</x:v>
      </x:c>
      <x:c r="F2427" s="319" t="s">
        <x:v>4201</x:v>
      </x:c>
      <x:c r="G2427" s="320" t="s">
        <x:v>3016</x:v>
      </x:c>
      <x:c r="H2427" s="320">
        <x:v>1</x:v>
      </x:c>
      <x:c r="I2427" s="194" t="s">
        <x:v>4958</x:v>
      </x:c>
    </x:row>
    <x:row r="2428" spans="3:8">
      <x:c r="C2428" s="195" t="s">
        <x:v>2028</x:v>
      </x:c>
      <x:c r="D2428" s="194" t="s">
        <x:v>3050</x:v>
      </x:c>
      <x:c r="E2428" s="194">
        <x:v>1</x:v>
      </x:c>
      <x:c r="F2428" s="195" t="s">
        <x:v>4763</x:v>
      </x:c>
      <x:c r="G2428" s="194" t="s">
        <x:v>3016</x:v>
      </x:c>
      <x:c r="H2428" s="194">
        <x:v>1</x:v>
      </x:c>
    </x:row>
    <x:row r="2429" spans="3:8">
      <x:c r="C2429" s="195" t="s">
        <x:v>4647</x:v>
      </x:c>
      <x:c r="D2429" s="194" t="s">
        <x:v>3050</x:v>
      </x:c>
      <x:c r="E2429" s="194">
        <x:v>1</x:v>
      </x:c>
      <x:c r="F2429" s="195" t="s">
        <x:v>4778</x:v>
      </x:c>
      <x:c r="G2429" s="194" t="s">
        <x:v>3016</x:v>
      </x:c>
      <x:c r="H2429" s="194">
        <x:v>1</x:v>
      </x:c>
    </x:row>
    <x:row r="2430" spans="3:9">
      <x:c r="C2430" s="195" t="s">
        <x:v>4626</x:v>
      </x:c>
      <x:c r="D2430" s="194" t="s">
        <x:v>3050</x:v>
      </x:c>
      <x:c r="E2430" s="194">
        <x:v>1</x:v>
      </x:c>
      <x:c r="F2430" s="236" t="s">
        <x:v>6594</x:v>
      </x:c>
      <x:c r="G2430" s="237" t="s">
        <x:v>2999</x:v>
      </x:c>
      <x:c r="H2430" s="237">
        <x:v>1</x:v>
      </x:c>
      <x:c r="I2430" s="194" t="s">
        <x:v>4958</x:v>
      </x:c>
    </x:row>
    <x:row r="2431" spans="3:8">
      <x:c r="C2431" s="195" t="s">
        <x:v>3291</x:v>
      </x:c>
      <x:c r="D2431" s="194" t="s">
        <x:v>3050</x:v>
      </x:c>
      <x:c r="E2431" s="194">
        <x:v>1</x:v>
      </x:c>
      <x:c r="F2431" s="236" t="s">
        <x:v>3469</x:v>
      </x:c>
      <x:c r="G2431" s="237" t="s">
        <x:v>3016</x:v>
      </x:c>
      <x:c r="H2431" s="237">
        <x:v>1</x:v>
      </x:c>
    </x:row>
    <x:row r="2432" spans="3:8">
      <x:c r="C2432" s="195" t="s">
        <x:v>6214</x:v>
      </x:c>
      <x:c r="D2432" s="194" t="s">
        <x:v>4621</x:v>
      </x:c>
      <x:c r="E2432" s="194">
        <x:v>1</x:v>
      </x:c>
      <x:c r="F2432" s="236" t="s">
        <x:v>4672</x:v>
      </x:c>
      <x:c r="G2432" s="237" t="s">
        <x:v>3016</x:v>
      </x:c>
      <x:c r="H2432" s="237">
        <x:v>1</x:v>
      </x:c>
    </x:row>
    <x:row r="2433" spans="3:8">
      <x:c r="C2433" s="195" t="s">
        <x:v>3369</x:v>
      </x:c>
      <x:c r="D2433" s="194" t="s">
        <x:v>4621</x:v>
      </x:c>
      <x:c r="E2433" s="194">
        <x:v>1</x:v>
      </x:c>
      <x:c r="F2433" s="195" t="s">
        <x:v>6209</x:v>
      </x:c>
      <x:c r="G2433" s="194" t="s">
        <x:v>3044</x:v>
      </x:c>
      <x:c r="H2433" s="194">
        <x:v>1</x:v>
      </x:c>
    </x:row>
    <x:row r="2434" spans="3:9">
      <x:c r="C2434" s="195" t="s">
        <x:v>9077</x:v>
      </x:c>
      <x:c r="D2434" s="194" t="s">
        <x:v>3016</x:v>
      </x:c>
      <x:c r="E2434" s="194">
        <x:v>1</x:v>
      </x:c>
      <x:c r="F2434" s="195" t="s">
        <x:v>4647</x:v>
      </x:c>
      <x:c r="G2434" s="194" t="s">
        <x:v>3050</x:v>
      </x:c>
      <x:c r="H2434" s="194">
        <x:v>1</x:v>
      </x:c>
      <x:c r="I2434" s="194" t="s">
        <x:v>4958</x:v>
      </x:c>
    </x:row>
    <x:row r="2435" spans="3:8">
      <x:c r="C2435" s="195" t="s">
        <x:v>4398</x:v>
      </x:c>
      <x:c r="D2435" s="194" t="s">
        <x:v>3016</x:v>
      </x:c>
      <x:c r="E2435" s="194">
        <x:v>1</x:v>
      </x:c>
      <x:c r="F2435" s="195" t="s">
        <x:v>6122</x:v>
      </x:c>
      <x:c r="G2435" s="194" t="s">
        <x:v>3016</x:v>
      </x:c>
      <x:c r="H2435" s="194">
        <x:v>1</x:v>
      </x:c>
    </x:row>
    <x:row r="2436" spans="3:8">
      <x:c r="C2436" s="195" t="s">
        <x:v>4201</x:v>
      </x:c>
      <x:c r="D2436" s="194" t="s">
        <x:v>3016</x:v>
      </x:c>
      <x:c r="E2436" s="194">
        <x:v>1</x:v>
      </x:c>
      <x:c r="F2436" s="195" t="s">
        <x:v>6682</x:v>
      </x:c>
      <x:c r="G2436" s="194" t="s">
        <x:v>3016</x:v>
      </x:c>
      <x:c r="H2436" s="194">
        <x:v>1</x:v>
      </x:c>
    </x:row>
    <x:row r="2437" spans="3:9">
      <x:c r="C2437" s="195" t="s">
        <x:v>4763</x:v>
      </x:c>
      <x:c r="D2437" s="194" t="s">
        <x:v>3016</x:v>
      </x:c>
      <x:c r="E2437" s="194">
        <x:v>1</x:v>
      </x:c>
      <x:c r="F2437" s="195" t="s">
        <x:v>3353</x:v>
      </x:c>
      <x:c r="G2437" s="194" t="s">
        <x:v>2999</x:v>
      </x:c>
      <x:c r="H2437" s="194">
        <x:v>1</x:v>
      </x:c>
      <x:c r="I2437" s="194" t="s">
        <x:v>4958</x:v>
      </x:c>
    </x:row>
    <x:row r="2438" spans="3:9">
      <x:c r="C2438" s="195" t="s">
        <x:v>4778</x:v>
      </x:c>
      <x:c r="D2438" s="194" t="s">
        <x:v>3016</x:v>
      </x:c>
      <x:c r="E2438" s="194">
        <x:v>1</x:v>
      </x:c>
      <x:c r="F2438" s="438" t="s">
        <x:v>4626</x:v>
      </x:c>
      <x:c r="G2438" s="439" t="s">
        <x:v>3050</x:v>
      </x:c>
      <x:c r="H2438" s="439">
        <x:v>1</x:v>
      </x:c>
      <x:c r="I2438" s="194" t="s">
        <x:v>4958</x:v>
      </x:c>
    </x:row>
    <x:row r="2439" spans="3:8">
      <x:c r="C2439" s="195" t="s">
        <x:v>3469</x:v>
      </x:c>
      <x:c r="D2439" s="194" t="s">
        <x:v>3016</x:v>
      </x:c>
      <x:c r="E2439" s="194">
        <x:v>1</x:v>
      </x:c>
      <x:c r="F2439" s="195" t="s">
        <x:v>3291</x:v>
      </x:c>
      <x:c r="G2439" s="194" t="s">
        <x:v>3050</x:v>
      </x:c>
      <x:c r="H2439" s="194">
        <x:v>1</x:v>
      </x:c>
    </x:row>
    <x:row r="2440" spans="3:9">
      <x:c r="C2440" s="195" t="s">
        <x:v>4672</x:v>
      </x:c>
      <x:c r="D2440" s="194" t="s">
        <x:v>3016</x:v>
      </x:c>
      <x:c r="E2440" s="194">
        <x:v>1</x:v>
      </x:c>
      <x:c r="F2440" s="195" t="s">
        <x:v>6214</x:v>
      </x:c>
      <x:c r="G2440" s="194" t="s">
        <x:v>4621</x:v>
      </x:c>
      <x:c r="H2440" s="194">
        <x:v>1</x:v>
      </x:c>
      <x:c r="I2440" s="194" t="s">
        <x:v>7755</x:v>
      </x:c>
    </x:row>
    <x:row r="2441" spans="3:8">
      <x:c r="C2441" s="195" t="s">
        <x:v>6122</x:v>
      </x:c>
      <x:c r="D2441" s="194" t="s">
        <x:v>3016</x:v>
      </x:c>
      <x:c r="E2441" s="194">
        <x:v>1</x:v>
      </x:c>
      <x:c r="F2441" s="195" t="s">
        <x:v>3369</x:v>
      </x:c>
      <x:c r="G2441" s="194" t="s">
        <x:v>4621</x:v>
      </x:c>
      <x:c r="H2441" s="194">
        <x:v>1</x:v>
      </x:c>
    </x:row>
    <x:row r="2442" spans="3:8">
      <x:c r="C2442" s="195" t="s">
        <x:v>6682</x:v>
      </x:c>
      <x:c r="D2442" s="194" t="s">
        <x:v>3016</x:v>
      </x:c>
      <x:c r="E2442" s="194">
        <x:v>1</x:v>
      </x:c>
      <x:c r="F2442" s="440" t="s">
        <x:v>4801</x:v>
      </x:c>
      <x:c r="G2442" s="441" t="s">
        <x:v>2999</x:v>
      </x:c>
      <x:c r="H2442" s="441">
        <x:v>1</x:v>
      </x:c>
    </x:row>
    <x:row r="2443" spans="5:5">
      <x:c r="E2443" s="194">
        <x:f>SUM(E2421:E2442)</x:f>
        <x:v>22</x:v>
      </x:c>
    </x:row>
    <x:row r="2444" spans="1:8">
      <x:c r="A2444" s="186">
        <x:v>45886</x:v>
      </x:c>
      <x:c r="B2444" s="452"/>
      <x:c r="C2444" s="195" t="s">
        <x:v>6205</x:v>
      </x:c>
      <x:c r="D2444" s="194" t="s">
        <x:v>3044</x:v>
      </x:c>
      <x:c r="E2444" s="194">
        <x:v>1</x:v>
      </x:c>
      <x:c r="F2444" s="355" t="s">
        <x:v>5739</x:v>
      </x:c>
      <x:c r="G2444" s="356" t="s">
        <x:v>3050</x:v>
      </x:c>
      <x:c r="H2444" s="356">
        <x:v>1</x:v>
      </x:c>
    </x:row>
    <x:row r="2445" spans="3:9">
      <x:c r="C2445" s="195" t="s">
        <x:v>3280</x:v>
      </x:c>
      <x:c r="D2445" s="194" t="s">
        <x:v>2999</x:v>
      </x:c>
      <x:c r="E2445" s="194">
        <x:v>1</x:v>
      </x:c>
      <x:c r="F2445" s="355" t="s">
        <x:v>5726</x:v>
      </x:c>
      <x:c r="G2445" s="356" t="s">
        <x:v>3016</x:v>
      </x:c>
      <x:c r="H2445" s="356">
        <x:v>1</x:v>
      </x:c>
      <x:c r="I2445" s="194" t="s">
        <x:v>7755</x:v>
      </x:c>
    </x:row>
    <x:row r="2446" spans="3:9">
      <x:c r="C2446" s="195" t="s">
        <x:v>4801</x:v>
      </x:c>
      <x:c r="D2446" s="194" t="s">
        <x:v>2999</x:v>
      </x:c>
      <x:c r="E2446" s="194">
        <x:v>1</x:v>
      </x:c>
      <x:c r="F2446" s="355" t="s">
        <x:v>4482</x:v>
      </x:c>
      <x:c r="G2446" s="356" t="s">
        <x:v>3016</x:v>
      </x:c>
      <x:c r="H2446" s="356">
        <x:v>1</x:v>
      </x:c>
      <x:c r="I2446" s="194" t="s">
        <x:v>4958</x:v>
      </x:c>
    </x:row>
    <x:row r="2447" spans="3:8">
      <x:c r="C2447" s="195" t="s">
        <x:v>6631</x:v>
      </x:c>
      <x:c r="D2447" s="194" t="s">
        <x:v>4629</x:v>
      </x:c>
      <x:c r="E2447" s="194">
        <x:v>1</x:v>
      </x:c>
      <x:c r="F2447" s="195" t="s">
        <x:v>4672</x:v>
      </x:c>
      <x:c r="G2447" s="194" t="s">
        <x:v>3016</x:v>
      </x:c>
      <x:c r="H2447" s="194">
        <x:v>1</x:v>
      </x:c>
    </x:row>
    <x:row r="2448" spans="3:8">
      <x:c r="C2448" s="195" t="s">
        <x:v>3295</x:v>
      </x:c>
      <x:c r="D2448" s="194" t="s">
        <x:v>4629</x:v>
      </x:c>
      <x:c r="E2448" s="194">
        <x:v>1</x:v>
      </x:c>
      <x:c r="F2448" s="195" t="s">
        <x:v>6801</x:v>
      </x:c>
      <x:c r="G2448" s="194" t="s">
        <x:v>4621</x:v>
      </x:c>
      <x:c r="H2448" s="194">
        <x:v>1</x:v>
      </x:c>
    </x:row>
    <x:row r="2449" spans="3:8">
      <x:c r="C2449" s="195" t="s">
        <x:v>5739</x:v>
      </x:c>
      <x:c r="D2449" s="194" t="s">
        <x:v>3050</x:v>
      </x:c>
      <x:c r="E2449" s="194">
        <x:v>1</x:v>
      </x:c>
      <x:c r="F2449" s="442" t="s">
        <x:v>6929</x:v>
      </x:c>
      <x:c r="G2449" s="443" t="s">
        <x:v>3016</x:v>
      </x:c>
      <x:c r="H2449" s="443">
        <x:v>1</x:v>
      </x:c>
    </x:row>
    <x:row r="2450" spans="3:8">
      <x:c r="C2450" s="195" t="s">
        <x:v>4704</x:v>
      </x:c>
      <x:c r="D2450" s="194" t="s">
        <x:v>3050</x:v>
      </x:c>
      <x:c r="E2450" s="194">
        <x:v>1</x:v>
      </x:c>
      <x:c r="F2450" s="442" t="s">
        <x:v>3470</x:v>
      </x:c>
      <x:c r="G2450" s="443" t="s">
        <x:v>3016</x:v>
      </x:c>
      <x:c r="H2450" s="443">
        <x:v>1</x:v>
      </x:c>
    </x:row>
    <x:row r="2451" spans="3:8">
      <x:c r="C2451" s="195" t="s">
        <x:v>1909</x:v>
      </x:c>
      <x:c r="D2451" s="194" t="s">
        <x:v>3050</x:v>
      </x:c>
      <x:c r="E2451" s="194">
        <x:v>1</x:v>
      </x:c>
      <x:c r="F2451" s="442" t="s">
        <x:v>6205</x:v>
      </x:c>
      <x:c r="G2451" s="443" t="s">
        <x:v>3044</x:v>
      </x:c>
      <x:c r="H2451" s="443">
        <x:v>1</x:v>
      </x:c>
    </x:row>
    <x:row r="2452" spans="3:8">
      <x:c r="C2452" s="195" t="s">
        <x:v>6801</x:v>
      </x:c>
      <x:c r="D2452" s="194" t="s">
        <x:v>4621</x:v>
      </x:c>
      <x:c r="E2452" s="194">
        <x:v>1</x:v>
      </x:c>
      <x:c r="F2452" s="442" t="s">
        <x:v>4704</x:v>
      </x:c>
      <x:c r="G2452" s="443" t="s">
        <x:v>3050</x:v>
      </x:c>
      <x:c r="H2452" s="443">
        <x:v>1</x:v>
      </x:c>
    </x:row>
    <x:row r="2453" spans="3:9">
      <x:c r="C2453" s="195" t="s">
        <x:v>4428</x:v>
      </x:c>
      <x:c r="D2453" s="194" t="s">
        <x:v>4621</x:v>
      </x:c>
      <x:c r="E2453" s="194">
        <x:v>1</x:v>
      </x:c>
      <x:c r="F2453" s="195" t="s">
        <x:v>6631</x:v>
      </x:c>
      <x:c r="G2453" s="194" t="s">
        <x:v>4629</x:v>
      </x:c>
      <x:c r="H2453" s="194">
        <x:v>1</x:v>
      </x:c>
      <x:c r="I2453" s="194" t="s">
        <x:v>7755</x:v>
      </x:c>
    </x:row>
    <x:row r="2454" spans="3:9">
      <x:c r="C2454" s="195" t="s">
        <x:v>3387</x:v>
      </x:c>
      <x:c r="D2454" s="194" t="s">
        <x:v>4621</x:v>
      </x:c>
      <x:c r="E2454" s="194">
        <x:v>1</x:v>
      </x:c>
      <x:c r="F2454" s="195" t="s">
        <x:v>4428</x:v>
      </x:c>
      <x:c r="G2454" s="194" t="s">
        <x:v>4621</x:v>
      </x:c>
      <x:c r="H2454" s="194">
        <x:v>1</x:v>
      </x:c>
      <x:c r="I2454" s="194" t="s">
        <x:v>7755</x:v>
      </x:c>
    </x:row>
    <x:row r="2455" spans="3:8">
      <x:c r="C2455" s="195" t="s">
        <x:v>3431</x:v>
      </x:c>
      <x:c r="D2455" s="194" t="s">
        <x:v>4621</x:v>
      </x:c>
      <x:c r="E2455" s="194">
        <x:v>1</x:v>
      </x:c>
      <x:c r="F2455" s="233" t="s">
        <x:v>4605</x:v>
      </x:c>
      <x:c r="G2455" s="234" t="s">
        <x:v>3016</x:v>
      </x:c>
      <x:c r="H2455" s="234">
        <x:v>1</x:v>
      </x:c>
    </x:row>
    <x:row r="2456" spans="3:8">
      <x:c r="C2456" s="195" t="s">
        <x:v>5726</x:v>
      </x:c>
      <x:c r="D2456" s="194" t="s">
        <x:v>3016</x:v>
      </x:c>
      <x:c r="E2456" s="194">
        <x:v>1</x:v>
      </x:c>
      <x:c r="F2456" s="233" t="s">
        <x:v>3387</x:v>
      </x:c>
      <x:c r="G2456" s="234" t="s">
        <x:v>4621</x:v>
      </x:c>
      <x:c r="H2456" s="234">
        <x:v>1</x:v>
      </x:c>
    </x:row>
    <x:row r="2457" spans="3:8">
      <x:c r="C2457" s="195" t="s">
        <x:v>4482</x:v>
      </x:c>
      <x:c r="D2457" s="194" t="s">
        <x:v>3016</x:v>
      </x:c>
      <x:c r="E2457" s="194">
        <x:v>1</x:v>
      </x:c>
      <x:c r="F2457" s="233" t="s">
        <x:v>3431</x:v>
      </x:c>
      <x:c r="G2457" s="234" t="s">
        <x:v>4621</x:v>
      </x:c>
      <x:c r="H2457" s="234">
        <x:v>1</x:v>
      </x:c>
    </x:row>
    <x:row r="2458" spans="3:8">
      <x:c r="C2458" s="195" t="s">
        <x:v>4672</x:v>
      </x:c>
      <x:c r="D2458" s="194" t="s">
        <x:v>3016</x:v>
      </x:c>
      <x:c r="E2458" s="194">
        <x:v>1</x:v>
      </x:c>
      <x:c r="F2458" s="233" t="s">
        <x:v>3295</x:v>
      </x:c>
      <x:c r="G2458" s="234" t="s">
        <x:v>4629</x:v>
      </x:c>
      <x:c r="H2458" s="234">
        <x:v>1</x:v>
      </x:c>
    </x:row>
    <x:row r="2459" spans="3:8">
      <x:c r="C2459" s="195" t="s">
        <x:v>6929</x:v>
      </x:c>
      <x:c r="D2459" s="194" t="s">
        <x:v>3016</x:v>
      </x:c>
      <x:c r="E2459" s="194">
        <x:v>1</x:v>
      </x:c>
      <x:c r="F2459" s="233" t="s">
        <x:v>3393</x:v>
      </x:c>
      <x:c r="G2459" s="234" t="s">
        <x:v>3016</x:v>
      </x:c>
      <x:c r="H2459" s="234">
        <x:v>1</x:v>
      </x:c>
    </x:row>
    <x:row r="2460" spans="3:8">
      <x:c r="C2460" s="195" t="s">
        <x:v>3470</x:v>
      </x:c>
      <x:c r="D2460" s="194" t="s">
        <x:v>3016</x:v>
      </x:c>
      <x:c r="E2460" s="194">
        <x:v>1</x:v>
      </x:c>
      <x:c r="F2460" s="195" t="s">
        <x:v>3280</x:v>
      </x:c>
      <x:c r="G2460" s="194" t="s">
        <x:v>2999</x:v>
      </x:c>
      <x:c r="H2460" s="194">
        <x:v>1</x:v>
      </x:c>
    </x:row>
    <x:row r="2461" spans="3:8">
      <x:c r="C2461" s="195" t="s">
        <x:v>4605</x:v>
      </x:c>
      <x:c r="D2461" s="194" t="s">
        <x:v>3016</x:v>
      </x:c>
      <x:c r="E2461" s="194">
        <x:v>1</x:v>
      </x:c>
      <x:c r="F2461" s="195" t="s">
        <x:v>4801</x:v>
      </x:c>
      <x:c r="G2461" s="194" t="s">
        <x:v>2999</x:v>
      </x:c>
      <x:c r="H2461" s="194">
        <x:v>1</x:v>
      </x:c>
    </x:row>
    <x:row r="2462" spans="3:8">
      <x:c r="C2462" s="195" t="s">
        <x:v>3393</x:v>
      </x:c>
      <x:c r="D2462" s="194" t="s">
        <x:v>3016</x:v>
      </x:c>
      <x:c r="E2462" s="194">
        <x:v>1</x:v>
      </x:c>
      <x:c r="F2462" s="195" t="s">
        <x:v>1909</x:v>
      </x:c>
      <x:c r="G2462" s="194" t="s">
        <x:v>3050</x:v>
      </x:c>
      <x:c r="H2462" s="194">
        <x:v>1</x:v>
      </x:c>
    </x:row>
    <x:row r="2463" spans="5:5">
      <x:c r="E2463" s="194">
        <x:f>SUM(E2444:E2462)</x:f>
        <x:v>19</x:v>
      </x:c>
    </x:row>
    <x:row r="2464" spans="1:9">
      <x:c r="A2464" s="186">
        <x:v>45887</x:v>
      </x:c>
      <x:c r="B2464" s="452"/>
      <x:c r="C2464" s="195" t="s">
        <x:v>6764</x:v>
      </x:c>
      <x:c r="D2464" s="194" t="s">
        <x:v>2999</x:v>
      </x:c>
      <x:c r="E2464" s="194">
        <x:v>1</x:v>
      </x:c>
      <x:c r="F2464" s="356" t="s">
        <x:v>5902</x:v>
      </x:c>
      <x:c r="G2464" s="356" t="s">
        <x:v>3016</x:v>
      </x:c>
      <x:c r="H2464" s="356">
        <x:v>1</x:v>
      </x:c>
      <x:c r="I2464" s="194" t="s">
        <x:v>7755</x:v>
      </x:c>
    </x:row>
    <x:row r="2465" spans="3:9">
      <x:c r="C2465" s="195" t="s">
        <x:v>6594</x:v>
      </x:c>
      <x:c r="D2465" s="194" t="s">
        <x:v>2999</x:v>
      </x:c>
      <x:c r="E2465" s="194">
        <x:v>1</x:v>
      </x:c>
      <x:c r="F2465" s="194" t="s">
        <x:v>6850</x:v>
      </x:c>
      <x:c r="G2465" s="194" t="s">
        <x:v>3016</x:v>
      </x:c>
      <x:c r="H2465" s="194">
        <x:v>1</x:v>
      </x:c>
      <x:c r="I2465" s="194" t="s">
        <x:v>4958</x:v>
      </x:c>
    </x:row>
    <x:row r="2466" spans="3:8">
      <x:c r="C2466" s="195" t="s">
        <x:v>6762</x:v>
      </x:c>
      <x:c r="D2466" s="194" t="s">
        <x:v>2999</x:v>
      </x:c>
      <x:c r="E2466" s="194">
        <x:v>1</x:v>
      </x:c>
      <x:c r="F2466" s="347" t="s">
        <x:v>6210</x:v>
      </x:c>
      <x:c r="G2466" s="347" t="s">
        <x:v>4621</x:v>
      </x:c>
      <x:c r="H2466" s="347">
        <x:v>1</x:v>
      </x:c>
    </x:row>
    <x:row r="2467" spans="3:8">
      <x:c r="C2467" s="195" t="s">
        <x:v>3325</x:v>
      </x:c>
      <x:c r="D2467" s="194" t="s">
        <x:v>4629</x:v>
      </x:c>
      <x:c r="E2467" s="194">
        <x:v>1</x:v>
      </x:c>
      <x:c r="F2467" s="194" t="s">
        <x:v>3325</x:v>
      </x:c>
      <x:c r="G2467" s="194" t="s">
        <x:v>4629</x:v>
      </x:c>
      <x:c r="H2467" s="194">
        <x:v>1</x:v>
      </x:c>
    </x:row>
    <x:row r="2468" spans="3:9">
      <x:c r="C2468" s="195" t="s">
        <x:v>4502</x:v>
      </x:c>
      <x:c r="D2468" s="194" t="s">
        <x:v>4629</x:v>
      </x:c>
      <x:c r="E2468" s="194">
        <x:v>1</x:v>
      </x:c>
      <x:c r="F2468" s="194" t="s">
        <x:v>4502</x:v>
      </x:c>
      <x:c r="G2468" s="194" t="s">
        <x:v>4629</x:v>
      </x:c>
      <x:c r="H2468" s="194">
        <x:v>1</x:v>
      </x:c>
      <x:c r="I2468" s="194" t="s">
        <x:v>4958</x:v>
      </x:c>
    </x:row>
    <x:row r="2469" spans="3:8">
      <x:c r="C2469" s="195" t="s">
        <x:v>6829</x:v>
      </x:c>
      <x:c r="D2469" s="194" t="s">
        <x:v>4629</x:v>
      </x:c>
      <x:c r="E2469" s="194">
        <x:v>1</x:v>
      </x:c>
      <x:c r="F2469" s="194" t="s">
        <x:v>6764</x:v>
      </x:c>
      <x:c r="G2469" s="194" t="s">
        <x:v>2999</x:v>
      </x:c>
      <x:c r="H2469" s="194">
        <x:v>1</x:v>
      </x:c>
    </x:row>
    <x:row r="2470" spans="3:9">
      <x:c r="C2470" s="195" t="s">
        <x:v>6816</x:v>
      </x:c>
      <x:c r="D2470" s="194" t="s">
        <x:v>4629</x:v>
      </x:c>
      <x:c r="E2470" s="194">
        <x:v>1</x:v>
      </x:c>
      <x:c r="F2470" s="194" t="s">
        <x:v>6594</x:v>
      </x:c>
      <x:c r="G2470" s="194" t="s">
        <x:v>2999</x:v>
      </x:c>
      <x:c r="H2470" s="194">
        <x:v>1</x:v>
      </x:c>
      <x:c r="I2470" s="194" t="s">
        <x:v>7755</x:v>
      </x:c>
    </x:row>
    <x:row r="2471" spans="3:8">
      <x:c r="C2471" s="195" t="s">
        <x:v>6624</x:v>
      </x:c>
      <x:c r="D2471" s="194" t="s">
        <x:v>4629</x:v>
      </x:c>
      <x:c r="E2471" s="194">
        <x:v>1</x:v>
      </x:c>
      <x:c r="F2471" s="237" t="s">
        <x:v>6829</x:v>
      </x:c>
      <x:c r="G2471" s="237" t="s">
        <x:v>4629</x:v>
      </x:c>
      <x:c r="H2471" s="237">
        <x:v>1</x:v>
      </x:c>
    </x:row>
    <x:row r="2472" spans="3:9">
      <x:c r="C2472" s="195" t="s">
        <x:v>4700</x:v>
      </x:c>
      <x:c r="D2472" s="194" t="s">
        <x:v>4629</x:v>
      </x:c>
      <x:c r="E2472" s="194">
        <x:v>2</x:v>
      </x:c>
      <x:c r="F2472" s="237" t="s">
        <x:v>4216</x:v>
      </x:c>
      <x:c r="G2472" s="237" t="s">
        <x:v>3050</x:v>
      </x:c>
      <x:c r="H2472" s="237">
        <x:v>1</x:v>
      </x:c>
      <x:c r="I2472" s="194" t="s">
        <x:v>7755</x:v>
      </x:c>
    </x:row>
    <x:row r="2473" spans="3:8">
      <x:c r="C2473" s="195" t="s">
        <x:v>4216</x:v>
      </x:c>
      <x:c r="D2473" s="194" t="s">
        <x:v>3050</x:v>
      </x:c>
      <x:c r="E2473" s="194">
        <x:v>1</x:v>
      </x:c>
      <x:c r="F2473" s="237" t="s">
        <x:v>1998</x:v>
      </x:c>
      <x:c r="G2473" s="237" t="s">
        <x:v>4621</x:v>
      </x:c>
      <x:c r="H2473" s="237">
        <x:v>1</x:v>
      </x:c>
    </x:row>
    <x:row r="2474" spans="3:8">
      <x:c r="C2474" s="195" t="s">
        <x:v>6102</x:v>
      </x:c>
      <x:c r="D2474" s="194" t="s">
        <x:v>3050</x:v>
      </x:c>
      <x:c r="E2474" s="194">
        <x:v>1</x:v>
      </x:c>
      <x:c r="F2474" s="194" t="s">
        <x:v>6102</x:v>
      </x:c>
      <x:c r="G2474" s="194" t="s">
        <x:v>3050</x:v>
      </x:c>
      <x:c r="H2474" s="194">
        <x:v>1</x:v>
      </x:c>
    </x:row>
    <x:row r="2475" spans="3:8">
      <x:c r="C2475" s="195" t="s">
        <x:v>6670</x:v>
      </x:c>
      <x:c r="D2475" s="194" t="s">
        <x:v>3050</x:v>
      </x:c>
      <x:c r="E2475" s="194">
        <x:v>1</x:v>
      </x:c>
      <x:c r="F2475" s="194" t="s">
        <x:v>6670</x:v>
      </x:c>
      <x:c r="G2475" s="194" t="s">
        <x:v>3050</x:v>
      </x:c>
      <x:c r="H2475" s="194">
        <x:v>1</x:v>
      </x:c>
    </x:row>
    <x:row r="2476" spans="3:8">
      <x:c r="C2476" s="195" t="s">
        <x:v>3262</x:v>
      </x:c>
      <x:c r="D2476" s="194" t="s">
        <x:v>3050</x:v>
      </x:c>
      <x:c r="E2476" s="194">
        <x:v>1</x:v>
      </x:c>
      <x:c r="F2476" s="194" t="s">
        <x:v>6816</x:v>
      </x:c>
      <x:c r="G2476" s="194" t="s">
        <x:v>4629</x:v>
      </x:c>
      <x:c r="H2476" s="194">
        <x:v>1</x:v>
      </x:c>
    </x:row>
    <x:row r="2477" spans="3:8">
      <x:c r="C2477" s="195" t="s">
        <x:v>4530</x:v>
      </x:c>
      <x:c r="D2477" s="194" t="s">
        <x:v>3050</x:v>
      </x:c>
      <x:c r="E2477" s="194">
        <x:v>1</x:v>
      </x:c>
      <x:c r="F2477" s="194" t="s">
        <x:v>3262</x:v>
      </x:c>
      <x:c r="G2477" s="194" t="s">
        <x:v>3050</x:v>
      </x:c>
      <x:c r="H2477" s="194">
        <x:v>1</x:v>
      </x:c>
    </x:row>
    <x:row r="2478" spans="3:8">
      <x:c r="C2478" s="195" t="s">
        <x:v>3374</x:v>
      </x:c>
      <x:c r="D2478" s="194" t="s">
        <x:v>3050</x:v>
      </x:c>
      <x:c r="E2478" s="194">
        <x:v>1</x:v>
      </x:c>
      <x:c r="F2478" s="194" t="s">
        <x:v>4530</x:v>
      </x:c>
      <x:c r="G2478" s="194" t="s">
        <x:v>3050</x:v>
      </x:c>
      <x:c r="H2478" s="194">
        <x:v>1</x:v>
      </x:c>
    </x:row>
    <x:row r="2479" spans="3:9">
      <x:c r="C2479" s="195" t="s">
        <x:v>1998</x:v>
      </x:c>
      <x:c r="D2479" s="194" t="s">
        <x:v>4621</x:v>
      </x:c>
      <x:c r="E2479" s="194">
        <x:v>1</x:v>
      </x:c>
      <x:c r="F2479" s="234" t="s">
        <x:v>6624</x:v>
      </x:c>
      <x:c r="G2479" s="234" t="s">
        <x:v>4629</x:v>
      </x:c>
      <x:c r="H2479" s="234">
        <x:v>1</x:v>
      </x:c>
      <x:c r="I2479" s="194" t="s">
        <x:v>7755</x:v>
      </x:c>
    </x:row>
    <x:row r="2480" spans="3:8">
      <x:c r="C2480" s="195" t="s">
        <x:v>6210</x:v>
      </x:c>
      <x:c r="D2480" s="194" t="s">
        <x:v>4621</x:v>
      </x:c>
      <x:c r="E2480" s="194">
        <x:v>1</x:v>
      </x:c>
      <x:c r="F2480" s="234" t="s">
        <x:v>6762</x:v>
      </x:c>
      <x:c r="G2480" s="234" t="s">
        <x:v>2999</x:v>
      </x:c>
      <x:c r="H2480" s="234">
        <x:v>1</x:v>
      </x:c>
    </x:row>
    <x:row r="2481" spans="3:8">
      <x:c r="C2481" s="195" t="s">
        <x:v>5902</x:v>
      </x:c>
      <x:c r="D2481" s="194" t="s">
        <x:v>3016</x:v>
      </x:c>
      <x:c r="E2481" s="194">
        <x:v>1</x:v>
      </x:c>
      <x:c r="F2481" s="234" t="s">
        <x:v>4700</x:v>
      </x:c>
      <x:c r="G2481" s="234" t="s">
        <x:v>4629</x:v>
      </x:c>
      <x:c r="H2481" s="234">
        <x:v>1</x:v>
      </x:c>
    </x:row>
    <x:row r="2482" spans="3:8">
      <x:c r="C2482" s="195" t="s">
        <x:v>6850</x:v>
      </x:c>
      <x:c r="D2482" s="194" t="s">
        <x:v>3016</x:v>
      </x:c>
      <x:c r="E2482" s="194">
        <x:v>1</x:v>
      </x:c>
      <x:c r="F2482" s="234" t="s">
        <x:v>3374</x:v>
      </x:c>
      <x:c r="G2482" s="234" t="s">
        <x:v>3050</x:v>
      </x:c>
      <x:c r="H2482" s="234">
        <x:v>1</x:v>
      </x:c>
    </x:row>
    <x:row r="2483" spans="5:5">
      <x:c r="E2483" s="194">
        <x:f>SUM(E2464:E2482)</x:f>
        <x:v>20</x:v>
      </x:c>
    </x:row>
    <x:row r="2484" spans="1:8">
      <x:c r="A2484" s="186">
        <x:v>45888</x:v>
      </x:c>
      <x:c r="B2484" s="452"/>
      <x:c r="C2484" s="195" t="s">
        <x:v>6152</x:v>
      </x:c>
      <x:c r="D2484" s="194" t="s">
        <x:v>2999</x:v>
      </x:c>
      <x:c r="E2484" s="194">
        <x:v>1</x:v>
      </x:c>
      <x:c r="F2484" s="355" t="s">
        <x:v>2267</x:v>
      </x:c>
      <x:c r="G2484" s="356" t="s">
        <x:v>3050</x:v>
      </x:c>
      <x:c r="H2484" s="356">
        <x:v>1</x:v>
      </x:c>
    </x:row>
    <x:row r="2485" spans="3:9">
      <x:c r="C2485" s="195" t="s">
        <x:v>1887</x:v>
      </x:c>
      <x:c r="D2485" s="194" t="s">
        <x:v>4629</x:v>
      </x:c>
      <x:c r="E2485" s="194">
        <x:v>1</x:v>
      </x:c>
      <x:c r="F2485" s="355" t="s">
        <x:v>2006</x:v>
      </x:c>
      <x:c r="G2485" s="356" t="s">
        <x:v>3050</x:v>
      </x:c>
      <x:c r="H2485" s="356">
        <x:v>1</x:v>
      </x:c>
      <x:c r="I2485" s="194" t="s">
        <x:v>4958</x:v>
      </x:c>
    </x:row>
    <x:row r="2486" spans="3:9">
      <x:c r="C2486" s="195" t="s">
        <x:v>6243</x:v>
      </x:c>
      <x:c r="D2486" s="194" t="s">
        <x:v>4629</x:v>
      </x:c>
      <x:c r="E2486" s="194">
        <x:v>1</x:v>
      </x:c>
      <x:c r="F2486" s="195" t="s">
        <x:v>4617</x:v>
      </x:c>
      <x:c r="G2486" s="194" t="s">
        <x:v>3016</x:v>
      </x:c>
      <x:c r="H2486" s="194">
        <x:v>1</x:v>
      </x:c>
      <x:c r="I2486" s="194" t="s">
        <x:v>7755</x:v>
      </x:c>
    </x:row>
    <x:row r="2487" spans="3:9">
      <x:c r="C2487" s="195" t="s">
        <x:v>3442</x:v>
      </x:c>
      <x:c r="D2487" s="194" t="s">
        <x:v>4629</x:v>
      </x:c>
      <x:c r="E2487" s="194">
        <x:v>1</x:v>
      </x:c>
      <x:c r="F2487" s="346" t="s">
        <x:v>1887</x:v>
      </x:c>
      <x:c r="G2487" s="347" t="s">
        <x:v>4629</x:v>
      </x:c>
      <x:c r="H2487" s="347">
        <x:v>1</x:v>
      </x:c>
      <x:c r="I2487" s="194" t="s">
        <x:v>7755</x:v>
      </x:c>
    </x:row>
    <x:row r="2488" spans="3:8">
      <x:c r="C2488" s="195" t="s">
        <x:v>6743</x:v>
      </x:c>
      <x:c r="D2488" s="194" t="s">
        <x:v>4629</x:v>
      </x:c>
      <x:c r="E2488" s="194">
        <x:v>1</x:v>
      </x:c>
      <x:c r="F2488" s="346" t="s">
        <x:v>6936</x:v>
      </x:c>
      <x:c r="G2488" s="347" t="s">
        <x:v>3050</x:v>
      </x:c>
      <x:c r="H2488" s="347">
        <x:v>1</x:v>
      </x:c>
    </x:row>
    <x:row r="2489" spans="3:9">
      <x:c r="C2489" s="195" t="s">
        <x:v>6816</x:v>
      </x:c>
      <x:c r="D2489" s="194" t="s">
        <x:v>4629</x:v>
      </x:c>
      <x:c r="E2489" s="194">
        <x:v>1</x:v>
      </x:c>
      <x:c r="F2489" s="346" t="s">
        <x:v>4528</x:v>
      </x:c>
      <x:c r="G2489" s="347" t="s">
        <x:v>3050</x:v>
      </x:c>
      <x:c r="H2489" s="347">
        <x:v>1</x:v>
      </x:c>
      <x:c r="I2489" s="194" t="s">
        <x:v>4958</x:v>
      </x:c>
    </x:row>
    <x:row r="2490" spans="3:9">
      <x:c r="C2490" s="195" t="s">
        <x:v>6868</x:v>
      </x:c>
      <x:c r="D2490" s="194" t="s">
        <x:v>4629</x:v>
      </x:c>
      <x:c r="E2490" s="194">
        <x:v>1</x:v>
      </x:c>
      <x:c r="F2490" s="195" t="s">
        <x:v>6243</x:v>
      </x:c>
      <x:c r="G2490" s="194" t="s">
        <x:v>4629</x:v>
      </x:c>
      <x:c r="H2490" s="194">
        <x:v>1</x:v>
      </x:c>
      <x:c r="I2490" s="194" t="s">
        <x:v>4958</x:v>
      </x:c>
    </x:row>
    <x:row r="2491" spans="3:9">
      <x:c r="C2491" s="195" t="s">
        <x:v>1806</x:v>
      </x:c>
      <x:c r="D2491" s="194" t="s">
        <x:v>4629</x:v>
      </x:c>
      <x:c r="E2491" s="194">
        <x:v>2</x:v>
      </x:c>
      <x:c r="F2491" s="195" t="s">
        <x:v>3299</x:v>
      </x:c>
      <x:c r="G2491" s="194" t="s">
        <x:v>3016</x:v>
      </x:c>
      <x:c r="H2491" s="194">
        <x:v>1</x:v>
      </x:c>
      <x:c r="I2491" s="194" t="s">
        <x:v>7755</x:v>
      </x:c>
    </x:row>
    <x:row r="2492" spans="3:8">
      <x:c r="C2492" s="195" t="s">
        <x:v>2267</x:v>
      </x:c>
      <x:c r="D2492" s="194" t="s">
        <x:v>3050</x:v>
      </x:c>
      <x:c r="E2492" s="194">
        <x:v>1</x:v>
      </x:c>
      <x:c r="F2492" s="236" t="s">
        <x:v>3442</x:v>
      </x:c>
      <x:c r="G2492" s="237" t="s">
        <x:v>4629</x:v>
      </x:c>
      <x:c r="H2492" s="237">
        <x:v>1</x:v>
      </x:c>
    </x:row>
    <x:row r="2493" spans="3:8">
      <x:c r="C2493" s="195" t="s">
        <x:v>2006</x:v>
      </x:c>
      <x:c r="D2493" s="194" t="s">
        <x:v>3050</x:v>
      </x:c>
      <x:c r="E2493" s="194">
        <x:v>1</x:v>
      </x:c>
      <x:c r="F2493" s="195" t="s">
        <x:v>6743</x:v>
      </x:c>
      <x:c r="G2493" s="194" t="s">
        <x:v>4629</x:v>
      </x:c>
      <x:c r="H2493" s="194">
        <x:v>1</x:v>
      </x:c>
    </x:row>
    <x:row r="2494" spans="3:8">
      <x:c r="C2494" s="195" t="s">
        <x:v>6936</x:v>
      </x:c>
      <x:c r="D2494" s="194" t="s">
        <x:v>3050</x:v>
      </x:c>
      <x:c r="E2494" s="194">
        <x:v>1</x:v>
      </x:c>
      <x:c r="F2494" s="195" t="s">
        <x:v>6152</x:v>
      </x:c>
      <x:c r="G2494" s="194" t="s">
        <x:v>2999</x:v>
      </x:c>
      <x:c r="H2494" s="194">
        <x:v>1</x:v>
      </x:c>
    </x:row>
    <x:row r="2495" spans="3:9">
      <x:c r="C2495" s="195" t="s">
        <x:v>4528</x:v>
      </x:c>
      <x:c r="D2495" s="194" t="s">
        <x:v>3050</x:v>
      </x:c>
      <x:c r="E2495" s="194">
        <x:v>1</x:v>
      </x:c>
      <x:c r="F2495" s="195" t="s">
        <x:v>6869</x:v>
      </x:c>
      <x:c r="G2495" s="194" t="s">
        <x:v>4621</x:v>
      </x:c>
      <x:c r="H2495" s="194">
        <x:v>1</x:v>
      </x:c>
      <x:c r="I2495" s="194" t="s">
        <x:v>7755</x:v>
      </x:c>
    </x:row>
    <x:row r="2496" spans="3:9">
      <x:c r="C2496" s="195" t="s">
        <x:v>6219</x:v>
      </x:c>
      <x:c r="D2496" s="194" t="s">
        <x:v>3050</x:v>
      </x:c>
      <x:c r="E2496" s="194">
        <x:v>1</x:v>
      </x:c>
      <x:c r="F2496" s="195" t="s">
        <x:v>6816</x:v>
      </x:c>
      <x:c r="G2496" s="194" t="s">
        <x:v>4629</x:v>
      </x:c>
      <x:c r="H2496" s="194">
        <x:v>1</x:v>
      </x:c>
      <x:c r="I2496" s="194" t="s">
        <x:v>4958</x:v>
      </x:c>
    </x:row>
    <x:row r="2497" spans="3:8">
      <x:c r="C2497" s="195" t="s">
        <x:v>6869</x:v>
      </x:c>
      <x:c r="D2497" s="194" t="s">
        <x:v>4621</x:v>
      </x:c>
      <x:c r="E2497" s="194">
        <x:v>1</x:v>
      </x:c>
      <x:c r="F2497" s="195" t="s">
        <x:v>6868</x:v>
      </x:c>
      <x:c r="G2497" s="194" t="s">
        <x:v>4629</x:v>
      </x:c>
      <x:c r="H2497" s="194">
        <x:v>1</x:v>
      </x:c>
    </x:row>
    <x:row r="2498" spans="3:8">
      <x:c r="C2498" s="195" t="s">
        <x:v>4617</x:v>
      </x:c>
      <x:c r="D2498" s="194" t="s">
        <x:v>3016</x:v>
      </x:c>
      <x:c r="E2498" s="194">
        <x:v>1</x:v>
      </x:c>
      <x:c r="F2498" s="195" t="s">
        <x:v>6219</x:v>
      </x:c>
      <x:c r="G2498" s="194" t="s">
        <x:v>3050</x:v>
      </x:c>
      <x:c r="H2498" s="194">
        <x:v>1</x:v>
      </x:c>
    </x:row>
    <x:row r="2499" spans="3:8">
      <x:c r="C2499" s="195" t="s">
        <x:v>3299</x:v>
      </x:c>
      <x:c r="D2499" s="194" t="s">
        <x:v>3016</x:v>
      </x:c>
      <x:c r="E2499" s="194">
        <x:v>1</x:v>
      </x:c>
      <x:c r="F2499" s="233" t="s">
        <x:v>1806</x:v>
      </x:c>
      <x:c r="G2499" s="234" t="s">
        <x:v>4629</x:v>
      </x:c>
      <x:c r="H2499" s="234">
        <x:v>2</x:v>
      </x:c>
    </x:row>
    <x:row r="2500" spans="5:5">
      <x:c r="E2500" s="194">
        <x:f>SUM(E2484:E2499)</x:f>
        <x:v>17</x:v>
      </x:c>
    </x:row>
    <x:row r="2501" spans="1:8">
      <x:c r="A2501" s="186">
        <x:v>45889</x:v>
      </x:c>
      <x:c r="B2501" s="452"/>
      <x:c r="C2501" s="195" t="s">
        <x:v>6586</x:v>
      </x:c>
      <x:c r="D2501" s="194" t="s">
        <x:v>3044</x:v>
      </x:c>
      <x:c r="E2501" s="194">
        <x:v>2</x:v>
      </x:c>
      <x:c r="F2501" s="355" t="s">
        <x:v>4395</x:v>
      </x:c>
      <x:c r="G2501" s="356" t="s">
        <x:v>3016</x:v>
      </x:c>
      <x:c r="H2501" s="356">
        <x:v>1</x:v>
      </x:c>
    </x:row>
    <x:row r="2502" spans="3:8">
      <x:c r="C2502" s="195" t="s">
        <x:v>6764</x:v>
      </x:c>
      <x:c r="D2502" s="194" t="s">
        <x:v>2999</x:v>
      </x:c>
      <x:c r="E2502" s="194">
        <x:v>1</x:v>
      </x:c>
      <x:c r="F2502" s="355" t="s">
        <x:v>2189</x:v>
      </x:c>
      <x:c r="G2502" s="356" t="s">
        <x:v>3016</x:v>
      </x:c>
      <x:c r="H2502" s="356">
        <x:v>1</x:v>
      </x:c>
    </x:row>
    <x:row r="2503" spans="3:9">
      <x:c r="C2503" s="195" t="s">
        <x:v>4585</x:v>
      </x:c>
      <x:c r="D2503" s="194" t="s">
        <x:v>4629</x:v>
      </x:c>
      <x:c r="E2503" s="194">
        <x:v>1</x:v>
      </x:c>
      <x:c r="F2503" s="195" t="s">
        <x:v>6772</x:v>
      </x:c>
      <x:c r="G2503" s="194" t="s">
        <x:v>3016</x:v>
      </x:c>
      <x:c r="H2503" s="194">
        <x:v>1</x:v>
      </x:c>
      <x:c r="I2503" s="194" t="s">
        <x:v>4958</x:v>
      </x:c>
    </x:row>
    <x:row r="2504" spans="3:9">
      <x:c r="C2504" s="195" t="s">
        <x:v>3337</x:v>
      </x:c>
      <x:c r="D2504" s="194" t="s">
        <x:v>4629</x:v>
      </x:c>
      <x:c r="E2504" s="194">
        <x:v>1</x:v>
      </x:c>
      <x:c r="F2504" s="195" t="s">
        <x:v>6764</x:v>
      </x:c>
      <x:c r="G2504" s="194" t="s">
        <x:v>3016</x:v>
      </x:c>
      <x:c r="H2504" s="194">
        <x:v>1</x:v>
      </x:c>
      <x:c r="I2504" s="194" t="s">
        <x:v>4958</x:v>
      </x:c>
    </x:row>
    <x:row r="2505" spans="3:8">
      <x:c r="C2505" s="195" t="s">
        <x:v>6754</x:v>
      </x:c>
      <x:c r="D2505" s="194" t="s">
        <x:v>4629</x:v>
      </x:c>
      <x:c r="E2505" s="194">
        <x:v>1</x:v>
      </x:c>
      <x:c r="F2505" s="346" t="s">
        <x:v>4585</x:v>
      </x:c>
      <x:c r="G2505" s="347" t="s">
        <x:v>3016</x:v>
      </x:c>
      <x:c r="H2505" s="347">
        <x:v>1</x:v>
      </x:c>
    </x:row>
    <x:row r="2506" spans="3:8">
      <x:c r="C2506" s="195" t="s">
        <x:v>6803</x:v>
      </x:c>
      <x:c r="D2506" s="194" t="s">
        <x:v>4629</x:v>
      </x:c>
      <x:c r="E2506" s="194">
        <x:v>1</x:v>
      </x:c>
      <x:c r="F2506" s="346" t="s">
        <x:v>1795</x:v>
      </x:c>
      <x:c r="G2506" s="347" t="s">
        <x:v>3016</x:v>
      </x:c>
      <x:c r="H2506" s="347">
        <x:v>1</x:v>
      </x:c>
    </x:row>
    <x:row r="2507" spans="3:8">
      <x:c r="C2507" s="195" t="s">
        <x:v>4395</x:v>
      </x:c>
      <x:c r="D2507" s="194" t="s">
        <x:v>3050</x:v>
      </x:c>
      <x:c r="E2507" s="194">
        <x:v>1</x:v>
      </x:c>
      <x:c r="F2507" s="195" t="s">
        <x:v>3337</x:v>
      </x:c>
      <x:c r="G2507" s="194" t="s">
        <x:v>3016</x:v>
      </x:c>
      <x:c r="H2507" s="194">
        <x:v>1</x:v>
      </x:c>
    </x:row>
    <x:row r="2508" spans="3:9">
      <x:c r="C2508" s="195" t="s">
        <x:v>6772</x:v>
      </x:c>
      <x:c r="D2508" s="194" t="s">
        <x:v>3050</x:v>
      </x:c>
      <x:c r="E2508" s="194">
        <x:v>1</x:v>
      </x:c>
      <x:c r="F2508" s="195" t="s">
        <x:v>6754</x:v>
      </x:c>
      <x:c r="G2508" s="194" t="s">
        <x:v>3016</x:v>
      </x:c>
      <x:c r="H2508" s="194">
        <x:v>1</x:v>
      </x:c>
      <x:c r="I2508" s="194" t="s">
        <x:v>7755</x:v>
      </x:c>
    </x:row>
    <x:row r="2509" spans="3:8">
      <x:c r="C2509" s="195" t="s">
        <x:v>6117</x:v>
      </x:c>
      <x:c r="D2509" s="194" t="s">
        <x:v>3050</x:v>
      </x:c>
      <x:c r="E2509" s="194">
        <x:v>2</x:v>
      </x:c>
      <x:c r="F2509" s="195" t="s">
        <x:v>6586</x:v>
      </x:c>
      <x:c r="G2509" s="194" t="s">
        <x:v>3016</x:v>
      </x:c>
      <x:c r="H2509" s="194">
        <x:v>2</x:v>
      </x:c>
    </x:row>
    <x:row r="2510" spans="3:9">
      <x:c r="C2510" s="195" t="s">
        <x:v>2189</x:v>
      </x:c>
      <x:c r="D2510" s="194" t="s">
        <x:v>3016</x:v>
      </x:c>
      <x:c r="E2510" s="194">
        <x:v>1</x:v>
      </x:c>
      <x:c r="F2510" s="236" t="s">
        <x:v>6117</x:v>
      </x:c>
      <x:c r="G2510" s="237" t="s">
        <x:v>3016</x:v>
      </x:c>
      <x:c r="H2510" s="237">
        <x:v>2</x:v>
      </x:c>
      <x:c r="I2510" s="194" t="s">
        <x:v>4958</x:v>
      </x:c>
    </x:row>
    <x:row r="2511" spans="3:8">
      <x:c r="C2511" s="195" t="s">
        <x:v>1795</x:v>
      </x:c>
      <x:c r="D2511" s="194" t="s">
        <x:v>3016</x:v>
      </x:c>
      <x:c r="E2511" s="194">
        <x:v>1</x:v>
      </x:c>
      <x:c r="F2511" s="236" t="s">
        <x:v>6803</x:v>
      </x:c>
      <x:c r="G2511" s="237" t="s">
        <x:v>3016</x:v>
      </x:c>
      <x:c r="H2511" s="237">
        <x:v>1</x:v>
      </x:c>
    </x:row>
    <x:row r="2512" spans="3:8">
      <x:c r="C2512" s="195" t="s">
        <x:v>3366</x:v>
      </x:c>
      <x:c r="D2512" s="194" t="s">
        <x:v>3016</x:v>
      </x:c>
      <x:c r="E2512" s="194">
        <x:v>1</x:v>
      </x:c>
      <x:c r="F2512" s="236" t="s">
        <x:v>3366</x:v>
      </x:c>
      <x:c r="G2512" s="237" t="s">
        <x:v>3016</x:v>
      </x:c>
      <x:c r="H2512" s="237">
        <x:v>1</x:v>
      </x:c>
    </x:row>
    <x:row r="2513" spans="5:5">
      <x:c r="E2513" s="194">
        <x:f>SUM(E2501:E2512)</x:f>
        <x:v>14</x:v>
      </x:c>
    </x:row>
    <x:row r="2514" spans="1:8">
      <x:c r="A2514" s="186">
        <x:v>45890</x:v>
      </x:c>
      <x:c r="B2514" s="452"/>
      <x:c r="C2514" s="195" t="s">
        <x:v>5965</x:v>
      </x:c>
      <x:c r="D2514" s="194" t="s">
        <x:v>3044</x:v>
      </x:c>
      <x:c r="E2514" s="194">
        <x:v>1</x:v>
      </x:c>
      <x:c r="F2514" s="355" t="s">
        <x:v>5965</x:v>
      </x:c>
      <x:c r="G2514" s="356" t="s">
        <x:v>3044</x:v>
      </x:c>
      <x:c r="H2514" s="356">
        <x:v>1</x:v>
      </x:c>
    </x:row>
    <x:row r="2515" spans="3:9">
      <x:c r="C2515" s="195" t="s">
        <x:v>6129</x:v>
      </x:c>
      <x:c r="D2515" s="194" t="s">
        <x:v>2999</x:v>
      </x:c>
      <x:c r="E2515" s="194">
        <x:v>1</x:v>
      </x:c>
      <x:c r="F2515" s="195" t="s">
        <x:v>6772</x:v>
      </x:c>
      <x:c r="G2515" s="194" t="s">
        <x:v>3050</x:v>
      </x:c>
      <x:c r="H2515" s="194">
        <x:v>1</x:v>
      </x:c>
      <x:c r="I2515" s="194" t="s">
        <x:v>7755</x:v>
      </x:c>
    </x:row>
    <x:row r="2516" spans="3:8">
      <x:c r="C2516" s="195" t="s">
        <x:v>3424</x:v>
      </x:c>
      <x:c r="D2516" s="194" t="s">
        <x:v>4629</x:v>
      </x:c>
      <x:c r="E2516" s="194">
        <x:v>1</x:v>
      </x:c>
      <x:c r="F2516" s="195" t="s">
        <x:v>4799</x:v>
      </x:c>
      <x:c r="G2516" s="194" t="s">
        <x:v>3050</x:v>
      </x:c>
      <x:c r="H2516" s="194">
        <x:v>1</x:v>
      </x:c>
    </x:row>
    <x:row r="2517" spans="3:8">
      <x:c r="C2517" s="195" t="s">
        <x:v>4161</x:v>
      </x:c>
      <x:c r="D2517" s="194" t="s">
        <x:v>4629</x:v>
      </x:c>
      <x:c r="E2517" s="194">
        <x:v>1</x:v>
      </x:c>
      <x:c r="F2517" s="195" t="s">
        <x:v>6227</x:v>
      </x:c>
      <x:c r="G2517" s="194" t="s">
        <x:v>3050</x:v>
      </x:c>
      <x:c r="H2517" s="194">
        <x:v>1</x:v>
      </x:c>
    </x:row>
    <x:row r="2518" spans="3:9">
      <x:c r="C2518" s="195" t="s">
        <x:v>6772</x:v>
      </x:c>
      <x:c r="D2518" s="194" t="s">
        <x:v>3050</x:v>
      </x:c>
      <x:c r="E2518" s="194">
        <x:v>1</x:v>
      </x:c>
      <x:c r="F2518" s="346" t="s">
        <x:v>4625</x:v>
      </x:c>
      <x:c r="G2518" s="347" t="s">
        <x:v>4621</x:v>
      </x:c>
      <x:c r="H2518" s="347">
        <x:v>1</x:v>
      </x:c>
      <x:c r="I2518" s="194" t="s">
        <x:v>7755</x:v>
      </x:c>
    </x:row>
    <x:row r="2519" spans="3:8">
      <x:c r="C2519" s="195" t="s">
        <x:v>4799</x:v>
      </x:c>
      <x:c r="D2519" s="194" t="s">
        <x:v>3050</x:v>
      </x:c>
      <x:c r="E2519" s="194">
        <x:v>1</x:v>
      </x:c>
      <x:c r="F2519" s="346" t="s">
        <x:v>6091</x:v>
      </x:c>
      <x:c r="G2519" s="347" t="s">
        <x:v>4621</x:v>
      </x:c>
      <x:c r="H2519" s="347">
        <x:v>1</x:v>
      </x:c>
    </x:row>
    <x:row r="2520" spans="3:9">
      <x:c r="C2520" s="195" t="s">
        <x:v>6227</x:v>
      </x:c>
      <x:c r="D2520" s="194" t="s">
        <x:v>3050</x:v>
      </x:c>
      <x:c r="E2520" s="194">
        <x:v>1</x:v>
      </x:c>
      <x:c r="F2520" s="346" t="s">
        <x:v>3424</x:v>
      </x:c>
      <x:c r="G2520" s="347" t="s">
        <x:v>4629</x:v>
      </x:c>
      <x:c r="H2520" s="347">
        <x:v>1</x:v>
      </x:c>
      <x:c r="I2520" s="194" t="s">
        <x:v>7755</x:v>
      </x:c>
    </x:row>
    <x:row r="2521" spans="3:9">
      <x:c r="C2521" s="195" t="s">
        <x:v>4604</x:v>
      </x:c>
      <x:c r="D2521" s="194" t="s">
        <x:v>3050</x:v>
      </x:c>
      <x:c r="E2521" s="194">
        <x:v>1</x:v>
      </x:c>
      <x:c r="F2521" s="195" t="s">
        <x:v>4161</x:v>
      </x:c>
      <x:c r="G2521" s="194" t="s">
        <x:v>4629</x:v>
      </x:c>
      <x:c r="H2521" s="194">
        <x:v>1</x:v>
      </x:c>
      <x:c r="I2521" s="194" t="s">
        <x:v>4958</x:v>
      </x:c>
    </x:row>
    <x:row r="2522" spans="3:9">
      <x:c r="C2522" s="195" t="s">
        <x:v>4625</x:v>
      </x:c>
      <x:c r="D2522" s="194" t="s">
        <x:v>4621</x:v>
      </x:c>
      <x:c r="E2522" s="194">
        <x:v>1</x:v>
      </x:c>
      <x:c r="F2522" s="236" t="s">
        <x:v>4604</x:v>
      </x:c>
      <x:c r="G2522" s="237" t="s">
        <x:v>3050</x:v>
      </x:c>
      <x:c r="H2522" s="237">
        <x:v>1</x:v>
      </x:c>
      <x:c r="I2522" s="194" t="s">
        <x:v>7755</x:v>
      </x:c>
    </x:row>
    <x:row r="2523" spans="3:8">
      <x:c r="C2523" s="195" t="s">
        <x:v>6091</x:v>
      </x:c>
      <x:c r="D2523" s="194" t="s">
        <x:v>4621</x:v>
      </x:c>
      <x:c r="E2523" s="194">
        <x:v>1</x:v>
      </x:c>
      <x:c r="F2523" s="236" t="s">
        <x:v>6298</x:v>
      </x:c>
      <x:c r="G2523" s="237" t="s">
        <x:v>4621</x:v>
      </x:c>
      <x:c r="H2523" s="237">
        <x:v>1</x:v>
      </x:c>
    </x:row>
    <x:row r="2524" spans="3:9">
      <x:c r="C2524" s="195" t="s">
        <x:v>6298</x:v>
      </x:c>
      <x:c r="D2524" s="194" t="s">
        <x:v>4621</x:v>
      </x:c>
      <x:c r="E2524" s="194">
        <x:v>1</x:v>
      </x:c>
      <x:c r="F2524" s="195" t="s">
        <x:v>6129</x:v>
      </x:c>
      <x:c r="G2524" s="194" t="s">
        <x:v>2999</x:v>
      </x:c>
      <x:c r="H2524" s="194">
        <x:v>1</x:v>
      </x:c>
      <x:c r="I2524" s="194" t="s">
        <x:v>4958</x:v>
      </x:c>
    </x:row>
    <x:row r="2525" spans="5:5">
      <x:c r="E2525" s="194">
        <x:f>SUM(E2514:E2524)</x:f>
        <x:v>11</x:v>
      </x:c>
    </x:row>
    <x:row r="2526" spans="1:8">
      <x:c r="A2526" s="186">
        <x:v>45891</x:v>
      </x:c>
      <x:c r="B2526" s="452"/>
      <x:c r="C2526" s="195" t="s">
        <x:v>6686</x:v>
      </x:c>
      <x:c r="D2526" s="194" t="s">
        <x:v>2999</x:v>
      </x:c>
      <x:c r="E2526" s="194">
        <x:v>1</x:v>
      </x:c>
      <x:c r="F2526" s="355" t="s">
        <x:v>2088</x:v>
      </x:c>
      <x:c r="G2526" s="356" t="s">
        <x:v>3050</x:v>
      </x:c>
      <x:c r="H2526" s="356">
        <x:v>1</x:v>
      </x:c>
    </x:row>
    <x:row r="2527" spans="3:9">
      <x:c r="C2527" s="195" t="s">
        <x:v>3280</x:v>
      </x:c>
      <x:c r="D2527" s="194" t="s">
        <x:v>2999</x:v>
      </x:c>
      <x:c r="E2527" s="194">
        <x:v>1</x:v>
      </x:c>
      <x:c r="F2527" s="355" t="s">
        <x:v>8774</x:v>
      </x:c>
      <x:c r="G2527" s="356" t="s">
        <x:v>3050</x:v>
      </x:c>
      <x:c r="H2527" s="356">
        <x:v>1</x:v>
      </x:c>
      <x:c r="I2527" s="194" t="s">
        <x:v>7755</x:v>
      </x:c>
    </x:row>
    <x:row r="2528" spans="3:8">
      <x:c r="C2528" s="195" t="s">
        <x:v>6760</x:v>
      </x:c>
      <x:c r="D2528" s="194" t="s">
        <x:v>4629</x:v>
      </x:c>
      <x:c r="E2528" s="194">
        <x:v>1</x:v>
      </x:c>
      <x:c r="F2528" s="195" t="s">
        <x:v>3329</x:v>
      </x:c>
      <x:c r="G2528" s="194" t="s">
        <x:v>3050</x:v>
      </x:c>
      <x:c r="H2528" s="194">
        <x:v>1</x:v>
      </x:c>
    </x:row>
    <x:row r="2529" spans="3:9">
      <x:c r="C2529" s="195" t="s">
        <x:v>6657</x:v>
      </x:c>
      <x:c r="D2529" s="194" t="s">
        <x:v>4629</x:v>
      </x:c>
      <x:c r="E2529" s="194">
        <x:v>1</x:v>
      </x:c>
      <x:c r="F2529" s="346" t="s">
        <x:v>4623</x:v>
      </x:c>
      <x:c r="G2529" s="347" t="s">
        <x:v>3050</x:v>
      </x:c>
      <x:c r="H2529" s="347">
        <x:v>1</x:v>
      </x:c>
      <x:c r="I2529" s="194" t="s">
        <x:v>7755</x:v>
      </x:c>
    </x:row>
    <x:row r="2530" spans="3:9">
      <x:c r="C2530" s="195" t="s">
        <x:v>4505</x:v>
      </x:c>
      <x:c r="D2530" s="194" t="s">
        <x:v>4629</x:v>
      </x:c>
      <x:c r="E2530" s="194">
        <x:v>1</x:v>
      </x:c>
      <x:c r="F2530" s="346" t="s">
        <x:v>6760</x:v>
      </x:c>
      <x:c r="G2530" s="347" t="s">
        <x:v>4629</x:v>
      </x:c>
      <x:c r="H2530" s="347">
        <x:v>1</x:v>
      </x:c>
      <x:c r="I2530" s="194" t="s">
        <x:v>7755</x:v>
      </x:c>
    </x:row>
    <x:row r="2531" spans="3:9">
      <x:c r="C2531" s="195" t="s">
        <x:v>6261</x:v>
      </x:c>
      <x:c r="D2531" s="194" t="s">
        <x:v>4629</x:v>
      </x:c>
      <x:c r="E2531" s="194">
        <x:v>1</x:v>
      </x:c>
      <x:c r="F2531" s="195" t="s">
        <x:v>6657</x:v>
      </x:c>
      <x:c r="G2531" s="194" t="s">
        <x:v>4629</x:v>
      </x:c>
      <x:c r="H2531" s="194">
        <x:v>1</x:v>
      </x:c>
      <x:c r="I2531" s="194" t="s">
        <x:v>4958</x:v>
      </x:c>
    </x:row>
    <x:row r="2532" spans="3:9">
      <x:c r="C2532" s="195" t="s">
        <x:v>2088</x:v>
      </x:c>
      <x:c r="D2532" s="194" t="s">
        <x:v>3050</x:v>
      </x:c>
      <x:c r="E2532" s="194">
        <x:v>1</x:v>
      </x:c>
      <x:c r="F2532" s="236" t="s">
        <x:v>6780</x:v>
      </x:c>
      <x:c r="G2532" s="237" t="s">
        <x:v>3050</x:v>
      </x:c>
      <x:c r="H2532" s="237">
        <x:v>1</x:v>
      </x:c>
      <x:c r="I2532" s="194" t="s">
        <x:v>7755</x:v>
      </x:c>
    </x:row>
    <x:row r="2533" spans="3:8">
      <x:c r="C2533" s="195" t="s">
        <x:v>8774</x:v>
      </x:c>
      <x:c r="D2533" s="194" t="s">
        <x:v>3050</x:v>
      </x:c>
      <x:c r="E2533" s="194">
        <x:v>1</x:v>
      </x:c>
      <x:c r="F2533" s="236" t="s">
        <x:v>3370</x:v>
      </x:c>
      <x:c r="G2533" s="237" t="s">
        <x:v>3050</x:v>
      </x:c>
      <x:c r="H2533" s="237">
        <x:v>1</x:v>
      </x:c>
    </x:row>
    <x:row r="2534" spans="3:8">
      <x:c r="C2534" s="195" t="s">
        <x:v>3329</x:v>
      </x:c>
      <x:c r="D2534" s="194" t="s">
        <x:v>3050</x:v>
      </x:c>
      <x:c r="E2534" s="194">
        <x:v>1</x:v>
      </x:c>
      <x:c r="F2534" s="236" t="s">
        <x:v>6686</x:v>
      </x:c>
      <x:c r="G2534" s="237" t="s">
        <x:v>2999</x:v>
      </x:c>
      <x:c r="H2534" s="237">
        <x:v>1</x:v>
      </x:c>
    </x:row>
    <x:row r="2535" spans="3:8">
      <x:c r="C2535" s="195" t="s">
        <x:v>4623</x:v>
      </x:c>
      <x:c r="D2535" s="194" t="s">
        <x:v>3050</x:v>
      </x:c>
      <x:c r="E2535" s="194">
        <x:v>1</x:v>
      </x:c>
      <x:c r="F2535" s="236" t="s">
        <x:v>4505</x:v>
      </x:c>
      <x:c r="G2535" s="237" t="s">
        <x:v>4629</x:v>
      </x:c>
      <x:c r="H2535" s="237">
        <x:v>1</x:v>
      </x:c>
    </x:row>
    <x:row r="2536" spans="3:8">
      <x:c r="C2536" s="195" t="s">
        <x:v>6780</x:v>
      </x:c>
      <x:c r="D2536" s="194" t="s">
        <x:v>3050</x:v>
      </x:c>
      <x:c r="E2536" s="194">
        <x:v>1</x:v>
      </x:c>
      <x:c r="F2536" s="195" t="s">
        <x:v>6261</x:v>
      </x:c>
      <x:c r="G2536" s="194" t="s">
        <x:v>4629</x:v>
      </x:c>
      <x:c r="H2536" s="194">
        <x:v>1</x:v>
      </x:c>
    </x:row>
    <x:row r="2537" spans="3:8">
      <x:c r="C2537" s="195" t="s">
        <x:v>3370</x:v>
      </x:c>
      <x:c r="D2537" s="194" t="s">
        <x:v>3050</x:v>
      </x:c>
      <x:c r="E2537" s="194">
        <x:v>1</x:v>
      </x:c>
      <x:c r="F2537" s="195" t="s">
        <x:v>3280</x:v>
      </x:c>
      <x:c r="G2537" s="194" t="s">
        <x:v>2999</x:v>
      </x:c>
      <x:c r="H2537" s="194">
        <x:v>1</x:v>
      </x:c>
    </x:row>
    <x:row r="2538" spans="5:5">
      <x:c r="E2538" s="194">
        <x:f>SUM(E2526:E2537)</x:f>
        <x:v>12</x:v>
      </x:c>
    </x:row>
    <x:row r="2539" spans="1:9">
      <x:c r="A2539" s="186">
        <x:v>45892</x:v>
      </x:c>
      <x:c r="B2539" s="452"/>
      <x:c r="C2539" s="195" t="s">
        <x:v>6209</x:v>
      </x:c>
      <x:c r="D2539" s="194" t="s">
        <x:v>3044</x:v>
      </x:c>
      <x:c r="E2539" s="194">
        <x:v>1</x:v>
      </x:c>
      <x:c r="F2539" s="355" t="s">
        <x:v>6004</x:v>
      </x:c>
      <x:c r="G2539" s="356" t="s">
        <x:v>3050</x:v>
      </x:c>
      <x:c r="H2539" s="356">
        <x:v>1</x:v>
      </x:c>
      <x:c r="I2539" s="194" t="s">
        <x:v>4958</x:v>
      </x:c>
    </x:row>
    <x:row r="2540" spans="3:9">
      <x:c r="C2540" s="195" t="s">
        <x:v>6212</x:v>
      </x:c>
      <x:c r="D2540" s="194" t="s">
        <x:v>3044</x:v>
      </x:c>
      <x:c r="E2540" s="194">
        <x:v>2</x:v>
      </x:c>
      <x:c r="F2540" s="355" t="s">
        <x:v>2263</x:v>
      </x:c>
      <x:c r="G2540" s="356" t="s">
        <x:v>4621</x:v>
      </x:c>
      <x:c r="H2540" s="356">
        <x:v>1</x:v>
      </x:c>
      <x:c r="I2540" s="194" t="s">
        <x:v>4958</x:v>
      </x:c>
    </x:row>
    <x:row r="2541" spans="3:8">
      <x:c r="C2541" s="195" t="s">
        <x:v>6686</x:v>
      </x:c>
      <x:c r="D2541" s="194" t="s">
        <x:v>2999</x:v>
      </x:c>
      <x:c r="E2541" s="194">
        <x:v>1</x:v>
      </x:c>
      <x:c r="F2541" s="355" t="s">
        <x:v>2095</x:v>
      </x:c>
      <x:c r="G2541" s="356" t="s">
        <x:v>3050</x:v>
      </x:c>
      <x:c r="H2541" s="356">
        <x:v>1</x:v>
      </x:c>
    </x:row>
    <x:row r="2542" spans="3:9">
      <x:c r="C2542" s="195" t="s">
        <x:v>3315</x:v>
      </x:c>
      <x:c r="D2542" s="194" t="s">
        <x:v>4629</x:v>
      </x:c>
      <x:c r="E2542" s="194">
        <x:v>1</x:v>
      </x:c>
      <x:c r="F2542" s="195" t="s">
        <x:v>6932</x:v>
      </x:c>
      <x:c r="G2542" s="194" t="s">
        <x:v>4621</x:v>
      </x:c>
      <x:c r="H2542" s="194">
        <x:v>1</x:v>
      </x:c>
      <x:c r="I2542" s="194" t="s">
        <x:v>7755</x:v>
      </x:c>
    </x:row>
    <x:row r="2543" spans="3:9">
      <x:c r="C2543" s="195" t="s">
        <x:v>1848</x:v>
      </x:c>
      <x:c r="D2543" s="194" t="s">
        <x:v>4629</x:v>
      </x:c>
      <x:c r="E2543" s="194">
        <x:v>1</x:v>
      </x:c>
      <x:c r="F2543" s="195" t="s">
        <x:v>4607</x:v>
      </x:c>
      <x:c r="G2543" s="194" t="s">
        <x:v>4621</x:v>
      </x:c>
      <x:c r="H2543" s="194">
        <x:v>1</x:v>
      </x:c>
      <x:c r="I2543" s="194" t="s">
        <x:v>4958</x:v>
      </x:c>
    </x:row>
    <x:row r="2544" spans="3:9">
      <x:c r="C2544" s="195" t="s">
        <x:v>6667</x:v>
      </x:c>
      <x:c r="D2544" s="194" t="s">
        <x:v>4629</x:v>
      </x:c>
      <x:c r="E2544" s="194">
        <x:v>1</x:v>
      </x:c>
      <x:c r="F2544" s="195" t="s">
        <x:v>3315</x:v>
      </x:c>
      <x:c r="G2544" s="194" t="s">
        <x:v>4629</x:v>
      </x:c>
      <x:c r="H2544" s="194">
        <x:v>1</x:v>
      </x:c>
      <x:c r="I2544" s="194" t="s">
        <x:v>7755</x:v>
      </x:c>
    </x:row>
    <x:row r="2545" spans="3:9">
      <x:c r="C2545" s="195" t="s">
        <x:v>6004</x:v>
      </x:c>
      <x:c r="D2545" s="194" t="s">
        <x:v>3050</x:v>
      </x:c>
      <x:c r="E2545" s="194">
        <x:v>1</x:v>
      </x:c>
      <x:c r="F2545" s="195" t="s">
        <x:v>1916</x:v>
      </x:c>
      <x:c r="G2545" s="194" t="s">
        <x:v>3050</x:v>
      </x:c>
      <x:c r="H2545" s="194">
        <x:v>2</x:v>
      </x:c>
      <x:c r="I2545" s="194" t="s">
        <x:v>4958</x:v>
      </x:c>
    </x:row>
    <x:row r="2546" spans="3:8">
      <x:c r="C2546" s="195" t="s">
        <x:v>2095</x:v>
      </x:c>
      <x:c r="D2546" s="194" t="s">
        <x:v>3050</x:v>
      </x:c>
      <x:c r="E2546" s="194">
        <x:v>1</x:v>
      </x:c>
      <x:c r="F2546" s="346" t="s">
        <x:v>1848</x:v>
      </x:c>
      <x:c r="G2546" s="347" t="s">
        <x:v>4629</x:v>
      </x:c>
      <x:c r="H2546" s="347">
        <x:v>1</x:v>
      </x:c>
    </x:row>
    <x:row r="2547" spans="3:9">
      <x:c r="C2547" s="195" t="s">
        <x:v>1916</x:v>
      </x:c>
      <x:c r="D2547" s="194" t="s">
        <x:v>3050</x:v>
      </x:c>
      <x:c r="E2547" s="194">
        <x:v>2</x:v>
      </x:c>
      <x:c r="F2547" s="346" t="s">
        <x:v>6209</x:v>
      </x:c>
      <x:c r="G2547" s="347" t="s">
        <x:v>3044</x:v>
      </x:c>
      <x:c r="H2547" s="347">
        <x:v>1</x:v>
      </x:c>
      <x:c r="I2547" s="194" t="s">
        <x:v>7755</x:v>
      </x:c>
    </x:row>
    <x:row r="2548" spans="3:8">
      <x:c r="C2548" s="195" t="s">
        <x:v>4566</x:v>
      </x:c>
      <x:c r="D2548" s="194" t="s">
        <x:v>3050</x:v>
      </x:c>
      <x:c r="E2548" s="194">
        <x:v>1</x:v>
      </x:c>
      <x:c r="F2548" s="346" t="s">
        <x:v>4566</x:v>
      </x:c>
      <x:c r="G2548" s="347" t="s">
        <x:v>3050</x:v>
      </x:c>
      <x:c r="H2548" s="347">
        <x:v>1</x:v>
      </x:c>
    </x:row>
    <x:row r="2549" spans="3:8">
      <x:c r="C2549" s="195" t="s">
        <x:v>4784</x:v>
      </x:c>
      <x:c r="D2549" s="194" t="s">
        <x:v>3050</x:v>
      </x:c>
      <x:c r="E2549" s="194">
        <x:v>1</x:v>
      </x:c>
      <x:c r="F2549" s="346" t="s">
        <x:v>4784</x:v>
      </x:c>
      <x:c r="G2549" s="347" t="s">
        <x:v>3050</x:v>
      </x:c>
      <x:c r="H2549" s="347">
        <x:v>1</x:v>
      </x:c>
    </x:row>
    <x:row r="2550" spans="3:8">
      <x:c r="C2550" s="195" t="s">
        <x:v>6134</x:v>
      </x:c>
      <x:c r="D2550" s="194" t="s">
        <x:v>3050</x:v>
      </x:c>
      <x:c r="E2550" s="194">
        <x:v>1</x:v>
      </x:c>
      <x:c r="F2550" s="195" t="s">
        <x:v>8914</x:v>
      </x:c>
      <x:c r="G2550" s="194" t="s">
        <x:v>3016</x:v>
      </x:c>
      <x:c r="H2550" s="194">
        <x:v>1</x:v>
      </x:c>
    </x:row>
    <x:row r="2551" spans="1:8">
      <x:c r="A2551" s="181" t="s">
        <x:v>6843</x:v>
      </x:c>
      <x:c r="C2551" s="195" t="s">
        <x:v>4294</x:v>
      </x:c>
      <x:c r="D2551" s="194" t="s">
        <x:v>433</x:v>
      </x:c>
      <x:c r="E2551" s="194">
        <x:v>1</x:v>
      </x:c>
      <x:c r="F2551" s="195" t="s">
        <x:v>4294</x:v>
      </x:c>
      <x:c r="G2551" s="194" t="s">
        <x:v>433</x:v>
      </x:c>
      <x:c r="H2551" s="194">
        <x:v>1</x:v>
      </x:c>
    </x:row>
    <x:row r="2552" spans="3:9">
      <x:c r="C2552" s="195" t="s">
        <x:v>2263</x:v>
      </x:c>
      <x:c r="D2552" s="194" t="s">
        <x:v>4621</x:v>
      </x:c>
      <x:c r="E2552" s="194">
        <x:v>1</x:v>
      </x:c>
      <x:c r="F2552" s="236" t="s">
        <x:v>6212</x:v>
      </x:c>
      <x:c r="G2552" s="237" t="s">
        <x:v>3044</x:v>
      </x:c>
      <x:c r="H2552" s="237">
        <x:v>2</x:v>
      </x:c>
      <x:c r="I2552" s="194" t="s">
        <x:v>4958</x:v>
      </x:c>
    </x:row>
    <x:row r="2553" spans="3:9">
      <x:c r="C2553" s="195" t="s">
        <x:v>6932</x:v>
      </x:c>
      <x:c r="D2553" s="194" t="s">
        <x:v>4621</x:v>
      </x:c>
      <x:c r="E2553" s="194">
        <x:v>1</x:v>
      </x:c>
      <x:c r="F2553" s="236" t="s">
        <x:v>3365</x:v>
      </x:c>
      <x:c r="G2553" s="237" t="s">
        <x:v>4621</x:v>
      </x:c>
      <x:c r="H2553" s="237">
        <x:v>1</x:v>
      </x:c>
      <x:c r="I2553" s="194" t="s">
        <x:v>4958</x:v>
      </x:c>
    </x:row>
    <x:row r="2554" spans="3:9">
      <x:c r="C2554" s="195" t="s">
        <x:v>4607</x:v>
      </x:c>
      <x:c r="D2554" s="194" t="s">
        <x:v>4621</x:v>
      </x:c>
      <x:c r="E2554" s="194">
        <x:v>1</x:v>
      </x:c>
      <x:c r="F2554" s="236" t="s">
        <x:v>6686</x:v>
      </x:c>
      <x:c r="G2554" s="237" t="s">
        <x:v>2999</x:v>
      </x:c>
      <x:c r="H2554" s="237">
        <x:v>1</x:v>
      </x:c>
      <x:c r="I2554" s="194" t="s">
        <x:v>4958</x:v>
      </x:c>
    </x:row>
    <x:row r="2555" spans="3:8">
      <x:c r="C2555" s="195" t="s">
        <x:v>3365</x:v>
      </x:c>
      <x:c r="D2555" s="194" t="s">
        <x:v>4621</x:v>
      </x:c>
      <x:c r="E2555" s="194">
        <x:v>1</x:v>
      </x:c>
      <x:c r="F2555" s="195" t="s">
        <x:v>6667</x:v>
      </x:c>
      <x:c r="G2555" s="194" t="s">
        <x:v>4629</x:v>
      </x:c>
      <x:c r="H2555" s="194">
        <x:v>1</x:v>
      </x:c>
    </x:row>
    <x:row r="2556" spans="3:8">
      <x:c r="C2556" s="195" t="s">
        <x:v>3434</x:v>
      </x:c>
      <x:c r="D2556" s="194" t="s">
        <x:v>4621</x:v>
      </x:c>
      <x:c r="E2556" s="194">
        <x:v>1</x:v>
      </x:c>
      <x:c r="F2556" s="195" t="s">
        <x:v>3434</x:v>
      </x:c>
      <x:c r="G2556" s="194" t="s">
        <x:v>4621</x:v>
      </x:c>
      <x:c r="H2556" s="194">
        <x:v>1</x:v>
      </x:c>
    </x:row>
    <x:row r="2557" spans="3:8">
      <x:c r="C2557" s="195" t="s">
        <x:v>8914</x:v>
      </x:c>
      <x:c r="D2557" s="194" t="s">
        <x:v>3016</x:v>
      </x:c>
      <x:c r="E2557" s="194">
        <x:v>1</x:v>
      </x:c>
      <x:c r="F2557" s="195" t="s">
        <x:v>6134</x:v>
      </x:c>
      <x:c r="G2557" s="194" t="s">
        <x:v>3050</x:v>
      </x:c>
      <x:c r="H2557" s="194">
        <x:v>1</x:v>
      </x:c>
    </x:row>
    <x:row r="2558" spans="5:5">
      <x:c r="E2558" s="194">
        <x:f>SUM(E2539:E2557)</x:f>
        <x:v>21</x:v>
      </x:c>
    </x:row>
    <x:row r="2559" spans="1:9">
      <x:c r="A2559" s="186">
        <x:v>45893</x:v>
      </x:c>
      <x:c r="B2559" s="452"/>
      <x:c r="C2559" s="195" t="s">
        <x:v>6586</x:v>
      </x:c>
      <x:c r="D2559" s="194" t="s">
        <x:v>3044</x:v>
      </x:c>
      <x:c r="E2559" s="194">
        <x:v>1</x:v>
      </x:c>
      <x:c r="F2559" s="355" t="s">
        <x:v>5888</x:v>
      </x:c>
      <x:c r="G2559" s="356" t="s">
        <x:v>4621</x:v>
      </x:c>
      <x:c r="H2559" s="356">
        <x:v>1</x:v>
      </x:c>
      <x:c r="I2559" s="194" t="s">
        <x:v>4958</x:v>
      </x:c>
    </x:row>
    <x:row r="2560" spans="3:9">
      <x:c r="C2560" s="195" t="s">
        <x:v>5816</x:v>
      </x:c>
      <x:c r="D2560" s="194" t="s">
        <x:v>2999</x:v>
      </x:c>
      <x:c r="E2560" s="194">
        <x:v>1</x:v>
      </x:c>
      <x:c r="F2560" s="355" t="s">
        <x:v>2323</x:v>
      </x:c>
      <x:c r="G2560" s="356" t="s">
        <x:v>3016</x:v>
      </x:c>
      <x:c r="H2560" s="356">
        <x:v>1</x:v>
      </x:c>
      <x:c r="I2560" s="194" t="s">
        <x:v>4958</x:v>
      </x:c>
    </x:row>
    <x:row r="2561" spans="3:9">
      <x:c r="C2561" s="195" t="s">
        <x:v>3353</x:v>
      </x:c>
      <x:c r="D2561" s="194" t="s">
        <x:v>2999</x:v>
      </x:c>
      <x:c r="E2561" s="194">
        <x:v>1</x:v>
      </x:c>
      <x:c r="F2561" s="195" t="s">
        <x:v>5816</x:v>
      </x:c>
      <x:c r="G2561" s="194" t="s">
        <x:v>2999</x:v>
      </x:c>
      <x:c r="H2561" s="194">
        <x:v>1</x:v>
      </x:c>
      <x:c r="I2561" s="194" t="s">
        <x:v>7755</x:v>
      </x:c>
    </x:row>
    <x:row r="2562" spans="3:9">
      <x:c r="C2562" s="195" t="s">
        <x:v>3290</x:v>
      </x:c>
      <x:c r="D2562" s="194" t="s">
        <x:v>2999</x:v>
      </x:c>
      <x:c r="E2562" s="194">
        <x:v>1</x:v>
      </x:c>
      <x:c r="F2562" s="195" t="s">
        <x:v>2333</x:v>
      </x:c>
      <x:c r="G2562" s="194" t="s">
        <x:v>3050</x:v>
      </x:c>
      <x:c r="H2562" s="194">
        <x:v>1</x:v>
      </x:c>
      <x:c r="I2562" s="194" t="s">
        <x:v>4958</x:v>
      </x:c>
    </x:row>
    <x:row r="2563" spans="1:8">
      <x:c r="A2563" s="181" t="s">
        <x:v>8348</x:v>
      </x:c>
      <x:c r="C2563" s="195" t="s">
        <x:v>2200</x:v>
      </x:c>
      <x:c r="D2563" s="194" t="s">
        <x:v>433</x:v>
      </x:c>
      <x:c r="E2563" s="194">
        <x:v>1</x:v>
      </x:c>
      <x:c r="F2563" s="346" t="s">
        <x:v>2200</x:v>
      </x:c>
      <x:c r="G2563" s="347" t="s">
        <x:v>433</x:v>
      </x:c>
      <x:c r="H2563" s="347">
        <x:v>1</x:v>
      </x:c>
    </x:row>
    <x:row r="2564" spans="3:9">
      <x:c r="C2564" s="195" t="s">
        <x:v>5920</x:v>
      </x:c>
      <x:c r="D2564" s="194" t="s">
        <x:v>4629</x:v>
      </x:c>
      <x:c r="E2564" s="194">
        <x:v>1</x:v>
      </x:c>
      <x:c r="F2564" s="346" t="s">
        <x:v>4207</x:v>
      </x:c>
      <x:c r="G2564" s="347" t="s">
        <x:v>4621</x:v>
      </x:c>
      <x:c r="H2564" s="347">
        <x:v>1</x:v>
      </x:c>
      <x:c r="I2564" s="194" t="s">
        <x:v>7755</x:v>
      </x:c>
    </x:row>
    <x:row r="2565" spans="3:9">
      <x:c r="C2565" s="195" t="s">
        <x:v>4669</x:v>
      </x:c>
      <x:c r="D2565" s="194" t="s">
        <x:v>4629</x:v>
      </x:c>
      <x:c r="E2565" s="194">
        <x:v>1</x:v>
      </x:c>
      <x:c r="F2565" s="346" t="s">
        <x:v>5920</x:v>
      </x:c>
      <x:c r="G2565" s="347" t="s">
        <x:v>4629</x:v>
      </x:c>
      <x:c r="H2565" s="347">
        <x:v>1</x:v>
      </x:c>
      <x:c r="I2565" s="194" t="s">
        <x:v>7755</x:v>
      </x:c>
    </x:row>
    <x:row r="2566" spans="3:9">
      <x:c r="C2566" s="195" t="s">
        <x:v>4700</x:v>
      </x:c>
      <x:c r="D2566" s="194" t="s">
        <x:v>4629</x:v>
      </x:c>
      <x:c r="E2566" s="194">
        <x:v>1</x:v>
      </x:c>
      <x:c r="F2566" s="195" t="s">
        <x:v>4748</x:v>
      </x:c>
      <x:c r="G2566" s="194" t="s">
        <x:v>3050</x:v>
      </x:c>
      <x:c r="H2566" s="194">
        <x:v>1</x:v>
      </x:c>
      <x:c r="I2566" s="194" t="s">
        <x:v>4958</x:v>
      </x:c>
    </x:row>
    <x:row r="2567" spans="3:9">
      <x:c r="C2567" s="195" t="s">
        <x:v>2333</x:v>
      </x:c>
      <x:c r="D2567" s="194" t="s">
        <x:v>3050</x:v>
      </x:c>
      <x:c r="E2567" s="194">
        <x:v>1</x:v>
      </x:c>
      <x:c r="F2567" s="236" t="s">
        <x:v>1850</x:v>
      </x:c>
      <x:c r="G2567" s="237" t="s">
        <x:v>3050</x:v>
      </x:c>
      <x:c r="H2567" s="237">
        <x:v>1</x:v>
      </x:c>
      <x:c r="I2567" s="194" t="s">
        <x:v>4958</x:v>
      </x:c>
    </x:row>
    <x:row r="2568" spans="3:8">
      <x:c r="C2568" s="195" t="s">
        <x:v>4748</x:v>
      </x:c>
      <x:c r="D2568" s="194" t="s">
        <x:v>3050</x:v>
      </x:c>
      <x:c r="E2568" s="194">
        <x:v>1</x:v>
      </x:c>
      <x:c r="F2568" s="236" t="s">
        <x:v>6934</x:v>
      </x:c>
      <x:c r="G2568" s="237" t="s">
        <x:v>3050</x:v>
      </x:c>
      <x:c r="H2568" s="237">
        <x:v>1</x:v>
      </x:c>
    </x:row>
    <x:row r="2569" spans="3:9">
      <x:c r="C2569" s="195" t="s">
        <x:v>1850</x:v>
      </x:c>
      <x:c r="D2569" s="194" t="s">
        <x:v>3050</x:v>
      </x:c>
      <x:c r="E2569" s="194">
        <x:v>1</x:v>
      </x:c>
      <x:c r="F2569" s="236" t="s">
        <x:v>1916</x:v>
      </x:c>
      <x:c r="G2569" s="237" t="s">
        <x:v>3050</x:v>
      </x:c>
      <x:c r="H2569" s="237">
        <x:v>1</x:v>
      </x:c>
      <x:c r="I2569" s="194" t="s">
        <x:v>7755</x:v>
      </x:c>
    </x:row>
    <x:row r="2570" spans="3:9">
      <x:c r="C2570" s="195" t="s">
        <x:v>6934</x:v>
      </x:c>
      <x:c r="D2570" s="194" t="s">
        <x:v>3050</x:v>
      </x:c>
      <x:c r="E2570" s="194">
        <x:v>1</x:v>
      </x:c>
      <x:c r="F2570" s="195" t="s">
        <x:v>1799</x:v>
      </x:c>
      <x:c r="G2570" s="194" t="s">
        <x:v>3016</x:v>
      </x:c>
      <x:c r="H2570" s="194">
        <x:v>1</x:v>
      </x:c>
      <x:c r="I2570" s="194" t="s">
        <x:v>7755</x:v>
      </x:c>
    </x:row>
    <x:row r="2571" spans="3:9">
      <x:c r="C2571" s="195" t="s">
        <x:v>1916</x:v>
      </x:c>
      <x:c r="D2571" s="194" t="s">
        <x:v>3050</x:v>
      </x:c>
      <x:c r="E2571" s="194">
        <x:v>1</x:v>
      </x:c>
      <x:c r="F2571" s="195" t="s">
        <x:v>3353</x:v>
      </x:c>
      <x:c r="G2571" s="194" t="s">
        <x:v>2999</x:v>
      </x:c>
      <x:c r="H2571" s="194">
        <x:v>1</x:v>
      </x:c>
      <x:c r="I2571" s="194" t="s">
        <x:v>4958</x:v>
      </x:c>
    </x:row>
    <x:row r="2572" spans="3:9">
      <x:c r="C2572" s="195" t="s">
        <x:v>6609</x:v>
      </x:c>
      <x:c r="D2572" s="194" t="s">
        <x:v>3050</x:v>
      </x:c>
      <x:c r="E2572" s="194">
        <x:v>1</x:v>
      </x:c>
      <x:c r="F2572" s="233" t="s">
        <x:v>3283</x:v>
      </x:c>
      <x:c r="G2572" s="234" t="s">
        <x:v>4621</x:v>
      </x:c>
      <x:c r="H2572" s="234">
        <x:v>1</x:v>
      </x:c>
      <x:c r="I2572" s="194" t="s">
        <x:v>4958</x:v>
      </x:c>
    </x:row>
    <x:row r="2573" spans="3:8">
      <x:c r="C2573" s="195" t="s">
        <x:v>5888</x:v>
      </x:c>
      <x:c r="D2573" s="194" t="s">
        <x:v>4621</x:v>
      </x:c>
      <x:c r="E2573" s="194">
        <x:v>1</x:v>
      </x:c>
      <x:c r="F2573" s="195" t="s">
        <x:v>6851</x:v>
      </x:c>
      <x:c r="G2573" s="194" t="s">
        <x:v>3016</x:v>
      </x:c>
      <x:c r="H2573" s="194">
        <x:v>1</x:v>
      </x:c>
    </x:row>
    <x:row r="2574" spans="3:9">
      <x:c r="C2574" s="195" t="s">
        <x:v>4207</x:v>
      </x:c>
      <x:c r="D2574" s="194" t="s">
        <x:v>4621</x:v>
      </x:c>
      <x:c r="E2574" s="194">
        <x:v>1</x:v>
      </x:c>
      <x:c r="F2574" s="195" t="s">
        <x:v>6586</x:v>
      </x:c>
      <x:c r="G2574" s="194" t="s">
        <x:v>3044</x:v>
      </x:c>
      <x:c r="H2574" s="194">
        <x:v>1</x:v>
      </x:c>
      <x:c r="I2574" s="194" t="s">
        <x:v>4958</x:v>
      </x:c>
    </x:row>
    <x:row r="2575" spans="3:8">
      <x:c r="C2575" s="195" t="s">
        <x:v>3283</x:v>
      </x:c>
      <x:c r="D2575" s="194" t="s">
        <x:v>4621</x:v>
      </x:c>
      <x:c r="E2575" s="194">
        <x:v>1</x:v>
      </x:c>
      <x:c r="F2575" s="195" t="s">
        <x:v>1928</x:v>
      </x:c>
      <x:c r="G2575" s="194" t="s">
        <x:v>4621</x:v>
      </x:c>
      <x:c r="H2575" s="194">
        <x:v>1</x:v>
      </x:c>
    </x:row>
    <x:row r="2576" spans="3:8">
      <x:c r="C2576" s="195" t="s">
        <x:v>1928</x:v>
      </x:c>
      <x:c r="D2576" s="194" t="s">
        <x:v>4621</x:v>
      </x:c>
      <x:c r="E2576" s="194">
        <x:v>1</x:v>
      </x:c>
      <x:c r="F2576" s="195" t="s">
        <x:v>6609</x:v>
      </x:c>
      <x:c r="G2576" s="194" t="s">
        <x:v>3050</x:v>
      </x:c>
      <x:c r="H2576" s="194">
        <x:v>1</x:v>
      </x:c>
    </x:row>
    <x:row r="2577" spans="3:8">
      <x:c r="C2577" s="195" t="s">
        <x:v>2323</x:v>
      </x:c>
      <x:c r="D2577" s="194" t="s">
        <x:v>3016</x:v>
      </x:c>
      <x:c r="E2577" s="194">
        <x:v>1</x:v>
      </x:c>
      <x:c r="F2577" s="440" t="s">
        <x:v>4669</x:v>
      </x:c>
      <x:c r="G2577" s="441" t="s">
        <x:v>4629</x:v>
      </x:c>
      <x:c r="H2577" s="441">
        <x:v>1</x:v>
      </x:c>
    </x:row>
    <x:row r="2578" spans="3:8">
      <x:c r="C2578" s="195" t="s">
        <x:v>1799</x:v>
      </x:c>
      <x:c r="D2578" s="194" t="s">
        <x:v>3016</x:v>
      </x:c>
      <x:c r="E2578" s="194">
        <x:v>1</x:v>
      </x:c>
      <x:c r="F2578" s="440" t="s">
        <x:v>6131</x:v>
      </x:c>
      <x:c r="G2578" s="441" t="s">
        <x:v>3016</x:v>
      </x:c>
      <x:c r="H2578" s="441">
        <x:v>1</x:v>
      </x:c>
    </x:row>
    <x:row r="2579" spans="3:8">
      <x:c r="C2579" s="195" t="s">
        <x:v>6851</x:v>
      </x:c>
      <x:c r="D2579" s="194" t="s">
        <x:v>3016</x:v>
      </x:c>
      <x:c r="E2579" s="194">
        <x:v>1</x:v>
      </x:c>
      <x:c r="F2579" s="440" t="s">
        <x:v>4700</x:v>
      </x:c>
      <x:c r="G2579" s="441" t="s">
        <x:v>4629</x:v>
      </x:c>
      <x:c r="H2579" s="441">
        <x:v>1</x:v>
      </x:c>
    </x:row>
    <x:row r="2580" spans="3:9">
      <x:c r="C2580" s="195" t="s">
        <x:v>6131</x:v>
      </x:c>
      <x:c r="D2580" s="194" t="s">
        <x:v>3016</x:v>
      </x:c>
      <x:c r="E2580" s="194">
        <x:v>1</x:v>
      </x:c>
      <x:c r="F2580" s="440" t="s">
        <x:v>3290</x:v>
      </x:c>
      <x:c r="G2580" s="441" t="s">
        <x:v>2999</x:v>
      </x:c>
      <x:c r="H2580" s="441">
        <x:v>1</x:v>
      </x:c>
      <x:c r="I2580" s="194" t="s">
        <x:v>7755</x:v>
      </x:c>
    </x:row>
    <x:row r="2581" spans="5:5">
      <x:c r="E2581" s="194">
        <x:f>SUM(E2559:E2580)</x:f>
        <x:v>22</x:v>
      </x:c>
    </x:row>
    <x:row r="2582" spans="1:9">
      <x:c r="A2582" s="186">
        <x:v>45894</x:v>
      </x:c>
      <x:c r="B2582" s="452"/>
      <x:c r="C2582" s="195" t="s">
        <x:v>6058</x:v>
      </x:c>
      <x:c r="D2582" s="194" t="s">
        <x:v>4629</x:v>
      </x:c>
      <x:c r="E2582" s="194">
        <x:v>1</x:v>
      </x:c>
      <x:c r="F2582" s="355" t="s">
        <x:v>4275</x:v>
      </x:c>
      <x:c r="G2582" s="356" t="s">
        <x:v>3050</x:v>
      </x:c>
      <x:c r="H2582" s="356">
        <x:v>1</x:v>
      </x:c>
      <x:c r="I2582" s="194" t="s">
        <x:v>4958</x:v>
      </x:c>
    </x:row>
    <x:row r="2583" spans="3:8">
      <x:c r="C2583" s="195" t="s">
        <x:v>4275</x:v>
      </x:c>
      <x:c r="D2583" s="194" t="s">
        <x:v>3050</x:v>
      </x:c>
      <x:c r="E2583" s="194">
        <x:v>1</x:v>
      </x:c>
      <x:c r="F2583" s="355" t="s">
        <x:v>8128</x:v>
      </x:c>
      <x:c r="G2583" s="356" t="s">
        <x:v>4621</x:v>
      </x:c>
      <x:c r="H2583" s="356">
        <x:v>1</x:v>
      </x:c>
    </x:row>
    <x:row r="2584" spans="3:9">
      <x:c r="C2584" s="195" t="s">
        <x:v>8425</x:v>
      </x:c>
      <x:c r="D2584" s="194" t="s">
        <x:v>3050</x:v>
      </x:c>
      <x:c r="E2584" s="194">
        <x:v>1</x:v>
      </x:c>
      <x:c r="F2584" s="355" t="s">
        <x:v>6058</x:v>
      </x:c>
      <x:c r="G2584" s="356" t="s">
        <x:v>4629</x:v>
      </x:c>
      <x:c r="H2584" s="356">
        <x:v>1</x:v>
      </x:c>
      <x:c r="I2584" s="194" t="s">
        <x:v>7755</x:v>
      </x:c>
    </x:row>
    <x:row r="2585" spans="3:9">
      <x:c r="C2585" s="195" t="s">
        <x:v>2356</x:v>
      </x:c>
      <x:c r="D2585" s="194" t="s">
        <x:v>3050</x:v>
      </x:c>
      <x:c r="E2585" s="194">
        <x:v>1</x:v>
      </x:c>
      <x:c r="F2585" s="355" t="s">
        <x:v>8425</x:v>
      </x:c>
      <x:c r="G2585" s="356" t="s">
        <x:v>3050</x:v>
      </x:c>
      <x:c r="H2585" s="356">
        <x:v>1</x:v>
      </x:c>
      <x:c r="I2585" s="194" t="s">
        <x:v>4958</x:v>
      </x:c>
    </x:row>
    <x:row r="2586" spans="3:8">
      <x:c r="C2586" s="195" t="s">
        <x:v>9084</x:v>
      </x:c>
      <x:c r="D2586" s="194" t="s">
        <x:v>3050</x:v>
      </x:c>
      <x:c r="E2586" s="194">
        <x:v>1</x:v>
      </x:c>
      <x:c r="F2586" s="195" t="s">
        <x:v>2356</x:v>
      </x:c>
      <x:c r="G2586" s="194" t="s">
        <x:v>3050</x:v>
      </x:c>
      <x:c r="H2586" s="194">
        <x:v>1</x:v>
      </x:c>
    </x:row>
    <x:row r="2587" spans="3:9">
      <x:c r="C2587" s="195" t="s">
        <x:v>6813</x:v>
      </x:c>
      <x:c r="D2587" s="194" t="s">
        <x:v>3050</x:v>
      </x:c>
      <x:c r="E2587" s="194">
        <x:v>1</x:v>
      </x:c>
      <x:c r="F2587" s="346" t="s">
        <x:v>9084</x:v>
      </x:c>
      <x:c r="G2587" s="347" t="s">
        <x:v>3050</x:v>
      </x:c>
      <x:c r="H2587" s="347">
        <x:v>1</x:v>
      </x:c>
      <x:c r="I2587" s="194" t="s">
        <x:v>4958</x:v>
      </x:c>
    </x:row>
    <x:row r="2588" spans="3:9">
      <x:c r="C2588" s="195" t="s">
        <x:v>6226</x:v>
      </x:c>
      <x:c r="D2588" s="194" t="s">
        <x:v>3050</x:v>
      </x:c>
      <x:c r="E2588" s="194">
        <x:v>1</x:v>
      </x:c>
      <x:c r="F2588" s="346" t="s">
        <x:v>6025</x:v>
      </x:c>
      <x:c r="G2588" s="347" t="s">
        <x:v>3016</x:v>
      </x:c>
      <x:c r="H2588" s="347">
        <x:v>1</x:v>
      </x:c>
      <x:c r="I2588" s="194" t="s">
        <x:v>7755</x:v>
      </x:c>
    </x:row>
    <x:row r="2589" spans="3:8">
      <x:c r="C2589" s="195" t="s">
        <x:v>4647</x:v>
      </x:c>
      <x:c r="D2589" s="194" t="s">
        <x:v>3050</x:v>
      </x:c>
      <x:c r="E2589" s="194">
        <x:v>1</x:v>
      </x:c>
      <x:c r="F2589" s="195" t="s">
        <x:v>6813</x:v>
      </x:c>
      <x:c r="G2589" s="194" t="s">
        <x:v>3050</x:v>
      </x:c>
      <x:c r="H2589" s="194">
        <x:v>1</x:v>
      </x:c>
    </x:row>
    <x:row r="2590" spans="3:8">
      <x:c r="C2590" s="195" t="s">
        <x:v>6147</x:v>
      </x:c>
      <x:c r="D2590" s="194" t="s">
        <x:v>3050</x:v>
      </x:c>
      <x:c r="E2590" s="194">
        <x:v>1</x:v>
      </x:c>
      <x:c r="F2590" s="236" t="s">
        <x:v>4758</x:v>
      </x:c>
      <x:c r="G2590" s="237" t="s">
        <x:v>3016</x:v>
      </x:c>
      <x:c r="H2590" s="237">
        <x:v>1</x:v>
      </x:c>
    </x:row>
    <x:row r="2591" spans="3:9">
      <x:c r="C2591" s="195" t="s">
        <x:v>4651</x:v>
      </x:c>
      <x:c r="D2591" s="194" t="s">
        <x:v>3050</x:v>
      </x:c>
      <x:c r="E2591" s="194">
        <x:v>1</x:v>
      </x:c>
      <x:c r="F2591" s="236" t="s">
        <x:v>6801</x:v>
      </x:c>
      <x:c r="G2591" s="237" t="s">
        <x:v>4621</x:v>
      </x:c>
      <x:c r="H2591" s="237">
        <x:v>1</x:v>
      </x:c>
      <x:c r="I2591" s="194" t="s">
        <x:v>4958</x:v>
      </x:c>
    </x:row>
    <x:row r="2592" spans="3:8">
      <x:c r="C2592" s="195" t="s">
        <x:v>6285</x:v>
      </x:c>
      <x:c r="D2592" s="194" t="s">
        <x:v>3050</x:v>
      </x:c>
      <x:c r="E2592" s="194">
        <x:v>1</x:v>
      </x:c>
      <x:c r="F2592" s="195" t="s">
        <x:v>6226</x:v>
      </x:c>
      <x:c r="G2592" s="194" t="s">
        <x:v>3050</x:v>
      </x:c>
      <x:c r="H2592" s="194">
        <x:v>1</x:v>
      </x:c>
    </x:row>
    <x:row r="2593" spans="3:8">
      <x:c r="C2593" s="195" t="s">
        <x:v>6656</x:v>
      </x:c>
      <x:c r="D2593" s="194" t="s">
        <x:v>3050</x:v>
      </x:c>
      <x:c r="E2593" s="194">
        <x:v>1</x:v>
      </x:c>
      <x:c r="F2593" s="195" t="s">
        <x:v>4750</x:v>
      </x:c>
      <x:c r="G2593" s="194" t="s">
        <x:v>3016</x:v>
      </x:c>
      <x:c r="H2593" s="194">
        <x:v>1</x:v>
      </x:c>
    </x:row>
    <x:row r="2594" spans="3:9">
      <x:c r="C2594" s="195" t="s">
        <x:v>6105</x:v>
      </x:c>
      <x:c r="D2594" s="194" t="s">
        <x:v>3050</x:v>
      </x:c>
      <x:c r="E2594" s="194">
        <x:v>1</x:v>
      </x:c>
      <x:c r="F2594" s="195" t="s">
        <x:v>4647</x:v>
      </x:c>
      <x:c r="G2594" s="194" t="s">
        <x:v>3050</x:v>
      </x:c>
      <x:c r="H2594" s="194">
        <x:v>1</x:v>
      </x:c>
      <x:c r="I2594" s="194" t="s">
        <x:v>7755</x:v>
      </x:c>
    </x:row>
    <x:row r="2595" spans="3:8">
      <x:c r="C2595" s="195" t="s">
        <x:v>8128</x:v>
      </x:c>
      <x:c r="D2595" s="194" t="s">
        <x:v>4621</x:v>
      </x:c>
      <x:c r="E2595" s="194">
        <x:v>1</x:v>
      </x:c>
      <x:c r="F2595" s="195" t="s">
        <x:v>6742</x:v>
      </x:c>
      <x:c r="G2595" s="194" t="s">
        <x:v>3016</x:v>
      </x:c>
      <x:c r="H2595" s="194">
        <x:v>1</x:v>
      </x:c>
    </x:row>
    <x:row r="2596" spans="3:8">
      <x:c r="C2596" s="195" t="s">
        <x:v>6801</x:v>
      </x:c>
      <x:c r="D2596" s="194" t="s">
        <x:v>4621</x:v>
      </x:c>
      <x:c r="E2596" s="194">
        <x:v>1</x:v>
      </x:c>
      <x:c r="F2596" s="440" t="s">
        <x:v>6147</x:v>
      </x:c>
      <x:c r="G2596" s="441" t="s">
        <x:v>3050</x:v>
      </x:c>
      <x:c r="H2596" s="441">
        <x:v>1</x:v>
      </x:c>
    </x:row>
    <x:row r="2597" spans="3:9">
      <x:c r="C2597" s="195" t="s">
        <x:v>6025</x:v>
      </x:c>
      <x:c r="D2597" s="194" t="s">
        <x:v>3016</x:v>
      </x:c>
      <x:c r="E2597" s="194">
        <x:v>1</x:v>
      </x:c>
      <x:c r="F2597" s="440" t="s">
        <x:v>4651</x:v>
      </x:c>
      <x:c r="G2597" s="441" t="s">
        <x:v>3050</x:v>
      </x:c>
      <x:c r="H2597" s="441">
        <x:v>1</x:v>
      </x:c>
      <x:c r="I2597" s="194" t="s">
        <x:v>4958</x:v>
      </x:c>
    </x:row>
    <x:row r="2598" spans="3:9">
      <x:c r="C2598" s="195" t="s">
        <x:v>4758</x:v>
      </x:c>
      <x:c r="D2598" s="194" t="s">
        <x:v>3016</x:v>
      </x:c>
      <x:c r="E2598" s="194">
        <x:v>1</x:v>
      </x:c>
      <x:c r="F2598" s="440" t="s">
        <x:v>6285</x:v>
      </x:c>
      <x:c r="G2598" s="441" t="s">
        <x:v>3050</x:v>
      </x:c>
      <x:c r="H2598" s="441">
        <x:v>1</x:v>
      </x:c>
      <x:c r="I2598" s="194" t="s">
        <x:v>4958</x:v>
      </x:c>
    </x:row>
    <x:row r="2599" spans="3:8">
      <x:c r="C2599" s="195" t="s">
        <x:v>4750</x:v>
      </x:c>
      <x:c r="D2599" s="194" t="s">
        <x:v>3016</x:v>
      </x:c>
      <x:c r="E2599" s="194">
        <x:v>1</x:v>
      </x:c>
      <x:c r="F2599" s="440" t="s">
        <x:v>6656</x:v>
      </x:c>
      <x:c r="G2599" s="441" t="s">
        <x:v>3050</x:v>
      </x:c>
      <x:c r="H2599" s="441">
        <x:v>1</x:v>
      </x:c>
    </x:row>
    <x:row r="2600" spans="3:8">
      <x:c r="C2600" s="195" t="s">
        <x:v>6742</x:v>
      </x:c>
      <x:c r="D2600" s="194" t="s">
        <x:v>3016</x:v>
      </x:c>
      <x:c r="E2600" s="194">
        <x:v>1</x:v>
      </x:c>
      <x:c r="F2600" s="195" t="s">
        <x:v>6105</x:v>
      </x:c>
      <x:c r="G2600" s="194" t="s">
        <x:v>3050</x:v>
      </x:c>
      <x:c r="H2600" s="194">
        <x:v>1</x:v>
      </x:c>
    </x:row>
    <x:row r="2601" spans="5:5">
      <x:c r="E2601" s="194">
        <x:f>SUM(E2582:E2600)</x:f>
        <x:v>19</x:v>
      </x:c>
    </x:row>
    <x:row r="2602" spans="1:9">
      <x:c r="A2602" s="186">
        <x:v>45895</x:v>
      </x:c>
      <x:c r="B2602" s="452"/>
      <x:c r="C2602" s="195" t="s">
        <x:v>6696</x:v>
      </x:c>
      <x:c r="D2602" s="194" t="s">
        <x:v>2999</x:v>
      </x:c>
      <x:c r="E2602" s="194">
        <x:v>1</x:v>
      </x:c>
      <x:c r="F2602" s="257" t="s">
        <x:v>9016</x:v>
      </x:c>
      <x:c r="G2602" s="258" t="s">
        <x:v>3050</x:v>
      </x:c>
      <x:c r="H2602" s="258">
        <x:v>1</x:v>
      </x:c>
      <x:c r="I2602" s="194" t="s">
        <x:v>4958</x:v>
      </x:c>
    </x:row>
    <x:row r="2603" spans="3:8">
      <x:c r="C2603" s="195" t="s">
        <x:v>6686</x:v>
      </x:c>
      <x:c r="D2603" s="194" t="s">
        <x:v>2999</x:v>
      </x:c>
      <x:c r="E2603" s="194">
        <x:v>1</x:v>
      </x:c>
      <x:c r="F2603" s="195" t="s">
        <x:v>4177</x:v>
      </x:c>
      <x:c r="G2603" s="194" t="s">
        <x:v>3016</x:v>
      </x:c>
      <x:c r="H2603" s="194">
        <x:v>1</x:v>
      </x:c>
    </x:row>
    <x:row r="2604" spans="3:9">
      <x:c r="C2604" s="195" t="s">
        <x:v>8729</x:v>
      </x:c>
      <x:c r="D2604" s="194" t="s">
        <x:v>4629</x:v>
      </x:c>
      <x:c r="E2604" s="194">
        <x:v>1</x:v>
      </x:c>
      <x:c r="F2604" s="346" t="s">
        <x:v>2263</x:v>
      </x:c>
      <x:c r="G2604" s="347" t="s">
        <x:v>4621</x:v>
      </x:c>
      <x:c r="H2604" s="347">
        <x:v>1</x:v>
      </x:c>
      <x:c r="I2604" s="194" t="s">
        <x:v>7755</x:v>
      </x:c>
    </x:row>
    <x:row r="2605" spans="3:9">
      <x:c r="C2605" s="195" t="s">
        <x:v>1792</x:v>
      </x:c>
      <x:c r="D2605" s="194" t="s">
        <x:v>4629</x:v>
      </x:c>
      <x:c r="E2605" s="194">
        <x:v>1</x:v>
      </x:c>
      <x:c r="F2605" s="346" t="s">
        <x:v>8729</x:v>
      </x:c>
      <x:c r="G2605" s="347" t="s">
        <x:v>4629</x:v>
      </x:c>
      <x:c r="H2605" s="347">
        <x:v>1</x:v>
      </x:c>
      <x:c r="I2605" s="194" t="s">
        <x:v>4958</x:v>
      </x:c>
    </x:row>
    <x:row r="2606" spans="3:8">
      <x:c r="C2606" s="195" t="s">
        <x:v>9016</x:v>
      </x:c>
      <x:c r="D2606" s="194" t="s">
        <x:v>3050</x:v>
      </x:c>
      <x:c r="E2606" s="194">
        <x:v>1</x:v>
      </x:c>
      <x:c r="F2606" s="195" t="s">
        <x:v>6696</x:v>
      </x:c>
      <x:c r="G2606" s="194" t="s">
        <x:v>2999</x:v>
      </x:c>
      <x:c r="H2606" s="194">
        <x:v>1</x:v>
      </x:c>
    </x:row>
    <x:row r="2607" spans="1:8">
      <x:c r="A2607" s="181" t="s">
        <x:v>6843</x:v>
      </x:c>
      <x:c r="C2607" s="195" t="s">
        <x:v>8127</x:v>
      </x:c>
      <x:c r="D2607" s="194" t="s">
        <x:v>433</x:v>
      </x:c>
      <x:c r="E2607" s="194">
        <x:v>1</x:v>
      </x:c>
      <x:c r="F2607" s="195" t="s">
        <x:v>1787</x:v>
      </x:c>
      <x:c r="G2607" s="194" t="s">
        <x:v>3016</x:v>
      </x:c>
      <x:c r="H2607" s="194">
        <x:v>1</x:v>
      </x:c>
    </x:row>
    <x:row r="2608" spans="3:8">
      <x:c r="C2608" s="195" t="s">
        <x:v>2263</x:v>
      </x:c>
      <x:c r="D2608" s="194" t="s">
        <x:v>4621</x:v>
      </x:c>
      <x:c r="E2608" s="194">
        <x:v>1</x:v>
      </x:c>
      <x:c r="F2608" s="236" t="s">
        <x:v>6753</x:v>
      </x:c>
      <x:c r="G2608" s="237" t="s">
        <x:v>3016</x:v>
      </x:c>
      <x:c r="H2608" s="237">
        <x:v>1</x:v>
      </x:c>
    </x:row>
    <x:row r="2609" spans="3:9">
      <x:c r="C2609" s="195" t="s">
        <x:v>6651</x:v>
      </x:c>
      <x:c r="D2609" s="194" t="s">
        <x:v>4621</x:v>
      </x:c>
      <x:c r="E2609" s="194">
        <x:v>1</x:v>
      </x:c>
      <x:c r="F2609" s="236" t="s">
        <x:v>1792</x:v>
      </x:c>
      <x:c r="G2609" s="237" t="s">
        <x:v>4629</x:v>
      </x:c>
      <x:c r="H2609" s="237">
        <x:v>1</x:v>
      </x:c>
      <x:c r="I2609" s="194" t="s">
        <x:v>4958</x:v>
      </x:c>
    </x:row>
    <x:row r="2610" spans="3:9">
      <x:c r="C2610" s="195" t="s">
        <x:v>1826</x:v>
      </x:c>
      <x:c r="D2610" s="194" t="s">
        <x:v>4621</x:v>
      </x:c>
      <x:c r="E2610" s="194">
        <x:v>1</x:v>
      </x:c>
      <x:c r="F2610" s="236" t="s">
        <x:v>6651</x:v>
      </x:c>
      <x:c r="G2610" s="237" t="s">
        <x:v>4621</x:v>
      </x:c>
      <x:c r="H2610" s="237">
        <x:v>1</x:v>
      </x:c>
      <x:c r="I2610" s="194" t="s">
        <x:v>7755</x:v>
      </x:c>
    </x:row>
    <x:row r="2611" spans="3:9">
      <x:c r="C2611" s="195" t="s">
        <x:v>4599</x:v>
      </x:c>
      <x:c r="D2611" s="194" t="s">
        <x:v>4621</x:v>
      </x:c>
      <x:c r="E2611" s="194">
        <x:v>1</x:v>
      </x:c>
      <x:c r="F2611" s="195" t="s">
        <x:v>8127</x:v>
      </x:c>
      <x:c r="G2611" s="194" t="s">
        <x:v>433</x:v>
      </x:c>
      <x:c r="H2611" s="194">
        <x:v>1</x:v>
      </x:c>
      <x:c r="I2611" s="194" t="s">
        <x:v>7755</x:v>
      </x:c>
    </x:row>
    <x:row r="2612" spans="3:9">
      <x:c r="C2612" s="195" t="s">
        <x:v>4503</x:v>
      </x:c>
      <x:c r="D2612" s="194" t="s">
        <x:v>4621</x:v>
      </x:c>
      <x:c r="E2612" s="194">
        <x:v>1</x:v>
      </x:c>
      <x:c r="F2612" s="233" t="s">
        <x:v>1826</x:v>
      </x:c>
      <x:c r="G2612" s="234" t="s">
        <x:v>4621</x:v>
      </x:c>
      <x:c r="H2612" s="234">
        <x:v>1</x:v>
      </x:c>
      <x:c r="I2612" s="194" t="s">
        <x:v>7755</x:v>
      </x:c>
    </x:row>
    <x:row r="2613" spans="3:9">
      <x:c r="C2613" s="195" t="s">
        <x:v>4177</x:v>
      </x:c>
      <x:c r="D2613" s="194" t="s">
        <x:v>3016</x:v>
      </x:c>
      <x:c r="E2613" s="194">
        <x:v>1</x:v>
      </x:c>
      <x:c r="F2613" s="233" t="s">
        <x:v>4599</x:v>
      </x:c>
      <x:c r="G2613" s="234" t="s">
        <x:v>4621</x:v>
      </x:c>
      <x:c r="H2613" s="234">
        <x:v>1</x:v>
      </x:c>
      <x:c r="I2613" s="194" t="s">
        <x:v>7755</x:v>
      </x:c>
    </x:row>
    <x:row r="2614" spans="3:9">
      <x:c r="C2614" s="195" t="s">
        <x:v>1787</x:v>
      </x:c>
      <x:c r="D2614" s="194" t="s">
        <x:v>3016</x:v>
      </x:c>
      <x:c r="E2614" s="194">
        <x:v>1</x:v>
      </x:c>
      <x:c r="F2614" s="233" t="s">
        <x:v>6686</x:v>
      </x:c>
      <x:c r="G2614" s="234" t="s">
        <x:v>2999</x:v>
      </x:c>
      <x:c r="H2614" s="234">
        <x:v>1</x:v>
      </x:c>
      <x:c r="I2614" s="194" t="s">
        <x:v>7755</x:v>
      </x:c>
    </x:row>
    <x:row r="2615" spans="3:8">
      <x:c r="C2615" s="195" t="s">
        <x:v>6753</x:v>
      </x:c>
      <x:c r="D2615" s="194" t="s">
        <x:v>3016</x:v>
      </x:c>
      <x:c r="E2615" s="194">
        <x:v>1</x:v>
      </x:c>
      <x:c r="F2615" s="233" t="s">
        <x:v>6204</x:v>
      </x:c>
      <x:c r="G2615" s="234" t="s">
        <x:v>3016</x:v>
      </x:c>
      <x:c r="H2615" s="234">
        <x:v>1</x:v>
      </x:c>
    </x:row>
    <x:row r="2616" spans="3:9">
      <x:c r="C2616" s="195" t="s">
        <x:v>6204</x:v>
      </x:c>
      <x:c r="D2616" s="194" t="s">
        <x:v>3016</x:v>
      </x:c>
      <x:c r="E2616" s="194">
        <x:v>1</x:v>
      </x:c>
      <x:c r="F2616" s="233" t="s">
        <x:v>3393</x:v>
      </x:c>
      <x:c r="G2616" s="234" t="s">
        <x:v>3016</x:v>
      </x:c>
      <x:c r="H2616" s="234">
        <x:v>1</x:v>
      </x:c>
      <x:c r="I2616" s="194" t="s">
        <x:v>4958</x:v>
      </x:c>
    </x:row>
    <x:row r="2617" spans="3:9">
      <x:c r="C2617" s="195" t="s">
        <x:v>3393</x:v>
      </x:c>
      <x:c r="D2617" s="194" t="s">
        <x:v>3016</x:v>
      </x:c>
      <x:c r="E2617" s="194">
        <x:v>1</x:v>
      </x:c>
      <x:c r="F2617" s="233" t="s">
        <x:v>4503</x:v>
      </x:c>
      <x:c r="G2617" s="234" t="s">
        <x:v>4621</x:v>
      </x:c>
      <x:c r="H2617" s="234">
        <x:v>1</x:v>
      </x:c>
      <x:c r="I2617" s="194" t="s">
        <x:v>7755</x:v>
      </x:c>
    </x:row>
    <x:row r="2618" spans="5:5">
      <x:c r="E2618" s="194">
        <x:f>SUM(E2602:E2617)</x:f>
        <x:v>16</x:v>
      </x:c>
    </x:row>
    <x:row r="2619" spans="1:9">
      <x:c r="A2619" s="186">
        <x:v>45896</x:v>
      </x:c>
      <x:c r="B2619" s="452"/>
      <x:c r="C2619" s="195" t="s">
        <x:v>6149</x:v>
      </x:c>
      <x:c r="D2619" s="194" t="s">
        <x:v>3044</x:v>
      </x:c>
      <x:c r="E2619" s="194">
        <x:v>1</x:v>
      </x:c>
      <x:c r="F2619" s="446" t="s">
        <x:v>5847</x:v>
      </x:c>
      <x:c r="G2619" s="447" t="s">
        <x:v>3050</x:v>
      </x:c>
      <x:c r="H2619" s="447">
        <x:v>1</x:v>
      </x:c>
      <x:c r="I2619" s="194" t="s">
        <x:v>7755</x:v>
      </x:c>
    </x:row>
    <x:row r="2620" spans="3:8">
      <x:c r="C2620" s="195" t="s">
        <x:v>6249</x:v>
      </x:c>
      <x:c r="D2620" s="194" t="s">
        <x:v>2999</x:v>
      </x:c>
      <x:c r="E2620" s="194">
        <x:v>1</x:v>
      </x:c>
      <x:c r="F2620" s="195" t="s">
        <x:v>2272</x:v>
      </x:c>
      <x:c r="G2620" s="194" t="s">
        <x:v>3016</x:v>
      </x:c>
      <x:c r="H2620" s="194">
        <x:v>1</x:v>
      </x:c>
    </x:row>
    <x:row r="2621" spans="3:9">
      <x:c r="C2621" s="195" t="s">
        <x:v>6874</x:v>
      </x:c>
      <x:c r="D2621" s="194" t="s">
        <x:v>4629</x:v>
      </x:c>
      <x:c r="E2621" s="194">
        <x:v>1</x:v>
      </x:c>
      <x:c r="F2621" s="195" t="s">
        <x:v>9057</x:v>
      </x:c>
      <x:c r="G2621" s="194" t="s">
        <x:v>3016</x:v>
      </x:c>
      <x:c r="H2621" s="194">
        <x:v>1</x:v>
      </x:c>
      <x:c r="I2621" s="194" t="s">
        <x:v>4958</x:v>
      </x:c>
    </x:row>
    <x:row r="2622" spans="3:8">
      <x:c r="C2622" s="195" t="s">
        <x:v>6711</x:v>
      </x:c>
      <x:c r="D2622" s="194" t="s">
        <x:v>4629</x:v>
      </x:c>
      <x:c r="E2622" s="194">
        <x:v>1</x:v>
      </x:c>
      <x:c r="F2622" s="355" t="s">
        <x:v>6149</x:v>
      </x:c>
      <x:c r="G2622" s="356" t="s">
        <x:v>3044</x:v>
      </x:c>
      <x:c r="H2622" s="356">
        <x:v>1</x:v>
      </x:c>
    </x:row>
    <x:row r="2623" spans="3:8">
      <x:c r="C2623" s="195" t="s">
        <x:v>6239</x:v>
      </x:c>
      <x:c r="D2623" s="194" t="s">
        <x:v>4629</x:v>
      </x:c>
      <x:c r="E2623" s="194">
        <x:v>1</x:v>
      </x:c>
      <x:c r="F2623" s="355" t="s">
        <x:v>6249</x:v>
      </x:c>
      <x:c r="G2623" s="356" t="s">
        <x:v>2999</x:v>
      </x:c>
      <x:c r="H2623" s="356">
        <x:v>1</x:v>
      </x:c>
    </x:row>
    <x:row r="2624" spans="3:9">
      <x:c r="C2624" s="195" t="s">
        <x:v>5847</x:v>
      </x:c>
      <x:c r="D2624" s="194" t="s">
        <x:v>3050</x:v>
      </x:c>
      <x:c r="E2624" s="194">
        <x:v>1</x:v>
      </x:c>
      <x:c r="F2624" s="195" t="s">
        <x:v>6874</x:v>
      </x:c>
      <x:c r="G2624" s="194" t="s">
        <x:v>4629</x:v>
      </x:c>
      <x:c r="H2624" s="194">
        <x:v>1</x:v>
      </x:c>
      <x:c r="I2624" s="194" t="s">
        <x:v>7755</x:v>
      </x:c>
    </x:row>
    <x:row r="2625" spans="3:8">
      <x:c r="C2625" s="195" t="s">
        <x:v>3370</x:v>
      </x:c>
      <x:c r="D2625" s="194" t="s">
        <x:v>3050</x:v>
      </x:c>
      <x:c r="E2625" s="194">
        <x:v>1</x:v>
      </x:c>
      <x:c r="F2625" s="195" t="s">
        <x:v>3370</x:v>
      </x:c>
      <x:c r="G2625" s="194" t="s">
        <x:v>3050</x:v>
      </x:c>
      <x:c r="H2625" s="194">
        <x:v>1</x:v>
      </x:c>
    </x:row>
    <x:row r="2626" spans="3:8">
      <x:c r="C2626" s="195" t="s">
        <x:v>4609</x:v>
      </x:c>
      <x:c r="D2626" s="194" t="s">
        <x:v>3050</x:v>
      </x:c>
      <x:c r="E2626" s="194">
        <x:v>1</x:v>
      </x:c>
      <x:c r="F2626" s="195" t="s">
        <x:v>4509</x:v>
      </x:c>
      <x:c r="G2626" s="194" t="s">
        <x:v>3016</x:v>
      </x:c>
      <x:c r="H2626" s="194">
        <x:v>1</x:v>
      </x:c>
    </x:row>
    <x:row r="2627" spans="1:8">
      <x:c r="A2627" s="153" t="s">
        <x:v>6843</x:v>
      </x:c>
      <x:c r="C2627" s="195" t="s">
        <x:v>4655</x:v>
      </x:c>
      <x:c r="D2627" s="194" t="s">
        <x:v>433</x:v>
      </x:c>
      <x:c r="E2627" s="194">
        <x:v>1</x:v>
      </x:c>
      <x:c r="F2627" s="195" t="s">
        <x:v>6153</x:v>
      </x:c>
      <x:c r="G2627" s="194" t="s">
        <x:v>4621</x:v>
      </x:c>
      <x:c r="H2627" s="194">
        <x:v>1</x:v>
      </x:c>
    </x:row>
    <x:row r="2628" spans="1:8">
      <x:c r="A2628" s="153" t="s">
        <x:v>6843</x:v>
      </x:c>
      <x:c r="C2628" s="195" t="s">
        <x:v>6234</x:v>
      </x:c>
      <x:c r="D2628" s="194" t="s">
        <x:v>433</x:v>
      </x:c>
      <x:c r="E2628" s="194">
        <x:v>1</x:v>
      </x:c>
      <x:c r="F2628" s="346" t="s">
        <x:v>4609</x:v>
      </x:c>
      <x:c r="G2628" s="347" t="s">
        <x:v>3050</x:v>
      </x:c>
      <x:c r="H2628" s="347">
        <x:v>1</x:v>
      </x:c>
    </x:row>
    <x:row r="2629" spans="3:8">
      <x:c r="C2629" s="195" t="s">
        <x:v>6153</x:v>
      </x:c>
      <x:c r="D2629" s="194" t="s">
        <x:v>4621</x:v>
      </x:c>
      <x:c r="E2629" s="194">
        <x:v>1</x:v>
      </x:c>
      <x:c r="F2629" s="233" t="s">
        <x:v>6711</x:v>
      </x:c>
      <x:c r="G2629" s="234" t="s">
        <x:v>4629</x:v>
      </x:c>
      <x:c r="H2629" s="234">
        <x:v>1</x:v>
      </x:c>
    </x:row>
    <x:row r="2630" spans="3:8">
      <x:c r="C2630" s="195" t="s">
        <x:v>1827</x:v>
      </x:c>
      <x:c r="D2630" s="194" t="s">
        <x:v>4621</x:v>
      </x:c>
      <x:c r="E2630" s="194">
        <x:v>1</x:v>
      </x:c>
      <x:c r="F2630" s="233" t="s">
        <x:v>1827</x:v>
      </x:c>
      <x:c r="G2630" s="234" t="s">
        <x:v>4621</x:v>
      </x:c>
      <x:c r="H2630" s="234">
        <x:v>1</x:v>
      </x:c>
    </x:row>
    <x:row r="2631" spans="3:8">
      <x:c r="C2631" s="195" t="s">
        <x:v>2272</x:v>
      </x:c>
      <x:c r="D2631" s="194" t="s">
        <x:v>3016</x:v>
      </x:c>
      <x:c r="E2631" s="194">
        <x:v>1</x:v>
      </x:c>
      <x:c r="F2631" s="233" t="s">
        <x:v>4655</x:v>
      </x:c>
      <x:c r="G2631" s="234" t="s">
        <x:v>433</x:v>
      </x:c>
      <x:c r="H2631" s="234">
        <x:v>1</x:v>
      </x:c>
    </x:row>
    <x:row r="2632" spans="3:8">
      <x:c r="C2632" s="195" t="s">
        <x:v>9057</x:v>
      </x:c>
      <x:c r="D2632" s="194" t="s">
        <x:v>3016</x:v>
      </x:c>
      <x:c r="E2632" s="194">
        <x:v>1</x:v>
      </x:c>
      <x:c r="F2632" s="233" t="s">
        <x:v>6239</x:v>
      </x:c>
      <x:c r="G2632" s="234" t="s">
        <x:v>4629</x:v>
      </x:c>
      <x:c r="H2632" s="234">
        <x:v>1</x:v>
      </x:c>
    </x:row>
    <x:row r="2633" spans="3:8">
      <x:c r="C2633" s="195" t="s">
        <x:v>4509</x:v>
      </x:c>
      <x:c r="D2633" s="194" t="s">
        <x:v>3016</x:v>
      </x:c>
      <x:c r="E2633" s="194">
        <x:v>1</x:v>
      </x:c>
      <x:c r="F2633" s="233" t="s">
        <x:v>6234</x:v>
      </x:c>
      <x:c r="G2633" s="234" t="s">
        <x:v>433</x:v>
      </x:c>
      <x:c r="H2633" s="234">
        <x:v>1</x:v>
      </x:c>
    </x:row>
    <x:row r="2634" spans="5:5">
      <x:c r="E2634" s="194">
        <x:f>SUM(E2619:E2633)</x:f>
        <x:v>15</x:v>
      </x:c>
    </x:row>
    <x:row r="2635" spans="1:9">
      <x:c r="A2635" s="186">
        <x:v>45897</x:v>
      </x:c>
      <x:c r="B2635" s="452"/>
      <x:c r="C2635" s="195" t="s">
        <x:v>9035</x:v>
      </x:c>
      <x:c r="D2635" s="194" t="s">
        <x:v>3044</x:v>
      </x:c>
      <x:c r="E2635" s="194">
        <x:v>1</x:v>
      </x:c>
      <x:c r="F2635" s="355" t="s">
        <x:v>8456</x:v>
      </x:c>
      <x:c r="G2635" s="356" t="s">
        <x:v>4621</x:v>
      </x:c>
      <x:c r="H2635" s="356">
        <x:v>1</x:v>
      </x:c>
      <x:c r="I2635" s="448" t="s">
        <x:v>4958</x:v>
      </x:c>
    </x:row>
    <x:row r="2636" spans="3:9">
      <x:c r="C2636" s="195" t="s">
        <x:v>3427</x:v>
      </x:c>
      <x:c r="D2636" s="194" t="s">
        <x:v>3044</x:v>
      </x:c>
      <x:c r="E2636" s="194">
        <x:v>1</x:v>
      </x:c>
      <x:c r="F2636" s="355" t="s">
        <x:v>9035</x:v>
      </x:c>
      <x:c r="G2636" s="356" t="s">
        <x:v>3044</x:v>
      </x:c>
      <x:c r="H2636" s="356">
        <x:v>1</x:v>
      </x:c>
      <x:c r="I2636" s="448"/>
    </x:row>
    <x:row r="2637" spans="3:9">
      <x:c r="C2637" s="195" t="s">
        <x:v>3339</x:v>
      </x:c>
      <x:c r="D2637" s="194" t="s">
        <x:v>2999</x:v>
      </x:c>
      <x:c r="E2637" s="194">
        <x:v>1</x:v>
      </x:c>
      <x:c r="F2637" s="195" t="s">
        <x:v>4270</x:v>
      </x:c>
      <x:c r="G2637" s="194" t="s">
        <x:v>3050</x:v>
      </x:c>
      <x:c r="H2637" s="194">
        <x:v>1</x:v>
      </x:c>
      <x:c r="I2637" s="448" t="s">
        <x:v>7755</x:v>
      </x:c>
    </x:row>
    <x:row r="2638" spans="3:9">
      <x:c r="C2638" s="195" t="s">
        <x:v>4777</x:v>
      </x:c>
      <x:c r="D2638" s="194" t="s">
        <x:v>2999</x:v>
      </x:c>
      <x:c r="E2638" s="194">
        <x:v>1</x:v>
      </x:c>
      <x:c r="F2638" s="346" t="s">
        <x:v>4758</x:v>
      </x:c>
      <x:c r="G2638" s="347" t="s">
        <x:v>3016</x:v>
      </x:c>
      <x:c r="H2638" s="347">
        <x:v>1</x:v>
      </x:c>
      <x:c r="I2638" s="448"/>
    </x:row>
    <x:row r="2639" spans="3:9">
      <x:c r="C2639" s="195" t="s">
        <x:v>1784</x:v>
      </x:c>
      <x:c r="D2639" s="194" t="s">
        <x:v>2999</x:v>
      </x:c>
      <x:c r="E2639" s="194">
        <x:v>2</x:v>
      </x:c>
      <x:c r="F2639" s="195" t="s">
        <x:v>6195</x:v>
      </x:c>
      <x:c r="G2639" s="194" t="s">
        <x:v>3016</x:v>
      </x:c>
      <x:c r="H2639" s="194">
        <x:v>1</x:v>
      </x:c>
      <x:c r="I2639" s="448"/>
    </x:row>
    <x:row r="2640" spans="3:9">
      <x:c r="C2640" s="195" t="s">
        <x:v>3295</x:v>
      </x:c>
      <x:c r="D2640" s="194" t="s">
        <x:v>4629</x:v>
      </x:c>
      <x:c r="E2640" s="194">
        <x:v>1</x:v>
      </x:c>
      <x:c r="F2640" s="236" t="s">
        <x:v>6670</x:v>
      </x:c>
      <x:c r="G2640" s="237" t="s">
        <x:v>3050</x:v>
      </x:c>
      <x:c r="H2640" s="237">
        <x:v>1</x:v>
      </x:c>
      <x:c r="I2640" s="448" t="s">
        <x:v>4958</x:v>
      </x:c>
    </x:row>
    <x:row r="2641" spans="3:9">
      <x:c r="C2641" s="195" t="s">
        <x:v>6143</x:v>
      </x:c>
      <x:c r="D2641" s="194" t="s">
        <x:v>4629</x:v>
      </x:c>
      <x:c r="E2641" s="194">
        <x:v>2</x:v>
      </x:c>
      <x:c r="F2641" s="236" t="s">
        <x:v>3339</x:v>
      </x:c>
      <x:c r="G2641" s="237" t="s">
        <x:v>2999</x:v>
      </x:c>
      <x:c r="H2641" s="237">
        <x:v>1</x:v>
      </x:c>
      <x:c r="I2641" s="448"/>
    </x:row>
    <x:row r="2642" spans="3:9">
      <x:c r="C2642" s="195" t="s">
        <x:v>4270</x:v>
      </x:c>
      <x:c r="D2642" s="194" t="s">
        <x:v>3050</x:v>
      </x:c>
      <x:c r="E2642" s="194">
        <x:v>1</x:v>
      </x:c>
      <x:c r="F2642" s="236" t="s">
        <x:v>3370</x:v>
      </x:c>
      <x:c r="G2642" s="237" t="s">
        <x:v>3050</x:v>
      </x:c>
      <x:c r="H2642" s="237">
        <x:v>1</x:v>
      </x:c>
      <x:c r="I2642" s="448" t="s">
        <x:v>4958</x:v>
      </x:c>
    </x:row>
    <x:row r="2643" spans="3:9">
      <x:c r="C2643" s="195" t="s">
        <x:v>6670</x:v>
      </x:c>
      <x:c r="D2643" s="194" t="s">
        <x:v>3050</x:v>
      </x:c>
      <x:c r="E2643" s="194">
        <x:v>1</x:v>
      </x:c>
      <x:c r="F2643" s="236" t="s">
        <x:v>3398</x:v>
      </x:c>
      <x:c r="G2643" s="237" t="s">
        <x:v>3050</x:v>
      </x:c>
      <x:c r="H2643" s="237">
        <x:v>1</x:v>
      </x:c>
      <x:c r="I2643" s="448"/>
    </x:row>
    <x:row r="2644" spans="3:9">
      <x:c r="C2644" s="195" t="s">
        <x:v>3370</x:v>
      </x:c>
      <x:c r="D2644" s="194" t="s">
        <x:v>3050</x:v>
      </x:c>
      <x:c r="E2644" s="194">
        <x:v>1</x:v>
      </x:c>
      <x:c r="F2644" s="236" t="s">
        <x:v>4777</x:v>
      </x:c>
      <x:c r="G2644" s="237" t="s">
        <x:v>2999</x:v>
      </x:c>
      <x:c r="H2644" s="237">
        <x:v>1</x:v>
      </x:c>
      <x:c r="I2644" s="448" t="s">
        <x:v>4958</x:v>
      </x:c>
    </x:row>
    <x:row r="2645" spans="3:9">
      <x:c r="C2645" s="195" t="s">
        <x:v>3398</x:v>
      </x:c>
      <x:c r="D2645" s="194" t="s">
        <x:v>3050</x:v>
      </x:c>
      <x:c r="E2645" s="194">
        <x:v>1</x:v>
      </x:c>
      <x:c r="F2645" s="236" t="s">
        <x:v>6731</x:v>
      </x:c>
      <x:c r="G2645" s="237" t="s">
        <x:v>4621</x:v>
      </x:c>
      <x:c r="H2645" s="237">
        <x:v>1</x:v>
      </x:c>
      <x:c r="I2645" s="448"/>
    </x:row>
    <x:row r="2646" spans="3:9">
      <x:c r="C2646" s="195" t="s">
        <x:v>8456</x:v>
      </x:c>
      <x:c r="D2646" s="194" t="s">
        <x:v>4621</x:v>
      </x:c>
      <x:c r="E2646" s="194">
        <x:v>1</x:v>
      </x:c>
      <x:c r="F2646" s="236" t="s">
        <x:v>3295</x:v>
      </x:c>
      <x:c r="G2646" s="237" t="s">
        <x:v>4629</x:v>
      </x:c>
      <x:c r="H2646" s="237">
        <x:v>1</x:v>
      </x:c>
      <x:c r="I2646" s="448" t="s">
        <x:v>4958</x:v>
      </x:c>
    </x:row>
    <x:row r="2647" spans="3:9">
      <x:c r="C2647" s="195" t="s">
        <x:v>6731</x:v>
      </x:c>
      <x:c r="D2647" s="194" t="s">
        <x:v>4621</x:v>
      </x:c>
      <x:c r="E2647" s="194">
        <x:v>1</x:v>
      </x:c>
      <x:c r="F2647" s="195" t="s">
        <x:v>6728</x:v>
      </x:c>
      <x:c r="G2647" s="194" t="s">
        <x:v>4621</x:v>
      </x:c>
      <x:c r="H2647" s="194">
        <x:v>1</x:v>
      </x:c>
      <x:c r="I2647" s="448" t="s">
        <x:v>7755</x:v>
      </x:c>
    </x:row>
    <x:row r="2648" spans="3:9">
      <x:c r="C2648" s="195" t="s">
        <x:v>6728</x:v>
      </x:c>
      <x:c r="D2648" s="194" t="s">
        <x:v>4621</x:v>
      </x:c>
      <x:c r="E2648" s="194">
        <x:v>1</x:v>
      </x:c>
      <x:c r="F2648" s="195" t="s">
        <x:v>6143</x:v>
      </x:c>
      <x:c r="G2648" s="194" t="s">
        <x:v>4629</x:v>
      </x:c>
      <x:c r="H2648" s="194">
        <x:v>2</x:v>
      </x:c>
      <x:c r="I2648" s="448"/>
    </x:row>
    <x:row r="2649" spans="3:9">
      <x:c r="C2649" s="195" t="s">
        <x:v>4593</x:v>
      </x:c>
      <x:c r="D2649" s="194" t="s">
        <x:v>4621</x:v>
      </x:c>
      <x:c r="E2649" s="194">
        <x:v>1</x:v>
      </x:c>
      <x:c r="F2649" s="233" t="s">
        <x:v>4593</x:v>
      </x:c>
      <x:c r="G2649" s="234" t="s">
        <x:v>4621</x:v>
      </x:c>
      <x:c r="H2649" s="234">
        <x:v>1</x:v>
      </x:c>
      <x:c r="I2649" s="448"/>
    </x:row>
    <x:row r="2650" spans="3:9">
      <x:c r="C2650" s="195" t="s">
        <x:v>6862</x:v>
      </x:c>
      <x:c r="D2650" s="194" t="s">
        <x:v>4621</x:v>
      </x:c>
      <x:c r="E2650" s="194">
        <x:v>1</x:v>
      </x:c>
      <x:c r="F2650" s="233" t="s">
        <x:v>6862</x:v>
      </x:c>
      <x:c r="G2650" s="234" t="s">
        <x:v>4621</x:v>
      </x:c>
      <x:c r="H2650" s="234">
        <x:v>1</x:v>
      </x:c>
      <x:c r="I2650" s="448" t="s">
        <x:v>4958</x:v>
      </x:c>
    </x:row>
    <x:row r="2651" spans="3:9">
      <x:c r="C2651" s="195" t="s">
        <x:v>1827</x:v>
      </x:c>
      <x:c r="D2651" s="194" t="s">
        <x:v>4621</x:v>
      </x:c>
      <x:c r="E2651" s="194">
        <x:v>1</x:v>
      </x:c>
      <x:c r="F2651" s="233" t="s">
        <x:v>3427</x:v>
      </x:c>
      <x:c r="G2651" s="234" t="s">
        <x:v>3044</x:v>
      </x:c>
      <x:c r="H2651" s="234">
        <x:v>1</x:v>
      </x:c>
      <x:c r="I2651" s="448"/>
    </x:row>
    <x:row r="2652" spans="3:9">
      <x:c r="C2652" s="195" t="s">
        <x:v>4490</x:v>
      </x:c>
      <x:c r="D2652" s="194" t="s">
        <x:v>4621</x:v>
      </x:c>
      <x:c r="E2652" s="194">
        <x:v>1</x:v>
      </x:c>
      <x:c r="F2652" s="233" t="s">
        <x:v>1827</x:v>
      </x:c>
      <x:c r="G2652" s="234" t="s">
        <x:v>4621</x:v>
      </x:c>
      <x:c r="H2652" s="234">
        <x:v>1</x:v>
      </x:c>
      <x:c r="I2652" s="448"/>
    </x:row>
    <x:row r="2653" spans="3:9">
      <x:c r="C2653" s="195" t="s">
        <x:v>4758</x:v>
      </x:c>
      <x:c r="D2653" s="194" t="s">
        <x:v>3016</x:v>
      </x:c>
      <x:c r="E2653" s="194">
        <x:v>1</x:v>
      </x:c>
      <x:c r="F2653" s="233" t="s">
        <x:v>1784</x:v>
      </x:c>
      <x:c r="G2653" s="234" t="s">
        <x:v>2999</x:v>
      </x:c>
      <x:c r="H2653" s="234">
        <x:v>2</x:v>
      </x:c>
      <x:c r="I2653" s="448"/>
    </x:row>
    <x:row r="2654" spans="3:9">
      <x:c r="C2654" s="195" t="s">
        <x:v>6195</x:v>
      </x:c>
      <x:c r="D2654" s="194" t="s">
        <x:v>3016</x:v>
      </x:c>
      <x:c r="E2654" s="194">
        <x:v>1</x:v>
      </x:c>
      <x:c r="F2654" s="233" t="s">
        <x:v>4490</x:v>
      </x:c>
      <x:c r="G2654" s="234" t="s">
        <x:v>4621</x:v>
      </x:c>
      <x:c r="H2654" s="234">
        <x:v>1</x:v>
      </x:c>
      <x:c r="I2654" s="448"/>
    </x:row>
    <x:row r="2655" spans="5:5">
      <x:c r="E2655" s="194">
        <x:f>SUM(E2635:E2654)</x:f>
        <x:v>22</x:v>
      </x:c>
    </x:row>
    <x:row r="2656" spans="1:9">
      <x:c r="A2656" s="186">
        <x:v>45898</x:v>
      </x:c>
      <x:c r="B2656" s="452"/>
      <x:c r="C2656" s="195" t="s">
        <x:v>8683</x:v>
      </x:c>
      <x:c r="D2656" s="194" t="s">
        <x:v>2999</x:v>
      </x:c>
      <x:c r="E2656" s="194">
        <x:v>1</x:v>
      </x:c>
      <x:c r="F2656" s="355" t="s">
        <x:v>8627</x:v>
      </x:c>
      <x:c r="G2656" s="356" t="s">
        <x:v>3050</x:v>
      </x:c>
      <x:c r="H2656" s="356">
        <x:v>1</x:v>
      </x:c>
      <x:c r="I2656" s="448" t="s">
        <x:v>4958</x:v>
      </x:c>
    </x:row>
    <x:row r="2657" spans="3:9">
      <x:c r="C2657" s="195" t="s">
        <x:v>4618</x:v>
      </x:c>
      <x:c r="D2657" s="194" t="s">
        <x:v>2999</x:v>
      </x:c>
      <x:c r="E2657" s="194">
        <x:v>1</x:v>
      </x:c>
      <x:c r="F2657" s="355" t="s">
        <x:v>8442</x:v>
      </x:c>
      <x:c r="G2657" s="356" t="s">
        <x:v>3016</x:v>
      </x:c>
      <x:c r="H2657" s="356">
        <x:v>1</x:v>
      </x:c>
      <x:c r="I2657" s="448"/>
    </x:row>
    <x:row r="2658" spans="3:9">
      <x:c r="C2658" s="195" t="s">
        <x:v>6162</x:v>
      </x:c>
      <x:c r="D2658" s="194" t="s">
        <x:v>4629</x:v>
      </x:c>
      <x:c r="E2658" s="194">
        <x:v>1</x:v>
      </x:c>
      <x:c r="F2658" s="195" t="s">
        <x:v>2273</x:v>
      </x:c>
      <x:c r="G2658" s="194" t="s">
        <x:v>3050</x:v>
      </x:c>
      <x:c r="H2658" s="194">
        <x:v>1</x:v>
      </x:c>
      <x:c r="I2658" s="448" t="s">
        <x:v>7755</x:v>
      </x:c>
    </x:row>
    <x:row r="2659" spans="3:9">
      <x:c r="C2659" s="195" t="s">
        <x:v>6868</x:v>
      </x:c>
      <x:c r="D2659" s="194" t="s">
        <x:v>4629</x:v>
      </x:c>
      <x:c r="E2659" s="194">
        <x:v>1</x:v>
      </x:c>
      <x:c r="F2659" s="346" t="s">
        <x:v>8264</x:v>
      </x:c>
      <x:c r="G2659" s="347" t="s">
        <x:v>3016</x:v>
      </x:c>
      <x:c r="H2659" s="347">
        <x:v>1</x:v>
      </x:c>
      <x:c r="I2659" s="448" t="s">
        <x:v>7755</x:v>
      </x:c>
    </x:row>
    <x:row r="2660" spans="3:9">
      <x:c r="C2660" s="195" t="s">
        <x:v>4700</x:v>
      </x:c>
      <x:c r="D2660" s="194" t="s">
        <x:v>4629</x:v>
      </x:c>
      <x:c r="E2660" s="194">
        <x:v>1</x:v>
      </x:c>
      <x:c r="F2660" s="195" t="s">
        <x:v>2210</x:v>
      </x:c>
      <x:c r="G2660" s="194" t="s">
        <x:v>3016</x:v>
      </x:c>
      <x:c r="H2660" s="194">
        <x:v>1</x:v>
      </x:c>
      <x:c r="I2660" s="448" t="s">
        <x:v>4958</x:v>
      </x:c>
    </x:row>
    <x:row r="2661" spans="3:9">
      <x:c r="C2661" s="195" t="s">
        <x:v>3279</x:v>
      </x:c>
      <x:c r="D2661" s="194" t="s">
        <x:v>4629</x:v>
      </x:c>
      <x:c r="E2661" s="194">
        <x:v>1</x:v>
      </x:c>
      <x:c r="F2661" s="236" t="s">
        <x:v>8683</x:v>
      </x:c>
      <x:c r="G2661" s="237" t="s">
        <x:v>2999</x:v>
      </x:c>
      <x:c r="H2661" s="237">
        <x:v>1</x:v>
      </x:c>
      <x:c r="I2661" s="448" t="s">
        <x:v>4958</x:v>
      </x:c>
    </x:row>
    <x:row r="2662" spans="3:9">
      <x:c r="C2662" s="195" t="s">
        <x:v>4674</x:v>
      </x:c>
      <x:c r="D2662" s="194" t="s">
        <x:v>4629</x:v>
      </x:c>
      <x:c r="E2662" s="194">
        <x:v>1</x:v>
      </x:c>
      <x:c r="F2662" s="236" t="s">
        <x:v>5720</x:v>
      </x:c>
      <x:c r="G2662" s="237" t="s">
        <x:v>4621</x:v>
      </x:c>
      <x:c r="H2662" s="237">
        <x:v>1</x:v>
      </x:c>
      <x:c r="I2662" s="448" t="s">
        <x:v>4958</x:v>
      </x:c>
    </x:row>
    <x:row r="2663" spans="3:9">
      <x:c r="C2663" s="195" t="s">
        <x:v>8375</x:v>
      </x:c>
      <x:c r="D2663" s="194" t="s">
        <x:v>3050</x:v>
      </x:c>
      <x:c r="E2663" s="194">
        <x:v>1</x:v>
      </x:c>
      <x:c r="F2663" s="195" t="s">
        <x:v>8375</x:v>
      </x:c>
      <x:c r="G2663" s="194" t="s">
        <x:v>3050</x:v>
      </x:c>
      <x:c r="H2663" s="194">
        <x:v>1</x:v>
      </x:c>
      <x:c r="I2663" s="448" t="s">
        <x:v>4958</x:v>
      </x:c>
    </x:row>
    <x:row r="2664" spans="3:9">
      <x:c r="C2664" s="195" t="s">
        <x:v>2273</x:v>
      </x:c>
      <x:c r="D2664" s="194" t="s">
        <x:v>3050</x:v>
      </x:c>
      <x:c r="E2664" s="194">
        <x:v>1</x:v>
      </x:c>
      <x:c r="F2664" s="355" t="s">
        <x:v>6275</x:v>
      </x:c>
      <x:c r="G2664" s="356" t="s">
        <x:v>3016</x:v>
      </x:c>
      <x:c r="H2664" s="356">
        <x:v>1</x:v>
      </x:c>
      <x:c r="I2664" s="448"/>
    </x:row>
    <x:row r="2665" spans="3:9">
      <x:c r="C2665" s="195" t="s">
        <x:v>8627</x:v>
      </x:c>
      <x:c r="D2665" s="194" t="s">
        <x:v>3050</x:v>
      </x:c>
      <x:c r="E2665" s="194">
        <x:v>1</x:v>
      </x:c>
      <x:c r="F2665" s="195" t="s">
        <x:v>3335</x:v>
      </x:c>
      <x:c r="G2665" s="194" t="s">
        <x:v>3050</x:v>
      </x:c>
      <x:c r="H2665" s="194">
        <x:v>1</x:v>
      </x:c>
      <x:c r="I2665" s="448" t="s">
        <x:v>4958</x:v>
      </x:c>
    </x:row>
    <x:row r="2666" spans="3:9">
      <x:c r="C2666" s="195" t="s">
        <x:v>3335</x:v>
      </x:c>
      <x:c r="D2666" s="194" t="s">
        <x:v>3050</x:v>
      </x:c>
      <x:c r="E2666" s="194">
        <x:v>1</x:v>
      </x:c>
      <x:c r="F2666" s="195" t="s">
        <x:v>6623</x:v>
      </x:c>
      <x:c r="G2666" s="194" t="s">
        <x:v>4621</x:v>
      </x:c>
      <x:c r="H2666" s="194">
        <x:v>1</x:v>
      </x:c>
      <x:c r="I2666" s="448" t="s">
        <x:v>4958</x:v>
      </x:c>
    </x:row>
    <x:row r="2667" spans="3:9">
      <x:c r="C2667" s="195" t="s">
        <x:v>1836</x:v>
      </x:c>
      <x:c r="D2667" s="194" t="s">
        <x:v>3050</x:v>
      </x:c>
      <x:c r="E2667" s="194">
        <x:v>1</x:v>
      </x:c>
      <x:c r="F2667" s="346" t="s">
        <x:v>4663</x:v>
      </x:c>
      <x:c r="G2667" s="347" t="s">
        <x:v>4621</x:v>
      </x:c>
      <x:c r="H2667" s="347">
        <x:v>1</x:v>
      </x:c>
      <x:c r="I2667" s="448"/>
    </x:row>
    <x:row r="2668" spans="3:9">
      <x:c r="C2668" s="195" t="s">
        <x:v>3318</x:v>
      </x:c>
      <x:c r="D2668" s="194" t="s">
        <x:v>3050</x:v>
      </x:c>
      <x:c r="E2668" s="194">
        <x:v>1</x:v>
      </x:c>
      <x:c r="F2668" s="346" t="s">
        <x:v>4134</x:v>
      </x:c>
      <x:c r="G2668" s="347" t="s">
        <x:v>3016</x:v>
      </x:c>
      <x:c r="H2668" s="347">
        <x:v>1</x:v>
      </x:c>
      <x:c r="I2668" s="448"/>
    </x:row>
    <x:row r="2669" spans="3:9">
      <x:c r="C2669" s="195" t="s">
        <x:v>3260</x:v>
      </x:c>
      <x:c r="D2669" s="194" t="s">
        <x:v>3050</x:v>
      </x:c>
      <x:c r="E2669" s="194">
        <x:v>1</x:v>
      </x:c>
      <x:c r="F2669" s="195" t="s">
        <x:v>6162</x:v>
      </x:c>
      <x:c r="G2669" s="194" t="s">
        <x:v>4629</x:v>
      </x:c>
      <x:c r="H2669" s="194">
        <x:v>1</x:v>
      </x:c>
      <x:c r="I2669" s="448"/>
    </x:row>
    <x:row r="2670" spans="3:9">
      <x:c r="C2670" s="195" t="s">
        <x:v>5720</x:v>
      </x:c>
      <x:c r="D2670" s="194" t="s">
        <x:v>4621</x:v>
      </x:c>
      <x:c r="E2670" s="194">
        <x:v>1</x:v>
      </x:c>
      <x:c r="F2670" s="195" t="s">
        <x:v>6868</x:v>
      </x:c>
      <x:c r="G2670" s="194" t="s">
        <x:v>4629</x:v>
      </x:c>
      <x:c r="H2670" s="194">
        <x:v>1</x:v>
      </x:c>
      <x:c r="I2670" s="448"/>
    </x:row>
    <x:row r="2671" spans="3:9">
      <x:c r="C2671" s="195" t="s">
        <x:v>6623</x:v>
      </x:c>
      <x:c r="D2671" s="194" t="s">
        <x:v>4621</x:v>
      </x:c>
      <x:c r="E2671" s="194">
        <x:v>1</x:v>
      </x:c>
      <x:c r="F2671" s="236" t="s">
        <x:v>1836</x:v>
      </x:c>
      <x:c r="G2671" s="237" t="s">
        <x:v>3050</x:v>
      </x:c>
      <x:c r="H2671" s="237">
        <x:v>1</x:v>
      </x:c>
      <x:c r="I2671" s="448"/>
    </x:row>
    <x:row r="2672" spans="3:9">
      <x:c r="C2672" s="195" t="s">
        <x:v>4663</x:v>
      </x:c>
      <x:c r="D2672" s="194" t="s">
        <x:v>4621</x:v>
      </x:c>
      <x:c r="E2672" s="194">
        <x:v>1</x:v>
      </x:c>
      <x:c r="F2672" s="236" t="s">
        <x:v>6784</x:v>
      </x:c>
      <x:c r="G2672" s="237" t="s">
        <x:v>4621</x:v>
      </x:c>
      <x:c r="H2672" s="237">
        <x:v>1</x:v>
      </x:c>
      <x:c r="I2672" s="448" t="s">
        <x:v>7755</x:v>
      </x:c>
    </x:row>
    <x:row r="2673" spans="3:9">
      <x:c r="C2673" s="195" t="s">
        <x:v>6784</x:v>
      </x:c>
      <x:c r="D2673" s="194" t="s">
        <x:v>4621</x:v>
      </x:c>
      <x:c r="E2673" s="194">
        <x:v>1</x:v>
      </x:c>
      <x:c r="F2673" s="236" t="s">
        <x:v>4700</x:v>
      </x:c>
      <x:c r="G2673" s="237" t="s">
        <x:v>4629</x:v>
      </x:c>
      <x:c r="H2673" s="237">
        <x:v>1</x:v>
      </x:c>
      <x:c r="I2673" s="448"/>
    </x:row>
    <x:row r="2674" spans="3:9">
      <x:c r="C2674" s="195" t="s">
        <x:v>1796</x:v>
      </x:c>
      <x:c r="D2674" s="194" t="s">
        <x:v>4621</x:v>
      </x:c>
      <x:c r="E2674" s="194">
        <x:v>1</x:v>
      </x:c>
      <x:c r="F2674" s="236" t="s">
        <x:v>3318</x:v>
      </x:c>
      <x:c r="G2674" s="237" t="s">
        <x:v>3050</x:v>
      </x:c>
      <x:c r="H2674" s="237">
        <x:v>1</x:v>
      </x:c>
      <x:c r="I2674" s="448" t="s">
        <x:v>4958</x:v>
      </x:c>
    </x:row>
    <x:row r="2675" spans="3:9">
      <x:c r="C2675" s="195" t="s">
        <x:v>4490</x:v>
      </x:c>
      <x:c r="D2675" s="194" t="s">
        <x:v>4621</x:v>
      </x:c>
      <x:c r="E2675" s="194">
        <x:v>1</x:v>
      </x:c>
      <x:c r="F2675" s="233" t="s">
        <x:v>3279</x:v>
      </x:c>
      <x:c r="G2675" s="234" t="s">
        <x:v>4629</x:v>
      </x:c>
      <x:c r="H2675" s="234">
        <x:v>1</x:v>
      </x:c>
      <x:c r="I2675" s="448"/>
    </x:row>
    <x:row r="2676" spans="3:9">
      <x:c r="C2676" s="195" t="s">
        <x:v>8264</x:v>
      </x:c>
      <x:c r="D2676" s="194" t="s">
        <x:v>3016</x:v>
      </x:c>
      <x:c r="E2676" s="194">
        <x:v>1</x:v>
      </x:c>
      <x:c r="F2676" s="233" t="s">
        <x:v>6168</x:v>
      </x:c>
      <x:c r="G2676" s="234" t="s">
        <x:v>3016</x:v>
      </x:c>
      <x:c r="H2676" s="234">
        <x:v>1</x:v>
      </x:c>
      <x:c r="I2676" s="448"/>
    </x:row>
    <x:row r="2677" spans="3:9">
      <x:c r="C2677" s="195" t="s">
        <x:v>2210</x:v>
      </x:c>
      <x:c r="D2677" s="194" t="s">
        <x:v>3016</x:v>
      </x:c>
      <x:c r="E2677" s="194">
        <x:v>1</x:v>
      </x:c>
      <x:c r="F2677" s="233" t="s">
        <x:v>1796</x:v>
      </x:c>
      <x:c r="G2677" s="234" t="s">
        <x:v>4621</x:v>
      </x:c>
      <x:c r="H2677" s="234">
        <x:v>1</x:v>
      </x:c>
      <x:c r="I2677" s="448"/>
    </x:row>
    <x:row r="2678" spans="3:9">
      <x:c r="C2678" s="195" t="s">
        <x:v>8442</x:v>
      </x:c>
      <x:c r="D2678" s="194" t="s">
        <x:v>3016</x:v>
      </x:c>
      <x:c r="E2678" s="194">
        <x:v>1</x:v>
      </x:c>
      <x:c r="F2678" s="233" t="s">
        <x:v>4674</x:v>
      </x:c>
      <x:c r="G2678" s="234" t="s">
        <x:v>4629</x:v>
      </x:c>
      <x:c r="H2678" s="234">
        <x:v>1</x:v>
      </x:c>
      <x:c r="I2678" s="448"/>
    </x:row>
    <x:row r="2679" spans="3:9">
      <x:c r="C2679" s="195" t="s">
        <x:v>6275</x:v>
      </x:c>
      <x:c r="D2679" s="194" t="s">
        <x:v>3016</x:v>
      </x:c>
      <x:c r="E2679" s="194">
        <x:v>1</x:v>
      </x:c>
      <x:c r="F2679" s="233" t="s">
        <x:v>3260</x:v>
      </x:c>
      <x:c r="G2679" s="234" t="s">
        <x:v>3050</x:v>
      </x:c>
      <x:c r="H2679" s="234">
        <x:v>1</x:v>
      </x:c>
      <x:c r="I2679" s="448"/>
    </x:row>
    <x:row r="2680" spans="3:9">
      <x:c r="C2680" s="195" t="s">
        <x:v>4134</x:v>
      </x:c>
      <x:c r="D2680" s="194" t="s">
        <x:v>3016</x:v>
      </x:c>
      <x:c r="E2680" s="194">
        <x:v>1</x:v>
      </x:c>
      <x:c r="F2680" s="233" t="s">
        <x:v>4490</x:v>
      </x:c>
      <x:c r="G2680" s="234" t="s">
        <x:v>4621</x:v>
      </x:c>
      <x:c r="H2680" s="234">
        <x:v>1</x:v>
      </x:c>
      <x:c r="I2680" s="448"/>
    </x:row>
    <x:row r="2681" spans="3:9">
      <x:c r="C2681" s="195" t="s">
        <x:v>6168</x:v>
      </x:c>
      <x:c r="D2681" s="194" t="s">
        <x:v>3016</x:v>
      </x:c>
      <x:c r="E2681" s="194">
        <x:v>1</x:v>
      </x:c>
      <x:c r="F2681" s="233" t="s">
        <x:v>4618</x:v>
      </x:c>
      <x:c r="G2681" s="234" t="s">
        <x:v>2999</x:v>
      </x:c>
      <x:c r="H2681" s="234">
        <x:v>1</x:v>
      </x:c>
      <x:c r="I2681" s="448"/>
    </x:row>
    <x:row r="2682" spans="5:5">
      <x:c r="E2682" s="194">
        <x:f>SUM(E2656:E2681)</x:f>
        <x:v>26</x:v>
      </x:c>
    </x:row>
    <x:row r="2683" spans="1:9">
      <x:c r="A2683" s="186">
        <x:v>45899</x:v>
      </x:c>
      <x:c r="B2683" s="452"/>
      <x:c r="C2683" s="195" t="s">
        <x:v>4618</x:v>
      </x:c>
      <x:c r="D2683" s="194" t="s">
        <x:v>2999</x:v>
      </x:c>
      <x:c r="E2683" s="194">
        <x:v>1</x:v>
      </x:c>
      <x:c r="F2683" s="355" t="s">
        <x:v>5789</x:v>
      </x:c>
      <x:c r="G2683" s="356" t="s">
        <x:v>3050</x:v>
      </x:c>
      <x:c r="H2683" s="356">
        <x:v>1</x:v>
      </x:c>
      <x:c r="I2683" s="448"/>
    </x:row>
    <x:row r="2684" spans="1:9">
      <x:c r="A2684" s="186">
        <x:v>45900</x:v>
      </x:c>
      <x:c r="B2684" s="452"/>
      <x:c r="C2684" s="195" t="s">
        <x:v>6664</x:v>
      </x:c>
      <x:c r="D2684" s="194" t="s">
        <x:v>4629</x:v>
      </x:c>
      <x:c r="E2684" s="194">
        <x:v>1</x:v>
      </x:c>
      <x:c r="F2684" s="195" t="s">
        <x:v>2334</x:v>
      </x:c>
      <x:c r="G2684" s="194" t="s">
        <x:v>4621</x:v>
      </x:c>
      <x:c r="H2684" s="194">
        <x:v>1</x:v>
      </x:c>
      <x:c r="I2684" s="448" t="s">
        <x:v>7755</x:v>
      </x:c>
    </x:row>
    <x:row r="2685" spans="3:9">
      <x:c r="C2685" s="195" t="s">
        <x:v>6156</x:v>
      </x:c>
      <x:c r="D2685" s="194" t="s">
        <x:v>4629</x:v>
      </x:c>
      <x:c r="E2685" s="194">
        <x:v>1</x:v>
      </x:c>
      <x:c r="F2685" s="346" t="s">
        <x:v>8160</x:v>
      </x:c>
      <x:c r="G2685" s="347" t="s">
        <x:v>3016</x:v>
      </x:c>
      <x:c r="H2685" s="347">
        <x:v>1</x:v>
      </x:c>
      <x:c r="I2685" s="448" t="s">
        <x:v>4958</x:v>
      </x:c>
    </x:row>
    <x:row r="2686" spans="3:9">
      <x:c r="C2686" s="195" t="s">
        <x:v>6829</x:v>
      </x:c>
      <x:c r="D2686" s="194" t="s">
        <x:v>4629</x:v>
      </x:c>
      <x:c r="E2686" s="194">
        <x:v>1</x:v>
      </x:c>
      <x:c r="F2686" s="195" t="s">
        <x:v>6252</x:v>
      </x:c>
      <x:c r="G2686" s="194" t="s">
        <x:v>4621</x:v>
      </x:c>
      <x:c r="H2686" s="194">
        <x:v>1</x:v>
      </x:c>
      <x:c r="I2686" s="448"/>
    </x:row>
    <x:row r="2687" spans="3:9">
      <x:c r="C2687" s="195" t="s">
        <x:v>6669</x:v>
      </x:c>
      <x:c r="D2687" s="194" t="s">
        <x:v>4629</x:v>
      </x:c>
      <x:c r="E2687" s="194">
        <x:v>1</x:v>
      </x:c>
      <x:c r="F2687" s="236" t="s">
        <x:v>1900</x:v>
      </x:c>
      <x:c r="G2687" s="237" t="s">
        <x:v>3016</x:v>
      </x:c>
      <x:c r="H2687" s="237">
        <x:v>1</x:v>
      </x:c>
      <x:c r="I2687" s="448"/>
    </x:row>
    <x:row r="2688" spans="3:9">
      <x:c r="C2688" s="195" t="s">
        <x:v>3250</x:v>
      </x:c>
      <x:c r="D2688" s="194" t="s">
        <x:v>4629</x:v>
      </x:c>
      <x:c r="E2688" s="194">
        <x:v>1</x:v>
      </x:c>
      <x:c r="F2688" s="236" t="s">
        <x:v>6716</x:v>
      </x:c>
      <x:c r="G2688" s="237" t="s">
        <x:v>3050</x:v>
      </x:c>
      <x:c r="H2688" s="237">
        <x:v>1</x:v>
      </x:c>
      <x:c r="I2688" s="448"/>
    </x:row>
    <x:row r="2689" spans="3:9">
      <x:c r="C2689" s="195" t="s">
        <x:v>5789</x:v>
      </x:c>
      <x:c r="D2689" s="194" t="s">
        <x:v>3050</x:v>
      </x:c>
      <x:c r="E2689" s="194">
        <x:v>1</x:v>
      </x:c>
      <x:c r="F2689" s="236" t="s">
        <x:v>4794</x:v>
      </x:c>
      <x:c r="G2689" s="237" t="s">
        <x:v>3016</x:v>
      </x:c>
      <x:c r="H2689" s="237">
        <x:v>1</x:v>
      </x:c>
      <x:c r="I2689" s="448"/>
    </x:row>
    <x:row r="2690" spans="3:9">
      <x:c r="C2690" s="195" t="s">
        <x:v>6716</x:v>
      </x:c>
      <x:c r="D2690" s="194" t="s">
        <x:v>3050</x:v>
      </x:c>
      <x:c r="E2690" s="194">
        <x:v>1</x:v>
      </x:c>
      <x:c r="F2690" s="236" t="s">
        <x:v>4615</x:v>
      </x:c>
      <x:c r="G2690" s="237" t="s">
        <x:v>3050</x:v>
      </x:c>
      <x:c r="H2690" s="237">
        <x:v>1</x:v>
      </x:c>
      <x:c r="I2690" s="448"/>
    </x:row>
    <x:row r="2691" spans="3:9">
      <x:c r="C2691" s="195" t="s">
        <x:v>4615</x:v>
      </x:c>
      <x:c r="D2691" s="194" t="s">
        <x:v>3050</x:v>
      </x:c>
      <x:c r="E2691" s="194">
        <x:v>1</x:v>
      </x:c>
      <x:c r="F2691" s="195" t="s">
        <x:v>6664</x:v>
      </x:c>
      <x:c r="G2691" s="194" t="s">
        <x:v>4629</x:v>
      </x:c>
      <x:c r="H2691" s="194">
        <x:v>1</x:v>
      </x:c>
      <x:c r="I2691" s="448" t="s">
        <x:v>4958</x:v>
      </x:c>
    </x:row>
    <x:row r="2692" spans="3:9">
      <x:c r="C2692" s="195" t="s">
        <x:v>6652</x:v>
      </x:c>
      <x:c r="D2692" s="194" t="s">
        <x:v>3050</x:v>
      </x:c>
      <x:c r="E2692" s="194">
        <x:v>1</x:v>
      </x:c>
      <x:c r="F2692" s="195" t="s">
        <x:v>6156</x:v>
      </x:c>
      <x:c r="G2692" s="194" t="s">
        <x:v>4629</x:v>
      </x:c>
      <x:c r="H2692" s="194">
        <x:v>1</x:v>
      </x:c>
      <x:c r="I2692" s="448" t="s">
        <x:v>7755</x:v>
      </x:c>
    </x:row>
    <x:row r="2693" spans="3:9">
      <x:c r="C2693" s="195" t="s">
        <x:v>4626</x:v>
      </x:c>
      <x:c r="D2693" s="194" t="s">
        <x:v>3050</x:v>
      </x:c>
      <x:c r="E2693" s="194">
        <x:v>1</x:v>
      </x:c>
      <x:c r="F2693" s="195" t="s">
        <x:v>4797</x:v>
      </x:c>
      <x:c r="G2693" s="194" t="s">
        <x:v>3016</x:v>
      </x:c>
      <x:c r="H2693" s="194">
        <x:v>1</x:v>
      </x:c>
      <x:c r="I2693" s="448"/>
    </x:row>
    <x:row r="2694" spans="3:9">
      <x:c r="C2694" s="195" t="s">
        <x:v>4646</x:v>
      </x:c>
      <x:c r="D2694" s="194" t="s">
        <x:v>3050</x:v>
      </x:c>
      <x:c r="E2694" s="194">
        <x:v>1</x:v>
      </x:c>
      <x:c r="F2694" s="195" t="s">
        <x:v>6284</x:v>
      </x:c>
      <x:c r="G2694" s="194" t="s">
        <x:v>3016</x:v>
      </x:c>
      <x:c r="H2694" s="194">
        <x:v>1</x:v>
      </x:c>
      <x:c r="I2694" s="448"/>
    </x:row>
    <x:row r="2695" spans="3:9">
      <x:c r="C2695" s="195" t="s">
        <x:v>6609</x:v>
      </x:c>
      <x:c r="D2695" s="194" t="s">
        <x:v>3050</x:v>
      </x:c>
      <x:c r="E2695" s="194">
        <x:v>1</x:v>
      </x:c>
      <x:c r="F2695" s="195" t="s">
        <x:v>6248</x:v>
      </x:c>
      <x:c r="G2695" s="194" t="s">
        <x:v>3016</x:v>
      </x:c>
      <x:c r="H2695" s="194">
        <x:v>1</x:v>
      </x:c>
      <x:c r="I2695" s="448" t="s">
        <x:v>7755</x:v>
      </x:c>
    </x:row>
    <x:row r="2696" spans="3:9">
      <x:c r="C2696" s="195" t="s">
        <x:v>6618</x:v>
      </x:c>
      <x:c r="D2696" s="194" t="s">
        <x:v>3050</x:v>
      </x:c>
      <x:c r="E2696" s="194">
        <x:v>1</x:v>
      </x:c>
      <x:c r="F2696" s="440" t="s">
        <x:v>6652</x:v>
      </x:c>
      <x:c r="G2696" s="441" t="s">
        <x:v>3050</x:v>
      </x:c>
      <x:c r="H2696" s="441">
        <x:v>1</x:v>
      </x:c>
      <x:c r="I2696" s="448" t="s">
        <x:v>7755</x:v>
      </x:c>
    </x:row>
    <x:row r="2697" spans="1:9">
      <x:c r="A2697" s="152" t="s">
        <x:v>6843</x:v>
      </x:c>
      <x:c r="C2697" s="195" t="s">
        <x:v>6234</x:v>
      </x:c>
      <x:c r="D2697" s="194" t="s">
        <x:v>433</x:v>
      </x:c>
      <x:c r="E2697" s="194">
        <x:v>1</x:v>
      </x:c>
      <x:c r="F2697" s="440" t="s">
        <x:v>4626</x:v>
      </x:c>
      <x:c r="G2697" s="441" t="s">
        <x:v>3050</x:v>
      </x:c>
      <x:c r="H2697" s="441">
        <x:v>1</x:v>
      </x:c>
      <x:c r="I2697" s="448" t="s">
        <x:v>7755</x:v>
      </x:c>
    </x:row>
    <x:row r="2698" spans="3:9">
      <x:c r="C2698" s="195" t="s">
        <x:v>2334</x:v>
      </x:c>
      <x:c r="D2698" s="194" t="s">
        <x:v>4621</x:v>
      </x:c>
      <x:c r="E2698" s="194">
        <x:v>1</x:v>
      </x:c>
      <x:c r="F2698" s="440" t="s">
        <x:v>3283</x:v>
      </x:c>
      <x:c r="G2698" s="441" t="s">
        <x:v>4621</x:v>
      </x:c>
      <x:c r="H2698" s="441">
        <x:v>1</x:v>
      </x:c>
      <x:c r="I2698" s="448" t="s">
        <x:v>7755</x:v>
      </x:c>
    </x:row>
    <x:row r="2699" spans="3:9">
      <x:c r="C2699" s="195" t="s">
        <x:v>6252</x:v>
      </x:c>
      <x:c r="D2699" s="194" t="s">
        <x:v>4621</x:v>
      </x:c>
      <x:c r="E2699" s="194">
        <x:v>1</x:v>
      </x:c>
      <x:c r="F2699" s="440" t="s">
        <x:v>6829</x:v>
      </x:c>
      <x:c r="G2699" s="441" t="s">
        <x:v>4629</x:v>
      </x:c>
      <x:c r="H2699" s="441">
        <x:v>1</x:v>
      </x:c>
      <x:c r="I2699" s="448"/>
    </x:row>
    <x:row r="2700" spans="3:9">
      <x:c r="C2700" s="195" t="s">
        <x:v>3283</x:v>
      </x:c>
      <x:c r="D2700" s="194" t="s">
        <x:v>4621</x:v>
      </x:c>
      <x:c r="E2700" s="194">
        <x:v>1</x:v>
      </x:c>
      <x:c r="F2700" s="440" t="s">
        <x:v>6669</x:v>
      </x:c>
      <x:c r="G2700" s="441" t="s">
        <x:v>4629</x:v>
      </x:c>
      <x:c r="H2700" s="441">
        <x:v>1</x:v>
      </x:c>
      <x:c r="I2700" s="448"/>
    </x:row>
    <x:row r="2701" spans="3:9">
      <x:c r="C2701" s="195" t="s">
        <x:v>1885</x:v>
      </x:c>
      <x:c r="D2701" s="194" t="s">
        <x:v>4621</x:v>
      </x:c>
      <x:c r="E2701" s="194">
        <x:v>1</x:v>
      </x:c>
      <x:c r="F2701" s="195" t="s">
        <x:v>4646</x:v>
      </x:c>
      <x:c r="G2701" s="194" t="s">
        <x:v>3050</x:v>
      </x:c>
      <x:c r="H2701" s="194">
        <x:v>1</x:v>
      </x:c>
      <x:c r="I2701" s="448"/>
    </x:row>
    <x:row r="2702" spans="3:9">
      <x:c r="C2702" s="195" t="s">
        <x:v>4515</x:v>
      </x:c>
      <x:c r="D2702" s="194" t="s">
        <x:v>4621</x:v>
      </x:c>
      <x:c r="E2702" s="194">
        <x:v>1</x:v>
      </x:c>
      <x:c r="F2702" s="195" t="s">
        <x:v>1885</x:v>
      </x:c>
      <x:c r="G2702" s="194" t="s">
        <x:v>4621</x:v>
      </x:c>
      <x:c r="H2702" s="194">
        <x:v>1</x:v>
      </x:c>
      <x:c r="I2702" s="448" t="s">
        <x:v>4958</x:v>
      </x:c>
    </x:row>
    <x:row r="2703" spans="3:9">
      <x:c r="C2703" s="195" t="s">
        <x:v>6636</x:v>
      </x:c>
      <x:c r="D2703" s="194" t="s">
        <x:v>4621</x:v>
      </x:c>
      <x:c r="E2703" s="194">
        <x:v>1</x:v>
      </x:c>
      <x:c r="F2703" s="195" t="s">
        <x:v>6609</x:v>
      </x:c>
      <x:c r="G2703" s="194" t="s">
        <x:v>3050</x:v>
      </x:c>
      <x:c r="H2703" s="194">
        <x:v>1</x:v>
      </x:c>
      <x:c r="I2703" s="448"/>
    </x:row>
    <x:row r="2704" spans="3:9">
      <x:c r="C2704" s="195" t="s">
        <x:v>8160</x:v>
      </x:c>
      <x:c r="D2704" s="194" t="s">
        <x:v>3016</x:v>
      </x:c>
      <x:c r="E2704" s="194">
        <x:v>1</x:v>
      </x:c>
      <x:c r="F2704" s="355" t="s">
        <x:v>4515</x:v>
      </x:c>
      <x:c r="G2704" s="356" t="s">
        <x:v>4621</x:v>
      </x:c>
      <x:c r="H2704" s="356">
        <x:v>1</x:v>
      </x:c>
      <x:c r="I2704" s="448"/>
    </x:row>
    <x:row r="2705" spans="3:9">
      <x:c r="C2705" s="195" t="s">
        <x:v>1900</x:v>
      </x:c>
      <x:c r="D2705" s="194" t="s">
        <x:v>3016</x:v>
      </x:c>
      <x:c r="E2705" s="194">
        <x:v>1</x:v>
      </x:c>
      <x:c r="F2705" s="355" t="s">
        <x:v>6131</x:v>
      </x:c>
      <x:c r="G2705" s="356" t="s">
        <x:v>3016</x:v>
      </x:c>
      <x:c r="H2705" s="356">
        <x:v>1</x:v>
      </x:c>
      <x:c r="I2705" s="448"/>
    </x:row>
    <x:row r="2706" spans="3:9">
      <x:c r="C2706" s="195" t="s">
        <x:v>4794</x:v>
      </x:c>
      <x:c r="D2706" s="194" t="s">
        <x:v>3016</x:v>
      </x:c>
      <x:c r="E2706" s="194">
        <x:v>1</x:v>
      </x:c>
      <x:c r="F2706" s="233" t="s">
        <x:v>3250</x:v>
      </x:c>
      <x:c r="G2706" s="234" t="s">
        <x:v>4629</x:v>
      </x:c>
      <x:c r="H2706" s="234">
        <x:v>1</x:v>
      </x:c>
      <x:c r="I2706" s="448"/>
    </x:row>
    <x:row r="2707" spans="3:9">
      <x:c r="C2707" s="195" t="s">
        <x:v>4797</x:v>
      </x:c>
      <x:c r="D2707" s="194" t="s">
        <x:v>3016</x:v>
      </x:c>
      <x:c r="E2707" s="194">
        <x:v>1</x:v>
      </x:c>
      <x:c r="F2707" s="233" t="s">
        <x:v>6175</x:v>
      </x:c>
      <x:c r="G2707" s="234" t="s">
        <x:v>3016</x:v>
      </x:c>
      <x:c r="H2707" s="234">
        <x:v>1</x:v>
      </x:c>
      <x:c r="I2707" s="448"/>
    </x:row>
    <x:row r="2708" spans="3:9">
      <x:c r="C2708" s="195" t="s">
        <x:v>6284</x:v>
      </x:c>
      <x:c r="D2708" s="194" t="s">
        <x:v>3016</x:v>
      </x:c>
      <x:c r="E2708" s="194">
        <x:v>1</x:v>
      </x:c>
      <x:c r="F2708" s="233" t="s">
        <x:v>6636</x:v>
      </x:c>
      <x:c r="G2708" s="234" t="s">
        <x:v>4621</x:v>
      </x:c>
      <x:c r="H2708" s="234">
        <x:v>1</x:v>
      </x:c>
      <x:c r="I2708" s="448"/>
    </x:row>
    <x:row r="2709" spans="3:9">
      <x:c r="C2709" s="195" t="s">
        <x:v>6248</x:v>
      </x:c>
      <x:c r="D2709" s="194" t="s">
        <x:v>3016</x:v>
      </x:c>
      <x:c r="E2709" s="194">
        <x:v>1</x:v>
      </x:c>
      <x:c r="F2709" s="233" t="s">
        <x:v>6234</x:v>
      </x:c>
      <x:c r="G2709" s="234" t="s">
        <x:v>433</x:v>
      </x:c>
      <x:c r="H2709" s="234">
        <x:v>1</x:v>
      </x:c>
      <x:c r="I2709" s="448"/>
    </x:row>
    <x:row r="2710" spans="3:9">
      <x:c r="C2710" s="195" t="s">
        <x:v>6131</x:v>
      </x:c>
      <x:c r="D2710" s="194" t="s">
        <x:v>3016</x:v>
      </x:c>
      <x:c r="E2710" s="194">
        <x:v>1</x:v>
      </x:c>
      <x:c r="F2710" s="233" t="s">
        <x:v>6618</x:v>
      </x:c>
      <x:c r="G2710" s="234" t="s">
        <x:v>3050</x:v>
      </x:c>
      <x:c r="H2710" s="234">
        <x:v>1</x:v>
      </x:c>
      <x:c r="I2710" s="448"/>
    </x:row>
    <x:row r="2711" spans="3:9">
      <x:c r="C2711" s="195" t="s">
        <x:v>6175</x:v>
      </x:c>
      <x:c r="D2711" s="194" t="s">
        <x:v>3016</x:v>
      </x:c>
      <x:c r="E2711" s="194">
        <x:v>1</x:v>
      </x:c>
      <x:c r="F2711" s="233" t="s">
        <x:v>4618</x:v>
      </x:c>
      <x:c r="G2711" s="234" t="s">
        <x:v>2999</x:v>
      </x:c>
      <x:c r="H2711" s="234">
        <x:v>1</x:v>
      </x:c>
      <x:c r="I2711" s="448"/>
    </x:row>
    <x:row r="2712" spans="5:5">
      <x:c r="E2712" s="194">
        <x:f>SUM(E2683:E2711)</x:f>
        <x:v>29</x:v>
      </x:c>
    </x:row>
    <x:row r="2713" spans="1:9">
      <x:c r="A2713" s="186">
        <x:v>45900</x:v>
      </x:c>
      <x:c r="B2713" s="452" t="s">
        <x:v>7772</x:v>
      </x:c>
      <x:c r="C2713" s="195" t="s">
        <x:v>6174</x:v>
      </x:c>
      <x:c r="D2713" s="194" t="s">
        <x:v>2999</x:v>
      </x:c>
      <x:c r="E2713" s="194">
        <x:v>1</x:v>
      </x:c>
      <x:c r="F2713" s="257" t="s">
        <x:v>8362</x:v>
      </x:c>
      <x:c r="G2713" s="258" t="s">
        <x:v>3016</x:v>
      </x:c>
      <x:c r="H2713" s="258">
        <x:v>1</x:v>
      </x:c>
      <x:c r="I2713" s="448"/>
    </x:row>
    <x:row r="2714" spans="3:9">
      <x:c r="C2714" s="195" t="s">
        <x:v>1784</x:v>
      </x:c>
      <x:c r="D2714" s="194" t="s">
        <x:v>2999</x:v>
      </x:c>
      <x:c r="E2714" s="194">
        <x:v>1</x:v>
      </x:c>
      <x:c r="F2714" s="195" t="s">
        <x:v>8983</x:v>
      </x:c>
      <x:c r="G2714" s="194" t="s">
        <x:v>3016</x:v>
      </x:c>
      <x:c r="H2714" s="194">
        <x:v>1</x:v>
      </x:c>
      <x:c r="I2714" s="448" t="s">
        <x:v>7755</x:v>
      </x:c>
    </x:row>
    <x:row r="2715" spans="1:9">
      <x:c r="A2715" s="181" t="s">
        <x:v>6518</x:v>
      </x:c>
      <x:c r="C2715" s="195" t="s">
        <x:v>3440</x:v>
      </x:c>
      <x:c r="D2715" s="194" t="s">
        <x:v>433</x:v>
      </x:c>
      <x:c r="E2715" s="194">
        <x:v>1</x:v>
      </x:c>
      <x:c r="F2715" s="440" t="s">
        <x:v>8567</x:v>
      </x:c>
      <x:c r="G2715" s="441" t="s">
        <x:v>433</x:v>
      </x:c>
      <x:c r="H2715" s="441">
        <x:v>1</x:v>
      </x:c>
      <x:c r="I2715" s="448" t="s">
        <x:v>7755</x:v>
      </x:c>
    </x:row>
    <x:row r="2716" spans="1:9">
      <x:c r="A2716" s="181" t="s">
        <x:v>8348</x:v>
      </x:c>
      <x:c r="C2716" s="195" t="s">
        <x:v>8567</x:v>
      </x:c>
      <x:c r="D2716" s="194" t="s">
        <x:v>433</x:v>
      </x:c>
      <x:c r="E2716" s="194">
        <x:v>1</x:v>
      </x:c>
      <x:c r="F2716" s="195" t="s">
        <x:v>4444</x:v>
      </x:c>
      <x:c r="G2716" s="194" t="s">
        <x:v>3016</x:v>
      </x:c>
      <x:c r="H2716" s="194">
        <x:v>1</x:v>
      </x:c>
      <x:c r="I2716" s="448"/>
    </x:row>
    <x:row r="2717" spans="3:9">
      <x:c r="C2717" s="195" t="s">
        <x:v>2170</x:v>
      </x:c>
      <x:c r="D2717" s="194" t="s">
        <x:v>4629</x:v>
      </x:c>
      <x:c r="E2717" s="194">
        <x:v>1</x:v>
      </x:c>
      <x:c r="F2717" s="236" t="s">
        <x:v>6206</x:v>
      </x:c>
      <x:c r="G2717" s="237" t="s">
        <x:v>4621</x:v>
      </x:c>
      <x:c r="H2717" s="237">
        <x:v>1</x:v>
      </x:c>
      <x:c r="I2717" s="448" t="s">
        <x:v>7755</x:v>
      </x:c>
    </x:row>
    <x:row r="2718" spans="3:9">
      <x:c r="C2718" s="195" t="s">
        <x:v>4608</x:v>
      </x:c>
      <x:c r="D2718" s="194" t="s">
        <x:v>3050</x:v>
      </x:c>
      <x:c r="E2718" s="194">
        <x:v>1</x:v>
      </x:c>
      <x:c r="F2718" s="195" t="s">
        <x:v>4608</x:v>
      </x:c>
      <x:c r="G2718" s="194" t="s">
        <x:v>3050</x:v>
      </x:c>
      <x:c r="H2718" s="194">
        <x:v>1</x:v>
      </x:c>
      <x:c r="I2718" s="448"/>
    </x:row>
    <x:row r="2719" spans="3:9">
      <x:c r="C2719" s="195" t="s">
        <x:v>6662</x:v>
      </x:c>
      <x:c r="D2719" s="194" t="s">
        <x:v>3050</x:v>
      </x:c>
      <x:c r="E2719" s="194">
        <x:v>1</x:v>
      </x:c>
      <x:c r="F2719" s="195" t="s">
        <x:v>6662</x:v>
      </x:c>
      <x:c r="G2719" s="194" t="s">
        <x:v>3050</x:v>
      </x:c>
      <x:c r="H2719" s="194">
        <x:v>1</x:v>
      </x:c>
      <x:c r="I2719" s="448"/>
    </x:row>
    <x:row r="2720" spans="3:9">
      <x:c r="C2720" s="195" t="s">
        <x:v>4576</x:v>
      </x:c>
      <x:c r="D2720" s="194" t="s">
        <x:v>3050</x:v>
      </x:c>
      <x:c r="E2720" s="194">
        <x:v>1</x:v>
      </x:c>
      <x:c r="F2720" s="346" t="s">
        <x:v>4576</x:v>
      </x:c>
      <x:c r="G2720" s="347" t="s">
        <x:v>3050</x:v>
      </x:c>
      <x:c r="H2720" s="347">
        <x:v>1</x:v>
      </x:c>
      <x:c r="I2720" s="448" t="s">
        <x:v>4958</x:v>
      </x:c>
    </x:row>
    <x:row r="2721" spans="3:9">
      <x:c r="C2721" s="195" t="s">
        <x:v>6899</x:v>
      </x:c>
      <x:c r="D2721" s="194" t="s">
        <x:v>3050</x:v>
      </x:c>
      <x:c r="E2721" s="194">
        <x:v>1</x:v>
      </x:c>
      <x:c r="F2721" s="195" t="s">
        <x:v>6899</x:v>
      </x:c>
      <x:c r="G2721" s="194" t="s">
        <x:v>3050</x:v>
      </x:c>
      <x:c r="H2721" s="194">
        <x:v>1</x:v>
      </x:c>
      <x:c r="I2721" s="448" t="s">
        <x:v>7755</x:v>
      </x:c>
    </x:row>
    <x:row r="2722" spans="3:9">
      <x:c r="C2722" s="195" t="s">
        <x:v>4567</x:v>
      </x:c>
      <x:c r="D2722" s="194" t="s">
        <x:v>3050</x:v>
      </x:c>
      <x:c r="E2722" s="194">
        <x:v>1</x:v>
      </x:c>
      <x:c r="F2722" s="195" t="s">
        <x:v>2170</x:v>
      </x:c>
      <x:c r="G2722" s="194" t="s">
        <x:v>4629</x:v>
      </x:c>
      <x:c r="H2722" s="194">
        <x:v>1</x:v>
      </x:c>
      <x:c r="I2722" s="448"/>
    </x:row>
    <x:row r="2723" spans="3:9">
      <x:c r="C2723" s="195" t="s">
        <x:v>6220</x:v>
      </x:c>
      <x:c r="D2723" s="194" t="s">
        <x:v>3050</x:v>
      </x:c>
      <x:c r="E2723" s="194">
        <x:v>1</x:v>
      </x:c>
      <x:c r="F2723" s="355" t="s">
        <x:v>6713</x:v>
      </x:c>
      <x:c r="G2723" s="356" t="s">
        <x:v>4621</x:v>
      </x:c>
      <x:c r="H2723" s="356">
        <x:v>1</x:v>
      </x:c>
      <x:c r="I2723" s="448"/>
    </x:row>
    <x:row r="2724" spans="3:9">
      <x:c r="C2724" s="195" t="s">
        <x:v>6882</x:v>
      </x:c>
      <x:c r="D2724" s="194" t="s">
        <x:v>3050</x:v>
      </x:c>
      <x:c r="E2724" s="194">
        <x:v>1</x:v>
      </x:c>
      <x:c r="F2724" s="195" t="s">
        <x:v>4567</x:v>
      </x:c>
      <x:c r="G2724" s="194" t="s">
        <x:v>3050</x:v>
      </x:c>
      <x:c r="H2724" s="194">
        <x:v>1</x:v>
      </x:c>
      <x:c r="I2724" s="448"/>
    </x:row>
    <x:row r="2725" spans="3:9">
      <x:c r="C2725" s="195" t="s">
        <x:v>6206</x:v>
      </x:c>
      <x:c r="D2725" s="194" t="s">
        <x:v>4621</x:v>
      </x:c>
      <x:c r="E2725" s="194">
        <x:v>1</x:v>
      </x:c>
      <x:c r="F2725" s="195" t="s">
        <x:v>6174</x:v>
      </x:c>
      <x:c r="G2725" s="194" t="s">
        <x:v>2999</x:v>
      </x:c>
      <x:c r="H2725" s="194">
        <x:v>1</x:v>
      </x:c>
      <x:c r="I2725" s="448"/>
    </x:row>
    <x:row r="2726" spans="3:9">
      <x:c r="C2726" s="195" t="s">
        <x:v>6713</x:v>
      </x:c>
      <x:c r="D2726" s="194" t="s">
        <x:v>4621</x:v>
      </x:c>
      <x:c r="E2726" s="194">
        <x:v>1</x:v>
      </x:c>
      <x:c r="F2726" s="195" t="s">
        <x:v>3440</x:v>
      </x:c>
      <x:c r="G2726" s="194" t="s">
        <x:v>433</x:v>
      </x:c>
      <x:c r="H2726" s="194">
        <x:v>1</x:v>
      </x:c>
      <x:c r="I2726" s="448"/>
    </x:row>
    <x:row r="2727" spans="3:9">
      <x:c r="C2727" s="195" t="s">
        <x:v>3342</x:v>
      </x:c>
      <x:c r="D2727" s="194" t="s">
        <x:v>4621</x:v>
      </x:c>
      <x:c r="E2727" s="194">
        <x:v>1</x:v>
      </x:c>
      <x:c r="F2727" s="195" t="s">
        <x:v>6220</x:v>
      </x:c>
      <x:c r="G2727" s="194" t="s">
        <x:v>3050</x:v>
      </x:c>
      <x:c r="H2727" s="194">
        <x:v>1</x:v>
      </x:c>
      <x:c r="I2727" s="448"/>
    </x:row>
    <x:row r="2728" spans="3:9">
      <x:c r="C2728" s="195" t="s">
        <x:v>8983</x:v>
      </x:c>
      <x:c r="D2728" s="194" t="s">
        <x:v>3016</x:v>
      </x:c>
      <x:c r="E2728" s="194">
        <x:v>1</x:v>
      </x:c>
      <x:c r="F2728" s="195" t="s">
        <x:v>3342</x:v>
      </x:c>
      <x:c r="G2728" s="194" t="s">
        <x:v>4621</x:v>
      </x:c>
      <x:c r="H2728" s="194">
        <x:v>1</x:v>
      </x:c>
      <x:c r="I2728" s="448"/>
    </x:row>
    <x:row r="2729" spans="3:9">
      <x:c r="C2729" s="195" t="s">
        <x:v>8362</x:v>
      </x:c>
      <x:c r="D2729" s="194" t="s">
        <x:v>3016</x:v>
      </x:c>
      <x:c r="E2729" s="194">
        <x:v>1</x:v>
      </x:c>
      <x:c r="F2729" s="233" t="s">
        <x:v>1784</x:v>
      </x:c>
      <x:c r="G2729" s="234" t="s">
        <x:v>2999</x:v>
      </x:c>
      <x:c r="H2729" s="234">
        <x:v>1</x:v>
      </x:c>
      <x:c r="I2729" s="448"/>
    </x:row>
    <x:row r="2730" spans="3:9">
      <x:c r="C2730" s="195" t="s">
        <x:v>4444</x:v>
      </x:c>
      <x:c r="D2730" s="194" t="s">
        <x:v>3016</x:v>
      </x:c>
      <x:c r="E2730" s="194">
        <x:v>1</x:v>
      </x:c>
      <x:c r="F2730" s="233" t="s">
        <x:v>6882</x:v>
      </x:c>
      <x:c r="G2730" s="234" t="s">
        <x:v>3050</x:v>
      </x:c>
      <x:c r="H2730" s="234">
        <x:v>1</x:v>
      </x:c>
      <x:c r="I2730" s="448"/>
    </x:row>
    <x:row r="2731" spans="5:5">
      <x:c r="E2731" s="194">
        <x:f>SUM(E2713:E2730)</x:f>
        <x:v>18</x:v>
      </x:c>
    </x:row>
    <x:row r="2732" spans="1:11">
      <x:c r="A2732" s="186">
        <x:v>45901</x:v>
      </x:c>
      <x:c r="B2732" s="452" t="s">
        <x:v>7737</x:v>
      </x:c>
      <x:c r="C2732" s="195" t="s">
        <x:v>6163</x:v>
      </x:c>
      <x:c r="D2732" s="194" t="s">
        <x:v>3044</x:v>
      </x:c>
      <x:c r="E2732" s="194">
        <x:v>1</x:v>
      </x:c>
      <x:c r="F2732" s="346" t="s">
        <x:v>3272</x:v>
      </x:c>
      <x:c r="G2732" s="347" t="s">
        <x:v>4621</x:v>
      </x:c>
      <x:c r="H2732" s="347">
        <x:v>1</x:v>
      </x:c>
      <x:c r="I2732" s="448" t="s">
        <x:v>4958</x:v>
      </x:c>
      <x:c r="K2732" s="194" t="s">
        <x:v>7785</x:v>
      </x:c>
    </x:row>
    <x:row r="2733" spans="3:11">
      <x:c r="C2733" s="195" t="s">
        <x:v>6152</x:v>
      </x:c>
      <x:c r="D2733" s="194" t="s">
        <x:v>2999</x:v>
      </x:c>
      <x:c r="E2733" s="194">
        <x:v>1</x:v>
      </x:c>
      <x:c r="F2733" s="346" t="s">
        <x:v>6264</x:v>
      </x:c>
      <x:c r="G2733" s="347" t="s">
        <x:v>3050</x:v>
      </x:c>
      <x:c r="H2733" s="347">
        <x:v>1</x:v>
      </x:c>
      <x:c r="I2733" s="448" t="s">
        <x:v>7755</x:v>
      </x:c>
      <x:c r="K2733" s="194" t="s">
        <x:v>3163</x:v>
      </x:c>
    </x:row>
    <x:row r="2734" spans="3:11">
      <x:c r="C2734" s="195" t="s">
        <x:v>4777</x:v>
      </x:c>
      <x:c r="D2734" s="194" t="s">
        <x:v>2999</x:v>
      </x:c>
      <x:c r="E2734" s="194">
        <x:v>1</x:v>
      </x:c>
      <x:c r="F2734" s="346" t="s">
        <x:v>3329</x:v>
      </x:c>
      <x:c r="G2734" s="347" t="s">
        <x:v>3050</x:v>
      </x:c>
      <x:c r="H2734" s="347">
        <x:v>1</x:v>
      </x:c>
      <x:c r="I2734" s="448" t="s">
        <x:v>4958</x:v>
      </x:c>
      <x:c r="K2734" s="194" t="s">
        <x:v>3163</x:v>
      </x:c>
    </x:row>
    <x:row r="2735" spans="3:11">
      <x:c r="C2735" s="195" t="s">
        <x:v>4801</x:v>
      </x:c>
      <x:c r="D2735" s="194" t="s">
        <x:v>3050</x:v>
      </x:c>
      <x:c r="E2735" s="194">
        <x:v>1</x:v>
      </x:c>
      <x:c r="F2735" s="346" t="s">
        <x:v>6936</x:v>
      </x:c>
      <x:c r="G2735" s="347" t="s">
        <x:v>3050</x:v>
      </x:c>
      <x:c r="H2735" s="347">
        <x:v>1</x:v>
      </x:c>
      <x:c r="I2735" s="448"/>
      <x:c r="K2735" s="194" t="s">
        <x:v>3163</x:v>
      </x:c>
    </x:row>
    <x:row r="2736" spans="3:11">
      <x:c r="C2736" s="195" t="s">
        <x:v>6264</x:v>
      </x:c>
      <x:c r="D2736" s="194" t="s">
        <x:v>3050</x:v>
      </x:c>
      <x:c r="E2736" s="194">
        <x:v>1</x:v>
      </x:c>
      <x:c r="F2736" s="195" t="s">
        <x:v>6692</x:v>
      </x:c>
      <x:c r="G2736" s="194" t="s">
        <x:v>4621</x:v>
      </x:c>
      <x:c r="H2736" s="194">
        <x:v>1</x:v>
      </x:c>
      <x:c r="I2736" s="448" t="s">
        <x:v>4958</x:v>
      </x:c>
      <x:c r="K2736" s="194" t="s">
        <x:v>7785</x:v>
      </x:c>
    </x:row>
    <x:row r="2737" spans="3:11">
      <x:c r="C2737" s="195" t="s">
        <x:v>3329</x:v>
      </x:c>
      <x:c r="D2737" s="194" t="s">
        <x:v>3050</x:v>
      </x:c>
      <x:c r="E2737" s="194">
        <x:v>1</x:v>
      </x:c>
      <x:c r="F2737" s="355" t="s">
        <x:v>6152</x:v>
      </x:c>
      <x:c r="G2737" s="356" t="s">
        <x:v>2999</x:v>
      </x:c>
      <x:c r="H2737" s="356">
        <x:v>1</x:v>
      </x:c>
      <x:c r="I2737" s="448"/>
      <x:c r="K2737" s="194" t="s">
        <x:v>7785</x:v>
      </x:c>
    </x:row>
    <x:row r="2738" spans="3:11">
      <x:c r="C2738" s="195" t="s">
        <x:v>6936</x:v>
      </x:c>
      <x:c r="D2738" s="194" t="s">
        <x:v>3050</x:v>
      </x:c>
      <x:c r="E2738" s="194">
        <x:v>1</x:v>
      </x:c>
      <x:c r="F2738" s="355" t="s">
        <x:v>4777</x:v>
      </x:c>
      <x:c r="G2738" s="356" t="s">
        <x:v>2999</x:v>
      </x:c>
      <x:c r="H2738" s="356">
        <x:v>1</x:v>
      </x:c>
      <x:c r="I2738" s="448" t="s">
        <x:v>7755</x:v>
      </x:c>
      <x:c r="K2738" s="194" t="s">
        <x:v>7785</x:v>
      </x:c>
    </x:row>
    <x:row r="2739" spans="3:11">
      <x:c r="C2739" s="195" t="s">
        <x:v>6251</x:v>
      </x:c>
      <x:c r="D2739" s="194" t="s">
        <x:v>3050</x:v>
      </x:c>
      <x:c r="E2739" s="194">
        <x:v>1</x:v>
      </x:c>
      <x:c r="F2739" s="195" t="s">
        <x:v>4801</x:v>
      </x:c>
      <x:c r="G2739" s="194" t="s">
        <x:v>3050</x:v>
      </x:c>
      <x:c r="H2739" s="194">
        <x:v>1</x:v>
      </x:c>
      <x:c r="I2739" s="448" t="s">
        <x:v>4958</x:v>
      </x:c>
      <x:c r="K2739" s="194" t="s">
        <x:v>7785</x:v>
      </x:c>
    </x:row>
    <x:row r="2740" spans="3:11">
      <x:c r="C2740" s="195" t="s">
        <x:v>4637</x:v>
      </x:c>
      <x:c r="D2740" s="194" t="s">
        <x:v>3050</x:v>
      </x:c>
      <x:c r="E2740" s="194">
        <x:v>1</x:v>
      </x:c>
      <x:c r="F2740" s="195" t="s">
        <x:v>6251</x:v>
      </x:c>
      <x:c r="G2740" s="194" t="s">
        <x:v>3050</x:v>
      </x:c>
      <x:c r="H2740" s="194">
        <x:v>1</x:v>
      </x:c>
      <x:c r="I2740" s="448"/>
      <x:c r="K2740" s="194" t="s">
        <x:v>3163</x:v>
      </x:c>
    </x:row>
    <x:row r="2741" spans="3:11">
      <x:c r="C2741" s="195" t="s">
        <x:v>4542</x:v>
      </x:c>
      <x:c r="D2741" s="194" t="s">
        <x:v>3050</x:v>
      </x:c>
      <x:c r="E2741" s="194">
        <x:v>1</x:v>
      </x:c>
      <x:c r="F2741" s="233" t="s">
        <x:v>4637</x:v>
      </x:c>
      <x:c r="G2741" s="234" t="s">
        <x:v>3050</x:v>
      </x:c>
      <x:c r="H2741" s="234">
        <x:v>1</x:v>
      </x:c>
      <x:c r="I2741" s="448"/>
      <x:c r="K2741" s="194" t="s">
        <x:v>3163</x:v>
      </x:c>
    </x:row>
    <x:row r="2742" spans="3:11">
      <x:c r="C2742" s="195" t="s">
        <x:v>3272</x:v>
      </x:c>
      <x:c r="D2742" s="194" t="s">
        <x:v>4621</x:v>
      </x:c>
      <x:c r="E2742" s="194">
        <x:v>1</x:v>
      </x:c>
      <x:c r="F2742" s="233" t="s">
        <x:v>6163</x:v>
      </x:c>
      <x:c r="G2742" s="234" t="s">
        <x:v>3044</x:v>
      </x:c>
      <x:c r="H2742" s="234">
        <x:v>1</x:v>
      </x:c>
      <x:c r="I2742" s="448"/>
      <x:c r="K2742" s="194" t="s">
        <x:v>7785</x:v>
      </x:c>
    </x:row>
    <x:row r="2743" spans="3:11">
      <x:c r="C2743" s="195" t="s">
        <x:v>6692</x:v>
      </x:c>
      <x:c r="D2743" s="194" t="s">
        <x:v>4621</x:v>
      </x:c>
      <x:c r="E2743" s="194">
        <x:v>1</x:v>
      </x:c>
      <x:c r="F2743" s="233" t="s">
        <x:v>4542</x:v>
      </x:c>
      <x:c r="G2743" s="234" t="s">
        <x:v>3050</x:v>
      </x:c>
      <x:c r="H2743" s="234">
        <x:v>1</x:v>
      </x:c>
      <x:c r="I2743" s="448"/>
      <x:c r="K2743" s="194" t="s">
        <x:v>3163</x:v>
      </x:c>
    </x:row>
    <x:row r="2744" spans="3:11">
      <x:c r="C2744" s="195" t="s">
        <x:v>4490</x:v>
      </x:c>
      <x:c r="D2744" s="194" t="s">
        <x:v>4621</x:v>
      </x:c>
      <x:c r="E2744" s="194">
        <x:v>1</x:v>
      </x:c>
      <x:c r="F2744" s="233" t="s">
        <x:v>4490</x:v>
      </x:c>
      <x:c r="G2744" s="234" t="s">
        <x:v>4621</x:v>
      </x:c>
      <x:c r="H2744" s="234">
        <x:v>1</x:v>
      </x:c>
      <x:c r="I2744" s="448"/>
      <x:c r="K2744" s="194" t="s">
        <x:v>7785</x:v>
      </x:c>
    </x:row>
    <x:row r="2745" spans="5:5">
      <x:c r="E2745" s="194">
        <x:f>SUM(E2732:E2744)</x:f>
        <x:v>13</x:v>
      </x:c>
    </x:row>
    <x:row r="2746" spans="1:11">
      <x:c r="A2746" s="186">
        <x:v>45902</x:v>
      </x:c>
      <x:c r="B2746" s="452" t="s">
        <x:v>7779</x:v>
      </x:c>
      <x:c r="C2746" s="195" t="s">
        <x:v>8946</x:v>
      </x:c>
      <x:c r="D2746" s="194" t="s">
        <x:v>2999</x:v>
      </x:c>
      <x:c r="E2746" s="194">
        <x:v>1</x:v>
      </x:c>
      <x:c r="F2746" s="346" t="s">
        <x:v>8946</x:v>
      </x:c>
      <x:c r="G2746" s="347" t="s">
        <x:v>2999</x:v>
      </x:c>
      <x:c r="H2746" s="347">
        <x:v>1</x:v>
      </x:c>
      <x:c r="I2746" s="448"/>
      <x:c r="K2746" s="194" t="s">
        <x:v>7785</x:v>
      </x:c>
    </x:row>
    <x:row r="2747" spans="3:11">
      <x:c r="C2747" s="195" t="s">
        <x:v>2195</x:v>
      </x:c>
      <x:c r="D2747" s="194" t="s">
        <x:v>2999</x:v>
      </x:c>
      <x:c r="E2747" s="194">
        <x:v>1</x:v>
      </x:c>
      <x:c r="F2747" s="195" t="s">
        <x:v>2195</x:v>
      </x:c>
      <x:c r="G2747" s="194" t="s">
        <x:v>2999</x:v>
      </x:c>
      <x:c r="H2747" s="194">
        <x:v>1</x:v>
      </x:c>
      <x:c r="I2747" s="448" t="s">
        <x:v>4958</x:v>
      </x:c>
      <x:c r="K2747" s="194" t="s">
        <x:v>7785</x:v>
      </x:c>
    </x:row>
    <x:row r="2748" spans="3:11">
      <x:c r="C2748" s="195" t="s">
        <x:v>4563</x:v>
      </x:c>
      <x:c r="D2748" s="194" t="s">
        <x:v>2999</x:v>
      </x:c>
      <x:c r="E2748" s="194">
        <x:v>1</x:v>
      </x:c>
      <x:c r="F2748" s="195" t="s">
        <x:v>8339</x:v>
      </x:c>
      <x:c r="G2748" s="194" t="s">
        <x:v>4629</x:v>
      </x:c>
      <x:c r="H2748" s="194">
        <x:v>1</x:v>
      </x:c>
      <x:c r="I2748" s="448" t="s">
        <x:v>4958</x:v>
      </x:c>
      <x:c r="K2748" s="194" t="s">
        <x:v>3163</x:v>
      </x:c>
    </x:row>
    <x:row r="2749" spans="3:11">
      <x:c r="C2749" s="195" t="s">
        <x:v>8339</x:v>
      </x:c>
      <x:c r="D2749" s="194" t="s">
        <x:v>4629</x:v>
      </x:c>
      <x:c r="E2749" s="194">
        <x:v>1</x:v>
      </x:c>
      <x:c r="F2749" s="355" t="s">
        <x:v>4563</x:v>
      </x:c>
      <x:c r="G2749" s="356" t="s">
        <x:v>2999</x:v>
      </x:c>
      <x:c r="H2749" s="356">
        <x:v>1</x:v>
      </x:c>
      <x:c r="I2749" s="448" t="s">
        <x:v>7755</x:v>
      </x:c>
      <x:c r="K2749" s="194" t="s">
        <x:v>7785</x:v>
      </x:c>
    </x:row>
    <x:row r="2750" spans="1:11">
      <x:c r="A2750" s="181" t="s">
        <x:v>4772</x:v>
      </x:c>
      <x:c r="C2750" s="195" t="s">
        <x:v>4655</x:v>
      </x:c>
      <x:c r="D2750" s="194" t="s">
        <x:v>433</x:v>
      </x:c>
      <x:c r="E2750" s="194">
        <x:v>1</x:v>
      </x:c>
      <x:c r="F2750" s="355" t="s">
        <x:v>6204</x:v>
      </x:c>
      <x:c r="G2750" s="356" t="s">
        <x:v>3016</x:v>
      </x:c>
      <x:c r="H2750" s="356">
        <x:v>1</x:v>
      </x:c>
      <x:c r="I2750" s="448" t="s">
        <x:v>4958</x:v>
      </x:c>
      <x:c r="K2750" s="194" t="s">
        <x:v>8995</x:v>
      </x:c>
    </x:row>
    <x:row r="2751" spans="3:11">
      <x:c r="C2751" s="195" t="s">
        <x:v>3313</x:v>
      </x:c>
      <x:c r="D2751" s="194" t="s">
        <x:v>4621</x:v>
      </x:c>
      <x:c r="E2751" s="194">
        <x:v>1</x:v>
      </x:c>
      <x:c r="F2751" s="195" t="s">
        <x:v>6216</x:v>
      </x:c>
      <x:c r="G2751" s="194" t="s">
        <x:v>3016</x:v>
      </x:c>
      <x:c r="H2751" s="194">
        <x:v>1</x:v>
      </x:c>
      <x:c r="I2751" s="448"/>
      <x:c r="K2751" s="194" t="s">
        <x:v>8995</x:v>
      </x:c>
    </x:row>
    <x:row r="2752" spans="3:11">
      <x:c r="C2752" s="195" t="s">
        <x:v>6204</x:v>
      </x:c>
      <x:c r="D2752" s="194" t="s">
        <x:v>3016</x:v>
      </x:c>
      <x:c r="E2752" s="194">
        <x:v>1</x:v>
      </x:c>
      <x:c r="F2752" s="195" t="s">
        <x:v>3313</x:v>
      </x:c>
      <x:c r="G2752" s="194" t="s">
        <x:v>4621</x:v>
      </x:c>
      <x:c r="H2752" s="194">
        <x:v>1</x:v>
      </x:c>
      <x:c r="I2752" s="448"/>
      <x:c r="K2752" s="194" t="s">
        <x:v>7785</x:v>
      </x:c>
    </x:row>
    <x:row r="2753" spans="3:11">
      <x:c r="C2753" s="195" t="s">
        <x:v>6216</x:v>
      </x:c>
      <x:c r="D2753" s="194" t="s">
        <x:v>3016</x:v>
      </x:c>
      <x:c r="E2753" s="194">
        <x:v>1</x:v>
      </x:c>
      <x:c r="F2753" s="233" t="s">
        <x:v>4655</x:v>
      </x:c>
      <x:c r="G2753" s="234" t="s">
        <x:v>4772</x:v>
      </x:c>
      <x:c r="H2753" s="234">
        <x:v>1</x:v>
      </x:c>
      <x:c r="I2753" s="448"/>
      <x:c r="K2753" s="194" t="s">
        <x:v>7785</x:v>
      </x:c>
    </x:row>
    <x:row r="2754" spans="5:5">
      <x:c r="E2754" s="194">
        <x:f>SUM(E2746:E2753)</x:f>
        <x:v>8</x:v>
      </x:c>
    </x:row>
    <x:row r="2755" spans="1:11">
      <x:c r="A2755" s="186">
        <x:v>45903</x:v>
      </x:c>
      <x:c r="B2755" s="452" t="s">
        <x:v>7762</x:v>
      </x:c>
      <x:c r="C2755" s="195" t="s">
        <x:v>6908</x:v>
      </x:c>
      <x:c r="D2755" s="194" t="s">
        <x:v>2999</x:v>
      </x:c>
      <x:c r="E2755" s="194">
        <x:v>1</x:v>
      </x:c>
      <x:c r="F2755" s="195" t="s">
        <x:v>8627</x:v>
      </x:c>
      <x:c r="G2755" s="194" t="s">
        <x:v>3050</x:v>
      </x:c>
      <x:c r="H2755" s="194">
        <x:v>1</x:v>
      </x:c>
      <x:c r="I2755" s="448" t="s">
        <x:v>7755</x:v>
      </x:c>
      <x:c r="K2755" s="194" t="s">
        <x:v>3163</x:v>
      </x:c>
    </x:row>
    <x:row r="2756" spans="3:11">
      <x:c r="C2756" s="195" t="s">
        <x:v>6799</x:v>
      </x:c>
      <x:c r="D2756" s="194" t="s">
        <x:v>4629</x:v>
      </x:c>
      <x:c r="E2756" s="194">
        <x:v>3</x:v>
      </x:c>
      <x:c r="F2756" s="346" t="s">
        <x:v>2039</x:v>
      </x:c>
      <x:c r="G2756" s="347" t="s">
        <x:v>3016</x:v>
      </x:c>
      <x:c r="H2756" s="347">
        <x:v>1</x:v>
      </x:c>
      <x:c r="I2756" s="448"/>
      <x:c r="K2756" s="194" t="s">
        <x:v>7785</x:v>
      </x:c>
    </x:row>
    <x:row r="2757" spans="3:11">
      <x:c r="C2757" s="195" t="s">
        <x:v>8627</x:v>
      </x:c>
      <x:c r="D2757" s="194" t="s">
        <x:v>3050</x:v>
      </x:c>
      <x:c r="E2757" s="194">
        <x:v>1</x:v>
      </x:c>
      <x:c r="F2757" s="195" t="s">
        <x:v>6729</x:v>
      </x:c>
      <x:c r="G2757" s="194" t="s">
        <x:v>4621</x:v>
      </x:c>
      <x:c r="H2757" s="194">
        <x:v>1</x:v>
      </x:c>
      <x:c r="I2757" s="448" t="s">
        <x:v>4958</x:v>
      </x:c>
      <x:c r="K2757" s="194" t="s">
        <x:v>2858</x:v>
      </x:c>
    </x:row>
    <x:row r="2758" spans="3:11">
      <x:c r="C2758" s="195" t="s">
        <x:v>6102</x:v>
      </x:c>
      <x:c r="D2758" s="194" t="s">
        <x:v>3050</x:v>
      </x:c>
      <x:c r="E2758" s="194">
        <x:v>1</x:v>
      </x:c>
      <x:c r="F2758" s="355" t="s">
        <x:v>6102</x:v>
      </x:c>
      <x:c r="G2758" s="356" t="s">
        <x:v>3050</x:v>
      </x:c>
      <x:c r="H2758" s="356">
        <x:v>1</x:v>
      </x:c>
      <x:c r="I2758" s="448" t="s">
        <x:v>4958</x:v>
      </x:c>
      <x:c r="K2758" s="194" t="s">
        <x:v>3163</x:v>
      </x:c>
    </x:row>
    <x:row r="2759" spans="3:11">
      <x:c r="C2759" s="195" t="s">
        <x:v>6645</x:v>
      </x:c>
      <x:c r="D2759" s="194" t="s">
        <x:v>3050</x:v>
      </x:c>
      <x:c r="E2759" s="194">
        <x:v>1</x:v>
      </x:c>
      <x:c r="F2759" s="355" t="s">
        <x:v>6645</x:v>
      </x:c>
      <x:c r="G2759" s="356" t="s">
        <x:v>3050</x:v>
      </x:c>
      <x:c r="H2759" s="356">
        <x:v>1</x:v>
      </x:c>
      <x:c r="I2759" s="448"/>
      <x:c r="K2759" s="194" t="s">
        <x:v>7785</x:v>
      </x:c>
    </x:row>
    <x:row r="2760" spans="3:11">
      <x:c r="C2760" s="195" t="s">
        <x:v>4597</x:v>
      </x:c>
      <x:c r="D2760" s="194" t="s">
        <x:v>3050</x:v>
      </x:c>
      <x:c r="E2760" s="194">
        <x:v>1</x:v>
      </x:c>
      <x:c r="F2760" s="195" t="s">
        <x:v>4597</x:v>
      </x:c>
      <x:c r="G2760" s="194" t="s">
        <x:v>3050</x:v>
      </x:c>
      <x:c r="H2760" s="194">
        <x:v>1</x:v>
      </x:c>
      <x:c r="I2760" s="448"/>
      <x:c r="K2760" s="194" t="s">
        <x:v>7348</x:v>
      </x:c>
    </x:row>
    <x:row r="2761" spans="3:11">
      <x:c r="C2761" s="195" t="s">
        <x:v>6124</x:v>
      </x:c>
      <x:c r="D2761" s="194" t="s">
        <x:v>3050</x:v>
      </x:c>
      <x:c r="E2761" s="194">
        <x:v>1</x:v>
      </x:c>
      <x:c r="F2761" s="233" t="s">
        <x:v>6124</x:v>
      </x:c>
      <x:c r="G2761" s="234" t="s">
        <x:v>3050</x:v>
      </x:c>
      <x:c r="H2761" s="234">
        <x:v>1</x:v>
      </x:c>
      <x:c r="I2761" s="448"/>
      <x:c r="K2761" s="194" t="s">
        <x:v>3163</x:v>
      </x:c>
    </x:row>
    <x:row r="2762" spans="3:11">
      <x:c r="C2762" s="195" t="s">
        <x:v>4637</x:v>
      </x:c>
      <x:c r="D2762" s="194" t="s">
        <x:v>3050</x:v>
      </x:c>
      <x:c r="E2762" s="194">
        <x:v>1</x:v>
      </x:c>
      <x:c r="F2762" s="233" t="s">
        <x:v>4637</x:v>
      </x:c>
      <x:c r="G2762" s="234" t="s">
        <x:v>3050</x:v>
      </x:c>
      <x:c r="H2762" s="234">
        <x:v>1</x:v>
      </x:c>
      <x:c r="I2762" s="448"/>
      <x:c r="K2762" s="194" t="s">
        <x:v>3163</x:v>
      </x:c>
    </x:row>
    <x:row r="2763" spans="3:11">
      <x:c r="C2763" s="195" t="s">
        <x:v>6729</x:v>
      </x:c>
      <x:c r="D2763" s="194" t="s">
        <x:v>4621</x:v>
      </x:c>
      <x:c r="E2763" s="194">
        <x:v>1</x:v>
      </x:c>
      <x:c r="F2763" s="233" t="s">
        <x:v>6908</x:v>
      </x:c>
      <x:c r="G2763" s="234" t="s">
        <x:v>2999</x:v>
      </x:c>
      <x:c r="H2763" s="234">
        <x:v>1</x:v>
      </x:c>
      <x:c r="I2763" s="448"/>
      <x:c r="K2763" s="194" t="s">
        <x:v>7785</x:v>
      </x:c>
    </x:row>
    <x:row r="2764" spans="3:11">
      <x:c r="C2764" s="195" t="s">
        <x:v>2039</x:v>
      </x:c>
      <x:c r="D2764" s="194" t="s">
        <x:v>3016</x:v>
      </x:c>
      <x:c r="E2764" s="194">
        <x:v>1</x:v>
      </x:c>
      <x:c r="F2764" s="233" t="s">
        <x:v>6799</x:v>
      </x:c>
      <x:c r="G2764" s="234" t="s">
        <x:v>4629</x:v>
      </x:c>
      <x:c r="H2764" s="234">
        <x:v>3</x:v>
      </x:c>
      <x:c r="I2764" s="448"/>
      <x:c r="K2764" s="194" t="s">
        <x:v>7785</x:v>
      </x:c>
    </x:row>
    <x:row r="2765" spans="5:5">
      <x:c r="E2765" s="194">
        <x:f>SUM(E2755:E2764)</x:f>
        <x:v>12</x:v>
      </x:c>
    </x:row>
    <x:row r="2766" spans="1:11">
      <x:c r="A2766" s="186">
        <x:v>45904</x:v>
      </x:c>
      <x:c r="B2766" s="452" t="s">
        <x:v>7753</x:v>
      </x:c>
      <x:c r="C2766" s="195" t="s">
        <x:v>8424</x:v>
      </x:c>
      <x:c r="D2766" s="194" t="s">
        <x:v>2999</x:v>
      </x:c>
      <x:c r="E2766" s="194">
        <x:v>1</x:v>
      </x:c>
      <x:c r="F2766" s="195" t="s">
        <x:v>8424</x:v>
      </x:c>
      <x:c r="G2766" s="194" t="s">
        <x:v>2999</x:v>
      </x:c>
      <x:c r="H2766" s="194">
        <x:v>1</x:v>
      </x:c>
      <x:c r="I2766" s="448"/>
      <x:c r="K2766" s="194" t="s">
        <x:v>7785</x:v>
      </x:c>
    </x:row>
    <x:row r="2767" spans="3:11">
      <x:c r="C2767" s="195" t="s">
        <x:v>6762</x:v>
      </x:c>
      <x:c r="D2767" s="194" t="s">
        <x:v>2999</x:v>
      </x:c>
      <x:c r="E2767" s="194">
        <x:v>1</x:v>
      </x:c>
      <x:c r="F2767" s="400" t="s">
        <x:v>2280</x:v>
      </x:c>
      <x:c r="G2767" s="401" t="s">
        <x:v>3050</x:v>
      </x:c>
      <x:c r="H2767" s="401">
        <x:v>1</x:v>
      </x:c>
      <x:c r="I2767" s="448" t="s">
        <x:v>7755</x:v>
      </x:c>
      <x:c r="K2767" s="194" t="s">
        <x:v>3163</x:v>
      </x:c>
    </x:row>
    <x:row r="2768" spans="3:11">
      <x:c r="C2768" s="195" t="s">
        <x:v>4674</x:v>
      </x:c>
      <x:c r="D2768" s="194" t="s">
        <x:v>4629</x:v>
      </x:c>
      <x:c r="E2768" s="194">
        <x:v>1</x:v>
      </x:c>
      <x:c r="F2768" s="195" t="s">
        <x:v>6936</x:v>
      </x:c>
      <x:c r="G2768" s="194" t="s">
        <x:v>3050</x:v>
      </x:c>
      <x:c r="H2768" s="194">
        <x:v>1</x:v>
      </x:c>
      <x:c r="I2768" s="448" t="s">
        <x:v>4958</x:v>
      </x:c>
      <x:c r="K2768" s="194" t="s">
        <x:v>3163</x:v>
      </x:c>
    </x:row>
    <x:row r="2769" spans="3:11">
      <x:c r="C2769" s="195" t="s">
        <x:v>4631</x:v>
      </x:c>
      <x:c r="D2769" s="194" t="s">
        <x:v>4629</x:v>
      </x:c>
      <x:c r="E2769" s="194">
        <x:v>1</x:v>
      </x:c>
      <x:c r="F2769" s="195" t="s">
        <x:v>4760</x:v>
      </x:c>
      <x:c r="G2769" s="194" t="s">
        <x:v>4621</x:v>
      </x:c>
      <x:c r="H2769" s="194">
        <x:v>1</x:v>
      </x:c>
      <x:c r="I2769" s="448"/>
      <x:c r="K2769" s="194" t="s">
        <x:v>8995</x:v>
      </x:c>
    </x:row>
    <x:row r="2770" spans="3:11">
      <x:c r="C2770" s="195" t="s">
        <x:v>2280</x:v>
      </x:c>
      <x:c r="D2770" s="194" t="s">
        <x:v>3050</x:v>
      </x:c>
      <x:c r="E2770" s="194">
        <x:v>1</x:v>
      </x:c>
      <x:c r="F2770" s="349" t="s">
        <x:v>1846</x:v>
      </x:c>
      <x:c r="G2770" s="350" t="s">
        <x:v>3050</x:v>
      </x:c>
      <x:c r="H2770" s="350">
        <x:v>1</x:v>
      </x:c>
      <x:c r="I2770" s="448"/>
      <x:c r="K2770" s="194" t="s">
        <x:v>7785</x:v>
      </x:c>
    </x:row>
    <x:row r="2771" spans="3:11">
      <x:c r="C2771" s="195" t="s">
        <x:v>6936</x:v>
      </x:c>
      <x:c r="D2771" s="194" t="s">
        <x:v>3050</x:v>
      </x:c>
      <x:c r="E2771" s="194">
        <x:v>1</x:v>
      </x:c>
      <x:c r="F2771" s="195" t="s">
        <x:v>6762</x:v>
      </x:c>
      <x:c r="G2771" s="194" t="s">
        <x:v>2999</x:v>
      </x:c>
      <x:c r="H2771" s="194">
        <x:v>1</x:v>
      </x:c>
      <x:c r="I2771" s="448"/>
      <x:c r="K2771" s="194" t="s">
        <x:v>7785</x:v>
      </x:c>
    </x:row>
    <x:row r="2772" spans="3:11">
      <x:c r="C2772" s="195" t="s">
        <x:v>1846</x:v>
      </x:c>
      <x:c r="D2772" s="194" t="s">
        <x:v>3050</x:v>
      </x:c>
      <x:c r="E2772" s="194">
        <x:v>1</x:v>
      </x:c>
      <x:c r="F2772" s="195" t="s">
        <x:v>6653</x:v>
      </x:c>
      <x:c r="G2772" s="194" t="s">
        <x:v>3050</x:v>
      </x:c>
      <x:c r="H2772" s="194">
        <x:v>1</x:v>
      </x:c>
      <x:c r="I2772" s="448"/>
      <x:c r="K2772" s="194" t="s">
        <x:v>3163</x:v>
      </x:c>
    </x:row>
    <x:row r="2773" spans="3:11">
      <x:c r="C2773" s="195" t="s">
        <x:v>6653</x:v>
      </x:c>
      <x:c r="D2773" s="194" t="s">
        <x:v>3050</x:v>
      </x:c>
      <x:c r="E2773" s="194">
        <x:v>1</x:v>
      </x:c>
      <x:c r="F2773" s="233" t="s">
        <x:v>6140</x:v>
      </x:c>
      <x:c r="G2773" s="234" t="s">
        <x:v>3050</x:v>
      </x:c>
      <x:c r="H2773" s="234">
        <x:v>1</x:v>
      </x:c>
      <x:c r="I2773" s="448"/>
      <x:c r="K2773" s="194" t="s">
        <x:v>3163</x:v>
      </x:c>
    </x:row>
    <x:row r="2774" spans="3:11">
      <x:c r="C2774" s="195" t="s">
        <x:v>6140</x:v>
      </x:c>
      <x:c r="D2774" s="194" t="s">
        <x:v>3050</x:v>
      </x:c>
      <x:c r="E2774" s="194">
        <x:v>1</x:v>
      </x:c>
      <x:c r="F2774" s="233" t="s">
        <x:v>6876</x:v>
      </x:c>
      <x:c r="G2774" s="234" t="s">
        <x:v>3050</x:v>
      </x:c>
      <x:c r="H2774" s="234">
        <x:v>1</x:v>
      </x:c>
      <x:c r="I2774" s="448"/>
      <x:c r="K2774" s="194" t="s">
        <x:v>3163</x:v>
      </x:c>
    </x:row>
    <x:row r="2775" spans="3:11">
      <x:c r="C2775" s="195" t="s">
        <x:v>6876</x:v>
      </x:c>
      <x:c r="D2775" s="194" t="s">
        <x:v>3050</x:v>
      </x:c>
      <x:c r="E2775" s="194">
        <x:v>1</x:v>
      </x:c>
      <x:c r="F2775" s="233" t="s">
        <x:v>3293</x:v>
      </x:c>
      <x:c r="G2775" s="234" t="s">
        <x:v>3050</x:v>
      </x:c>
      <x:c r="H2775" s="234">
        <x:v>1</x:v>
      </x:c>
      <x:c r="I2775" s="448"/>
      <x:c r="K2775" s="194" t="s">
        <x:v>3163</x:v>
      </x:c>
    </x:row>
    <x:row r="2776" spans="3:11">
      <x:c r="C2776" s="195" t="s">
        <x:v>3293</x:v>
      </x:c>
      <x:c r="D2776" s="194" t="s">
        <x:v>3050</x:v>
      </x:c>
      <x:c r="E2776" s="194">
        <x:v>1</x:v>
      </x:c>
      <x:c r="F2776" s="233" t="s">
        <x:v>4542</x:v>
      </x:c>
      <x:c r="G2776" s="234" t="s">
        <x:v>3050</x:v>
      </x:c>
      <x:c r="H2776" s="234">
        <x:v>1</x:v>
      </x:c>
      <x:c r="I2776" s="448"/>
      <x:c r="K2776" s="194" t="s">
        <x:v>3163</x:v>
      </x:c>
    </x:row>
    <x:row r="2777" spans="3:11">
      <x:c r="C2777" s="195" t="s">
        <x:v>4542</x:v>
      </x:c>
      <x:c r="D2777" s="194" t="s">
        <x:v>3050</x:v>
      </x:c>
      <x:c r="E2777" s="194">
        <x:v>1</x:v>
      </x:c>
      <x:c r="F2777" s="233" t="s">
        <x:v>4674</x:v>
      </x:c>
      <x:c r="G2777" s="234" t="s">
        <x:v>4629</x:v>
      </x:c>
      <x:c r="H2777" s="234">
        <x:v>1</x:v>
      </x:c>
      <x:c r="I2777" s="448" t="s">
        <x:v>4958</x:v>
      </x:c>
      <x:c r="K2777" s="194" t="s">
        <x:v>7785</x:v>
      </x:c>
    </x:row>
    <x:row r="2778" spans="1:11">
      <x:c r="A2778" s="149" t="s">
        <x:v>4772</x:v>
      </x:c>
      <x:c r="C2778" s="195" t="s">
        <x:v>6247</x:v>
      </x:c>
      <x:c r="D2778" s="194" t="s">
        <x:v>433</x:v>
      </x:c>
      <x:c r="E2778" s="194">
        <x:v>1</x:v>
      </x:c>
      <x:c r="F2778" s="233" t="s">
        <x:v>4631</x:v>
      </x:c>
      <x:c r="G2778" s="234" t="s">
        <x:v>4629</x:v>
      </x:c>
      <x:c r="H2778" s="234">
        <x:v>1</x:v>
      </x:c>
      <x:c r="I2778" s="448"/>
      <x:c r="K2778" s="194" t="s">
        <x:v>7785</x:v>
      </x:c>
    </x:row>
    <x:row r="2779" spans="3:11">
      <x:c r="C2779" s="195" t="s">
        <x:v>4760</x:v>
      </x:c>
      <x:c r="D2779" s="194" t="s">
        <x:v>4621</x:v>
      </x:c>
      <x:c r="E2779" s="194">
        <x:v>1</x:v>
      </x:c>
      <x:c r="F2779" s="233" t="s">
        <x:v>6247</x:v>
      </x:c>
      <x:c r="G2779" s="234" t="s">
        <x:v>4772</x:v>
      </x:c>
      <x:c r="H2779" s="234">
        <x:v>1</x:v>
      </x:c>
      <x:c r="I2779" s="448"/>
      <x:c r="K2779" s="194" t="s">
        <x:v>3163</x:v>
      </x:c>
    </x:row>
    <x:row r="2780" spans="5:5">
      <x:c r="E2780" s="194">
        <x:f>SUM(E2766:E2779)</x:f>
        <x:v>14</x:v>
      </x:c>
    </x:row>
    <x:row r="2781" spans="1:11">
      <x:c r="A2781" s="186">
        <x:v>45905</x:v>
      </x:c>
      <x:c r="B2781" s="452" t="s">
        <x:v>7716</x:v>
      </x:c>
      <x:c r="C2781" s="195" t="s">
        <x:v>6152</x:v>
      </x:c>
      <x:c r="D2781" s="194" t="s">
        <x:v>2999</x:v>
      </x:c>
      <x:c r="E2781" s="194">
        <x:v>2</x:v>
      </x:c>
      <x:c r="F2781" s="460" t="s">
        <x:v>8737</x:v>
      </x:c>
      <x:c r="G2781" s="461" t="s">
        <x:v>2999</x:v>
      </x:c>
      <x:c r="H2781" s="461">
        <x:v>1</x:v>
      </x:c>
      <x:c r="I2781" s="448" t="s">
        <x:v>4958</x:v>
      </x:c>
      <x:c r="K2781" s="194" t="s">
        <x:v>7785</x:v>
      </x:c>
    </x:row>
    <x:row r="2782" spans="1:11">
      <x:c r="A2782" s="186"/>
      <x:c r="B2782" s="452" t="s">
        <x:v>7734</x:v>
      </x:c>
      <x:c r="C2782" s="195" t="s">
        <x:v>8737</x:v>
      </x:c>
      <x:c r="D2782" s="194" t="s">
        <x:v>2999</x:v>
      </x:c>
      <x:c r="E2782" s="194">
        <x:v>1</x:v>
      </x:c>
      <x:c r="F2782" s="195" t="s">
        <x:v>4252</x:v>
      </x:c>
      <x:c r="G2782" s="194" t="s">
        <x:v>3050</x:v>
      </x:c>
      <x:c r="H2782" s="194">
        <x:v>1</x:v>
      </x:c>
      <x:c r="I2782" s="448" t="s">
        <x:v>7755</x:v>
      </x:c>
      <x:c r="K2782" s="194" t="s">
        <x:v>3163</x:v>
      </x:c>
    </x:row>
    <x:row r="2783" spans="3:11">
      <x:c r="C2783" s="195" t="s">
        <x:v>8790</x:v>
      </x:c>
      <x:c r="D2783" s="194" t="s">
        <x:v>4629</x:v>
      </x:c>
      <x:c r="E2783" s="194">
        <x:v>1</x:v>
      </x:c>
      <x:c r="F2783" s="458" t="s">
        <x:v>4649</x:v>
      </x:c>
      <x:c r="G2783" s="459" t="s">
        <x:v>3050</x:v>
      </x:c>
      <x:c r="H2783" s="459">
        <x:v>1</x:v>
      </x:c>
      <x:c r="I2783" s="448"/>
      <x:c r="K2783" s="195" t="s">
        <x:v>2858</x:v>
      </x:c>
    </x:row>
    <x:row r="2784" spans="3:11">
      <x:c r="C2784" s="195" t="s">
        <x:v>1788</x:v>
      </x:c>
      <x:c r="D2784" s="194" t="s">
        <x:v>4629</x:v>
      </x:c>
      <x:c r="E2784" s="194">
        <x:v>1</x:v>
      </x:c>
      <x:c r="F2784" s="195" t="s">
        <x:v>4758</x:v>
      </x:c>
      <x:c r="G2784" s="194" t="s">
        <x:v>3016</x:v>
      </x:c>
      <x:c r="H2784" s="194">
        <x:v>1</x:v>
      </x:c>
      <x:c r="I2784" s="448" t="s">
        <x:v>4958</x:v>
      </x:c>
      <x:c r="K2784" s="194" t="s">
        <x:v>3163</x:v>
      </x:c>
    </x:row>
    <x:row r="2785" spans="3:11">
      <x:c r="C2785" s="195" t="s">
        <x:v>4674</x:v>
      </x:c>
      <x:c r="D2785" s="194" t="s">
        <x:v>4629</x:v>
      </x:c>
      <x:c r="E2785" s="194">
        <x:v>1</x:v>
      </x:c>
      <x:c r="F2785" s="456" t="s">
        <x:v>6236</x:v>
      </x:c>
      <x:c r="G2785" s="457" t="s">
        <x:v>3050</x:v>
      </x:c>
      <x:c r="H2785" s="457">
        <x:v>1</x:v>
      </x:c>
      <x:c r="I2785" s="448"/>
      <x:c r="K2785" s="194" t="s">
        <x:v>3163</x:v>
      </x:c>
    </x:row>
    <x:row r="2786" spans="3:11">
      <x:c r="C2786" s="195" t="s">
        <x:v>4252</x:v>
      </x:c>
      <x:c r="D2786" s="194" t="s">
        <x:v>3050</x:v>
      </x:c>
      <x:c r="E2786" s="194">
        <x:v>1</x:v>
      </x:c>
      <x:c r="F2786" s="456" t="s">
        <x:v>6157</x:v>
      </x:c>
      <x:c r="G2786" s="457" t="s">
        <x:v>3016</x:v>
      </x:c>
      <x:c r="H2786" s="457">
        <x:v>1</x:v>
      </x:c>
      <x:c r="I2786" s="448"/>
      <x:c r="K2786" s="194" t="s">
        <x:v>3163</x:v>
      </x:c>
    </x:row>
    <x:row r="2787" spans="3:11">
      <x:c r="C2787" s="195" t="s">
        <x:v>4649</x:v>
      </x:c>
      <x:c r="D2787" s="194" t="s">
        <x:v>3050</x:v>
      </x:c>
      <x:c r="E2787" s="194">
        <x:v>1</x:v>
      </x:c>
      <x:c r="F2787" s="195" t="s">
        <x:v>8790</x:v>
      </x:c>
      <x:c r="G2787" s="194" t="s">
        <x:v>4629</x:v>
      </x:c>
      <x:c r="H2787" s="194">
        <x:v>1</x:v>
      </x:c>
      <x:c r="I2787" s="448"/>
      <x:c r="K2787" s="194" t="s">
        <x:v>7785</x:v>
      </x:c>
    </x:row>
    <x:row r="2788" spans="3:11">
      <x:c r="C2788" s="195" t="s">
        <x:v>6236</x:v>
      </x:c>
      <x:c r="D2788" s="194" t="s">
        <x:v>3050</x:v>
      </x:c>
      <x:c r="E2788" s="194">
        <x:v>1</x:v>
      </x:c>
      <x:c r="F2788" s="355" t="s">
        <x:v>6670</x:v>
      </x:c>
      <x:c r="G2788" s="356" t="s">
        <x:v>3050</x:v>
      </x:c>
      <x:c r="H2788" s="356">
        <x:v>1</x:v>
      </x:c>
      <x:c r="I2788" s="448" t="s">
        <x:v>7755</x:v>
      </x:c>
      <x:c r="K2788" s="194" t="s">
        <x:v>7785</x:v>
      </x:c>
    </x:row>
    <x:row r="2789" spans="3:11">
      <x:c r="C2789" s="195" t="s">
        <x:v>6670</x:v>
      </x:c>
      <x:c r="D2789" s="194" t="s">
        <x:v>3050</x:v>
      </x:c>
      <x:c r="E2789" s="194">
        <x:v>1</x:v>
      </x:c>
      <x:c r="F2789" s="355" t="s">
        <x:v>6152</x:v>
      </x:c>
      <x:c r="G2789" s="356" t="s">
        <x:v>2999</x:v>
      </x:c>
      <x:c r="H2789" s="356">
        <x:v>2</x:v>
      </x:c>
      <x:c r="I2789" s="448"/>
      <x:c r="K2789" s="194" t="s">
        <x:v>7785</x:v>
      </x:c>
    </x:row>
    <x:row r="2790" spans="3:11">
      <x:c r="C2790" s="195" t="s">
        <x:v>3370</x:v>
      </x:c>
      <x:c r="D2790" s="194" t="s">
        <x:v>3050</x:v>
      </x:c>
      <x:c r="E2790" s="194">
        <x:v>1</x:v>
      </x:c>
      <x:c r="F2790" s="355" t="s">
        <x:v>3370</x:v>
      </x:c>
      <x:c r="G2790" s="356" t="s">
        <x:v>3050</x:v>
      </x:c>
      <x:c r="H2790" s="356">
        <x:v>1</x:v>
      </x:c>
      <x:c r="I2790" s="448" t="s">
        <x:v>7755</x:v>
      </x:c>
      <x:c r="K2790" s="194" t="s">
        <x:v>3163</x:v>
      </x:c>
    </x:row>
    <x:row r="2791" spans="3:11">
      <x:c r="C2791" s="195" t="s">
        <x:v>3374</x:v>
      </x:c>
      <x:c r="D2791" s="194" t="s">
        <x:v>3050</x:v>
      </x:c>
      <x:c r="E2791" s="194">
        <x:v>1</x:v>
      </x:c>
      <x:c r="F2791" s="355" t="s">
        <x:v>1788</x:v>
      </x:c>
      <x:c r="G2791" s="356" t="s">
        <x:v>4629</x:v>
      </x:c>
      <x:c r="H2791" s="356">
        <x:v>1</x:v>
      </x:c>
      <x:c r="I2791" s="448"/>
      <x:c r="K2791" s="194" t="s">
        <x:v>7785</x:v>
      </x:c>
    </x:row>
    <x:row r="2792" spans="3:11">
      <x:c r="C2792" s="195" t="s">
        <x:v>4637</x:v>
      </x:c>
      <x:c r="D2792" s="194" t="s">
        <x:v>3050</x:v>
      </x:c>
      <x:c r="E2792" s="194">
        <x:v>2</x:v>
      </x:c>
      <x:c r="F2792" s="195" t="s">
        <x:v>3374</x:v>
      </x:c>
      <x:c r="G2792" s="194" t="s">
        <x:v>3050</x:v>
      </x:c>
      <x:c r="H2792" s="194">
        <x:v>1</x:v>
      </x:c>
      <x:c r="I2792" s="448"/>
      <x:c r="K2792" s="194" t="s">
        <x:v>3163</x:v>
      </x:c>
    </x:row>
    <x:row r="2793" spans="3:11">
      <x:c r="C2793" s="195" t="s">
        <x:v>1800</x:v>
      </x:c>
      <x:c r="D2793" s="194" t="s">
        <x:v>3050</x:v>
      </x:c>
      <x:c r="E2793" s="194">
        <x:v>1</x:v>
      </x:c>
      <x:c r="F2793" s="233" t="s">
        <x:v>4637</x:v>
      </x:c>
      <x:c r="G2793" s="234" t="s">
        <x:v>3050</x:v>
      </x:c>
      <x:c r="H2793" s="234">
        <x:v>2</x:v>
      </x:c>
      <x:c r="I2793" s="448" t="s">
        <x:v>4958</x:v>
      </x:c>
      <x:c r="K2793" s="194" t="s">
        <x:v>3163</x:v>
      </x:c>
    </x:row>
    <x:row r="2794" spans="1:11">
      <x:c r="A2794" s="148" t="s">
        <x:v>4772</x:v>
      </x:c>
      <x:c r="C2794" s="195" t="s">
        <x:v>4655</x:v>
      </x:c>
      <x:c r="D2794" s="194" t="s">
        <x:v>433</x:v>
      </x:c>
      <x:c r="E2794" s="194">
        <x:v>1</x:v>
      </x:c>
      <x:c r="F2794" s="233" t="s">
        <x:v>1800</x:v>
      </x:c>
      <x:c r="G2794" s="234" t="s">
        <x:v>3050</x:v>
      </x:c>
      <x:c r="H2794" s="234">
        <x:v>1</x:v>
      </x:c>
      <x:c r="I2794" s="448"/>
      <x:c r="K2794" s="194" t="s">
        <x:v>3163</x:v>
      </x:c>
    </x:row>
    <x:row r="2795" spans="1:11">
      <x:c r="A2795" s="148" t="s">
        <x:v>4772</x:v>
      </x:c>
      <x:c r="C2795" s="195" t="s">
        <x:v>6234</x:v>
      </x:c>
      <x:c r="D2795" s="194" t="s">
        <x:v>433</x:v>
      </x:c>
      <x:c r="E2795" s="194">
        <x:v>1</x:v>
      </x:c>
      <x:c r="F2795" s="233" t="s">
        <x:v>4674</x:v>
      </x:c>
      <x:c r="G2795" s="234" t="s">
        <x:v>4629</x:v>
      </x:c>
      <x:c r="H2795" s="234">
        <x:v>1</x:v>
      </x:c>
      <x:c r="I2795" s="448" t="s">
        <x:v>7755</x:v>
      </x:c>
      <x:c r="K2795" s="194" t="s">
        <x:v>7785</x:v>
      </x:c>
    </x:row>
    <x:row r="2796" spans="1:11">
      <x:c r="A2796" s="148" t="s">
        <x:v>4772</x:v>
      </x:c>
      <x:c r="C2796" s="195" t="s">
        <x:v>6247</x:v>
      </x:c>
      <x:c r="D2796" s="194" t="s">
        <x:v>433</x:v>
      </x:c>
      <x:c r="E2796" s="194">
        <x:v>1</x:v>
      </x:c>
      <x:c r="F2796" s="233" t="s">
        <x:v>4655</x:v>
      </x:c>
      <x:c r="G2796" s="234" t="s">
        <x:v>4772</x:v>
      </x:c>
      <x:c r="H2796" s="234">
        <x:v>1</x:v>
      </x:c>
      <x:c r="I2796" s="448" t="s">
        <x:v>4958</x:v>
      </x:c>
      <x:c r="K2796" s="194" t="s">
        <x:v>7785</x:v>
      </x:c>
    </x:row>
    <x:row r="2797" spans="3:11">
      <x:c r="C2797" s="195" t="s">
        <x:v>4758</x:v>
      </x:c>
      <x:c r="D2797" s="194" t="s">
        <x:v>3016</x:v>
      </x:c>
      <x:c r="E2797" s="194">
        <x:v>1</x:v>
      </x:c>
      <x:c r="F2797" s="233" t="s">
        <x:v>6234</x:v>
      </x:c>
      <x:c r="G2797" s="234" t="s">
        <x:v>4772</x:v>
      </x:c>
      <x:c r="H2797" s="234">
        <x:v>1</x:v>
      </x:c>
      <x:c r="I2797" s="448"/>
      <x:c r="K2797" s="194" t="s">
        <x:v>3163</x:v>
      </x:c>
    </x:row>
    <x:row r="2798" spans="3:11">
      <x:c r="C2798" s="195" t="s">
        <x:v>6157</x:v>
      </x:c>
      <x:c r="D2798" s="194" t="s">
        <x:v>3016</x:v>
      </x:c>
      <x:c r="E2798" s="194">
        <x:v>1</x:v>
      </x:c>
      <x:c r="F2798" s="233" t="s">
        <x:v>6247</x:v>
      </x:c>
      <x:c r="G2798" s="234" t="s">
        <x:v>4772</x:v>
      </x:c>
      <x:c r="H2798" s="234">
        <x:v>1</x:v>
      </x:c>
      <x:c r="I2798" s="448"/>
      <x:c r="K2798" s="194" t="s">
        <x:v>3163</x:v>
      </x:c>
    </x:row>
    <x:row r="2799" spans="5:5">
      <x:c r="E2799" s="194">
        <x:f>SUM(E2781:E2798)</x:f>
        <x:v>20</x:v>
      </x:c>
    </x:row>
    <x:row r="2800" spans="1:11">
      <x:c r="A2800" s="186">
        <x:v>45906</x:v>
      </x:c>
      <x:c r="B2800" s="452" t="s">
        <x:v>7734</x:v>
      </x:c>
      <x:c r="C2800" s="195" t="s">
        <x:v>4708</x:v>
      </x:c>
      <x:c r="D2800" s="194" t="s">
        <x:v>4629</x:v>
      </x:c>
      <x:c r="E2800" s="194">
        <x:v>1</x:v>
      </x:c>
      <x:c r="F2800" s="346" t="s">
        <x:v>6608</x:v>
      </x:c>
      <x:c r="G2800" s="347" t="s">
        <x:v>4621</x:v>
      </x:c>
      <x:c r="H2800" s="347">
        <x:v>1</x:v>
      </x:c>
      <x:c r="I2800" s="448" t="s">
        <x:v>4958</x:v>
      </x:c>
      <x:c r="J2800" s="194">
        <x:v>230</x:v>
      </x:c>
      <x:c r="K2800" s="194" t="s">
        <x:v>8995</x:v>
      </x:c>
    </x:row>
    <x:row r="2801" spans="3:11">
      <x:c r="C2801" s="195" t="s">
        <x:v>6900</x:v>
      </x:c>
      <x:c r="D2801" s="194" t="s">
        <x:v>4629</x:v>
      </x:c>
      <x:c r="E2801" s="194">
        <x:v>1</x:v>
      </x:c>
      <x:c r="F2801" s="195" t="s">
        <x:v>3383</x:v>
      </x:c>
      <x:c r="G2801" s="194" t="s">
        <x:v>3050</x:v>
      </x:c>
      <x:c r="H2801" s="194">
        <x:v>1</x:v>
      </x:c>
      <x:c r="I2801" s="448"/>
      <x:c r="J2801" s="194">
        <x:v>160</x:v>
      </x:c>
      <x:c r="K2801" s="194" t="s">
        <x:v>7785</x:v>
      </x:c>
    </x:row>
    <x:row r="2802" spans="3:11">
      <x:c r="C2802" s="195" t="s">
        <x:v>1888</x:v>
      </x:c>
      <x:c r="D2802" s="194" t="s">
        <x:v>4629</x:v>
      </x:c>
      <x:c r="E2802" s="194">
        <x:v>1</x:v>
      </x:c>
      <x:c r="F2802" s="355" t="s">
        <x:v>4750</x:v>
      </x:c>
      <x:c r="G2802" s="356" t="s">
        <x:v>3016</x:v>
      </x:c>
      <x:c r="H2802" s="356">
        <x:v>1</x:v>
      </x:c>
      <x:c r="I2802" s="448"/>
      <x:c r="J2802" s="194">
        <x:v>130</x:v>
      </x:c>
      <x:c r="K2802" s="194" t="s">
        <x:v>8995</x:v>
      </x:c>
    </x:row>
    <x:row r="2803" spans="3:11">
      <x:c r="C2803" s="195" t="s">
        <x:v>6162</x:v>
      </x:c>
      <x:c r="D2803" s="194" t="s">
        <x:v>4629</x:v>
      </x:c>
      <x:c r="E2803" s="194">
        <x:v>1</x:v>
      </x:c>
      <x:c r="F2803" s="355" t="s">
        <x:v>4708</x:v>
      </x:c>
      <x:c r="G2803" s="356" t="s">
        <x:v>4629</x:v>
      </x:c>
      <x:c r="H2803" s="356">
        <x:v>1</x:v>
      </x:c>
      <x:c r="I2803" s="448"/>
      <x:c r="J2803" s="194">
        <x:v>160</x:v>
      </x:c>
      <x:c r="K2803" s="194" t="s">
        <x:v>7785</x:v>
      </x:c>
    </x:row>
    <x:row r="2804" spans="3:11">
      <x:c r="C2804" s="195" t="s">
        <x:v>6799</x:v>
      </x:c>
      <x:c r="D2804" s="194" t="s">
        <x:v>4629</x:v>
      </x:c>
      <x:c r="E2804" s="194">
        <x:v>1</x:v>
      </x:c>
      <x:c r="F2804" s="195" t="s">
        <x:v>6900</x:v>
      </x:c>
      <x:c r="G2804" s="194" t="s">
        <x:v>4629</x:v>
      </x:c>
      <x:c r="H2804" s="194">
        <x:v>1</x:v>
      </x:c>
      <x:c r="I2804" s="448" t="s">
        <x:v>4958</x:v>
      </x:c>
      <x:c r="J2804" s="194">
        <x:v>180</x:v>
      </x:c>
      <x:c r="K2804" s="194" t="s">
        <x:v>7785</x:v>
      </x:c>
    </x:row>
    <x:row r="2805" spans="3:11">
      <x:c r="C2805" s="195" t="s">
        <x:v>3383</x:v>
      </x:c>
      <x:c r="D2805" s="194" t="s">
        <x:v>3050</x:v>
      </x:c>
      <x:c r="E2805" s="194">
        <x:v>1</x:v>
      </x:c>
      <x:c r="F2805" s="195" t="s">
        <x:v>1888</x:v>
      </x:c>
      <x:c r="G2805" s="194" t="s">
        <x:v>4629</x:v>
      </x:c>
      <x:c r="H2805" s="194">
        <x:v>1</x:v>
      </x:c>
      <x:c r="I2805" s="448"/>
      <x:c r="J2805" s="194">
        <x:v>180</x:v>
      </x:c>
      <x:c r="K2805" s="194" t="s">
        <x:v>7785</x:v>
      </x:c>
    </x:row>
    <x:row r="2806" spans="3:11">
      <x:c r="C2806" s="195" t="s">
        <x:v>6876</x:v>
      </x:c>
      <x:c r="D2806" s="194" t="s">
        <x:v>3050</x:v>
      </x:c>
      <x:c r="E2806" s="194">
        <x:v>1</x:v>
      </x:c>
      <x:c r="F2806" s="195" t="s">
        <x:v>3369</x:v>
      </x:c>
      <x:c r="G2806" s="194" t="s">
        <x:v>4621</x:v>
      </x:c>
      <x:c r="H2806" s="194">
        <x:v>1</x:v>
      </x:c>
      <x:c r="I2806" s="448"/>
      <x:c r="J2806" s="194">
        <x:v>180</x:v>
      </x:c>
      <x:c r="K2806" s="194" t="s">
        <x:v>7785</x:v>
      </x:c>
    </x:row>
    <x:row r="2807" spans="3:11">
      <x:c r="C2807" s="195" t="s">
        <x:v>3293</x:v>
      </x:c>
      <x:c r="D2807" s="194" t="s">
        <x:v>3050</x:v>
      </x:c>
      <x:c r="E2807" s="194">
        <x:v>1</x:v>
      </x:c>
      <x:c r="F2807" s="195" t="s">
        <x:v>3431</x:v>
      </x:c>
      <x:c r="G2807" s="194" t="s">
        <x:v>4621</x:v>
      </x:c>
      <x:c r="H2807" s="194">
        <x:v>1</x:v>
      </x:c>
      <x:c r="I2807" s="448"/>
      <x:c r="J2807" s="194">
        <x:v>150</x:v>
      </x:c>
      <x:c r="K2807" s="194" t="s">
        <x:v>7785</x:v>
      </x:c>
    </x:row>
    <x:row r="2808" spans="3:11">
      <x:c r="C2808" s="195" t="s">
        <x:v>6864</x:v>
      </x:c>
      <x:c r="D2808" s="194" t="s">
        <x:v>3050</x:v>
      </x:c>
      <x:c r="E2808" s="194">
        <x:v>1</x:v>
      </x:c>
      <x:c r="F2808" s="195" t="s">
        <x:v>6162</x:v>
      </x:c>
      <x:c r="G2808" s="194" t="s">
        <x:v>4629</x:v>
      </x:c>
      <x:c r="H2808" s="194">
        <x:v>1</x:v>
      </x:c>
      <x:c r="I2808" s="448"/>
      <x:c r="J2808" s="194">
        <x:v>150</x:v>
      </x:c>
      <x:c r="K2808" s="194" t="s">
        <x:v>8995</x:v>
      </x:c>
    </x:row>
    <x:row r="2809" spans="3:11">
      <x:c r="C2809" s="195" t="s">
        <x:v>6234</x:v>
      </x:c>
      <x:c r="D2809" s="87" t="s">
        <x:v>4772</x:v>
      </x:c>
      <x:c r="E2809" s="194">
        <x:v>1</x:v>
      </x:c>
      <x:c r="F2809" s="233" t="s">
        <x:v>6876</x:v>
      </x:c>
      <x:c r="G2809" s="234" t="s">
        <x:v>3050</x:v>
      </x:c>
      <x:c r="H2809" s="234">
        <x:v>1</x:v>
      </x:c>
      <x:c r="I2809" s="448"/>
      <x:c r="J2809" s="194">
        <x:v>160</x:v>
      </x:c>
      <x:c r="K2809" s="194" t="s">
        <x:v>3163</x:v>
      </x:c>
    </x:row>
    <x:row r="2810" spans="3:11">
      <x:c r="C2810" s="195" t="s">
        <x:v>6608</x:v>
      </x:c>
      <x:c r="D2810" s="194" t="s">
        <x:v>4621</x:v>
      </x:c>
      <x:c r="E2810" s="194">
        <x:v>1</x:v>
      </x:c>
      <x:c r="F2810" s="233" t="s">
        <x:v>6862</x:v>
      </x:c>
      <x:c r="G2810" s="234" t="s">
        <x:v>4621</x:v>
      </x:c>
      <x:c r="H2810" s="234">
        <x:v>1</x:v>
      </x:c>
      <x:c r="I2810" s="448" t="s">
        <x:v>7755</x:v>
      </x:c>
      <x:c r="J2810" s="194">
        <x:v>220</x:v>
      </x:c>
      <x:c r="K2810" s="194" t="s">
        <x:v>3163</x:v>
      </x:c>
    </x:row>
    <x:row r="2811" spans="3:11">
      <x:c r="C2811" s="195" t="s">
        <x:v>3369</x:v>
      </x:c>
      <x:c r="D2811" s="194" t="s">
        <x:v>4621</x:v>
      </x:c>
      <x:c r="E2811" s="194">
        <x:v>1</x:v>
      </x:c>
      <x:c r="F2811" s="233" t="s">
        <x:v>3293</x:v>
      </x:c>
      <x:c r="G2811" s="234" t="s">
        <x:v>3050</x:v>
      </x:c>
      <x:c r="H2811" s="234">
        <x:v>1</x:v>
      </x:c>
      <x:c r="I2811" s="448"/>
      <x:c r="J2811" s="194">
        <x:v>160</x:v>
      </x:c>
      <x:c r="K2811" s="194" t="s">
        <x:v>3163</x:v>
      </x:c>
    </x:row>
    <x:row r="2812" spans="3:11">
      <x:c r="C2812" s="195" t="s">
        <x:v>3431</x:v>
      </x:c>
      <x:c r="D2812" s="194" t="s">
        <x:v>4621</x:v>
      </x:c>
      <x:c r="E2812" s="194">
        <x:v>1</x:v>
      </x:c>
      <x:c r="F2812" s="233" t="s">
        <x:v>6864</x:v>
      </x:c>
      <x:c r="G2812" s="234" t="s">
        <x:v>3050</x:v>
      </x:c>
      <x:c r="H2812" s="234">
        <x:v>1</x:v>
      </x:c>
      <x:c r="I2812" s="448"/>
      <x:c r="J2812" s="194">
        <x:v>190</x:v>
      </x:c>
      <x:c r="K2812" s="194" t="s">
        <x:v>3163</x:v>
      </x:c>
    </x:row>
    <x:row r="2813" spans="3:11">
      <x:c r="C2813" s="195" t="s">
        <x:v>6862</x:v>
      </x:c>
      <x:c r="D2813" s="194" t="s">
        <x:v>4621</x:v>
      </x:c>
      <x:c r="E2813" s="194">
        <x:v>1</x:v>
      </x:c>
      <x:c r="F2813" s="233" t="s">
        <x:v>1827</x:v>
      </x:c>
      <x:c r="G2813" s="234" t="s">
        <x:v>4621</x:v>
      </x:c>
      <x:c r="H2813" s="234">
        <x:v>1</x:v>
      </x:c>
      <x:c r="I2813" s="448"/>
      <x:c r="J2813" s="194">
        <x:v>160</x:v>
      </x:c>
      <x:c r="K2813" s="194" t="s">
        <x:v>7785</x:v>
      </x:c>
    </x:row>
    <x:row r="2814" spans="3:11">
      <x:c r="C2814" s="195" t="s">
        <x:v>1827</x:v>
      </x:c>
      <x:c r="D2814" s="194" t="s">
        <x:v>4621</x:v>
      </x:c>
      <x:c r="E2814" s="194">
        <x:v>1</x:v>
      </x:c>
      <x:c r="F2814" s="233" t="s">
        <x:v>6799</x:v>
      </x:c>
      <x:c r="G2814" s="234" t="s">
        <x:v>4629</x:v>
      </x:c>
      <x:c r="H2814" s="234">
        <x:v>1</x:v>
      </x:c>
      <x:c r="I2814" s="448" t="s">
        <x:v>4958</x:v>
      </x:c>
      <x:c r="J2814" s="194">
        <x:v>140</x:v>
      </x:c>
      <x:c r="K2814" s="194" t="s">
        <x:v>7785</x:v>
      </x:c>
    </x:row>
    <x:row r="2815" spans="3:11">
      <x:c r="C2815" s="195" t="s">
        <x:v>4750</x:v>
      </x:c>
      <x:c r="D2815" s="194" t="s">
        <x:v>3016</x:v>
      </x:c>
      <x:c r="E2815" s="194">
        <x:v>1</x:v>
      </x:c>
      <x:c r="F2815" s="233" t="s">
        <x:v>6234</x:v>
      </x:c>
      <x:c r="G2815" s="188" t="s">
        <x:v>4772</x:v>
      </x:c>
      <x:c r="H2815" s="234">
        <x:v>1</x:v>
      </x:c>
      <x:c r="I2815" s="448" t="s">
        <x:v>4958</x:v>
      </x:c>
      <x:c r="J2815" s="194">
        <x:v>270</x:v>
      </x:c>
      <x:c r="K2815" s="194" t="s">
        <x:v>3163</x:v>
      </x:c>
    </x:row>
    <x:row r="2816" spans="5:5">
      <x:c r="E2816" s="194">
        <x:f>SUM(E2800:E2815)</x:f>
        <x:v>16</x:v>
      </x:c>
    </x:row>
    <x:row r="2817" spans="1:9">
      <x:c r="A2817" s="186">
        <x:v>45907</x:v>
      </x:c>
      <x:c r="B2817" s="452" t="s">
        <x:v>7772</x:v>
      </x:c>
      <x:c r="C2817" s="195" t="s">
        <x:v>3367</x:v>
      </x:c>
      <x:c r="D2817" s="194" t="s">
        <x:v>2999</x:v>
      </x:c>
      <x:c r="E2817" s="194">
        <x:v>1</x:v>
      </x:c>
      <x:c r="F2817" s="462" t="s">
        <x:v>5956</x:v>
      </x:c>
      <x:c r="G2817" s="463" t="s">
        <x:v>3016</x:v>
      </x:c>
      <x:c r="H2817" s="463">
        <x:v>1</x:v>
      </x:c>
      <x:c r="I2817" s="448" t="s">
        <x:v>7755</x:v>
      </x:c>
    </x:row>
    <x:row r="2818" spans="3:9">
      <x:c r="C2818" s="195" t="s">
        <x:v>6581</x:v>
      </x:c>
      <x:c r="D2818" s="194" t="s">
        <x:v>2999</x:v>
      </x:c>
      <x:c r="E2818" s="194">
        <x:v>1</x:v>
      </x:c>
      <x:c r="F2818" s="195" t="s">
        <x:v>6581</x:v>
      </x:c>
      <x:c r="G2818" s="194" t="s">
        <x:v>2999</x:v>
      </x:c>
      <x:c r="H2818" s="194">
        <x:v>1</x:v>
      </x:c>
      <x:c r="I2818" s="448" t="s">
        <x:v>7755</x:v>
      </x:c>
    </x:row>
    <x:row r="2819" spans="3:9">
      <x:c r="C2819" s="195" t="s">
        <x:v>6703</x:v>
      </x:c>
      <x:c r="D2819" s="194" t="s">
        <x:v>4629</x:v>
      </x:c>
      <x:c r="E2819" s="194">
        <x:v>1</x:v>
      </x:c>
      <x:c r="F2819" s="195" t="s">
        <x:v>6703</x:v>
      </x:c>
      <x:c r="G2819" s="194" t="s">
        <x:v>4629</x:v>
      </x:c>
      <x:c r="H2819" s="194">
        <x:v>1</x:v>
      </x:c>
      <x:c r="I2819" s="448" t="s">
        <x:v>7755</x:v>
      </x:c>
    </x:row>
    <x:row r="2820" spans="3:9">
      <x:c r="C2820" s="195" t="s">
        <x:v>3250</x:v>
      </x:c>
      <x:c r="D2820" s="194" t="s">
        <x:v>4629</x:v>
      </x:c>
      <x:c r="E2820" s="194">
        <x:v>1</x:v>
      </x:c>
      <x:c r="F2820" s="361" t="s">
        <x:v>6675</x:v>
      </x:c>
      <x:c r="G2820" s="362" t="s">
        <x:v>3050</x:v>
      </x:c>
      <x:c r="H2820" s="362">
        <x:v>1</x:v>
      </x:c>
      <x:c r="I2820" s="448"/>
    </x:row>
    <x:row r="2821" spans="3:9">
      <x:c r="C2821" s="195" t="s">
        <x:v>6675</x:v>
      </x:c>
      <x:c r="D2821" s="194" t="s">
        <x:v>3050</x:v>
      </x:c>
      <x:c r="E2821" s="194">
        <x:v>1</x:v>
      </x:c>
      <x:c r="F2821" s="195" t="s">
        <x:v>1809</x:v>
      </x:c>
      <x:c r="G2821" s="194" t="s">
        <x:v>4621</x:v>
      </x:c>
      <x:c r="H2821" s="194">
        <x:v>1</x:v>
      </x:c>
      <x:c r="I2821" s="448"/>
    </x:row>
    <x:row r="2822" spans="3:9">
      <x:c r="C2822" s="195" t="s">
        <x:v>6102</x:v>
      </x:c>
      <x:c r="D2822" s="194" t="s">
        <x:v>3050</x:v>
      </x:c>
      <x:c r="E2822" s="194">
        <x:v>1</x:v>
      </x:c>
      <x:c r="F2822" s="355" t="s">
        <x:v>8440</x:v>
      </x:c>
      <x:c r="G2822" s="356" t="s">
        <x:v>3016</x:v>
      </x:c>
      <x:c r="H2822" s="356">
        <x:v>1</x:v>
      </x:c>
      <x:c r="I2822" s="448"/>
    </x:row>
    <x:row r="2823" spans="3:9">
      <x:c r="C2823" s="195" t="s">
        <x:v>4637</x:v>
      </x:c>
      <x:c r="D2823" s="194" t="s">
        <x:v>3050</x:v>
      </x:c>
      <x:c r="E2823" s="194">
        <x:v>1</x:v>
      </x:c>
      <x:c r="F2823" s="195" t="s">
        <x:v>6102</x:v>
      </x:c>
      <x:c r="G2823" s="194" t="s">
        <x:v>3050</x:v>
      </x:c>
      <x:c r="H2823" s="194">
        <x:v>1</x:v>
      </x:c>
      <x:c r="I2823" s="448" t="s">
        <x:v>7755</x:v>
      </x:c>
    </x:row>
    <x:row r="2824" spans="3:9">
      <x:c r="C2824" s="195" t="s">
        <x:v>1800</x:v>
      </x:c>
      <x:c r="D2824" s="194" t="s">
        <x:v>3050</x:v>
      </x:c>
      <x:c r="E2824" s="194">
        <x:v>1</x:v>
      </x:c>
      <x:c r="F2824" s="195" t="s">
        <x:v>4521</x:v>
      </x:c>
      <x:c r="G2824" s="194" t="s">
        <x:v>3016</x:v>
      </x:c>
      <x:c r="H2824" s="194">
        <x:v>1</x:v>
      </x:c>
      <x:c r="I2824" s="448"/>
    </x:row>
    <x:row r="2825" spans="3:9">
      <x:c r="C2825" s="195" t="s">
        <x:v>1809</x:v>
      </x:c>
      <x:c r="D2825" s="194" t="s">
        <x:v>4621</x:v>
      </x:c>
      <x:c r="E2825" s="194">
        <x:v>1</x:v>
      </x:c>
      <x:c r="F2825" s="195" t="s">
        <x:v>6153</x:v>
      </x:c>
      <x:c r="G2825" s="194" t="s">
        <x:v>4621</x:v>
      </x:c>
      <x:c r="H2825" s="194">
        <x:v>1</x:v>
      </x:c>
      <x:c r="I2825" s="448"/>
    </x:row>
    <x:row r="2826" spans="3:9">
      <x:c r="C2826" s="195" t="s">
        <x:v>6153</x:v>
      </x:c>
      <x:c r="D2826" s="194" t="s">
        <x:v>4621</x:v>
      </x:c>
      <x:c r="E2826" s="194">
        <x:v>1</x:v>
      </x:c>
      <x:c r="F2826" s="233" t="s">
        <x:v>4637</x:v>
      </x:c>
      <x:c r="G2826" s="234" t="s">
        <x:v>3050</x:v>
      </x:c>
      <x:c r="H2826" s="234">
        <x:v>1</x:v>
      </x:c>
      <x:c r="I2826" s="448" t="s">
        <x:v>7755</x:v>
      </x:c>
    </x:row>
    <x:row r="2827" spans="3:9">
      <x:c r="C2827" s="195" t="s">
        <x:v>5956</x:v>
      </x:c>
      <x:c r="D2827" s="194" t="s">
        <x:v>3016</x:v>
      </x:c>
      <x:c r="E2827" s="194">
        <x:v>1</x:v>
      </x:c>
      <x:c r="F2827" s="233" t="s">
        <x:v>1800</x:v>
      </x:c>
      <x:c r="G2827" s="234" t="s">
        <x:v>3050</x:v>
      </x:c>
      <x:c r="H2827" s="234">
        <x:v>1</x:v>
      </x:c>
      <x:c r="I2827" s="448"/>
    </x:row>
    <x:row r="2828" spans="3:9">
      <x:c r="C2828" s="195" t="s">
        <x:v>8440</x:v>
      </x:c>
      <x:c r="D2828" s="194" t="s">
        <x:v>3016</x:v>
      </x:c>
      <x:c r="E2828" s="194">
        <x:v>1</x:v>
      </x:c>
      <x:c r="F2828" s="233" t="s">
        <x:v>3250</x:v>
      </x:c>
      <x:c r="G2828" s="234" t="s">
        <x:v>4629</x:v>
      </x:c>
      <x:c r="H2828" s="234">
        <x:v>1</x:v>
      </x:c>
      <x:c r="I2828" s="448"/>
    </x:row>
    <x:row r="2829" spans="3:9">
      <x:c r="C2829" s="195" t="s">
        <x:v>4521</x:v>
      </x:c>
      <x:c r="D2829" s="194" t="s">
        <x:v>3016</x:v>
      </x:c>
      <x:c r="E2829" s="194">
        <x:v>1</x:v>
      </x:c>
      <x:c r="F2829" s="233" t="s">
        <x:v>3367</x:v>
      </x:c>
      <x:c r="G2829" s="234" t="s">
        <x:v>2999</x:v>
      </x:c>
      <x:c r="H2829" s="234">
        <x:v>1</x:v>
      </x:c>
      <x:c r="I2829" s="448"/>
    </x:row>
    <x:row r="2830" spans="5:5">
      <x:c r="E2830" s="194">
        <x:f>SUM(E2817:E2829)</x:f>
        <x:v>13</x:v>
      </x:c>
    </x:row>
    <x:row r="2831" spans="1:9">
      <x:c r="A2831" s="186">
        <x:v>45908</x:v>
      </x:c>
      <x:c r="B2831" s="452" t="s">
        <x:v>7737</x:v>
      </x:c>
      <x:c r="C2831" s="195" t="s">
        <x:v>6678</x:v>
      </x:c>
      <x:c r="D2831" s="194" t="s">
        <x:v>2999</x:v>
      </x:c>
      <x:c r="E2831" s="194">
        <x:v>1</x:v>
      </x:c>
      <x:c r="F2831" s="195" t="s">
        <x:v>2182</x:v>
      </x:c>
      <x:c r="G2831" s="194" t="s">
        <x:v>3050</x:v>
      </x:c>
      <x:c r="H2831" s="194">
        <x:v>1</x:v>
      </x:c>
      <x:c r="I2831" s="448"/>
    </x:row>
    <x:row r="2832" spans="3:9">
      <x:c r="C2832" s="195" t="s">
        <x:v>6812</x:v>
      </x:c>
      <x:c r="D2832" s="194" t="s">
        <x:v>4629</x:v>
      </x:c>
      <x:c r="E2832" s="194">
        <x:v>1</x:v>
      </x:c>
      <x:c r="F2832" s="361" t="s">
        <x:v>2359</x:v>
      </x:c>
      <x:c r="G2832" s="362" t="s">
        <x:v>4621</x:v>
      </x:c>
      <x:c r="H2832" s="362">
        <x:v>1</x:v>
      </x:c>
      <x:c r="I2832" s="448" t="s">
        <x:v>7755</x:v>
      </x:c>
    </x:row>
    <x:row r="2833" spans="3:9">
      <x:c r="C2833" s="195" t="s">
        <x:v>2182</x:v>
      </x:c>
      <x:c r="D2833" s="194" t="s">
        <x:v>3050</x:v>
      </x:c>
      <x:c r="E2833" s="194">
        <x:v>1</x:v>
      </x:c>
      <x:c r="F2833" s="361" t="s">
        <x:v>1896</x:v>
      </x:c>
      <x:c r="G2833" s="362" t="s">
        <x:v>3050</x:v>
      </x:c>
      <x:c r="H2833" s="362">
        <x:v>1</x:v>
      </x:c>
      <x:c r="I2833" s="448" t="s">
        <x:v>7755</x:v>
      </x:c>
    </x:row>
    <x:row r="2834" spans="3:9">
      <x:c r="C2834" s="195" t="s">
        <x:v>1896</x:v>
      </x:c>
      <x:c r="D2834" s="194" t="s">
        <x:v>3050</x:v>
      </x:c>
      <x:c r="E2834" s="194">
        <x:v>1</x:v>
      </x:c>
      <x:c r="F2834" s="195" t="s">
        <x:v>1832</x:v>
      </x:c>
      <x:c r="G2834" s="194" t="s">
        <x:v>3050</x:v>
      </x:c>
      <x:c r="H2834" s="194">
        <x:v>1</x:v>
      </x:c>
      <x:c r="I2834" s="448"/>
    </x:row>
    <x:row r="2835" spans="3:9">
      <x:c r="C2835" s="195" t="s">
        <x:v>1832</x:v>
      </x:c>
      <x:c r="D2835" s="194" t="s">
        <x:v>3050</x:v>
      </x:c>
      <x:c r="E2835" s="194">
        <x:v>1</x:v>
      </x:c>
      <x:c r="F2835" s="355" t="s">
        <x:v>5852</x:v>
      </x:c>
      <x:c r="G2835" s="356" t="s">
        <x:v>3016</x:v>
      </x:c>
      <x:c r="H2835" s="356">
        <x:v>2</x:v>
      </x:c>
      <x:c r="I2835" s="448"/>
    </x:row>
    <x:row r="2836" spans="3:9">
      <x:c r="C2836" s="195" t="s">
        <x:v>3271</x:v>
      </x:c>
      <x:c r="D2836" s="194" t="s">
        <x:v>3050</x:v>
      </x:c>
      <x:c r="E2836" s="194">
        <x:v>1</x:v>
      </x:c>
      <x:c r="F2836" s="195" t="s">
        <x:v>3271</x:v>
      </x:c>
      <x:c r="G2836" s="194" t="s">
        <x:v>3050</x:v>
      </x:c>
      <x:c r="H2836" s="194">
        <x:v>1</x:v>
      </x:c>
      <x:c r="I2836" s="448"/>
    </x:row>
    <x:row r="2837" spans="3:9">
      <x:c r="C2837" s="195" t="s">
        <x:v>6247</x:v>
      </x:c>
      <x:c r="D2837" s="87" t="s">
        <x:v>4772</x:v>
      </x:c>
      <x:c r="E2837" s="194">
        <x:v>1</x:v>
      </x:c>
      <x:c r="F2837" s="195" t="s">
        <x:v>6812</x:v>
      </x:c>
      <x:c r="G2837" s="194" t="s">
        <x:v>4629</x:v>
      </x:c>
      <x:c r="H2837" s="194">
        <x:v>1</x:v>
      </x:c>
      <x:c r="I2837" s="448"/>
    </x:row>
    <x:row r="2838" spans="3:9">
      <x:c r="C2838" s="195" t="s">
        <x:v>2359</x:v>
      </x:c>
      <x:c r="D2838" s="194" t="s">
        <x:v>4621</x:v>
      </x:c>
      <x:c r="E2838" s="194">
        <x:v>1</x:v>
      </x:c>
      <x:c r="F2838" s="233" t="s">
        <x:v>6173</x:v>
      </x:c>
      <x:c r="G2838" s="234" t="s">
        <x:v>4621</x:v>
      </x:c>
      <x:c r="H2838" s="234">
        <x:v>1</x:v>
      </x:c>
      <x:c r="I2838" s="448"/>
    </x:row>
    <x:row r="2839" spans="3:9">
      <x:c r="C2839" s="195" t="s">
        <x:v>6173</x:v>
      </x:c>
      <x:c r="D2839" s="194" t="s">
        <x:v>4621</x:v>
      </x:c>
      <x:c r="E2839" s="194">
        <x:v>1</x:v>
      </x:c>
      <x:c r="F2839" s="233" t="s">
        <x:v>6678</x:v>
      </x:c>
      <x:c r="G2839" s="234" t="s">
        <x:v>2999</x:v>
      </x:c>
      <x:c r="H2839" s="234">
        <x:v>1</x:v>
      </x:c>
      <x:c r="I2839" s="448"/>
    </x:row>
    <x:row r="2840" spans="3:9">
      <x:c r="C2840" s="195" t="s">
        <x:v>6159</x:v>
      </x:c>
      <x:c r="D2840" s="194" t="s">
        <x:v>4621</x:v>
      </x:c>
      <x:c r="E2840" s="194">
        <x:v>1</x:v>
      </x:c>
      <x:c r="F2840" s="233" t="s">
        <x:v>6175</x:v>
      </x:c>
      <x:c r="G2840" s="234" t="s">
        <x:v>3016</x:v>
      </x:c>
      <x:c r="H2840" s="234">
        <x:v>1</x:v>
      </x:c>
      <x:c r="I2840" s="448"/>
    </x:row>
    <x:row r="2841" spans="3:9">
      <x:c r="C2841" s="195" t="s">
        <x:v>5852</x:v>
      </x:c>
      <x:c r="D2841" s="194" t="s">
        <x:v>3016</x:v>
      </x:c>
      <x:c r="E2841" s="194">
        <x:v>2</x:v>
      </x:c>
      <x:c r="F2841" s="233" t="s">
        <x:v>6159</x:v>
      </x:c>
      <x:c r="G2841" s="234" t="s">
        <x:v>4621</x:v>
      </x:c>
      <x:c r="H2841" s="234">
        <x:v>1</x:v>
      </x:c>
      <x:c r="I2841" s="448"/>
    </x:row>
    <x:row r="2842" spans="3:9">
      <x:c r="C2842" s="195" t="s">
        <x:v>6175</x:v>
      </x:c>
      <x:c r="D2842" s="194" t="s">
        <x:v>3016</x:v>
      </x:c>
      <x:c r="E2842" s="194">
        <x:v>1</x:v>
      </x:c>
      <x:c r="F2842" s="233" t="s">
        <x:v>6247</x:v>
      </x:c>
      <x:c r="G2842" s="188" t="s">
        <x:v>4772</x:v>
      </x:c>
      <x:c r="H2842" s="234">
        <x:v>1</x:v>
      </x:c>
      <x:c r="I2842" s="448"/>
    </x:row>
    <x:row r="2843" spans="5:5">
      <x:c r="E2843" s="194">
        <x:f>SUM(E2831:E2842)</x:f>
        <x:v>13</x:v>
      </x:c>
    </x:row>
    <x:row r="2844" spans="1:9">
      <x:c r="A2844" s="186">
        <x:v>45909</x:v>
      </x:c>
      <x:c r="B2844" s="452" t="s">
        <x:v>7779</x:v>
      </x:c>
      <x:c r="C2844" s="195" t="s">
        <x:v>8429</x:v>
      </x:c>
      <x:c r="D2844" s="194" t="s">
        <x:v>3044</x:v>
      </x:c>
      <x:c r="E2844" s="194">
        <x:v>1</x:v>
      </x:c>
      <x:c r="F2844" s="236" t="s">
        <x:v>8429</x:v>
      </x:c>
      <x:c r="G2844" s="237" t="s">
        <x:v>3044</x:v>
      </x:c>
      <x:c r="H2844" s="237">
        <x:v>1</x:v>
      </x:c>
      <x:c r="I2844" s="448" t="s">
        <x:v>4958</x:v>
      </x:c>
    </x:row>
    <x:row r="2845" spans="3:9">
      <x:c r="C2845" s="195" t="s">
        <x:v>4577</x:v>
      </x:c>
      <x:c r="D2845" s="194" t="s">
        <x:v>4629</x:v>
      </x:c>
      <x:c r="E2845" s="194">
        <x:v>1</x:v>
      </x:c>
      <x:c r="F2845" s="195" t="s">
        <x:v>8781</x:v>
      </x:c>
      <x:c r="G2845" s="194" t="s">
        <x:v>4621</x:v>
      </x:c>
      <x:c r="H2845" s="194">
        <x:v>1</x:v>
      </x:c>
      <x:c r="I2845" s="448"/>
    </x:row>
    <x:row r="2846" spans="3:9">
      <x:c r="C2846" s="195" t="s">
        <x:v>6799</x:v>
      </x:c>
      <x:c r="D2846" s="194" t="s">
        <x:v>4629</x:v>
      </x:c>
      <x:c r="E2846" s="194">
        <x:v>1</x:v>
      </x:c>
      <x:c r="F2846" s="361" t="s">
        <x:v>4577</x:v>
      </x:c>
      <x:c r="G2846" s="362" t="s">
        <x:v>4629</x:v>
      </x:c>
      <x:c r="H2846" s="362">
        <x:v>1</x:v>
      </x:c>
      <x:c r="I2846" s="448" t="s">
        <x:v>4958</x:v>
      </x:c>
    </x:row>
    <x:row r="2847" spans="3:9">
      <x:c r="C2847" s="195" t="s">
        <x:v>1832</x:v>
      </x:c>
      <x:c r="D2847" s="194" t="s">
        <x:v>3050</x:v>
      </x:c>
      <x:c r="E2847" s="194">
        <x:v>1</x:v>
      </x:c>
      <x:c r="F2847" s="361" t="s">
        <x:v>1832</x:v>
      </x:c>
      <x:c r="G2847" s="362" t="s">
        <x:v>3050</x:v>
      </x:c>
      <x:c r="H2847" s="362">
        <x:v>1</x:v>
      </x:c>
      <x:c r="I2847" s="448" t="s">
        <x:v>4958</x:v>
      </x:c>
    </x:row>
    <x:row r="2848" spans="3:9">
      <x:c r="C2848" s="195" t="s">
        <x:v>4597</x:v>
      </x:c>
      <x:c r="D2848" s="194" t="s">
        <x:v>3050</x:v>
      </x:c>
      <x:c r="E2848" s="194">
        <x:v>1</x:v>
      </x:c>
      <x:c r="F2848" s="195" t="s">
        <x:v>8127</x:v>
      </x:c>
      <x:c r="G2848" s="147" t="s">
        <x:v>4772</x:v>
      </x:c>
      <x:c r="H2848" s="194">
        <x:v>1</x:v>
      </x:c>
      <x:c r="I2848" s="448" t="s">
        <x:v>7755</x:v>
      </x:c>
    </x:row>
    <x:row r="2849" spans="3:9">
      <x:c r="C2849" s="195" t="s">
        <x:v>8127</x:v>
      </x:c>
      <x:c r="D2849" s="87" t="s">
        <x:v>4772</x:v>
      </x:c>
      <x:c r="E2849" s="194">
        <x:v>1</x:v>
      </x:c>
      <x:c r="F2849" s="355" t="s">
        <x:v>6153</x:v>
      </x:c>
      <x:c r="G2849" s="356" t="s">
        <x:v>4621</x:v>
      </x:c>
      <x:c r="H2849" s="356">
        <x:v>1</x:v>
      </x:c>
      <x:c r="I2849" s="448" t="s">
        <x:v>4958</x:v>
      </x:c>
    </x:row>
    <x:row r="2850" spans="3:9">
      <x:c r="C2850" s="195" t="s">
        <x:v>4655</x:v>
      </x:c>
      <x:c r="D2850" s="87" t="s">
        <x:v>4772</x:v>
      </x:c>
      <x:c r="E2850" s="194">
        <x:v>1</x:v>
      </x:c>
      <x:c r="F2850" s="195" t="s">
        <x:v>6229</x:v>
      </x:c>
      <x:c r="G2850" s="194" t="s">
        <x:v>4621</x:v>
      </x:c>
      <x:c r="H2850" s="194">
        <x:v>1</x:v>
      </x:c>
      <x:c r="I2850" s="448"/>
    </x:row>
    <x:row r="2851" spans="3:9">
      <x:c r="C2851" s="195" t="s">
        <x:v>8781</x:v>
      </x:c>
      <x:c r="D2851" s="194" t="s">
        <x:v>4621</x:v>
      </x:c>
      <x:c r="E2851" s="194">
        <x:v>1</x:v>
      </x:c>
      <x:c r="F2851" s="195" t="s">
        <x:v>6786</x:v>
      </x:c>
      <x:c r="G2851" s="194" t="s">
        <x:v>4621</x:v>
      </x:c>
      <x:c r="H2851" s="194">
        <x:v>1</x:v>
      </x:c>
      <x:c r="I2851" s="448"/>
    </x:row>
    <x:row r="2852" spans="3:9">
      <x:c r="C2852" s="195" t="s">
        <x:v>6153</x:v>
      </x:c>
      <x:c r="D2852" s="194" t="s">
        <x:v>4621</x:v>
      </x:c>
      <x:c r="E2852" s="194">
        <x:v>1</x:v>
      </x:c>
      <x:c r="F2852" s="195" t="s">
        <x:v>4597</x:v>
      </x:c>
      <x:c r="G2852" s="194" t="s">
        <x:v>3050</x:v>
      </x:c>
      <x:c r="H2852" s="194">
        <x:v>1</x:v>
      </x:c>
      <x:c r="I2852" s="448" t="s">
        <x:v>4958</x:v>
      </x:c>
    </x:row>
    <x:row r="2853" spans="3:9">
      <x:c r="C2853" s="195" t="s">
        <x:v>6229</x:v>
      </x:c>
      <x:c r="D2853" s="194" t="s">
        <x:v>4621</x:v>
      </x:c>
      <x:c r="E2853" s="194">
        <x:v>1</x:v>
      </x:c>
      <x:c r="F2853" s="233" t="s">
        <x:v>4655</x:v>
      </x:c>
      <x:c r="G2853" s="188" t="s">
        <x:v>4772</x:v>
      </x:c>
      <x:c r="H2853" s="234">
        <x:v>1</x:v>
      </x:c>
      <x:c r="I2853" s="448" t="s">
        <x:v>7755</x:v>
      </x:c>
    </x:row>
    <x:row r="2854" spans="3:9">
      <x:c r="C2854" s="195" t="s">
        <x:v>6786</x:v>
      </x:c>
      <x:c r="D2854" s="194" t="s">
        <x:v>4621</x:v>
      </x:c>
      <x:c r="E2854" s="194">
        <x:v>1</x:v>
      </x:c>
      <x:c r="F2854" s="233" t="s">
        <x:v>6799</x:v>
      </x:c>
      <x:c r="G2854" s="234" t="s">
        <x:v>4629</x:v>
      </x:c>
      <x:c r="H2854" s="234">
        <x:v>1</x:v>
      </x:c>
      <x:c r="I2854" s="448" t="s">
        <x:v>7755</x:v>
      </x:c>
    </x:row>
    <x:row r="2855" spans="5:5">
      <x:c r="E2855" s="194">
        <x:f>SUM(E2844:E2854)</x:f>
        <x:v>11</x:v>
      </x:c>
    </x:row>
    <x:row r="2856" spans="1:9">
      <x:c r="A2856" s="186">
        <x:v>45910</x:v>
      </x:c>
      <x:c r="B2856" s="452" t="s">
        <x:v>7762</x:v>
      </x:c>
      <x:c r="C2856" s="195" t="s">
        <x:v>8669</x:v>
      </x:c>
      <x:c r="D2856" s="194" t="s">
        <x:v>4629</x:v>
      </x:c>
      <x:c r="E2856" s="194">
        <x:v>1</x:v>
      </x:c>
      <x:c r="F2856" s="195" t="s">
        <x:v>5724</x:v>
      </x:c>
      <x:c r="G2856" s="194" t="s">
        <x:v>3050</x:v>
      </x:c>
      <x:c r="H2856" s="194">
        <x:v>1</x:v>
      </x:c>
      <x:c r="I2856" s="448" t="s">
        <x:v>4958</x:v>
      </x:c>
    </x:row>
    <x:row r="2857" spans="3:9">
      <x:c r="C2857" s="195" t="s">
        <x:v>3295</x:v>
      </x:c>
      <x:c r="D2857" s="194" t="s">
        <x:v>4629</x:v>
      </x:c>
      <x:c r="E2857" s="194">
        <x:v>1</x:v>
      </x:c>
      <x:c r="F2857" s="236" t="s">
        <x:v>8669</x:v>
      </x:c>
      <x:c r="G2857" s="237" t="s">
        <x:v>4629</x:v>
      </x:c>
      <x:c r="H2857" s="237">
        <x:v>1</x:v>
      </x:c>
      <x:c r="I2857" s="448" t="s">
        <x:v>4958</x:v>
      </x:c>
    </x:row>
    <x:row r="2858" spans="3:9">
      <x:c r="C2858" s="195" t="s">
        <x:v>5941</x:v>
      </x:c>
      <x:c r="D2858" s="194" t="s">
        <x:v>3050</x:v>
      </x:c>
      <x:c r="E2858" s="194">
        <x:v>1</x:v>
      </x:c>
      <x:c r="F2858" s="236" t="s">
        <x:v>5941</x:v>
      </x:c>
      <x:c r="G2858" s="237" t="s">
        <x:v>3050</x:v>
      </x:c>
      <x:c r="H2858" s="237">
        <x:v>1</x:v>
      </x:c>
      <x:c r="I2858" s="448"/>
    </x:row>
    <x:row r="2859" spans="3:9">
      <x:c r="C2859" s="195" t="s">
        <x:v>5724</x:v>
      </x:c>
      <x:c r="D2859" s="194" t="s">
        <x:v>3050</x:v>
      </x:c>
      <x:c r="E2859" s="194">
        <x:v>1</x:v>
      </x:c>
      <x:c r="F2859" s="195" t="s">
        <x:v>2222</x:v>
      </x:c>
      <x:c r="G2859" s="194" t="s">
        <x:v>4621</x:v>
      </x:c>
      <x:c r="H2859" s="194">
        <x:v>1</x:v>
      </x:c>
      <x:c r="I2859" s="448" t="s">
        <x:v>7755</x:v>
      </x:c>
    </x:row>
    <x:row r="2860" spans="3:9">
      <x:c r="C2860" s="195" t="s">
        <x:v>1821</x:v>
      </x:c>
      <x:c r="D2860" s="194" t="s">
        <x:v>3050</x:v>
      </x:c>
      <x:c r="E2860" s="194">
        <x:v>2</x:v>
      </x:c>
      <x:c r="F2860" s="361" t="s">
        <x:v>1821</x:v>
      </x:c>
      <x:c r="G2860" s="362" t="s">
        <x:v>3050</x:v>
      </x:c>
      <x:c r="H2860" s="362">
        <x:v>2</x:v>
      </x:c>
      <x:c r="I2860" s="448"/>
    </x:row>
    <x:row r="2861" spans="3:9">
      <x:c r="C2861" s="195" t="s">
        <x:v>6136</x:v>
      </x:c>
      <x:c r="D2861" s="194" t="s">
        <x:v>3050</x:v>
      </x:c>
      <x:c r="E2861" s="194">
        <x:v>1</x:v>
      </x:c>
      <x:c r="F2861" s="195" t="s">
        <x:v>6136</x:v>
      </x:c>
      <x:c r="G2861" s="194" t="s">
        <x:v>3050</x:v>
      </x:c>
      <x:c r="H2861" s="194">
        <x:v>1</x:v>
      </x:c>
      <x:c r="I2861" s="448"/>
    </x:row>
    <x:row r="2862" spans="3:9">
      <x:c r="C2862" s="195" t="s">
        <x:v>2222</x:v>
      </x:c>
      <x:c r="D2862" s="194" t="s">
        <x:v>4621</x:v>
      </x:c>
      <x:c r="E2862" s="194">
        <x:v>1</x:v>
      </x:c>
      <x:c r="F2862" s="195" t="s">
        <x:v>3295</x:v>
      </x:c>
      <x:c r="G2862" s="194" t="s">
        <x:v>4629</x:v>
      </x:c>
      <x:c r="H2862" s="194">
        <x:v>1</x:v>
      </x:c>
      <x:c r="I2862" s="448" t="s">
        <x:v>7755</x:v>
      </x:c>
    </x:row>
    <x:row r="2863" spans="3:9">
      <x:c r="C2863" s="195" t="s">
        <x:v>6153</x:v>
      </x:c>
      <x:c r="D2863" s="194" t="s">
        <x:v>4621</x:v>
      </x:c>
      <x:c r="E2863" s="194">
        <x:v>1</x:v>
      </x:c>
      <x:c r="F2863" s="195" t="s">
        <x:v>6153</x:v>
      </x:c>
      <x:c r="G2863" s="194" t="s">
        <x:v>4621</x:v>
      </x:c>
      <x:c r="H2863" s="194">
        <x:v>1</x:v>
      </x:c>
      <x:c r="I2863" s="448" t="s">
        <x:v>7755</x:v>
      </x:c>
    </x:row>
    <x:row r="2864" spans="3:9">
      <x:c r="C2864" s="195" t="s">
        <x:v>3313</x:v>
      </x:c>
      <x:c r="D2864" s="194" t="s">
        <x:v>4621</x:v>
      </x:c>
      <x:c r="E2864" s="194">
        <x:v>1</x:v>
      </x:c>
      <x:c r="F2864" s="355" t="s">
        <x:v>3313</x:v>
      </x:c>
      <x:c r="G2864" s="356" t="s">
        <x:v>4621</x:v>
      </x:c>
      <x:c r="H2864" s="356">
        <x:v>1</x:v>
      </x:c>
      <x:c r="I2864" s="448"/>
    </x:row>
    <x:row r="2865" spans="5:5">
      <x:c r="E2865" s="194">
        <x:f>SUM(E2856:E2864)</x:f>
        <x:v>10</x:v>
      </x:c>
    </x:row>
    <x:row r="2866" spans="1:9">
      <x:c r="A2866" s="186">
        <x:v>45911</x:v>
      </x:c>
      <x:c r="B2866" s="452" t="s">
        <x:v>7753</x:v>
      </x:c>
      <x:c r="C2866" s="195" t="s">
        <x:v>8737</x:v>
      </x:c>
      <x:c r="D2866" s="194" t="s">
        <x:v>2999</x:v>
      </x:c>
      <x:c r="E2866" s="194">
        <x:v>1</x:v>
      </x:c>
      <x:c r="F2866" s="195" t="s">
        <x:v>8737</x:v>
      </x:c>
      <x:c r="G2866" s="194" t="s">
        <x:v>2999</x:v>
      </x:c>
      <x:c r="H2866" s="194">
        <x:v>1</x:v>
      </x:c>
      <x:c r="I2866" s="448" t="s">
        <x:v>7755</x:v>
      </x:c>
    </x:row>
    <x:row r="2867" spans="3:9">
      <x:c r="C2867" s="195" t="s">
        <x:v>6186</x:v>
      </x:c>
      <x:c r="D2867" s="194" t="s">
        <x:v>2999</x:v>
      </x:c>
      <x:c r="E2867" s="194">
        <x:v>1</x:v>
      </x:c>
      <x:c r="F2867" s="466" t="s">
        <x:v>8956</x:v>
      </x:c>
      <x:c r="G2867" s="467" t="s">
        <x:v>3050</x:v>
      </x:c>
      <x:c r="H2867" s="467">
        <x:v>1</x:v>
      </x:c>
      <x:c r="I2867" s="448" t="s">
        <x:v>4958</x:v>
      </x:c>
    </x:row>
    <x:row r="2868" spans="3:9">
      <x:c r="C2868" s="195" t="s">
        <x:v>6829</x:v>
      </x:c>
      <x:c r="D2868" s="194" t="s">
        <x:v>4629</x:v>
      </x:c>
      <x:c r="E2868" s="194">
        <x:v>1</x:v>
      </x:c>
      <x:c r="F2868" s="195" t="s">
        <x:v>8119</x:v>
      </x:c>
      <x:c r="G2868" s="194" t="s">
        <x:v>4621</x:v>
      </x:c>
      <x:c r="H2868" s="194">
        <x:v>2</x:v>
      </x:c>
      <x:c r="I2868" s="448" t="s">
        <x:v>7755</x:v>
      </x:c>
    </x:row>
    <x:row r="2869" spans="3:9">
      <x:c r="C2869" s="195" t="s">
        <x:v>4161</x:v>
      </x:c>
      <x:c r="D2869" s="194" t="s">
        <x:v>4629</x:v>
      </x:c>
      <x:c r="E2869" s="194">
        <x:v>1</x:v>
      </x:c>
      <x:c r="F2869" s="326" t="s">
        <x:v>6771</x:v>
      </x:c>
      <x:c r="G2869" s="327" t="s">
        <x:v>3016</x:v>
      </x:c>
      <x:c r="H2869" s="327">
        <x:v>1</x:v>
      </x:c>
      <x:c r="I2869" s="448"/>
    </x:row>
    <x:row r="2870" spans="3:9">
      <x:c r="C2870" s="195" t="s">
        <x:v>6143</x:v>
      </x:c>
      <x:c r="D2870" s="194" t="s">
        <x:v>4629</x:v>
      </x:c>
      <x:c r="E2870" s="194">
        <x:v>1</x:v>
      </x:c>
      <x:c r="F2870" s="195" t="s">
        <x:v>3418</x:v>
      </x:c>
      <x:c r="G2870" s="194" t="s">
        <x:v>3050</x:v>
      </x:c>
      <x:c r="H2870" s="194">
        <x:v>1</x:v>
      </x:c>
      <x:c r="I2870" s="448"/>
    </x:row>
    <x:row r="2871" spans="3:9">
      <x:c r="C2871" s="195" t="s">
        <x:v>6239</x:v>
      </x:c>
      <x:c r="D2871" s="194" t="s">
        <x:v>4629</x:v>
      </x:c>
      <x:c r="E2871" s="194">
        <x:v>1</x:v>
      </x:c>
      <x:c r="F2871" s="195" t="s">
        <x:v>1849</x:v>
      </x:c>
      <x:c r="G2871" s="194" t="s">
        <x:v>4621</x:v>
      </x:c>
      <x:c r="H2871" s="194">
        <x:v>1</x:v>
      </x:c>
      <x:c r="I2871" s="448" t="s">
        <x:v>7755</x:v>
      </x:c>
    </x:row>
    <x:row r="2872" spans="3:9">
      <x:c r="C2872" s="195" t="s">
        <x:v>8956</x:v>
      </x:c>
      <x:c r="D2872" s="194" t="s">
        <x:v>3050</x:v>
      </x:c>
      <x:c r="E2872" s="194">
        <x:v>1</x:v>
      </x:c>
      <x:c r="F2872" s="464" t="s">
        <x:v>1931</x:v>
      </x:c>
      <x:c r="G2872" s="465" t="s">
        <x:v>4621</x:v>
      </x:c>
      <x:c r="H2872" s="465">
        <x:v>1</x:v>
      </x:c>
      <x:c r="I2872" s="448" t="s">
        <x:v>4958</x:v>
      </x:c>
    </x:row>
    <x:row r="2873" spans="3:9">
      <x:c r="C2873" s="195" t="s">
        <x:v>3418</x:v>
      </x:c>
      <x:c r="D2873" s="194" t="s">
        <x:v>3050</x:v>
      </x:c>
      <x:c r="E2873" s="194">
        <x:v>1</x:v>
      </x:c>
      <x:c r="F2873" s="464" t="s">
        <x:v>4706</x:v>
      </x:c>
      <x:c r="G2873" s="465" t="s">
        <x:v>3050</x:v>
      </x:c>
      <x:c r="H2873" s="465">
        <x:v>1</x:v>
      </x:c>
      <x:c r="I2873" s="448"/>
    </x:row>
    <x:row r="2874" spans="3:9">
      <x:c r="C2874" s="195" t="s">
        <x:v>4706</x:v>
      </x:c>
      <x:c r="D2874" s="194" t="s">
        <x:v>3050</x:v>
      </x:c>
      <x:c r="E2874" s="194">
        <x:v>1</x:v>
      </x:c>
      <x:c r="F2874" s="464" t="s">
        <x:v>6186</x:v>
      </x:c>
      <x:c r="G2874" s="465" t="s">
        <x:v>2999</x:v>
      </x:c>
      <x:c r="H2874" s="465">
        <x:v>1</x:v>
      </x:c>
      <x:c r="I2874" s="448" t="s">
        <x:v>7755</x:v>
      </x:c>
    </x:row>
    <x:row r="2875" spans="3:9">
      <x:c r="C2875" s="195" t="s">
        <x:v>6921</x:v>
      </x:c>
      <x:c r="D2875" s="194" t="s">
        <x:v>3050</x:v>
      </x:c>
      <x:c r="E2875" s="194">
        <x:v>1</x:v>
      </x:c>
      <x:c r="F2875" s="195" t="s">
        <x:v>6829</x:v>
      </x:c>
      <x:c r="G2875" s="194" t="s">
        <x:v>4629</x:v>
      </x:c>
      <x:c r="H2875" s="194">
        <x:v>1</x:v>
      </x:c>
      <x:c r="I2875" s="448"/>
    </x:row>
    <x:row r="2876" spans="3:9">
      <x:c r="C2876" s="195" t="s">
        <x:v>6771</x:v>
      </x:c>
      <x:c r="D2876" s="194" t="s">
        <x:v>3016</x:v>
      </x:c>
      <x:c r="E2876" s="194">
        <x:v>1</x:v>
      </x:c>
      <x:c r="F2876" s="195" t="s">
        <x:v>4161</x:v>
      </x:c>
      <x:c r="G2876" s="194" t="s">
        <x:v>4629</x:v>
      </x:c>
      <x:c r="H2876" s="194">
        <x:v>1</x:v>
      </x:c>
      <x:c r="I2876" s="448" t="s">
        <x:v>7755</x:v>
      </x:c>
    </x:row>
    <x:row r="2877" spans="3:9">
      <x:c r="C2877" s="195" t="s">
        <x:v>8119</x:v>
      </x:c>
      <x:c r="D2877" s="194" t="s">
        <x:v>4621</x:v>
      </x:c>
      <x:c r="E2877" s="194">
        <x:v>2</x:v>
      </x:c>
      <x:c r="F2877" s="355" t="s">
        <x:v>6683</x:v>
      </x:c>
      <x:c r="G2877" s="356" t="s">
        <x:v>4621</x:v>
      </x:c>
      <x:c r="H2877" s="356">
        <x:v>1</x:v>
      </x:c>
      <x:c r="I2877" s="448"/>
    </x:row>
    <x:row r="2878" spans="3:9">
      <x:c r="C2878" s="195" t="s">
        <x:v>1849</x:v>
      </x:c>
      <x:c r="D2878" s="194" t="s">
        <x:v>4621</x:v>
      </x:c>
      <x:c r="E2878" s="194">
        <x:v>1</x:v>
      </x:c>
      <x:c r="F2878" s="355" t="s">
        <x:v>4605</x:v>
      </x:c>
      <x:c r="G2878" s="356" t="s">
        <x:v>3016</x:v>
      </x:c>
      <x:c r="H2878" s="356">
        <x:v>1</x:v>
      </x:c>
      <x:c r="I2878" s="448" t="s">
        <x:v>4958</x:v>
      </x:c>
    </x:row>
    <x:row r="2879" spans="3:9">
      <x:c r="C2879" s="195" t="s">
        <x:v>1931</x:v>
      </x:c>
      <x:c r="D2879" s="194" t="s">
        <x:v>4621</x:v>
      </x:c>
      <x:c r="E2879" s="194">
        <x:v>1</x:v>
      </x:c>
      <x:c r="F2879" s="355" t="s">
        <x:v>3431</x:v>
      </x:c>
      <x:c r="G2879" s="356" t="s">
        <x:v>4621</x:v>
      </x:c>
      <x:c r="H2879" s="356">
        <x:v>1</x:v>
      </x:c>
      <x:c r="I2879" s="448" t="s">
        <x:v>4958</x:v>
      </x:c>
    </x:row>
    <x:row r="2880" spans="3:9">
      <x:c r="C2880" s="195" t="s">
        <x:v>6683</x:v>
      </x:c>
      <x:c r="D2880" s="194" t="s">
        <x:v>4621</x:v>
      </x:c>
      <x:c r="E2880" s="194">
        <x:v>1</x:v>
      </x:c>
      <x:c r="F2880" s="195" t="s">
        <x:v>6921</x:v>
      </x:c>
      <x:c r="G2880" s="194" t="s">
        <x:v>3050</x:v>
      </x:c>
      <x:c r="H2880" s="194">
        <x:v>1</x:v>
      </x:c>
      <x:c r="I2880" s="448"/>
    </x:row>
    <x:row r="2881" spans="3:9">
      <x:c r="C2881" s="195" t="s">
        <x:v>3431</x:v>
      </x:c>
      <x:c r="D2881" s="194" t="s">
        <x:v>4621</x:v>
      </x:c>
      <x:c r="E2881" s="194">
        <x:v>1</x:v>
      </x:c>
      <x:c r="F2881" s="195" t="s">
        <x:v>6786</x:v>
      </x:c>
      <x:c r="G2881" s="194" t="s">
        <x:v>4621</x:v>
      </x:c>
      <x:c r="H2881" s="194">
        <x:v>1</x:v>
      </x:c>
      <x:c r="I2881" s="448" t="s">
        <x:v>4958</x:v>
      </x:c>
    </x:row>
    <x:row r="2882" spans="3:9">
      <x:c r="C2882" s="195" t="s">
        <x:v>6786</x:v>
      </x:c>
      <x:c r="D2882" s="194" t="s">
        <x:v>4621</x:v>
      </x:c>
      <x:c r="E2882" s="194">
        <x:v>1</x:v>
      </x:c>
      <x:c r="F2882" s="195" t="s">
        <x:v>6143</x:v>
      </x:c>
      <x:c r="G2882" s="194" t="s">
        <x:v>4629</x:v>
      </x:c>
      <x:c r="H2882" s="194">
        <x:v>1</x:v>
      </x:c>
      <x:c r="I2882" s="448"/>
    </x:row>
    <x:row r="2883" spans="3:9">
      <x:c r="C2883" s="195" t="s">
        <x:v>1930</x:v>
      </x:c>
      <x:c r="D2883" s="194" t="s">
        <x:v>4621</x:v>
      </x:c>
      <x:c r="E2883" s="194">
        <x:v>1</x:v>
      </x:c>
      <x:c r="F2883" s="233" t="s">
        <x:v>1930</x:v>
      </x:c>
      <x:c r="G2883" s="234" t="s">
        <x:v>4621</x:v>
      </x:c>
      <x:c r="H2883" s="234">
        <x:v>1</x:v>
      </x:c>
      <x:c r="I2883" s="448"/>
    </x:row>
    <x:row r="2884" spans="3:9">
      <x:c r="C2884" s="195" t="s">
        <x:v>4605</x:v>
      </x:c>
      <x:c r="D2884" s="194" t="s">
        <x:v>3016</x:v>
      </x:c>
      <x:c r="E2884" s="194">
        <x:v>1</x:v>
      </x:c>
      <x:c r="F2884" s="233" t="s">
        <x:v>6239</x:v>
      </x:c>
      <x:c r="G2884" s="234" t="s">
        <x:v>4629</x:v>
      </x:c>
      <x:c r="H2884" s="234">
        <x:v>1</x:v>
      </x:c>
      <x:c r="I2884" s="448"/>
    </x:row>
    <x:row r="2885" spans="5:5">
      <x:c r="E2885" s="194">
        <x:f>SUM(E2866:E2884)</x:f>
        <x:v>20</x:v>
      </x:c>
    </x:row>
    <x:row r="2886" spans="1:9">
      <x:c r="A2886" s="186">
        <x:v>45912</x:v>
      </x:c>
      <x:c r="B2886" s="452" t="s">
        <x:v>7716</x:v>
      </x:c>
      <x:c r="C2886" s="195" t="s">
        <x:v>6152</x:v>
      </x:c>
      <x:c r="D2886" s="194" t="s">
        <x:v>2999</x:v>
      </x:c>
      <x:c r="E2886" s="194">
        <x:v>1</x:v>
      </x:c>
      <x:c r="F2886" s="464" t="s">
        <x:v>8149</x:v>
      </x:c>
      <x:c r="G2886" s="465" t="s">
        <x:v>3050</x:v>
      </x:c>
      <x:c r="H2886" s="465">
        <x:v>1</x:v>
      </x:c>
      <x:c r="I2886" s="448" t="s">
        <x:v>4958</x:v>
      </x:c>
    </x:row>
    <x:row r="2887" spans="3:9">
      <x:c r="C2887" s="195" t="s">
        <x:v>4801</x:v>
      </x:c>
      <x:c r="D2887" s="194" t="s">
        <x:v>2999</x:v>
      </x:c>
      <x:c r="E2887" s="194">
        <x:v>1</x:v>
      </x:c>
      <x:c r="F2887" s="464" t="s">
        <x:v>8784</x:v>
      </x:c>
      <x:c r="G2887" s="465" t="s">
        <x:v>3050</x:v>
      </x:c>
      <x:c r="H2887" s="465">
        <x:v>1</x:v>
      </x:c>
      <x:c r="I2887" s="448" t="s">
        <x:v>4958</x:v>
      </x:c>
    </x:row>
    <x:row r="2888" spans="3:9">
      <x:c r="C2888" s="195" t="s">
        <x:v>6126</x:v>
      </x:c>
      <x:c r="D2888" s="194" t="s">
        <x:v>2999</x:v>
      </x:c>
      <x:c r="E2888" s="194">
        <x:v>1</x:v>
      </x:c>
      <x:c r="F2888" s="195" t="s">
        <x:v>3258</x:v>
      </x:c>
      <x:c r="G2888" s="194" t="s">
        <x:v>4621</x:v>
      </x:c>
      <x:c r="H2888" s="194">
        <x:v>1</x:v>
      </x:c>
      <x:c r="I2888" s="448" t="s">
        <x:v>4958</x:v>
      </x:c>
    </x:row>
    <x:row r="2889" spans="3:9">
      <x:c r="C2889" s="195" t="s">
        <x:v>6833</x:v>
      </x:c>
      <x:c r="D2889" s="194" t="s">
        <x:v>2999</x:v>
      </x:c>
      <x:c r="E2889" s="194">
        <x:v>1</x:v>
      </x:c>
      <x:c r="F2889" s="355" t="s">
        <x:v>6108</x:v>
      </x:c>
      <x:c r="G2889" s="356" t="s">
        <x:v>4621</x:v>
      </x:c>
      <x:c r="H2889" s="356">
        <x:v>1</x:v>
      </x:c>
      <x:c r="I2889" s="448"/>
    </x:row>
    <x:row r="2890" spans="3:9">
      <x:c r="C2890" s="195" t="s">
        <x:v>6261</x:v>
      </x:c>
      <x:c r="D2890" s="194" t="s">
        <x:v>4629</x:v>
      </x:c>
      <x:c r="E2890" s="194">
        <x:v>1</x:v>
      </x:c>
      <x:c r="F2890" s="355" t="s">
        <x:v>6152</x:v>
      </x:c>
      <x:c r="G2890" s="356" t="s">
        <x:v>2999</x:v>
      </x:c>
      <x:c r="H2890" s="356">
        <x:v>1</x:v>
      </x:c>
      <x:c r="I2890" s="448"/>
    </x:row>
    <x:row r="2891" spans="3:9">
      <x:c r="C2891" s="195" t="s">
        <x:v>8149</x:v>
      </x:c>
      <x:c r="D2891" s="194" t="s">
        <x:v>3050</x:v>
      </x:c>
      <x:c r="E2891" s="194">
        <x:v>1</x:v>
      </x:c>
      <x:c r="F2891" s="195" t="s">
        <x:v>6261</x:v>
      </x:c>
      <x:c r="G2891" s="194" t="s">
        <x:v>4629</x:v>
      </x:c>
      <x:c r="H2891" s="194">
        <x:v>1</x:v>
      </x:c>
      <x:c r="I2891" s="448"/>
    </x:row>
    <x:row r="2892" spans="3:9">
      <x:c r="C2892" s="195" t="s">
        <x:v>8784</x:v>
      </x:c>
      <x:c r="D2892" s="194" t="s">
        <x:v>3050</x:v>
      </x:c>
      <x:c r="E2892" s="194">
        <x:v>1</x:v>
      </x:c>
      <x:c r="F2892" s="195" t="s">
        <x:v>4801</x:v>
      </x:c>
      <x:c r="G2892" s="194" t="s">
        <x:v>2999</x:v>
      </x:c>
      <x:c r="H2892" s="194">
        <x:v>1</x:v>
      </x:c>
      <x:c r="I2892" s="448" t="s">
        <x:v>7755</x:v>
      </x:c>
    </x:row>
    <x:row r="2893" spans="3:9">
      <x:c r="C2893" s="195" t="s">
        <x:v>1800</x:v>
      </x:c>
      <x:c r="D2893" s="194" t="s">
        <x:v>3050</x:v>
      </x:c>
      <x:c r="E2893" s="194">
        <x:v>1</x:v>
      </x:c>
      <x:c r="F2893" s="195" t="s">
        <x:v>3434</x:v>
      </x:c>
      <x:c r="G2893" s="194" t="s">
        <x:v>4621</x:v>
      </x:c>
      <x:c r="H2893" s="194">
        <x:v>1</x:v>
      </x:c>
      <x:c r="I2893" s="448" t="s">
        <x:v>4958</x:v>
      </x:c>
    </x:row>
    <x:row r="2894" spans="3:9">
      <x:c r="C2894" s="195" t="s">
        <x:v>3258</x:v>
      </x:c>
      <x:c r="D2894" s="194" t="s">
        <x:v>4621</x:v>
      </x:c>
      <x:c r="E2894" s="194">
        <x:v>1</x:v>
      </x:c>
      <x:c r="F2894" s="233" t="s">
        <x:v>1800</x:v>
      </x:c>
      <x:c r="G2894" s="234" t="s">
        <x:v>3050</x:v>
      </x:c>
      <x:c r="H2894" s="234">
        <x:v>1</x:v>
      </x:c>
      <x:c r="I2894" s="448" t="s">
        <x:v>4958</x:v>
      </x:c>
    </x:row>
    <x:row r="2895" spans="3:9">
      <x:c r="C2895" s="195" t="s">
        <x:v>6108</x:v>
      </x:c>
      <x:c r="D2895" s="194" t="s">
        <x:v>4621</x:v>
      </x:c>
      <x:c r="E2895" s="194">
        <x:v>1</x:v>
      </x:c>
      <x:c r="F2895" s="233" t="s">
        <x:v>6175</x:v>
      </x:c>
      <x:c r="G2895" s="234" t="s">
        <x:v>3016</x:v>
      </x:c>
      <x:c r="H2895" s="234">
        <x:v>1</x:v>
      </x:c>
      <x:c r="I2895" s="448" t="s">
        <x:v>4958</x:v>
      </x:c>
    </x:row>
    <x:row r="2896" spans="3:9">
      <x:c r="C2896" s="195" t="s">
        <x:v>3434</x:v>
      </x:c>
      <x:c r="D2896" s="194" t="s">
        <x:v>4621</x:v>
      </x:c>
      <x:c r="E2896" s="194">
        <x:v>1</x:v>
      </x:c>
      <x:c r="F2896" s="233" t="s">
        <x:v>1827</x:v>
      </x:c>
      <x:c r="G2896" s="234" t="s">
        <x:v>4621</x:v>
      </x:c>
      <x:c r="H2896" s="234">
        <x:v>1</x:v>
      </x:c>
      <x:c r="I2896" s="448" t="s">
        <x:v>4958</x:v>
      </x:c>
    </x:row>
    <x:row r="2897" spans="3:9">
      <x:c r="C2897" s="195" t="s">
        <x:v>1827</x:v>
      </x:c>
      <x:c r="D2897" s="194" t="s">
        <x:v>4621</x:v>
      </x:c>
      <x:c r="E2897" s="194">
        <x:v>1</x:v>
      </x:c>
      <x:c r="F2897" s="233" t="s">
        <x:v>6833</x:v>
      </x:c>
      <x:c r="G2897" s="234" t="s">
        <x:v>2999</x:v>
      </x:c>
      <x:c r="H2897" s="234">
        <x:v>1</x:v>
      </x:c>
      <x:c r="I2897" s="448"/>
    </x:row>
    <x:row r="2898" spans="3:9">
      <x:c r="C2898" s="195" t="s">
        <x:v>6175</x:v>
      </x:c>
      <x:c r="D2898" s="194" t="s">
        <x:v>3016</x:v>
      </x:c>
      <x:c r="E2898" s="194">
        <x:v>1</x:v>
      </x:c>
      <x:c r="F2898" s="233" t="s">
        <x:v>6126</x:v>
      </x:c>
      <x:c r="G2898" s="234" t="s">
        <x:v>2999</x:v>
      </x:c>
      <x:c r="H2898" s="234">
        <x:v>1</x:v>
      </x:c>
      <x:c r="I2898" s="448"/>
    </x:row>
    <x:row r="2899" spans="5:5">
      <x:c r="E2899" s="194">
        <x:f>SUM(E2886:E2898)</x:f>
        <x:v>13</x:v>
      </x:c>
    </x:row>
    <x:row r="2900" spans="1:9">
      <x:c r="A2900" s="186">
        <x:v>45913</x:v>
      </x:c>
      <x:c r="B2900" s="452" t="s">
        <x:v>7734</x:v>
      </x:c>
      <x:c r="C2900" s="195" t="s">
        <x:v>6163</x:v>
      </x:c>
      <x:c r="D2900" s="194" t="s">
        <x:v>3044</x:v>
      </x:c>
      <x:c r="E2900" s="194">
        <x:v>1</x:v>
      </x:c>
      <x:c r="F2900" s="257" t="s">
        <x:v>8216</x:v>
      </x:c>
      <x:c r="G2900" s="258" t="s">
        <x:v>3016</x:v>
      </x:c>
      <x:c r="H2900" s="258">
        <x:v>1</x:v>
      </x:c>
      <x:c r="I2900" s="448"/>
    </x:row>
    <x:row r="2901" spans="3:9">
      <x:c r="C2901" s="195" t="s">
        <x:v>6239</x:v>
      </x:c>
      <x:c r="D2901" s="194" t="s">
        <x:v>4629</x:v>
      </x:c>
      <x:c r="E2901" s="194">
        <x:v>1</x:v>
      </x:c>
      <x:c r="F2901" s="195" t="s">
        <x:v>9152</x:v>
      </x:c>
      <x:c r="G2901" s="194" t="s">
        <x:v>3050</x:v>
      </x:c>
      <x:c r="H2901" s="194">
        <x:v>1</x:v>
      </x:c>
      <x:c r="I2901" s="448" t="s">
        <x:v>7755</x:v>
      </x:c>
    </x:row>
    <x:row r="2902" spans="3:9">
      <x:c r="C2902" s="195" t="s">
        <x:v>9152</x:v>
      </x:c>
      <x:c r="D2902" s="194" t="s">
        <x:v>3050</x:v>
      </x:c>
      <x:c r="E2902" s="194">
        <x:v>1</x:v>
      </x:c>
      <x:c r="F2902" s="236" t="s">
        <x:v>8753</x:v>
      </x:c>
      <x:c r="G2902" s="237" t="s">
        <x:v>3016</x:v>
      </x:c>
      <x:c r="H2902" s="237">
        <x:v>1</x:v>
      </x:c>
      <x:c r="I2902" s="448" t="s">
        <x:v>7755</x:v>
      </x:c>
    </x:row>
    <x:row r="2903" spans="3:9">
      <x:c r="C2903" s="195" t="s">
        <x:v>4572</x:v>
      </x:c>
      <x:c r="D2903" s="194" t="s">
        <x:v>3050</x:v>
      </x:c>
      <x:c r="E2903" s="194">
        <x:v>1</x:v>
      </x:c>
      <x:c r="F2903" s="236" t="s">
        <x:v>4444</x:v>
      </x:c>
      <x:c r="G2903" s="237" t="s">
        <x:v>3016</x:v>
      </x:c>
      <x:c r="H2903" s="237">
        <x:v>1</x:v>
      </x:c>
      <x:c r="I2903" s="448"/>
    </x:row>
    <x:row r="2904" spans="3:9">
      <x:c r="C2904" s="195" t="s">
        <x:v>4418</x:v>
      </x:c>
      <x:c r="D2904" s="194" t="s">
        <x:v>3050</x:v>
      </x:c>
      <x:c r="E2904" s="194">
        <x:v>1</x:v>
      </x:c>
      <x:c r="F2904" s="195" t="s">
        <x:v>4572</x:v>
      </x:c>
      <x:c r="G2904" s="194" t="s">
        <x:v>3050</x:v>
      </x:c>
      <x:c r="H2904" s="194">
        <x:v>1</x:v>
      </x:c>
      <x:c r="I2904" s="448" t="s">
        <x:v>4958</x:v>
      </x:c>
    </x:row>
    <x:row r="2905" spans="3:9">
      <x:c r="C2905" s="195" t="s">
        <x:v>6689</x:v>
      </x:c>
      <x:c r="D2905" s="194" t="s">
        <x:v>3050</x:v>
      </x:c>
      <x:c r="E2905" s="194">
        <x:v>1</x:v>
      </x:c>
      <x:c r="F2905" s="361" t="s">
        <x:v>6929</x:v>
      </x:c>
      <x:c r="G2905" s="362" t="s">
        <x:v>3016</x:v>
      </x:c>
      <x:c r="H2905" s="362">
        <x:v>1</x:v>
      </x:c>
      <x:c r="I2905" s="448"/>
    </x:row>
    <x:row r="2906" spans="3:9">
      <x:c r="C2906" s="195" t="s">
        <x:v>4789</x:v>
      </x:c>
      <x:c r="D2906" s="194" t="s">
        <x:v>3050</x:v>
      </x:c>
      <x:c r="E2906" s="194">
        <x:v>1</x:v>
      </x:c>
      <x:c r="F2906" s="195" t="s">
        <x:v>4418</x:v>
      </x:c>
      <x:c r="G2906" s="194" t="s">
        <x:v>3050</x:v>
      </x:c>
      <x:c r="H2906" s="194">
        <x:v>1</x:v>
      </x:c>
      <x:c r="I2906" s="448" t="s">
        <x:v>4958</x:v>
      </x:c>
    </x:row>
    <x:row r="2907" spans="3:9">
      <x:c r="C2907" s="195" t="s">
        <x:v>4530</x:v>
      </x:c>
      <x:c r="D2907" s="194" t="s">
        <x:v>3050</x:v>
      </x:c>
      <x:c r="E2907" s="194">
        <x:v>1</x:v>
      </x:c>
      <x:c r="F2907" s="355" t="s">
        <x:v>6689</x:v>
      </x:c>
      <x:c r="G2907" s="356" t="s">
        <x:v>3050</x:v>
      </x:c>
      <x:c r="H2907" s="356">
        <x:v>1</x:v>
      </x:c>
      <x:c r="I2907" s="448"/>
    </x:row>
    <x:row r="2908" spans="3:9">
      <x:c r="C2908" s="195" t="s">
        <x:v>6683</x:v>
      </x:c>
      <x:c r="D2908" s="194" t="s">
        <x:v>4621</x:v>
      </x:c>
      <x:c r="E2908" s="194">
        <x:v>1</x:v>
      </x:c>
      <x:c r="F2908" s="355" t="s">
        <x:v>6683</x:v>
      </x:c>
      <x:c r="G2908" s="356" t="s">
        <x:v>4621</x:v>
      </x:c>
      <x:c r="H2908" s="356">
        <x:v>1</x:v>
      </x:c>
      <x:c r="I2908" s="448"/>
    </x:row>
    <x:row r="2909" spans="3:9">
      <x:c r="C2909" s="195" t="s">
        <x:v>3379</x:v>
      </x:c>
      <x:c r="D2909" s="194" t="s">
        <x:v>4621</x:v>
      </x:c>
      <x:c r="E2909" s="194">
        <x:v>1</x:v>
      </x:c>
      <x:c r="F2909" s="355" t="s">
        <x:v>4789</x:v>
      </x:c>
      <x:c r="G2909" s="356" t="s">
        <x:v>3050</x:v>
      </x:c>
      <x:c r="H2909" s="356">
        <x:v>1</x:v>
      </x:c>
      <x:c r="I2909" s="448"/>
    </x:row>
    <x:row r="2910" spans="3:9">
      <x:c r="C2910" s="195" t="s">
        <x:v>6267</x:v>
      </x:c>
      <x:c r="D2910" s="194" t="s">
        <x:v>4621</x:v>
      </x:c>
      <x:c r="E2910" s="194">
        <x:v>1</x:v>
      </x:c>
      <x:c r="F2910" s="355" t="s">
        <x:v>4530</x:v>
      </x:c>
      <x:c r="G2910" s="356" t="s">
        <x:v>3050</x:v>
      </x:c>
      <x:c r="H2910" s="356">
        <x:v>1</x:v>
      </x:c>
      <x:c r="I2910" s="448"/>
    </x:row>
    <x:row r="2911" spans="3:9">
      <x:c r="C2911" s="195" t="s">
        <x:v>8216</x:v>
      </x:c>
      <x:c r="D2911" s="194" t="s">
        <x:v>3016</x:v>
      </x:c>
      <x:c r="E2911" s="194">
        <x:v>1</x:v>
      </x:c>
      <x:c r="F2911" s="195" t="s">
        <x:v>3379</x:v>
      </x:c>
      <x:c r="G2911" s="194" t="s">
        <x:v>4621</x:v>
      </x:c>
      <x:c r="H2911" s="194">
        <x:v>1</x:v>
      </x:c>
      <x:c r="I2911" s="448" t="s">
        <x:v>4958</x:v>
      </x:c>
    </x:row>
    <x:row r="2912" spans="3:9">
      <x:c r="C2912" s="195" t="s">
        <x:v>8753</x:v>
      </x:c>
      <x:c r="D2912" s="194" t="s">
        <x:v>3016</x:v>
      </x:c>
      <x:c r="E2912" s="194">
        <x:v>1</x:v>
      </x:c>
      <x:c r="F2912" s="233" t="s">
        <x:v>6163</x:v>
      </x:c>
      <x:c r="G2912" s="234" t="s">
        <x:v>3044</x:v>
      </x:c>
      <x:c r="H2912" s="234">
        <x:v>1</x:v>
      </x:c>
      <x:c r="I2912" s="448"/>
    </x:row>
    <x:row r="2913" spans="3:9">
      <x:c r="C2913" s="195" t="s">
        <x:v>4444</x:v>
      </x:c>
      <x:c r="D2913" s="194" t="s">
        <x:v>3016</x:v>
      </x:c>
      <x:c r="E2913" s="194">
        <x:v>1</x:v>
      </x:c>
      <x:c r="F2913" s="233" t="s">
        <x:v>6267</x:v>
      </x:c>
      <x:c r="G2913" s="234" t="s">
        <x:v>4621</x:v>
      </x:c>
      <x:c r="H2913" s="234">
        <x:v>1</x:v>
      </x:c>
      <x:c r="I2913" s="448"/>
    </x:row>
    <x:row r="2914" spans="3:9">
      <x:c r="C2914" s="195" t="s">
        <x:v>6929</x:v>
      </x:c>
      <x:c r="D2914" s="194" t="s">
        <x:v>3016</x:v>
      </x:c>
      <x:c r="E2914" s="194">
        <x:v>1</x:v>
      </x:c>
      <x:c r="F2914" s="233" t="s">
        <x:v>6239</x:v>
      </x:c>
      <x:c r="G2914" s="234" t="s">
        <x:v>4629</x:v>
      </x:c>
      <x:c r="H2914" s="234">
        <x:v>1</x:v>
      </x:c>
      <x:c r="I2914" s="448"/>
    </x:row>
    <x:row r="2915" spans="5:5">
      <x:c r="E2915" s="194">
        <x:f>SUM(E2900:E2914)</x:f>
        <x:v>15</x:v>
      </x:c>
    </x:row>
    <x:row r="2916" spans="1:9">
      <x:c r="A2916" s="186">
        <x:v>45914</x:v>
      </x:c>
      <x:c r="B2916" s="452" t="s">
        <x:v>7772</x:v>
      </x:c>
      <x:c r="C2916" s="195" t="s">
        <x:v>6746</x:v>
      </x:c>
      <x:c r="D2916" s="194" t="s">
        <x:v>2999</x:v>
      </x:c>
      <x:c r="E2916" s="194">
        <x:v>1</x:v>
      </x:c>
      <x:c r="F2916" s="236" t="s">
        <x:v>2064</x:v>
      </x:c>
      <x:c r="G2916" s="237" t="s">
        <x:v>4629</x:v>
      </x:c>
      <x:c r="H2916" s="237">
        <x:v>1</x:v>
      </x:c>
      <x:c r="I2916" s="448"/>
    </x:row>
    <x:row r="2917" spans="3:9">
      <x:c r="C2917" s="195" t="s">
        <x:v>3252</x:v>
      </x:c>
      <x:c r="D2917" s="194" t="s">
        <x:v>2999</x:v>
      </x:c>
      <x:c r="E2917" s="194">
        <x:v>1</x:v>
      </x:c>
      <x:c r="F2917" s="195" t="s">
        <x:v>8332</x:v>
      </x:c>
      <x:c r="G2917" s="194" t="s">
        <x:v>4621</x:v>
      </x:c>
      <x:c r="H2917" s="194">
        <x:v>1</x:v>
      </x:c>
      <x:c r="I2917" s="448"/>
    </x:row>
    <x:row r="2918" spans="3:9">
      <x:c r="C2918" s="195" t="s">
        <x:v>2064</x:v>
      </x:c>
      <x:c r="D2918" s="194" t="s">
        <x:v>4629</x:v>
      </x:c>
      <x:c r="E2918" s="194">
        <x:v>1</x:v>
      </x:c>
      <x:c r="F2918" s="346" t="s">
        <x:v>4381</x:v>
      </x:c>
      <x:c r="G2918" s="347" t="s">
        <x:v>3050</x:v>
      </x:c>
      <x:c r="H2918" s="347">
        <x:v>1</x:v>
      </x:c>
      <x:c r="I2918" s="448" t="s">
        <x:v>7755</x:v>
      </x:c>
    </x:row>
    <x:row r="2919" spans="3:9">
      <x:c r="C2919" s="195" t="s">
        <x:v>1861</x:v>
      </x:c>
      <x:c r="D2919" s="194" t="s">
        <x:v>4629</x:v>
      </x:c>
      <x:c r="E2919" s="194">
        <x:v>1</x:v>
      </x:c>
      <x:c r="F2919" s="195" t="s">
        <x:v>6746</x:v>
      </x:c>
      <x:c r="G2919" s="194" t="s">
        <x:v>2999</x:v>
      </x:c>
      <x:c r="H2919" s="194">
        <x:v>1</x:v>
      </x:c>
      <x:c r="I2919" s="448"/>
    </x:row>
    <x:row r="2920" spans="3:9">
      <x:c r="C2920" s="195" t="s">
        <x:v>6087</x:v>
      </x:c>
      <x:c r="D2920" s="194" t="s">
        <x:v>4629</x:v>
      </x:c>
      <x:c r="E2920" s="194">
        <x:v>1</x:v>
      </x:c>
      <x:c r="F2920" s="195" t="s">
        <x:v>1861</x:v>
      </x:c>
      <x:c r="G2920" s="194" t="s">
        <x:v>4629</x:v>
      </x:c>
      <x:c r="H2920" s="194">
        <x:v>1</x:v>
      </x:c>
      <x:c r="I2920" s="448"/>
    </x:row>
    <x:row r="2921" spans="3:9">
      <x:c r="C2921" s="195" t="s">
        <x:v>4381</x:v>
      </x:c>
      <x:c r="D2921" s="194" t="s">
        <x:v>3050</x:v>
      </x:c>
      <x:c r="E2921" s="194">
        <x:v>1</x:v>
      </x:c>
      <x:c r="F2921" s="355" t="s">
        <x:v>3252</x:v>
      </x:c>
      <x:c r="G2921" s="356" t="s">
        <x:v>2999</x:v>
      </x:c>
      <x:c r="H2921" s="356">
        <x:v>1</x:v>
      </x:c>
      <x:c r="I2921" s="448" t="s">
        <x:v>7755</x:v>
      </x:c>
    </x:row>
    <x:row r="2922" spans="3:9">
      <x:c r="C2922" s="195" t="s">
        <x:v>1836</x:v>
      </x:c>
      <x:c r="D2922" s="194" t="s">
        <x:v>3050</x:v>
      </x:c>
      <x:c r="E2922" s="194">
        <x:v>1</x:v>
      </x:c>
      <x:c r="F2922" s="355" t="s">
        <x:v>6087</x:v>
      </x:c>
      <x:c r="G2922" s="356" t="s">
        <x:v>4629</x:v>
      </x:c>
      <x:c r="H2922" s="356">
        <x:v>1</x:v>
      </x:c>
      <x:c r="I2922" s="448"/>
    </x:row>
    <x:row r="2923" spans="3:9">
      <x:c r="C2923" s="195" t="s">
        <x:v>3374</x:v>
      </x:c>
      <x:c r="D2923" s="194" t="s">
        <x:v>3050</x:v>
      </x:c>
      <x:c r="E2923" s="194">
        <x:v>1</x:v>
      </x:c>
      <x:c r="F2923" s="195" t="s">
        <x:v>1836</x:v>
      </x:c>
      <x:c r="G2923" s="194" t="s">
        <x:v>3050</x:v>
      </x:c>
      <x:c r="H2923" s="194">
        <x:v>1</x:v>
      </x:c>
      <x:c r="I2923" s="448" t="s">
        <x:v>4958</x:v>
      </x:c>
    </x:row>
    <x:row r="2924" spans="3:9">
      <x:c r="C2924" s="195" t="s">
        <x:v>3293</x:v>
      </x:c>
      <x:c r="D2924" s="194" t="s">
        <x:v>3050</x:v>
      </x:c>
      <x:c r="E2924" s="194">
        <x:v>1</x:v>
      </x:c>
      <x:c r="F2924" s="195" t="s">
        <x:v>3374</x:v>
      </x:c>
      <x:c r="G2924" s="194" t="s">
        <x:v>3050</x:v>
      </x:c>
      <x:c r="H2924" s="194">
        <x:v>1</x:v>
      </x:c>
      <x:c r="I2924" s="448"/>
    </x:row>
    <x:row r="2925" spans="3:9">
      <x:c r="C2925" s="195" t="s">
        <x:v>6254</x:v>
      </x:c>
      <x:c r="D2925" s="194" t="s">
        <x:v>3050</x:v>
      </x:c>
      <x:c r="E2925" s="194">
        <x:v>2</x:v>
      </x:c>
      <x:c r="F2925" s="233" t="s">
        <x:v>3293</x:v>
      </x:c>
      <x:c r="G2925" s="234" t="s">
        <x:v>3050</x:v>
      </x:c>
      <x:c r="H2925" s="234">
        <x:v>1</x:v>
      </x:c>
      <x:c r="I2925" s="448" t="s">
        <x:v>4958</x:v>
      </x:c>
    </x:row>
    <x:row r="2926" spans="3:9">
      <x:c r="C2926" s="195" t="s">
        <x:v>8332</x:v>
      </x:c>
      <x:c r="D2926" s="194" t="s">
        <x:v>4621</x:v>
      </x:c>
      <x:c r="E2926" s="194">
        <x:v>1</x:v>
      </x:c>
      <x:c r="F2926" s="233" t="s">
        <x:v>6254</x:v>
      </x:c>
      <x:c r="G2926" s="234" t="s">
        <x:v>3050</x:v>
      </x:c>
      <x:c r="H2926" s="234">
        <x:v>2</x:v>
      </x:c>
      <x:c r="I2926" s="448"/>
    </x:row>
    <x:row r="2927" spans="3:9">
      <x:c r="C2927" s="195" t="s">
        <x:v>3294</x:v>
      </x:c>
      <x:c r="D2927" s="194" t="s">
        <x:v>4621</x:v>
      </x:c>
      <x:c r="E2927" s="194">
        <x:v>1</x:v>
      </x:c>
      <x:c r="F2927" s="233" t="s">
        <x:v>3294</x:v>
      </x:c>
      <x:c r="G2927" s="234" t="s">
        <x:v>4621</x:v>
      </x:c>
      <x:c r="H2927" s="234">
        <x:v>1</x:v>
      </x:c>
      <x:c r="I2927" s="448"/>
    </x:row>
    <x:row r="2928" spans="5:5">
      <x:c r="E2928" s="194">
        <x:f>SUM(E2916:E2927)</x:f>
        <x:v>13</x:v>
      </x:c>
    </x:row>
    <x:row r="2929" spans="1:9">
      <x:c r="A2929" s="186">
        <x:v>45915</x:v>
      </x:c>
      <x:c r="B2929" s="452" t="s">
        <x:v>7737</x:v>
      </x:c>
      <x:c r="C2929" s="195" t="s">
        <x:v>8790</x:v>
      </x:c>
      <x:c r="D2929" s="194" t="s">
        <x:v>4629</x:v>
      </x:c>
      <x:c r="E2929" s="194">
        <x:v>1</x:v>
      </x:c>
      <x:c r="F2929" s="236" t="s">
        <x:v>5842</x:v>
      </x:c>
      <x:c r="G2929" s="237" t="s">
        <x:v>3016</x:v>
      </x:c>
      <x:c r="H2929" s="237">
        <x:v>1</x:v>
      </x:c>
      <x:c r="I2929" s="448"/>
    </x:row>
    <x:row r="2930" spans="3:9">
      <x:c r="C2930" s="195" t="s">
        <x:v>4498</x:v>
      </x:c>
      <x:c r="D2930" s="194" t="s">
        <x:v>3050</x:v>
      </x:c>
      <x:c r="E2930" s="194">
        <x:v>1</x:v>
      </x:c>
      <x:c r="F2930" s="195" t="s">
        <x:v>4498</x:v>
      </x:c>
      <x:c r="G2930" s="194" t="s">
        <x:v>3050</x:v>
      </x:c>
      <x:c r="H2930" s="194">
        <x:v>1</x:v>
      </x:c>
      <x:c r="I2930" s="448" t="s">
        <x:v>7755</x:v>
      </x:c>
    </x:row>
    <x:row r="2931" spans="3:9">
      <x:c r="C2931" s="195" t="s">
        <x:v>4799</x:v>
      </x:c>
      <x:c r="D2931" s="194" t="s">
        <x:v>3050</x:v>
      </x:c>
      <x:c r="E2931" s="194">
        <x:v>1</x:v>
      </x:c>
      <x:c r="F2931" s="346" t="s">
        <x:v>4799</x:v>
      </x:c>
      <x:c r="G2931" s="347" t="s">
        <x:v>3050</x:v>
      </x:c>
      <x:c r="H2931" s="347">
        <x:v>1</x:v>
      </x:c>
      <x:c r="I2931" s="448" t="s">
        <x:v>4958</x:v>
      </x:c>
    </x:row>
    <x:row r="2932" spans="3:9">
      <x:c r="C2932" s="195" t="s">
        <x:v>6136</x:v>
      </x:c>
      <x:c r="D2932" s="194" t="s">
        <x:v>3050</x:v>
      </x:c>
      <x:c r="E2932" s="194">
        <x:v>1</x:v>
      </x:c>
      <x:c r="F2932" s="195" t="s">
        <x:v>6853</x:v>
      </x:c>
      <x:c r="G2932" s="194" t="s">
        <x:v>4621</x:v>
      </x:c>
      <x:c r="H2932" s="194">
        <x:v>1</x:v>
      </x:c>
      <x:c r="I2932" s="448" t="s">
        <x:v>4958</x:v>
      </x:c>
    </x:row>
    <x:row r="2933" spans="3:9">
      <x:c r="C2933" s="195" t="s">
        <x:v>4789</x:v>
      </x:c>
      <x:c r="D2933" s="194" t="s">
        <x:v>3050</x:v>
      </x:c>
      <x:c r="E2933" s="194">
        <x:v>1</x:v>
      </x:c>
      <x:c r="F2933" s="195" t="s">
        <x:v>8790</x:v>
      </x:c>
      <x:c r="G2933" s="194" t="s">
        <x:v>4629</x:v>
      </x:c>
      <x:c r="H2933" s="194">
        <x:v>1</x:v>
      </x:c>
      <x:c r="I2933" s="448" t="s">
        <x:v>4958</x:v>
      </x:c>
    </x:row>
    <x:row r="2934" spans="3:9">
      <x:c r="C2934" s="195" t="s">
        <x:v>6840</x:v>
      </x:c>
      <x:c r="D2934" s="194" t="s">
        <x:v>3050</x:v>
      </x:c>
      <x:c r="E2934" s="194">
        <x:v>1</x:v>
      </x:c>
      <x:c r="F2934" s="355" t="s">
        <x:v>6136</x:v>
      </x:c>
      <x:c r="G2934" s="356" t="s">
        <x:v>3050</x:v>
      </x:c>
      <x:c r="H2934" s="356">
        <x:v>1</x:v>
      </x:c>
      <x:c r="I2934" s="448"/>
    </x:row>
    <x:row r="2935" spans="1:9">
      <x:c r="A2935" s="145" t="s">
        <x:v>4772</x:v>
      </x:c>
      <x:c r="C2935" s="195" t="s">
        <x:v>6234</x:v>
      </x:c>
      <x:c r="D2935" s="194" t="s">
        <x:v>433</x:v>
      </x:c>
      <x:c r="E2935" s="194">
        <x:v>1</x:v>
      </x:c>
      <x:c r="F2935" s="355" t="s">
        <x:v>4789</x:v>
      </x:c>
      <x:c r="G2935" s="356" t="s">
        <x:v>3050</x:v>
      </x:c>
      <x:c r="H2935" s="356">
        <x:v>1</x:v>
      </x:c>
      <x:c r="I2935" s="448"/>
    </x:row>
    <x:row r="2936" spans="3:9">
      <x:c r="C2936" s="195" t="s">
        <x:v>6853</x:v>
      </x:c>
      <x:c r="D2936" s="194" t="s">
        <x:v>4621</x:v>
      </x:c>
      <x:c r="E2936" s="194">
        <x:v>1</x:v>
      </x:c>
      <x:c r="F2936" s="195" t="s">
        <x:v>6840</x:v>
      </x:c>
      <x:c r="G2936" s="194" t="s">
        <x:v>3050</x:v>
      </x:c>
      <x:c r="H2936" s="194">
        <x:v>1</x:v>
      </x:c>
      <x:c r="I2936" s="448"/>
    </x:row>
    <x:row r="2937" spans="3:9">
      <x:c r="C2937" s="195" t="s">
        <x:v>1827</x:v>
      </x:c>
      <x:c r="D2937" s="194" t="s">
        <x:v>4621</x:v>
      </x:c>
      <x:c r="E2937" s="194">
        <x:v>1</x:v>
      </x:c>
      <x:c r="F2937" s="233" t="s">
        <x:v>1827</x:v>
      </x:c>
      <x:c r="G2937" s="234" t="s">
        <x:v>4621</x:v>
      </x:c>
      <x:c r="H2937" s="234">
        <x:v>1</x:v>
      </x:c>
      <x:c r="I2937" s="448" t="s">
        <x:v>7755</x:v>
      </x:c>
    </x:row>
    <x:row r="2938" spans="3:9">
      <x:c r="C2938" s="195" t="s">
        <x:v>5842</x:v>
      </x:c>
      <x:c r="D2938" s="194" t="s">
        <x:v>3016</x:v>
      </x:c>
      <x:c r="E2938" s="194">
        <x:v>1</x:v>
      </x:c>
      <x:c r="F2938" s="233" t="s">
        <x:v>6234</x:v>
      </x:c>
      <x:c r="G2938" s="234" t="s">
        <x:v>4772</x:v>
      </x:c>
      <x:c r="H2938" s="234">
        <x:v>1</x:v>
      </x:c>
      <x:c r="I2938" s="448" t="s">
        <x:v>7755</x:v>
      </x:c>
    </x:row>
    <x:row r="2939" spans="5:5">
      <x:c r="E2939" s="194">
        <x:f>SUM(E2929:E2938)</x:f>
        <x:v>10</x:v>
      </x:c>
    </x:row>
    <x:row r="2940" spans="1:9">
      <x:c r="A2940" s="186">
        <x:v>45916</x:v>
      </x:c>
      <x:c r="B2940" s="452" t="s">
        <x:v>7779</x:v>
      </x:c>
      <x:c r="C2940" s="195" t="s">
        <x:v>6664</x:v>
      </x:c>
      <x:c r="D2940" s="194" t="s">
        <x:v>4629</x:v>
      </x:c>
      <x:c r="E2940" s="194">
        <x:v>1</x:v>
      </x:c>
      <x:c r="F2940" s="346" t="s">
        <x:v>6664</x:v>
      </x:c>
      <x:c r="G2940" s="347" t="s">
        <x:v>4629</x:v>
      </x:c>
      <x:c r="H2940" s="347">
        <x:v>1</x:v>
      </x:c>
      <x:c r="I2940" s="448" t="s">
        <x:v>7755</x:v>
      </x:c>
    </x:row>
    <x:row r="2941" spans="3:9">
      <x:c r="C2941" s="195" t="s">
        <x:v>6143</x:v>
      </x:c>
      <x:c r="D2941" s="194" t="s">
        <x:v>4629</x:v>
      </x:c>
      <x:c r="E2941" s="194">
        <x:v>1</x:v>
      </x:c>
      <x:c r="F2941" s="195" t="s">
        <x:v>9106</x:v>
      </x:c>
      <x:c r="G2941" s="194" t="s">
        <x:v>3050</x:v>
      </x:c>
      <x:c r="H2941" s="194">
        <x:v>1</x:v>
      </x:c>
      <x:c r="I2941" s="448" t="s">
        <x:v>4958</x:v>
      </x:c>
    </x:row>
    <x:row r="2942" spans="3:9">
      <x:c r="C2942" s="195" t="s">
        <x:v>9106</x:v>
      </x:c>
      <x:c r="D2942" s="194" t="s">
        <x:v>3050</x:v>
      </x:c>
      <x:c r="E2942" s="194">
        <x:v>1</x:v>
      </x:c>
      <x:c r="F2942" s="355" t="s">
        <x:v>6131</x:v>
      </x:c>
      <x:c r="G2942" s="356" t="s">
        <x:v>3016</x:v>
      </x:c>
      <x:c r="H2942" s="356">
        <x:v>1</x:v>
      </x:c>
      <x:c r="I2942" s="448" t="s">
        <x:v>4958</x:v>
      </x:c>
    </x:row>
    <x:row r="2943" spans="3:9">
      <x:c r="C2943" s="195" t="s">
        <x:v>6131</x:v>
      </x:c>
      <x:c r="D2943" s="194" t="s">
        <x:v>3016</x:v>
      </x:c>
      <x:c r="E2943" s="194">
        <x:v>1</x:v>
      </x:c>
      <x:c r="F2943" s="355" t="s">
        <x:v>6143</x:v>
      </x:c>
      <x:c r="G2943" s="356" t="s">
        <x:v>4629</x:v>
      </x:c>
      <x:c r="H2943" s="356">
        <x:v>1</x:v>
      </x:c>
      <x:c r="I2943" s="448" t="s">
        <x:v>4958</x:v>
      </x:c>
    </x:row>
    <x:row r="2944" spans="5:5">
      <x:c r="E2944" s="194">
        <x:f>SUM(E2940:E2943)</x:f>
        <x:v>4</x:v>
      </x:c>
    </x:row>
    <x:row r="2945" spans="1:9">
      <x:c r="A2945" s="186">
        <x:v>45917</x:v>
      </x:c>
      <x:c r="B2945" s="452" t="s">
        <x:v>7762</x:v>
      </x:c>
      <x:c r="C2945" s="195" t="s">
        <x:v>4294</x:v>
      </x:c>
      <x:c r="D2945" s="87" t="s">
        <x:v>4772</x:v>
      </x:c>
      <x:c r="E2945" s="194">
        <x:v>1</x:v>
      </x:c>
      <x:c r="F2945" s="236" t="s">
        <x:v>8433</x:v>
      </x:c>
      <x:c r="G2945" s="237" t="s">
        <x:v>3016</x:v>
      </x:c>
      <x:c r="H2945" s="237">
        <x:v>1</x:v>
      </x:c>
      <x:c r="I2945" s="448"/>
    </x:row>
    <x:row r="2946" spans="3:9">
      <x:c r="C2946" s="195" t="s">
        <x:v>8161</x:v>
      </x:c>
      <x:c r="D2946" s="194" t="s">
        <x:v>4621</x:v>
      </x:c>
      <x:c r="E2946" s="194">
        <x:v>1</x:v>
      </x:c>
      <x:c r="F2946" s="195" t="s">
        <x:v>5785</x:v>
      </x:c>
      <x:c r="G2946" s="345" t="s">
        <x:v>3016</x:v>
      </x:c>
      <x:c r="H2946" s="345">
        <x:v>4</x:v>
      </x:c>
      <x:c r="I2946" s="448"/>
    </x:row>
    <x:row r="2947" spans="3:9">
      <x:c r="C2947" s="195" t="s">
        <x:v>8433</x:v>
      </x:c>
      <x:c r="D2947" s="194" t="s">
        <x:v>3016</x:v>
      </x:c>
      <x:c r="E2947" s="194">
        <x:v>1</x:v>
      </x:c>
      <x:c r="F2947" s="361" t="s">
        <x:v>8161</x:v>
      </x:c>
      <x:c r="G2947" s="362" t="s">
        <x:v>4621</x:v>
      </x:c>
      <x:c r="H2947" s="362">
        <x:v>1</x:v>
      </x:c>
      <x:c r="I2947" s="448" t="s">
        <x:v>4958</x:v>
      </x:c>
    </x:row>
    <x:row r="2948" spans="3:9">
      <x:c r="C2948" s="195" t="s">
        <x:v>5785</x:v>
      </x:c>
      <x:c r="D2948" s="194" t="s">
        <x:v>3016</x:v>
      </x:c>
      <x:c r="E2948" s="194">
        <x:v>4</x:v>
      </x:c>
      <x:c r="F2948" s="195" t="s">
        <x:v>4294</x:v>
      </x:c>
      <x:c r="G2948" s="143" t="s">
        <x:v>4772</x:v>
      </x:c>
      <x:c r="H2948" s="194">
        <x:v>1</x:v>
      </x:c>
      <x:c r="I2948" s="448" t="s">
        <x:v>4958</x:v>
      </x:c>
    </x:row>
    <x:row r="2949" spans="3:9">
      <x:c r="C2949" s="195" t="s">
        <x:v>4624</x:v>
      </x:c>
      <x:c r="D2949" s="194" t="s">
        <x:v>3016</x:v>
      </x:c>
      <x:c r="E2949" s="194">
        <x:v>1</x:v>
      </x:c>
      <x:c r="F2949" s="355" t="s">
        <x:v>4624</x:v>
      </x:c>
      <x:c r="G2949" s="356" t="s">
        <x:v>3016</x:v>
      </x:c>
      <x:c r="H2949" s="356">
        <x:v>1</x:v>
      </x:c>
      <x:c r="I2949" s="448"/>
    </x:row>
    <x:row r="2950" spans="5:5">
      <x:c r="E2950" s="194">
        <x:f>SUM(E2945:E2949)</x:f>
        <x:v>8</x:v>
      </x:c>
    </x:row>
    <x:row r="2951" spans="1:9">
      <x:c r="A2951" s="186">
        <x:v>45918</x:v>
      </x:c>
      <x:c r="B2951" s="452" t="s">
        <x:v>7753</x:v>
      </x:c>
      <x:c r="C2951" s="195" t="s">
        <x:v>4708</x:v>
      </x:c>
      <x:c r="D2951" s="194" t="s">
        <x:v>4629</x:v>
      </x:c>
      <x:c r="E2951" s="194">
        <x:v>1</x:v>
      </x:c>
      <x:c r="F2951" s="464" t="s">
        <x:v>4615</x:v>
      </x:c>
      <x:c r="G2951" s="465" t="s">
        <x:v>3050</x:v>
      </x:c>
      <x:c r="H2951" s="465">
        <x:v>1</x:v>
      </x:c>
      <x:c r="I2951" s="448"/>
    </x:row>
    <x:row r="2952" spans="3:9">
      <x:c r="C2952" s="195" t="s">
        <x:v>4615</x:v>
      </x:c>
      <x:c r="D2952" s="194" t="s">
        <x:v>3050</x:v>
      </x:c>
      <x:c r="E2952" s="194">
        <x:v>1</x:v>
      </x:c>
      <x:c r="F2952" s="195" t="s">
        <x:v>4708</x:v>
      </x:c>
      <x:c r="G2952" s="194" t="s">
        <x:v>4629</x:v>
      </x:c>
      <x:c r="H2952" s="194">
        <x:v>1</x:v>
      </x:c>
      <x:c r="I2952" s="448" t="s">
        <x:v>4958</x:v>
      </x:c>
    </x:row>
    <x:row r="2953" spans="3:9">
      <x:c r="C2953" s="195" t="s">
        <x:v>1928</x:v>
      </x:c>
      <x:c r="D2953" s="194" t="s">
        <x:v>4621</x:v>
      </x:c>
      <x:c r="E2953" s="194">
        <x:v>1</x:v>
      </x:c>
      <x:c r="F2953" s="355" t="s">
        <x:v>1928</x:v>
      </x:c>
      <x:c r="G2953" s="356" t="s">
        <x:v>4621</x:v>
      </x:c>
      <x:c r="H2953" s="356">
        <x:v>1</x:v>
      </x:c>
      <x:c r="I2953" s="448" t="s">
        <x:v>4958</x:v>
      </x:c>
    </x:row>
    <x:row r="2954" spans="5:5">
      <x:c r="E2954" s="194">
        <x:f>SUM(E2951:E2953)</x:f>
        <x:v>3</x:v>
      </x:c>
    </x:row>
    <x:row r="2955" spans="1:9">
      <x:c r="A2955" s="186">
        <x:v>45919</x:v>
      </x:c>
      <x:c r="B2955" s="452" t="s">
        <x:v>7716</x:v>
      </x:c>
      <x:c r="C2955" s="195" t="s">
        <x:v>6149</x:v>
      </x:c>
      <x:c r="D2955" s="194" t="s">
        <x:v>3044</x:v>
      </x:c>
      <x:c r="E2955" s="194">
        <x:v>1</x:v>
      </x:c>
      <x:c r="F2955" s="195" t="s">
        <x:v>2068</x:v>
      </x:c>
      <x:c r="G2955" s="194" t="s">
        <x:v>3050</x:v>
      </x:c>
      <x:c r="H2955" s="194">
        <x:v>1</x:v>
      </x:c>
      <x:c r="I2955" s="448" t="s">
        <x:v>7755</x:v>
      </x:c>
    </x:row>
    <x:row r="2956" spans="3:9">
      <x:c r="C2956" s="195" t="s">
        <x:v>2195</x:v>
      </x:c>
      <x:c r="D2956" s="194" t="s">
        <x:v>2999</x:v>
      </x:c>
      <x:c r="E2956" s="194">
        <x:v>1</x:v>
      </x:c>
      <x:c r="F2956" s="482" t="s">
        <x:v>2064</x:v>
      </x:c>
      <x:c r="G2956" s="483" t="s">
        <x:v>4629</x:v>
      </x:c>
      <x:c r="H2956" s="483">
        <x:v>1</x:v>
      </x:c>
      <x:c r="I2956" s="448" t="s">
        <x:v>4958</x:v>
      </x:c>
    </x:row>
    <x:row r="2957" spans="3:9">
      <x:c r="C2957" s="195" t="s">
        <x:v>5730</x:v>
      </x:c>
      <x:c r="D2957" s="194" t="s">
        <x:v>2999</x:v>
      </x:c>
      <x:c r="E2957" s="194">
        <x:v>1</x:v>
      </x:c>
      <x:c r="F2957" s="195" t="s">
        <x:v>5802</x:v>
      </x:c>
      <x:c r="G2957" s="194" t="s">
        <x:v>3050</x:v>
      </x:c>
      <x:c r="H2957" s="194">
        <x:v>1</x:v>
      </x:c>
      <x:c r="I2957" s="448" t="s">
        <x:v>7755</x:v>
      </x:c>
    </x:row>
    <x:row r="2958" spans="3:9">
      <x:c r="C2958" s="195" t="s">
        <x:v>6120</x:v>
      </x:c>
      <x:c r="D2958" s="194" t="s">
        <x:v>2999</x:v>
      </x:c>
      <x:c r="E2958" s="194">
        <x:v>1</x:v>
      </x:c>
      <x:c r="F2958" s="195" t="s">
        <x:v>8601</x:v>
      </x:c>
      <x:c r="G2958" s="194" t="s">
        <x:v>4621</x:v>
      </x:c>
      <x:c r="H2958" s="194">
        <x:v>1</x:v>
      </x:c>
      <x:c r="I2958" s="448" t="s">
        <x:v>7755</x:v>
      </x:c>
    </x:row>
    <x:row r="2959" spans="3:9">
      <x:c r="C2959" s="195" t="s">
        <x:v>6121</x:v>
      </x:c>
      <x:c r="D2959" s="194" t="s">
        <x:v>2999</x:v>
      </x:c>
      <x:c r="E2959" s="194">
        <x:v>1</x:v>
      </x:c>
      <x:c r="F2959" s="480" t="s">
        <x:v>5758</x:v>
      </x:c>
      <x:c r="G2959" s="481" t="s">
        <x:v>3050</x:v>
      </x:c>
      <x:c r="H2959" s="481">
        <x:v>1</x:v>
      </x:c>
      <x:c r="I2959" s="448" t="s">
        <x:v>7755</x:v>
      </x:c>
    </x:row>
    <x:row r="2960" spans="3:9">
      <x:c r="C2960" s="195" t="s">
        <x:v>2308</x:v>
      </x:c>
      <x:c r="D2960" s="194" t="s">
        <x:v>4629</x:v>
      </x:c>
      <x:c r="E2960" s="194">
        <x:v>1</x:v>
      </x:c>
      <x:c r="F2960" s="195" t="s">
        <x:v>5655</x:v>
      </x:c>
      <x:c r="G2960" s="194" t="s">
        <x:v>3050</x:v>
      </x:c>
      <x:c r="H2960" s="194">
        <x:v>1</x:v>
      </x:c>
      <x:c r="I2960" s="448"/>
    </x:row>
    <x:row r="2961" spans="3:9">
      <x:c r="C2961" s="195" t="s">
        <x:v>2064</x:v>
      </x:c>
      <x:c r="D2961" s="194" t="s">
        <x:v>4629</x:v>
      </x:c>
      <x:c r="E2961" s="194">
        <x:v>1</x:v>
      </x:c>
      <x:c r="F2961" s="478" t="s">
        <x:v>8181</x:v>
      </x:c>
      <x:c r="G2961" s="479" t="s">
        <x:v>3050</x:v>
      </x:c>
      <x:c r="H2961" s="479">
        <x:v>1</x:v>
      </x:c>
      <x:c r="I2961" s="448" t="s">
        <x:v>4958</x:v>
      </x:c>
    </x:row>
    <x:row r="2962" spans="3:9">
      <x:c r="C2962" s="195" t="s">
        <x:v>3354</x:v>
      </x:c>
      <x:c r="D2962" s="194" t="s">
        <x:v>4629</x:v>
      </x:c>
      <x:c r="E2962" s="194">
        <x:v>1</x:v>
      </x:c>
      <x:c r="F2962" s="195" t="s">
        <x:v>2308</x:v>
      </x:c>
      <x:c r="G2962" s="194" t="s">
        <x:v>4629</x:v>
      </x:c>
      <x:c r="H2962" s="194">
        <x:v>1</x:v>
      </x:c>
      <x:c r="I2962" s="448"/>
    </x:row>
    <x:row r="2963" spans="3:9">
      <x:c r="C2963" s="195" t="s">
        <x:v>6239</x:v>
      </x:c>
      <x:c r="D2963" s="194" t="s">
        <x:v>4629</x:v>
      </x:c>
      <x:c r="E2963" s="194">
        <x:v>1</x:v>
      </x:c>
      <x:c r="F2963" s="257" t="s">
        <x:v>5940</x:v>
      </x:c>
      <x:c r="G2963" s="258" t="s">
        <x:v>3050</x:v>
      </x:c>
      <x:c r="H2963" s="258">
        <x:v>1</x:v>
      </x:c>
      <x:c r="I2963" s="448"/>
    </x:row>
    <x:row r="2964" spans="3:9">
      <x:c r="C2964" s="195" t="s">
        <x:v>3263</x:v>
      </x:c>
      <x:c r="D2964" s="230" t="s">
        <x:v>1924</x:v>
      </x:c>
      <x:c r="E2964" s="194">
        <x:v>1</x:v>
      </x:c>
      <x:c r="F2964" s="257" t="s">
        <x:v>2195</x:v>
      </x:c>
      <x:c r="G2964" s="258" t="s">
        <x:v>2999</x:v>
      </x:c>
      <x:c r="H2964" s="258">
        <x:v>1</x:v>
      </x:c>
      <x:c r="I2964" s="448" t="s">
        <x:v>7755</x:v>
      </x:c>
    </x:row>
    <x:row r="2965" spans="3:9">
      <x:c r="C2965" s="195" t="s">
        <x:v>2068</x:v>
      </x:c>
      <x:c r="D2965" s="194" t="s">
        <x:v>3050</x:v>
      </x:c>
      <x:c r="E2965" s="194">
        <x:v>1</x:v>
      </x:c>
      <x:c r="F2965" s="257" t="s">
        <x:v>5730</x:v>
      </x:c>
      <x:c r="G2965" s="258" t="s">
        <x:v>2999</x:v>
      </x:c>
      <x:c r="H2965" s="258">
        <x:v>1</x:v>
      </x:c>
      <x:c r="I2965" s="448" t="s">
        <x:v>7755</x:v>
      </x:c>
    </x:row>
    <x:row r="2966" spans="3:9">
      <x:c r="C2966" s="195" t="s">
        <x:v>5758</x:v>
      </x:c>
      <x:c r="D2966" s="194" t="s">
        <x:v>3050</x:v>
      </x:c>
      <x:c r="E2966" s="194">
        <x:v>1</x:v>
      </x:c>
      <x:c r="F2966" s="257" t="s">
        <x:v>4228</x:v>
      </x:c>
      <x:c r="G2966" s="258" t="s">
        <x:v>3050</x:v>
      </x:c>
      <x:c r="H2966" s="258">
        <x:v>2</x:v>
      </x:c>
      <x:c r="I2966" s="448" t="s">
        <x:v>4958</x:v>
      </x:c>
    </x:row>
    <x:row r="2967" spans="3:9">
      <x:c r="C2967" s="195" t="s">
        <x:v>5655</x:v>
      </x:c>
      <x:c r="D2967" s="194" t="s">
        <x:v>3050</x:v>
      </x:c>
      <x:c r="E2967" s="194">
        <x:v>1</x:v>
      </x:c>
      <x:c r="F2967" s="257" t="s">
        <x:v>8787</x:v>
      </x:c>
      <x:c r="G2967" s="258" t="s">
        <x:v>3050</x:v>
      </x:c>
      <x:c r="H2967" s="258">
        <x:v>1</x:v>
      </x:c>
      <x:c r="I2967" s="448" t="s">
        <x:v>7755</x:v>
      </x:c>
    </x:row>
    <x:row r="2968" spans="3:9">
      <x:c r="C2968" s="195" t="s">
        <x:v>8181</x:v>
      </x:c>
      <x:c r="D2968" s="194" t="s">
        <x:v>3050</x:v>
      </x:c>
      <x:c r="E2968" s="194">
        <x:v>1</x:v>
      </x:c>
      <x:c r="F2968" s="195" t="s">
        <x:v>2275</x:v>
      </x:c>
      <x:c r="G2968" s="194" t="s">
        <x:v>4621</x:v>
      </x:c>
      <x:c r="H2968" s="194">
        <x:v>1</x:v>
      </x:c>
      <x:c r="I2968" s="448" t="s">
        <x:v>4958</x:v>
      </x:c>
    </x:row>
    <x:row r="2969" spans="3:9">
      <x:c r="C2969" s="195" t="s">
        <x:v>5940</x:v>
      </x:c>
      <x:c r="D2969" s="194" t="s">
        <x:v>3050</x:v>
      </x:c>
      <x:c r="E2969" s="194">
        <x:v>1</x:v>
      </x:c>
      <x:c r="F2969" s="236" t="s">
        <x:v>3263</x:v>
      </x:c>
      <x:c r="G2969" s="231" t="s">
        <x:v>1924</x:v>
      </x:c>
      <x:c r="H2969" s="237">
        <x:v>1</x:v>
      </x:c>
      <x:c r="I2969" s="448" t="s">
        <x:v>4958</x:v>
      </x:c>
    </x:row>
    <x:row r="2970" spans="3:9">
      <x:c r="C2970" s="195" t="s">
        <x:v>4228</x:v>
      </x:c>
      <x:c r="D2970" s="194" t="s">
        <x:v>3050</x:v>
      </x:c>
      <x:c r="E2970" s="194">
        <x:v>2</x:v>
      </x:c>
      <x:c r="F2970" s="195" t="s">
        <x:v>3436</x:v>
      </x:c>
      <x:c r="G2970" s="194" t="s">
        <x:v>4621</x:v>
      </x:c>
      <x:c r="H2970" s="194">
        <x:v>1</x:v>
      </x:c>
      <x:c r="I2970" s="448" t="s">
        <x:v>4958</x:v>
      </x:c>
    </x:row>
    <x:row r="2971" spans="3:9">
      <x:c r="C2971" s="195" t="s">
        <x:v>8787</x:v>
      </x:c>
      <x:c r="D2971" s="194" t="s">
        <x:v>3050</x:v>
      </x:c>
      <x:c r="E2971" s="194">
        <x:v>1</x:v>
      </x:c>
      <x:c r="F2971" s="195" t="s">
        <x:v>6936</x:v>
      </x:c>
      <x:c r="G2971" s="194" t="s">
        <x:v>3050</x:v>
      </x:c>
      <x:c r="H2971" s="194">
        <x:v>1</x:v>
      </x:c>
      <x:c r="I2971" s="448" t="s">
        <x:v>7755</x:v>
      </x:c>
    </x:row>
    <x:row r="2972" spans="3:9">
      <x:c r="C2972" s="195" t="s">
        <x:v>5802</x:v>
      </x:c>
      <x:c r="D2972" s="194" t="s">
        <x:v>3050</x:v>
      </x:c>
      <x:c r="E2972" s="194">
        <x:v>1</x:v>
      </x:c>
      <x:c r="F2972" s="464" t="s">
        <x:v>6149</x:v>
      </x:c>
      <x:c r="G2972" s="465" t="s">
        <x:v>3044</x:v>
      </x:c>
      <x:c r="H2972" s="465">
        <x:v>1</x:v>
      </x:c>
      <x:c r="I2972" s="448"/>
    </x:row>
    <x:row r="2973" spans="3:9">
      <x:c r="C2973" s="195" t="s">
        <x:v>6936</x:v>
      </x:c>
      <x:c r="D2973" s="194" t="s">
        <x:v>3050</x:v>
      </x:c>
      <x:c r="E2973" s="194">
        <x:v>1</x:v>
      </x:c>
      <x:c r="F2973" s="195" t="s">
        <x:v>5852</x:v>
      </x:c>
      <x:c r="G2973" s="194" t="s">
        <x:v>3016</x:v>
      </x:c>
      <x:c r="H2973" s="194">
        <x:v>2</x:v>
      </x:c>
      <x:c r="I2973" s="448" t="s">
        <x:v>7755</x:v>
      </x:c>
    </x:row>
    <x:row r="2974" spans="3:9">
      <x:c r="C2974" s="195" t="s">
        <x:v>6815</x:v>
      </x:c>
      <x:c r="D2974" s="194" t="s">
        <x:v>3050</x:v>
      </x:c>
      <x:c r="E2974" s="194">
        <x:v>1</x:v>
      </x:c>
      <x:c r="F2974" s="355" t="s">
        <x:v>3354</x:v>
      </x:c>
      <x:c r="G2974" s="356" t="s">
        <x:v>4629</x:v>
      </x:c>
      <x:c r="H2974" s="356">
        <x:v>1</x:v>
      </x:c>
      <x:c r="I2974" s="448" t="s">
        <x:v>4958</x:v>
      </x:c>
    </x:row>
    <x:row r="2975" spans="3:9">
      <x:c r="C2975" s="195" t="s">
        <x:v>6748</x:v>
      </x:c>
      <x:c r="D2975" s="194" t="s">
        <x:v>3050</x:v>
      </x:c>
      <x:c r="E2975" s="194">
        <x:v>1</x:v>
      </x:c>
      <x:c r="F2975" s="355" t="s">
        <x:v>6815</x:v>
      </x:c>
      <x:c r="G2975" s="356" t="s">
        <x:v>3050</x:v>
      </x:c>
      <x:c r="H2975" s="356">
        <x:v>1</x:v>
      </x:c>
      <x:c r="I2975" s="448"/>
    </x:row>
    <x:row r="2976" spans="3:9">
      <x:c r="C2976" s="195" t="s">
        <x:v>6117</x:v>
      </x:c>
      <x:c r="D2976" s="194" t="s">
        <x:v>3050</x:v>
      </x:c>
      <x:c r="E2976" s="194">
        <x:v>1</x:v>
      </x:c>
      <x:c r="F2976" s="195" t="s">
        <x:v>6748</x:v>
      </x:c>
      <x:c r="G2976" s="194" t="s">
        <x:v>3050</x:v>
      </x:c>
      <x:c r="H2976" s="194">
        <x:v>1</x:v>
      </x:c>
      <x:c r="I2976" s="448"/>
    </x:row>
    <x:row r="2977" spans="3:9">
      <x:c r="C2977" s="195" t="s">
        <x:v>6251</x:v>
      </x:c>
      <x:c r="D2977" s="194" t="s">
        <x:v>3050</x:v>
      </x:c>
      <x:c r="E2977" s="194">
        <x:v>1</x:v>
      </x:c>
      <x:c r="F2977" s="195" t="s">
        <x:v>6117</x:v>
      </x:c>
      <x:c r="G2977" s="194" t="s">
        <x:v>3050</x:v>
      </x:c>
      <x:c r="H2977" s="194">
        <x:v>1</x:v>
      </x:c>
      <x:c r="I2977" s="448" t="s">
        <x:v>7755</x:v>
      </x:c>
    </x:row>
    <x:row r="2978" spans="3:9">
      <x:c r="C2978" s="195" t="s">
        <x:v>6124</x:v>
      </x:c>
      <x:c r="D2978" s="194" t="s">
        <x:v>3050</x:v>
      </x:c>
      <x:c r="E2978" s="194">
        <x:v>1</x:v>
      </x:c>
      <x:c r="F2978" s="195" t="s">
        <x:v>6251</x:v>
      </x:c>
      <x:c r="G2978" s="194" t="s">
        <x:v>3050</x:v>
      </x:c>
      <x:c r="H2978" s="194">
        <x:v>1</x:v>
      </x:c>
      <x:c r="I2978" s="448"/>
    </x:row>
    <x:row r="2979" spans="3:9">
      <x:c r="C2979" s="195" t="s">
        <x:v>6140</x:v>
      </x:c>
      <x:c r="D2979" s="194" t="s">
        <x:v>3050</x:v>
      </x:c>
      <x:c r="E2979" s="194">
        <x:v>1</x:v>
      </x:c>
      <x:c r="F2979" s="195" t="s">
        <x:v>6121</x:v>
      </x:c>
      <x:c r="G2979" s="194" t="s">
        <x:v>2999</x:v>
      </x:c>
      <x:c r="H2979" s="194">
        <x:v>1</x:v>
      </x:c>
      <x:c r="I2979" s="448"/>
    </x:row>
    <x:row r="2980" spans="3:9">
      <x:c r="C2980" s="195" t="s">
        <x:v>6876</x:v>
      </x:c>
      <x:c r="D2980" s="194" t="s">
        <x:v>3050</x:v>
      </x:c>
      <x:c r="E2980" s="194">
        <x:v>1</x:v>
      </x:c>
      <x:c r="F2980" s="233" t="s">
        <x:v>6124</x:v>
      </x:c>
      <x:c r="G2980" s="234" t="s">
        <x:v>3050</x:v>
      </x:c>
      <x:c r="H2980" s="234">
        <x:v>1</x:v>
      </x:c>
      <x:c r="I2980" s="448"/>
    </x:row>
    <x:row r="2981" spans="3:9">
      <x:c r="C2981" s="195" t="s">
        <x:v>8601</x:v>
      </x:c>
      <x:c r="D2981" s="194" t="s">
        <x:v>4621</x:v>
      </x:c>
      <x:c r="E2981" s="194">
        <x:v>1</x:v>
      </x:c>
      <x:c r="F2981" s="233" t="s">
        <x:v>6140</x:v>
      </x:c>
      <x:c r="G2981" s="234" t="s">
        <x:v>3050</x:v>
      </x:c>
      <x:c r="H2981" s="234">
        <x:v>1</x:v>
      </x:c>
      <x:c r="I2981" s="448"/>
    </x:row>
    <x:row r="2982" spans="3:9">
      <x:c r="C2982" s="195" t="s">
        <x:v>2275</x:v>
      </x:c>
      <x:c r="D2982" s="194" t="s">
        <x:v>4621</x:v>
      </x:c>
      <x:c r="E2982" s="194">
        <x:v>1</x:v>
      </x:c>
      <x:c r="F2982" s="233" t="s">
        <x:v>6876</x:v>
      </x:c>
      <x:c r="G2982" s="234" t="s">
        <x:v>3050</x:v>
      </x:c>
      <x:c r="H2982" s="234">
        <x:v>1</x:v>
      </x:c>
      <x:c r="I2982" s="448" t="s">
        <x:v>4958</x:v>
      </x:c>
    </x:row>
    <x:row r="2983" spans="3:9">
      <x:c r="C2983" s="195" t="s">
        <x:v>3436</x:v>
      </x:c>
      <x:c r="D2983" s="194" t="s">
        <x:v>4621</x:v>
      </x:c>
      <x:c r="E2983" s="194">
        <x:v>1</x:v>
      </x:c>
      <x:c r="F2983" s="233" t="s">
        <x:v>6120</x:v>
      </x:c>
      <x:c r="G2983" s="234" t="s">
        <x:v>2999</x:v>
      </x:c>
      <x:c r="H2983" s="234">
        <x:v>1</x:v>
      </x:c>
      <x:c r="I2983" s="448"/>
    </x:row>
    <x:row r="2984" spans="3:9">
      <x:c r="C2984" s="195" t="s">
        <x:v>5852</x:v>
      </x:c>
      <x:c r="D2984" s="194" t="s">
        <x:v>3016</x:v>
      </x:c>
      <x:c r="E2984" s="194">
        <x:v>2</x:v>
      </x:c>
      <x:c r="F2984" s="233" t="s">
        <x:v>6239</x:v>
      </x:c>
      <x:c r="G2984" s="234" t="s">
        <x:v>4629</x:v>
      </x:c>
      <x:c r="H2984" s="234">
        <x:v>1</x:v>
      </x:c>
      <x:c r="I2984" s="448" t="s">
        <x:v>4958</x:v>
      </x:c>
    </x:row>
    <x:row r="2985" spans="5:5">
      <x:c r="E2985" s="194">
        <x:f>SUM(E2955:E2984)</x:f>
        <x:v>32</x:v>
      </x:c>
    </x:row>
    <x:row r="2986" spans="1:9">
      <x:c r="A2986" s="186">
        <x:v>45920</x:v>
      </x:c>
      <x:c r="B2986" s="452" t="s">
        <x:v>7734</x:v>
      </x:c>
      <x:c r="C2986" s="195" t="s">
        <x:v>6163</x:v>
      </x:c>
      <x:c r="D2986" s="194" t="s">
        <x:v>3044</x:v>
      </x:c>
      <x:c r="E2986" s="194">
        <x:v>1</x:v>
      </x:c>
      <x:c r="F2986" s="195" t="s">
        <x:v>5722</x:v>
      </x:c>
      <x:c r="G2986" s="194" t="s">
        <x:v>3016</x:v>
      </x:c>
      <x:c r="H2986" s="194">
        <x:v>1</x:v>
      </x:c>
      <x:c r="I2986" s="448" t="s">
        <x:v>4958</x:v>
      </x:c>
    </x:row>
    <x:row r="2987" spans="3:9">
      <x:c r="C2987" s="195" t="s">
        <x:v>6833</x:v>
      </x:c>
      <x:c r="D2987" s="194" t="s">
        <x:v>2999</x:v>
      </x:c>
      <x:c r="E2987" s="194">
        <x:v>1</x:v>
      </x:c>
      <x:c r="F2987" s="486" t="s">
        <x:v>8686</x:v>
      </x:c>
      <x:c r="G2987" s="487" t="s">
        <x:v>4629</x:v>
      </x:c>
      <x:c r="H2987" s="487">
        <x:v>1</x:v>
      </x:c>
      <x:c r="I2987" s="448" t="s">
        <x:v>7755</x:v>
      </x:c>
    </x:row>
    <x:row r="2988" spans="3:9">
      <x:c r="C2988" s="195" t="s">
        <x:v>2209</x:v>
      </x:c>
      <x:c r="D2988" s="87" t="s">
        <x:v>8348</x:v>
      </x:c>
      <x:c r="E2988" s="194">
        <x:v>1</x:v>
      </x:c>
      <x:c r="F2988" s="195" t="s">
        <x:v>8265</x:v>
      </x:c>
      <x:c r="G2988" s="194" t="s">
        <x:v>4621</x:v>
      </x:c>
      <x:c r="H2988" s="194">
        <x:v>1</x:v>
      </x:c>
      <x:c r="I2988" s="448" t="s">
        <x:v>7755</x:v>
      </x:c>
    </x:row>
    <x:row r="2989" spans="3:9">
      <x:c r="C2989" s="195" t="s">
        <x:v>8622</x:v>
      </x:c>
      <x:c r="D2989" s="194" t="s">
        <x:v>4629</x:v>
      </x:c>
      <x:c r="E2989" s="194">
        <x:v>1</x:v>
      </x:c>
      <x:c r="F2989" s="195" t="s">
        <x:v>2209</x:v>
      </x:c>
      <x:c r="G2989" s="141" t="s">
        <x:v>8348</x:v>
      </x:c>
      <x:c r="H2989" s="194">
        <x:v>1</x:v>
      </x:c>
      <x:c r="I2989" s="448" t="s">
        <x:v>4958</x:v>
      </x:c>
    </x:row>
    <x:row r="2990" spans="3:9">
      <x:c r="C2990" s="195" t="s">
        <x:v>8686</x:v>
      </x:c>
      <x:c r="D2990" s="194" t="s">
        <x:v>4629</x:v>
      </x:c>
      <x:c r="E2990" s="194">
        <x:v>1</x:v>
      </x:c>
      <x:c r="F2990" s="195" t="s">
        <x:v>8895</x:v>
      </x:c>
      <x:c r="G2990" s="194" t="s">
        <x:v>3050</x:v>
      </x:c>
      <x:c r="H2990" s="194">
        <x:v>1</x:v>
      </x:c>
      <x:c r="I2990" s="448" t="s">
        <x:v>4958</x:v>
      </x:c>
    </x:row>
    <x:row r="2991" spans="3:9">
      <x:c r="C2991" s="195" t="s">
        <x:v>1995</x:v>
      </x:c>
      <x:c r="D2991" s="194" t="s">
        <x:v>4629</x:v>
      </x:c>
      <x:c r="E2991" s="194">
        <x:v>1</x:v>
      </x:c>
      <x:c r="F2991" s="484" t="s">
        <x:v>1995</x:v>
      </x:c>
      <x:c r="G2991" s="485" t="s">
        <x:v>4629</x:v>
      </x:c>
      <x:c r="H2991" s="485">
        <x:v>1</x:v>
      </x:c>
      <x:c r="I2991" s="448" t="s">
        <x:v>4958</x:v>
      </x:c>
    </x:row>
    <x:row r="2992" spans="3:9">
      <x:c r="C2992" s="195" t="s">
        <x:v>6657</x:v>
      </x:c>
      <x:c r="D2992" s="194" t="s">
        <x:v>4629</x:v>
      </x:c>
      <x:c r="E2992" s="194">
        <x:v>1</x:v>
      </x:c>
      <x:c r="F2992" s="195" t="s">
        <x:v>8622</x:v>
      </x:c>
      <x:c r="G2992" s="194" t="s">
        <x:v>4629</x:v>
      </x:c>
      <x:c r="H2992" s="194">
        <x:v>1</x:v>
      </x:c>
      <x:c r="I2992" s="448" t="s">
        <x:v>4958</x:v>
      </x:c>
    </x:row>
    <x:row r="2993" spans="3:9">
      <x:c r="C2993" s="195" t="s">
        <x:v>8790</x:v>
      </x:c>
      <x:c r="D2993" s="194" t="s">
        <x:v>4629</x:v>
      </x:c>
      <x:c r="E2993" s="194">
        <x:v>1</x:v>
      </x:c>
      <x:c r="F2993" s="400" t="s">
        <x:v>6675</x:v>
      </x:c>
      <x:c r="G2993" s="401" t="s">
        <x:v>3050</x:v>
      </x:c>
      <x:c r="H2993" s="401">
        <x:v>1</x:v>
      </x:c>
      <x:c r="I2993" s="448" t="s">
        <x:v>4958</x:v>
      </x:c>
    </x:row>
    <x:row r="2994" spans="3:9">
      <x:c r="C2994" s="195" t="s">
        <x:v>4755</x:v>
      </x:c>
      <x:c r="D2994" s="194" t="s">
        <x:v>4629</x:v>
      </x:c>
      <x:c r="E2994" s="194">
        <x:v>1</x:v>
      </x:c>
      <x:c r="F2994" s="195" t="s">
        <x:v>6122</x:v>
      </x:c>
      <x:c r="G2994" s="194" t="s">
        <x:v>3016</x:v>
      </x:c>
      <x:c r="H2994" s="194">
        <x:v>1</x:v>
      </x:c>
      <x:c r="I2994" s="448"/>
    </x:row>
    <x:row r="2995" spans="3:9">
      <x:c r="C2995" s="195" t="s">
        <x:v>6162</x:v>
      </x:c>
      <x:c r="D2995" s="194" t="s">
        <x:v>4629</x:v>
      </x:c>
      <x:c r="E2995" s="194">
        <x:v>1</x:v>
      </x:c>
      <x:c r="F2995" s="355" t="s">
        <x:v>6657</x:v>
      </x:c>
      <x:c r="G2995" s="356" t="s">
        <x:v>4629</x:v>
      </x:c>
      <x:c r="H2995" s="356">
        <x:v>1</x:v>
      </x:c>
      <x:c r="I2995" s="448" t="s">
        <x:v>7755</x:v>
      </x:c>
    </x:row>
    <x:row r="2996" spans="3:9">
      <x:c r="C2996" s="195" t="s">
        <x:v>3270</x:v>
      </x:c>
      <x:c r="D2996" s="194" t="s">
        <x:v>4629</x:v>
      </x:c>
      <x:c r="E2996" s="194">
        <x:v>1</x:v>
      </x:c>
      <x:c r="F2996" s="355" t="s">
        <x:v>8790</x:v>
      </x:c>
      <x:c r="G2996" s="356" t="s">
        <x:v>4629</x:v>
      </x:c>
      <x:c r="H2996" s="356">
        <x:v>1</x:v>
      </x:c>
      <x:c r="I2996" s="448" t="s">
        <x:v>7755</x:v>
      </x:c>
    </x:row>
    <x:row r="2997" spans="3:9">
      <x:c r="C2997" s="195" t="s">
        <x:v>8895</x:v>
      </x:c>
      <x:c r="D2997" s="194" t="s">
        <x:v>3050</x:v>
      </x:c>
      <x:c r="E2997" s="194">
        <x:v>1</x:v>
      </x:c>
      <x:c r="F2997" s="355" t="s">
        <x:v>4294</x:v>
      </x:c>
      <x:c r="G2997" s="204" t="s">
        <x:v>4772</x:v>
      </x:c>
      <x:c r="H2997" s="356">
        <x:v>1</x:v>
      </x:c>
      <x:c r="I2997" s="448" t="s">
        <x:v>7755</x:v>
      </x:c>
    </x:row>
    <x:row r="2998" spans="3:9">
      <x:c r="C2998" s="195" t="s">
        <x:v>6675</x:v>
      </x:c>
      <x:c r="D2998" s="194" t="s">
        <x:v>3050</x:v>
      </x:c>
      <x:c r="E2998" s="194">
        <x:v>1</x:v>
      </x:c>
      <x:c r="F2998" s="195" t="s">
        <x:v>4755</x:v>
      </x:c>
      <x:c r="G2998" s="194" t="s">
        <x:v>4629</x:v>
      </x:c>
      <x:c r="H2998" s="194">
        <x:v>1</x:v>
      </x:c>
      <x:c r="I2998" s="448"/>
    </x:row>
    <x:row r="2999" spans="3:9">
      <x:c r="C2999" s="195" t="s">
        <x:v>1890</x:v>
      </x:c>
      <x:c r="D2999" s="194" t="s">
        <x:v>3050</x:v>
      </x:c>
      <x:c r="E2999" s="194">
        <x:v>1</x:v>
      </x:c>
      <x:c r="F2999" s="195" t="s">
        <x:v>6683</x:v>
      </x:c>
      <x:c r="G2999" s="194" t="s">
        <x:v>4621</x:v>
      </x:c>
      <x:c r="H2999" s="194">
        <x:v>1</x:v>
      </x:c>
      <x:c r="I2999" s="448" t="s">
        <x:v>4958</x:v>
      </x:c>
    </x:row>
    <x:row r="3000" spans="3:9">
      <x:c r="C3000" s="195" t="s">
        <x:v>1800</x:v>
      </x:c>
      <x:c r="D3000" s="194" t="s">
        <x:v>3050</x:v>
      </x:c>
      <x:c r="E3000" s="194">
        <x:v>1</x:v>
      </x:c>
      <x:c r="F3000" s="195" t="s">
        <x:v>6162</x:v>
      </x:c>
      <x:c r="G3000" s="194" t="s">
        <x:v>4629</x:v>
      </x:c>
      <x:c r="H3000" s="194">
        <x:v>1</x:v>
      </x:c>
      <x:c r="I3000" s="448" t="s">
        <x:v>4958</x:v>
      </x:c>
    </x:row>
    <x:row r="3001" spans="3:9">
      <x:c r="C3001" s="195" t="s">
        <x:v>4294</x:v>
      </x:c>
      <x:c r="D3001" s="87" t="s">
        <x:v>4772</x:v>
      </x:c>
      <x:c r="E3001" s="194">
        <x:v>1</x:v>
      </x:c>
      <x:c r="F3001" s="195" t="s">
        <x:v>3270</x:v>
      </x:c>
      <x:c r="G3001" s="194" t="s">
        <x:v>4629</x:v>
      </x:c>
      <x:c r="H3001" s="194">
        <x:v>1</x:v>
      </x:c>
      <x:c r="I3001" s="448"/>
    </x:row>
    <x:row r="3002" spans="3:9">
      <x:c r="C3002" s="195" t="s">
        <x:v>8265</x:v>
      </x:c>
      <x:c r="D3002" s="194" t="s">
        <x:v>4621</x:v>
      </x:c>
      <x:c r="E3002" s="194">
        <x:v>1</x:v>
      </x:c>
      <x:c r="F3002" s="195" t="s">
        <x:v>1890</x:v>
      </x:c>
      <x:c r="G3002" s="194" t="s">
        <x:v>3050</x:v>
      </x:c>
      <x:c r="H3002" s="194">
        <x:v>1</x:v>
      </x:c>
      <x:c r="I3002" s="448"/>
    </x:row>
    <x:row r="3003" spans="3:9">
      <x:c r="C3003" s="195" t="s">
        <x:v>6683</x:v>
      </x:c>
      <x:c r="D3003" s="194" t="s">
        <x:v>4621</x:v>
      </x:c>
      <x:c r="E3003" s="194">
        <x:v>1</x:v>
      </x:c>
      <x:c r="F3003" s="233" t="s">
        <x:v>1800</x:v>
      </x:c>
      <x:c r="G3003" s="234" t="s">
        <x:v>3050</x:v>
      </x:c>
      <x:c r="H3003" s="234">
        <x:v>1</x:v>
      </x:c>
      <x:c r="I3003" s="448" t="s">
        <x:v>7755</x:v>
      </x:c>
    </x:row>
    <x:row r="3004" spans="3:9">
      <x:c r="C3004" s="195" t="s">
        <x:v>5722</x:v>
      </x:c>
      <x:c r="D3004" s="194" t="s">
        <x:v>3016</x:v>
      </x:c>
      <x:c r="E3004" s="194">
        <x:v>1</x:v>
      </x:c>
      <x:c r="F3004" s="233" t="s">
        <x:v>6163</x:v>
      </x:c>
      <x:c r="G3004" s="234" t="s">
        <x:v>3044</x:v>
      </x:c>
      <x:c r="H3004" s="234">
        <x:v>1</x:v>
      </x:c>
      <x:c r="I3004" s="448"/>
    </x:row>
    <x:row r="3005" spans="3:9">
      <x:c r="C3005" s="195" t="s">
        <x:v>6122</x:v>
      </x:c>
      <x:c r="D3005" s="194" t="s">
        <x:v>3016</x:v>
      </x:c>
      <x:c r="E3005" s="194">
        <x:v>1</x:v>
      </x:c>
      <x:c r="F3005" s="233" t="s">
        <x:v>6833</x:v>
      </x:c>
      <x:c r="G3005" s="234" t="s">
        <x:v>2999</x:v>
      </x:c>
      <x:c r="H3005" s="234">
        <x:v>1</x:v>
      </x:c>
      <x:c r="I3005" s="448"/>
    </x:row>
    <x:row r="3006" spans="5:5">
      <x:c r="E3006" s="194">
        <x:f>SUM(E2986:E3005)</x:f>
        <x:v>20</x:v>
      </x:c>
    </x:row>
    <x:row r="3007" spans="1:9">
      <x:c r="A3007" s="186">
        <x:v>45921</x:v>
      </x:c>
      <x:c r="B3007" s="452" t="s">
        <x:v>7772</x:v>
      </x:c>
      <x:c r="C3007" s="195" t="s">
        <x:v>6126</x:v>
      </x:c>
      <x:c r="D3007" s="194" t="s">
        <x:v>2999</x:v>
      </x:c>
      <x:c r="E3007" s="194">
        <x:v>1</x:v>
      </x:c>
      <x:c r="F3007" s="195" t="s">
        <x:v>2140</x:v>
      </x:c>
      <x:c r="G3007" s="194" t="s">
        <x:v>3050</x:v>
      </x:c>
      <x:c r="H3007" s="194">
        <x:v>1</x:v>
      </x:c>
      <x:c r="I3007" s="448"/>
    </x:row>
    <x:row r="3008" spans="3:9">
      <x:c r="C3008" s="195" t="s">
        <x:v>4641</x:v>
      </x:c>
      <x:c r="D3008" s="194" t="s">
        <x:v>2999</x:v>
      </x:c>
      <x:c r="E3008" s="194">
        <x:v>1</x:v>
      </x:c>
      <x:c r="F3008" s="400" t="s">
        <x:v>2178</x:v>
      </x:c>
      <x:c r="G3008" s="401" t="s">
        <x:v>3050</x:v>
      </x:c>
      <x:c r="H3008" s="401">
        <x:v>1</x:v>
      </x:c>
      <x:c r="I3008" s="448" t="s">
        <x:v>4958</x:v>
      </x:c>
    </x:row>
    <x:row r="3009" spans="3:9">
      <x:c r="C3009" s="195" t="s">
        <x:v>5925</x:v>
      </x:c>
      <x:c r="D3009" s="194" t="s">
        <x:v>3050</x:v>
      </x:c>
      <x:c r="E3009" s="194">
        <x:v>1</x:v>
      </x:c>
      <x:c r="F3009" s="195" t="s">
        <x:v>2328</x:v>
      </x:c>
      <x:c r="G3009" s="194" t="s">
        <x:v>3016</x:v>
      </x:c>
      <x:c r="H3009" s="194">
        <x:v>1</x:v>
      </x:c>
      <x:c r="I3009" s="448"/>
    </x:row>
    <x:row r="3010" spans="3:9">
      <x:c r="C3010" s="195" t="s">
        <x:v>2140</x:v>
      </x:c>
      <x:c r="D3010" s="194" t="s">
        <x:v>3050</x:v>
      </x:c>
      <x:c r="E3010" s="194">
        <x:v>1</x:v>
      </x:c>
      <x:c r="F3010" s="253" t="s">
        <x:v>8999</x:v>
      </x:c>
      <x:c r="G3010" s="254" t="s">
        <x:v>3016</x:v>
      </x:c>
      <x:c r="H3010" s="254">
        <x:v>1</x:v>
      </x:c>
      <x:c r="I3010" s="448" t="s">
        <x:v>7755</x:v>
      </x:c>
    </x:row>
    <x:row r="3011" spans="3:9">
      <x:c r="C3011" s="195" t="s">
        <x:v>2178</x:v>
      </x:c>
      <x:c r="D3011" s="194" t="s">
        <x:v>3050</x:v>
      </x:c>
      <x:c r="E3011" s="194">
        <x:v>1</x:v>
      </x:c>
      <x:c r="F3011" s="253" t="s">
        <x:v>2271</x:v>
      </x:c>
      <x:c r="G3011" s="254" t="s">
        <x:v>4621</x:v>
      </x:c>
      <x:c r="H3011" s="254">
        <x:v>1</x:v>
      </x:c>
      <x:c r="I3011" s="448"/>
    </x:row>
    <x:row r="3012" spans="3:9">
      <x:c r="C3012" s="195" t="s">
        <x:v>2271</x:v>
      </x:c>
      <x:c r="D3012" s="194" t="s">
        <x:v>4621</x:v>
      </x:c>
      <x:c r="E3012" s="194">
        <x:v>1</x:v>
      </x:c>
      <x:c r="F3012" s="195" t="s">
        <x:v>5925</x:v>
      </x:c>
      <x:c r="G3012" s="194" t="s">
        <x:v>3050</x:v>
      </x:c>
      <x:c r="H3012" s="194">
        <x:v>1</x:v>
      </x:c>
      <x:c r="I3012" s="448" t="s">
        <x:v>7755</x:v>
      </x:c>
    </x:row>
    <x:row r="3013" spans="3:9">
      <x:c r="C3013" s="195" t="s">
        <x:v>4532</x:v>
      </x:c>
      <x:c r="D3013" s="194" t="s">
        <x:v>4621</x:v>
      </x:c>
      <x:c r="E3013" s="194">
        <x:v>1</x:v>
      </x:c>
      <x:c r="F3013" s="233" t="s">
        <x:v>4532</x:v>
      </x:c>
      <x:c r="G3013" s="234" t="s">
        <x:v>4621</x:v>
      </x:c>
      <x:c r="H3013" s="234">
        <x:v>1</x:v>
      </x:c>
      <x:c r="I3013" s="448"/>
    </x:row>
    <x:row r="3014" spans="3:9">
      <x:c r="C3014" s="195" t="s">
        <x:v>6159</x:v>
      </x:c>
      <x:c r="D3014" s="194" t="s">
        <x:v>4621</x:v>
      </x:c>
      <x:c r="E3014" s="194">
        <x:v>1</x:v>
      </x:c>
      <x:c r="F3014" s="233" t="s">
        <x:v>6159</x:v>
      </x:c>
      <x:c r="G3014" s="234" t="s">
        <x:v>4621</x:v>
      </x:c>
      <x:c r="H3014" s="234">
        <x:v>1</x:v>
      </x:c>
      <x:c r="I3014" s="448"/>
    </x:row>
    <x:row r="3015" spans="3:9">
      <x:c r="C3015" s="195" t="s">
        <x:v>2328</x:v>
      </x:c>
      <x:c r="D3015" s="194" t="s">
        <x:v>3016</x:v>
      </x:c>
      <x:c r="E3015" s="194">
        <x:v>1</x:v>
      </x:c>
      <x:c r="F3015" s="233" t="s">
        <x:v>6126</x:v>
      </x:c>
      <x:c r="G3015" s="234" t="s">
        <x:v>2999</x:v>
      </x:c>
      <x:c r="H3015" s="234">
        <x:v>1</x:v>
      </x:c>
      <x:c r="I3015" s="448"/>
    </x:row>
    <x:row r="3016" spans="3:9">
      <x:c r="C3016" s="195" t="s">
        <x:v>8999</x:v>
      </x:c>
      <x:c r="D3016" s="194" t="s">
        <x:v>3016</x:v>
      </x:c>
      <x:c r="E3016" s="194">
        <x:v>1</x:v>
      </x:c>
      <x:c r="F3016" s="233" t="s">
        <x:v>4641</x:v>
      </x:c>
      <x:c r="G3016" s="234" t="s">
        <x:v>2999</x:v>
      </x:c>
      <x:c r="H3016" s="234">
        <x:v>1</x:v>
      </x:c>
      <x:c r="I3016" s="448"/>
    </x:row>
    <x:row r="3017" spans="5:5">
      <x:c r="E3017" s="194">
        <x:f>SUM(E3007:E3016)</x:f>
        <x:v>10</x:v>
      </x:c>
    </x:row>
    <x:row r="3018" spans="1:9">
      <x:c r="A3018" s="186">
        <x:v>45922</x:v>
      </x:c>
      <x:c r="B3018" s="452" t="s">
        <x:v>7737</x:v>
      </x:c>
      <x:c r="C3018" s="195" t="s">
        <x:v>6152</x:v>
      </x:c>
      <x:c r="D3018" s="194" t="s">
        <x:v>2999</x:v>
      </x:c>
      <x:c r="E3018" s="194">
        <x:v>1</x:v>
      </x:c>
      <x:c r="F3018" s="273" t="s">
        <x:v>4466</x:v>
      </x:c>
      <x:c r="G3018" s="274" t="s">
        <x:v>3016</x:v>
      </x:c>
      <x:c r="H3018" s="274">
        <x:v>1</x:v>
      </x:c>
      <x:c r="I3018" s="448" t="s">
        <x:v>7755</x:v>
      </x:c>
    </x:row>
    <x:row r="3019" spans="3:9">
      <x:c r="C3019" s="195" t="s">
        <x:v>2225</x:v>
      </x:c>
      <x:c r="D3019" s="87" t="s">
        <x:v>5641</x:v>
      </x:c>
      <x:c r="E3019" s="194">
        <x:v>1</x:v>
      </x:c>
      <x:c r="F3019" s="195" t="s">
        <x:v>8807</x:v>
      </x:c>
      <x:c r="G3019" s="194" t="s">
        <x:v>3016</x:v>
      </x:c>
      <x:c r="H3019" s="194">
        <x:v>1</x:v>
      </x:c>
      <x:c r="I3019" s="448" t="s">
        <x:v>7755</x:v>
      </x:c>
    </x:row>
    <x:row r="3020" spans="3:9">
      <x:c r="C3020" s="195" t="s">
        <x:v>4098</x:v>
      </x:c>
      <x:c r="D3020" s="87" t="s">
        <x:v>5641</x:v>
      </x:c>
      <x:c r="E3020" s="194">
        <x:v>1</x:v>
      </x:c>
      <x:c r="F3020" s="361" t="s">
        <x:v>2225</x:v>
      </x:c>
      <x:c r="G3020" s="226" t="s">
        <x:v>5641</x:v>
      </x:c>
      <x:c r="H3020" s="362">
        <x:v>1</x:v>
      </x:c>
      <x:c r="I3020" s="448"/>
    </x:row>
    <x:row r="3021" spans="3:9">
      <x:c r="C3021" s="195" t="s">
        <x:v>6008</x:v>
      </x:c>
      <x:c r="D3021" s="194" t="s">
        <x:v>3016</x:v>
      </x:c>
      <x:c r="E3021" s="194">
        <x:v>1</x:v>
      </x:c>
      <x:c r="F3021" s="361" t="s">
        <x:v>4098</x:v>
      </x:c>
      <x:c r="G3021" s="226" t="s">
        <x:v>5641</x:v>
      </x:c>
      <x:c r="H3021" s="362">
        <x:v>1</x:v>
      </x:c>
      <x:c r="I3021" s="448" t="s">
        <x:v>4958</x:v>
      </x:c>
    </x:row>
    <x:row r="3022" spans="3:9">
      <x:c r="C3022" s="195" t="s">
        <x:v>4466</x:v>
      </x:c>
      <x:c r="D3022" s="194" t="s">
        <x:v>3016</x:v>
      </x:c>
      <x:c r="E3022" s="194">
        <x:v>1</x:v>
      </x:c>
      <x:c r="F3022" s="195" t="s">
        <x:v>6008</x:v>
      </x:c>
      <x:c r="G3022" s="194" t="s">
        <x:v>3016</x:v>
      </x:c>
      <x:c r="H3022" s="194">
        <x:v>1</x:v>
      </x:c>
      <x:c r="I3022" s="448"/>
    </x:row>
    <x:row r="3023" spans="3:9">
      <x:c r="C3023" s="195" t="s">
        <x:v>8807</x:v>
      </x:c>
      <x:c r="D3023" s="194" t="s">
        <x:v>3016</x:v>
      </x:c>
      <x:c r="E3023" s="194">
        <x:v>1</x:v>
      </x:c>
      <x:c r="F3023" s="349" t="s">
        <x:v>6152</x:v>
      </x:c>
      <x:c r="G3023" s="350" t="s">
        <x:v>2999</x:v>
      </x:c>
      <x:c r="H3023" s="350">
        <x:v>1</x:v>
      </x:c>
      <x:c r="I3023" s="448"/>
    </x:row>
    <x:row r="3024" spans="5:5">
      <x:c r="E3024" s="194">
        <x:f>SUM(E3018:E3023)</x:f>
        <x:v>6</x:v>
      </x:c>
    </x:row>
    <x:row r="3025" spans="1:9">
      <x:c r="A3025" s="186">
        <x:v>45923</x:v>
      </x:c>
      <x:c r="B3025" s="452" t="s">
        <x:v>7779</x:v>
      </x:c>
      <x:c r="C3025" s="195" t="s">
        <x:v>4618</x:v>
      </x:c>
      <x:c r="D3025" s="194" t="s">
        <x:v>2999</x:v>
      </x:c>
      <x:c r="E3025" s="194">
        <x:v>1</x:v>
      </x:c>
      <x:c r="F3025" s="195" t="s">
        <x:v>8797</x:v>
      </x:c>
      <x:c r="G3025" s="194" t="s">
        <x:v>3050</x:v>
      </x:c>
      <x:c r="H3025" s="194">
        <x:v>1</x:v>
      </x:c>
      <x:c r="I3025" s="448" t="s">
        <x:v>7755</x:v>
      </x:c>
    </x:row>
    <x:row r="3026" spans="3:9">
      <x:c r="C3026" s="195" t="s">
        <x:v>4631</x:v>
      </x:c>
      <x:c r="D3026" s="194" t="s">
        <x:v>4629</x:v>
      </x:c>
      <x:c r="E3026" s="194">
        <x:v>1</x:v>
      </x:c>
      <x:c r="F3026" s="349" t="s">
        <x:v>2368</x:v>
      </x:c>
      <x:c r="G3026" s="350" t="s">
        <x:v>4621</x:v>
      </x:c>
      <x:c r="H3026" s="350">
        <x:v>1</x:v>
      </x:c>
      <x:c r="I3026" s="448" t="s">
        <x:v>7755</x:v>
      </x:c>
    </x:row>
    <x:row r="3027" spans="3:9">
      <x:c r="C3027" s="195" t="s">
        <x:v>8797</x:v>
      </x:c>
      <x:c r="D3027" s="194" t="s">
        <x:v>3050</x:v>
      </x:c>
      <x:c r="E3027" s="194">
        <x:v>1</x:v>
      </x:c>
      <x:c r="F3027" s="195" t="s">
        <x:v>4605</x:v>
      </x:c>
      <x:c r="G3027" s="194" t="s">
        <x:v>3016</x:v>
      </x:c>
      <x:c r="H3027" s="194">
        <x:v>1</x:v>
      </x:c>
      <x:c r="I3027" s="448" t="s">
        <x:v>7755</x:v>
      </x:c>
    </x:row>
    <x:row r="3028" spans="3:9">
      <x:c r="C3028" s="195" t="s">
        <x:v>4753</x:v>
      </x:c>
      <x:c r="D3028" s="87" t="s">
        <x:v>4772</x:v>
      </x:c>
      <x:c r="E3028" s="194">
        <x:v>1</x:v>
      </x:c>
      <x:c r="F3028" s="233" t="s">
        <x:v>4631</x:v>
      </x:c>
      <x:c r="G3028" s="234" t="s">
        <x:v>4629</x:v>
      </x:c>
      <x:c r="H3028" s="234">
        <x:v>1</x:v>
      </x:c>
      <x:c r="I3028" s="448"/>
    </x:row>
    <x:row r="3029" spans="3:9">
      <x:c r="C3029" s="195" t="s">
        <x:v>2368</x:v>
      </x:c>
      <x:c r="D3029" s="194" t="s">
        <x:v>4621</x:v>
      </x:c>
      <x:c r="E3029" s="194">
        <x:v>1</x:v>
      </x:c>
      <x:c r="F3029" s="233" t="s">
        <x:v>4753</x:v>
      </x:c>
      <x:c r="G3029" s="188" t="s">
        <x:v>4772</x:v>
      </x:c>
      <x:c r="H3029" s="234">
        <x:v>1</x:v>
      </x:c>
      <x:c r="I3029" s="448"/>
    </x:row>
    <x:row r="3030" spans="3:9">
      <x:c r="C3030" s="195" t="s">
        <x:v>4605</x:v>
      </x:c>
      <x:c r="D3030" s="194" t="s">
        <x:v>3016</x:v>
      </x:c>
      <x:c r="E3030" s="194">
        <x:v>1</x:v>
      </x:c>
      <x:c r="F3030" s="233" t="s">
        <x:v>4618</x:v>
      </x:c>
      <x:c r="G3030" s="234" t="s">
        <x:v>2999</x:v>
      </x:c>
      <x:c r="H3030" s="234">
        <x:v>1</x:v>
      </x:c>
      <x:c r="I3030" s="448"/>
    </x:row>
    <x:row r="3031" spans="5:5">
      <x:c r="E3031" s="194">
        <x:f>SUM(E3025:E3030)</x:f>
        <x:v>6</x:v>
      </x:c>
    </x:row>
    <x:row r="3032" spans="1:9">
      <x:c r="A3032" s="186">
        <x:v>45924</x:v>
      </x:c>
      <x:c r="B3032" s="452" t="s">
        <x:v>7762</x:v>
      </x:c>
      <x:c r="C3032" s="195" t="s">
        <x:v>5773</x:v>
      </x:c>
      <x:c r="D3032" s="194" t="s">
        <x:v>3050</x:v>
      </x:c>
      <x:c r="E3032" s="194">
        <x:v>1</x:v>
      </x:c>
      <x:c r="F3032" s="195" t="s">
        <x:v>8469</x:v>
      </x:c>
      <x:c r="G3032" s="194" t="s">
        <x:v>4621</x:v>
      </x:c>
      <x:c r="H3032" s="194">
        <x:v>1</x:v>
      </x:c>
      <x:c r="I3032" s="448" t="s">
        <x:v>4958</x:v>
      </x:c>
    </x:row>
    <x:row r="3033" spans="3:9">
      <x:c r="C3033" s="195" t="s">
        <x:v>6227</x:v>
      </x:c>
      <x:c r="D3033" s="194" t="s">
        <x:v>3050</x:v>
      </x:c>
      <x:c r="E3033" s="194">
        <x:v>1</x:v>
      </x:c>
      <x:c r="F3033" s="195" t="s">
        <x:v>5773</x:v>
      </x:c>
      <x:c r="G3033" s="194" t="s">
        <x:v>3050</x:v>
      </x:c>
      <x:c r="H3033" s="194">
        <x:v>1</x:v>
      </x:c>
      <x:c r="I3033" s="448" t="s">
        <x:v>4958</x:v>
      </x:c>
    </x:row>
    <x:row r="3034" spans="3:9">
      <x:c r="C3034" s="195" t="s">
        <x:v>6189</x:v>
      </x:c>
      <x:c r="D3034" s="194" t="s">
        <x:v>3050</x:v>
      </x:c>
      <x:c r="E3034" s="194">
        <x:v>1</x:v>
      </x:c>
      <x:c r="F3034" s="349" t="s">
        <x:v>6227</x:v>
      </x:c>
      <x:c r="G3034" s="350" t="s">
        <x:v>3050</x:v>
      </x:c>
      <x:c r="H3034" s="350">
        <x:v>1</x:v>
      </x:c>
      <x:c r="I3034" s="448" t="s">
        <x:v>4958</x:v>
      </x:c>
    </x:row>
    <x:row r="3035" spans="3:9">
      <x:c r="C3035" s="195" t="s">
        <x:v>8469</x:v>
      </x:c>
      <x:c r="D3035" s="194" t="s">
        <x:v>4621</x:v>
      </x:c>
      <x:c r="E3035" s="194">
        <x:v>1</x:v>
      </x:c>
      <x:c r="F3035" s="195" t="s">
        <x:v>6189</x:v>
      </x:c>
      <x:c r="G3035" s="194" t="s">
        <x:v>3050</x:v>
      </x:c>
      <x:c r="H3035" s="194">
        <x:v>1</x:v>
      </x:c>
      <x:c r="I3035" s="448"/>
    </x:row>
    <x:row r="3036" spans="3:9">
      <x:c r="C3036" s="195" t="s">
        <x:v>6159</x:v>
      </x:c>
      <x:c r="D3036" s="194" t="s">
        <x:v>4621</x:v>
      </x:c>
      <x:c r="E3036" s="194">
        <x:v>1</x:v>
      </x:c>
      <x:c r="F3036" s="233" t="s">
        <x:v>6159</x:v>
      </x:c>
      <x:c r="G3036" s="234" t="s">
        <x:v>4621</x:v>
      </x:c>
      <x:c r="H3036" s="234">
        <x:v>1</x:v>
      </x:c>
      <x:c r="I3036" s="448" t="s">
        <x:v>4958</x:v>
      </x:c>
    </x:row>
    <x:row r="3037" spans="5:5">
      <x:c r="E3037" s="194">
        <x:f>SUM(E3032:E3036)</x:f>
        <x:v>5</x:v>
      </x:c>
    </x:row>
    <x:row r="3038" spans="1:9">
      <x:c r="A3038" s="186">
        <x:v>45925</x:v>
      </x:c>
      <x:c r="B3038" s="452" t="s">
        <x:v>7753</x:v>
      </x:c>
      <x:c r="C3038" s="195" t="s">
        <x:v>6774</x:v>
      </x:c>
      <x:c r="D3038" s="194" t="s">
        <x:v>3044</x:v>
      </x:c>
      <x:c r="E3038" s="194">
        <x:v>1</x:v>
      </x:c>
      <x:c r="F3038" s="257" t="s">
        <x:v>2290</x:v>
      </x:c>
      <x:c r="G3038" s="258" t="s">
        <x:v>3016</x:v>
      </x:c>
      <x:c r="H3038" s="258">
        <x:v>1</x:v>
      </x:c>
      <x:c r="I3038" s="448" t="s">
        <x:v>4958</x:v>
      </x:c>
    </x:row>
    <x:row r="3039" spans="3:9">
      <x:c r="C3039" s="195" t="s">
        <x:v>6763</x:v>
      </x:c>
      <x:c r="D3039" s="194" t="s">
        <x:v>2999</x:v>
      </x:c>
      <x:c r="E3039" s="194">
        <x:v>1</x:v>
      </x:c>
      <x:c r="F3039" s="195" t="s">
        <x:v>5764</x:v>
      </x:c>
      <x:c r="G3039" s="194" t="s">
        <x:v>4629</x:v>
      </x:c>
      <x:c r="H3039" s="194">
        <x:v>1</x:v>
      </x:c>
      <x:c r="I3039" s="448"/>
    </x:row>
    <x:row r="3040" spans="1:9">
      <x:c r="A3040" s="139"/>
      <x:c r="C3040" s="195" t="s">
        <x:v>6152</x:v>
      </x:c>
      <x:c r="D3040" s="194" t="s">
        <x:v>2999</x:v>
      </x:c>
      <x:c r="E3040" s="194">
        <x:v>2</x:v>
      </x:c>
      <x:c r="F3040" s="195" t="s">
        <x:v>2005</x:v>
      </x:c>
      <x:c r="G3040" s="194" t="s">
        <x:v>3016</x:v>
      </x:c>
      <x:c r="H3040" s="194">
        <x:v>1</x:v>
      </x:c>
      <x:c r="I3040" s="448" t="s">
        <x:v>7755</x:v>
      </x:c>
    </x:row>
    <x:row r="3041" spans="1:9">
      <x:c r="A3041" s="139"/>
      <x:c r="C3041" s="195" t="s">
        <x:v>6836</x:v>
      </x:c>
      <x:c r="D3041" s="194" t="s">
        <x:v>2999</x:v>
      </x:c>
      <x:c r="E3041" s="194">
        <x:v>1</x:v>
      </x:c>
      <x:c r="F3041" s="490" t="s">
        <x:v>6607</x:v>
      </x:c>
      <x:c r="G3041" s="491" t="s">
        <x:v>3050</x:v>
      </x:c>
      <x:c r="H3041" s="491">
        <x:v>1</x:v>
      </x:c>
      <x:c r="I3041" s="448" t="s">
        <x:v>4958</x:v>
      </x:c>
    </x:row>
    <x:row r="3042" spans="1:9">
      <x:c r="A3042" s="139"/>
      <x:c r="C3042" s="195" t="s">
        <x:v>6126</x:v>
      </x:c>
      <x:c r="D3042" s="194" t="s">
        <x:v>2999</x:v>
      </x:c>
      <x:c r="E3042" s="194">
        <x:v>1</x:v>
      </x:c>
      <x:c r="F3042" s="195" t="s">
        <x:v>6774</x:v>
      </x:c>
      <x:c r="G3042" s="194" t="s">
        <x:v>3044</x:v>
      </x:c>
      <x:c r="H3042" s="194">
        <x:v>1</x:v>
      </x:c>
      <x:c r="I3042" s="448" t="s">
        <x:v>7755</x:v>
      </x:c>
    </x:row>
    <x:row r="3043" spans="1:9">
      <x:c r="A3043" s="139"/>
      <x:c r="C3043" s="195" t="s">
        <x:v>5764</x:v>
      </x:c>
      <x:c r="D3043" s="194" t="s">
        <x:v>4629</x:v>
      </x:c>
      <x:c r="E3043" s="194">
        <x:v>1</x:v>
      </x:c>
      <x:c r="F3043" s="195" t="s">
        <x:v>4576</x:v>
      </x:c>
      <x:c r="G3043" s="194" t="s">
        <x:v>3050</x:v>
      </x:c>
      <x:c r="H3043" s="194">
        <x:v>1</x:v>
      </x:c>
      <x:c r="I3043" s="448" t="s">
        <x:v>7755</x:v>
      </x:c>
    </x:row>
    <x:row r="3044" spans="1:9">
      <x:c r="A3044" s="139"/>
      <x:c r="C3044" s="195" t="s">
        <x:v>6607</x:v>
      </x:c>
      <x:c r="D3044" s="194" t="s">
        <x:v>3050</x:v>
      </x:c>
      <x:c r="E3044" s="194">
        <x:v>1</x:v>
      </x:c>
      <x:c r="F3044" s="195" t="s">
        <x:v>6763</x:v>
      </x:c>
      <x:c r="G3044" s="194" t="s">
        <x:v>2999</x:v>
      </x:c>
      <x:c r="H3044" s="194">
        <x:v>1</x:v>
      </x:c>
      <x:c r="I3044" s="448" t="s">
        <x:v>7755</x:v>
      </x:c>
    </x:row>
    <x:row r="3045" spans="1:9">
      <x:c r="A3045" s="139"/>
      <x:c r="C3045" s="195" t="s">
        <x:v>4576</x:v>
      </x:c>
      <x:c r="D3045" s="194" t="s">
        <x:v>3050</x:v>
      </x:c>
      <x:c r="E3045" s="194">
        <x:v>1</x:v>
      </x:c>
      <x:c r="F3045" s="349" t="s">
        <x:v>6152</x:v>
      </x:c>
      <x:c r="G3045" s="350" t="s">
        <x:v>2999</x:v>
      </x:c>
      <x:c r="H3045" s="350">
        <x:v>2</x:v>
      </x:c>
      <x:c r="I3045" s="448" t="s">
        <x:v>7755</x:v>
      </x:c>
    </x:row>
    <x:row r="3046" spans="1:9">
      <x:c r="A3046" s="139"/>
      <x:c r="C3046" s="195" t="s">
        <x:v>4757</x:v>
      </x:c>
      <x:c r="D3046" s="194" t="s">
        <x:v>3050</x:v>
      </x:c>
      <x:c r="E3046" s="194">
        <x:v>1</x:v>
      </x:c>
      <x:c r="F3046" s="349" t="s">
        <x:v>6204</x:v>
      </x:c>
      <x:c r="G3046" s="350" t="s">
        <x:v>3016</x:v>
      </x:c>
      <x:c r="H3046" s="350">
        <x:v>1</x:v>
      </x:c>
      <x:c r="I3046" s="448" t="s">
        <x:v>7755</x:v>
      </x:c>
    </x:row>
    <x:row r="3047" spans="1:9">
      <x:c r="A3047" s="139"/>
      <x:c r="C3047" s="195" t="s">
        <x:v>6841</x:v>
      </x:c>
      <x:c r="D3047" s="194" t="s">
        <x:v>4621</x:v>
      </x:c>
      <x:c r="E3047" s="194">
        <x:v>1</x:v>
      </x:c>
      <x:c r="F3047" s="349" t="s">
        <x:v>6841</x:v>
      </x:c>
      <x:c r="G3047" s="350" t="s">
        <x:v>4621</x:v>
      </x:c>
      <x:c r="H3047" s="350">
        <x:v>1</x:v>
      </x:c>
      <x:c r="I3047" s="448"/>
    </x:row>
    <x:row r="3048" spans="1:9">
      <x:c r="A3048" s="139"/>
      <x:c r="C3048" s="195" t="s">
        <x:v>2290</x:v>
      </x:c>
      <x:c r="D3048" s="194" t="s">
        <x:v>3016</x:v>
      </x:c>
      <x:c r="E3048" s="194">
        <x:v>1</x:v>
      </x:c>
      <x:c r="F3048" s="195" t="s">
        <x:v>4757</x:v>
      </x:c>
      <x:c r="G3048" s="194" t="s">
        <x:v>3050</x:v>
      </x:c>
      <x:c r="H3048" s="194">
        <x:v>1</x:v>
      </x:c>
      <x:c r="I3048" s="448"/>
    </x:row>
    <x:row r="3049" spans="1:9">
      <x:c r="A3049" s="139"/>
      <x:c r="C3049" s="195" t="s">
        <x:v>2005</x:v>
      </x:c>
      <x:c r="D3049" s="194" t="s">
        <x:v>3016</x:v>
      </x:c>
      <x:c r="E3049" s="194">
        <x:v>1</x:v>
      </x:c>
      <x:c r="F3049" s="233" t="s">
        <x:v>6836</x:v>
      </x:c>
      <x:c r="G3049" s="234" t="s">
        <x:v>2999</x:v>
      </x:c>
      <x:c r="H3049" s="234">
        <x:v>1</x:v>
      </x:c>
      <x:c r="I3049" s="448"/>
    </x:row>
    <x:row r="3050" spans="1:9">
      <x:c r="A3050" s="139"/>
      <x:c r="C3050" s="195" t="s">
        <x:v>6204</x:v>
      </x:c>
      <x:c r="D3050" s="194" t="s">
        <x:v>3016</x:v>
      </x:c>
      <x:c r="E3050" s="194">
        <x:v>1</x:v>
      </x:c>
      <x:c r="F3050" s="233" t="s">
        <x:v>6126</x:v>
      </x:c>
      <x:c r="G3050" s="234" t="s">
        <x:v>2999</x:v>
      </x:c>
      <x:c r="H3050" s="234">
        <x:v>1</x:v>
      </x:c>
      <x:c r="I3050" s="448"/>
    </x:row>
    <x:row r="3051" spans="5:5">
      <x:c r="E3051" s="194">
        <x:f>SUM(E3038:E3050)</x:f>
        <x:v>14</x:v>
      </x:c>
    </x:row>
    <x:row r="3052" spans="1:9">
      <x:c r="A3052" s="186">
        <x:v>45926</x:v>
      </x:c>
      <x:c r="B3052" s="452" t="s">
        <x:v>7716</x:v>
      </x:c>
      <x:c r="C3052" s="195" t="s">
        <x:v>8142</x:v>
      </x:c>
      <x:c r="D3052" s="194" t="s">
        <x:v>3044</x:v>
      </x:c>
      <x:c r="E3052" s="194">
        <x:v>1</x:v>
      </x:c>
      <x:c r="F3052" s="355" t="s">
        <x:v>8282</x:v>
      </x:c>
      <x:c r="G3052" s="356" t="s">
        <x:v>3050</x:v>
      </x:c>
      <x:c r="H3052" s="356">
        <x:v>1</x:v>
      </x:c>
      <x:c r="I3052" s="448"/>
    </x:row>
    <x:row r="3053" spans="3:9">
      <x:c r="C3053" s="195" t="s">
        <x:v>3279</x:v>
      </x:c>
      <x:c r="D3053" s="194" t="s">
        <x:v>4629</x:v>
      </x:c>
      <x:c r="E3053" s="194">
        <x:v>1</x:v>
      </x:c>
      <x:c r="F3053" s="195" t="s">
        <x:v>8705</x:v>
      </x:c>
      <x:c r="G3053" s="194" t="s">
        <x:v>3050</x:v>
      </x:c>
      <x:c r="H3053" s="194">
        <x:v>1</x:v>
      </x:c>
      <x:c r="I3053" s="448" t="s">
        <x:v>7755</x:v>
      </x:c>
    </x:row>
    <x:row r="3054" spans="3:9">
      <x:c r="C3054" s="195" t="s">
        <x:v>8282</x:v>
      </x:c>
      <x:c r="D3054" s="194" t="s">
        <x:v>3050</x:v>
      </x:c>
      <x:c r="E3054" s="194">
        <x:v>1</x:v>
      </x:c>
      <x:c r="F3054" s="494" t="s">
        <x:v>8142</x:v>
      </x:c>
      <x:c r="G3054" s="495" t="s">
        <x:v>3044</x:v>
      </x:c>
      <x:c r="H3054" s="495">
        <x:v>1</x:v>
      </x:c>
      <x:c r="I3054" s="448" t="s">
        <x:v>7755</x:v>
      </x:c>
    </x:row>
    <x:row r="3055" spans="3:9">
      <x:c r="C3055" s="195" t="s">
        <x:v>8705</x:v>
      </x:c>
      <x:c r="D3055" s="194" t="s">
        <x:v>3050</x:v>
      </x:c>
      <x:c r="E3055" s="194">
        <x:v>1</x:v>
      </x:c>
      <x:c r="F3055" s="494" t="s">
        <x:v>9138</x:v>
      </x:c>
      <x:c r="G3055" s="495" t="s">
        <x:v>3050</x:v>
      </x:c>
      <x:c r="H3055" s="495">
        <x:v>1</x:v>
      </x:c>
      <x:c r="I3055" s="448" t="s">
        <x:v>7755</x:v>
      </x:c>
    </x:row>
    <x:row r="3056" spans="3:9">
      <x:c r="C3056" s="195" t="s">
        <x:v>9138</x:v>
      </x:c>
      <x:c r="D3056" s="194" t="s">
        <x:v>3050</x:v>
      </x:c>
      <x:c r="E3056" s="194">
        <x:v>1</x:v>
      </x:c>
      <x:c r="F3056" s="195" t="s">
        <x:v>2366</x:v>
      </x:c>
      <x:c r="G3056" s="194" t="s">
        <x:v>4621</x:v>
      </x:c>
      <x:c r="H3056" s="194">
        <x:v>1</x:v>
      </x:c>
      <x:c r="I3056" s="448" t="s">
        <x:v>4958</x:v>
      </x:c>
    </x:row>
    <x:row r="3057" spans="3:9">
      <x:c r="C3057" s="195" t="s">
        <x:v>6096</x:v>
      </x:c>
      <x:c r="D3057" s="194" t="s">
        <x:v>3050</x:v>
      </x:c>
      <x:c r="E3057" s="194">
        <x:v>1</x:v>
      </x:c>
      <x:c r="F3057" s="492" t="s">
        <x:v>6634</x:v>
      </x:c>
      <x:c r="G3057" s="493" t="s">
        <x:v>3016</x:v>
      </x:c>
      <x:c r="H3057" s="493">
        <x:v>1</x:v>
      </x:c>
      <x:c r="I3057" s="448"/>
    </x:row>
    <x:row r="3058" spans="3:9">
      <x:c r="C3058" s="195" t="s">
        <x:v>6645</x:v>
      </x:c>
      <x:c r="D3058" s="194" t="s">
        <x:v>3050</x:v>
      </x:c>
      <x:c r="E3058" s="194">
        <x:v>1</x:v>
      </x:c>
      <x:c r="F3058" s="195" t="s">
        <x:v>6096</x:v>
      </x:c>
      <x:c r="G3058" s="194" t="s">
        <x:v>3050</x:v>
      </x:c>
      <x:c r="H3058" s="194">
        <x:v>1</x:v>
      </x:c>
      <x:c r="I3058" s="448"/>
    </x:row>
    <x:row r="3059" spans="3:9">
      <x:c r="C3059" s="195" t="s">
        <x:v>4609</x:v>
      </x:c>
      <x:c r="D3059" s="194" t="s">
        <x:v>3050</x:v>
      </x:c>
      <x:c r="E3059" s="194">
        <x:v>1</x:v>
      </x:c>
      <x:c r="F3059" s="195" t="s">
        <x:v>1940</x:v>
      </x:c>
      <x:c r="G3059" s="194" t="s">
        <x:v>3016</x:v>
      </x:c>
      <x:c r="H3059" s="194">
        <x:v>1</x:v>
      </x:c>
      <x:c r="I3059" s="448"/>
    </x:row>
    <x:row r="3060" spans="3:9">
      <x:c r="C3060" s="195" t="s">
        <x:v>6660</x:v>
      </x:c>
      <x:c r="D3060" s="194" t="s">
        <x:v>3050</x:v>
      </x:c>
      <x:c r="E3060" s="194">
        <x:v>1</x:v>
      </x:c>
      <x:c r="F3060" s="319" t="s">
        <x:v>6645</x:v>
      </x:c>
      <x:c r="G3060" s="320" t="s">
        <x:v>3050</x:v>
      </x:c>
      <x:c r="H3060" s="320">
        <x:v>1</x:v>
      </x:c>
      <x:c r="I3060" s="448"/>
    </x:row>
    <x:row r="3061" spans="3:9">
      <x:c r="C3061" s="195" t="s">
        <x:v>3396</x:v>
      </x:c>
      <x:c r="D3061" s="194" t="s">
        <x:v>3050</x:v>
      </x:c>
      <x:c r="E3061" s="194">
        <x:v>1</x:v>
      </x:c>
      <x:c r="F3061" s="195" t="s">
        <x:v>6151</x:v>
      </x:c>
      <x:c r="G3061" s="194" t="s">
        <x:v>4621</x:v>
      </x:c>
      <x:c r="H3061" s="194">
        <x:v>1</x:v>
      </x:c>
      <x:c r="I3061" s="448"/>
    </x:row>
    <x:row r="3062" spans="3:9">
      <x:c r="C3062" s="195" t="s">
        <x:v>2366</x:v>
      </x:c>
      <x:c r="D3062" s="194" t="s">
        <x:v>4621</x:v>
      </x:c>
      <x:c r="E3062" s="194">
        <x:v>1</x:v>
      </x:c>
      <x:c r="F3062" s="195" t="s">
        <x:v>4609</x:v>
      </x:c>
      <x:c r="G3062" s="194" t="s">
        <x:v>3050</x:v>
      </x:c>
      <x:c r="H3062" s="194">
        <x:v>1</x:v>
      </x:c>
      <x:c r="I3062" s="448"/>
    </x:row>
    <x:row r="3063" spans="3:9">
      <x:c r="C3063" s="195" t="s">
        <x:v>6151</x:v>
      </x:c>
      <x:c r="D3063" s="194" t="s">
        <x:v>4621</x:v>
      </x:c>
      <x:c r="E3063" s="194">
        <x:v>1</x:v>
      </x:c>
      <x:c r="F3063" s="233" t="s">
        <x:v>3279</x:v>
      </x:c>
      <x:c r="G3063" s="234" t="s">
        <x:v>4629</x:v>
      </x:c>
      <x:c r="H3063" s="234">
        <x:v>1</x:v>
      </x:c>
      <x:c r="I3063" s="448" t="s">
        <x:v>4958</x:v>
      </x:c>
    </x:row>
    <x:row r="3064" spans="3:9">
      <x:c r="C3064" s="195" t="s">
        <x:v>6634</x:v>
      </x:c>
      <x:c r="D3064" s="194" t="s">
        <x:v>3016</x:v>
      </x:c>
      <x:c r="E3064" s="194">
        <x:v>1</x:v>
      </x:c>
      <x:c r="F3064" s="233" t="s">
        <x:v>6660</x:v>
      </x:c>
      <x:c r="G3064" s="234" t="s">
        <x:v>3050</x:v>
      </x:c>
      <x:c r="H3064" s="234">
        <x:v>1</x:v>
      </x:c>
      <x:c r="I3064" s="448"/>
    </x:row>
    <x:row r="3065" spans="3:9">
      <x:c r="C3065" s="195" t="s">
        <x:v>1940</x:v>
      </x:c>
      <x:c r="D3065" s="194" t="s">
        <x:v>3016</x:v>
      </x:c>
      <x:c r="E3065" s="194">
        <x:v>1</x:v>
      </x:c>
      <x:c r="F3065" s="233" t="s">
        <x:v>3396</x:v>
      </x:c>
      <x:c r="G3065" s="234" t="s">
        <x:v>3050</x:v>
      </x:c>
      <x:c r="H3065" s="234">
        <x:v>1</x:v>
      </x:c>
      <x:c r="I3065" s="448"/>
    </x:row>
    <x:row r="3066" spans="5:5">
      <x:c r="E3066" s="194">
        <x:f>SUM(E3052:E3065)</x:f>
        <x:v>14</x:v>
      </x:c>
    </x:row>
    <x:row r="3067" spans="1:9">
      <x:c r="A3067" s="186">
        <x:v>45927</x:v>
      </x:c>
      <x:c r="B3067" s="452" t="s">
        <x:v>7734</x:v>
      </x:c>
      <x:c r="C3067" s="195" t="s">
        <x:v>6163</x:v>
      </x:c>
      <x:c r="D3067" s="194" t="s">
        <x:v>3044</x:v>
      </x:c>
      <x:c r="E3067" s="194">
        <x:v>1</x:v>
      </x:c>
      <x:c r="F3067" s="257" t="s">
        <x:v>8673</x:v>
      </x:c>
      <x:c r="G3067" s="258" t="s">
        <x:v>4621</x:v>
      </x:c>
      <x:c r="H3067" s="258">
        <x:v>1</x:v>
      </x:c>
      <x:c r="I3067" s="448" t="s">
        <x:v>7755</x:v>
      </x:c>
    </x:row>
    <x:row r="3068" spans="1:9">
      <x:c r="A3068" s="186">
        <x:v>45928</x:v>
      </x:c>
      <x:c r="B3068" s="452" t="s">
        <x:v>7772</x:v>
      </x:c>
      <x:c r="C3068" s="195" t="s">
        <x:v>1977</x:v>
      </x:c>
      <x:c r="D3068" s="194" t="s">
        <x:v>2999</x:v>
      </x:c>
      <x:c r="E3068" s="194">
        <x:v>1</x:v>
      </x:c>
      <x:c r="F3068" s="195" t="s">
        <x:v>2017</x:v>
      </x:c>
      <x:c r="G3068" s="194" t="s">
        <x:v>4629</x:v>
      </x:c>
      <x:c r="H3068" s="194">
        <x:v>1</x:v>
      </x:c>
      <x:c r="I3068" s="448"/>
    </x:row>
    <x:row r="3069" spans="3:9">
      <x:c r="C3069" s="195" t="s">
        <x:v>1784</x:v>
      </x:c>
      <x:c r="D3069" s="194" t="s">
        <x:v>2999</x:v>
      </x:c>
      <x:c r="E3069" s="194">
        <x:v>1</x:v>
      </x:c>
      <x:c r="F3069" s="420" t="s">
        <x:v>1977</x:v>
      </x:c>
      <x:c r="G3069" s="421" t="s">
        <x:v>2999</x:v>
      </x:c>
      <x:c r="H3069" s="421">
        <x:v>1</x:v>
      </x:c>
      <x:c r="I3069" s="448" t="s">
        <x:v>7755</x:v>
      </x:c>
    </x:row>
    <x:row r="3070" spans="3:9">
      <x:c r="C3070" s="195" t="s">
        <x:v>1803</x:v>
      </x:c>
      <x:c r="D3070" s="194" t="s">
        <x:v>2999</x:v>
      </x:c>
      <x:c r="E3070" s="194">
        <x:v>1</x:v>
      </x:c>
      <x:c r="F3070" s="195" t="s">
        <x:v>2275</x:v>
      </x:c>
      <x:c r="G3070" s="194" t="s">
        <x:v>4621</x:v>
      </x:c>
      <x:c r="H3070" s="194">
        <x:v>1</x:v>
      </x:c>
      <x:c r="I3070" s="448" t="s">
        <x:v>7755</x:v>
      </x:c>
    </x:row>
    <x:row r="3071" spans="3:9">
      <x:c r="C3071" s="195" t="s">
        <x:v>2017</x:v>
      </x:c>
      <x:c r="D3071" s="194" t="s">
        <x:v>4629</x:v>
      </x:c>
      <x:c r="E3071" s="194">
        <x:v>1</x:v>
      </x:c>
      <x:c r="F3071" s="195" t="s">
        <x:v>5842</x:v>
      </x:c>
      <x:c r="G3071" s="194" t="s">
        <x:v>3016</x:v>
      </x:c>
      <x:c r="H3071" s="194">
        <x:v>1</x:v>
      </x:c>
      <x:c r="I3071" s="448"/>
    </x:row>
    <x:row r="3072" spans="3:9">
      <x:c r="C3072" s="195" t="s">
        <x:v>6162</x:v>
      </x:c>
      <x:c r="D3072" s="194" t="s">
        <x:v>4629</x:v>
      </x:c>
      <x:c r="E3072" s="194">
        <x:v>1</x:v>
      </x:c>
      <x:c r="F3072" s="319" t="s">
        <x:v>6753</x:v>
      </x:c>
      <x:c r="G3072" s="320" t="s">
        <x:v>3016</x:v>
      </x:c>
      <x:c r="H3072" s="320">
        <x:v>1</x:v>
      </x:c>
      <x:c r="I3072" s="448" t="s">
        <x:v>4958</x:v>
      </x:c>
    </x:row>
    <x:row r="3073" spans="3:9">
      <x:c r="C3073" s="195" t="s">
        <x:v>6143</x:v>
      </x:c>
      <x:c r="D3073" s="194" t="s">
        <x:v>4629</x:v>
      </x:c>
      <x:c r="E3073" s="194">
        <x:v>1</x:v>
      </x:c>
      <x:c r="F3073" s="319" t="s">
        <x:v>6630</x:v>
      </x:c>
      <x:c r="G3073" s="320" t="s">
        <x:v>3050</x:v>
      </x:c>
      <x:c r="H3073" s="320">
        <x:v>1</x:v>
      </x:c>
      <x:c r="I3073" s="448"/>
    </x:row>
    <x:row r="3074" spans="3:9">
      <x:c r="C3074" s="195" t="s">
        <x:v>6630</x:v>
      </x:c>
      <x:c r="D3074" s="194" t="s">
        <x:v>3050</x:v>
      </x:c>
      <x:c r="E3074" s="194">
        <x:v>1</x:v>
      </x:c>
      <x:c r="F3074" s="319" t="s">
        <x:v>6801</x:v>
      </x:c>
      <x:c r="G3074" s="320" t="s">
        <x:v>4621</x:v>
      </x:c>
      <x:c r="H3074" s="320">
        <x:v>1</x:v>
      </x:c>
      <x:c r="I3074" s="448" t="s">
        <x:v>7755</x:v>
      </x:c>
    </x:row>
    <x:row r="3075" spans="3:9">
      <x:c r="C3075" s="195" t="s">
        <x:v>6096</x:v>
      </x:c>
      <x:c r="D3075" s="194" t="s">
        <x:v>3050</x:v>
      </x:c>
      <x:c r="E3075" s="194">
        <x:v>1</x:v>
      </x:c>
      <x:c r="F3075" s="195" t="s">
        <x:v>6096</x:v>
      </x:c>
      <x:c r="G3075" s="194" t="s">
        <x:v>3050</x:v>
      </x:c>
      <x:c r="H3075" s="194">
        <x:v>1</x:v>
      </x:c>
      <x:c r="I3075" s="448" t="s">
        <x:v>4958</x:v>
      </x:c>
    </x:row>
    <x:row r="3076" spans="3:9">
      <x:c r="C3076" s="195" t="s">
        <x:v>8912</x:v>
      </x:c>
      <x:c r="D3076" s="194" t="s">
        <x:v>3050</x:v>
      </x:c>
      <x:c r="E3076" s="194">
        <x:v>1</x:v>
      </x:c>
      <x:c r="F3076" s="195" t="s">
        <x:v>4425</x:v>
      </x:c>
      <x:c r="G3076" s="194" t="s">
        <x:v>3016</x:v>
      </x:c>
      <x:c r="H3076" s="194">
        <x:v>1</x:v>
      </x:c>
      <x:c r="I3076" s="448" t="s">
        <x:v>7755</x:v>
      </x:c>
    </x:row>
    <x:row r="3077" spans="3:9">
      <x:c r="C3077" s="195" t="s">
        <x:v>6136</x:v>
      </x:c>
      <x:c r="D3077" s="194" t="s">
        <x:v>3050</x:v>
      </x:c>
      <x:c r="E3077" s="194">
        <x:v>2</x:v>
      </x:c>
      <x:c r="F3077" s="195" t="s">
        <x:v>8912</x:v>
      </x:c>
      <x:c r="G3077" s="194" t="s">
        <x:v>3050</x:v>
      </x:c>
      <x:c r="H3077" s="194">
        <x:v>1</x:v>
      </x:c>
      <x:c r="I3077" s="448"/>
    </x:row>
    <x:row r="3078" spans="3:9">
      <x:c r="C3078" s="195" t="s">
        <x:v>4789</x:v>
      </x:c>
      <x:c r="D3078" s="194" t="s">
        <x:v>3050</x:v>
      </x:c>
      <x:c r="E3078" s="194">
        <x:v>1</x:v>
      </x:c>
      <x:c r="F3078" s="355" t="s">
        <x:v>6136</x:v>
      </x:c>
      <x:c r="G3078" s="356" t="s">
        <x:v>3050</x:v>
      </x:c>
      <x:c r="H3078" s="356">
        <x:v>2</x:v>
      </x:c>
      <x:c r="I3078" s="448" t="s">
        <x:v>7755</x:v>
      </x:c>
    </x:row>
    <x:row r="3079" spans="3:9">
      <x:c r="C3079" s="195" t="s">
        <x:v>1890</x:v>
      </x:c>
      <x:c r="D3079" s="194" t="s">
        <x:v>3050</x:v>
      </x:c>
      <x:c r="E3079" s="194">
        <x:v>1</x:v>
      </x:c>
      <x:c r="F3079" s="355" t="s">
        <x:v>4789</x:v>
      </x:c>
      <x:c r="G3079" s="356" t="s">
        <x:v>3050</x:v>
      </x:c>
      <x:c r="H3079" s="356">
        <x:v>1</x:v>
      </x:c>
      <x:c r="I3079" s="448" t="s">
        <x:v>4958</x:v>
      </x:c>
    </x:row>
    <x:row r="3080" spans="3:9">
      <x:c r="C3080" s="195" t="s">
        <x:v>6219</x:v>
      </x:c>
      <x:c r="D3080" s="194" t="s">
        <x:v>3050</x:v>
      </x:c>
      <x:c r="E3080" s="194">
        <x:v>1</x:v>
      </x:c>
      <x:c r="F3080" s="355" t="s">
        <x:v>6162</x:v>
      </x:c>
      <x:c r="G3080" s="356" t="s">
        <x:v>4629</x:v>
      </x:c>
      <x:c r="H3080" s="356">
        <x:v>1</x:v>
      </x:c>
      <x:c r="I3080" s="448" t="s">
        <x:v>7755</x:v>
      </x:c>
    </x:row>
    <x:row r="3081" spans="3:9">
      <x:c r="C3081" s="195" t="s">
        <x:v>6105</x:v>
      </x:c>
      <x:c r="D3081" s="194" t="s">
        <x:v>3050</x:v>
      </x:c>
      <x:c r="E3081" s="194">
        <x:v>1</x:v>
      </x:c>
      <x:c r="F3081" s="355" t="s">
        <x:v>1890</x:v>
      </x:c>
      <x:c r="G3081" s="356" t="s">
        <x:v>3050</x:v>
      </x:c>
      <x:c r="H3081" s="356">
        <x:v>1</x:v>
      </x:c>
      <x:c r="I3081" s="448"/>
    </x:row>
    <x:row r="3082" spans="3:9">
      <x:c r="C3082" s="195" t="s">
        <x:v>6251</x:v>
      </x:c>
      <x:c r="D3082" s="194" t="s">
        <x:v>3050</x:v>
      </x:c>
      <x:c r="E3082" s="194">
        <x:v>1</x:v>
      </x:c>
      <x:c r="F3082" s="355" t="s">
        <x:v>6219</x:v>
      </x:c>
      <x:c r="G3082" s="356" t="s">
        <x:v>3050</x:v>
      </x:c>
      <x:c r="H3082" s="356">
        <x:v>1</x:v>
      </x:c>
      <x:c r="I3082" s="448" t="s">
        <x:v>4958</x:v>
      </x:c>
    </x:row>
    <x:row r="3083" spans="3:9">
      <x:c r="C3083" s="195" t="s">
        <x:v>6653</x:v>
      </x:c>
      <x:c r="D3083" s="194" t="s">
        <x:v>3050</x:v>
      </x:c>
      <x:c r="E3083" s="194">
        <x:v>1</x:v>
      </x:c>
      <x:c r="F3083" s="195" t="s">
        <x:v>6105</x:v>
      </x:c>
      <x:c r="G3083" s="194" t="s">
        <x:v>3050</x:v>
      </x:c>
      <x:c r="H3083" s="194">
        <x:v>1</x:v>
      </x:c>
      <x:c r="I3083" s="448"/>
    </x:row>
    <x:row r="3084" spans="3:9">
      <x:c r="C3084" s="195" t="s">
        <x:v>3374</x:v>
      </x:c>
      <x:c r="D3084" s="194" t="s">
        <x:v>3050</x:v>
      </x:c>
      <x:c r="E3084" s="194">
        <x:v>1</x:v>
      </x:c>
      <x:c r="F3084" s="195" t="s">
        <x:v>6251</x:v>
      </x:c>
      <x:c r="G3084" s="194" t="s">
        <x:v>3050</x:v>
      </x:c>
      <x:c r="H3084" s="194">
        <x:v>1</x:v>
      </x:c>
      <x:c r="I3084" s="448" t="s">
        <x:v>4958</x:v>
      </x:c>
    </x:row>
    <x:row r="3085" spans="3:9">
      <x:c r="C3085" s="195" t="s">
        <x:v>8673</x:v>
      </x:c>
      <x:c r="D3085" s="194" t="s">
        <x:v>4621</x:v>
      </x:c>
      <x:c r="E3085" s="194">
        <x:v>1</x:v>
      </x:c>
      <x:c r="F3085" s="195" t="s">
        <x:v>6653</x:v>
      </x:c>
      <x:c r="G3085" s="194" t="s">
        <x:v>3050</x:v>
      </x:c>
      <x:c r="H3085" s="194">
        <x:v>1</x:v>
      </x:c>
      <x:c r="I3085" s="448"/>
    </x:row>
    <x:row r="3086" spans="3:9">
      <x:c r="C3086" s="195" t="s">
        <x:v>2275</x:v>
      </x:c>
      <x:c r="D3086" s="194" t="s">
        <x:v>4621</x:v>
      </x:c>
      <x:c r="E3086" s="194">
        <x:v>1</x:v>
      </x:c>
      <x:c r="F3086" s="195" t="s">
        <x:v>3313</x:v>
      </x:c>
      <x:c r="G3086" s="194" t="s">
        <x:v>4621</x:v>
      </x:c>
      <x:c r="H3086" s="194">
        <x:v>1</x:v>
      </x:c>
      <x:c r="I3086" s="448"/>
    </x:row>
    <x:row r="3087" spans="3:9">
      <x:c r="C3087" s="195" t="s">
        <x:v>6801</x:v>
      </x:c>
      <x:c r="D3087" s="194" t="s">
        <x:v>4621</x:v>
      </x:c>
      <x:c r="E3087" s="194">
        <x:v>1</x:v>
      </x:c>
      <x:c r="F3087" s="195" t="s">
        <x:v>6143</x:v>
      </x:c>
      <x:c r="G3087" s="194" t="s">
        <x:v>4629</x:v>
      </x:c>
      <x:c r="H3087" s="194">
        <x:v>1</x:v>
      </x:c>
      <x:c r="I3087" s="448" t="s">
        <x:v>7755</x:v>
      </x:c>
    </x:row>
    <x:row r="3088" spans="3:9">
      <x:c r="C3088" s="195" t="s">
        <x:v>3313</x:v>
      </x:c>
      <x:c r="D3088" s="194" t="s">
        <x:v>4621</x:v>
      </x:c>
      <x:c r="E3088" s="194">
        <x:v>1</x:v>
      </x:c>
      <x:c r="F3088" s="195" t="s">
        <x:v>3374</x:v>
      </x:c>
      <x:c r="G3088" s="194" t="s">
        <x:v>3050</x:v>
      </x:c>
      <x:c r="H3088" s="194">
        <x:v>1</x:v>
      </x:c>
      <x:c r="I3088" s="448" t="s">
        <x:v>4958</x:v>
      </x:c>
    </x:row>
    <x:row r="3089" spans="3:9">
      <x:c r="C3089" s="195" t="s">
        <x:v>5842</x:v>
      </x:c>
      <x:c r="D3089" s="194" t="s">
        <x:v>3016</x:v>
      </x:c>
      <x:c r="E3089" s="194">
        <x:v>1</x:v>
      </x:c>
      <x:c r="F3089" s="233" t="s">
        <x:v>6163</x:v>
      </x:c>
      <x:c r="G3089" s="234" t="s">
        <x:v>3044</x:v>
      </x:c>
      <x:c r="H3089" s="234">
        <x:v>1</x:v>
      </x:c>
      <x:c r="I3089" s="448"/>
    </x:row>
    <x:row r="3090" spans="3:9">
      <x:c r="C3090" s="195" t="s">
        <x:v>6753</x:v>
      </x:c>
      <x:c r="D3090" s="194" t="s">
        <x:v>3016</x:v>
      </x:c>
      <x:c r="E3090" s="194">
        <x:v>1</x:v>
      </x:c>
      <x:c r="F3090" s="233" t="s">
        <x:v>1784</x:v>
      </x:c>
      <x:c r="G3090" s="234" t="s">
        <x:v>2999</x:v>
      </x:c>
      <x:c r="H3090" s="234">
        <x:v>1</x:v>
      </x:c>
      <x:c r="I3090" s="448" t="s">
        <x:v>4958</x:v>
      </x:c>
    </x:row>
    <x:row r="3091" spans="3:9">
      <x:c r="C3091" s="195" t="s">
        <x:v>4425</x:v>
      </x:c>
      <x:c r="D3091" s="194" t="s">
        <x:v>3016</x:v>
      </x:c>
      <x:c r="E3091" s="194">
        <x:v>1</x:v>
      </x:c>
      <x:c r="F3091" s="233" t="s">
        <x:v>6872</x:v>
      </x:c>
      <x:c r="G3091" s="234" t="s">
        <x:v>3016</x:v>
      </x:c>
      <x:c r="H3091" s="234">
        <x:v>1</x:v>
      </x:c>
      <x:c r="I3091" s="448"/>
    </x:row>
    <x:row r="3092" spans="3:9">
      <x:c r="C3092" s="195" t="s">
        <x:v>6872</x:v>
      </x:c>
      <x:c r="D3092" s="194" t="s">
        <x:v>3016</x:v>
      </x:c>
      <x:c r="E3092" s="194">
        <x:v>1</x:v>
      </x:c>
      <x:c r="F3092" s="233" t="s">
        <x:v>1803</x:v>
      </x:c>
      <x:c r="G3092" s="234" t="s">
        <x:v>2999</x:v>
      </x:c>
      <x:c r="H3092" s="234">
        <x:v>1</x:v>
      </x:c>
      <x:c r="I3092" s="448" t="s">
        <x:v>4958</x:v>
      </x:c>
    </x:row>
    <x:row r="3093" spans="5:5">
      <x:c r="E3093" s="194">
        <x:f>SUM(E3067:E3092)</x:f>
        <x:v>27</x:v>
      </x:c>
    </x:row>
    <x:row r="3094" spans="1:9">
      <x:c r="A3094" s="186">
        <x:v>45928</x:v>
      </x:c>
      <x:c r="B3094" s="452" t="s">
        <x:v>7772</x:v>
      </x:c>
      <x:c r="C3094" s="195" t="s">
        <x:v>8292</x:v>
      </x:c>
      <x:c r="D3094" s="194" t="s">
        <x:v>4629</x:v>
      </x:c>
      <x:c r="E3094" s="194">
        <x:v>1</x:v>
      </x:c>
      <x:c r="F3094" s="195" t="s">
        <x:v>8292</x:v>
      </x:c>
      <x:c r="G3094" s="194" t="s">
        <x:v>4629</x:v>
      </x:c>
      <x:c r="H3094" s="194">
        <x:v>1</x:v>
      </x:c>
      <x:c r="I3094" s="448" t="s">
        <x:v>4958</x:v>
      </x:c>
    </x:row>
    <x:row r="3095" spans="3:9">
      <x:c r="C3095" s="195" t="s">
        <x:v>6922</x:v>
      </x:c>
      <x:c r="D3095" s="194" t="s">
        <x:v>4629</x:v>
      </x:c>
      <x:c r="E3095" s="194">
        <x:v>1</x:v>
      </x:c>
      <x:c r="F3095" s="257" t="s">
        <x:v>8877</x:v>
      </x:c>
      <x:c r="G3095" s="258" t="s">
        <x:v>3016</x:v>
      </x:c>
      <x:c r="H3095" s="258">
        <x:v>1</x:v>
      </x:c>
      <x:c r="I3095" s="448" t="s">
        <x:v>7755</x:v>
      </x:c>
    </x:row>
    <x:row r="3096" spans="3:9">
      <x:c r="C3096" s="195" t="s">
        <x:v>4631</x:v>
      </x:c>
      <x:c r="D3096" s="194" t="s">
        <x:v>4629</x:v>
      </x:c>
      <x:c r="E3096" s="194">
        <x:v>1</x:v>
      </x:c>
      <x:c r="F3096" s="195" t="s">
        <x:v>8947</x:v>
      </x:c>
      <x:c r="G3096" s="194" t="s">
        <x:v>3016</x:v>
      </x:c>
      <x:c r="H3096" s="194">
        <x:v>1</x:v>
      </x:c>
      <x:c r="I3096" s="448" t="s">
        <x:v>4958</x:v>
      </x:c>
    </x:row>
    <x:row r="3097" spans="3:9">
      <x:c r="C3097" s="195" t="s">
        <x:v>3376</x:v>
      </x:c>
      <x:c r="D3097" s="194" t="s">
        <x:v>3050</x:v>
      </x:c>
      <x:c r="E3097" s="194">
        <x:v>1</x:v>
      </x:c>
      <x:c r="F3097" s="319" t="s">
        <x:v>5861</x:v>
      </x:c>
      <x:c r="G3097" s="320" t="s">
        <x:v>5641</x:v>
      </x:c>
      <x:c r="H3097" s="320">
        <x:v>1</x:v>
      </x:c>
      <x:c r="I3097" s="448" t="s">
        <x:v>4958</x:v>
      </x:c>
    </x:row>
    <x:row r="3098" spans="3:9">
      <x:c r="C3098" s="195" t="s">
        <x:v>4597</x:v>
      </x:c>
      <x:c r="D3098" s="194" t="s">
        <x:v>3050</x:v>
      </x:c>
      <x:c r="E3098" s="194">
        <x:v>1</x:v>
      </x:c>
      <x:c r="F3098" s="195" t="s">
        <x:v>6922</x:v>
      </x:c>
      <x:c r="G3098" s="194" t="s">
        <x:v>4629</x:v>
      </x:c>
      <x:c r="H3098" s="194">
        <x:v>1</x:v>
      </x:c>
      <x:c r="I3098" s="448"/>
    </x:row>
    <x:row r="3099" spans="3:9">
      <x:c r="C3099" s="195" t="s">
        <x:v>6710</x:v>
      </x:c>
      <x:c r="D3099" s="194" t="s">
        <x:v>4621</x:v>
      </x:c>
      <x:c r="E3099" s="194">
        <x:v>1</x:v>
      </x:c>
      <x:c r="F3099" s="355" t="s">
        <x:v>6753</x:v>
      </x:c>
      <x:c r="G3099" s="356" t="s">
        <x:v>3016</x:v>
      </x:c>
      <x:c r="H3099" s="356">
        <x:v>1</x:v>
      </x:c>
      <x:c r="I3099" s="448" t="s">
        <x:v>7755</x:v>
      </x:c>
    </x:row>
    <x:row r="3100" spans="3:9">
      <x:c r="C3100" s="195" t="s">
        <x:v>6890</x:v>
      </x:c>
      <x:c r="D3100" s="194" t="s">
        <x:v>4621</x:v>
      </x:c>
      <x:c r="E3100" s="194">
        <x:v>1</x:v>
      </x:c>
      <x:c r="F3100" s="355" t="s">
        <x:v>6240</x:v>
      </x:c>
      <x:c r="G3100" s="356" t="s">
        <x:v>3016</x:v>
      </x:c>
      <x:c r="H3100" s="356">
        <x:v>1</x:v>
      </x:c>
      <x:c r="I3100" s="448" t="s">
        <x:v>4958</x:v>
      </x:c>
    </x:row>
    <x:row r="3101" spans="3:9">
      <x:c r="C3101" s="195" t="s">
        <x:v>5861</x:v>
      </x:c>
      <x:c r="D3101" s="194" t="s">
        <x:v>5641</x:v>
      </x:c>
      <x:c r="E3101" s="194">
        <x:v>1</x:v>
      </x:c>
      <x:c r="F3101" s="355" t="s">
        <x:v>6710</x:v>
      </x:c>
      <x:c r="G3101" s="356" t="s">
        <x:v>4621</x:v>
      </x:c>
      <x:c r="H3101" s="356">
        <x:v>1</x:v>
      </x:c>
      <x:c r="I3101" s="448" t="s">
        <x:v>7755</x:v>
      </x:c>
    </x:row>
    <x:row r="3102" spans="3:9">
      <x:c r="C3102" s="195" t="s">
        <x:v>8877</x:v>
      </x:c>
      <x:c r="D3102" s="194" t="s">
        <x:v>3016</x:v>
      </x:c>
      <x:c r="E3102" s="194">
        <x:v>1</x:v>
      </x:c>
      <x:c r="F3102" s="355" t="s">
        <x:v>3376</x:v>
      </x:c>
      <x:c r="G3102" s="356" t="s">
        <x:v>3050</x:v>
      </x:c>
      <x:c r="H3102" s="356">
        <x:v>1</x:v>
      </x:c>
      <x:c r="I3102" s="448"/>
    </x:row>
    <x:row r="3103" spans="3:9">
      <x:c r="C3103" s="195" t="s">
        <x:v>8947</x:v>
      </x:c>
      <x:c r="D3103" s="194" t="s">
        <x:v>3016</x:v>
      </x:c>
      <x:c r="E3103" s="194">
        <x:v>1</x:v>
      </x:c>
      <x:c r="F3103" s="195" t="s">
        <x:v>6890</x:v>
      </x:c>
      <x:c r="G3103" s="194" t="s">
        <x:v>4621</x:v>
      </x:c>
      <x:c r="H3103" s="194">
        <x:v>1</x:v>
      </x:c>
      <x:c r="I3103" s="448" t="s">
        <x:v>4958</x:v>
      </x:c>
    </x:row>
    <x:row r="3104" spans="3:9">
      <x:c r="C3104" s="195" t="s">
        <x:v>6753</x:v>
      </x:c>
      <x:c r="D3104" s="194" t="s">
        <x:v>3016</x:v>
      </x:c>
      <x:c r="E3104" s="194">
        <x:v>1</x:v>
      </x:c>
      <x:c r="F3104" s="195" t="s">
        <x:v>4597</x:v>
      </x:c>
      <x:c r="G3104" s="194" t="s">
        <x:v>3050</x:v>
      </x:c>
      <x:c r="H3104" s="194">
        <x:v>1</x:v>
      </x:c>
      <x:c r="I3104" s="448" t="s">
        <x:v>7755</x:v>
      </x:c>
    </x:row>
    <x:row r="3105" spans="3:9">
      <x:c r="C3105" s="195" t="s">
        <x:v>6240</x:v>
      </x:c>
      <x:c r="D3105" s="194" t="s">
        <x:v>3016</x:v>
      </x:c>
      <x:c r="E3105" s="194">
        <x:v>1</x:v>
      </x:c>
      <x:c r="F3105" s="233" t="s">
        <x:v>4631</x:v>
      </x:c>
      <x:c r="G3105" s="234" t="s">
        <x:v>4629</x:v>
      </x:c>
      <x:c r="H3105" s="234">
        <x:v>1</x:v>
      </x:c>
      <x:c r="I3105" s="448" t="s">
        <x:v>4958</x:v>
      </x:c>
    </x:row>
    <x:row r="3106" spans="5:5">
      <x:c r="E3106" s="194">
        <x:f>SUM(E3094:E3105)</x:f>
        <x:v>12</x:v>
      </x:c>
    </x:row>
    <x:row r="3107" spans="1:9">
      <x:c r="A3107" s="186">
        <x:v>45929</x:v>
      </x:c>
      <x:c r="B3107" s="452" t="s">
        <x:v>7737</x:v>
      </x:c>
      <x:c r="C3107" s="195" t="s">
        <x:v>4357</x:v>
      </x:c>
      <x:c r="D3107" s="194" t="s">
        <x:v>3044</x:v>
      </x:c>
      <x:c r="E3107" s="194">
        <x:v>1</x:v>
      </x:c>
      <x:c r="F3107" s="195" t="s">
        <x:v>5803</x:v>
      </x:c>
      <x:c r="G3107" s="194" t="s">
        <x:v>4629</x:v>
      </x:c>
      <x:c r="H3107" s="194">
        <x:v>1</x:v>
      </x:c>
      <x:c r="I3107" s="448" t="s">
        <x:v>4958</x:v>
      </x:c>
    </x:row>
    <x:row r="3108" spans="3:9">
      <x:c r="C3108" s="195" t="s">
        <x:v>5803</x:v>
      </x:c>
      <x:c r="D3108" s="194" t="s">
        <x:v>4629</x:v>
      </x:c>
      <x:c r="E3108" s="194">
        <x:v>1</x:v>
      </x:c>
      <x:c r="F3108" s="319" t="s">
        <x:v>2271</x:v>
      </x:c>
      <x:c r="G3108" s="320" t="s">
        <x:v>4621</x:v>
      </x:c>
      <x:c r="H3108" s="320">
        <x:v>1</x:v>
      </x:c>
      <x:c r="I3108" s="448" t="s">
        <x:v>4958</x:v>
      </x:c>
    </x:row>
    <x:row r="3109" spans="3:9">
      <x:c r="C3109" s="195" t="s">
        <x:v>6239</x:v>
      </x:c>
      <x:c r="D3109" s="194" t="s">
        <x:v>4629</x:v>
      </x:c>
      <x:c r="E3109" s="194">
        <x:v>1</x:v>
      </x:c>
      <x:c r="F3109" s="195" t="s">
        <x:v>2019</x:v>
      </x:c>
      <x:c r="G3109" s="194" t="s">
        <x:v>3050</x:v>
      </x:c>
      <x:c r="H3109" s="194">
        <x:v>1</x:v>
      </x:c>
      <x:c r="I3109" s="448" t="s">
        <x:v>7755</x:v>
      </x:c>
    </x:row>
    <x:row r="3110" spans="3:9">
      <x:c r="C3110" s="195" t="s">
        <x:v>3456</x:v>
      </x:c>
      <x:c r="D3110" s="194" t="s">
        <x:v>4629</x:v>
      </x:c>
      <x:c r="E3110" s="194">
        <x:v>1</x:v>
      </x:c>
      <x:c r="F3110" s="355" t="s">
        <x:v>3259</x:v>
      </x:c>
      <x:c r="G3110" s="356" t="s">
        <x:v>4621</x:v>
      </x:c>
      <x:c r="H3110" s="356">
        <x:v>1</x:v>
      </x:c>
      <x:c r="I3110" s="448"/>
    </x:row>
    <x:row r="3111" spans="3:9">
      <x:c r="C3111" s="195" t="s">
        <x:v>2019</x:v>
      </x:c>
      <x:c r="D3111" s="194" t="s">
        <x:v>3050</x:v>
      </x:c>
      <x:c r="E3111" s="194">
        <x:v>1</x:v>
      </x:c>
      <x:c r="F3111" s="195" t="s">
        <x:v>4357</x:v>
      </x:c>
      <x:c r="G3111" s="194" t="s">
        <x:v>3044</x:v>
      </x:c>
      <x:c r="H3111" s="194">
        <x:v>1</x:v>
      </x:c>
      <x:c r="I3111" s="448"/>
    </x:row>
    <x:row r="3112" spans="3:9">
      <x:c r="C3112" s="195" t="s">
        <x:v>2271</x:v>
      </x:c>
      <x:c r="D3112" s="194" t="s">
        <x:v>4621</x:v>
      </x:c>
      <x:c r="E3112" s="194">
        <x:v>1</x:v>
      </x:c>
      <x:c r="F3112" s="233" t="s">
        <x:v>6239</x:v>
      </x:c>
      <x:c r="G3112" s="234" t="s">
        <x:v>4629</x:v>
      </x:c>
      <x:c r="H3112" s="234">
        <x:v>1</x:v>
      </x:c>
      <x:c r="I3112" s="448" t="s">
        <x:v>7755</x:v>
      </x:c>
    </x:row>
    <x:row r="3113" spans="3:9">
      <x:c r="C3113" s="195" t="s">
        <x:v>3259</x:v>
      </x:c>
      <x:c r="D3113" s="194" t="s">
        <x:v>4621</x:v>
      </x:c>
      <x:c r="E3113" s="194">
        <x:v>1</x:v>
      </x:c>
      <x:c r="F3113" s="233" t="s">
        <x:v>3456</x:v>
      </x:c>
      <x:c r="G3113" s="234" t="s">
        <x:v>4629</x:v>
      </x:c>
      <x:c r="H3113" s="234">
        <x:v>1</x:v>
      </x:c>
      <x:c r="I3113" s="448"/>
    </x:row>
    <x:row r="3114" spans="5:5">
      <x:c r="E3114" s="194">
        <x:f>SUM(E3107:E3113)</x:f>
        <x:v>7</x:v>
      </x:c>
    </x:row>
    <x:row r="3115" spans="1:9">
      <x:c r="A3115" s="186">
        <x:v>45930</x:v>
      </x:c>
      <x:c r="B3115" s="452" t="s">
        <x:v>7779</x:v>
      </x:c>
      <x:c r="C3115" s="195" t="s">
        <x:v>5850</x:v>
      </x:c>
      <x:c r="D3115" s="194" t="s">
        <x:v>2999</x:v>
      </x:c>
      <x:c r="E3115" s="194">
        <x:v>1</x:v>
      </x:c>
      <x:c r="F3115" s="195" t="s">
        <x:v>3307</x:v>
      </x:c>
      <x:c r="G3115" s="194" t="s">
        <x:v>3050</x:v>
      </x:c>
      <x:c r="H3115" s="194">
        <x:v>1</x:v>
      </x:c>
      <x:c r="I3115" s="448" t="s">
        <x:v>4958</x:v>
      </x:c>
    </x:row>
    <x:row r="3116" spans="3:9">
      <x:c r="C3116" s="195" t="s">
        <x:v>3339</x:v>
      </x:c>
      <x:c r="D3116" s="194" t="s">
        <x:v>2999</x:v>
      </x:c>
      <x:c r="E3116" s="194">
        <x:v>1</x:v>
      </x:c>
      <x:c r="F3116" s="498" t="s">
        <x:v>4750</x:v>
      </x:c>
      <x:c r="G3116" s="499" t="s">
        <x:v>3016</x:v>
      </x:c>
      <x:c r="H3116" s="499">
        <x:v>1</x:v>
      </x:c>
      <x:c r="I3116" s="448"/>
    </x:row>
    <x:row r="3117" spans="3:9">
      <x:c r="C3117" s="195" t="s">
        <x:v>3307</x:v>
      </x:c>
      <x:c r="D3117" s="194" t="s">
        <x:v>3050</x:v>
      </x:c>
      <x:c r="E3117" s="194">
        <x:v>1</x:v>
      </x:c>
      <x:c r="F3117" s="498" t="s">
        <x:v>6284</x:v>
      </x:c>
      <x:c r="G3117" s="499" t="s">
        <x:v>3016</x:v>
      </x:c>
      <x:c r="H3117" s="499">
        <x:v>1</x:v>
      </x:c>
      <x:c r="I3117" s="448" t="s">
        <x:v>7755</x:v>
      </x:c>
    </x:row>
    <x:row r="3118" spans="3:9">
      <x:c r="C3118" s="195" t="s">
        <x:v>6609</x:v>
      </x:c>
      <x:c r="D3118" s="194" t="s">
        <x:v>3050</x:v>
      </x:c>
      <x:c r="E3118" s="194">
        <x:v>1</x:v>
      </x:c>
      <x:c r="F3118" s="195" t="s">
        <x:v>5850</x:v>
      </x:c>
      <x:c r="G3118" s="194" t="s">
        <x:v>2999</x:v>
      </x:c>
      <x:c r="H3118" s="194">
        <x:v>1</x:v>
      </x:c>
      <x:c r="I3118" s="448"/>
    </x:row>
    <x:row r="3119" spans="3:9">
      <x:c r="C3119" s="195" t="s">
        <x:v>3318</x:v>
      </x:c>
      <x:c r="D3119" s="194" t="s">
        <x:v>3050</x:v>
      </x:c>
      <x:c r="E3119" s="194">
        <x:v>1</x:v>
      </x:c>
      <x:c r="F3119" s="355" t="s">
        <x:v>3339</x:v>
      </x:c>
      <x:c r="G3119" s="356" t="s">
        <x:v>2999</x:v>
      </x:c>
      <x:c r="H3119" s="356">
        <x:v>1</x:v>
      </x:c>
      <x:c r="I3119" s="448"/>
    </x:row>
    <x:row r="3120" spans="3:9">
      <x:c r="C3120" s="195" t="s">
        <x:v>4542</x:v>
      </x:c>
      <x:c r="D3120" s="194" t="s">
        <x:v>3050</x:v>
      </x:c>
      <x:c r="E3120" s="194">
        <x:v>1</x:v>
      </x:c>
      <x:c r="F3120" s="355" t="s">
        <x:v>4624</x:v>
      </x:c>
      <x:c r="G3120" s="356" t="s">
        <x:v>3016</x:v>
      </x:c>
      <x:c r="H3120" s="356">
        <x:v>1</x:v>
      </x:c>
      <x:c r="I3120" s="448"/>
    </x:row>
    <x:row r="3121" spans="3:9">
      <x:c r="C3121" s="195" t="s">
        <x:v>4598</x:v>
      </x:c>
      <x:c r="D3121" s="194" t="s">
        <x:v>4621</x:v>
      </x:c>
      <x:c r="E3121" s="194">
        <x:v>1</x:v>
      </x:c>
      <x:c r="F3121" s="355" t="s">
        <x:v>6609</x:v>
      </x:c>
      <x:c r="G3121" s="356" t="s">
        <x:v>3050</x:v>
      </x:c>
      <x:c r="H3121" s="356">
        <x:v>1</x:v>
      </x:c>
      <x:c r="I3121" s="448" t="s">
        <x:v>4958</x:v>
      </x:c>
    </x:row>
    <x:row r="3122" spans="3:9">
      <x:c r="C3122" s="195" t="s">
        <x:v>4750</x:v>
      </x:c>
      <x:c r="D3122" s="194" t="s">
        <x:v>3016</x:v>
      </x:c>
      <x:c r="E3122" s="194">
        <x:v>1</x:v>
      </x:c>
      <x:c r="F3122" s="195" t="s">
        <x:v>3318</x:v>
      </x:c>
      <x:c r="G3122" s="194" t="s">
        <x:v>3050</x:v>
      </x:c>
      <x:c r="H3122" s="194">
        <x:v>1</x:v>
      </x:c>
      <x:c r="I3122" s="448" t="s">
        <x:v>7755</x:v>
      </x:c>
    </x:row>
    <x:row r="3123" spans="3:9">
      <x:c r="C3123" s="195" t="s">
        <x:v>6284</x:v>
      </x:c>
      <x:c r="D3123" s="194" t="s">
        <x:v>3016</x:v>
      </x:c>
      <x:c r="E3123" s="194">
        <x:v>1</x:v>
      </x:c>
      <x:c r="F3123" s="233" t="s">
        <x:v>4598</x:v>
      </x:c>
      <x:c r="G3123" s="234" t="s">
        <x:v>4621</x:v>
      </x:c>
      <x:c r="H3123" s="234">
        <x:v>1</x:v>
      </x:c>
      <x:c r="I3123" s="448"/>
    </x:row>
    <x:row r="3124" spans="3:9">
      <x:c r="C3124" s="195" t="s">
        <x:v>4624</x:v>
      </x:c>
      <x:c r="D3124" s="194" t="s">
        <x:v>3016</x:v>
      </x:c>
      <x:c r="E3124" s="194">
        <x:v>1</x:v>
      </x:c>
      <x:c r="F3124" s="233" t="s">
        <x:v>4542</x:v>
      </x:c>
      <x:c r="G3124" s="234" t="s">
        <x:v>3050</x:v>
      </x:c>
      <x:c r="H3124" s="234">
        <x:v>1</x:v>
      </x:c>
      <x:c r="I3124" s="448" t="s">
        <x:v>4958</x:v>
      </x:c>
    </x:row>
    <x:row r="3125" spans="5:5">
      <x:c r="E3125" s="194">
        <x:f>SUM(E3115:E3124)</x:f>
        <x:v>10</x:v>
      </x:c>
    </x:row>
    <x:row r="3126" spans="1:9">
      <x:c r="A3126" s="186">
        <x:v>45931</x:v>
      </x:c>
      <x:c r="B3126" s="452" t="s">
        <x:v>7762</x:v>
      </x:c>
      <x:c r="C3126" s="195" t="s">
        <x:v>6278</x:v>
      </x:c>
      <x:c r="D3126" s="194" t="s">
        <x:v>3050</x:v>
      </x:c>
      <x:c r="E3126" s="194">
        <x:v>1</x:v>
      </x:c>
      <x:c r="F3126" s="498" t="s">
        <x:v>6805</x:v>
      </x:c>
      <x:c r="G3126" s="499" t="s">
        <x:v>3016</x:v>
      </x:c>
      <x:c r="H3126" s="499">
        <x:v>1</x:v>
      </x:c>
      <x:c r="I3126" s="448" t="s">
        <x:v>4958</x:v>
      </x:c>
    </x:row>
    <x:row r="3127" spans="3:9">
      <x:c r="C3127" s="195" t="s">
        <x:v>6689</x:v>
      </x:c>
      <x:c r="D3127" s="194" t="s">
        <x:v>3050</x:v>
      </x:c>
      <x:c r="E3127" s="194">
        <x:v>1</x:v>
      </x:c>
      <x:c r="F3127" s="195" t="s">
        <x:v>6278</x:v>
      </x:c>
      <x:c r="G3127" s="194" t="s">
        <x:v>3050</x:v>
      </x:c>
      <x:c r="H3127" s="194">
        <x:v>1</x:v>
      </x:c>
      <x:c r="I3127" s="448" t="s">
        <x:v>7755</x:v>
      </x:c>
    </x:row>
    <x:row r="3128" spans="3:9">
      <x:c r="C3128" s="195" t="s">
        <x:v>4651</x:v>
      </x:c>
      <x:c r="D3128" s="194" t="s">
        <x:v>3050</x:v>
      </x:c>
      <x:c r="E3128" s="194">
        <x:v>1</x:v>
      </x:c>
      <x:c r="F3128" s="355" t="s">
        <x:v>6689</x:v>
      </x:c>
      <x:c r="G3128" s="356" t="s">
        <x:v>3050</x:v>
      </x:c>
      <x:c r="H3128" s="356">
        <x:v>1</x:v>
      </x:c>
      <x:c r="I3128" s="448" t="s">
        <x:v>4958</x:v>
      </x:c>
    </x:row>
    <x:row r="3129" spans="3:9">
      <x:c r="C3129" s="195" t="s">
        <x:v>4789</x:v>
      </x:c>
      <x:c r="D3129" s="194" t="s">
        <x:v>3050</x:v>
      </x:c>
      <x:c r="E3129" s="194">
        <x:v>1</x:v>
      </x:c>
      <x:c r="F3129" s="355" t="s">
        <x:v>4651</x:v>
      </x:c>
      <x:c r="G3129" s="356" t="s">
        <x:v>3050</x:v>
      </x:c>
      <x:c r="H3129" s="356">
        <x:v>1</x:v>
      </x:c>
      <x:c r="I3129" s="448" t="s">
        <x:v>7755</x:v>
      </x:c>
    </x:row>
    <x:row r="3130" spans="3:9">
      <x:c r="C3130" s="195" t="s">
        <x:v>3271</x:v>
      </x:c>
      <x:c r="D3130" s="194" t="s">
        <x:v>3050</x:v>
      </x:c>
      <x:c r="E3130" s="194">
        <x:v>1</x:v>
      </x:c>
      <x:c r="F3130" s="355" t="s">
        <x:v>4789</x:v>
      </x:c>
      <x:c r="G3130" s="356" t="s">
        <x:v>3050</x:v>
      </x:c>
      <x:c r="H3130" s="356">
        <x:v>1</x:v>
      </x:c>
      <x:c r="I3130" s="448" t="s">
        <x:v>7755</x:v>
      </x:c>
    </x:row>
    <x:row r="3131" spans="3:9">
      <x:c r="C3131" s="195" t="s">
        <x:v>6251</x:v>
      </x:c>
      <x:c r="D3131" s="194" t="s">
        <x:v>3050</x:v>
      </x:c>
      <x:c r="E3131" s="194">
        <x:v>1</x:v>
      </x:c>
      <x:c r="F3131" s="355" t="s">
        <x:v>3271</x:v>
      </x:c>
      <x:c r="G3131" s="356" t="s">
        <x:v>3050</x:v>
      </x:c>
      <x:c r="H3131" s="356">
        <x:v>1</x:v>
      </x:c>
      <x:c r="I3131" s="448"/>
    </x:row>
    <x:row r="3132" spans="3:9">
      <x:c r="C3132" s="195" t="s">
        <x:v>6906</x:v>
      </x:c>
      <x:c r="D3132" s="194" t="s">
        <x:v>3050</x:v>
      </x:c>
      <x:c r="E3132" s="194">
        <x:v>1</x:v>
      </x:c>
      <x:c r="F3132" s="195" t="s">
        <x:v>6251</x:v>
      </x:c>
      <x:c r="G3132" s="194" t="s">
        <x:v>3050</x:v>
      </x:c>
      <x:c r="H3132" s="194">
        <x:v>1</x:v>
      </x:c>
      <x:c r="I3132" s="448" t="s">
        <x:v>7755</x:v>
      </x:c>
    </x:row>
    <x:row r="3133" spans="3:9">
      <x:c r="C3133" s="195" t="s">
        <x:v>6805</x:v>
      </x:c>
      <x:c r="D3133" s="194" t="s">
        <x:v>3016</x:v>
      </x:c>
      <x:c r="E3133" s="194">
        <x:v>1</x:v>
      </x:c>
      <x:c r="F3133" s="233" t="s">
        <x:v>6906</x:v>
      </x:c>
      <x:c r="G3133" s="234" t="s">
        <x:v>3050</x:v>
      </x:c>
      <x:c r="H3133" s="234">
        <x:v>1</x:v>
      </x:c>
      <x:c r="I3133" s="448"/>
    </x:row>
    <x:row r="3134" spans="5:5">
      <x:c r="E3134" s="194">
        <x:f>SUM(E3126:E3133)</x:f>
        <x:v>8</x:v>
      </x:c>
    </x:row>
    <x:row r="3135" spans="1:9">
      <x:c r="A3135" s="186">
        <x:v>45932</x:v>
      </x:c>
      <x:c r="B3135" s="452" t="s">
        <x:v>7753</x:v>
      </x:c>
      <x:c r="C3135" s="195" t="s">
        <x:v>9009</x:v>
      </x:c>
      <x:c r="D3135" s="194" t="s">
        <x:v>3044</x:v>
      </x:c>
      <x:c r="E3135" s="194">
        <x:v>1</x:v>
      </x:c>
      <x:c r="F3135" s="195" t="s">
        <x:v>4436</x:v>
      </x:c>
      <x:c r="G3135" s="194" t="s">
        <x:v>4629</x:v>
      </x:c>
      <x:c r="H3135" s="194">
        <x:v>1</x:v>
      </x:c>
      <x:c r="I3135" s="448"/>
    </x:row>
    <x:row r="3136" spans="3:9">
      <x:c r="C3136" s="195" t="s">
        <x:v>6676</x:v>
      </x:c>
      <x:c r="D3136" s="194" t="s">
        <x:v>2999</x:v>
      </x:c>
      <x:c r="E3136" s="194">
        <x:v>1</x:v>
      </x:c>
      <x:c r="F3136" s="236" t="s">
        <x:v>9009</x:v>
      </x:c>
      <x:c r="G3136" s="237" t="s">
        <x:v>3044</x:v>
      </x:c>
      <x:c r="H3136" s="237">
        <x:v>1</x:v>
      </x:c>
      <x:c r="I3136" s="448" t="s">
        <x:v>7755</x:v>
      </x:c>
    </x:row>
    <x:row r="3137" spans="3:9">
      <x:c r="C3137" s="195" t="s">
        <x:v>4436</x:v>
      </x:c>
      <x:c r="D3137" s="194" t="s">
        <x:v>4629</x:v>
      </x:c>
      <x:c r="E3137" s="194">
        <x:v>1</x:v>
      </x:c>
      <x:c r="F3137" s="195" t="s">
        <x:v>6676</x:v>
      </x:c>
      <x:c r="G3137" s="194" t="s">
        <x:v>2999</x:v>
      </x:c>
      <x:c r="H3137" s="194">
        <x:v>1</x:v>
      </x:c>
      <x:c r="I3137" s="448"/>
    </x:row>
    <x:row r="3138" spans="3:9">
      <x:c r="C3138" s="195" t="s">
        <x:v>6803</x:v>
      </x:c>
      <x:c r="D3138" s="194" t="s">
        <x:v>4629</x:v>
      </x:c>
      <x:c r="E3138" s="194">
        <x:v>1</x:v>
      </x:c>
      <x:c r="F3138" s="500" t="s">
        <x:v>3439</x:v>
      </x:c>
      <x:c r="G3138" s="501" t="s">
        <x:v>3016</x:v>
      </x:c>
      <x:c r="H3138" s="501">
        <x:v>1</x:v>
      </x:c>
      <x:c r="I3138" s="448" t="s">
        <x:v>7755</x:v>
      </x:c>
    </x:row>
    <x:row r="3139" spans="3:9">
      <x:c r="C3139" s="195" t="s">
        <x:v>4631</x:v>
      </x:c>
      <x:c r="D3139" s="194" t="s">
        <x:v>4629</x:v>
      </x:c>
      <x:c r="E3139" s="194">
        <x:v>1</x:v>
      </x:c>
      <x:c r="F3139" s="195" t="s">
        <x:v>3278</x:v>
      </x:c>
      <x:c r="G3139" s="194" t="s">
        <x:v>4621</x:v>
      </x:c>
      <x:c r="H3139" s="194">
        <x:v>1</x:v>
      </x:c>
      <x:c r="I3139" s="448" t="s">
        <x:v>4958</x:v>
      </x:c>
    </x:row>
    <x:row r="3140" spans="3:9">
      <x:c r="C3140" s="195" t="s">
        <x:v>4496</x:v>
      </x:c>
      <x:c r="D3140" s="194" t="s">
        <x:v>3050</x:v>
      </x:c>
      <x:c r="E3140" s="194">
        <x:v>1</x:v>
      </x:c>
      <x:c r="F3140" s="195" t="s">
        <x:v>4496</x:v>
      </x:c>
      <x:c r="G3140" s="194" t="s">
        <x:v>3050</x:v>
      </x:c>
      <x:c r="H3140" s="194">
        <x:v>1</x:v>
      </x:c>
      <x:c r="I3140" s="448"/>
    </x:row>
    <x:row r="3141" spans="3:9">
      <x:c r="C3141" s="195" t="s">
        <x:v>6687</x:v>
      </x:c>
      <x:c r="D3141" s="194" t="s">
        <x:v>3050</x:v>
      </x:c>
      <x:c r="E3141" s="194">
        <x:v>1</x:v>
      </x:c>
      <x:c r="F3141" s="355" t="s">
        <x:v>6863</x:v>
      </x:c>
      <x:c r="G3141" s="356" t="s">
        <x:v>4621</x:v>
      </x:c>
      <x:c r="H3141" s="356">
        <x:v>1</x:v>
      </x:c>
      <x:c r="I3141" s="448"/>
    </x:row>
    <x:row r="3142" spans="3:9">
      <x:c r="C3142" s="195" t="s">
        <x:v>3278</x:v>
      </x:c>
      <x:c r="D3142" s="194" t="s">
        <x:v>4621</x:v>
      </x:c>
      <x:c r="E3142" s="194">
        <x:v>1</x:v>
      </x:c>
      <x:c r="F3142" s="195" t="s">
        <x:v>6803</x:v>
      </x:c>
      <x:c r="G3142" s="194" t="s">
        <x:v>4629</x:v>
      </x:c>
      <x:c r="H3142" s="194">
        <x:v>1</x:v>
      </x:c>
      <x:c r="I3142" s="448"/>
    </x:row>
    <x:row r="3143" spans="3:9">
      <x:c r="C3143" s="195" t="s">
        <x:v>6863</x:v>
      </x:c>
      <x:c r="D3143" s="194" t="s">
        <x:v>4621</x:v>
      </x:c>
      <x:c r="E3143" s="194">
        <x:v>1</x:v>
      </x:c>
      <x:c r="F3143" s="195" t="s">
        <x:v>4523</x:v>
      </x:c>
      <x:c r="G3143" s="194" t="s">
        <x:v>4621</x:v>
      </x:c>
      <x:c r="H3143" s="194">
        <x:v>1</x:v>
      </x:c>
      <x:c r="I3143" s="448"/>
    </x:row>
    <x:row r="3144" spans="3:9">
      <x:c r="C3144" s="195" t="s">
        <x:v>4523</x:v>
      </x:c>
      <x:c r="D3144" s="194" t="s">
        <x:v>4621</x:v>
      </x:c>
      <x:c r="E3144" s="194">
        <x:v>1</x:v>
      </x:c>
      <x:c r="F3144" s="195" t="s">
        <x:v>6687</x:v>
      </x:c>
      <x:c r="G3144" s="194" t="s">
        <x:v>3050</x:v>
      </x:c>
      <x:c r="H3144" s="194">
        <x:v>1</x:v>
      </x:c>
      <x:c r="I3144" s="448"/>
    </x:row>
    <x:row r="3145" spans="3:9">
      <x:c r="C3145" s="195" t="s">
        <x:v>3439</x:v>
      </x:c>
      <x:c r="D3145" s="194" t="s">
        <x:v>3016</x:v>
      </x:c>
      <x:c r="E3145" s="194">
        <x:v>1</x:v>
      </x:c>
      <x:c r="F3145" s="233" t="s">
        <x:v>4631</x:v>
      </x:c>
      <x:c r="G3145" s="234" t="s">
        <x:v>4629</x:v>
      </x:c>
      <x:c r="H3145" s="234">
        <x:v>1</x:v>
      </x:c>
      <x:c r="I3145" s="448" t="s">
        <x:v>7755</x:v>
      </x:c>
    </x:row>
    <x:row r="3146" spans="5:5">
      <x:c r="E3146" s="194">
        <x:f>SUM(E3135:E3145)</x:f>
        <x:v>11</x:v>
      </x:c>
    </x:row>
    <x:row r="3147" spans="1:9">
      <x:c r="A3147" s="186">
        <x:v>45933</x:v>
      </x:c>
      <x:c r="B3147" s="452" t="s">
        <x:v>7716</x:v>
      </x:c>
      <x:c r="C3147" s="195" t="s">
        <x:v>4135</x:v>
      </x:c>
      <x:c r="D3147" s="194" t="s">
        <x:v>2999</x:v>
      </x:c>
      <x:c r="E3147" s="194">
        <x:v>1</x:v>
      </x:c>
      <x:c r="F3147" s="236" t="s">
        <x:v>4258</x:v>
      </x:c>
      <x:c r="G3147" s="237" t="s">
        <x:v>3050</x:v>
      </x:c>
      <x:c r="H3147" s="237">
        <x:v>2</x:v>
      </x:c>
      <x:c r="I3147" s="448"/>
    </x:row>
    <x:row r="3148" spans="3:9">
      <x:c r="C3148" s="195" t="s">
        <x:v>6199</x:v>
      </x:c>
      <x:c r="D3148" s="194" t="s">
        <x:v>2999</x:v>
      </x:c>
      <x:c r="E3148" s="194">
        <x:v>1</x:v>
      </x:c>
      <x:c r="F3148" s="195" t="s">
        <x:v>4290</x:v>
      </x:c>
      <x:c r="G3148" s="194" t="s">
        <x:v>3016</x:v>
      </x:c>
      <x:c r="H3148" s="194">
        <x:v>1</x:v>
      </x:c>
      <x:c r="I3148" s="448"/>
    </x:row>
    <x:row r="3149" spans="3:9">
      <x:c r="C3149" s="195" t="s">
        <x:v>6700</x:v>
      </x:c>
      <x:c r="D3149" s="194" t="s">
        <x:v>2999</x:v>
      </x:c>
      <x:c r="E3149" s="194">
        <x:v>1</x:v>
      </x:c>
      <x:c r="F3149" s="508" t="s">
        <x:v>8409</x:v>
      </x:c>
      <x:c r="G3149" s="509" t="s">
        <x:v>3016</x:v>
      </x:c>
      <x:c r="H3149" s="509">
        <x:v>1</x:v>
      </x:c>
      <x:c r="I3149" s="448"/>
    </x:row>
    <x:row r="3150" spans="3:9">
      <x:c r="C3150" s="195" t="s">
        <x:v>6858</x:v>
      </x:c>
      <x:c r="D3150" s="194" t="s">
        <x:v>2999</x:v>
      </x:c>
      <x:c r="E3150" s="194">
        <x:v>1</x:v>
      </x:c>
      <x:c r="F3150" s="195" t="s">
        <x:v>5899</x:v>
      </x:c>
      <x:c r="G3150" s="194" t="s">
        <x:v>4629</x:v>
      </x:c>
      <x:c r="H3150" s="194">
        <x:v>1</x:v>
      </x:c>
      <x:c r="I3150" s="448" t="s">
        <x:v>7755</x:v>
      </x:c>
    </x:row>
    <x:row r="3151" spans="3:9">
      <x:c r="C3151" s="195" t="s">
        <x:v>5899</x:v>
      </x:c>
      <x:c r="D3151" s="194" t="s">
        <x:v>4629</x:v>
      </x:c>
      <x:c r="E3151" s="194">
        <x:v>1</x:v>
      </x:c>
      <x:c r="F3151" s="328" t="s">
        <x:v>4135</x:v>
      </x:c>
      <x:c r="G3151" s="329" t="s">
        <x:v>2999</x:v>
      </x:c>
      <x:c r="H3151" s="329">
        <x:v>1</x:v>
      </x:c>
      <x:c r="I3151" s="448"/>
    </x:row>
    <x:row r="3152" spans="3:9">
      <x:c r="C3152" s="195" t="s">
        <x:v>5723</x:v>
      </x:c>
      <x:c r="D3152" s="194" t="s">
        <x:v>4629</x:v>
      </x:c>
      <x:c r="E3152" s="194">
        <x:v>1</x:v>
      </x:c>
      <x:c r="F3152" s="195" t="s">
        <x:v>5723</x:v>
      </x:c>
      <x:c r="G3152" s="194" t="s">
        <x:v>4629</x:v>
      </x:c>
      <x:c r="H3152" s="194">
        <x:v>1</x:v>
      </x:c>
      <x:c r="I3152" s="448" t="s">
        <x:v>7755</x:v>
      </x:c>
    </x:row>
    <x:row r="3153" spans="3:9">
      <x:c r="C3153" s="195" t="s">
        <x:v>3442</x:v>
      </x:c>
      <x:c r="D3153" s="194" t="s">
        <x:v>4629</x:v>
      </x:c>
      <x:c r="E3153" s="194">
        <x:v>1</x:v>
      </x:c>
      <x:c r="F3153" s="506" t="s">
        <x:v>4794</x:v>
      </x:c>
      <x:c r="G3153" s="507" t="s">
        <x:v>3016</x:v>
      </x:c>
      <x:c r="H3153" s="507">
        <x:v>1</x:v>
      </x:c>
      <x:c r="I3153" s="448"/>
    </x:row>
    <x:row r="3154" spans="3:9">
      <x:c r="C3154" s="195" t="s">
        <x:v>4558</x:v>
      </x:c>
      <x:c r="D3154" s="194" t="s">
        <x:v>4629</x:v>
      </x:c>
      <x:c r="E3154" s="194">
        <x:v>1</x:v>
      </x:c>
      <x:c r="F3154" s="506" t="s">
        <x:v>3408</x:v>
      </x:c>
      <x:c r="G3154" s="507" t="s">
        <x:v>3050</x:v>
      </x:c>
      <x:c r="H3154" s="507">
        <x:v>1</x:v>
      </x:c>
      <x:c r="I3154" s="448" t="s">
        <x:v>4958</x:v>
      </x:c>
    </x:row>
    <x:row r="3155" spans="3:9">
      <x:c r="C3155" s="195" t="s">
        <x:v>6859</x:v>
      </x:c>
      <x:c r="D3155" s="194" t="s">
        <x:v>4629</x:v>
      </x:c>
      <x:c r="E3155" s="194">
        <x:v>1</x:v>
      </x:c>
      <x:c r="F3155" s="195" t="s">
        <x:v>6199</x:v>
      </x:c>
      <x:c r="G3155" s="194" t="s">
        <x:v>2999</x:v>
      </x:c>
      <x:c r="H3155" s="194">
        <x:v>1</x:v>
      </x:c>
      <x:c r="I3155" s="448"/>
    </x:row>
    <x:row r="3156" spans="3:9">
      <x:c r="C3156" s="195" t="s">
        <x:v>3285</x:v>
      </x:c>
      <x:c r="D3156" s="194" t="s">
        <x:v>4629</x:v>
      </x:c>
      <x:c r="E3156" s="194">
        <x:v>1</x:v>
      </x:c>
      <x:c r="F3156" s="504" t="s">
        <x:v>3442</x:v>
      </x:c>
      <x:c r="G3156" s="505" t="s">
        <x:v>4629</x:v>
      </x:c>
      <x:c r="H3156" s="505">
        <x:v>1</x:v>
      </x:c>
      <x:c r="I3156" s="448"/>
    </x:row>
    <x:row r="3157" spans="3:9">
      <x:c r="C3157" s="195" t="s">
        <x:v>3456</x:v>
      </x:c>
      <x:c r="D3157" s="194" t="s">
        <x:v>4629</x:v>
      </x:c>
      <x:c r="E3157" s="194">
        <x:v>1</x:v>
      </x:c>
      <x:c r="F3157" s="504" t="s">
        <x:v>5745</x:v>
      </x:c>
      <x:c r="G3157" s="505" t="s">
        <x:v>4621</x:v>
      </x:c>
      <x:c r="H3157" s="505">
        <x:v>1</x:v>
      </x:c>
      <x:c r="I3157" s="448"/>
    </x:row>
    <x:row r="3158" spans="3:9">
      <x:c r="C3158" s="195" t="s">
        <x:v>4258</x:v>
      </x:c>
      <x:c r="D3158" s="194" t="s">
        <x:v>3050</x:v>
      </x:c>
      <x:c r="E3158" s="194">
        <x:v>2</x:v>
      </x:c>
      <x:c r="F3158" s="504" t="s">
        <x:v>1998</x:v>
      </x:c>
      <x:c r="G3158" s="505" t="s">
        <x:v>4621</x:v>
      </x:c>
      <x:c r="H3158" s="505">
        <x:v>1</x:v>
      </x:c>
      <x:c r="I3158" s="448"/>
    </x:row>
    <x:row r="3159" spans="3:9">
      <x:c r="C3159" s="195" t="s">
        <x:v>3408</x:v>
      </x:c>
      <x:c r="D3159" s="194" t="s">
        <x:v>3050</x:v>
      </x:c>
      <x:c r="E3159" s="194">
        <x:v>1</x:v>
      </x:c>
      <x:c r="F3159" s="195" t="s">
        <x:v>4512</x:v>
      </x:c>
      <x:c r="G3159" s="194" t="s">
        <x:v>4621</x:v>
      </x:c>
      <x:c r="H3159" s="194">
        <x:v>1</x:v>
      </x:c>
      <x:c r="I3159" s="448"/>
    </x:row>
    <x:row r="3160" spans="3:9">
      <x:c r="C3160" s="195" t="s">
        <x:v>4732</x:v>
      </x:c>
      <x:c r="D3160" s="194" t="s">
        <x:v>3050</x:v>
      </x:c>
      <x:c r="E3160" s="194">
        <x:v>1</x:v>
      </x:c>
      <x:c r="F3160" s="195" t="s">
        <x:v>6731</x:v>
      </x:c>
      <x:c r="G3160" s="194" t="s">
        <x:v>4621</x:v>
      </x:c>
      <x:c r="H3160" s="194">
        <x:v>1</x:v>
      </x:c>
      <x:c r="I3160" s="448" t="s">
        <x:v>4958</x:v>
      </x:c>
    </x:row>
    <x:row r="3161" spans="3:9">
      <x:c r="C3161" s="195" t="s">
        <x:v>6220</x:v>
      </x:c>
      <x:c r="D3161" s="194" t="s">
        <x:v>3050</x:v>
      </x:c>
      <x:c r="E3161" s="194">
        <x:v>1</x:v>
      </x:c>
      <x:c r="F3161" s="195" t="s">
        <x:v>3369</x:v>
      </x:c>
      <x:c r="G3161" s="194" t="s">
        <x:v>4621</x:v>
      </x:c>
      <x:c r="H3161" s="194">
        <x:v>1</x:v>
      </x:c>
      <x:c r="I3161" s="448" t="s">
        <x:v>4958</x:v>
      </x:c>
    </x:row>
    <x:row r="3162" spans="3:9">
      <x:c r="C3162" s="195" t="s">
        <x:v>4687</x:v>
      </x:c>
      <x:c r="D3162" s="194" t="s">
        <x:v>3050</x:v>
      </x:c>
      <x:c r="E3162" s="194">
        <x:v>1</x:v>
      </x:c>
      <x:c r="F3162" s="195" t="s">
        <x:v>4732</x:v>
      </x:c>
      <x:c r="G3162" s="194" t="s">
        <x:v>3050</x:v>
      </x:c>
      <x:c r="H3162" s="194">
        <x:v>1</x:v>
      </x:c>
      <x:c r="I3162" s="448"/>
    </x:row>
    <x:row r="3163" spans="3:9">
      <x:c r="C3163" s="195" t="s">
        <x:v>4812</x:v>
      </x:c>
      <x:c r="D3163" s="194" t="s">
        <x:v>3050</x:v>
      </x:c>
      <x:c r="E3163" s="194">
        <x:v>1</x:v>
      </x:c>
      <x:c r="F3163" s="355" t="s">
        <x:v>4558</x:v>
      </x:c>
      <x:c r="G3163" s="356" t="s">
        <x:v>4629</x:v>
      </x:c>
      <x:c r="H3163" s="356">
        <x:v>1</x:v>
      </x:c>
      <x:c r="I3163" s="448"/>
    </x:row>
    <x:row r="3164" spans="3:9">
      <x:c r="C3164" s="195" t="s">
        <x:v>5745</x:v>
      </x:c>
      <x:c r="D3164" s="194" t="s">
        <x:v>4621</x:v>
      </x:c>
      <x:c r="E3164" s="194">
        <x:v>1</x:v>
      </x:c>
      <x:c r="F3164" s="355" t="s">
        <x:v>6220</x:v>
      </x:c>
      <x:c r="G3164" s="356" t="s">
        <x:v>3050</x:v>
      </x:c>
      <x:c r="H3164" s="356">
        <x:v>1</x:v>
      </x:c>
      <x:c r="I3164" s="448" t="s">
        <x:v>4958</x:v>
      </x:c>
    </x:row>
    <x:row r="3165" spans="3:9">
      <x:c r="C3165" s="195" t="s">
        <x:v>1998</x:v>
      </x:c>
      <x:c r="D3165" s="194" t="s">
        <x:v>4621</x:v>
      </x:c>
      <x:c r="E3165" s="194">
        <x:v>1</x:v>
      </x:c>
      <x:c r="F3165" s="355" t="s">
        <x:v>3434</x:v>
      </x:c>
      <x:c r="G3165" s="356" t="s">
        <x:v>4621</x:v>
      </x:c>
      <x:c r="H3165" s="356">
        <x:v>1</x:v>
      </x:c>
      <x:c r="I3165" s="448" t="s">
        <x:v>7755</x:v>
      </x:c>
    </x:row>
    <x:row r="3166" spans="3:9">
      <x:c r="C3166" s="195" t="s">
        <x:v>4512</x:v>
      </x:c>
      <x:c r="D3166" s="194" t="s">
        <x:v>4621</x:v>
      </x:c>
      <x:c r="E3166" s="194">
        <x:v>1</x:v>
      </x:c>
      <x:c r="F3166" s="355" t="s">
        <x:v>6786</x:v>
      </x:c>
      <x:c r="G3166" s="356" t="s">
        <x:v>4621</x:v>
      </x:c>
      <x:c r="H3166" s="356">
        <x:v>1</x:v>
      </x:c>
      <x:c r="I3166" s="448" t="s">
        <x:v>7755</x:v>
      </x:c>
    </x:row>
    <x:row r="3167" spans="3:9">
      <x:c r="C3167" s="195" t="s">
        <x:v>6731</x:v>
      </x:c>
      <x:c r="D3167" s="194" t="s">
        <x:v>4621</x:v>
      </x:c>
      <x:c r="E3167" s="194">
        <x:v>1</x:v>
      </x:c>
      <x:c r="F3167" s="355" t="s">
        <x:v>3342</x:v>
      </x:c>
      <x:c r="G3167" s="356" t="s">
        <x:v>4621</x:v>
      </x:c>
      <x:c r="H3167" s="356">
        <x:v>1</x:v>
      </x:c>
      <x:c r="I3167" s="448"/>
    </x:row>
    <x:row r="3168" spans="3:9">
      <x:c r="C3168" s="195" t="s">
        <x:v>3369</x:v>
      </x:c>
      <x:c r="D3168" s="194" t="s">
        <x:v>4621</x:v>
      </x:c>
      <x:c r="E3168" s="194">
        <x:v>1</x:v>
      </x:c>
      <x:c r="F3168" s="355" t="s">
        <x:v>4687</x:v>
      </x:c>
      <x:c r="G3168" s="356" t="s">
        <x:v>3050</x:v>
      </x:c>
      <x:c r="H3168" s="356">
        <x:v>1</x:v>
      </x:c>
      <x:c r="I3168" s="448"/>
    </x:row>
    <x:row r="3169" spans="3:9">
      <x:c r="C3169" s="195" t="s">
        <x:v>3434</x:v>
      </x:c>
      <x:c r="D3169" s="194" t="s">
        <x:v>4621</x:v>
      </x:c>
      <x:c r="E3169" s="194">
        <x:v>1</x:v>
      </x:c>
      <x:c r="F3169" s="195" t="s">
        <x:v>4598</x:v>
      </x:c>
      <x:c r="G3169" s="194" t="s">
        <x:v>4621</x:v>
      </x:c>
      <x:c r="H3169" s="194">
        <x:v>1</x:v>
      </x:c>
      <x:c r="I3169" s="448"/>
    </x:row>
    <x:row r="3170" spans="3:9">
      <x:c r="C3170" s="195" t="s">
        <x:v>6786</x:v>
      </x:c>
      <x:c r="D3170" s="194" t="s">
        <x:v>4621</x:v>
      </x:c>
      <x:c r="E3170" s="194">
        <x:v>1</x:v>
      </x:c>
      <x:c r="F3170" s="195" t="s">
        <x:v>6859</x:v>
      </x:c>
      <x:c r="G3170" s="194" t="s">
        <x:v>4629</x:v>
      </x:c>
      <x:c r="H3170" s="194">
        <x:v>1</x:v>
      </x:c>
      <x:c r="I3170" s="448"/>
    </x:row>
    <x:row r="3171" spans="3:9">
      <x:c r="C3171" s="195" t="s">
        <x:v>4598</x:v>
      </x:c>
      <x:c r="D3171" s="194" t="s">
        <x:v>4621</x:v>
      </x:c>
      <x:c r="E3171" s="194">
        <x:v>1</x:v>
      </x:c>
      <x:c r="F3171" s="195" t="s">
        <x:v>6700</x:v>
      </x:c>
      <x:c r="G3171" s="194" t="s">
        <x:v>2999</x:v>
      </x:c>
      <x:c r="H3171" s="194">
        <x:v>1</x:v>
      </x:c>
      <x:c r="I3171" s="448"/>
    </x:row>
    <x:row r="3172" spans="3:9">
      <x:c r="C3172" s="195" t="s">
        <x:v>3294</x:v>
      </x:c>
      <x:c r="D3172" s="194" t="s">
        <x:v>4621</x:v>
      </x:c>
      <x:c r="E3172" s="194">
        <x:v>1</x:v>
      </x:c>
      <x:c r="F3172" s="195" t="s">
        <x:v>3294</x:v>
      </x:c>
      <x:c r="G3172" s="194" t="s">
        <x:v>4621</x:v>
      </x:c>
      <x:c r="H3172" s="194">
        <x:v>1</x:v>
      </x:c>
      <x:c r="I3172" s="448"/>
    </x:row>
    <x:row r="3173" spans="3:9">
      <x:c r="C3173" s="195" t="s">
        <x:v>3363</x:v>
      </x:c>
      <x:c r="D3173" s="194" t="s">
        <x:v>4621</x:v>
      </x:c>
      <x:c r="E3173" s="194">
        <x:v>1</x:v>
      </x:c>
      <x:c r="F3173" s="195" t="s">
        <x:v>3285</x:v>
      </x:c>
      <x:c r="G3173" s="194" t="s">
        <x:v>4629</x:v>
      </x:c>
      <x:c r="H3173" s="194">
        <x:v>1</x:v>
      </x:c>
      <x:c r="I3173" s="448"/>
    </x:row>
    <x:row r="3174" spans="3:9">
      <x:c r="C3174" s="195" t="s">
        <x:v>3342</x:v>
      </x:c>
      <x:c r="D3174" s="194" t="s">
        <x:v>4621</x:v>
      </x:c>
      <x:c r="E3174" s="194">
        <x:v>1</x:v>
      </x:c>
      <x:c r="F3174" s="195" t="s">
        <x:v>6858</x:v>
      </x:c>
      <x:c r="G3174" s="194" t="s">
        <x:v>2999</x:v>
      </x:c>
      <x:c r="H3174" s="194">
        <x:v>1</x:v>
      </x:c>
      <x:c r="I3174" s="448"/>
    </x:row>
    <x:row r="3175" spans="3:9">
      <x:c r="C3175" s="195" t="s">
        <x:v>4290</x:v>
      </x:c>
      <x:c r="D3175" s="194" t="s">
        <x:v>3016</x:v>
      </x:c>
      <x:c r="E3175" s="194">
        <x:v>1</x:v>
      </x:c>
      <x:c r="F3175" s="195" t="s">
        <x:v>3456</x:v>
      </x:c>
      <x:c r="G3175" s="194" t="s">
        <x:v>4629</x:v>
      </x:c>
      <x:c r="H3175" s="194">
        <x:v>1</x:v>
      </x:c>
      <x:c r="I3175" s="448" t="s">
        <x:v>4958</x:v>
      </x:c>
    </x:row>
    <x:row r="3176" spans="3:9">
      <x:c r="C3176" s="195" t="s">
        <x:v>8409</x:v>
      </x:c>
      <x:c r="D3176" s="194" t="s">
        <x:v>3016</x:v>
      </x:c>
      <x:c r="E3176" s="194">
        <x:v>1</x:v>
      </x:c>
      <x:c r="F3176" s="233" t="s">
        <x:v>4812</x:v>
      </x:c>
      <x:c r="G3176" s="234" t="s">
        <x:v>3050</x:v>
      </x:c>
      <x:c r="H3176" s="234">
        <x:v>1</x:v>
      </x:c>
      <x:c r="I3176" s="448"/>
    </x:row>
    <x:row r="3177" spans="3:9">
      <x:c r="C3177" s="195" t="s">
        <x:v>4794</x:v>
      </x:c>
      <x:c r="D3177" s="194" t="s">
        <x:v>3016</x:v>
      </x:c>
      <x:c r="E3177" s="194">
        <x:v>1</x:v>
      </x:c>
      <x:c r="F3177" s="233" t="s">
        <x:v>3363</x:v>
      </x:c>
      <x:c r="G3177" s="234" t="s">
        <x:v>4621</x:v>
      </x:c>
      <x:c r="H3177" s="234">
        <x:v>1</x:v>
      </x:c>
      <x:c r="I3177" s="448"/>
    </x:row>
    <x:row r="3178" spans="5:5">
      <x:c r="E3178" s="194">
        <x:f>SUM(E3147:E3177)</x:f>
        <x:v>32</x:v>
      </x:c>
    </x:row>
    <x:row r="3179" spans="1:9">
      <x:c r="A3179" s="186">
        <x:v>45934</x:v>
      </x:c>
      <x:c r="B3179" s="452" t="s">
        <x:v>7734</x:v>
      </x:c>
      <x:c r="C3179" s="195" t="s">
        <x:v>6939</x:v>
      </x:c>
      <x:c r="D3179" s="194" t="s">
        <x:v>3044</x:v>
      </x:c>
      <x:c r="E3179" s="194">
        <x:v>1</x:v>
      </x:c>
      <x:c r="F3179" s="514" t="s">
        <x:v>8900</x:v>
      </x:c>
      <x:c r="G3179" s="515" t="s">
        <x:v>3050</x:v>
      </x:c>
      <x:c r="H3179" s="515">
        <x:v>1</x:v>
      </x:c>
      <x:c r="I3179" s="448" t="s">
        <x:v>4958</x:v>
      </x:c>
    </x:row>
    <x:row r="3180" spans="3:9">
      <x:c r="C3180" s="195" t="s">
        <x:v>4641</x:v>
      </x:c>
      <x:c r="D3180" s="194" t="s">
        <x:v>2999</x:v>
      </x:c>
      <x:c r="E3180" s="194">
        <x:v>1</x:v>
      </x:c>
      <x:c r="F3180" s="195" t="s">
        <x:v>4396</x:v>
      </x:c>
      <x:c r="G3180" s="194" t="s">
        <x:v>3016</x:v>
      </x:c>
      <x:c r="H3180" s="194">
        <x:v>1</x:v>
      </x:c>
      <x:c r="I3180" s="448" t="s">
        <x:v>7755</x:v>
      </x:c>
    </x:row>
    <x:row r="3181" spans="3:9">
      <x:c r="C3181" s="195" t="s">
        <x:v>6584</x:v>
      </x:c>
      <x:c r="D3181" s="194" t="s">
        <x:v>2999</x:v>
      </x:c>
      <x:c r="E3181" s="194">
        <x:v>1</x:v>
      </x:c>
      <x:c r="F3181" s="512" t="s">
        <x:v>8866</x:v>
      </x:c>
      <x:c r="G3181" s="513" t="s">
        <x:v>3050</x:v>
      </x:c>
      <x:c r="H3181" s="513">
        <x:v>1</x:v>
      </x:c>
      <x:c r="I3181" s="448"/>
    </x:row>
    <x:row r="3182" spans="3:9">
      <x:c r="C3182" s="195" t="s">
        <x:v>6129</x:v>
      </x:c>
      <x:c r="D3182" s="194" t="s">
        <x:v>2999</x:v>
      </x:c>
      <x:c r="E3182" s="194">
        <x:v>1</x:v>
      </x:c>
      <x:c r="F3182" s="195" t="s">
        <x:v>4290</x:v>
      </x:c>
      <x:c r="G3182" s="194" t="s">
        <x:v>3016</x:v>
      </x:c>
      <x:c r="H3182" s="194">
        <x:v>2</x:v>
      </x:c>
      <x:c r="I3182" s="448"/>
    </x:row>
    <x:row r="3183" spans="3:9">
      <x:c r="C3183" s="195" t="s">
        <x:v>3354</x:v>
      </x:c>
      <x:c r="D3183" s="194" t="s">
        <x:v>4629</x:v>
      </x:c>
      <x:c r="E3183" s="194">
        <x:v>1</x:v>
      </x:c>
      <x:c r="F3183" s="236" t="s">
        <x:v>8726</x:v>
      </x:c>
      <x:c r="G3183" s="237" t="s">
        <x:v>3050</x:v>
      </x:c>
      <x:c r="H3183" s="237">
        <x:v>1</x:v>
      </x:c>
      <x:c r="I3183" s="448" t="s">
        <x:v>4958</x:v>
      </x:c>
    </x:row>
    <x:row r="3184" spans="3:9">
      <x:c r="C3184" s="195" t="s">
        <x:v>6712</x:v>
      </x:c>
      <x:c r="D3184" s="194" t="s">
        <x:v>4629</x:v>
      </x:c>
      <x:c r="E3184" s="194">
        <x:v>1</x:v>
      </x:c>
      <x:c r="F3184" s="236" t="s">
        <x:v>6044</x:v>
      </x:c>
      <x:c r="G3184" s="237" t="s">
        <x:v>3050</x:v>
      </x:c>
      <x:c r="H3184" s="237">
        <x:v>1</x:v>
      </x:c>
      <x:c r="I3184" s="448" t="s">
        <x:v>4958</x:v>
      </x:c>
    </x:row>
    <x:row r="3185" spans="3:9">
      <x:c r="C3185" s="195" t="s">
        <x:v>6679</x:v>
      </x:c>
      <x:c r="D3185" s="194" t="s">
        <x:v>4629</x:v>
      </x:c>
      <x:c r="E3185" s="194">
        <x:v>1</x:v>
      </x:c>
      <x:c r="F3185" s="195" t="s">
        <x:v>3269</x:v>
      </x:c>
      <x:c r="G3185" s="194" t="s">
        <x:v>3050</x:v>
      </x:c>
      <x:c r="H3185" s="194">
        <x:v>1</x:v>
      </x:c>
      <x:c r="I3185" s="448"/>
    </x:row>
    <x:row r="3186" spans="3:9">
      <x:c r="C3186" s="195" t="s">
        <x:v>8866</x:v>
      </x:c>
      <x:c r="D3186" s="194" t="s">
        <x:v>3050</x:v>
      </x:c>
      <x:c r="E3186" s="194">
        <x:v>1</x:v>
      </x:c>
      <x:c r="F3186" s="195" t="s">
        <x:v>6663</x:v>
      </x:c>
      <x:c r="G3186" s="194" t="s">
        <x:v>3050</x:v>
      </x:c>
      <x:c r="H3186" s="194">
        <x:v>1</x:v>
      </x:c>
      <x:c r="I3186" s="448"/>
    </x:row>
    <x:row r="3187" spans="3:9">
      <x:c r="C3187" s="195" t="s">
        <x:v>8900</x:v>
      </x:c>
      <x:c r="D3187" s="194" t="s">
        <x:v>3050</x:v>
      </x:c>
      <x:c r="E3187" s="194">
        <x:v>1</x:v>
      </x:c>
      <x:c r="F3187" s="195" t="s">
        <x:v>4569</x:v>
      </x:c>
      <x:c r="G3187" s="194" t="s">
        <x:v>3050</x:v>
      </x:c>
      <x:c r="H3187" s="194">
        <x:v>1</x:v>
      </x:c>
      <x:c r="I3187" s="448"/>
    </x:row>
    <x:row r="3188" spans="3:9">
      <x:c r="C3188" s="195" t="s">
        <x:v>8726</x:v>
      </x:c>
      <x:c r="D3188" s="194" t="s">
        <x:v>3050</x:v>
      </x:c>
      <x:c r="E3188" s="194">
        <x:v>1</x:v>
      </x:c>
      <x:c r="F3188" s="195" t="s">
        <x:v>4726</x:v>
      </x:c>
      <x:c r="G3188" s="194" t="s">
        <x:v>3050</x:v>
      </x:c>
      <x:c r="H3188" s="194">
        <x:v>1</x:v>
      </x:c>
      <x:c r="I3188" s="448" t="s">
        <x:v>7755</x:v>
      </x:c>
    </x:row>
    <x:row r="3189" spans="3:9">
      <x:c r="C3189" s="195" t="s">
        <x:v>6044</x:v>
      </x:c>
      <x:c r="D3189" s="194" t="s">
        <x:v>3050</x:v>
      </x:c>
      <x:c r="E3189" s="194">
        <x:v>1</x:v>
      </x:c>
      <x:c r="F3189" s="326" t="s">
        <x:v>3329</x:v>
      </x:c>
      <x:c r="G3189" s="327" t="s">
        <x:v>3050</x:v>
      </x:c>
      <x:c r="H3189" s="327">
        <x:v>1</x:v>
      </x:c>
      <x:c r="I3189" s="448" t="s">
        <x:v>7755</x:v>
      </x:c>
    </x:row>
    <x:row r="3190" spans="3:9">
      <x:c r="C3190" s="195" t="s">
        <x:v>3269</x:v>
      </x:c>
      <x:c r="D3190" s="194" t="s">
        <x:v>3050</x:v>
      </x:c>
      <x:c r="E3190" s="194">
        <x:v>1</x:v>
      </x:c>
      <x:c r="F3190" s="326" t="s">
        <x:v>3319</x:v>
      </x:c>
      <x:c r="G3190" s="327" t="s">
        <x:v>3050</x:v>
      </x:c>
      <x:c r="H3190" s="327">
        <x:v>1</x:v>
      </x:c>
      <x:c r="I3190" s="448"/>
    </x:row>
    <x:row r="3191" spans="3:9">
      <x:c r="C3191" s="195" t="s">
        <x:v>6663</x:v>
      </x:c>
      <x:c r="D3191" s="194" t="s">
        <x:v>3050</x:v>
      </x:c>
      <x:c r="E3191" s="194">
        <x:v>1</x:v>
      </x:c>
      <x:c r="F3191" s="195" t="s">
        <x:v>6939</x:v>
      </x:c>
      <x:c r="G3191" s="194" t="s">
        <x:v>3044</x:v>
      </x:c>
      <x:c r="H3191" s="194">
        <x:v>1</x:v>
      </x:c>
      <x:c r="I3191" s="448"/>
    </x:row>
    <x:row r="3192" spans="3:9">
      <x:c r="C3192" s="195" t="s">
        <x:v>4569</x:v>
      </x:c>
      <x:c r="D3192" s="194" t="s">
        <x:v>3050</x:v>
      </x:c>
      <x:c r="E3192" s="194">
        <x:v>1</x:v>
      </x:c>
      <x:c r="F3192" s="195" t="s">
        <x:v>4518</x:v>
      </x:c>
      <x:c r="G3192" s="194" t="s">
        <x:v>3050</x:v>
      </x:c>
      <x:c r="H3192" s="194">
        <x:v>1</x:v>
      </x:c>
      <x:c r="I3192" s="448"/>
    </x:row>
    <x:row r="3193" spans="3:9">
      <x:c r="C3193" s="195" t="s">
        <x:v>4726</x:v>
      </x:c>
      <x:c r="D3193" s="194" t="s">
        <x:v>3050</x:v>
      </x:c>
      <x:c r="E3193" s="194">
        <x:v>1</x:v>
      </x:c>
      <x:c r="F3193" s="510" t="s">
        <x:v>3258</x:v>
      </x:c>
      <x:c r="G3193" s="511" t="s">
        <x:v>4621</x:v>
      </x:c>
      <x:c r="H3193" s="511">
        <x:v>1</x:v>
      </x:c>
      <x:c r="I3193" s="448" t="s">
        <x:v>7755</x:v>
      </x:c>
    </x:row>
    <x:row r="3194" spans="3:9">
      <x:c r="C3194" s="195" t="s">
        <x:v>3329</x:v>
      </x:c>
      <x:c r="D3194" s="194" t="s">
        <x:v>3050</x:v>
      </x:c>
      <x:c r="E3194" s="194">
        <x:v>1</x:v>
      </x:c>
      <x:c r="F3194" s="195" t="s">
        <x:v>6689</x:v>
      </x:c>
      <x:c r="G3194" s="194" t="s">
        <x:v>3050</x:v>
      </x:c>
      <x:c r="H3194" s="194">
        <x:v>1</x:v>
      </x:c>
      <x:c r="I3194" s="448" t="s">
        <x:v>7755</x:v>
      </x:c>
    </x:row>
    <x:row r="3195" spans="3:9">
      <x:c r="C3195" s="195" t="s">
        <x:v>3319</x:v>
      </x:c>
      <x:c r="D3195" s="194" t="s">
        <x:v>3050</x:v>
      </x:c>
      <x:c r="E3195" s="194">
        <x:v>1</x:v>
      </x:c>
      <x:c r="F3195" s="195" t="s">
        <x:v>3354</x:v>
      </x:c>
      <x:c r="G3195" s="194" t="s">
        <x:v>4629</x:v>
      </x:c>
      <x:c r="H3195" s="194">
        <x:v>1</x:v>
      </x:c>
      <x:c r="I3195" s="448" t="s">
        <x:v>7755</x:v>
      </x:c>
    </x:row>
    <x:row r="3196" spans="3:9">
      <x:c r="C3196" s="195" t="s">
        <x:v>4518</x:v>
      </x:c>
      <x:c r="D3196" s="194" t="s">
        <x:v>3050</x:v>
      </x:c>
      <x:c r="E3196" s="194">
        <x:v>1</x:v>
      </x:c>
      <x:c r="F3196" s="195" t="s">
        <x:v>6773</x:v>
      </x:c>
      <x:c r="G3196" s="194" t="s">
        <x:v>3050</x:v>
      </x:c>
      <x:c r="H3196" s="194">
        <x:v>1</x:v>
      </x:c>
      <x:c r="I3196" s="448" t="s">
        <x:v>4958</x:v>
      </x:c>
    </x:row>
    <x:row r="3197" spans="3:9">
      <x:c r="C3197" s="195" t="s">
        <x:v>6689</x:v>
      </x:c>
      <x:c r="D3197" s="194" t="s">
        <x:v>3050</x:v>
      </x:c>
      <x:c r="E3197" s="194">
        <x:v>1</x:v>
      </x:c>
      <x:c r="F3197" s="195" t="s">
        <x:v>3369</x:v>
      </x:c>
      <x:c r="G3197" s="194" t="s">
        <x:v>4621</x:v>
      </x:c>
      <x:c r="H3197" s="194">
        <x:v>1</x:v>
      </x:c>
      <x:c r="I3197" s="448" t="s">
        <x:v>7755</x:v>
      </x:c>
    </x:row>
    <x:row r="3198" spans="3:9">
      <x:c r="C3198" s="195" t="s">
        <x:v>6773</x:v>
      </x:c>
      <x:c r="D3198" s="194" t="s">
        <x:v>3050</x:v>
      </x:c>
      <x:c r="E3198" s="194">
        <x:v>1</x:v>
      </x:c>
      <x:c r="F3198" s="349" t="s">
        <x:v>6778</x:v>
      </x:c>
      <x:c r="G3198" s="350" t="s">
        <x:v>3050</x:v>
      </x:c>
      <x:c r="H3198" s="350">
        <x:v>1</x:v>
      </x:c>
      <x:c r="I3198" s="448"/>
    </x:row>
    <x:row r="3199" spans="3:9">
      <x:c r="C3199" s="195" t="s">
        <x:v>6778</x:v>
      </x:c>
      <x:c r="D3199" s="194" t="s">
        <x:v>3050</x:v>
      </x:c>
      <x:c r="E3199" s="194">
        <x:v>1</x:v>
      </x:c>
      <x:c r="F3199" s="349" t="s">
        <x:v>6129</x:v>
      </x:c>
      <x:c r="G3199" s="350" t="s">
        <x:v>2999</x:v>
      </x:c>
      <x:c r="H3199" s="350">
        <x:v>1</x:v>
      </x:c>
      <x:c r="I3199" s="448" t="s">
        <x:v>7755</x:v>
      </x:c>
    </x:row>
    <x:row r="3200" spans="3:9">
      <x:c r="C3200" s="195" t="s">
        <x:v>6715</x:v>
      </x:c>
      <x:c r="D3200" s="194" t="s">
        <x:v>3050</x:v>
      </x:c>
      <x:c r="E3200" s="194">
        <x:v>1</x:v>
      </x:c>
      <x:c r="F3200" s="349" t="s">
        <x:v>6715</x:v>
      </x:c>
      <x:c r="G3200" s="350" t="s">
        <x:v>3050</x:v>
      </x:c>
      <x:c r="H3200" s="350">
        <x:v>1</x:v>
      </x:c>
      <x:c r="I3200" s="448"/>
    </x:row>
    <x:row r="3201" spans="3:9">
      <x:c r="C3201" s="195" t="s">
        <x:v>6687</x:v>
      </x:c>
      <x:c r="D3201" s="194" t="s">
        <x:v>3050</x:v>
      </x:c>
      <x:c r="E3201" s="194">
        <x:v>1</x:v>
      </x:c>
      <x:c r="F3201" s="349" t="s">
        <x:v>6687</x:v>
      </x:c>
      <x:c r="G3201" s="350" t="s">
        <x:v>3050</x:v>
      </x:c>
      <x:c r="H3201" s="350">
        <x:v>1</x:v>
      </x:c>
      <x:c r="I3201" s="448"/>
    </x:row>
    <x:row r="3202" spans="3:9">
      <x:c r="C3202" s="195" t="s">
        <x:v>4757</x:v>
      </x:c>
      <x:c r="D3202" s="194" t="s">
        <x:v>3050</x:v>
      </x:c>
      <x:c r="E3202" s="194">
        <x:v>2</x:v>
      </x:c>
      <x:c r="F3202" s="349" t="s">
        <x:v>4757</x:v>
      </x:c>
      <x:c r="G3202" s="350" t="s">
        <x:v>3050</x:v>
      </x:c>
      <x:c r="H3202" s="350">
        <x:v>2</x:v>
      </x:c>
      <x:c r="I3202" s="448" t="s">
        <x:v>4958</x:v>
      </x:c>
    </x:row>
    <x:row r="3203" spans="3:9">
      <x:c r="C3203" s="195" t="s">
        <x:v>6876</x:v>
      </x:c>
      <x:c r="D3203" s="194" t="s">
        <x:v>3050</x:v>
      </x:c>
      <x:c r="E3203" s="194">
        <x:v>1</x:v>
      </x:c>
      <x:c r="F3203" s="195" t="s">
        <x:v>6876</x:v>
      </x:c>
      <x:c r="G3203" s="194" t="s">
        <x:v>3050</x:v>
      </x:c>
      <x:c r="H3203" s="194">
        <x:v>1</x:v>
      </x:c>
      <x:c r="I3203" s="448" t="s">
        <x:v>7755</x:v>
      </x:c>
    </x:row>
    <x:row r="3204" spans="3:9">
      <x:c r="C3204" s="195" t="s">
        <x:v>6947</x:v>
      </x:c>
      <x:c r="D3204" s="194" t="s">
        <x:v>3050</x:v>
      </x:c>
      <x:c r="E3204" s="194">
        <x:v>1</x:v>
      </x:c>
      <x:c r="F3204" s="195" t="s">
        <x:v>3388</x:v>
      </x:c>
      <x:c r="G3204" s="194" t="s">
        <x:v>4621</x:v>
      </x:c>
      <x:c r="H3204" s="194">
        <x:v>1</x:v>
      </x:c>
      <x:c r="I3204" s="448"/>
    </x:row>
    <x:row r="3205" spans="3:9">
      <x:c r="C3205" s="195" t="s">
        <x:v>3258</x:v>
      </x:c>
      <x:c r="D3205" s="194" t="s">
        <x:v>4621</x:v>
      </x:c>
      <x:c r="E3205" s="194">
        <x:v>1</x:v>
      </x:c>
      <x:c r="F3205" s="195" t="s">
        <x:v>6712</x:v>
      </x:c>
      <x:c r="G3205" s="194" t="s">
        <x:v>4629</x:v>
      </x:c>
      <x:c r="H3205" s="194">
        <x:v>1</x:v>
      </x:c>
      <x:c r="I3205" s="448"/>
    </x:row>
    <x:row r="3206" spans="3:9">
      <x:c r="C3206" s="195" t="s">
        <x:v>3369</x:v>
      </x:c>
      <x:c r="D3206" s="194" t="s">
        <x:v>4621</x:v>
      </x:c>
      <x:c r="E3206" s="194">
        <x:v>1</x:v>
      </x:c>
      <x:c r="F3206" s="195" t="s">
        <x:v>6872</x:v>
      </x:c>
      <x:c r="G3206" s="194" t="s">
        <x:v>3016</x:v>
      </x:c>
      <x:c r="H3206" s="194">
        <x:v>1</x:v>
      </x:c>
      <x:c r="I3206" s="448"/>
    </x:row>
    <x:row r="3207" spans="3:9">
      <x:c r="C3207" s="195" t="s">
        <x:v>3388</x:v>
      </x:c>
      <x:c r="D3207" s="194" t="s">
        <x:v>4621</x:v>
      </x:c>
      <x:c r="E3207" s="194">
        <x:v>1</x:v>
      </x:c>
      <x:c r="F3207" s="195" t="s">
        <x:v>4641</x:v>
      </x:c>
      <x:c r="G3207" s="194" t="s">
        <x:v>2999</x:v>
      </x:c>
      <x:c r="H3207" s="194">
        <x:v>1</x:v>
      </x:c>
      <x:c r="I3207" s="448"/>
    </x:row>
    <x:row r="3208" spans="3:9">
      <x:c r="C3208" s="195" t="s">
        <x:v>6132</x:v>
      </x:c>
      <x:c r="D3208" s="194" t="s">
        <x:v>4621</x:v>
      </x:c>
      <x:c r="E3208" s="194">
        <x:v>1</x:v>
      </x:c>
      <x:c r="F3208" s="233" t="s">
        <x:v>6132</x:v>
      </x:c>
      <x:c r="G3208" s="234" t="s">
        <x:v>4621</x:v>
      </x:c>
      <x:c r="H3208" s="234">
        <x:v>1</x:v>
      </x:c>
      <x:c r="I3208" s="448"/>
    </x:row>
    <x:row r="3209" spans="3:9">
      <x:c r="C3209" s="195" t="s">
        <x:v>1793</x:v>
      </x:c>
      <x:c r="D3209" s="194" t="s">
        <x:v>4621</x:v>
      </x:c>
      <x:c r="E3209" s="194">
        <x:v>1</x:v>
      </x:c>
      <x:c r="F3209" s="233" t="s">
        <x:v>6584</x:v>
      </x:c>
      <x:c r="G3209" s="234" t="s">
        <x:v>2999</x:v>
      </x:c>
      <x:c r="H3209" s="234">
        <x:v>1</x:v>
      </x:c>
      <x:c r="I3209" s="448"/>
    </x:row>
    <x:row r="3210" spans="3:9">
      <x:c r="C3210" s="195" t="s">
        <x:v>4396</x:v>
      </x:c>
      <x:c r="D3210" s="194" t="s">
        <x:v>3016</x:v>
      </x:c>
      <x:c r="E3210" s="194">
        <x:v>1</x:v>
      </x:c>
      <x:c r="F3210" s="233" t="s">
        <x:v>4547</x:v>
      </x:c>
      <x:c r="G3210" s="234" t="s">
        <x:v>3016</x:v>
      </x:c>
      <x:c r="H3210" s="234">
        <x:v>1</x:v>
      </x:c>
      <x:c r="I3210" s="448"/>
    </x:row>
    <x:row r="3211" spans="3:9">
      <x:c r="C3211" s="195" t="s">
        <x:v>4290</x:v>
      </x:c>
      <x:c r="D3211" s="194" t="s">
        <x:v>3016</x:v>
      </x:c>
      <x:c r="E3211" s="194">
        <x:v>2</x:v>
      </x:c>
      <x:c r="F3211" s="233" t="s">
        <x:v>1793</x:v>
      </x:c>
      <x:c r="G3211" s="234" t="s">
        <x:v>4621</x:v>
      </x:c>
      <x:c r="H3211" s="234">
        <x:v>1</x:v>
      </x:c>
      <x:c r="I3211" s="448"/>
    </x:row>
    <x:row r="3212" spans="3:9">
      <x:c r="C3212" s="195" t="s">
        <x:v>6872</x:v>
      </x:c>
      <x:c r="D3212" s="194" t="s">
        <x:v>3016</x:v>
      </x:c>
      <x:c r="E3212" s="194">
        <x:v>1</x:v>
      </x:c>
      <x:c r="F3212" s="233" t="s">
        <x:v>6679</x:v>
      </x:c>
      <x:c r="G3212" s="234" t="s">
        <x:v>4629</x:v>
      </x:c>
      <x:c r="H3212" s="234">
        <x:v>1</x:v>
      </x:c>
      <x:c r="I3212" s="448"/>
    </x:row>
    <x:row r="3213" spans="3:9">
      <x:c r="C3213" s="195" t="s">
        <x:v>4547</x:v>
      </x:c>
      <x:c r="D3213" s="194" t="s">
        <x:v>3016</x:v>
      </x:c>
      <x:c r="E3213" s="194">
        <x:v>1</x:v>
      </x:c>
      <x:c r="F3213" s="233" t="s">
        <x:v>6947</x:v>
      </x:c>
      <x:c r="G3213" s="234" t="s">
        <x:v>3050</x:v>
      </x:c>
      <x:c r="H3213" s="234">
        <x:v>1</x:v>
      </x:c>
      <x:c r="I3213" s="448"/>
    </x:row>
    <x:row r="3214" spans="5:5">
      <x:c r="E3214" s="194">
        <x:f>SUM(E3179:E3213)</x:f>
        <x:v>37</x:v>
      </x:c>
    </x:row>
    <x:row r="3215" spans="1:9">
      <x:c r="A3215" s="186">
        <x:v>45935</x:v>
      </x:c>
      <x:c r="B3215" s="452" t="s">
        <x:v>7772</x:v>
      </x:c>
      <x:c r="C3215" s="195" t="s">
        <x:v>6586</x:v>
      </x:c>
      <x:c r="D3215" s="194" t="s">
        <x:v>3044</x:v>
      </x:c>
      <x:c r="E3215" s="194">
        <x:v>1</x:v>
      </x:c>
      <x:c r="F3215" s="510" t="s">
        <x:v>6758</x:v>
      </x:c>
      <x:c r="G3215" s="511" t="s">
        <x:v>4621</x:v>
      </x:c>
      <x:c r="H3215" s="511">
        <x:v>1</x:v>
      </x:c>
      <x:c r="I3215" s="448" t="s">
        <x:v>4958</x:v>
      </x:c>
    </x:row>
    <x:row r="3216" spans="3:9">
      <x:c r="C3216" s="195" t="s">
        <x:v>6922</x:v>
      </x:c>
      <x:c r="D3216" s="194" t="s">
        <x:v>4629</x:v>
      </x:c>
      <x:c r="E3216" s="194">
        <x:v>1</x:v>
      </x:c>
      <x:c r="F3216" s="510" t="s">
        <x:v>6922</x:v>
      </x:c>
      <x:c r="G3216" s="511" t="s">
        <x:v>4629</x:v>
      </x:c>
      <x:c r="H3216" s="511">
        <x:v>1</x:v>
      </x:c>
      <x:c r="I3216" s="448" t="s">
        <x:v>4958</x:v>
      </x:c>
    </x:row>
    <x:row r="3217" spans="3:9">
      <x:c r="C3217" s="195" t="s">
        <x:v>3287</x:v>
      </x:c>
      <x:c r="D3217" s="194" t="s">
        <x:v>4629</x:v>
      </x:c>
      <x:c r="E3217" s="194">
        <x:v>1</x:v>
      </x:c>
      <x:c r="F3217" s="195" t="s">
        <x:v>1850</x:v>
      </x:c>
      <x:c r="G3217" s="194" t="s">
        <x:v>3050</x:v>
      </x:c>
      <x:c r="H3217" s="194">
        <x:v>1</x:v>
      </x:c>
      <x:c r="I3217" s="448" t="s">
        <x:v>7755</x:v>
      </x:c>
    </x:row>
    <x:row r="3218" spans="3:9">
      <x:c r="C3218" s="195" t="s">
        <x:v>1850</x:v>
      </x:c>
      <x:c r="D3218" s="194" t="s">
        <x:v>3050</x:v>
      </x:c>
      <x:c r="E3218" s="194">
        <x:v>1</x:v>
      </x:c>
      <x:c r="F3218" s="195" t="s">
        <x:v>4507</x:v>
      </x:c>
      <x:c r="G3218" s="194" t="s">
        <x:v>3050</x:v>
      </x:c>
      <x:c r="H3218" s="194">
        <x:v>1</x:v>
      </x:c>
      <x:c r="I3218" s="448"/>
    </x:row>
    <x:row r="3219" spans="3:9">
      <x:c r="C3219" s="195" t="s">
        <x:v>4507</x:v>
      </x:c>
      <x:c r="D3219" s="194" t="s">
        <x:v>3050</x:v>
      </x:c>
      <x:c r="E3219" s="194">
        <x:v>1</x:v>
      </x:c>
      <x:c r="F3219" s="355" t="s">
        <x:v>6586</x:v>
      </x:c>
      <x:c r="G3219" s="356" t="s">
        <x:v>3044</x:v>
      </x:c>
      <x:c r="H3219" s="356">
        <x:v>1</x:v>
      </x:c>
      <x:c r="I3219" s="448" t="s">
        <x:v>7755</x:v>
      </x:c>
    </x:row>
    <x:row r="3220" spans="3:9">
      <x:c r="C3220" s="195" t="s">
        <x:v>4543</x:v>
      </x:c>
      <x:c r="D3220" s="194" t="s">
        <x:v>3050</x:v>
      </x:c>
      <x:c r="E3220" s="194">
        <x:v>1</x:v>
      </x:c>
      <x:c r="F3220" s="355" t="s">
        <x:v>4543</x:v>
      </x:c>
      <x:c r="G3220" s="356" t="s">
        <x:v>3050</x:v>
      </x:c>
      <x:c r="H3220" s="356">
        <x:v>1</x:v>
      </x:c>
      <x:c r="I3220" s="448"/>
    </x:row>
    <x:row r="3221" spans="3:9">
      <x:c r="C3221" s="195" t="s">
        <x:v>3464</x:v>
      </x:c>
      <x:c r="D3221" s="194" t="s">
        <x:v>3050</x:v>
      </x:c>
      <x:c r="E3221" s="194">
        <x:v>1</x:v>
      </x:c>
      <x:c r="F3221" s="195" t="s">
        <x:v>6267</x:v>
      </x:c>
      <x:c r="G3221" s="194" t="s">
        <x:v>4621</x:v>
      </x:c>
      <x:c r="H3221" s="194">
        <x:v>1</x:v>
      </x:c>
      <x:c r="I3221" s="448"/>
    </x:row>
    <x:row r="3222" spans="3:9">
      <x:c r="C3222" s="195" t="s">
        <x:v>6758</x:v>
      </x:c>
      <x:c r="D3222" s="194" t="s">
        <x:v>4621</x:v>
      </x:c>
      <x:c r="E3222" s="194">
        <x:v>1</x:v>
      </x:c>
      <x:c r="F3222" s="233" t="s">
        <x:v>3287</x:v>
      </x:c>
      <x:c r="G3222" s="234" t="s">
        <x:v>4629</x:v>
      </x:c>
      <x:c r="H3222" s="234">
        <x:v>1</x:v>
      </x:c>
      <x:c r="I3222" s="448"/>
    </x:row>
    <x:row r="3223" spans="3:9">
      <x:c r="C3223" s="195" t="s">
        <x:v>6267</x:v>
      </x:c>
      <x:c r="D3223" s="194" t="s">
        <x:v>4621</x:v>
      </x:c>
      <x:c r="E3223" s="194">
        <x:v>1</x:v>
      </x:c>
      <x:c r="F3223" s="233" t="s">
        <x:v>3464</x:v>
      </x:c>
      <x:c r="G3223" s="234" t="s">
        <x:v>3050</x:v>
      </x:c>
      <x:c r="H3223" s="234">
        <x:v>1</x:v>
      </x:c>
      <x:c r="I3223" s="448"/>
    </x:row>
    <x:row r="3224" spans="3:9">
      <x:c r="C3224" s="195" t="s">
        <x:v>1793</x:v>
      </x:c>
      <x:c r="D3224" s="194" t="s">
        <x:v>4621</x:v>
      </x:c>
      <x:c r="E3224" s="194">
        <x:v>1</x:v>
      </x:c>
      <x:c r="F3224" s="233" t="s">
        <x:v>1793</x:v>
      </x:c>
      <x:c r="G3224" s="234" t="s">
        <x:v>4621</x:v>
      </x:c>
      <x:c r="H3224" s="234">
        <x:v>1</x:v>
      </x:c>
      <x:c r="I3224" s="448" t="s">
        <x:v>4958</x:v>
      </x:c>
    </x:row>
    <x:row r="3225" spans="5:5">
      <x:c r="E3225" s="194">
        <x:f>SUM(E3215:E3224)</x:f>
        <x:v>10</x:v>
      </x:c>
    </x:row>
    <x:row r="3226" spans="1:9">
      <x:c r="A3226" s="186">
        <x:v>45936</x:v>
      </x:c>
      <x:c r="B3226" s="452" t="s">
        <x:v>7737</x:v>
      </x:c>
      <x:c r="C3226" s="195" t="s">
        <x:v>8577</x:v>
      </x:c>
      <x:c r="D3226" s="194" t="s">
        <x:v>3050</x:v>
      </x:c>
      <x:c r="E3226" s="194">
        <x:v>1</x:v>
      </x:c>
      <x:c r="F3226" s="361" t="s">
        <x:v>8577</x:v>
      </x:c>
      <x:c r="G3226" s="362" t="s">
        <x:v>3050</x:v>
      </x:c>
      <x:c r="H3226" s="362">
        <x:v>1</x:v>
      </x:c>
      <x:c r="I3226" s="448" t="s">
        <x:v>4958</x:v>
      </x:c>
    </x:row>
    <x:row r="3227" spans="3:9">
      <x:c r="C3227" s="195" t="s">
        <x:v>1897</x:v>
      </x:c>
      <x:c r="D3227" s="194" t="s">
        <x:v>4621</x:v>
      </x:c>
      <x:c r="E3227" s="194">
        <x:v>1</x:v>
      </x:c>
      <x:c r="F3227" s="195" t="s">
        <x:v>1897</x:v>
      </x:c>
      <x:c r="G3227" s="345" t="s">
        <x:v>4621</x:v>
      </x:c>
      <x:c r="H3227" s="345">
        <x:v>1</x:v>
      </x:c>
      <x:c r="I3227" s="448"/>
    </x:row>
    <x:row r="3228" spans="3:9">
      <x:c r="C3228" s="195" t="s">
        <x:v>4598</x:v>
      </x:c>
      <x:c r="D3228" s="194" t="s">
        <x:v>4621</x:v>
      </x:c>
      <x:c r="E3228" s="194">
        <x:v>1</x:v>
      </x:c>
      <x:c r="F3228" s="355" t="s">
        <x:v>4598</x:v>
      </x:c>
      <x:c r="G3228" s="356" t="s">
        <x:v>4621</x:v>
      </x:c>
      <x:c r="H3228" s="356">
        <x:v>1</x:v>
      </x:c>
      <x:c r="I3228" s="448"/>
    </x:row>
    <x:row r="3229" spans="5:5">
      <x:c r="E3229" s="194">
        <x:f>SUM(E3226:E3228)</x:f>
        <x:v>3</x:v>
      </x:c>
    </x:row>
    <x:row r="3230" spans="1:9">
      <x:c r="A3230" s="186">
        <x:v>45937</x:v>
      </x:c>
      <x:c r="B3230" s="452" t="s">
        <x:v>7779</x:v>
      </x:c>
      <x:c r="C3230" s="195" t="s">
        <x:v>4319</x:v>
      </x:c>
      <x:c r="D3230" s="194" t="s">
        <x:v>3050</x:v>
      </x:c>
      <x:c r="E3230" s="194">
        <x:v>1</x:v>
      </x:c>
      <x:c r="F3230" s="195" t="s">
        <x:v>4311</x:v>
      </x:c>
      <x:c r="G3230" s="194" t="s">
        <x:v>3050</x:v>
      </x:c>
      <x:c r="H3230" s="194">
        <x:v>1</x:v>
      </x:c>
      <x:c r="I3230" s="448"/>
    </x:row>
    <x:row r="3231" spans="3:9">
      <x:c r="C3231" s="195" t="s">
        <x:v>4311</x:v>
      </x:c>
      <x:c r="D3231" s="194" t="s">
        <x:v>3050</x:v>
      </x:c>
      <x:c r="E3231" s="194">
        <x:v>1</x:v>
      </x:c>
      <x:c r="F3231" s="195" t="s">
        <x:v>6029</x:v>
      </x:c>
      <x:c r="G3231" s="194" t="s">
        <x:v>3050</x:v>
      </x:c>
      <x:c r="H3231" s="194">
        <x:v>1</x:v>
      </x:c>
      <x:c r="I3231" s="448" t="s">
        <x:v>7755</x:v>
      </x:c>
    </x:row>
    <x:row r="3232" spans="3:9">
      <x:c r="C3232" s="195" t="s">
        <x:v>6029</x:v>
      </x:c>
      <x:c r="D3232" s="194" t="s">
        <x:v>3050</x:v>
      </x:c>
      <x:c r="E3232" s="194">
        <x:v>1</x:v>
      </x:c>
      <x:c r="F3232" s="236" t="s">
        <x:v>2191</x:v>
      </x:c>
      <x:c r="G3232" s="237" t="s">
        <x:v>3050</x:v>
      </x:c>
      <x:c r="H3232" s="237">
        <x:v>1</x:v>
      </x:c>
      <x:c r="I3232" s="448" t="s">
        <x:v>7755</x:v>
      </x:c>
    </x:row>
    <x:row r="3233" spans="3:9">
      <x:c r="C3233" s="195" t="s">
        <x:v>2191</x:v>
      </x:c>
      <x:c r="D3233" s="194" t="s">
        <x:v>3050</x:v>
      </x:c>
      <x:c r="E3233" s="194">
        <x:v>1</x:v>
      </x:c>
      <x:c r="F3233" s="195" t="s">
        <x:v>5785</x:v>
      </x:c>
      <x:c r="G3233" s="194" t="s">
        <x:v>3016</x:v>
      </x:c>
      <x:c r="H3233" s="194">
        <x:v>1</x:v>
      </x:c>
      <x:c r="I3233" s="448"/>
    </x:row>
    <x:row r="3234" spans="3:9">
      <x:c r="C3234" s="195" t="s">
        <x:v>6773</x:v>
      </x:c>
      <x:c r="D3234" s="194" t="s">
        <x:v>3050</x:v>
      </x:c>
      <x:c r="E3234" s="194">
        <x:v>1</x:v>
      </x:c>
      <x:c r="F3234" s="361" t="s">
        <x:v>4319</x:v>
      </x:c>
      <x:c r="G3234" s="362" t="s">
        <x:v>3050</x:v>
      </x:c>
      <x:c r="H3234" s="362">
        <x:v>1</x:v>
      </x:c>
      <x:c r="I3234" s="448" t="s">
        <x:v>7755</x:v>
      </x:c>
    </x:row>
    <x:row r="3235" spans="3:9">
      <x:c r="C3235" s="195" t="s">
        <x:v>3248</x:v>
      </x:c>
      <x:c r="D3235" s="194" t="s">
        <x:v>3050</x:v>
      </x:c>
      <x:c r="E3235" s="194">
        <x:v>1</x:v>
      </x:c>
      <x:c r="F3235" s="195" t="s">
        <x:v>6773</x:v>
      </x:c>
      <x:c r="G3235" s="194" t="s">
        <x:v>3050</x:v>
      </x:c>
      <x:c r="H3235" s="194">
        <x:v>1</x:v>
      </x:c>
      <x:c r="I3235" s="448" t="s">
        <x:v>7755</x:v>
      </x:c>
    </x:row>
    <x:row r="3236" spans="3:9">
      <x:c r="C3236" s="195" t="s">
        <x:v>3464</x:v>
      </x:c>
      <x:c r="D3236" s="194" t="s">
        <x:v>3050</x:v>
      </x:c>
      <x:c r="E3236" s="194">
        <x:v>1</x:v>
      </x:c>
      <x:c r="F3236" s="355" t="s">
        <x:v>3248</x:v>
      </x:c>
      <x:c r="G3236" s="356" t="s">
        <x:v>3050</x:v>
      </x:c>
      <x:c r="H3236" s="356">
        <x:v>1</x:v>
      </x:c>
      <x:c r="I3236" s="448"/>
    </x:row>
    <x:row r="3237" spans="3:9">
      <x:c r="C3237" s="195" t="s">
        <x:v>3351</x:v>
      </x:c>
      <x:c r="D3237" s="194" t="s">
        <x:v>4621</x:v>
      </x:c>
      <x:c r="E3237" s="194">
        <x:v>1</x:v>
      </x:c>
      <x:c r="F3237" s="195" t="s">
        <x:v>6872</x:v>
      </x:c>
      <x:c r="G3237" s="194" t="s">
        <x:v>3016</x:v>
      </x:c>
      <x:c r="H3237" s="194">
        <x:v>1</x:v>
      </x:c>
      <x:c r="I3237" s="448"/>
    </x:row>
    <x:row r="3238" spans="3:9">
      <x:c r="C3238" s="195" t="s">
        <x:v>5785</x:v>
      </x:c>
      <x:c r="D3238" s="194" t="s">
        <x:v>3016</x:v>
      </x:c>
      <x:c r="E3238" s="194">
        <x:v>1</x:v>
      </x:c>
      <x:c r="F3238" s="233" t="s">
        <x:v>3464</x:v>
      </x:c>
      <x:c r="G3238" s="234" t="s">
        <x:v>3050</x:v>
      </x:c>
      <x:c r="H3238" s="234">
        <x:v>1</x:v>
      </x:c>
      <x:c r="I3238" s="448"/>
    </x:row>
    <x:row r="3239" spans="3:9">
      <x:c r="C3239" s="195" t="s">
        <x:v>6872</x:v>
      </x:c>
      <x:c r="D3239" s="194" t="s">
        <x:v>3016</x:v>
      </x:c>
      <x:c r="E3239" s="194">
        <x:v>1</x:v>
      </x:c>
      <x:c r="F3239" s="233" t="s">
        <x:v>3351</x:v>
      </x:c>
      <x:c r="G3239" s="234" t="s">
        <x:v>4621</x:v>
      </x:c>
      <x:c r="H3239" s="234">
        <x:v>1</x:v>
      </x:c>
      <x:c r="I3239" s="448"/>
    </x:row>
    <x:row r="3240" spans="5:5">
      <x:c r="E3240" s="194">
        <x:f>SUM(E3230:E3239)</x:f>
        <x:v>10</x:v>
      </x:c>
    </x:row>
    <x:row r="3241" spans="1:9">
      <x:c r="A3241" s="186">
        <x:v>45938</x:v>
      </x:c>
      <x:c r="B3241" s="452" t="s">
        <x:v>7762</x:v>
      </x:c>
      <x:c r="C3241" s="195" t="s">
        <x:v>6212</x:v>
      </x:c>
      <x:c r="D3241" s="194" t="s">
        <x:v>3044</x:v>
      </x:c>
      <x:c r="E3241" s="194">
        <x:v>1</x:v>
      </x:c>
      <x:c r="F3241" s="195" t="s">
        <x:v>6212</x:v>
      </x:c>
      <x:c r="G3241" s="194" t="s">
        <x:v>3044</x:v>
      </x:c>
      <x:c r="H3241" s="194">
        <x:v>1</x:v>
      </x:c>
      <x:c r="I3241" s="448" t="s">
        <x:v>7755</x:v>
      </x:c>
    </x:row>
    <x:row r="3242" spans="3:9">
      <x:c r="C3242" s="195" t="s">
        <x:v>6174</x:v>
      </x:c>
      <x:c r="D3242" s="194" t="s">
        <x:v>2999</x:v>
      </x:c>
      <x:c r="E3242" s="194">
        <x:v>1</x:v>
      </x:c>
      <x:c r="F3242" s="361" t="s">
        <x:v>6174</x:v>
      </x:c>
      <x:c r="G3242" s="362" t="s">
        <x:v>2999</x:v>
      </x:c>
      <x:c r="H3242" s="362">
        <x:v>1</x:v>
      </x:c>
      <x:c r="I3242" s="448" t="s">
        <x:v>4958</x:v>
      </x:c>
    </x:row>
    <x:row r="3243" spans="3:9">
      <x:c r="C3243" s="195" t="s">
        <x:v>4588</x:v>
      </x:c>
      <x:c r="D3243" s="194" t="s">
        <x:v>3050</x:v>
      </x:c>
      <x:c r="E3243" s="194">
        <x:v>1</x:v>
      </x:c>
      <x:c r="F3243" s="195" t="s">
        <x:v>3409</x:v>
      </x:c>
      <x:c r="G3243" s="194" t="s">
        <x:v>3016</x:v>
      </x:c>
      <x:c r="H3243" s="194">
        <x:v>1</x:v>
      </x:c>
      <x:c r="I3243" s="448"/>
    </x:row>
    <x:row r="3244" spans="3:9">
      <x:c r="C3244" s="195" t="s">
        <x:v>6735</x:v>
      </x:c>
      <x:c r="D3244" s="194" t="s">
        <x:v>4621</x:v>
      </x:c>
      <x:c r="E3244" s="194">
        <x:v>1</x:v>
      </x:c>
      <x:c r="F3244" s="233" t="s">
        <x:v>4588</x:v>
      </x:c>
      <x:c r="G3244" s="234" t="s">
        <x:v>3050</x:v>
      </x:c>
      <x:c r="H3244" s="234">
        <x:v>1</x:v>
      </x:c>
      <x:c r="I3244" s="448"/>
    </x:row>
    <x:row r="3245" spans="3:9">
      <x:c r="C3245" s="195" t="s">
        <x:v>3409</x:v>
      </x:c>
      <x:c r="D3245" s="194" t="s">
        <x:v>3016</x:v>
      </x:c>
      <x:c r="E3245" s="194">
        <x:v>1</x:v>
      </x:c>
      <x:c r="F3245" s="233" t="s">
        <x:v>6735</x:v>
      </x:c>
      <x:c r="G3245" s="234" t="s">
        <x:v>4621</x:v>
      </x:c>
      <x:c r="H3245" s="234">
        <x:v>1</x:v>
      </x:c>
      <x:c r="I3245" s="448"/>
    </x:row>
    <x:row r="3246" spans="5:5">
      <x:c r="E3246" s="194">
        <x:f>SUM(E3241:E3245)</x:f>
        <x:v>5</x:v>
      </x:c>
    </x:row>
    <x:row r="3247" spans="1:9">
      <x:c r="A3247" s="186">
        <x:v>45939</x:v>
      </x:c>
      <x:c r="B3247" s="452" t="s">
        <x:v>7753</x:v>
      </x:c>
      <x:c r="C3247" s="195" t="s">
        <x:v>5747</x:v>
      </x:c>
      <x:c r="D3247" s="194" t="s">
        <x:v>3016</x:v>
      </x:c>
      <x:c r="E3247" s="194">
        <x:v>1</x:v>
      </x:c>
      <x:c r="F3247" s="195" t="s">
        <x:v>5747</x:v>
      </x:c>
      <x:c r="G3247" s="194" t="s">
        <x:v>3016</x:v>
      </x:c>
      <x:c r="H3247" s="194">
        <x:v>1</x:v>
      </x:c>
      <x:c r="I3247" s="448"/>
    </x:row>
    <x:row r="3248" spans="3:9">
      <x:c r="C3248" s="195" t="s">
        <x:v>4763</x:v>
      </x:c>
      <x:c r="D3248" s="194" t="s">
        <x:v>3016</x:v>
      </x:c>
      <x:c r="E3248" s="194">
        <x:v>1</x:v>
      </x:c>
      <x:c r="F3248" s="361" t="s">
        <x:v>4763</x:v>
      </x:c>
      <x:c r="G3248" s="362" t="s">
        <x:v>3016</x:v>
      </x:c>
      <x:c r="H3248" s="362">
        <x:v>1</x:v>
      </x:c>
      <x:c r="I3248" s="448"/>
    </x:row>
    <x:row r="3249" spans="3:9">
      <x:c r="C3249" s="195" t="s">
        <x:v>4758</x:v>
      </x:c>
      <x:c r="D3249" s="194" t="s">
        <x:v>3016</x:v>
      </x:c>
      <x:c r="E3249" s="194">
        <x:v>1</x:v>
      </x:c>
      <x:c r="F3249" s="195" t="s">
        <x:v>4758</x:v>
      </x:c>
      <x:c r="G3249" s="194" t="s">
        <x:v>3016</x:v>
      </x:c>
      <x:c r="H3249" s="194">
        <x:v>1</x:v>
      </x:c>
      <x:c r="I3249" s="448" t="s">
        <x:v>7755</x:v>
      </x:c>
    </x:row>
    <x:row r="3250" spans="3:9">
      <x:c r="C3250" s="195" t="s">
        <x:v>4714</x:v>
      </x:c>
      <x:c r="D3250" s="194" t="s">
        <x:v>3016</x:v>
      </x:c>
      <x:c r="E3250" s="194">
        <x:v>1</x:v>
      </x:c>
      <x:c r="F3250" s="233" t="s">
        <x:v>4714</x:v>
      </x:c>
      <x:c r="G3250" s="234" t="s">
        <x:v>3016</x:v>
      </x:c>
      <x:c r="H3250" s="234">
        <x:v>1</x:v>
      </x:c>
      <x:c r="I3250" s="448"/>
    </x:row>
    <x:row r="3251" spans="5:5">
      <x:c r="E3251" s="194">
        <x:f>SUM(E3247:E3250)</x:f>
        <x:v>4</x:v>
      </x:c>
    </x:row>
    <x:row r="3252" spans="1:9">
      <x:c r="A3252" s="186">
        <x:v>45940</x:v>
      </x:c>
      <x:c r="B3252" s="452" t="s">
        <x:v>7716</x:v>
      </x:c>
      <x:c r="C3252" s="195" t="s">
        <x:v>6836</x:v>
      </x:c>
      <x:c r="D3252" s="194" t="s">
        <x:v>2999</x:v>
      </x:c>
      <x:c r="E3252" s="194">
        <x:v>1</x:v>
      </x:c>
      <x:c r="F3252" s="195" t="s">
        <x:v>8728</x:v>
      </x:c>
      <x:c r="G3252" s="194" t="s">
        <x:v>3050</x:v>
      </x:c>
      <x:c r="H3252" s="194">
        <x:v>1</x:v>
      </x:c>
      <x:c r="I3252" s="448" t="s">
        <x:v>7755</x:v>
      </x:c>
    </x:row>
    <x:row r="3253" spans="3:9">
      <x:c r="C3253" s="195" t="s">
        <x:v>6120</x:v>
      </x:c>
      <x:c r="D3253" s="194" t="s">
        <x:v>2999</x:v>
      </x:c>
      <x:c r="E3253" s="194">
        <x:v>1</x:v>
      </x:c>
      <x:c r="F3253" s="195" t="s">
        <x:v>5640</x:v>
      </x:c>
      <x:c r="G3253" s="194" t="s">
        <x:v>3016</x:v>
      </x:c>
      <x:c r="H3253" s="194">
        <x:v>1</x:v>
      </x:c>
      <x:c r="I3253" s="448" t="s">
        <x:v>7755</x:v>
      </x:c>
    </x:row>
    <x:row r="3254" spans="3:9">
      <x:c r="C3254" s="195" t="s">
        <x:v>4641</x:v>
      </x:c>
      <x:c r="D3254" s="194" t="s">
        <x:v>2999</x:v>
      </x:c>
      <x:c r="E3254" s="194">
        <x:v>1</x:v>
      </x:c>
      <x:c r="F3254" s="519" t="s">
        <x:v>2319</x:v>
      </x:c>
      <x:c r="G3254" s="520" t="s">
        <x:v>4621</x:v>
      </x:c>
      <x:c r="H3254" s="520">
        <x:v>1</x:v>
      </x:c>
      <x:c r="I3254" s="448"/>
    </x:row>
    <x:row r="3255" spans="3:9">
      <x:c r="C3255" s="195" t="s">
        <x:v>3301</x:v>
      </x:c>
      <x:c r="D3255" s="194" t="s">
        <x:v>2999</x:v>
      </x:c>
      <x:c r="E3255" s="194">
        <x:v>1</x:v>
      </x:c>
      <x:c r="F3255" s="195" t="s">
        <x:v>4290</x:v>
      </x:c>
      <x:c r="G3255" s="194" t="s">
        <x:v>3016</x:v>
      </x:c>
      <x:c r="H3255" s="194">
        <x:v>2</x:v>
      </x:c>
      <x:c r="I3255" s="448" t="s">
        <x:v>4958</x:v>
      </x:c>
    </x:row>
    <x:row r="3256" spans="3:9">
      <x:c r="C3256" s="195" t="s">
        <x:v>8622</x:v>
      </x:c>
      <x:c r="D3256" s="194" t="s">
        <x:v>4629</x:v>
      </x:c>
      <x:c r="E3256" s="194">
        <x:v>1</x:v>
      </x:c>
      <x:c r="F3256" s="236" t="s">
        <x:v>4239</x:v>
      </x:c>
      <x:c r="G3256" s="237" t="s">
        <x:v>4629</x:v>
      </x:c>
      <x:c r="H3256" s="237">
        <x:v>1</x:v>
      </x:c>
      <x:c r="I3256" s="448"/>
    </x:row>
    <x:row r="3257" spans="3:9">
      <x:c r="C3257" s="195" t="s">
        <x:v>4239</x:v>
      </x:c>
      <x:c r="D3257" s="194" t="s">
        <x:v>4629</x:v>
      </x:c>
      <x:c r="E3257" s="194">
        <x:v>1</x:v>
      </x:c>
      <x:c r="F3257" s="195" t="s">
        <x:v>4442</x:v>
      </x:c>
      <x:c r="G3257" s="194" t="s">
        <x:v>3016</x:v>
      </x:c>
      <x:c r="H3257" s="194">
        <x:v>1</x:v>
      </x:c>
      <x:c r="I3257" s="448" t="s">
        <x:v>7755</x:v>
      </x:c>
    </x:row>
    <x:row r="3258" spans="3:9">
      <x:c r="C3258" s="195" t="s">
        <x:v>6829</x:v>
      </x:c>
      <x:c r="D3258" s="194" t="s">
        <x:v>4629</x:v>
      </x:c>
      <x:c r="E3258" s="194">
        <x:v>1</x:v>
      </x:c>
      <x:c r="F3258" s="257" t="s">
        <x:v>8622</x:v>
      </x:c>
      <x:c r="G3258" s="258" t="s">
        <x:v>4629</x:v>
      </x:c>
      <x:c r="H3258" s="258">
        <x:v>1</x:v>
      </x:c>
      <x:c r="I3258" s="448" t="s">
        <x:v>7755</x:v>
      </x:c>
    </x:row>
    <x:row r="3259" spans="3:9">
      <x:c r="C3259" s="195" t="s">
        <x:v>6817</x:v>
      </x:c>
      <x:c r="D3259" s="194" t="s">
        <x:v>4629</x:v>
      </x:c>
      <x:c r="E3259" s="194">
        <x:v>1</x:v>
      </x:c>
      <x:c r="F3259" s="195" t="s">
        <x:v>1921</x:v>
      </x:c>
      <x:c r="G3259" s="194" t="s">
        <x:v>3050</x:v>
      </x:c>
      <x:c r="H3259" s="194">
        <x:v>1</x:v>
      </x:c>
      <x:c r="I3259" s="448" t="s">
        <x:v>7755</x:v>
      </x:c>
    </x:row>
    <x:row r="3260" spans="3:9">
      <x:c r="C3260" s="195" t="s">
        <x:v>8728</x:v>
      </x:c>
      <x:c r="D3260" s="194" t="s">
        <x:v>3050</x:v>
      </x:c>
      <x:c r="E3260" s="194">
        <x:v>1</x:v>
      </x:c>
      <x:c r="F3260" s="361" t="s">
        <x:v>3278</x:v>
      </x:c>
      <x:c r="G3260" s="362" t="s">
        <x:v>4621</x:v>
      </x:c>
      <x:c r="H3260" s="362">
        <x:v>1</x:v>
      </x:c>
      <x:c r="I3260" s="448" t="s">
        <x:v>7755</x:v>
      </x:c>
    </x:row>
    <x:row r="3261" spans="3:9">
      <x:c r="C3261" s="195" t="s">
        <x:v>1921</x:v>
      </x:c>
      <x:c r="D3261" s="194" t="s">
        <x:v>3050</x:v>
      </x:c>
      <x:c r="E3261" s="194">
        <x:v>1</x:v>
      </x:c>
      <x:c r="F3261" s="361" t="s">
        <x:v>3301</x:v>
      </x:c>
      <x:c r="G3261" s="362" t="s">
        <x:v>2999</x:v>
      </x:c>
      <x:c r="H3261" s="362">
        <x:v>1</x:v>
      </x:c>
      <x:c r="I3261" s="448" t="s">
        <x:v>7755</x:v>
      </x:c>
    </x:row>
    <x:row r="3262" spans="3:9">
      <x:c r="C3262" s="195" t="s">
        <x:v>6640</x:v>
      </x:c>
      <x:c r="D3262" s="194" t="s">
        <x:v>3050</x:v>
      </x:c>
      <x:c r="E3262" s="194">
        <x:v>1</x:v>
      </x:c>
      <x:c r="F3262" s="195" t="s">
        <x:v>6829</x:v>
      </x:c>
      <x:c r="G3262" s="194" t="s">
        <x:v>4629</x:v>
      </x:c>
      <x:c r="H3262" s="194">
        <x:v>1</x:v>
      </x:c>
      <x:c r="I3262" s="448"/>
    </x:row>
    <x:row r="3263" spans="3:9">
      <x:c r="C3263" s="195" t="s">
        <x:v>6259</x:v>
      </x:c>
      <x:c r="D3263" s="194" t="s">
        <x:v>3050</x:v>
      </x:c>
      <x:c r="E3263" s="194">
        <x:v>1</x:v>
      </x:c>
      <x:c r="F3263" s="355" t="s">
        <x:v>6640</x:v>
      </x:c>
      <x:c r="G3263" s="356" t="s">
        <x:v>3050</x:v>
      </x:c>
      <x:c r="H3263" s="356">
        <x:v>1</x:v>
      </x:c>
      <x:c r="I3263" s="448"/>
    </x:row>
    <x:row r="3264" spans="3:9">
      <x:c r="C3264" s="195" t="s">
        <x:v>4588</x:v>
      </x:c>
      <x:c r="D3264" s="194" t="s">
        <x:v>3050</x:v>
      </x:c>
      <x:c r="E3264" s="194">
        <x:v>1</x:v>
      </x:c>
      <x:c r="F3264" s="195" t="s">
        <x:v>6836</x:v>
      </x:c>
      <x:c r="G3264" s="194" t="s">
        <x:v>2999</x:v>
      </x:c>
      <x:c r="H3264" s="194">
        <x:v>1</x:v>
      </x:c>
      <x:c r="I3264" s="448" t="s">
        <x:v>4958</x:v>
      </x:c>
    </x:row>
    <x:row r="3265" spans="3:9">
      <x:c r="C3265" s="195" t="s">
        <x:v>6832</x:v>
      </x:c>
      <x:c r="D3265" s="194" t="s">
        <x:v>3050</x:v>
      </x:c>
      <x:c r="E3265" s="194">
        <x:v>1</x:v>
      </x:c>
      <x:c r="F3265" s="195" t="s">
        <x:v>6120</x:v>
      </x:c>
      <x:c r="G3265" s="194" t="s">
        <x:v>2999</x:v>
      </x:c>
      <x:c r="H3265" s="194">
        <x:v>1</x:v>
      </x:c>
      <x:c r="I3265" s="448"/>
    </x:row>
    <x:row r="3266" spans="1:9">
      <x:c r="A3266" s="181" t="s">
        <x:v>6843</x:v>
      </x:c>
      <x:c r="C3266" s="195" t="s">
        <x:v>4746</x:v>
      </x:c>
      <x:c r="D3266" s="87" t="s">
        <x:v>6843</x:v>
      </x:c>
      <x:c r="E3266" s="194">
        <x:v>1</x:v>
      </x:c>
      <x:c r="F3266" s="195" t="s">
        <x:v>4641</x:v>
      </x:c>
      <x:c r="G3266" s="194" t="s">
        <x:v>2999</x:v>
      </x:c>
      <x:c r="H3266" s="194">
        <x:v>1</x:v>
      </x:c>
      <x:c r="I3266" s="448"/>
    </x:row>
    <x:row r="3267" spans="3:9">
      <x:c r="C3267" s="195" t="s">
        <x:v>2319</x:v>
      </x:c>
      <x:c r="D3267" s="194" t="s">
        <x:v>4621</x:v>
      </x:c>
      <x:c r="E3267" s="194">
        <x:v>1</x:v>
      </x:c>
      <x:c r="F3267" s="233" t="s">
        <x:v>6817</x:v>
      </x:c>
      <x:c r="G3267" s="234" t="s">
        <x:v>4629</x:v>
      </x:c>
      <x:c r="H3267" s="234">
        <x:v>1</x:v>
      </x:c>
      <x:c r="I3267" s="448"/>
    </x:row>
    <x:row r="3268" spans="3:9">
      <x:c r="C3268" s="195" t="s">
        <x:v>3278</x:v>
      </x:c>
      <x:c r="D3268" s="194" t="s">
        <x:v>4621</x:v>
      </x:c>
      <x:c r="E3268" s="194">
        <x:v>1</x:v>
      </x:c>
      <x:c r="F3268" s="233" t="s">
        <x:v>6259</x:v>
      </x:c>
      <x:c r="G3268" s="234" t="s">
        <x:v>3050</x:v>
      </x:c>
      <x:c r="H3268" s="234">
        <x:v>1</x:v>
      </x:c>
      <x:c r="I3268" s="448"/>
    </x:row>
    <x:row r="3269" spans="3:9">
      <x:c r="C3269" s="195" t="s">
        <x:v>4290</x:v>
      </x:c>
      <x:c r="D3269" s="194" t="s">
        <x:v>3016</x:v>
      </x:c>
      <x:c r="E3269" s="194">
        <x:v>2</x:v>
      </x:c>
      <x:c r="F3269" s="233" t="s">
        <x:v>4588</x:v>
      </x:c>
      <x:c r="G3269" s="234" t="s">
        <x:v>3050</x:v>
      </x:c>
      <x:c r="H3269" s="234">
        <x:v>1</x:v>
      </x:c>
      <x:c r="I3269" s="448"/>
    </x:row>
    <x:row r="3270" spans="3:9">
      <x:c r="C3270" s="195" t="s">
        <x:v>5640</x:v>
      </x:c>
      <x:c r="D3270" s="194" t="s">
        <x:v>3016</x:v>
      </x:c>
      <x:c r="E3270" s="194">
        <x:v>1</x:v>
      </x:c>
      <x:c r="F3270" s="233" t="s">
        <x:v>6832</x:v>
      </x:c>
      <x:c r="G3270" s="234" t="s">
        <x:v>3050</x:v>
      </x:c>
      <x:c r="H3270" s="234">
        <x:v>1</x:v>
      </x:c>
      <x:c r="I3270" s="448"/>
    </x:row>
    <x:row r="3271" spans="3:9">
      <x:c r="C3271" s="195" t="s">
        <x:v>4442</x:v>
      </x:c>
      <x:c r="D3271" s="194" t="s">
        <x:v>3016</x:v>
      </x:c>
      <x:c r="E3271" s="194">
        <x:v>1</x:v>
      </x:c>
      <x:c r="F3271" s="233" t="s">
        <x:v>4746</x:v>
      </x:c>
      <x:c r="G3271" s="188" t="s">
        <x:v>6843</x:v>
      </x:c>
      <x:c r="H3271" s="234">
        <x:v>1</x:v>
      </x:c>
      <x:c r="I3271" s="448"/>
    </x:row>
    <x:row r="3272" spans="5:5">
      <x:c r="E3272" s="194">
        <x:f>SUM(E3252:E3271)</x:f>
        <x:v>21</x:v>
      </x:c>
    </x:row>
    <x:row r="3273" spans="1:9">
      <x:c r="A3273" s="186">
        <x:v>45941</x:v>
      </x:c>
      <x:c r="B3273" s="452" t="s">
        <x:v>7734</x:v>
      </x:c>
      <x:c r="C3273" s="195" t="s">
        <x:v>9035</x:v>
      </x:c>
      <x:c r="D3273" s="194" t="s">
        <x:v>3044</x:v>
      </x:c>
      <x:c r="E3273" s="194">
        <x:v>1</x:v>
      </x:c>
      <x:c r="F3273" s="195" t="s">
        <x:v>2043</x:v>
      </x:c>
      <x:c r="G3273" s="194" t="s">
        <x:v>3016</x:v>
      </x:c>
      <x:c r="H3273" s="194">
        <x:v>1</x:v>
      </x:c>
      <x:c r="I3273" s="448"/>
    </x:row>
    <x:row r="3274" spans="3:9">
      <x:c r="C3274" s="195" t="s">
        <x:v>6688</x:v>
      </x:c>
      <x:c r="D3274" s="194" t="s">
        <x:v>2999</x:v>
      </x:c>
      <x:c r="E3274" s="194">
        <x:v>2</x:v>
      </x:c>
      <x:c r="F3274" s="236" t="s">
        <x:v>9035</x:v>
      </x:c>
      <x:c r="G3274" s="237" t="s">
        <x:v>3044</x:v>
      </x:c>
      <x:c r="H3274" s="237">
        <x:v>1</x:v>
      </x:c>
      <x:c r="I3274" s="448"/>
    </x:row>
    <x:row r="3275" spans="3:9">
      <x:c r="C3275" s="195" t="s">
        <x:v>4641</x:v>
      </x:c>
      <x:c r="D3275" s="194" t="s">
        <x:v>2999</x:v>
      </x:c>
      <x:c r="E3275" s="194">
        <x:v>2</x:v>
      </x:c>
      <x:c r="F3275" s="195" t="s">
        <x:v>4649</x:v>
      </x:c>
      <x:c r="G3275" s="194" t="s">
        <x:v>3050</x:v>
      </x:c>
      <x:c r="H3275" s="194">
        <x:v>1</x:v>
      </x:c>
      <x:c r="I3275" s="448"/>
    </x:row>
    <x:row r="3276" spans="3:9">
      <x:c r="C3276" s="195" t="s">
        <x:v>6681</x:v>
      </x:c>
      <x:c r="D3276" s="194" t="s">
        <x:v>2999</x:v>
      </x:c>
      <x:c r="E3276" s="194">
        <x:v>1</x:v>
      </x:c>
      <x:c r="F3276" s="195" t="s">
        <x:v>3266</x:v>
      </x:c>
      <x:c r="G3276" s="194" t="s">
        <x:v>3016</x:v>
      </x:c>
      <x:c r="H3276" s="194">
        <x:v>1</x:v>
      </x:c>
      <x:c r="I3276" s="448"/>
    </x:row>
    <x:row r="3277" spans="3:9">
      <x:c r="C3277" s="195" t="s">
        <x:v>4649</x:v>
      </x:c>
      <x:c r="D3277" s="194" t="s">
        <x:v>3050</x:v>
      </x:c>
      <x:c r="E3277" s="194">
        <x:v>1</x:v>
      </x:c>
      <x:c r="F3277" s="361" t="s">
        <x:v>4557</x:v>
      </x:c>
      <x:c r="G3277" s="362" t="s">
        <x:v>3016</x:v>
      </x:c>
      <x:c r="H3277" s="362">
        <x:v>1</x:v>
      </x:c>
      <x:c r="I3277" s="448"/>
    </x:row>
    <x:row r="3278" spans="3:9">
      <x:c r="C3278" s="195" t="s">
        <x:v>6635</x:v>
      </x:c>
      <x:c r="D3278" s="194" t="s">
        <x:v>3050</x:v>
      </x:c>
      <x:c r="E3278" s="194">
        <x:v>1</x:v>
      </x:c>
      <x:c r="F3278" s="361" t="s">
        <x:v>6635</x:v>
      </x:c>
      <x:c r="G3278" s="362" t="s">
        <x:v>3050</x:v>
      </x:c>
      <x:c r="H3278" s="362">
        <x:v>1</x:v>
      </x:c>
      <x:c r="I3278" s="448"/>
    </x:row>
    <x:row r="3279" spans="3:9">
      <x:c r="C3279" s="195" t="s">
        <x:v>6279</x:v>
      </x:c>
      <x:c r="D3279" s="194" t="s">
        <x:v>3050</x:v>
      </x:c>
      <x:c r="E3279" s="194">
        <x:v>1</x:v>
      </x:c>
      <x:c r="F3279" s="195" t="s">
        <x:v>9143</x:v>
      </x:c>
      <x:c r="G3279" s="194" t="s">
        <x:v>4621</x:v>
      </x:c>
      <x:c r="H3279" s="194">
        <x:v>1</x:v>
      </x:c>
      <x:c r="I3279" s="448"/>
    </x:row>
    <x:row r="3280" spans="3:9">
      <x:c r="C3280" s="195" t="s">
        <x:v>4746</x:v>
      </x:c>
      <x:c r="D3280" s="87" t="s">
        <x:v>6843</x:v>
      </x:c>
      <x:c r="E3280" s="194">
        <x:v>1</x:v>
      </x:c>
      <x:c r="F3280" s="355" t="s">
        <x:v>6841</x:v>
      </x:c>
      <x:c r="G3280" s="356" t="s">
        <x:v>4621</x:v>
      </x:c>
      <x:c r="H3280" s="356">
        <x:v>1</x:v>
      </x:c>
      <x:c r="I3280" s="448"/>
    </x:row>
    <x:row r="3281" spans="3:9">
      <x:c r="C3281" s="195" t="s">
        <x:v>9143</x:v>
      </x:c>
      <x:c r="D3281" s="194" t="s">
        <x:v>4621</x:v>
      </x:c>
      <x:c r="E3281" s="194">
        <x:v>1</x:v>
      </x:c>
      <x:c r="F3281" s="195" t="s">
        <x:v>6267</x:v>
      </x:c>
      <x:c r="G3281" s="194" t="s">
        <x:v>4621</x:v>
      </x:c>
      <x:c r="H3281" s="194">
        <x:v>1</x:v>
      </x:c>
      <x:c r="I3281" s="448" t="s">
        <x:v>4958</x:v>
      </x:c>
    </x:row>
    <x:row r="3282" spans="3:9">
      <x:c r="C3282" s="195" t="s">
        <x:v>6841</x:v>
      </x:c>
      <x:c r="D3282" s="194" t="s">
        <x:v>4621</x:v>
      </x:c>
      <x:c r="E3282" s="194">
        <x:v>1</x:v>
      </x:c>
      <x:c r="F3282" s="195" t="s">
        <x:v>6872</x:v>
      </x:c>
      <x:c r="G3282" s="194" t="s">
        <x:v>3016</x:v>
      </x:c>
      <x:c r="H3282" s="194">
        <x:v>1</x:v>
      </x:c>
      <x:c r="I3282" s="448" t="s">
        <x:v>4958</x:v>
      </x:c>
    </x:row>
    <x:row r="3283" spans="3:9">
      <x:c r="C3283" s="195" t="s">
        <x:v>6267</x:v>
      </x:c>
      <x:c r="D3283" s="194" t="s">
        <x:v>4621</x:v>
      </x:c>
      <x:c r="E3283" s="194">
        <x:v>1</x:v>
      </x:c>
      <x:c r="F3283" s="195" t="s">
        <x:v>6688</x:v>
      </x:c>
      <x:c r="G3283" s="194" t="s">
        <x:v>2999</x:v>
      </x:c>
      <x:c r="H3283" s="194">
        <x:v>2</x:v>
      </x:c>
      <x:c r="I3283" s="448"/>
    </x:row>
    <x:row r="3284" spans="3:9">
      <x:c r="C3284" s="195" t="s">
        <x:v>2043</x:v>
      </x:c>
      <x:c r="D3284" s="194" t="s">
        <x:v>3016</x:v>
      </x:c>
      <x:c r="E3284" s="194">
        <x:v>1</x:v>
      </x:c>
      <x:c r="F3284" s="195" t="s">
        <x:v>4641</x:v>
      </x:c>
      <x:c r="G3284" s="194" t="s">
        <x:v>2999</x:v>
      </x:c>
      <x:c r="H3284" s="194">
        <x:v>2</x:v>
      </x:c>
      <x:c r="I3284" s="448" t="s">
        <x:v>4958</x:v>
      </x:c>
    </x:row>
    <x:row r="3285" spans="3:9">
      <x:c r="C3285" s="195" t="s">
        <x:v>3266</x:v>
      </x:c>
      <x:c r="D3285" s="194" t="s">
        <x:v>3016</x:v>
      </x:c>
      <x:c r="E3285" s="194">
        <x:v>1</x:v>
      </x:c>
      <x:c r="F3285" s="233" t="s">
        <x:v>6279</x:v>
      </x:c>
      <x:c r="G3285" s="234" t="s">
        <x:v>3050</x:v>
      </x:c>
      <x:c r="H3285" s="234">
        <x:v>1</x:v>
      </x:c>
      <x:c r="I3285" s="448"/>
    </x:row>
    <x:row r="3286" spans="3:9">
      <x:c r="C3286" s="195" t="s">
        <x:v>4557</x:v>
      </x:c>
      <x:c r="D3286" s="194" t="s">
        <x:v>3016</x:v>
      </x:c>
      <x:c r="E3286" s="194">
        <x:v>1</x:v>
      </x:c>
      <x:c r="F3286" s="233" t="s">
        <x:v>6681</x:v>
      </x:c>
      <x:c r="G3286" s="234" t="s">
        <x:v>2999</x:v>
      </x:c>
      <x:c r="H3286" s="234">
        <x:v>1</x:v>
      </x:c>
      <x:c r="I3286" s="448"/>
    </x:row>
    <x:row r="3287" spans="3:9">
      <x:c r="C3287" s="195" t="s">
        <x:v>6872</x:v>
      </x:c>
      <x:c r="D3287" s="194" t="s">
        <x:v>3016</x:v>
      </x:c>
      <x:c r="E3287" s="194">
        <x:v>1</x:v>
      </x:c>
      <x:c r="F3287" s="233" t="s">
        <x:v>4547</x:v>
      </x:c>
      <x:c r="G3287" s="234" t="s">
        <x:v>3016</x:v>
      </x:c>
      <x:c r="H3287" s="234">
        <x:v>1</x:v>
      </x:c>
      <x:c r="I3287" s="448"/>
    </x:row>
    <x:row r="3288" spans="3:9">
      <x:c r="C3288" s="195" t="s">
        <x:v>4547</x:v>
      </x:c>
      <x:c r="D3288" s="194" t="s">
        <x:v>3016</x:v>
      </x:c>
      <x:c r="E3288" s="194">
        <x:v>1</x:v>
      </x:c>
      <x:c r="F3288" s="233" t="s">
        <x:v>4709</x:v>
      </x:c>
      <x:c r="G3288" s="234" t="s">
        <x:v>3016</x:v>
      </x:c>
      <x:c r="H3288" s="234">
        <x:v>1</x:v>
      </x:c>
      <x:c r="I3288" s="448"/>
    </x:row>
    <x:row r="3289" spans="3:9">
      <x:c r="C3289" s="195" t="s">
        <x:v>4709</x:v>
      </x:c>
      <x:c r="D3289" s="194" t="s">
        <x:v>3016</x:v>
      </x:c>
      <x:c r="E3289" s="194">
        <x:v>1</x:v>
      </x:c>
      <x:c r="F3289" s="233" t="s">
        <x:v>4746</x:v>
      </x:c>
      <x:c r="G3289" s="188" t="s">
        <x:v>6843</x:v>
      </x:c>
      <x:c r="H3289" s="234">
        <x:v>1</x:v>
      </x:c>
      <x:c r="I3289" s="448"/>
    </x:row>
    <x:row r="3290" spans="5:5">
      <x:c r="E3290" s="194">
        <x:f>SUM(E3273:E3289)</x:f>
        <x:v>19</x:v>
      </x:c>
    </x:row>
    <x:row r="3291" spans="1:9">
      <x:c r="A3291" s="186">
        <x:v>45942</x:v>
      </x:c>
      <x:c r="B3291" s="452" t="s">
        <x:v>7772</x:v>
      </x:c>
      <x:c r="C3291" s="195" t="s">
        <x:v>6900</x:v>
      </x:c>
      <x:c r="D3291" s="194" t="s">
        <x:v>4629</x:v>
      </x:c>
      <x:c r="E3291" s="194">
        <x:v>1</x:v>
      </x:c>
      <x:c r="F3291" s="195" t="s">
        <x:v>4561</x:v>
      </x:c>
      <x:c r="G3291" s="194" t="s">
        <x:v>3016</x:v>
      </x:c>
      <x:c r="H3291" s="194">
        <x:v>1</x:v>
      </x:c>
      <x:c r="I3291" s="448" t="s">
        <x:v>4958</x:v>
      </x:c>
    </x:row>
    <x:row r="3292" spans="3:9">
      <x:c r="C3292" s="195" t="s">
        <x:v>1843</x:v>
      </x:c>
      <x:c r="D3292" s="194" t="s">
        <x:v>4629</x:v>
      </x:c>
      <x:c r="E3292" s="194">
        <x:v>1</x:v>
      </x:c>
      <x:c r="F3292" s="236" t="s">
        <x:v>6282</x:v>
      </x:c>
      <x:c r="G3292" s="237" t="s">
        <x:v>4621</x:v>
      </x:c>
      <x:c r="H3292" s="237">
        <x:v>1</x:v>
      </x:c>
      <x:c r="I3292" s="448" t="s">
        <x:v>7755</x:v>
      </x:c>
    </x:row>
    <x:row r="3293" spans="3:9">
      <x:c r="C3293" s="195" t="s">
        <x:v>4727</x:v>
      </x:c>
      <x:c r="D3293" s="194" t="s">
        <x:v>3050</x:v>
      </x:c>
      <x:c r="E3293" s="194">
        <x:v>1</x:v>
      </x:c>
      <x:c r="F3293" s="195" t="s">
        <x:v>4727</x:v>
      </x:c>
      <x:c r="G3293" s="194" t="s">
        <x:v>3050</x:v>
      </x:c>
      <x:c r="H3293" s="194">
        <x:v>1</x:v>
      </x:c>
      <x:c r="I3293" s="448"/>
    </x:row>
    <x:row r="3294" spans="3:9">
      <x:c r="C3294" s="195" t="s">
        <x:v>3293</x:v>
      </x:c>
      <x:c r="D3294" s="194" t="s">
        <x:v>3050</x:v>
      </x:c>
      <x:c r="E3294" s="194">
        <x:v>1</x:v>
      </x:c>
      <x:c r="F3294" s="253" t="s">
        <x:v>6853</x:v>
      </x:c>
      <x:c r="G3294" s="254" t="s">
        <x:v>4621</x:v>
      </x:c>
      <x:c r="H3294" s="254">
        <x:v>1</x:v>
      </x:c>
      <x:c r="I3294" s="448" t="s">
        <x:v>7755</x:v>
      </x:c>
    </x:row>
    <x:row r="3295" spans="3:9">
      <x:c r="C3295" s="195" t="s">
        <x:v>6141</x:v>
      </x:c>
      <x:c r="D3295" s="194" t="s">
        <x:v>3050</x:v>
      </x:c>
      <x:c r="E3295" s="194">
        <x:v>1</x:v>
      </x:c>
      <x:c r="F3295" s="195" t="s">
        <x:v>6900</x:v>
      </x:c>
      <x:c r="G3295" s="194" t="s">
        <x:v>4629</x:v>
      </x:c>
      <x:c r="H3295" s="194">
        <x:v>1</x:v>
      </x:c>
      <x:c r="I3295" s="448" t="s">
        <x:v>7755</x:v>
      </x:c>
    </x:row>
    <x:row r="3296" spans="3:9">
      <x:c r="C3296" s="195" t="s">
        <x:v>3455</x:v>
      </x:c>
      <x:c r="D3296" s="194" t="s">
        <x:v>3050</x:v>
      </x:c>
      <x:c r="E3296" s="194">
        <x:v>1</x:v>
      </x:c>
      <x:c r="F3296" s="361" t="s">
        <x:v>3366</x:v>
      </x:c>
      <x:c r="G3296" s="362" t="s">
        <x:v>3016</x:v>
      </x:c>
      <x:c r="H3296" s="362">
        <x:v>1</x:v>
      </x:c>
      <x:c r="I3296" s="448"/>
    </x:row>
    <x:row r="3297" spans="3:9">
      <x:c r="C3297" s="195" t="s">
        <x:v>6282</x:v>
      </x:c>
      <x:c r="D3297" s="194" t="s">
        <x:v>4621</x:v>
      </x:c>
      <x:c r="E3297" s="194">
        <x:v>1</x:v>
      </x:c>
      <x:c r="F3297" s="195" t="s">
        <x:v>4593</x:v>
      </x:c>
      <x:c r="G3297" s="194" t="s">
        <x:v>4621</x:v>
      </x:c>
      <x:c r="H3297" s="194">
        <x:v>1</x:v>
      </x:c>
      <x:c r="I3297" s="448"/>
    </x:row>
    <x:row r="3298" spans="3:9">
      <x:c r="C3298" s="195" t="s">
        <x:v>6853</x:v>
      </x:c>
      <x:c r="D3298" s="194" t="s">
        <x:v>4621</x:v>
      </x:c>
      <x:c r="E3298" s="194">
        <x:v>1</x:v>
      </x:c>
      <x:c r="F3298" s="195" t="s">
        <x:v>4532</x:v>
      </x:c>
      <x:c r="G3298" s="194" t="s">
        <x:v>4621</x:v>
      </x:c>
      <x:c r="H3298" s="194">
        <x:v>1</x:v>
      </x:c>
      <x:c r="I3298" s="448"/>
    </x:row>
    <x:row r="3299" spans="3:9">
      <x:c r="C3299" s="195" t="s">
        <x:v>4593</x:v>
      </x:c>
      <x:c r="D3299" s="194" t="s">
        <x:v>4621</x:v>
      </x:c>
      <x:c r="E3299" s="194">
        <x:v>1</x:v>
      </x:c>
      <x:c r="F3299" s="195" t="s">
        <x:v>3293</x:v>
      </x:c>
      <x:c r="G3299" s="194" t="s">
        <x:v>3050</x:v>
      </x:c>
      <x:c r="H3299" s="194">
        <x:v>1</x:v>
      </x:c>
      <x:c r="I3299" s="448" t="s">
        <x:v>7755</x:v>
      </x:c>
    </x:row>
    <x:row r="3300" spans="3:9">
      <x:c r="C3300" s="195" t="s">
        <x:v>4532</x:v>
      </x:c>
      <x:c r="D3300" s="194" t="s">
        <x:v>4621</x:v>
      </x:c>
      <x:c r="E3300" s="194">
        <x:v>1</x:v>
      </x:c>
      <x:c r="F3300" s="195" t="s">
        <x:v>6636</x:v>
      </x:c>
      <x:c r="G3300" s="194" t="s">
        <x:v>4621</x:v>
      </x:c>
      <x:c r="H3300" s="194">
        <x:v>1</x:v>
      </x:c>
      <x:c r="I3300" s="448"/>
    </x:row>
    <x:row r="3301" spans="3:9">
      <x:c r="C3301" s="195" t="s">
        <x:v>6636</x:v>
      </x:c>
      <x:c r="D3301" s="194" t="s">
        <x:v>4621</x:v>
      </x:c>
      <x:c r="E3301" s="194">
        <x:v>1</x:v>
      </x:c>
      <x:c r="F3301" s="195" t="s">
        <x:v>6141</x:v>
      </x:c>
      <x:c r="G3301" s="194" t="s">
        <x:v>3050</x:v>
      </x:c>
      <x:c r="H3301" s="194">
        <x:v>1</x:v>
      </x:c>
      <x:c r="I3301" s="448" t="s">
        <x:v>7755</x:v>
      </x:c>
    </x:row>
    <x:row r="3302" spans="3:9">
      <x:c r="C3302" s="195" t="s">
        <x:v>4561</x:v>
      </x:c>
      <x:c r="D3302" s="194" t="s">
        <x:v>3016</x:v>
      </x:c>
      <x:c r="E3302" s="194">
        <x:v>1</x:v>
      </x:c>
      <x:c r="F3302" s="233" t="s">
        <x:v>1843</x:v>
      </x:c>
      <x:c r="G3302" s="234" t="s">
        <x:v>4629</x:v>
      </x:c>
      <x:c r="H3302" s="234">
        <x:v>1</x:v>
      </x:c>
      <x:c r="I3302" s="448"/>
    </x:row>
    <x:row r="3303" spans="3:9">
      <x:c r="C3303" s="195" t="s">
        <x:v>3366</x:v>
      </x:c>
      <x:c r="D3303" s="194" t="s">
        <x:v>3016</x:v>
      </x:c>
      <x:c r="E3303" s="194">
        <x:v>1</x:v>
      </x:c>
      <x:c r="F3303" s="233" t="s">
        <x:v>3455</x:v>
      </x:c>
      <x:c r="G3303" s="234" t="s">
        <x:v>3050</x:v>
      </x:c>
      <x:c r="H3303" s="234">
        <x:v>1</x:v>
      </x:c>
      <x:c r="I3303" s="448"/>
    </x:row>
    <x:row r="3304" spans="5:5">
      <x:c r="E3304" s="194">
        <x:f>SUM(E3291:E3303)</x:f>
        <x:v>13</x:v>
      </x:c>
    </x:row>
    <x:row r="3305" spans="1:9">
      <x:c r="A3305" s="186">
        <x:v>45943</x:v>
      </x:c>
      <x:c r="B3305" s="452" t="s">
        <x:v>7737</x:v>
      </x:c>
      <x:c r="C3305" s="195" t="s">
        <x:v>2020</x:v>
      </x:c>
      <x:c r="D3305" s="194" t="s">
        <x:v>3050</x:v>
      </x:c>
      <x:c r="E3305" s="194">
        <x:v>1</x:v>
      </x:c>
      <x:c r="F3305" s="195" t="s">
        <x:v>2020</x:v>
      </x:c>
      <x:c r="G3305" s="194" t="s">
        <x:v>3050</x:v>
      </x:c>
      <x:c r="H3305" s="194">
        <x:v>1</x:v>
      </x:c>
      <x:c r="I3305" s="448"/>
    </x:row>
    <x:row r="3306" spans="3:9">
      <x:c r="C3306" s="195" t="s">
        <x:v>8809</x:v>
      </x:c>
      <x:c r="D3306" s="194" t="s">
        <x:v>3050</x:v>
      </x:c>
      <x:c r="E3306" s="194">
        <x:v>1</x:v>
      </x:c>
      <x:c r="F3306" s="195" t="s">
        <x:v>8809</x:v>
      </x:c>
      <x:c r="G3306" s="194" t="s">
        <x:v>3050</x:v>
      </x:c>
      <x:c r="H3306" s="194">
        <x:v>1</x:v>
      </x:c>
      <x:c r="I3306" s="448"/>
    </x:row>
    <x:row r="3307" spans="3:9">
      <x:c r="C3307" s="195" t="s">
        <x:v>1812</x:v>
      </x:c>
      <x:c r="D3307" s="194" t="s">
        <x:v>3050</x:v>
      </x:c>
      <x:c r="E3307" s="194">
        <x:v>1</x:v>
      </x:c>
      <x:c r="F3307" s="355" t="s">
        <x:v>1812</x:v>
      </x:c>
      <x:c r="G3307" s="356" t="s">
        <x:v>3050</x:v>
      </x:c>
      <x:c r="H3307" s="356">
        <x:v>1</x:v>
      </x:c>
      <x:c r="I3307" s="448" t="s">
        <x:v>4958</x:v>
      </x:c>
    </x:row>
    <x:row r="3308" spans="3:9">
      <x:c r="C3308" s="195" t="s">
        <x:v>4544</x:v>
      </x:c>
      <x:c r="D3308" s="194" t="s">
        <x:v>3050</x:v>
      </x:c>
      <x:c r="E3308" s="194">
        <x:v>1</x:v>
      </x:c>
      <x:c r="F3308" s="195" t="s">
        <x:v>3409</x:v>
      </x:c>
      <x:c r="G3308" s="194" t="s">
        <x:v>3016</x:v>
      </x:c>
      <x:c r="H3308" s="194">
        <x:v>1</x:v>
      </x:c>
      <x:c r="I3308" s="448"/>
    </x:row>
    <x:row r="3309" spans="3:9">
      <x:c r="C3309" s="195" t="s">
        <x:v>6159</x:v>
      </x:c>
      <x:c r="D3309" s="194" t="s">
        <x:v>4621</x:v>
      </x:c>
      <x:c r="E3309" s="194">
        <x:v>1</x:v>
      </x:c>
      <x:c r="F3309" s="195" t="s">
        <x:v>6159</x:v>
      </x:c>
      <x:c r="G3309" s="194" t="s">
        <x:v>4621</x:v>
      </x:c>
      <x:c r="H3309" s="194">
        <x:v>1</x:v>
      </x:c>
      <x:c r="I3309" s="448" t="s">
        <x:v>7755</x:v>
      </x:c>
    </x:row>
    <x:row r="3310" spans="3:9">
      <x:c r="C3310" s="195" t="s">
        <x:v>3409</x:v>
      </x:c>
      <x:c r="D3310" s="194" t="s">
        <x:v>3016</x:v>
      </x:c>
      <x:c r="E3310" s="194">
        <x:v>1</x:v>
      </x:c>
      <x:c r="F3310" s="233" t="s">
        <x:v>4544</x:v>
      </x:c>
      <x:c r="G3310" s="234" t="s">
        <x:v>3050</x:v>
      </x:c>
      <x:c r="H3310" s="234">
        <x:v>1</x:v>
      </x:c>
      <x:c r="I3310" s="448"/>
    </x:row>
    <x:row r="3311" spans="5:5">
      <x:c r="E3311" s="194">
        <x:f>SUM(E3305:E3310)</x:f>
        <x:v>6</x:v>
      </x:c>
    </x:row>
    <x:row r="3312" spans="1:9">
      <x:c r="A3312" s="186">
        <x:v>45944</x:v>
      </x:c>
      <x:c r="B3312" s="452" t="s">
        <x:v>7779</x:v>
      </x:c>
      <x:c r="C3312" s="195" t="s">
        <x:v>6578</x:v>
      </x:c>
      <x:c r="D3312" s="194" t="s">
        <x:v>2999</x:v>
      </x:c>
      <x:c r="E3312" s="194">
        <x:v>1</x:v>
      </x:c>
      <x:c r="F3312" s="361" t="s">
        <x:v>8951</x:v>
      </x:c>
      <x:c r="G3312" s="362" t="s">
        <x:v>3050</x:v>
      </x:c>
      <x:c r="H3312" s="362">
        <x:v>1</x:v>
      </x:c>
      <x:c r="I3312" s="448" t="s">
        <x:v>4958</x:v>
      </x:c>
    </x:row>
    <x:row r="3313" spans="3:9">
      <x:c r="C3313" s="195" t="s">
        <x:v>4618</x:v>
      </x:c>
      <x:c r="D3313" s="194" t="s">
        <x:v>2999</x:v>
      </x:c>
      <x:c r="E3313" s="194">
        <x:v>1</x:v>
      </x:c>
      <x:c r="F3313" s="195" t="s">
        <x:v>4672</x:v>
      </x:c>
      <x:c r="G3313" s="194" t="s">
        <x:v>3016</x:v>
      </x:c>
      <x:c r="H3313" s="194">
        <x:v>1</x:v>
      </x:c>
      <x:c r="I3313" s="448" t="s">
        <x:v>4958</x:v>
      </x:c>
    </x:row>
    <x:row r="3314" spans="3:9">
      <x:c r="C3314" s="195" t="s">
        <x:v>6817</x:v>
      </x:c>
      <x:c r="D3314" s="194" t="s">
        <x:v>4629</x:v>
      </x:c>
      <x:c r="E3314" s="194">
        <x:v>1</x:v>
      </x:c>
      <x:c r="F3314" s="253" t="s">
        <x:v>3264</x:v>
      </x:c>
      <x:c r="G3314" s="254" t="s">
        <x:v>3050</x:v>
      </x:c>
      <x:c r="H3314" s="254">
        <x:v>1</x:v>
      </x:c>
      <x:c r="I3314" s="448"/>
    </x:row>
    <x:row r="3315" spans="3:9">
      <x:c r="C3315" s="195" t="s">
        <x:v>4582</x:v>
      </x:c>
      <x:c r="D3315" s="194" t="s">
        <x:v>4629</x:v>
      </x:c>
      <x:c r="E3315" s="194">
        <x:v>1</x:v>
      </x:c>
      <x:c r="F3315" s="195" t="s">
        <x:v>6267</x:v>
      </x:c>
      <x:c r="G3315" s="194" t="s">
        <x:v>4621</x:v>
      </x:c>
      <x:c r="H3315" s="194">
        <x:v>1</x:v>
      </x:c>
      <x:c r="I3315" s="448" t="s">
        <x:v>7755</x:v>
      </x:c>
    </x:row>
    <x:row r="3316" spans="3:9">
      <x:c r="C3316" s="195" t="s">
        <x:v>8951</x:v>
      </x:c>
      <x:c r="D3316" s="194" t="s">
        <x:v>3050</x:v>
      </x:c>
      <x:c r="E3316" s="194">
        <x:v>1</x:v>
      </x:c>
      <x:c r="F3316" s="195" t="s">
        <x:v>6618</x:v>
      </x:c>
      <x:c r="G3316" s="194" t="s">
        <x:v>3050</x:v>
      </x:c>
      <x:c r="H3316" s="194">
        <x:v>1</x:v>
      </x:c>
      <x:c r="I3316" s="448"/>
    </x:row>
    <x:row r="3317" spans="3:9">
      <x:c r="C3317" s="195" t="s">
        <x:v>3264</x:v>
      </x:c>
      <x:c r="D3317" s="194" t="s">
        <x:v>3050</x:v>
      </x:c>
      <x:c r="E3317" s="194">
        <x:v>1</x:v>
      </x:c>
      <x:c r="F3317" s="195" t="s">
        <x:v>4618</x:v>
      </x:c>
      <x:c r="G3317" s="194" t="s">
        <x:v>2999</x:v>
      </x:c>
      <x:c r="H3317" s="194">
        <x:v>1</x:v>
      </x:c>
      <x:c r="I3317" s="448" t="s">
        <x:v>4958</x:v>
      </x:c>
    </x:row>
    <x:row r="3318" spans="3:9">
      <x:c r="C3318" s="195" t="s">
        <x:v>6618</x:v>
      </x:c>
      <x:c r="D3318" s="194" t="s">
        <x:v>3050</x:v>
      </x:c>
      <x:c r="E3318" s="194">
        <x:v>1</x:v>
      </x:c>
      <x:c r="F3318" s="233" t="s">
        <x:v>6116</x:v>
      </x:c>
      <x:c r="G3318" s="234" t="s">
        <x:v>3050</x:v>
      </x:c>
      <x:c r="H3318" s="234">
        <x:v>1</x:v>
      </x:c>
      <x:c r="I3318" s="448"/>
    </x:row>
    <x:row r="3319" spans="3:9">
      <x:c r="C3319" s="195" t="s">
        <x:v>6116</x:v>
      </x:c>
      <x:c r="D3319" s="194" t="s">
        <x:v>3050</x:v>
      </x:c>
      <x:c r="E3319" s="194">
        <x:v>1</x:v>
      </x:c>
      <x:c r="F3319" s="233" t="s">
        <x:v>4517</x:v>
      </x:c>
      <x:c r="G3319" s="234" t="s">
        <x:v>4621</x:v>
      </x:c>
      <x:c r="H3319" s="234">
        <x:v>1</x:v>
      </x:c>
      <x:c r="I3319" s="448"/>
    </x:row>
    <x:row r="3320" spans="3:9">
      <x:c r="C3320" s="195" t="s">
        <x:v>6888</x:v>
      </x:c>
      <x:c r="D3320" s="194" t="s">
        <x:v>3050</x:v>
      </x:c>
      <x:c r="E3320" s="194">
        <x:v>1</x:v>
      </x:c>
      <x:c r="F3320" s="233" t="s">
        <x:v>6817</x:v>
      </x:c>
      <x:c r="G3320" s="234" t="s">
        <x:v>4629</x:v>
      </x:c>
      <x:c r="H3320" s="234">
        <x:v>1</x:v>
      </x:c>
      <x:c r="I3320" s="448"/>
    </x:row>
    <x:row r="3321" spans="3:9">
      <x:c r="C3321" s="195" t="s">
        <x:v>3371</x:v>
      </x:c>
      <x:c r="D3321" s="194" t="s">
        <x:v>3050</x:v>
      </x:c>
      <x:c r="E3321" s="194">
        <x:v>1</x:v>
      </x:c>
      <x:c r="F3321" s="233" t="s">
        <x:v>6592</x:v>
      </x:c>
      <x:c r="G3321" s="234" t="s">
        <x:v>3016</x:v>
      </x:c>
      <x:c r="H3321" s="234">
        <x:v>1</x:v>
      </x:c>
      <x:c r="I3321" s="448"/>
    </x:row>
    <x:row r="3322" spans="3:9">
      <x:c r="C3322" s="195" t="s">
        <x:v>6267</x:v>
      </x:c>
      <x:c r="D3322" s="194" t="s">
        <x:v>4621</x:v>
      </x:c>
      <x:c r="E3322" s="194">
        <x:v>1</x:v>
      </x:c>
      <x:c r="F3322" s="233" t="s">
        <x:v>1793</x:v>
      </x:c>
      <x:c r="G3322" s="234" t="s">
        <x:v>4621</x:v>
      </x:c>
      <x:c r="H3322" s="234">
        <x:v>1</x:v>
      </x:c>
      <x:c r="I3322" s="448" t="s">
        <x:v>7755</x:v>
      </x:c>
    </x:row>
    <x:row r="3323" spans="3:9">
      <x:c r="C3323" s="195" t="s">
        <x:v>4517</x:v>
      </x:c>
      <x:c r="D3323" s="194" t="s">
        <x:v>4621</x:v>
      </x:c>
      <x:c r="E3323" s="194">
        <x:v>1</x:v>
      </x:c>
      <x:c r="F3323" s="233" t="s">
        <x:v>6938</x:v>
      </x:c>
      <x:c r="G3323" s="234" t="s">
        <x:v>4621</x:v>
      </x:c>
      <x:c r="H3323" s="234">
        <x:v>1</x:v>
      </x:c>
      <x:c r="I3323" s="448"/>
    </x:row>
    <x:row r="3324" spans="3:9">
      <x:c r="C3324" s="195" t="s">
        <x:v>1793</x:v>
      </x:c>
      <x:c r="D3324" s="194" t="s">
        <x:v>4621</x:v>
      </x:c>
      <x:c r="E3324" s="194">
        <x:v>1</x:v>
      </x:c>
      <x:c r="F3324" s="233" t="s">
        <x:v>4582</x:v>
      </x:c>
      <x:c r="G3324" s="234" t="s">
        <x:v>4629</x:v>
      </x:c>
      <x:c r="H3324" s="234">
        <x:v>1</x:v>
      </x:c>
      <x:c r="I3324" s="448"/>
    </x:row>
    <x:row r="3325" spans="3:9">
      <x:c r="C3325" s="195" t="s">
        <x:v>6938</x:v>
      </x:c>
      <x:c r="D3325" s="194" t="s">
        <x:v>4621</x:v>
      </x:c>
      <x:c r="E3325" s="194">
        <x:v>1</x:v>
      </x:c>
      <x:c r="F3325" s="233" t="s">
        <x:v>6578</x:v>
      </x:c>
      <x:c r="G3325" s="234" t="s">
        <x:v>2999</x:v>
      </x:c>
      <x:c r="H3325" s="234">
        <x:v>1</x:v>
      </x:c>
      <x:c r="I3325" s="448"/>
    </x:row>
    <x:row r="3326" spans="3:9">
      <x:c r="C3326" s="195" t="s">
        <x:v>4672</x:v>
      </x:c>
      <x:c r="D3326" s="194" t="s">
        <x:v>3016</x:v>
      </x:c>
      <x:c r="E3326" s="194">
        <x:v>1</x:v>
      </x:c>
      <x:c r="F3326" s="233" t="s">
        <x:v>6888</x:v>
      </x:c>
      <x:c r="G3326" s="234" t="s">
        <x:v>3050</x:v>
      </x:c>
      <x:c r="H3326" s="234">
        <x:v>1</x:v>
      </x:c>
      <x:c r="I3326" s="448"/>
    </x:row>
    <x:row r="3327" spans="3:9">
      <x:c r="C3327" s="195" t="s">
        <x:v>6592</x:v>
      </x:c>
      <x:c r="D3327" s="194" t="s">
        <x:v>3016</x:v>
      </x:c>
      <x:c r="E3327" s="194">
        <x:v>1</x:v>
      </x:c>
      <x:c r="F3327" s="233" t="s">
        <x:v>3371</x:v>
      </x:c>
      <x:c r="G3327" s="234" t="s">
        <x:v>3050</x:v>
      </x:c>
      <x:c r="H3327" s="234">
        <x:v>1</x:v>
      </x:c>
      <x:c r="I3327" s="448"/>
    </x:row>
    <x:row r="3328" spans="5:5">
      <x:c r="E3328" s="194">
        <x:f>SUM(E3312:E3327)</x:f>
        <x:v>16</x:v>
      </x:c>
    </x:row>
    <x:row r="3329" spans="1:9">
      <x:c r="A3329" s="186">
        <x:v>45945</x:v>
      </x:c>
      <x:c r="B3329" s="452" t="s">
        <x:v>7762</x:v>
      </x:c>
      <x:c r="C3329" s="195" t="s">
        <x:v>6149</x:v>
      </x:c>
      <x:c r="D3329" s="194" t="s">
        <x:v>3044</x:v>
      </x:c>
      <x:c r="E3329" s="194">
        <x:v>1</x:v>
      </x:c>
      <x:c r="F3329" s="361" t="s">
        <x:v>4794</x:v>
      </x:c>
      <x:c r="G3329" s="362" t="s">
        <x:v>3016</x:v>
      </x:c>
      <x:c r="H3329" s="362">
        <x:v>1</x:v>
      </x:c>
      <x:c r="I3329" s="448" t="s">
        <x:v>4958</x:v>
      </x:c>
    </x:row>
    <x:row r="3330" spans="3:9">
      <x:c r="C3330" s="195" t="s">
        <x:v>6261</x:v>
      </x:c>
      <x:c r="D3330" s="194" t="s">
        <x:v>4629</x:v>
      </x:c>
      <x:c r="E3330" s="194">
        <x:v>1</x:v>
      </x:c>
      <x:c r="F3330" s="195" t="s">
        <x:v>6149</x:v>
      </x:c>
      <x:c r="G3330" s="194" t="s">
        <x:v>3044</x:v>
      </x:c>
      <x:c r="H3330" s="194">
        <x:v>1</x:v>
      </x:c>
      <x:c r="I3330" s="448"/>
    </x:row>
    <x:row r="3331" spans="3:9">
      <x:c r="C3331" s="195" t="s">
        <x:v>6859</x:v>
      </x:c>
      <x:c r="D3331" s="194" t="s">
        <x:v>4629</x:v>
      </x:c>
      <x:c r="E3331" s="194">
        <x:v>1</x:v>
      </x:c>
      <x:c r="F3331" s="195" t="s">
        <x:v>6222</x:v>
      </x:c>
      <x:c r="G3331" s="194" t="s">
        <x:v>3050</x:v>
      </x:c>
      <x:c r="H3331" s="194">
        <x:v>1</x:v>
      </x:c>
      <x:c r="I3331" s="448"/>
    </x:row>
    <x:row r="3332" spans="3:9">
      <x:c r="C3332" s="195" t="s">
        <x:v>3377</x:v>
      </x:c>
      <x:c r="D3332" s="194" t="s">
        <x:v>4629</x:v>
      </x:c>
      <x:c r="E3332" s="194">
        <x:v>1</x:v>
      </x:c>
      <x:c r="F3332" s="355" t="s">
        <x:v>6261</x:v>
      </x:c>
      <x:c r="G3332" s="356" t="s">
        <x:v>4629</x:v>
      </x:c>
      <x:c r="H3332" s="356">
        <x:v>1</x:v>
      </x:c>
      <x:c r="I3332" s="448"/>
    </x:row>
    <x:row r="3333" spans="3:9">
      <x:c r="C3333" s="195" t="s">
        <x:v>6222</x:v>
      </x:c>
      <x:c r="D3333" s="194" t="s">
        <x:v>3050</x:v>
      </x:c>
      <x:c r="E3333" s="194">
        <x:v>1</x:v>
      </x:c>
      <x:c r="F3333" s="195" t="s">
        <x:v>6859</x:v>
      </x:c>
      <x:c r="G3333" s="194" t="s">
        <x:v>4629</x:v>
      </x:c>
      <x:c r="H3333" s="194">
        <x:v>1</x:v>
      </x:c>
      <x:c r="I3333" s="448" t="s">
        <x:v>4958</x:v>
      </x:c>
    </x:row>
    <x:row r="3334" spans="3:9">
      <x:c r="C3334" s="195" t="s">
        <x:v>3373</x:v>
      </x:c>
      <x:c r="D3334" s="194" t="s">
        <x:v>4621</x:v>
      </x:c>
      <x:c r="E3334" s="194">
        <x:v>1</x:v>
      </x:c>
      <x:c r="F3334" s="233" t="s">
        <x:v>3373</x:v>
      </x:c>
      <x:c r="G3334" s="234" t="s">
        <x:v>4621</x:v>
      </x:c>
      <x:c r="H3334" s="234">
        <x:v>1</x:v>
      </x:c>
      <x:c r="I3334" s="448"/>
    </x:row>
    <x:row r="3335" spans="3:9">
      <x:c r="C3335" s="195" t="s">
        <x:v>4794</x:v>
      </x:c>
      <x:c r="D3335" s="194" t="s">
        <x:v>3016</x:v>
      </x:c>
      <x:c r="E3335" s="194">
        <x:v>1</x:v>
      </x:c>
      <x:c r="F3335" s="233" t="s">
        <x:v>3377</x:v>
      </x:c>
      <x:c r="G3335" s="234" t="s">
        <x:v>4629</x:v>
      </x:c>
      <x:c r="H3335" s="234">
        <x:v>1</x:v>
      </x:c>
      <x:c r="I3335" s="448"/>
    </x:row>
    <x:row r="3336" spans="5:5">
      <x:c r="E3336" s="194">
        <x:f>SUM(E3329:E3335)</x:f>
        <x:v>7</x:v>
      </x:c>
    </x:row>
    <x:row r="3337" spans="1:9">
      <x:c r="A3337" s="186">
        <x:v>45946</x:v>
      </x:c>
      <x:c r="B3337" s="452" t="s">
        <x:v>7753</x:v>
      </x:c>
      <x:c r="C3337" s="195" t="s">
        <x:v>2065</x:v>
      </x:c>
      <x:c r="D3337" s="194" t="s">
        <x:v>2999</x:v>
      </x:c>
      <x:c r="E3337" s="194">
        <x:v>1</x:v>
      </x:c>
      <x:c r="F3337" s="355" t="s">
        <x:v>2065</x:v>
      </x:c>
      <x:c r="G3337" s="356" t="s">
        <x:v>2999</x:v>
      </x:c>
      <x:c r="H3337" s="356">
        <x:v>1</x:v>
      </x:c>
      <x:c r="I3337" s="448" t="s">
        <x:v>4958</x:v>
      </x:c>
    </x:row>
    <x:row r="3338" spans="3:9">
      <x:c r="C3338" s="195" t="s">
        <x:v>4757</x:v>
      </x:c>
      <x:c r="D3338" s="194" t="s">
        <x:v>3050</x:v>
      </x:c>
      <x:c r="E3338" s="194">
        <x:v>1</x:v>
      </x:c>
      <x:c r="F3338" s="195" t="s">
        <x:v>6142</x:v>
      </x:c>
      <x:c r="G3338" s="522" t="s">
        <x:v>6215</x:v>
      </x:c>
      <x:c r="H3338" s="194">
        <x:v>1</x:v>
      </x:c>
      <x:c r="I3338" s="448"/>
    </x:row>
    <x:row r="3339" spans="3:9">
      <x:c r="C3339" s="195" t="s">
        <x:v>3372</x:v>
      </x:c>
      <x:c r="D3339" s="194" t="s">
        <x:v>4621</x:v>
      </x:c>
      <x:c r="E3339" s="194">
        <x:v>1</x:v>
      </x:c>
      <x:c r="F3339" s="195" t="s">
        <x:v>4757</x:v>
      </x:c>
      <x:c r="G3339" s="194" t="s">
        <x:v>3050</x:v>
      </x:c>
      <x:c r="H3339" s="194">
        <x:v>1</x:v>
      </x:c>
      <x:c r="I3339" s="448" t="s">
        <x:v>7755</x:v>
      </x:c>
    </x:row>
    <x:row r="3340" spans="1:9">
      <x:c r="A3340" s="522" t="s">
        <x:v>6215</x:v>
      </x:c>
      <x:c r="C3340" s="195" t="s">
        <x:v>6142</x:v>
      </x:c>
      <x:c r="D3340" s="194" t="s">
        <x:v>6215</x:v>
      </x:c>
      <x:c r="E3340" s="194">
        <x:v>1</x:v>
      </x:c>
      <x:c r="F3340" s="233" t="s">
        <x:v>3372</x:v>
      </x:c>
      <x:c r="G3340" s="234" t="s">
        <x:v>4621</x:v>
      </x:c>
      <x:c r="H3340" s="234">
        <x:v>1</x:v>
      </x:c>
      <x:c r="I3340" s="448"/>
    </x:row>
    <x:row r="3341" spans="5:5">
      <x:c r="E3341" s="194">
        <x:f>SUM(E3337:E3340)</x:f>
        <x:v>4</x:v>
      </x:c>
    </x:row>
    <x:row r="3342" spans="1:9">
      <x:c r="A3342" s="186">
        <x:v>45947</x:v>
      </x:c>
      <x:c r="B3342" s="452" t="s">
        <x:v>7716</x:v>
      </x:c>
      <x:c r="C3342" s="195" t="s">
        <x:v>2065</x:v>
      </x:c>
      <x:c r="D3342" s="194" t="s">
        <x:v>2999</x:v>
      </x:c>
      <x:c r="E3342" s="194">
        <x:v>1</x:v>
      </x:c>
      <x:c r="F3342" s="236" t="s">
        <x:v>6014</x:v>
      </x:c>
      <x:c r="G3342" s="237" t="s">
        <x:v>4621</x:v>
      </x:c>
      <x:c r="H3342" s="237">
        <x:v>1</x:v>
      </x:c>
      <x:c r="I3342" s="448"/>
    </x:row>
    <x:row r="3343" spans="3:9">
      <x:c r="C3343" s="195" t="s">
        <x:v>6833</x:v>
      </x:c>
      <x:c r="D3343" s="194" t="s">
        <x:v>2999</x:v>
      </x:c>
      <x:c r="E3343" s="194">
        <x:v>1</x:v>
      </x:c>
      <x:c r="F3343" s="195" t="s">
        <x:v>2102</x:v>
      </x:c>
      <x:c r="G3343" s="194" t="s">
        <x:v>3050</x:v>
      </x:c>
      <x:c r="H3343" s="194">
        <x:v>1</x:v>
      </x:c>
      <x:c r="I3343" s="448" t="s">
        <x:v>7755</x:v>
      </x:c>
    </x:row>
    <x:row r="3344" spans="3:9">
      <x:c r="C3344" s="195" t="s">
        <x:v>4219</x:v>
      </x:c>
      <x:c r="D3344" s="194" t="s">
        <x:v>2999</x:v>
      </x:c>
      <x:c r="E3344" s="194">
        <x:v>1</x:v>
      </x:c>
      <x:c r="F3344" s="361" t="s">
        <x:v>2065</x:v>
      </x:c>
      <x:c r="G3344" s="362" t="s">
        <x:v>2999</x:v>
      </x:c>
      <x:c r="H3344" s="362">
        <x:v>1</x:v>
      </x:c>
      <x:c r="I3344" s="448" t="s">
        <x:v>7755</x:v>
      </x:c>
    </x:row>
    <x:row r="3345" spans="3:9">
      <x:c r="C3345" s="195" t="s">
        <x:v>5945</x:v>
      </x:c>
      <x:c r="D3345" s="194" t="s">
        <x:v>2999</x:v>
      </x:c>
      <x:c r="E3345" s="194">
        <x:v>1</x:v>
      </x:c>
      <x:c r="F3345" s="195" t="s">
        <x:v>3271</x:v>
      </x:c>
      <x:c r="G3345" s="194" t="s">
        <x:v>3050</x:v>
      </x:c>
      <x:c r="H3345" s="194">
        <x:v>1</x:v>
      </x:c>
      <x:c r="I3345" s="448" t="s">
        <x:v>4958</x:v>
      </x:c>
    </x:row>
    <x:row r="3346" spans="3:9">
      <x:c r="C3346" s="195" t="s">
        <x:v>2102</x:v>
      </x:c>
      <x:c r="D3346" s="194" t="s">
        <x:v>3050</x:v>
      </x:c>
      <x:c r="E3346" s="194">
        <x:v>1</x:v>
      </x:c>
      <x:c r="F3346" s="195" t="s">
        <x:v>4530</x:v>
      </x:c>
      <x:c r="G3346" s="194" t="s">
        <x:v>3050</x:v>
      </x:c>
      <x:c r="H3346" s="194">
        <x:v>1</x:v>
      </x:c>
      <x:c r="I3346" s="448" t="s">
        <x:v>4958</x:v>
      </x:c>
    </x:row>
    <x:row r="3347" spans="3:9">
      <x:c r="C3347" s="195" t="s">
        <x:v>3271</x:v>
      </x:c>
      <x:c r="D3347" s="194" t="s">
        <x:v>3050</x:v>
      </x:c>
      <x:c r="E3347" s="194">
        <x:v>1</x:v>
      </x:c>
      <x:c r="F3347" s="355" t="s">
        <x:v>6890</x:v>
      </x:c>
      <x:c r="G3347" s="356" t="s">
        <x:v>4621</x:v>
      </x:c>
      <x:c r="H3347" s="356">
        <x:v>1</x:v>
      </x:c>
      <x:c r="I3347" s="448" t="s">
        <x:v>7755</x:v>
      </x:c>
    </x:row>
    <x:row r="3348" spans="3:9">
      <x:c r="C3348" s="195" t="s">
        <x:v>4530</x:v>
      </x:c>
      <x:c r="D3348" s="194" t="s">
        <x:v>3050</x:v>
      </x:c>
      <x:c r="E3348" s="194">
        <x:v>1</x:v>
      </x:c>
      <x:c r="F3348" s="355" t="s">
        <x:v>3248</x:v>
      </x:c>
      <x:c r="G3348" s="356" t="s">
        <x:v>3050</x:v>
      </x:c>
      <x:c r="H3348" s="356">
        <x:v>1</x:v>
      </x:c>
      <x:c r="I3348" s="448"/>
    </x:row>
    <x:row r="3349" spans="3:9">
      <x:c r="C3349" s="195" t="s">
        <x:v>3248</x:v>
      </x:c>
      <x:c r="D3349" s="194" t="s">
        <x:v>3050</x:v>
      </x:c>
      <x:c r="E3349" s="194">
        <x:v>1</x:v>
      </x:c>
      <x:c r="F3349" s="195" t="s">
        <x:v>1830</x:v>
      </x:c>
      <x:c r="G3349" s="194" t="s">
        <x:v>3050</x:v>
      </x:c>
      <x:c r="H3349" s="194">
        <x:v>1</x:v>
      </x:c>
      <x:c r="I3349" s="448"/>
    </x:row>
    <x:row r="3350" spans="3:9">
      <x:c r="C3350" s="195" t="s">
        <x:v>1830</x:v>
      </x:c>
      <x:c r="D3350" s="194" t="s">
        <x:v>3050</x:v>
      </x:c>
      <x:c r="E3350" s="194">
        <x:v>1</x:v>
      </x:c>
      <x:c r="F3350" s="195" t="s">
        <x:v>6833</x:v>
      </x:c>
      <x:c r="G3350" s="194" t="s">
        <x:v>2999</x:v>
      </x:c>
      <x:c r="H3350" s="194">
        <x:v>1</x:v>
      </x:c>
      <x:c r="I3350" s="448"/>
    </x:row>
    <x:row r="3351" spans="3:9">
      <x:c r="C3351" s="195" t="s">
        <x:v>6014</x:v>
      </x:c>
      <x:c r="D3351" s="194" t="s">
        <x:v>4621</x:v>
      </x:c>
      <x:c r="E3351" s="194">
        <x:v>1</x:v>
      </x:c>
      <x:c r="F3351" s="233" t="s">
        <x:v>4540</x:v>
      </x:c>
      <x:c r="G3351" s="234" t="s">
        <x:v>4621</x:v>
      </x:c>
      <x:c r="H3351" s="234">
        <x:v>1</x:v>
      </x:c>
      <x:c r="I3351" s="448"/>
    </x:row>
    <x:row r="3352" spans="3:9">
      <x:c r="C3352" s="195" t="s">
        <x:v>6890</x:v>
      </x:c>
      <x:c r="D3352" s="194" t="s">
        <x:v>4621</x:v>
      </x:c>
      <x:c r="E3352" s="194">
        <x:v>1</x:v>
      </x:c>
      <x:c r="F3352" s="233" t="s">
        <x:v>4219</x:v>
      </x:c>
      <x:c r="G3352" s="234" t="s">
        <x:v>2999</x:v>
      </x:c>
      <x:c r="H3352" s="234">
        <x:v>1</x:v>
      </x:c>
      <x:c r="I3352" s="448"/>
    </x:row>
    <x:row r="3353" spans="3:9">
      <x:c r="C3353" s="195" t="s">
        <x:v>4540</x:v>
      </x:c>
      <x:c r="D3353" s="194" t="s">
        <x:v>4621</x:v>
      </x:c>
      <x:c r="E3353" s="194">
        <x:v>1</x:v>
      </x:c>
      <x:c r="F3353" s="233" t="s">
        <x:v>5945</x:v>
      </x:c>
      <x:c r="G3353" s="234" t="s">
        <x:v>2999</x:v>
      </x:c>
      <x:c r="H3353" s="234">
        <x:v>1</x:v>
      </x:c>
      <x:c r="I3353" s="448"/>
    </x:row>
    <x:row r="3354" spans="5:5">
      <x:c r="E3354" s="194">
        <x:f>SUM(E3342:E3353)</x:f>
        <x:v>12</x:v>
      </x:c>
    </x:row>
    <x:row r="3355" spans="1:9">
      <x:c r="A3355" s="186">
        <x:v>45948</x:v>
      </x:c>
      <x:c r="B3355" s="452" t="s">
        <x:v>7734</x:v>
      </x:c>
      <x:c r="C3355" s="195" t="s">
        <x:v>6939</x:v>
      </x:c>
      <x:c r="D3355" s="194" t="s">
        <x:v>3044</x:v>
      </x:c>
      <x:c r="E3355" s="194">
        <x:v>1</x:v>
      </x:c>
      <x:c r="F3355" s="195" t="s">
        <x:v>2150</x:v>
      </x:c>
      <x:c r="G3355" s="194" t="s">
        <x:v>3050</x:v>
      </x:c>
      <x:c r="H3355" s="194">
        <x:v>1</x:v>
      </x:c>
      <x:c r="I3355" s="448" t="s">
        <x:v>7755</x:v>
      </x:c>
    </x:row>
    <x:row r="3356" spans="3:9">
      <x:c r="C3356" s="195" t="s">
        <x:v>6785</x:v>
      </x:c>
      <x:c r="D3356" s="194" t="s">
        <x:v>3044</x:v>
      </x:c>
      <x:c r="E3356" s="194">
        <x:v>1</x:v>
      </x:c>
      <x:c r="F3356" s="253" t="s">
        <x:v>8751</x:v>
      </x:c>
      <x:c r="G3356" s="199" t="s">
        <x:v>622</x:v>
      </x:c>
      <x:c r="H3356" s="254">
        <x:v>1</x:v>
      </x:c>
      <x:c r="I3356" s="448"/>
    </x:row>
    <x:row r="3357" spans="3:9">
      <x:c r="C3357" s="195" t="s">
        <x:v>3427</x:v>
      </x:c>
      <x:c r="D3357" s="194" t="s">
        <x:v>3044</x:v>
      </x:c>
      <x:c r="E3357" s="194">
        <x:v>1</x:v>
      </x:c>
      <x:c r="F3357" s="195" t="s">
        <x:v>8703</x:v>
      </x:c>
      <x:c r="G3357" s="194" t="s">
        <x:v>3016</x:v>
      </x:c>
      <x:c r="H3357" s="194">
        <x:v>1</x:v>
      </x:c>
      <x:c r="I3357" s="448"/>
    </x:row>
    <x:row r="3358" spans="1:9">
      <x:c r="A3358" s="181" t="s">
        <x:v>622</x:v>
      </x:c>
      <x:c r="C3358" s="195" t="s">
        <x:v>8751</x:v>
      </x:c>
      <x:c r="D3358" s="87" t="s">
        <x:v>622</x:v>
      </x:c>
      <x:c r="E3358" s="194">
        <x:v>1</x:v>
      </x:c>
      <x:c r="F3358" s="525" t="s">
        <x:v>8167</x:v>
      </x:c>
      <x:c r="G3358" s="526" t="s">
        <x:v>4621</x:v>
      </x:c>
      <x:c r="H3358" s="526">
        <x:v>1</x:v>
      </x:c>
      <x:c r="I3358" s="448"/>
    </x:row>
    <x:row r="3359" spans="3:9">
      <x:c r="C3359" s="195" t="s">
        <x:v>2150</x:v>
      </x:c>
      <x:c r="D3359" s="194" t="s">
        <x:v>3050</x:v>
      </x:c>
      <x:c r="E3359" s="194">
        <x:v>1</x:v>
      </x:c>
      <x:c r="F3359" s="195" t="s">
        <x:v>5941</x:v>
      </x:c>
      <x:c r="G3359" s="194" t="s">
        <x:v>3050</x:v>
      </x:c>
      <x:c r="H3359" s="194">
        <x:v>1</x:v>
      </x:c>
      <x:c r="I3359" s="448" t="s">
        <x:v>4958</x:v>
      </x:c>
    </x:row>
    <x:row r="3360" spans="3:9">
      <x:c r="C3360" s="195" t="s">
        <x:v>5941</x:v>
      </x:c>
      <x:c r="D3360" s="194" t="s">
        <x:v>3050</x:v>
      </x:c>
      <x:c r="E3360" s="194">
        <x:v>1</x:v>
      </x:c>
      <x:c r="F3360" s="257" t="s">
        <x:v>8579</x:v>
      </x:c>
      <x:c r="G3360" s="258" t="s">
        <x:v>3050</x:v>
      </x:c>
      <x:c r="H3360" s="258">
        <x:v>1</x:v>
      </x:c>
      <x:c r="I3360" s="448" t="s">
        <x:v>7755</x:v>
      </x:c>
    </x:row>
    <x:row r="3361" spans="3:9">
      <x:c r="C3361" s="195" t="s">
        <x:v>8579</x:v>
      </x:c>
      <x:c r="D3361" s="194" t="s">
        <x:v>3050</x:v>
      </x:c>
      <x:c r="E3361" s="194">
        <x:v>1</x:v>
      </x:c>
      <x:c r="F3361" s="195" t="s">
        <x:v>6758</x:v>
      </x:c>
      <x:c r="G3361" s="194" t="s">
        <x:v>4621</x:v>
      </x:c>
      <x:c r="H3361" s="194">
        <x:v>1</x:v>
      </x:c>
      <x:c r="I3361" s="448" t="s">
        <x:v>7755</x:v>
      </x:c>
    </x:row>
    <x:row r="3362" spans="3:9">
      <x:c r="C3362" s="195" t="s">
        <x:v>1894</x:v>
      </x:c>
      <x:c r="D3362" s="194" t="s">
        <x:v>3050</x:v>
      </x:c>
      <x:c r="E3362" s="194">
        <x:v>1</x:v>
      </x:c>
      <x:c r="F3362" s="236" t="s">
        <x:v>6634</x:v>
      </x:c>
      <x:c r="G3362" s="237" t="s">
        <x:v>3016</x:v>
      </x:c>
      <x:c r="H3362" s="237">
        <x:v>1</x:v>
      </x:c>
      <x:c r="I3362" s="448" t="s">
        <x:v>4958</x:v>
      </x:c>
    </x:row>
    <x:row r="3363" spans="3:9">
      <x:c r="C3363" s="195" t="s">
        <x:v>6105</x:v>
      </x:c>
      <x:c r="D3363" s="194" t="s">
        <x:v>3050</x:v>
      </x:c>
      <x:c r="E3363" s="194">
        <x:v>1</x:v>
      </x:c>
      <x:c r="F3363" s="195" t="s">
        <x:v>3356</x:v>
      </x:c>
      <x:c r="G3363" s="194" t="s">
        <x:v>3016</x:v>
      </x:c>
      <x:c r="H3363" s="194">
        <x:v>1</x:v>
      </x:c>
      <x:c r="I3363" s="448"/>
    </x:row>
    <x:row r="3364" spans="3:9">
      <x:c r="C3364" s="195" t="s">
        <x:v>6687</x:v>
      </x:c>
      <x:c r="D3364" s="194" t="s">
        <x:v>3050</x:v>
      </x:c>
      <x:c r="E3364" s="194">
        <x:v>1</x:v>
      </x:c>
      <x:c r="F3364" s="195" t="s">
        <x:v>6939</x:v>
      </x:c>
      <x:c r="G3364" s="194" t="s">
        <x:v>3044</x:v>
      </x:c>
      <x:c r="H3364" s="194">
        <x:v>1</x:v>
      </x:c>
      <x:c r="I3364" s="448" t="s">
        <x:v>4958</x:v>
      </x:c>
    </x:row>
    <x:row r="3365" spans="3:9">
      <x:c r="C3365" s="195" t="s">
        <x:v>6602</x:v>
      </x:c>
      <x:c r="D3365" s="194" t="s">
        <x:v>3050</x:v>
      </x:c>
      <x:c r="E3365" s="194">
        <x:v>1</x:v>
      </x:c>
      <x:c r="F3365" s="361" t="s">
        <x:v>6785</x:v>
      </x:c>
      <x:c r="G3365" s="362" t="s">
        <x:v>3044</x:v>
      </x:c>
      <x:c r="H3365" s="362">
        <x:v>1</x:v>
      </x:c>
      <x:c r="I3365" s="448"/>
    </x:row>
    <x:row r="3366" spans="3:9">
      <x:c r="C3366" s="195" t="s">
        <x:v>8167</x:v>
      </x:c>
      <x:c r="D3366" s="194" t="s">
        <x:v>4621</x:v>
      </x:c>
      <x:c r="E3366" s="194">
        <x:v>1</x:v>
      </x:c>
      <x:c r="F3366" s="361" t="s">
        <x:v>1998</x:v>
      </x:c>
      <x:c r="G3366" s="362" t="s">
        <x:v>4621</x:v>
      </x:c>
      <x:c r="H3366" s="362">
        <x:v>1</x:v>
      </x:c>
      <x:c r="I3366" s="448" t="s">
        <x:v>4958</x:v>
      </x:c>
    </x:row>
    <x:row r="3367" spans="3:9">
      <x:c r="C3367" s="195" t="s">
        <x:v>6758</x:v>
      </x:c>
      <x:c r="D3367" s="194" t="s">
        <x:v>4621</x:v>
      </x:c>
      <x:c r="E3367" s="194">
        <x:v>1</x:v>
      </x:c>
      <x:c r="F3367" s="195" t="s">
        <x:v>6731</x:v>
      </x:c>
      <x:c r="G3367" s="194" t="s">
        <x:v>4621</x:v>
      </x:c>
      <x:c r="H3367" s="194">
        <x:v>1</x:v>
      </x:c>
      <x:c r="I3367" s="448" t="s">
        <x:v>7755</x:v>
      </x:c>
    </x:row>
    <x:row r="3368" spans="3:9">
      <x:c r="C3368" s="195" t="s">
        <x:v>1998</x:v>
      </x:c>
      <x:c r="D3368" s="194" t="s">
        <x:v>4621</x:v>
      </x:c>
      <x:c r="E3368" s="194">
        <x:v>1</x:v>
      </x:c>
      <x:c r="F3368" s="355" t="s">
        <x:v>1894</x:v>
      </x:c>
      <x:c r="G3368" s="356" t="s">
        <x:v>3050</x:v>
      </x:c>
      <x:c r="H3368" s="356">
        <x:v>1</x:v>
      </x:c>
      <x:c r="I3368" s="448"/>
    </x:row>
    <x:row r="3369" spans="3:9">
      <x:c r="C3369" s="195" t="s">
        <x:v>6731</x:v>
      </x:c>
      <x:c r="D3369" s="194" t="s">
        <x:v>4621</x:v>
      </x:c>
      <x:c r="E3369" s="194">
        <x:v>1</x:v>
      </x:c>
      <x:c r="F3369" s="355" t="s">
        <x:v>6105</x:v>
      </x:c>
      <x:c r="G3369" s="356" t="s">
        <x:v>3050</x:v>
      </x:c>
      <x:c r="H3369" s="356">
        <x:v>1</x:v>
      </x:c>
      <x:c r="I3369" s="448" t="s">
        <x:v>4958</x:v>
      </x:c>
    </x:row>
    <x:row r="3370" spans="3:9">
      <x:c r="C3370" s="195" t="s">
        <x:v>4598</x:v>
      </x:c>
      <x:c r="D3370" s="194" t="s">
        <x:v>4621</x:v>
      </x:c>
      <x:c r="E3370" s="194">
        <x:v>1</x:v>
      </x:c>
      <x:c r="F3370" s="355" t="s">
        <x:v>6687</x:v>
      </x:c>
      <x:c r="G3370" s="356" t="s">
        <x:v>3050</x:v>
      </x:c>
      <x:c r="H3370" s="356">
        <x:v>1</x:v>
      </x:c>
      <x:c r="I3370" s="448" t="s">
        <x:v>4958</x:v>
      </x:c>
    </x:row>
    <x:row r="3371" spans="3:9">
      <x:c r="C3371" s="195" t="s">
        <x:v>6176</x:v>
      </x:c>
      <x:c r="D3371" s="194" t="s">
        <x:v>4621</x:v>
      </x:c>
      <x:c r="E3371" s="194">
        <x:v>1</x:v>
      </x:c>
      <x:c r="F3371" s="195" t="s">
        <x:v>4598</x:v>
      </x:c>
      <x:c r="G3371" s="194" t="s">
        <x:v>4621</x:v>
      </x:c>
      <x:c r="H3371" s="194">
        <x:v>1</x:v>
      </x:c>
      <x:c r="I3371" s="448"/>
    </x:row>
    <x:row r="3372" spans="3:9">
      <x:c r="C3372" s="195" t="s">
        <x:v>8703</x:v>
      </x:c>
      <x:c r="D3372" s="194" t="s">
        <x:v>3016</x:v>
      </x:c>
      <x:c r="E3372" s="194">
        <x:v>1</x:v>
      </x:c>
      <x:c r="F3372" s="195" t="s">
        <x:v>3427</x:v>
      </x:c>
      <x:c r="G3372" s="194" t="s">
        <x:v>3044</x:v>
      </x:c>
      <x:c r="H3372" s="194">
        <x:v>1</x:v>
      </x:c>
      <x:c r="I3372" s="448"/>
    </x:row>
    <x:row r="3373" spans="3:9">
      <x:c r="C3373" s="195" t="s">
        <x:v>6634</x:v>
      </x:c>
      <x:c r="D3373" s="194" t="s">
        <x:v>3016</x:v>
      </x:c>
      <x:c r="E3373" s="194">
        <x:v>1</x:v>
      </x:c>
      <x:c r="F3373" s="233" t="s">
        <x:v>6176</x:v>
      </x:c>
      <x:c r="G3373" s="234" t="s">
        <x:v>4621</x:v>
      </x:c>
      <x:c r="H3373" s="234">
        <x:v>1</x:v>
      </x:c>
      <x:c r="I3373" s="448" t="s">
        <x:v>4958</x:v>
      </x:c>
    </x:row>
    <x:row r="3374" spans="3:9">
      <x:c r="C3374" s="195" t="s">
        <x:v>3356</x:v>
      </x:c>
      <x:c r="D3374" s="194" t="s">
        <x:v>3016</x:v>
      </x:c>
      <x:c r="E3374" s="194">
        <x:v>1</x:v>
      </x:c>
      <x:c r="F3374" s="233" t="s">
        <x:v>4524</x:v>
      </x:c>
      <x:c r="G3374" s="234" t="s">
        <x:v>3016</x:v>
      </x:c>
      <x:c r="H3374" s="234">
        <x:v>1</x:v>
      </x:c>
      <x:c r="I3374" s="448"/>
    </x:row>
    <x:row r="3375" spans="3:9">
      <x:c r="C3375" s="195" t="s">
        <x:v>4524</x:v>
      </x:c>
      <x:c r="D3375" s="194" t="s">
        <x:v>3016</x:v>
      </x:c>
      <x:c r="E3375" s="194">
        <x:v>1</x:v>
      </x:c>
      <x:c r="F3375" s="233" t="s">
        <x:v>6602</x:v>
      </x:c>
      <x:c r="G3375" s="234" t="s">
        <x:v>3050</x:v>
      </x:c>
      <x:c r="H3375" s="234">
        <x:v>1</x:v>
      </x:c>
      <x:c r="I3375" s="448"/>
    </x:row>
    <x:row r="3376" spans="5:5">
      <x:c r="E3376" s="194">
        <x:f>SUM(E3355:E3375)</x:f>
        <x:v>21</x:v>
      </x:c>
    </x:row>
    <x:row r="3377" spans="1:9">
      <x:c r="A3377" s="186">
        <x:v>45949</x:v>
      </x:c>
      <x:c r="B3377" s="452" t="s">
        <x:v>7772</x:v>
      </x:c>
      <x:c r="C3377" s="195" t="s">
        <x:v>6785</x:v>
      </x:c>
      <x:c r="D3377" s="194" t="s">
        <x:v>3044</x:v>
      </x:c>
      <x:c r="E3377" s="194">
        <x:v>1</x:v>
      </x:c>
      <x:c r="F3377" s="236" t="s">
        <x:v>5995</x:v>
      </x:c>
      <x:c r="G3377" s="237" t="s">
        <x:v>3050</x:v>
      </x:c>
      <x:c r="H3377" s="237">
        <x:v>1</x:v>
      </x:c>
      <x:c r="I3377" s="448" t="s">
        <x:v>7755</x:v>
      </x:c>
    </x:row>
    <x:row r="3378" spans="3:9">
      <x:c r="C3378" s="195" t="s">
        <x:v>8139</x:v>
      </x:c>
      <x:c r="D3378" s="194" t="s">
        <x:v>2999</x:v>
      </x:c>
      <x:c r="E3378" s="194">
        <x:v>1</x:v>
      </x:c>
      <x:c r="F3378" s="195" t="s">
        <x:v>4697</x:v>
      </x:c>
      <x:c r="G3378" s="194" t="s">
        <x:v>3050</x:v>
      </x:c>
      <x:c r="H3378" s="194">
        <x:v>1</x:v>
      </x:c>
      <x:c r="I3378" s="448" t="s">
        <x:v>7755</x:v>
      </x:c>
    </x:row>
    <x:row r="3379" spans="3:9">
      <x:c r="C3379" s="195" t="s">
        <x:v>6812</x:v>
      </x:c>
      <x:c r="D3379" s="194" t="s">
        <x:v>4629</x:v>
      </x:c>
      <x:c r="E3379" s="194">
        <x:v>1</x:v>
      </x:c>
      <x:c r="F3379" s="361" t="s">
        <x:v>6091</x:v>
      </x:c>
      <x:c r="G3379" s="362" t="s">
        <x:v>4621</x:v>
      </x:c>
      <x:c r="H3379" s="362">
        <x:v>1</x:v>
      </x:c>
      <x:c r="I3379" s="448" t="s">
        <x:v>4958</x:v>
      </x:c>
    </x:row>
    <x:row r="3380" spans="3:9">
      <x:c r="C3380" s="195" t="s">
        <x:v>5995</x:v>
      </x:c>
      <x:c r="D3380" s="194" t="s">
        <x:v>3050</x:v>
      </x:c>
      <x:c r="E3380" s="194">
        <x:v>1</x:v>
      </x:c>
      <x:c r="F3380" s="195" t="s">
        <x:v>6785</x:v>
      </x:c>
      <x:c r="G3380" s="194" t="s">
        <x:v>3044</x:v>
      </x:c>
      <x:c r="H3380" s="194">
        <x:v>1</x:v>
      </x:c>
      <x:c r="I3380" s="448"/>
    </x:row>
    <x:row r="3381" spans="3:9">
      <x:c r="C3381" s="195" t="s">
        <x:v>4697</x:v>
      </x:c>
      <x:c r="D3381" s="194" t="s">
        <x:v>3050</x:v>
      </x:c>
      <x:c r="E3381" s="194">
        <x:v>1</x:v>
      </x:c>
      <x:c r="F3381" s="355" t="s">
        <x:v>3274</x:v>
      </x:c>
      <x:c r="G3381" s="356" t="s">
        <x:v>4621</x:v>
      </x:c>
      <x:c r="H3381" s="356">
        <x:v>1</x:v>
      </x:c>
      <x:c r="I3381" s="448"/>
    </x:row>
    <x:row r="3382" spans="3:9">
      <x:c r="C3382" s="195" t="s">
        <x:v>4542</x:v>
      </x:c>
      <x:c r="D3382" s="194" t="s">
        <x:v>3050</x:v>
      </x:c>
      <x:c r="E3382" s="194">
        <x:v>1</x:v>
      </x:c>
      <x:c r="F3382" s="355" t="s">
        <x:v>6812</x:v>
      </x:c>
      <x:c r="G3382" s="356" t="s">
        <x:v>4629</x:v>
      </x:c>
      <x:c r="H3382" s="356">
        <x:v>1</x:v>
      </x:c>
      <x:c r="I3382" s="448" t="s">
        <x:v>4958</x:v>
      </x:c>
    </x:row>
    <x:row r="3383" spans="3:9">
      <x:c r="C3383" s="195" t="s">
        <x:v>6091</x:v>
      </x:c>
      <x:c r="D3383" s="194" t="s">
        <x:v>4621</x:v>
      </x:c>
      <x:c r="E3383" s="194">
        <x:v>1</x:v>
      </x:c>
      <x:c r="F3383" s="195" t="s">
        <x:v>4542</x:v>
      </x:c>
      <x:c r="G3383" s="194" t="s">
        <x:v>3050</x:v>
      </x:c>
      <x:c r="H3383" s="194">
        <x:v>1</x:v>
      </x:c>
      <x:c r="I3383" s="448" t="s">
        <x:v>7755</x:v>
      </x:c>
    </x:row>
    <x:row r="3384" spans="3:9">
      <x:c r="C3384" s="195" t="s">
        <x:v>3274</x:v>
      </x:c>
      <x:c r="D3384" s="194" t="s">
        <x:v>4621</x:v>
      </x:c>
      <x:c r="E3384" s="194">
        <x:v>1</x:v>
      </x:c>
      <x:c r="F3384" s="233" t="s">
        <x:v>8139</x:v>
      </x:c>
      <x:c r="G3384" s="234" t="s">
        <x:v>2999</x:v>
      </x:c>
      <x:c r="H3384" s="234">
        <x:v>1</x:v>
      </x:c>
      <x:c r="I3384" s="448"/>
    </x:row>
    <x:row r="3385" spans="3:9">
      <x:c r="C3385" s="195" t="s">
        <x:v>4653</x:v>
      </x:c>
      <x:c r="D3385" s="194" t="s">
        <x:v>3016</x:v>
      </x:c>
      <x:c r="E3385" s="194">
        <x:v>1</x:v>
      </x:c>
      <x:c r="F3385" s="233" t="s">
        <x:v>4653</x:v>
      </x:c>
      <x:c r="G3385" s="234" t="s">
        <x:v>3016</x:v>
      </x:c>
      <x:c r="H3385" s="234">
        <x:v>1</x:v>
      </x:c>
      <x:c r="I3385" s="448"/>
    </x:row>
    <x:row r="3386" spans="5:5">
      <x:c r="E3386" s="194">
        <x:f>SUM(E3377:E3385)</x:f>
        <x:v>9</x:v>
      </x:c>
    </x:row>
    <x:row r="3387" spans="1:9">
      <x:c r="A3387" s="186">
        <x:v>45950</x:v>
      </x:c>
      <x:c r="B3387" s="452" t="s">
        <x:v>7737</x:v>
      </x:c>
      <x:c r="C3387" s="195" t="s">
        <x:v>4426</x:v>
      </x:c>
      <x:c r="D3387" s="194" t="s">
        <x:v>4629</x:v>
      </x:c>
      <x:c r="E3387" s="194">
        <x:v>1</x:v>
      </x:c>
      <x:c r="F3387" s="195" t="s">
        <x:v>4688</x:v>
      </x:c>
      <x:c r="G3387" s="194" t="s">
        <x:v>3050</x:v>
      </x:c>
      <x:c r="H3387" s="194">
        <x:v>1</x:v>
      </x:c>
      <x:c r="I3387" s="448"/>
    </x:row>
    <x:row r="3388" spans="3:9">
      <x:c r="C3388" s="195" t="s">
        <x:v>4688</x:v>
      </x:c>
      <x:c r="D3388" s="194" t="s">
        <x:v>3050</x:v>
      </x:c>
      <x:c r="E3388" s="194">
        <x:v>1</x:v>
      </x:c>
      <x:c r="F3388" s="233" t="s">
        <x:v>4426</x:v>
      </x:c>
      <x:c r="G3388" s="234" t="s">
        <x:v>4629</x:v>
      </x:c>
      <x:c r="H3388" s="234">
        <x:v>1</x:v>
      </x:c>
      <x:c r="I3388" s="448"/>
    </x:row>
    <x:row r="3389" spans="5:5">
      <x:c r="E3389" s="194">
        <x:f>SUM(E3387:E3388)</x:f>
        <x:v>2</x:v>
      </x:c>
    </x:row>
    <x:row r="3390" spans="1:9">
      <x:c r="A3390" s="186">
        <x:v>45951</x:v>
      </x:c>
      <x:c r="B3390" s="452" t="s">
        <x:v>7779</x:v>
      </x:c>
      <x:c r="C3390" s="195" t="s">
        <x:v>2154</x:v>
      </x:c>
      <x:c r="D3390" s="194" t="s">
        <x:v>4629</x:v>
      </x:c>
      <x:c r="E3390" s="194">
        <x:v>1</x:v>
      </x:c>
      <x:c r="F3390" s="195" t="s">
        <x:v>2154</x:v>
      </x:c>
      <x:c r="G3390" s="194" t="s">
        <x:v>4629</x:v>
      </x:c>
      <x:c r="H3390" s="194">
        <x:v>1</x:v>
      </x:c>
      <x:c r="I3390" s="448"/>
    </x:row>
    <x:row r="3391" spans="3:9">
      <x:c r="C3391" s="195" t="s">
        <x:v>6812</x:v>
      </x:c>
      <x:c r="D3391" s="194" t="s">
        <x:v>4629</x:v>
      </x:c>
      <x:c r="E3391" s="194">
        <x:v>1</x:v>
      </x:c>
      <x:c r="F3391" s="355" t="s">
        <x:v>6812</x:v>
      </x:c>
      <x:c r="G3391" s="356" t="s">
        <x:v>4629</x:v>
      </x:c>
      <x:c r="H3391" s="356">
        <x:v>1</x:v>
      </x:c>
      <x:c r="I3391" s="448" t="s">
        <x:v>7755</x:v>
      </x:c>
    </x:row>
    <x:row r="3392" spans="3:9">
      <x:c r="C3392" s="195" t="s">
        <x:v>3374</x:v>
      </x:c>
      <x:c r="D3392" s="194" t="s">
        <x:v>3050</x:v>
      </x:c>
      <x:c r="E3392" s="194">
        <x:v>1</x:v>
      </x:c>
      <x:c r="F3392" s="195" t="s">
        <x:v>3374</x:v>
      </x:c>
      <x:c r="G3392" s="194" t="s">
        <x:v>3050</x:v>
      </x:c>
      <x:c r="H3392" s="194">
        <x:v>1</x:v>
      </x:c>
      <x:c r="I3392" s="448" t="s">
        <x:v>7755</x:v>
      </x:c>
    </x:row>
    <x:row r="3393" spans="3:9">
      <x:c r="C3393" s="195" t="s">
        <x:v>4588</x:v>
      </x:c>
      <x:c r="D3393" s="194" t="s">
        <x:v>3050</x:v>
      </x:c>
      <x:c r="E3393" s="194">
        <x:v>1</x:v>
      </x:c>
      <x:c r="F3393" s="233" t="s">
        <x:v>4588</x:v>
      </x:c>
      <x:c r="G3393" s="234" t="s">
        <x:v>3050</x:v>
      </x:c>
      <x:c r="H3393" s="234">
        <x:v>1</x:v>
      </x:c>
      <x:c r="I3393" s="448" t="s">
        <x:v>4958</x:v>
      </x:c>
    </x:row>
    <x:row r="3394" spans="3:9">
      <x:c r="C3394" s="195" t="s">
        <x:v>6832</x:v>
      </x:c>
      <x:c r="D3394" s="194" t="s">
        <x:v>3050</x:v>
      </x:c>
      <x:c r="E3394" s="194">
        <x:v>1</x:v>
      </x:c>
      <x:c r="F3394" s="233" t="s">
        <x:v>6832</x:v>
      </x:c>
      <x:c r="G3394" s="234" t="s">
        <x:v>3050</x:v>
      </x:c>
      <x:c r="H3394" s="234">
        <x:v>1</x:v>
      </x:c>
      <x:c r="I3394" s="448" t="s">
        <x:v>4958</x:v>
      </x:c>
    </x:row>
    <x:row r="3395" spans="5:5">
      <x:c r="E3395" s="194">
        <x:f>SUM(E3390:E3394)</x:f>
        <x:v>5</x:v>
      </x:c>
    </x:row>
    <x:row r="3396" spans="1:9">
      <x:c r="A3396" s="186">
        <x:v>45952</x:v>
      </x:c>
      <x:c r="B3396" s="452" t="s">
        <x:v>7762</x:v>
      </x:c>
      <x:c r="C3396" s="195" t="s">
        <x:v>3427</x:v>
      </x:c>
      <x:c r="D3396" s="194" t="s">
        <x:v>3044</x:v>
      </x:c>
      <x:c r="E3396" s="194">
        <x:v>1</x:v>
      </x:c>
      <x:c r="F3396" s="257" t="s">
        <x:v>6263</x:v>
      </x:c>
      <x:c r="G3396" s="258" t="s">
        <x:v>3016</x:v>
      </x:c>
      <x:c r="H3396" s="258">
        <x:v>1</x:v>
      </x:c>
      <x:c r="I3396" s="448" t="s">
        <x:v>4958</x:v>
      </x:c>
    </x:row>
    <x:row r="3397" spans="3:9">
      <x:c r="C3397" s="195" t="s">
        <x:v>8876</x:v>
      </x:c>
      <x:c r="D3397" s="194" t="s">
        <x:v>2999</x:v>
      </x:c>
      <x:c r="E3397" s="194">
        <x:v>1</x:v>
      </x:c>
      <x:c r="F3397" s="195" t="s">
        <x:v>6697</x:v>
      </x:c>
      <x:c r="G3397" s="194" t="s">
        <x:v>4621</x:v>
      </x:c>
      <x:c r="H3397" s="194">
        <x:v>1</x:v>
      </x:c>
      <x:c r="I3397" s="448" t="s">
        <x:v>4958</x:v>
      </x:c>
    </x:row>
    <x:row r="3398" spans="3:9">
      <x:c r="C3398" s="195" t="s">
        <x:v>3405</x:v>
      </x:c>
      <x:c r="D3398" s="87" t="s">
        <x:v>6843</x:v>
      </x:c>
      <x:c r="E3398" s="194">
        <x:v>1</x:v>
      </x:c>
      <x:c r="F3398" s="195" t="s">
        <x:v>6946</x:v>
      </x:c>
      <x:c r="G3398" s="194" t="s">
        <x:v>4621</x:v>
      </x:c>
      <x:c r="H3398" s="194">
        <x:v>1</x:v>
      </x:c>
      <x:c r="I3398" s="448"/>
    </x:row>
    <x:row r="3399" spans="3:9">
      <x:c r="C3399" s="195" t="s">
        <x:v>6697</x:v>
      </x:c>
      <x:c r="D3399" s="194" t="s">
        <x:v>4621</x:v>
      </x:c>
      <x:c r="E3399" s="194">
        <x:v>1</x:v>
      </x:c>
      <x:c r="F3399" s="236" t="s">
        <x:v>6289</x:v>
      </x:c>
      <x:c r="G3399" s="237" t="s">
        <x:v>3016</x:v>
      </x:c>
      <x:c r="H3399" s="237">
        <x:v>1</x:v>
      </x:c>
      <x:c r="I3399" s="448" t="s">
        <x:v>7755</x:v>
      </x:c>
    </x:row>
    <x:row r="3400" spans="3:9">
      <x:c r="C3400" s="195" t="s">
        <x:v>6685</x:v>
      </x:c>
      <x:c r="D3400" s="194" t="s">
        <x:v>4621</x:v>
      </x:c>
      <x:c r="E3400" s="194">
        <x:v>1</x:v>
      </x:c>
      <x:c r="F3400" s="236" t="s">
        <x:v>6685</x:v>
      </x:c>
      <x:c r="G3400" s="237" t="s">
        <x:v>4621</x:v>
      </x:c>
      <x:c r="H3400" s="237">
        <x:v>1</x:v>
      </x:c>
      <x:c r="I3400" s="448"/>
    </x:row>
    <x:row r="3401" spans="3:9">
      <x:c r="C3401" s="195" t="s">
        <x:v>6632</x:v>
      </x:c>
      <x:c r="D3401" s="194" t="s">
        <x:v>4621</x:v>
      </x:c>
      <x:c r="E3401" s="194">
        <x:v>1</x:v>
      </x:c>
      <x:c r="F3401" s="195" t="s">
        <x:v>6632</x:v>
      </x:c>
      <x:c r="G3401" s="194" t="s">
        <x:v>4621</x:v>
      </x:c>
      <x:c r="H3401" s="194">
        <x:v>1</x:v>
      </x:c>
      <x:c r="I3401" s="448"/>
    </x:row>
    <x:row r="3402" spans="3:9">
      <x:c r="C3402" s="195" t="s">
        <x:v>4662</x:v>
      </x:c>
      <x:c r="D3402" s="194" t="s">
        <x:v>4621</x:v>
      </x:c>
      <x:c r="E3402" s="194">
        <x:v>1</x:v>
      </x:c>
      <x:c r="F3402" s="361" t="s">
        <x:v>4662</x:v>
      </x:c>
      <x:c r="G3402" s="362" t="s">
        <x:v>4621</x:v>
      </x:c>
      <x:c r="H3402" s="362">
        <x:v>1</x:v>
      </x:c>
      <x:c r="I3402" s="448"/>
    </x:row>
    <x:row r="3403" spans="3:9">
      <x:c r="C3403" s="195" t="s">
        <x:v>1998</x:v>
      </x:c>
      <x:c r="D3403" s="194" t="s">
        <x:v>4621</x:v>
      </x:c>
      <x:c r="E3403" s="194">
        <x:v>1</x:v>
      </x:c>
      <x:c r="F3403" s="361" t="s">
        <x:v>1998</x:v>
      </x:c>
      <x:c r="G3403" s="362" t="s">
        <x:v>4621</x:v>
      </x:c>
      <x:c r="H3403" s="362">
        <x:v>1</x:v>
      </x:c>
      <x:c r="I3403" s="448" t="s">
        <x:v>7755</x:v>
      </x:c>
    </x:row>
    <x:row r="3404" spans="3:9">
      <x:c r="C3404" s="195" t="s">
        <x:v>3274</x:v>
      </x:c>
      <x:c r="D3404" s="194" t="s">
        <x:v>4621</x:v>
      </x:c>
      <x:c r="E3404" s="194">
        <x:v>1</x:v>
      </x:c>
      <x:c r="F3404" s="195" t="s">
        <x:v>3274</x:v>
      </x:c>
      <x:c r="G3404" s="194" t="s">
        <x:v>4621</x:v>
      </x:c>
      <x:c r="H3404" s="194">
        <x:v>1</x:v>
      </x:c>
      <x:c r="I3404" s="448"/>
    </x:row>
    <x:row r="3405" spans="3:9">
      <x:c r="C3405" s="195" t="s">
        <x:v>1935</x:v>
      </x:c>
      <x:c r="D3405" s="194" t="s">
        <x:v>4621</x:v>
      </x:c>
      <x:c r="E3405" s="194">
        <x:v>1</x:v>
      </x:c>
      <x:c r="F3405" s="355" t="s">
        <x:v>1935</x:v>
      </x:c>
      <x:c r="G3405" s="356" t="s">
        <x:v>4621</x:v>
      </x:c>
      <x:c r="H3405" s="356">
        <x:v>1</x:v>
      </x:c>
      <x:c r="I3405" s="448"/>
    </x:row>
    <x:row r="3406" spans="3:9">
      <x:c r="C3406" s="195" t="s">
        <x:v>3286</x:v>
      </x:c>
      <x:c r="D3406" s="194" t="s">
        <x:v>4621</x:v>
      </x:c>
      <x:c r="E3406" s="194">
        <x:v>1</x:v>
      </x:c>
      <x:c r="F3406" s="195" t="s">
        <x:v>3409</x:v>
      </x:c>
      <x:c r="G3406" s="194" t="s">
        <x:v>3016</x:v>
      </x:c>
      <x:c r="H3406" s="194">
        <x:v>1</x:v>
      </x:c>
      <x:c r="I3406" s="448"/>
    </x:row>
    <x:row r="3407" spans="3:9">
      <x:c r="C3407" s="195" t="s">
        <x:v>4114</x:v>
      </x:c>
      <x:c r="D3407" s="194" t="s">
        <x:v>4621</x:v>
      </x:c>
      <x:c r="E3407" s="194">
        <x:v>1</x:v>
      </x:c>
      <x:c r="F3407" s="195" t="s">
        <x:v>3427</x:v>
      </x:c>
      <x:c r="G3407" s="194" t="s">
        <x:v>3044</x:v>
      </x:c>
      <x:c r="H3407" s="194">
        <x:v>1</x:v>
      </x:c>
      <x:c r="I3407" s="448"/>
    </x:row>
    <x:row r="3408" spans="3:9">
      <x:c r="C3408" s="195" t="s">
        <x:v>6946</x:v>
      </x:c>
      <x:c r="D3408" s="194" t="s">
        <x:v>4621</x:v>
      </x:c>
      <x:c r="E3408" s="194">
        <x:v>1</x:v>
      </x:c>
      <x:c r="F3408" s="233" t="s">
        <x:v>3286</x:v>
      </x:c>
      <x:c r="G3408" s="234" t="s">
        <x:v>4621</x:v>
      </x:c>
      <x:c r="H3408" s="234">
        <x:v>1</x:v>
      </x:c>
      <x:c r="I3408" s="448"/>
    </x:row>
    <x:row r="3409" spans="3:9">
      <x:c r="C3409" s="195" t="s">
        <x:v>6263</x:v>
      </x:c>
      <x:c r="D3409" s="194" t="s">
        <x:v>3016</x:v>
      </x:c>
      <x:c r="E3409" s="194">
        <x:v>1</x:v>
      </x:c>
      <x:c r="F3409" s="233" t="s">
        <x:v>3405</x:v>
      </x:c>
      <x:c r="G3409" s="188" t="s">
        <x:v>6843</x:v>
      </x:c>
      <x:c r="H3409" s="234">
        <x:v>1</x:v>
      </x:c>
      <x:c r="I3409" s="448"/>
    </x:row>
    <x:row r="3410" spans="3:9">
      <x:c r="C3410" s="195" t="s">
        <x:v>6289</x:v>
      </x:c>
      <x:c r="D3410" s="194" t="s">
        <x:v>3016</x:v>
      </x:c>
      <x:c r="E3410" s="194">
        <x:v>1</x:v>
      </x:c>
      <x:c r="F3410" s="233" t="s">
        <x:v>4114</x:v>
      </x:c>
      <x:c r="G3410" s="234" t="s">
        <x:v>4621</x:v>
      </x:c>
      <x:c r="H3410" s="234">
        <x:v>1</x:v>
      </x:c>
      <x:c r="I3410" s="448"/>
    </x:row>
    <x:row r="3411" spans="3:9">
      <x:c r="C3411" s="195" t="s">
        <x:v>3409</x:v>
      </x:c>
      <x:c r="D3411" s="194" t="s">
        <x:v>3016</x:v>
      </x:c>
      <x:c r="E3411" s="194">
        <x:v>1</x:v>
      </x:c>
      <x:c r="F3411" s="233" t="s">
        <x:v>8876</x:v>
      </x:c>
      <x:c r="G3411" s="234" t="s">
        <x:v>2999</x:v>
      </x:c>
      <x:c r="H3411" s="234">
        <x:v>1</x:v>
      </x:c>
      <x:c r="I3411" s="448"/>
    </x:row>
    <x:row r="3412" spans="5:5">
      <x:c r="E3412" s="194">
        <x:f>SUM(E3396:E3411)</x:f>
        <x:v>16</x:v>
      </x:c>
    </x:row>
    <x:row r="3413" spans="1:9">
      <x:c r="A3413" s="186">
        <x:v>45953</x:v>
      </x:c>
      <x:c r="B3413" s="452" t="s">
        <x:v>7753</x:v>
      </x:c>
      <x:c r="C3413" s="195" t="s">
        <x:v>8429</x:v>
      </x:c>
      <x:c r="D3413" s="194" t="s">
        <x:v>3044</x:v>
      </x:c>
      <x:c r="E3413" s="194">
        <x:v>1</x:v>
      </x:c>
      <x:c r="F3413" s="359" t="s">
        <x:v>8429</x:v>
      </x:c>
      <x:c r="G3413" s="360" t="s">
        <x:v>3044</x:v>
      </x:c>
      <x:c r="H3413" s="360">
        <x:v>1</x:v>
      </x:c>
      <x:c r="I3413" s="448" t="s">
        <x:v>7755</x:v>
      </x:c>
    </x:row>
    <x:row r="3414" spans="3:9">
      <x:c r="C3414" s="195" t="s">
        <x:v>8201</x:v>
      </x:c>
      <x:c r="D3414" s="194" t="s">
        <x:v>2999</x:v>
      </x:c>
      <x:c r="E3414" s="194">
        <x:v>1</x:v>
      </x:c>
      <x:c r="F3414" s="359" t="s">
        <x:v>6030</x:v>
      </x:c>
      <x:c r="G3414" s="360" t="s">
        <x:v>4629</x:v>
      </x:c>
      <x:c r="H3414" s="360">
        <x:v>1</x:v>
      </x:c>
      <x:c r="I3414" s="448"/>
    </x:row>
    <x:row r="3415" spans="3:9">
      <x:c r="C3415" s="195" t="s">
        <x:v>6030</x:v>
      </x:c>
      <x:c r="D3415" s="194" t="s">
        <x:v>4629</x:v>
      </x:c>
      <x:c r="E3415" s="194">
        <x:v>1</x:v>
      </x:c>
      <x:c r="F3415" s="195" t="s">
        <x:v>4476</x:v>
      </x:c>
      <x:c r="G3415" s="194" t="s">
        <x:v>4629</x:v>
      </x:c>
      <x:c r="H3415" s="194">
        <x:v>1</x:v>
      </x:c>
      <x:c r="I3415" s="448" t="s">
        <x:v>7755</x:v>
      </x:c>
    </x:row>
    <x:row r="3416" spans="3:9">
      <x:c r="C3416" s="195" t="s">
        <x:v>4476</x:v>
      </x:c>
      <x:c r="D3416" s="194" t="s">
        <x:v>4629</x:v>
      </x:c>
      <x:c r="E3416" s="194">
        <x:v>1</x:v>
      </x:c>
      <x:c r="F3416" s="355" t="s">
        <x:v>3442</x:v>
      </x:c>
      <x:c r="G3416" s="356" t="s">
        <x:v>4629</x:v>
      </x:c>
      <x:c r="H3416" s="356">
        <x:v>1</x:v>
      </x:c>
      <x:c r="I3416" s="448" t="s">
        <x:v>4958</x:v>
      </x:c>
    </x:row>
    <x:row r="3417" spans="3:9">
      <x:c r="C3417" s="195" t="s">
        <x:v>3442</x:v>
      </x:c>
      <x:c r="D3417" s="194" t="s">
        <x:v>4629</x:v>
      </x:c>
      <x:c r="E3417" s="194">
        <x:v>1</x:v>
      </x:c>
      <x:c r="F3417" s="195" t="s">
        <x:v>6181</x:v>
      </x:c>
      <x:c r="G3417" s="194" t="s">
        <x:v>4621</x:v>
      </x:c>
      <x:c r="H3417" s="194">
        <x:v>1</x:v>
      </x:c>
      <x:c r="I3417" s="448"/>
    </x:row>
    <x:row r="3418" spans="3:9">
      <x:c r="C3418" s="195" t="s">
        <x:v>4549</x:v>
      </x:c>
      <x:c r="D3418" s="194" t="s">
        <x:v>4629</x:v>
      </x:c>
      <x:c r="E3418" s="194">
        <x:v>1</x:v>
      </x:c>
      <x:c r="F3418" s="233" t="s">
        <x:v>4549</x:v>
      </x:c>
      <x:c r="G3418" s="234" t="s">
        <x:v>4629</x:v>
      </x:c>
      <x:c r="H3418" s="234">
        <x:v>1</x:v>
      </x:c>
      <x:c r="I3418" s="448"/>
    </x:row>
    <x:row r="3419" spans="3:9">
      <x:c r="C3419" s="195" t="s">
        <x:v>6181</x:v>
      </x:c>
      <x:c r="D3419" s="194" t="s">
        <x:v>4621</x:v>
      </x:c>
      <x:c r="E3419" s="194">
        <x:v>1</x:v>
      </x:c>
      <x:c r="F3419" s="233" t="s">
        <x:v>8201</x:v>
      </x:c>
      <x:c r="G3419" s="234" t="s">
        <x:v>2999</x:v>
      </x:c>
      <x:c r="H3419" s="234">
        <x:v>1</x:v>
      </x:c>
      <x:c r="I3419" s="448"/>
    </x:row>
    <x:row r="3420" spans="5:5">
      <x:c r="E3420" s="194">
        <x:f>SUM(E3413:E3419)</x:f>
        <x:v>7</x:v>
      </x:c>
    </x:row>
    <x:row r="3421" spans="1:9">
      <x:c r="A3421" s="186">
        <x:v>45954</x:v>
      </x:c>
      <x:c r="B3421" s="452" t="s">
        <x:v>7716</x:v>
      </x:c>
      <x:c r="C3421" s="195" t="s">
        <x:v>2031</x:v>
      </x:c>
      <x:c r="D3421" s="194" t="s">
        <x:v>3044</x:v>
      </x:c>
      <x:c r="E3421" s="194">
        <x:v>1</x:v>
      </x:c>
      <x:c r="F3421" s="328" t="s">
        <x:v>2292</x:v>
      </x:c>
      <x:c r="G3421" s="329" t="s">
        <x:v>3050</x:v>
      </x:c>
      <x:c r="H3421" s="329">
        <x:v>1</x:v>
      </x:c>
      <x:c r="I3421" s="448" t="s">
        <x:v>7755</x:v>
      </x:c>
    </x:row>
    <x:row r="3422" spans="3:9">
      <x:c r="C3422" s="195" t="s">
        <x:v>6939</x:v>
      </x:c>
      <x:c r="D3422" s="194" t="s">
        <x:v>3044</x:v>
      </x:c>
      <x:c r="E3422" s="194">
        <x:v>1</x:v>
      </x:c>
      <x:c r="F3422" s="195" t="s">
        <x:v>2031</x:v>
      </x:c>
      <x:c r="G3422" s="194" t="s">
        <x:v>3044</x:v>
      </x:c>
      <x:c r="H3422" s="194">
        <x:v>1</x:v>
      </x:c>
      <x:c r="I3422" s="448" t="s">
        <x:v>7755</x:v>
      </x:c>
    </x:row>
    <x:row r="3423" spans="3:9">
      <x:c r="C3423" s="195" t="s">
        <x:v>6836</x:v>
      </x:c>
      <x:c r="D3423" s="194" t="s">
        <x:v>2999</x:v>
      </x:c>
      <x:c r="E3423" s="194">
        <x:v>1</x:v>
      </x:c>
      <x:c r="F3423" s="529" t="s">
        <x:v>8364</x:v>
      </x:c>
      <x:c r="G3423" s="530" t="s">
        <x:v>3050</x:v>
      </x:c>
      <x:c r="H3423" s="530">
        <x:v>1</x:v>
      </x:c>
      <x:c r="I3423" s="448" t="s">
        <x:v>4958</x:v>
      </x:c>
    </x:row>
    <x:row r="3424" spans="3:9">
      <x:c r="C3424" s="195" t="s">
        <x:v>1803</x:v>
      </x:c>
      <x:c r="D3424" s="194" t="s">
        <x:v>2999</x:v>
      </x:c>
      <x:c r="E3424" s="194">
        <x:v>1</x:v>
      </x:c>
      <x:c r="F3424" s="195" t="s">
        <x:v>4799</x:v>
      </x:c>
      <x:c r="G3424" s="194" t="s">
        <x:v>3050</x:v>
      </x:c>
      <x:c r="H3424" s="194">
        <x:v>1</x:v>
      </x:c>
      <x:c r="I3424" s="448" t="s">
        <x:v>7755</x:v>
      </x:c>
    </x:row>
    <x:row r="3425" spans="3:9">
      <x:c r="C3425" s="195" t="s">
        <x:v>8201</x:v>
      </x:c>
      <x:c r="D3425" s="194" t="s">
        <x:v>2999</x:v>
      </x:c>
      <x:c r="E3425" s="194">
        <x:v>1</x:v>
      </x:c>
      <x:c r="F3425" s="195" t="s">
        <x:v>3319</x:v>
      </x:c>
      <x:c r="G3425" s="194" t="s">
        <x:v>3050</x:v>
      </x:c>
      <x:c r="H3425" s="194">
        <x:v>1</x:v>
      </x:c>
      <x:c r="I3425" s="448" t="s">
        <x:v>4958</x:v>
      </x:c>
    </x:row>
    <x:row r="3426" spans="3:9">
      <x:c r="C3426" s="195" t="s">
        <x:v>3350</x:v>
      </x:c>
      <x:c r="D3426" s="194" t="s">
        <x:v>4629</x:v>
      </x:c>
      <x:c r="E3426" s="194">
        <x:v>1</x:v>
      </x:c>
      <x:c r="F3426" s="319" t="s">
        <x:v>6091</x:v>
      </x:c>
      <x:c r="G3426" s="320" t="s">
        <x:v>4621</x:v>
      </x:c>
      <x:c r="H3426" s="320">
        <x:v>1</x:v>
      </x:c>
      <x:c r="I3426" s="448" t="s">
        <x:v>7755</x:v>
      </x:c>
    </x:row>
    <x:row r="3427" spans="3:9">
      <x:c r="C3427" s="195" t="s">
        <x:v>8364</x:v>
      </x:c>
      <x:c r="D3427" s="194" t="s">
        <x:v>3050</x:v>
      </x:c>
      <x:c r="E3427" s="194">
        <x:v>1</x:v>
      </x:c>
      <x:c r="F3427" s="319" t="s">
        <x:v>6939</x:v>
      </x:c>
      <x:c r="G3427" s="320" t="s">
        <x:v>3044</x:v>
      </x:c>
      <x:c r="H3427" s="320">
        <x:v>1</x:v>
      </x:c>
      <x:c r="I3427" s="448" t="s">
        <x:v>7755</x:v>
      </x:c>
    </x:row>
    <x:row r="3428" spans="3:9">
      <x:c r="C3428" s="195" t="s">
        <x:v>2292</x:v>
      </x:c>
      <x:c r="D3428" s="194" t="s">
        <x:v>3050</x:v>
      </x:c>
      <x:c r="E3428" s="194">
        <x:v>1</x:v>
      </x:c>
      <x:c r="F3428" s="195" t="s">
        <x:v>4639</x:v>
      </x:c>
      <x:c r="G3428" s="194" t="s">
        <x:v>3050</x:v>
      </x:c>
      <x:c r="H3428" s="194">
        <x:v>1</x:v>
      </x:c>
      <x:c r="I3428" s="448"/>
    </x:row>
    <x:row r="3429" spans="3:9">
      <x:c r="C3429" s="195" t="s">
        <x:v>4799</x:v>
      </x:c>
      <x:c r="D3429" s="194" t="s">
        <x:v>3050</x:v>
      </x:c>
      <x:c r="E3429" s="194">
        <x:v>1</x:v>
      </x:c>
      <x:c r="F3429" s="195" t="s">
        <x:v>8403</x:v>
      </x:c>
      <x:c r="G3429" s="194" t="s">
        <x:v>4621</x:v>
      </x:c>
      <x:c r="H3429" s="194">
        <x:v>1</x:v>
      </x:c>
      <x:c r="I3429" s="448"/>
    </x:row>
    <x:row r="3430" spans="3:9">
      <x:c r="C3430" s="195" t="s">
        <x:v>3319</x:v>
      </x:c>
      <x:c r="D3430" s="194" t="s">
        <x:v>3050</x:v>
      </x:c>
      <x:c r="E3430" s="194">
        <x:v>1</x:v>
      </x:c>
      <x:c r="F3430" s="527" t="s">
        <x:v>3253</x:v>
      </x:c>
      <x:c r="G3430" s="528" t="s">
        <x:v>4621</x:v>
      </x:c>
      <x:c r="H3430" s="528">
        <x:v>1</x:v>
      </x:c>
      <x:c r="I3430" s="448"/>
    </x:row>
    <x:row r="3431" spans="3:9">
      <x:c r="C3431" s="195" t="s">
        <x:v>4639</x:v>
      </x:c>
      <x:c r="D3431" s="194" t="s">
        <x:v>3050</x:v>
      </x:c>
      <x:c r="E3431" s="194">
        <x:v>1</x:v>
      </x:c>
      <x:c r="F3431" s="195" t="s">
        <x:v>6836</x:v>
      </x:c>
      <x:c r="G3431" s="194" t="s">
        <x:v>2999</x:v>
      </x:c>
      <x:c r="H3431" s="194">
        <x:v>1</x:v>
      </x:c>
      <x:c r="I3431" s="448" t="s">
        <x:v>7755</x:v>
      </x:c>
    </x:row>
    <x:row r="3432" spans="3:9">
      <x:c r="C3432" s="195" t="s">
        <x:v>6247</x:v>
      </x:c>
      <x:c r="D3432" s="87" t="s">
        <x:v>6843</x:v>
      </x:c>
      <x:c r="E3432" s="194">
        <x:v>1</x:v>
      </x:c>
      <x:c r="F3432" s="195" t="s">
        <x:v>6247</x:v>
      </x:c>
      <x:c r="G3432" s="133" t="s">
        <x:v>6843</x:v>
      </x:c>
      <x:c r="H3432" s="194">
        <x:v>1</x:v>
      </x:c>
      <x:c r="I3432" s="448"/>
    </x:row>
    <x:row r="3433" spans="3:9">
      <x:c r="C3433" s="195" t="s">
        <x:v>4746</x:v>
      </x:c>
      <x:c r="D3433" s="87" t="s">
        <x:v>6843</x:v>
      </x:c>
      <x:c r="E3433" s="194">
        <x:v>2</x:v>
      </x:c>
      <x:c r="F3433" s="195" t="s">
        <x:v>1803</x:v>
      </x:c>
      <x:c r="G3433" s="194" t="s">
        <x:v>2999</x:v>
      </x:c>
      <x:c r="H3433" s="194">
        <x:v>1</x:v>
      </x:c>
      <x:c r="I3433" s="448" t="s">
        <x:v>7755</x:v>
      </x:c>
    </x:row>
    <x:row r="3434" spans="3:9">
      <x:c r="C3434" s="195" t="s">
        <x:v>6091</x:v>
      </x:c>
      <x:c r="D3434" s="194" t="s">
        <x:v>4621</x:v>
      </x:c>
      <x:c r="E3434" s="194">
        <x:v>1</x:v>
      </x:c>
      <x:c r="F3434" s="233" t="s">
        <x:v>3350</x:v>
      </x:c>
      <x:c r="G3434" s="234" t="s">
        <x:v>4629</x:v>
      </x:c>
      <x:c r="H3434" s="234">
        <x:v>1</x:v>
      </x:c>
      <x:c r="I3434" s="448"/>
    </x:row>
    <x:row r="3435" spans="3:9">
      <x:c r="C3435" s="195" t="s">
        <x:v>8403</x:v>
      </x:c>
      <x:c r="D3435" s="194" t="s">
        <x:v>4621</x:v>
      </x:c>
      <x:c r="E3435" s="194">
        <x:v>1</x:v>
      </x:c>
      <x:c r="F3435" s="233" t="s">
        <x:v>3328</x:v>
      </x:c>
      <x:c r="G3435" s="234" t="s">
        <x:v>4621</x:v>
      </x:c>
      <x:c r="H3435" s="234">
        <x:v>1</x:v>
      </x:c>
      <x:c r="I3435" s="448"/>
    </x:row>
    <x:row r="3436" spans="3:9">
      <x:c r="C3436" s="195" t="s">
        <x:v>3253</x:v>
      </x:c>
      <x:c r="D3436" s="194" t="s">
        <x:v>4621</x:v>
      </x:c>
      <x:c r="E3436" s="194">
        <x:v>1</x:v>
      </x:c>
      <x:c r="F3436" s="233" t="s">
        <x:v>8201</x:v>
      </x:c>
      <x:c r="G3436" s="234" t="s">
        <x:v>2999</x:v>
      </x:c>
      <x:c r="H3436" s="234">
        <x:v>1</x:v>
      </x:c>
      <x:c r="I3436" s="448"/>
    </x:row>
    <x:row r="3437" spans="3:9">
      <x:c r="C3437" s="195" t="s">
        <x:v>3328</x:v>
      </x:c>
      <x:c r="D3437" s="194" t="s">
        <x:v>4621</x:v>
      </x:c>
      <x:c r="E3437" s="194">
        <x:v>1</x:v>
      </x:c>
      <x:c r="F3437" s="233" t="s">
        <x:v>4746</x:v>
      </x:c>
      <x:c r="G3437" s="188" t="s">
        <x:v>6843</x:v>
      </x:c>
      <x:c r="H3437" s="234">
        <x:v>2</x:v>
      </x:c>
      <x:c r="I3437" s="448" t="s">
        <x:v>7755</x:v>
      </x:c>
    </x:row>
    <x:row r="3438" spans="5:5">
      <x:c r="E3438" s="194">
        <x:f>SUM(E3421:E3437)</x:f>
        <x:v>18</x:v>
      </x:c>
    </x:row>
    <x:row r="3439" spans="1:9">
      <x:c r="A3439" s="186">
        <x:v>45955</x:v>
      </x:c>
      <x:c r="B3439" s="452" t="s">
        <x:v>7734</x:v>
      </x:c>
      <x:c r="C3439" s="195" t="s">
        <x:v>4107</x:v>
      </x:c>
      <x:c r="D3439" s="194" t="s">
        <x:v>4629</x:v>
      </x:c>
      <x:c r="E3439" s="194">
        <x:v>1</x:v>
      </x:c>
      <x:c r="F3439" s="195" t="s">
        <x:v>4457</x:v>
      </x:c>
      <x:c r="G3439" s="194" t="s">
        <x:v>4621</x:v>
      </x:c>
      <x:c r="H3439" s="194">
        <x:v>1</x:v>
      </x:c>
      <x:c r="I3439" s="448"/>
    </x:row>
    <x:row r="3440" spans="3:9">
      <x:c r="C3440" s="195" t="s">
        <x:v>8568</x:v>
      </x:c>
      <x:c r="D3440" s="194" t="s">
        <x:v>4629</x:v>
      </x:c>
      <x:c r="E3440" s="194">
        <x:v>1</x:v>
      </x:c>
      <x:c r="F3440" s="533" t="s">
        <x:v>4107</x:v>
      </x:c>
      <x:c r="G3440" s="534" t="s">
        <x:v>4629</x:v>
      </x:c>
      <x:c r="H3440" s="534">
        <x:v>1</x:v>
      </x:c>
      <x:c r="I3440" s="448" t="s">
        <x:v>7755</x:v>
      </x:c>
    </x:row>
    <x:row r="3441" spans="3:9">
      <x:c r="C3441" s="195" t="s">
        <x:v>2170</x:v>
      </x:c>
      <x:c r="D3441" s="194" t="s">
        <x:v>4629</x:v>
      </x:c>
      <x:c r="E3441" s="194">
        <x:v>1</x:v>
      </x:c>
      <x:c r="F3441" s="195" t="s">
        <x:v>4328</x:v>
      </x:c>
      <x:c r="G3441" s="194" t="s">
        <x:v>3050</x:v>
      </x:c>
      <x:c r="H3441" s="194">
        <x:v>1</x:v>
      </x:c>
      <x:c r="I3441" s="448" t="s">
        <x:v>7755</x:v>
      </x:c>
    </x:row>
    <x:row r="3442" spans="3:9">
      <x:c r="C3442" s="195" t="s">
        <x:v>6087</x:v>
      </x:c>
      <x:c r="D3442" s="194" t="s">
        <x:v>4629</x:v>
      </x:c>
      <x:c r="E3442" s="194">
        <x:v>1</x:v>
      </x:c>
      <x:c r="F3442" s="460" t="s">
        <x:v>8568</x:v>
      </x:c>
      <x:c r="G3442" s="461" t="s">
        <x:v>4629</x:v>
      </x:c>
      <x:c r="H3442" s="461">
        <x:v>1</x:v>
      </x:c>
      <x:c r="I3442" s="448"/>
    </x:row>
    <x:row r="3443" spans="3:9">
      <x:c r="C3443" s="195" t="s">
        <x:v>3448</x:v>
      </x:c>
      <x:c r="D3443" s="194" t="s">
        <x:v>4629</x:v>
      </x:c>
      <x:c r="E3443" s="194">
        <x:v>1</x:v>
      </x:c>
      <x:c r="F3443" s="195" t="s">
        <x:v>8294</x:v>
      </x:c>
      <x:c r="G3443" s="194" t="s">
        <x:v>3050</x:v>
      </x:c>
      <x:c r="H3443" s="194">
        <x:v>1</x:v>
      </x:c>
      <x:c r="I3443" s="448" t="s">
        <x:v>7755</x:v>
      </x:c>
    </x:row>
    <x:row r="3444" spans="3:9">
      <x:c r="C3444" s="195" t="s">
        <x:v>4594</x:v>
      </x:c>
      <x:c r="D3444" s="194" t="s">
        <x:v>4629</x:v>
      </x:c>
      <x:c r="E3444" s="194">
        <x:v>1</x:v>
      </x:c>
      <x:c r="F3444" s="531" t="s">
        <x:v>3408</x:v>
      </x:c>
      <x:c r="G3444" s="532" t="s">
        <x:v>3050</x:v>
      </x:c>
      <x:c r="H3444" s="532">
        <x:v>1</x:v>
      </x:c>
      <x:c r="I3444" s="448" t="s">
        <x:v>7755</x:v>
      </x:c>
    </x:row>
    <x:row r="3445" spans="3:9">
      <x:c r="C3445" s="195" t="s">
        <x:v>8294</x:v>
      </x:c>
      <x:c r="D3445" s="194" t="s">
        <x:v>3050</x:v>
      </x:c>
      <x:c r="E3445" s="194">
        <x:v>1</x:v>
      </x:c>
      <x:c r="F3445" s="531" t="s">
        <x:v>3319</x:v>
      </x:c>
      <x:c r="G3445" s="532" t="s">
        <x:v>3050</x:v>
      </x:c>
      <x:c r="H3445" s="532">
        <x:v>1</x:v>
      </x:c>
      <x:c r="I3445" s="448" t="s">
        <x:v>7755</x:v>
      </x:c>
    </x:row>
    <x:row r="3446" spans="3:9">
      <x:c r="C3446" s="195" t="s">
        <x:v>4328</x:v>
      </x:c>
      <x:c r="D3446" s="194" t="s">
        <x:v>3050</x:v>
      </x:c>
      <x:c r="E3446" s="194">
        <x:v>1</x:v>
      </x:c>
      <x:c r="F3446" s="195" t="s">
        <x:v>6612</x:v>
      </x:c>
      <x:c r="G3446" s="194" t="s">
        <x:v>3016</x:v>
      </x:c>
      <x:c r="H3446" s="194">
        <x:v>1</x:v>
      </x:c>
      <x:c r="I3446" s="448" t="s">
        <x:v>4958</x:v>
      </x:c>
    </x:row>
    <x:row r="3447" spans="3:9">
      <x:c r="C3447" s="195" t="s">
        <x:v>3408</x:v>
      </x:c>
      <x:c r="D3447" s="194" t="s">
        <x:v>3050</x:v>
      </x:c>
      <x:c r="E3447" s="194">
        <x:v>1</x:v>
      </x:c>
      <x:c r="F3447" s="195" t="s">
        <x:v>1910</x:v>
      </x:c>
      <x:c r="G3447" s="132" t="s">
        <x:v>6843</x:v>
      </x:c>
      <x:c r="H3447" s="194">
        <x:v>1</x:v>
      </x:c>
      <x:c r="I3447" s="448"/>
    </x:row>
    <x:row r="3448" spans="3:9">
      <x:c r="C3448" s="195" t="s">
        <x:v>3319</x:v>
      </x:c>
      <x:c r="D3448" s="194" t="s">
        <x:v>3050</x:v>
      </x:c>
      <x:c r="E3448" s="194">
        <x:v>1</x:v>
      </x:c>
      <x:c r="F3448" s="355" t="s">
        <x:v>2170</x:v>
      </x:c>
      <x:c r="G3448" s="356" t="s">
        <x:v>4629</x:v>
      </x:c>
      <x:c r="H3448" s="356">
        <x:v>1</x:v>
      </x:c>
      <x:c r="I3448" s="448" t="s">
        <x:v>4958</x:v>
      </x:c>
    </x:row>
    <x:row r="3449" spans="3:9">
      <x:c r="C3449" s="195" t="s">
        <x:v>3262</x:v>
      </x:c>
      <x:c r="D3449" s="194" t="s">
        <x:v>3050</x:v>
      </x:c>
      <x:c r="E3449" s="194">
        <x:v>1</x:v>
      </x:c>
      <x:c r="F3449" s="195" t="s">
        <x:v>6619</x:v>
      </x:c>
      <x:c r="G3449" s="194" t="s">
        <x:v>3016</x:v>
      </x:c>
      <x:c r="H3449" s="194">
        <x:v>1</x:v>
      </x:c>
      <x:c r="I3449" s="448"/>
    </x:row>
    <x:row r="3450" spans="3:9">
      <x:c r="C3450" s="195" t="s">
        <x:v>3464</x:v>
      </x:c>
      <x:c r="D3450" s="194" t="s">
        <x:v>3050</x:v>
      </x:c>
      <x:c r="E3450" s="194">
        <x:v>1</x:v>
      </x:c>
      <x:c r="F3450" s="195" t="s">
        <x:v>3262</x:v>
      </x:c>
      <x:c r="G3450" s="194" t="s">
        <x:v>3050</x:v>
      </x:c>
      <x:c r="H3450" s="194">
        <x:v>1</x:v>
      </x:c>
      <x:c r="I3450" s="448" t="s">
        <x:v>4958</x:v>
      </x:c>
    </x:row>
    <x:row r="3451" spans="3:9">
      <x:c r="C3451" s="195" t="s">
        <x:v>4506</x:v>
      </x:c>
      <x:c r="D3451" s="194" t="s">
        <x:v>3050</x:v>
      </x:c>
      <x:c r="E3451" s="194">
        <x:v>1</x:v>
      </x:c>
      <x:c r="F3451" s="195" t="s">
        <x:v>6087</x:v>
      </x:c>
      <x:c r="G3451" s="194" t="s">
        <x:v>4629</x:v>
      </x:c>
      <x:c r="H3451" s="194">
        <x:v>1</x:v>
      </x:c>
      <x:c r="I3451" s="448"/>
    </x:row>
    <x:row r="3452" spans="3:9">
      <x:c r="C3452" s="195" t="s">
        <x:v>6259</x:v>
      </x:c>
      <x:c r="D3452" s="194" t="s">
        <x:v>3050</x:v>
      </x:c>
      <x:c r="E3452" s="194">
        <x:v>1</x:v>
      </x:c>
      <x:c r="F3452" s="195" t="s">
        <x:v>3448</x:v>
      </x:c>
      <x:c r="G3452" s="194" t="s">
        <x:v>4629</x:v>
      </x:c>
      <x:c r="H3452" s="194">
        <x:v>1</x:v>
      </x:c>
      <x:c r="I3452" s="448"/>
    </x:row>
    <x:row r="3453" spans="3:9">
      <x:c r="C3453" s="195" t="s">
        <x:v>3304</x:v>
      </x:c>
      <x:c r="D3453" s="194" t="s">
        <x:v>3050</x:v>
      </x:c>
      <x:c r="E3453" s="194">
        <x:v>1</x:v>
      </x:c>
      <x:c r="F3453" s="233" t="s">
        <x:v>3464</x:v>
      </x:c>
      <x:c r="G3453" s="234" t="s">
        <x:v>3050</x:v>
      </x:c>
      <x:c r="H3453" s="234">
        <x:v>1</x:v>
      </x:c>
      <x:c r="I3453" s="448"/>
    </x:row>
    <x:row r="3454" spans="3:9">
      <x:c r="C3454" s="195" t="s">
        <x:v>3371</x:v>
      </x:c>
      <x:c r="D3454" s="194" t="s">
        <x:v>3050</x:v>
      </x:c>
      <x:c r="E3454" s="194">
        <x:v>1</x:v>
      </x:c>
      <x:c r="F3454" s="233" t="s">
        <x:v>4506</x:v>
      </x:c>
      <x:c r="G3454" s="234" t="s">
        <x:v>3050</x:v>
      </x:c>
      <x:c r="H3454" s="234">
        <x:v>1</x:v>
      </x:c>
      <x:c r="I3454" s="448"/>
    </x:row>
    <x:row r="3455" spans="3:9">
      <x:c r="C3455" s="195" t="s">
        <x:v>1910</x:v>
      </x:c>
      <x:c r="D3455" s="87" t="s">
        <x:v>6843</x:v>
      </x:c>
      <x:c r="E3455" s="194">
        <x:v>1</x:v>
      </x:c>
      <x:c r="F3455" s="233" t="s">
        <x:v>6259</x:v>
      </x:c>
      <x:c r="G3455" s="234" t="s">
        <x:v>3050</x:v>
      </x:c>
      <x:c r="H3455" s="234">
        <x:v>1</x:v>
      </x:c>
      <x:c r="I3455" s="448"/>
    </x:row>
    <x:row r="3456" spans="3:9">
      <x:c r="C3456" s="195" t="s">
        <x:v>4457</x:v>
      </x:c>
      <x:c r="D3456" s="194" t="s">
        <x:v>4621</x:v>
      </x:c>
      <x:c r="E3456" s="194">
        <x:v>1</x:v>
      </x:c>
      <x:c r="F3456" s="233" t="s">
        <x:v>4594</x:v>
      </x:c>
      <x:c r="G3456" s="234" t="s">
        <x:v>4629</x:v>
      </x:c>
      <x:c r="H3456" s="234">
        <x:v>1</x:v>
      </x:c>
      <x:c r="I3456" s="448"/>
    </x:row>
    <x:row r="3457" spans="3:9">
      <x:c r="C3457" s="195" t="s">
        <x:v>6612</x:v>
      </x:c>
      <x:c r="D3457" s="194" t="s">
        <x:v>3016</x:v>
      </x:c>
      <x:c r="E3457" s="194">
        <x:v>1</x:v>
      </x:c>
      <x:c r="F3457" s="233" t="s">
        <x:v>3304</x:v>
      </x:c>
      <x:c r="G3457" s="234" t="s">
        <x:v>3050</x:v>
      </x:c>
      <x:c r="H3457" s="234">
        <x:v>1</x:v>
      </x:c>
      <x:c r="I3457" s="448"/>
    </x:row>
    <x:row r="3458" spans="3:9">
      <x:c r="C3458" s="195" t="s">
        <x:v>6619</x:v>
      </x:c>
      <x:c r="D3458" s="194" t="s">
        <x:v>3016</x:v>
      </x:c>
      <x:c r="E3458" s="194">
        <x:v>1</x:v>
      </x:c>
      <x:c r="F3458" s="233" t="s">
        <x:v>3371</x:v>
      </x:c>
      <x:c r="G3458" s="234" t="s">
        <x:v>3050</x:v>
      </x:c>
      <x:c r="H3458" s="234">
        <x:v>1</x:v>
      </x:c>
      <x:c r="I3458" s="448"/>
    </x:row>
    <x:row r="3459" spans="5:5">
      <x:c r="E3459" s="194">
        <x:f>SUM(E3439:E3458)</x:f>
        <x:v>20</x:v>
      </x:c>
    </x:row>
    <x:row r="3460" spans="1:9">
      <x:c r="A3460" s="186">
        <x:v>45956</x:v>
      </x:c>
      <x:c r="B3460" s="452" t="s">
        <x:v>7772</x:v>
      </x:c>
      <x:c r="C3460" s="195" t="s">
        <x:v>4582</x:v>
      </x:c>
      <x:c r="D3460" s="194" t="s">
        <x:v>4629</x:v>
      </x:c>
      <x:c r="E3460" s="194">
        <x:v>1</x:v>
      </x:c>
      <x:c r="F3460" s="535" t="s">
        <x:v>4608</x:v>
      </x:c>
      <x:c r="G3460" s="536" t="s">
        <x:v>3050</x:v>
      </x:c>
      <x:c r="H3460" s="536">
        <x:v>1</x:v>
      </x:c>
      <x:c r="I3460" s="448"/>
    </x:row>
    <x:row r="3461" spans="3:9">
      <x:c r="C3461" s="195" t="s">
        <x:v>4608</x:v>
      </x:c>
      <x:c r="D3461" s="194" t="s">
        <x:v>3050</x:v>
      </x:c>
      <x:c r="E3461" s="194">
        <x:v>1</x:v>
      </x:c>
      <x:c r="F3461" s="195" t="s">
        <x:v>3273</x:v>
      </x:c>
      <x:c r="G3461" s="194" t="s">
        <x:v>3016</x:v>
      </x:c>
      <x:c r="H3461" s="194">
        <x:v>1</x:v>
      </x:c>
      <x:c r="I3461" s="448"/>
    </x:row>
    <x:row r="3462" spans="3:9">
      <x:c r="C3462" s="195" t="s">
        <x:v>3379</x:v>
      </x:c>
      <x:c r="D3462" s="194" t="s">
        <x:v>4621</x:v>
      </x:c>
      <x:c r="E3462" s="194">
        <x:v>1</x:v>
      </x:c>
      <x:c r="F3462" s="355" t="s">
        <x:v>3379</x:v>
      </x:c>
      <x:c r="G3462" s="356" t="s">
        <x:v>4621</x:v>
      </x:c>
      <x:c r="H3462" s="356">
        <x:v>1</x:v>
      </x:c>
      <x:c r="I3462" s="448" t="s">
        <x:v>7755</x:v>
      </x:c>
    </x:row>
    <x:row r="3463" spans="3:9">
      <x:c r="C3463" s="195" t="s">
        <x:v>3332</x:v>
      </x:c>
      <x:c r="D3463" s="194" t="s">
        <x:v>4621</x:v>
      </x:c>
      <x:c r="E3463" s="194">
        <x:v>1</x:v>
      </x:c>
      <x:c r="F3463" s="195" t="s">
        <x:v>3332</x:v>
      </x:c>
      <x:c r="G3463" s="194" t="s">
        <x:v>4621</x:v>
      </x:c>
      <x:c r="H3463" s="194">
        <x:v>1</x:v>
      </x:c>
      <x:c r="I3463" s="448"/>
    </x:row>
    <x:row r="3464" spans="3:9">
      <x:c r="C3464" s="195" t="s">
        <x:v>3286</x:v>
      </x:c>
      <x:c r="D3464" s="194" t="s">
        <x:v>4621</x:v>
      </x:c>
      <x:c r="E3464" s="194">
        <x:v>1</x:v>
      </x:c>
      <x:c r="F3464" s="233" t="s">
        <x:v>3286</x:v>
      </x:c>
      <x:c r="G3464" s="234" t="s">
        <x:v>4621</x:v>
      </x:c>
      <x:c r="H3464" s="234">
        <x:v>1</x:v>
      </x:c>
      <x:c r="I3464" s="448"/>
    </x:row>
    <x:row r="3465" spans="3:9">
      <x:c r="C3465" s="195" t="s">
        <x:v>3273</x:v>
      </x:c>
      <x:c r="D3465" s="194" t="s">
        <x:v>3016</x:v>
      </x:c>
      <x:c r="E3465" s="194">
        <x:v>1</x:v>
      </x:c>
      <x:c r="F3465" s="233" t="s">
        <x:v>4582</x:v>
      </x:c>
      <x:c r="G3465" s="234" t="s">
        <x:v>4629</x:v>
      </x:c>
      <x:c r="H3465" s="234">
        <x:v>1</x:v>
      </x:c>
      <x:c r="I3465" s="448" t="s">
        <x:v>4958</x:v>
      </x:c>
    </x:row>
    <x:row r="3466" spans="3:9">
      <x:c r="C3466" s="195" t="s">
        <x:v>6250</x:v>
      </x:c>
      <x:c r="D3466" s="194" t="s">
        <x:v>3016</x:v>
      </x:c>
      <x:c r="E3466" s="194">
        <x:v>1</x:v>
      </x:c>
      <x:c r="F3466" s="233" t="s">
        <x:v>6250</x:v>
      </x:c>
      <x:c r="G3466" s="234" t="s">
        <x:v>3016</x:v>
      </x:c>
      <x:c r="H3466" s="234">
        <x:v>1</x:v>
      </x:c>
      <x:c r="I3466" s="448"/>
    </x:row>
    <x:row r="3467" spans="5:5">
      <x:c r="E3467" s="194">
        <x:f>SUM(E3460:E3466)</x:f>
        <x:v>7</x:v>
      </x:c>
    </x:row>
    <x:row r="3468" spans="1:9">
      <x:c r="A3468" s="186">
        <x:v>45957</x:v>
      </x:c>
      <x:c r="B3468" s="452" t="s">
        <x:v>7737</x:v>
      </x:c>
      <x:c r="C3468" s="195" t="s">
        <x:v>6688</x:v>
      </x:c>
      <x:c r="D3468" s="194" t="s">
        <x:v>2999</x:v>
      </x:c>
      <x:c r="E3468" s="194">
        <x:v>1</x:v>
      </x:c>
      <x:c r="F3468" s="319" t="s">
        <x:v>4557</x:v>
      </x:c>
      <x:c r="G3468" s="320" t="s">
        <x:v>3016</x:v>
      </x:c>
      <x:c r="H3468" s="320">
        <x:v>1</x:v>
      </x:c>
      <x:c r="I3468" s="448"/>
    </x:row>
    <x:row r="3469" spans="3:9">
      <x:c r="C3469" s="195" t="s">
        <x:v>6126</x:v>
      </x:c>
      <x:c r="D3469" s="194" t="s">
        <x:v>2999</x:v>
      </x:c>
      <x:c r="E3469" s="194">
        <x:v>1</x:v>
      </x:c>
      <x:c r="F3469" s="195" t="s">
        <x:v>1807</x:v>
      </x:c>
      <x:c r="G3469" s="194" t="s">
        <x:v>4629</x:v>
      </x:c>
      <x:c r="H3469" s="194">
        <x:v>1</x:v>
      </x:c>
      <x:c r="I3469" s="448"/>
    </x:row>
    <x:row r="3470" spans="3:9">
      <x:c r="C3470" s="195" t="s">
        <x:v>1807</x:v>
      </x:c>
      <x:c r="D3470" s="194" t="s">
        <x:v>4629</x:v>
      </x:c>
      <x:c r="E3470" s="194">
        <x:v>1</x:v>
      </x:c>
      <x:c r="F3470" s="355" t="s">
        <x:v>6131</x:v>
      </x:c>
      <x:c r="G3470" s="356" t="s">
        <x:v>3016</x:v>
      </x:c>
      <x:c r="H3470" s="356">
        <x:v>1</x:v>
      </x:c>
      <x:c r="I3470" s="448" t="s">
        <x:v>7755</x:v>
      </x:c>
    </x:row>
    <x:row r="3471" spans="3:9">
      <x:c r="C3471" s="195" t="s">
        <x:v>3253</x:v>
      </x:c>
      <x:c r="D3471" s="194" t="s">
        <x:v>4621</x:v>
      </x:c>
      <x:c r="E3471" s="194">
        <x:v>1</x:v>
      </x:c>
      <x:c r="F3471" s="355" t="s">
        <x:v>3253</x:v>
      </x:c>
      <x:c r="G3471" s="356" t="s">
        <x:v>4621</x:v>
      </x:c>
      <x:c r="H3471" s="356">
        <x:v>1</x:v>
      </x:c>
      <x:c r="I3471" s="448"/>
    </x:row>
    <x:row r="3472" spans="3:9">
      <x:c r="C3472" s="195" t="s">
        <x:v>4532</x:v>
      </x:c>
      <x:c r="D3472" s="194" t="s">
        <x:v>4621</x:v>
      </x:c>
      <x:c r="E3472" s="194">
        <x:v>1</x:v>
      </x:c>
      <x:c r="F3472" s="195" t="s">
        <x:v>4532</x:v>
      </x:c>
      <x:c r="G3472" s="194" t="s">
        <x:v>4621</x:v>
      </x:c>
      <x:c r="H3472" s="194">
        <x:v>1</x:v>
      </x:c>
      <x:c r="I3472" s="448" t="s">
        <x:v>4958</x:v>
      </x:c>
    </x:row>
    <x:row r="3473" spans="3:9">
      <x:c r="C3473" s="195" t="s">
        <x:v>4557</x:v>
      </x:c>
      <x:c r="D3473" s="194" t="s">
        <x:v>3016</x:v>
      </x:c>
      <x:c r="E3473" s="194">
        <x:v>1</x:v>
      </x:c>
      <x:c r="F3473" s="195" t="s">
        <x:v>6688</x:v>
      </x:c>
      <x:c r="G3473" s="194" t="s">
        <x:v>2999</x:v>
      </x:c>
      <x:c r="H3473" s="194">
        <x:v>1</x:v>
      </x:c>
      <x:c r="I3473" s="448" t="s">
        <x:v>4958</x:v>
      </x:c>
    </x:row>
    <x:row r="3474" spans="3:9">
      <x:c r="C3474" s="195" t="s">
        <x:v>6131</x:v>
      </x:c>
      <x:c r="D3474" s="194" t="s">
        <x:v>3016</x:v>
      </x:c>
      <x:c r="E3474" s="194">
        <x:v>1</x:v>
      </x:c>
      <x:c r="F3474" s="195" t="s">
        <x:v>6126</x:v>
      </x:c>
      <x:c r="G3474" s="194" t="s">
        <x:v>2999</x:v>
      </x:c>
      <x:c r="H3474" s="194">
        <x:v>1</x:v>
      </x:c>
      <x:c r="I3474" s="448"/>
    </x:row>
    <x:row r="3475" spans="3:9">
      <x:c r="C3475" s="195" t="s">
        <x:v>4547</x:v>
      </x:c>
      <x:c r="D3475" s="194" t="s">
        <x:v>3016</x:v>
      </x:c>
      <x:c r="E3475" s="194">
        <x:v>1</x:v>
      </x:c>
      <x:c r="F3475" s="233" t="s">
        <x:v>4547</x:v>
      </x:c>
      <x:c r="G3475" s="234" t="s">
        <x:v>3016</x:v>
      </x:c>
      <x:c r="H3475" s="234">
        <x:v>1</x:v>
      </x:c>
      <x:c r="I3475" s="448" t="s">
        <x:v>4958</x:v>
      </x:c>
    </x:row>
    <x:row r="3476" spans="5:5">
      <x:c r="E3476" s="194">
        <x:f>SUM(E3468:E3475)</x:f>
        <x:v>8</x:v>
      </x:c>
    </x:row>
    <x:row r="3477" spans="1:9">
      <x:c r="A3477" s="186">
        <x:v>45958</x:v>
      </x:c>
      <x:c r="B3477" s="452" t="s">
        <x:v>7779</x:v>
      </x:c>
      <x:c r="C3477" s="195" t="s">
        <x:v>8299</x:v>
      </x:c>
      <x:c r="D3477" s="194" t="s">
        <x:v>2999</x:v>
      </x:c>
      <x:c r="E3477" s="194">
        <x:v>1</x:v>
      </x:c>
      <x:c r="F3477" s="442" t="s">
        <x:v>8299</x:v>
      </x:c>
      <x:c r="G3477" s="443" t="s">
        <x:v>2999</x:v>
      </x:c>
      <x:c r="H3477" s="443">
        <x:v>1</x:v>
      </x:c>
      <x:c r="I3477" s="448" t="s">
        <x:v>7755</x:v>
      </x:c>
    </x:row>
    <x:row r="3478" spans="3:9">
      <x:c r="C3478" s="195" t="s">
        <x:v>6120</x:v>
      </x:c>
      <x:c r="D3478" s="194" t="s">
        <x:v>2999</x:v>
      </x:c>
      <x:c r="E3478" s="194">
        <x:v>1</x:v>
      </x:c>
      <x:c r="F3478" s="195" t="s">
        <x:v>8200</x:v>
      </x:c>
      <x:c r="G3478" s="194" t="s">
        <x:v>3016</x:v>
      </x:c>
      <x:c r="H3478" s="194">
        <x:v>1</x:v>
      </x:c>
      <x:c r="I3478" s="448" t="s">
        <x:v>4958</x:v>
      </x:c>
    </x:row>
    <x:row r="3479" spans="3:9">
      <x:c r="C3479" s="195" t="s">
        <x:v>6847</x:v>
      </x:c>
      <x:c r="D3479" s="194" t="s">
        <x:v>2999</x:v>
      </x:c>
      <x:c r="E3479" s="194">
        <x:v>1</x:v>
      </x:c>
      <x:c r="F3479" s="361" t="s">
        <x:v>4418</x:v>
      </x:c>
      <x:c r="G3479" s="362" t="s">
        <x:v>3050</x:v>
      </x:c>
      <x:c r="H3479" s="362">
        <x:v>1</x:v>
      </x:c>
      <x:c r="I3479" s="448" t="s">
        <x:v>7755</x:v>
      </x:c>
    </x:row>
    <x:row r="3480" spans="3:9">
      <x:c r="C3480" s="195" t="s">
        <x:v>6779</x:v>
      </x:c>
      <x:c r="D3480" s="194" t="s">
        <x:v>4629</x:v>
      </x:c>
      <x:c r="E3480" s="194">
        <x:v>1</x:v>
      </x:c>
      <x:c r="F3480" s="195" t="s">
        <x:v>6779</x:v>
      </x:c>
      <x:c r="G3480" s="194" t="s">
        <x:v>4629</x:v>
      </x:c>
      <x:c r="H3480" s="194">
        <x:v>1</x:v>
      </x:c>
      <x:c r="I3480" s="448" t="s">
        <x:v>7755</x:v>
      </x:c>
    </x:row>
    <x:row r="3481" spans="3:9">
      <x:c r="C3481" s="195" t="s">
        <x:v>6183</x:v>
      </x:c>
      <x:c r="D3481" s="194" t="s">
        <x:v>4629</x:v>
      </x:c>
      <x:c r="E3481" s="194">
        <x:v>1</x:v>
      </x:c>
      <x:c r="F3481" s="195" t="s">
        <x:v>6880</x:v>
      </x:c>
      <x:c r="G3481" s="194" t="s">
        <x:v>3050</x:v>
      </x:c>
      <x:c r="H3481" s="194">
        <x:v>1</x:v>
      </x:c>
      <x:c r="I3481" s="448" t="s">
        <x:v>7755</x:v>
      </x:c>
    </x:row>
    <x:row r="3482" spans="3:9">
      <x:c r="C3482" s="195" t="s">
        <x:v>6679</x:v>
      </x:c>
      <x:c r="D3482" s="194" t="s">
        <x:v>4629</x:v>
      </x:c>
      <x:c r="E3482" s="194">
        <x:v>1</x:v>
      </x:c>
      <x:c r="F3482" s="195" t="s">
        <x:v>6257</x:v>
      </x:c>
      <x:c r="G3482" s="194" t="s">
        <x:v>3016</x:v>
      </x:c>
      <x:c r="H3482" s="194">
        <x:v>1</x:v>
      </x:c>
      <x:c r="I3482" s="448" t="s">
        <x:v>7755</x:v>
      </x:c>
    </x:row>
    <x:row r="3483" spans="3:9">
      <x:c r="C3483" s="195" t="s">
        <x:v>1843</x:v>
      </x:c>
      <x:c r="D3483" s="194" t="s">
        <x:v>4629</x:v>
      </x:c>
      <x:c r="E3483" s="194">
        <x:v>1</x:v>
      </x:c>
      <x:c r="F3483" s="355" t="s">
        <x:v>6183</x:v>
      </x:c>
      <x:c r="G3483" s="356" t="s">
        <x:v>4629</x:v>
      </x:c>
      <x:c r="H3483" s="356">
        <x:v>1</x:v>
      </x:c>
      <x:c r="I3483" s="448"/>
    </x:row>
    <x:row r="3484" spans="3:9">
      <x:c r="C3484" s="195" t="s">
        <x:v>4418</x:v>
      </x:c>
      <x:c r="D3484" s="194" t="s">
        <x:v>3050</x:v>
      </x:c>
      <x:c r="E3484" s="194">
        <x:v>1</x:v>
      </x:c>
      <x:c r="F3484" s="195" t="s">
        <x:v>6120</x:v>
      </x:c>
      <x:c r="G3484" s="194" t="s">
        <x:v>2999</x:v>
      </x:c>
      <x:c r="H3484" s="194">
        <x:v>1</x:v>
      </x:c>
      <x:c r="I3484" s="448" t="s">
        <x:v>4958</x:v>
      </x:c>
    </x:row>
    <x:row r="3485" spans="3:9">
      <x:c r="C3485" s="195" t="s">
        <x:v>6880</x:v>
      </x:c>
      <x:c r="D3485" s="194" t="s">
        <x:v>3050</x:v>
      </x:c>
      <x:c r="E3485" s="194">
        <x:v>1</x:v>
      </x:c>
      <x:c r="F3485" s="195" t="s">
        <x:v>1903</x:v>
      </x:c>
      <x:c r="G3485" s="194" t="s">
        <x:v>3016</x:v>
      </x:c>
      <x:c r="H3485" s="194">
        <x:v>1</x:v>
      </x:c>
      <x:c r="I3485" s="448"/>
    </x:row>
    <x:row r="3486" spans="3:9">
      <x:c r="C3486" s="195" t="s">
        <x:v>8200</x:v>
      </x:c>
      <x:c r="D3486" s="194" t="s">
        <x:v>3016</x:v>
      </x:c>
      <x:c r="E3486" s="194">
        <x:v>1</x:v>
      </x:c>
      <x:c r="F3486" s="195" t="s">
        <x:v>4525</x:v>
      </x:c>
      <x:c r="G3486" s="194" t="s">
        <x:v>3016</x:v>
      </x:c>
      <x:c r="H3486" s="194">
        <x:v>1</x:v>
      </x:c>
      <x:c r="I3486" s="448"/>
    </x:row>
    <x:row r="3487" spans="3:9">
      <x:c r="C3487" s="195" t="s">
        <x:v>6257</x:v>
      </x:c>
      <x:c r="D3487" s="194" t="s">
        <x:v>3016</x:v>
      </x:c>
      <x:c r="E3487" s="194">
        <x:v>1</x:v>
      </x:c>
      <x:c r="F3487" s="195" t="s">
        <x:v>6847</x:v>
      </x:c>
      <x:c r="G3487" s="194" t="s">
        <x:v>2999</x:v>
      </x:c>
      <x:c r="H3487" s="194">
        <x:v>1</x:v>
      </x:c>
      <x:c r="I3487" s="448"/>
    </x:row>
    <x:row r="3488" spans="3:9">
      <x:c r="C3488" s="195" t="s">
        <x:v>1903</x:v>
      </x:c>
      <x:c r="D3488" s="194" t="s">
        <x:v>3016</x:v>
      </x:c>
      <x:c r="E3488" s="194">
        <x:v>1</x:v>
      </x:c>
      <x:c r="F3488" s="233" t="s">
        <x:v>6592</x:v>
      </x:c>
      <x:c r="G3488" s="234" t="s">
        <x:v>3016</x:v>
      </x:c>
      <x:c r="H3488" s="234">
        <x:v>1</x:v>
      </x:c>
      <x:c r="I3488" s="448"/>
    </x:row>
    <x:row r="3489" spans="3:9">
      <x:c r="C3489" s="195" t="s">
        <x:v>4525</x:v>
      </x:c>
      <x:c r="D3489" s="194" t="s">
        <x:v>3016</x:v>
      </x:c>
      <x:c r="E3489" s="194">
        <x:v>1</x:v>
      </x:c>
      <x:c r="F3489" s="233" t="s">
        <x:v>6679</x:v>
      </x:c>
      <x:c r="G3489" s="234" t="s">
        <x:v>4629</x:v>
      </x:c>
      <x:c r="H3489" s="234">
        <x:v>1</x:v>
      </x:c>
      <x:c r="I3489" s="448"/>
    </x:row>
    <x:row r="3490" spans="3:9">
      <x:c r="C3490" s="195" t="s">
        <x:v>6592</x:v>
      </x:c>
      <x:c r="D3490" s="194" t="s">
        <x:v>3016</x:v>
      </x:c>
      <x:c r="E3490" s="194">
        <x:v>1</x:v>
      </x:c>
      <x:c r="F3490" s="233" t="s">
        <x:v>1843</x:v>
      </x:c>
      <x:c r="G3490" s="234" t="s">
        <x:v>4629</x:v>
      </x:c>
      <x:c r="H3490" s="234">
        <x:v>1</x:v>
      </x:c>
      <x:c r="I3490" s="448"/>
    </x:row>
    <x:row r="3491" spans="5:5">
      <x:c r="E3491" s="194">
        <x:f>SUM(E3477:E3490)</x:f>
        <x:v>14</x:v>
      </x:c>
    </x:row>
    <x:row r="3492" spans="1:9">
      <x:c r="A3492" s="186">
        <x:v>45959</x:v>
      </x:c>
      <x:c r="B3492" s="452" t="s">
        <x:v>7762</x:v>
      </x:c>
      <x:c r="C3492" s="195" t="s">
        <x:v>6833</x:v>
      </x:c>
      <x:c r="D3492" s="194" t="s">
        <x:v>2999</x:v>
      </x:c>
      <x:c r="E3492" s="194">
        <x:v>1</x:v>
      </x:c>
      <x:c r="F3492" s="543" t="s">
        <x:v>2140</x:v>
      </x:c>
      <x:c r="G3492" s="544" t="s">
        <x:v>3050</x:v>
      </x:c>
      <x:c r="H3492" s="544">
        <x:v>1</x:v>
      </x:c>
      <x:c r="I3492" s="448" t="s">
        <x:v>4958</x:v>
      </x:c>
    </x:row>
    <x:row r="3493" spans="3:9">
      <x:c r="C3493" s="195" t="s">
        <x:v>6183</x:v>
      </x:c>
      <x:c r="D3493" s="194" t="s">
        <x:v>4629</x:v>
      </x:c>
      <x:c r="E3493" s="194">
        <x:v>1</x:v>
      </x:c>
      <x:c r="F3493" s="195" t="s">
        <x:v>2225</x:v>
      </x:c>
      <x:c r="G3493" s="230" t="s">
        <x:v>5641</x:v>
      </x:c>
      <x:c r="H3493" s="194">
        <x:v>1</x:v>
      </x:c>
      <x:c r="I3493" s="448" t="s">
        <x:v>4958</x:v>
      </x:c>
    </x:row>
    <x:row r="3494" spans="3:9">
      <x:c r="C3494" s="195" t="s">
        <x:v>2314</x:v>
      </x:c>
      <x:c r="D3494" s="194" t="s">
        <x:v>3050</x:v>
      </x:c>
      <x:c r="E3494" s="194">
        <x:v>1</x:v>
      </x:c>
      <x:c r="F3494" s="346" t="s">
        <x:v>2314</x:v>
      </x:c>
      <x:c r="G3494" s="347" t="s">
        <x:v>3050</x:v>
      </x:c>
      <x:c r="H3494" s="347">
        <x:v>1</x:v>
      </x:c>
      <x:c r="I3494" s="448"/>
    </x:row>
    <x:row r="3495" spans="3:9">
      <x:c r="C3495" s="195" t="s">
        <x:v>2140</x:v>
      </x:c>
      <x:c r="D3495" s="194" t="s">
        <x:v>3050</x:v>
      </x:c>
      <x:c r="E3495" s="194">
        <x:v>1</x:v>
      </x:c>
      <x:c r="F3495" s="195" t="s">
        <x:v>4459</x:v>
      </x:c>
      <x:c r="G3495" s="194" t="s">
        <x:v>3016</x:v>
      </x:c>
      <x:c r="H3495" s="194">
        <x:v>1</x:v>
      </x:c>
      <x:c r="I3495" s="448"/>
    </x:row>
    <x:row r="3496" spans="3:9">
      <x:c r="C3496" s="195" t="s">
        <x:v>4567</x:v>
      </x:c>
      <x:c r="D3496" s="194" t="s">
        <x:v>3050</x:v>
      </x:c>
      <x:c r="E3496" s="194">
        <x:v>1</x:v>
      </x:c>
      <x:c r="F3496" s="540" t="s">
        <x:v>4567</x:v>
      </x:c>
      <x:c r="G3496" s="541" t="s">
        <x:v>3050</x:v>
      </x:c>
      <x:c r="H3496" s="541">
        <x:v>1</x:v>
      </x:c>
      <x:c r="I3496" s="448"/>
    </x:row>
    <x:row r="3497" spans="3:9">
      <x:c r="C3497" s="195" t="s">
        <x:v>6840</x:v>
      </x:c>
      <x:c r="D3497" s="194" t="s">
        <x:v>3050</x:v>
      </x:c>
      <x:c r="E3497" s="194">
        <x:v>1</x:v>
      </x:c>
      <x:c r="F3497" s="540" t="s">
        <x:v>6183</x:v>
      </x:c>
      <x:c r="G3497" s="541" t="s">
        <x:v>4629</x:v>
      </x:c>
      <x:c r="H3497" s="541">
        <x:v>1</x:v>
      </x:c>
      <x:c r="I3497" s="448"/>
    </x:row>
    <x:row r="3498" spans="3:9">
      <x:c r="C3498" s="195" t="s">
        <x:v>1909</x:v>
      </x:c>
      <x:c r="D3498" s="194" t="s">
        <x:v>3050</x:v>
      </x:c>
      <x:c r="E3498" s="194">
        <x:v>1</x:v>
      </x:c>
      <x:c r="F3498" s="540" t="s">
        <x:v>1866</x:v>
      </x:c>
      <x:c r="G3498" s="542" t="s">
        <x:v>8437</x:v>
      </x:c>
      <x:c r="H3498" s="541">
        <x:v>1</x:v>
      </x:c>
      <x:c r="I3498" s="448"/>
    </x:row>
    <x:row r="3499" spans="3:9">
      <x:c r="C3499" s="195" t="s">
        <x:v>6947</x:v>
      </x:c>
      <x:c r="D3499" s="194" t="s">
        <x:v>3050</x:v>
      </x:c>
      <x:c r="E3499" s="194">
        <x:v>1</x:v>
      </x:c>
      <x:c r="F3499" s="540" t="s">
        <x:v>6840</x:v>
      </x:c>
      <x:c r="G3499" s="541" t="s">
        <x:v>3050</x:v>
      </x:c>
      <x:c r="H3499" s="541">
        <x:v>1</x:v>
      </x:c>
      <x:c r="I3499" s="448"/>
    </x:row>
    <x:row r="3500" spans="3:9">
      <x:c r="C3500" s="195" t="s">
        <x:v>4746</x:v>
      </x:c>
      <x:c r="D3500" s="87" t="s">
        <x:v>6843</x:v>
      </x:c>
      <x:c r="E3500" s="194">
        <x:v>1</x:v>
      </x:c>
      <x:c r="F3500" s="540" t="s">
        <x:v>4523</x:v>
      </x:c>
      <x:c r="G3500" s="541" t="s">
        <x:v>4621</x:v>
      </x:c>
      <x:c r="H3500" s="541">
        <x:v>1</x:v>
      </x:c>
      <x:c r="I3500" s="448" t="s">
        <x:v>4958</x:v>
      </x:c>
    </x:row>
    <x:row r="3501" spans="3:9">
      <x:c r="C3501" s="195" t="s">
        <x:v>4523</x:v>
      </x:c>
      <x:c r="D3501" s="194" t="s">
        <x:v>4621</x:v>
      </x:c>
      <x:c r="E3501" s="194">
        <x:v>1</x:v>
      </x:c>
      <x:c r="F3501" s="540" t="s">
        <x:v>1909</x:v>
      </x:c>
      <x:c r="G3501" s="541" t="s">
        <x:v>3050</x:v>
      </x:c>
      <x:c r="H3501" s="541">
        <x:v>1</x:v>
      </x:c>
      <x:c r="I3501" s="448"/>
    </x:row>
    <x:row r="3502" spans="3:9">
      <x:c r="C3502" s="195" t="s">
        <x:v>4768</x:v>
      </x:c>
      <x:c r="D3502" s="194" t="s">
        <x:v>4621</x:v>
      </x:c>
      <x:c r="E3502" s="194">
        <x:v>1</x:v>
      </x:c>
      <x:c r="F3502" s="195" t="s">
        <x:v>4768</x:v>
      </x:c>
      <x:c r="G3502" s="194" t="s">
        <x:v>4621</x:v>
      </x:c>
      <x:c r="H3502" s="194">
        <x:v>1</x:v>
      </x:c>
      <x:c r="I3502" s="448"/>
    </x:row>
    <x:row r="3503" spans="1:9">
      <x:c r="A3503" s="181" t="s">
        <x:v>8437</x:v>
      </x:c>
      <x:c r="C3503" s="195" t="s">
        <x:v>1866</x:v>
      </x:c>
      <x:c r="D3503" s="230" t="s">
        <x:v>8437</x:v>
      </x:c>
      <x:c r="E3503" s="194">
        <x:v>1</x:v>
      </x:c>
      <x:c r="F3503" s="195" t="s">
        <x:v>6833</x:v>
      </x:c>
      <x:c r="G3503" s="194" t="s">
        <x:v>2999</x:v>
      </x:c>
      <x:c r="H3503" s="194">
        <x:v>1</x:v>
      </x:c>
      <x:c r="I3503" s="448" t="s">
        <x:v>4958</x:v>
      </x:c>
    </x:row>
    <x:row r="3504" spans="1:9">
      <x:c r="A3504" s="181" t="s">
        <x:v>5641</x:v>
      </x:c>
      <x:c r="C3504" s="195" t="s">
        <x:v>2225</x:v>
      </x:c>
      <x:c r="D3504" s="230" t="s">
        <x:v>5641</x:v>
      </x:c>
      <x:c r="E3504" s="194">
        <x:v>1</x:v>
      </x:c>
      <x:c r="F3504" s="233" t="s">
        <x:v>6947</x:v>
      </x:c>
      <x:c r="G3504" s="234" t="s">
        <x:v>3050</x:v>
      </x:c>
      <x:c r="H3504" s="234">
        <x:v>1</x:v>
      </x:c>
      <x:c r="I3504" s="448"/>
    </x:row>
    <x:row r="3505" spans="3:9">
      <x:c r="C3505" s="195" t="s">
        <x:v>4459</x:v>
      </x:c>
      <x:c r="D3505" s="194" t="s">
        <x:v>3016</x:v>
      </x:c>
      <x:c r="E3505" s="194">
        <x:v>1</x:v>
      </x:c>
      <x:c r="F3505" s="233" t="s">
        <x:v>4746</x:v>
      </x:c>
      <x:c r="G3505" s="188" t="s">
        <x:v>6843</x:v>
      </x:c>
      <x:c r="H3505" s="234">
        <x:v>1</x:v>
      </x:c>
      <x:c r="I3505" s="448" t="s">
        <x:v>4958</x:v>
      </x:c>
    </x:row>
    <x:row r="3506" spans="5:5">
      <x:c r="E3506" s="194">
        <x:f>SUM(E3492:E3505)</x:f>
        <x:v>14</x:v>
      </x:c>
    </x:row>
    <x:row r="3507" spans="1:9">
      <x:c r="A3507" s="186">
        <x:v>45960</x:v>
      </x:c>
      <x:c r="B3507" s="452" t="s">
        <x:v>7753</x:v>
      </x:c>
      <x:c r="C3507" s="195" t="s">
        <x:v>6205</x:v>
      </x:c>
      <x:c r="D3507" s="194" t="s">
        <x:v>3044</x:v>
      </x:c>
      <x:c r="E3507" s="194">
        <x:v>1</x:v>
      </x:c>
      <x:c r="F3507" s="545" t="s">
        <x:v>5782</x:v>
      </x:c>
      <x:c r="G3507" s="546" t="s">
        <x:v>3016</x:v>
      </x:c>
      <x:c r="H3507" s="546">
        <x:v>1</x:v>
      </x:c>
      <x:c r="I3507" s="448" t="s">
        <x:v>4958</x:v>
      </x:c>
    </x:row>
    <x:row r="3508" spans="3:9">
      <x:c r="C3508" s="195" t="s">
        <x:v>8782</x:v>
      </x:c>
      <x:c r="D3508" s="194" t="s">
        <x:v>3050</x:v>
      </x:c>
      <x:c r="E3508" s="194">
        <x:v>1</x:v>
      </x:c>
      <x:c r="F3508" s="195" t="s">
        <x:v>8782</x:v>
      </x:c>
      <x:c r="G3508" s="194" t="s">
        <x:v>3050</x:v>
      </x:c>
      <x:c r="H3508" s="194">
        <x:v>1</x:v>
      </x:c>
      <x:c r="I3508" s="448" t="s">
        <x:v>4958</x:v>
      </x:c>
    </x:row>
    <x:row r="3509" spans="3:9">
      <x:c r="C3509" s="195" t="s">
        <x:v>6096</x:v>
      </x:c>
      <x:c r="D3509" s="194" t="s">
        <x:v>3050</x:v>
      </x:c>
      <x:c r="E3509" s="194">
        <x:v>1</x:v>
      </x:c>
      <x:c r="F3509" s="346" t="s">
        <x:v>6917</x:v>
      </x:c>
      <x:c r="G3509" s="347" t="s">
        <x:v>4621</x:v>
      </x:c>
      <x:c r="H3509" s="347">
        <x:v>2</x:v>
      </x:c>
      <x:c r="I3509" s="448"/>
    </x:row>
    <x:row r="3510" spans="3:9">
      <x:c r="C3510" s="195" t="s">
        <x:v>4588</x:v>
      </x:c>
      <x:c r="D3510" s="194" t="s">
        <x:v>3050</x:v>
      </x:c>
      <x:c r="E3510" s="194">
        <x:v>1</x:v>
      </x:c>
      <x:c r="F3510" s="195" t="s">
        <x:v>6205</x:v>
      </x:c>
      <x:c r="G3510" s="194" t="s">
        <x:v>3044</x:v>
      </x:c>
      <x:c r="H3510" s="194">
        <x:v>1</x:v>
      </x:c>
      <x:c r="I3510" s="448" t="s">
        <x:v>4958</x:v>
      </x:c>
    </x:row>
    <x:row r="3511" spans="3:9">
      <x:c r="C3511" s="195" t="s">
        <x:v>6917</x:v>
      </x:c>
      <x:c r="D3511" s="194" t="s">
        <x:v>4621</x:v>
      </x:c>
      <x:c r="E3511" s="194">
        <x:v>2</x:v>
      </x:c>
      <x:c r="F3511" s="355" t="s">
        <x:v>6096</x:v>
      </x:c>
      <x:c r="G3511" s="356" t="s">
        <x:v>3050</x:v>
      </x:c>
      <x:c r="H3511" s="356">
        <x:v>1</x:v>
      </x:c>
      <x:c r="I3511" s="448" t="s">
        <x:v>7755</x:v>
      </x:c>
    </x:row>
    <x:row r="3512" spans="3:9">
      <x:c r="C3512" s="195" t="s">
        <x:v>6181</x:v>
      </x:c>
      <x:c r="D3512" s="194" t="s">
        <x:v>4621</x:v>
      </x:c>
      <x:c r="E3512" s="194">
        <x:v>1</x:v>
      </x:c>
      <x:c r="F3512" s="195" t="s">
        <x:v>6181</x:v>
      </x:c>
      <x:c r="G3512" s="194" t="s">
        <x:v>4621</x:v>
      </x:c>
      <x:c r="H3512" s="194">
        <x:v>1</x:v>
      </x:c>
      <x:c r="I3512" s="448"/>
    </x:row>
    <x:row r="3513" spans="3:9">
      <x:c r="C3513" s="195" t="s">
        <x:v>3372</x:v>
      </x:c>
      <x:c r="D3513" s="194" t="s">
        <x:v>4621</x:v>
      </x:c>
      <x:c r="E3513" s="194">
        <x:v>1</x:v>
      </x:c>
      <x:c r="F3513" s="233" t="s">
        <x:v>3372</x:v>
      </x:c>
      <x:c r="G3513" s="234" t="s">
        <x:v>4621</x:v>
      </x:c>
      <x:c r="H3513" s="234">
        <x:v>1</x:v>
      </x:c>
      <x:c r="I3513" s="448"/>
    </x:row>
    <x:row r="3514" spans="3:9">
      <x:c r="C3514" s="195" t="s">
        <x:v>1891</x:v>
      </x:c>
      <x:c r="D3514" s="194" t="s">
        <x:v>4621</x:v>
      </x:c>
      <x:c r="E3514" s="194">
        <x:v>1</x:v>
      </x:c>
      <x:c r="F3514" s="233" t="s">
        <x:v>4588</x:v>
      </x:c>
      <x:c r="G3514" s="234" t="s">
        <x:v>3050</x:v>
      </x:c>
      <x:c r="H3514" s="234">
        <x:v>1</x:v>
      </x:c>
      <x:c r="I3514" s="448" t="s">
        <x:v>7755</x:v>
      </x:c>
    </x:row>
    <x:row r="3515" spans="3:9">
      <x:c r="C3515" s="195" t="s">
        <x:v>4765</x:v>
      </x:c>
      <x:c r="D3515" s="194" t="s">
        <x:v>4621</x:v>
      </x:c>
      <x:c r="E3515" s="194">
        <x:v>1</x:v>
      </x:c>
      <x:c r="F3515" s="233" t="s">
        <x:v>1891</x:v>
      </x:c>
      <x:c r="G3515" s="234" t="s">
        <x:v>4621</x:v>
      </x:c>
      <x:c r="H3515" s="234">
        <x:v>1</x:v>
      </x:c>
      <x:c r="I3515" s="448"/>
    </x:row>
    <x:row r="3516" spans="3:9">
      <x:c r="C3516" s="195" t="s">
        <x:v>5782</x:v>
      </x:c>
      <x:c r="D3516" s="194" t="s">
        <x:v>3016</x:v>
      </x:c>
      <x:c r="E3516" s="194">
        <x:v>1</x:v>
      </x:c>
      <x:c r="F3516" s="233" t="s">
        <x:v>4765</x:v>
      </x:c>
      <x:c r="G3516" s="234" t="s">
        <x:v>4621</x:v>
      </x:c>
      <x:c r="H3516" s="234">
        <x:v>1</x:v>
      </x:c>
      <x:c r="I3516" s="448"/>
    </x:row>
    <x:row r="3517" spans="5:5">
      <x:c r="E3517" s="194">
        <x:f>SUM(E3507:E3516)</x:f>
        <x:v>11</x:v>
      </x:c>
    </x:row>
    <x:row r="3518" spans="1:9">
      <x:c r="A3518" s="186">
        <x:v>45961</x:v>
      </x:c>
      <x:c r="B3518" s="452" t="s">
        <x:v>7716</x:v>
      </x:c>
      <x:c r="C3518" s="195" t="s">
        <x:v>9155</x:v>
      </x:c>
      <x:c r="D3518" s="194" t="s">
        <x:v>3044</x:v>
      </x:c>
      <x:c r="E3518" s="194">
        <x:v>1</x:v>
      </x:c>
      <x:c r="F3518" s="273" t="s">
        <x:v>8371</x:v>
      </x:c>
      <x:c r="G3518" s="274" t="s">
        <x:v>4629</x:v>
      </x:c>
      <x:c r="H3518" s="274">
        <x:v>1</x:v>
      </x:c>
      <x:c r="I3518" s="448"/>
    </x:row>
    <x:row r="3519" spans="3:9">
      <x:c r="C3519" s="195" t="s">
        <x:v>6688</x:v>
      </x:c>
      <x:c r="D3519" s="194" t="s">
        <x:v>2999</x:v>
      </x:c>
      <x:c r="E3519" s="194">
        <x:v>1</x:v>
      </x:c>
      <x:c r="F3519" s="195" t="s">
        <x:v>9155</x:v>
      </x:c>
      <x:c r="G3519" s="194" t="s">
        <x:v>3044</x:v>
      </x:c>
      <x:c r="H3519" s="194">
        <x:v>1</x:v>
      </x:c>
      <x:c r="I3519" s="448"/>
    </x:row>
    <x:row r="3520" spans="3:9">
      <x:c r="C3520" s="195" t="s">
        <x:v>6126</x:v>
      </x:c>
      <x:c r="D3520" s="194" t="s">
        <x:v>2999</x:v>
      </x:c>
      <x:c r="E3520" s="194">
        <x:v>1</x:v>
      </x:c>
      <x:c r="F3520" s="195" t="s">
        <x:v>8725</x:v>
      </x:c>
      <x:c r="G3520" s="194" t="s">
        <x:v>4621</x:v>
      </x:c>
      <x:c r="H3520" s="194">
        <x:v>1</x:v>
      </x:c>
      <x:c r="I3520" s="448"/>
    </x:row>
    <x:row r="3521" spans="3:9">
      <x:c r="C3521" s="195" t="s">
        <x:v>4641</x:v>
      </x:c>
      <x:c r="D3521" s="194" t="s">
        <x:v>2999</x:v>
      </x:c>
      <x:c r="E3521" s="194">
        <x:v>1</x:v>
      </x:c>
      <x:c r="F3521" s="442" t="s">
        <x:v>8239</x:v>
      </x:c>
      <x:c r="G3521" s="443" t="s">
        <x:v>4629</x:v>
      </x:c>
      <x:c r="H3521" s="443">
        <x:v>1</x:v>
      </x:c>
      <x:c r="I3521" s="448"/>
    </x:row>
    <x:row r="3522" spans="3:9">
      <x:c r="C3522" s="195" t="s">
        <x:v>8371</x:v>
      </x:c>
      <x:c r="D3522" s="194" t="s">
        <x:v>4629</x:v>
      </x:c>
      <x:c r="E3522" s="194">
        <x:v>1</x:v>
      </x:c>
      <x:c r="F3522" s="195" t="s">
        <x:v>1941</x:v>
      </x:c>
      <x:c r="G3522" s="194" t="s">
        <x:v>3050</x:v>
      </x:c>
      <x:c r="H3522" s="194">
        <x:v>1</x:v>
      </x:c>
      <x:c r="I3522" s="448" t="s">
        <x:v>4958</x:v>
      </x:c>
    </x:row>
    <x:row r="3523" spans="3:9">
      <x:c r="C3523" s="195" t="s">
        <x:v>8239</x:v>
      </x:c>
      <x:c r="D3523" s="194" t="s">
        <x:v>4629</x:v>
      </x:c>
      <x:c r="E3523" s="194">
        <x:v>1</x:v>
      </x:c>
      <x:c r="F3523" s="547" t="s">
        <x:v>1792</x:v>
      </x:c>
      <x:c r="G3523" s="548" t="s">
        <x:v>4629</x:v>
      </x:c>
      <x:c r="H3523" s="548">
        <x:v>1</x:v>
      </x:c>
      <x:c r="I3523" s="448" t="s">
        <x:v>7755</x:v>
      </x:c>
    </x:row>
    <x:row r="3524" spans="3:9">
      <x:c r="C3524" s="195" t="s">
        <x:v>1792</x:v>
      </x:c>
      <x:c r="D3524" s="194" t="s">
        <x:v>4629</x:v>
      </x:c>
      <x:c r="E3524" s="194">
        <x:v>1</x:v>
      </x:c>
      <x:c r="F3524" s="195" t="s">
        <x:v>6929</x:v>
      </x:c>
      <x:c r="G3524" s="194" t="s">
        <x:v>3016</x:v>
      </x:c>
      <x:c r="H3524" s="194">
        <x:v>1</x:v>
      </x:c>
      <x:c r="I3524" s="448" t="s">
        <x:v>4958</x:v>
      </x:c>
    </x:row>
    <x:row r="3525" spans="3:9">
      <x:c r="C3525" s="195" t="s">
        <x:v>3442</x:v>
      </x:c>
      <x:c r="D3525" s="194" t="s">
        <x:v>4629</x:v>
      </x:c>
      <x:c r="E3525" s="194">
        <x:v>1</x:v>
      </x:c>
      <x:c r="F3525" s="346" t="s">
        <x:v>1917</x:v>
      </x:c>
      <x:c r="G3525" s="347" t="s">
        <x:v>3050</x:v>
      </x:c>
      <x:c r="H3525" s="347">
        <x:v>1</x:v>
      </x:c>
      <x:c r="I3525" s="448"/>
    </x:row>
    <x:row r="3526" spans="3:9">
      <x:c r="C3526" s="195" t="s">
        <x:v>6829</x:v>
      </x:c>
      <x:c r="D3526" s="194" t="s">
        <x:v>4629</x:v>
      </x:c>
      <x:c r="E3526" s="194">
        <x:v>1</x:v>
      </x:c>
      <x:c r="F3526" s="346" t="s">
        <x:v>3442</x:v>
      </x:c>
      <x:c r="G3526" s="347" t="s">
        <x:v>4629</x:v>
      </x:c>
      <x:c r="H3526" s="347">
        <x:v>1</x:v>
      </x:c>
      <x:c r="I3526" s="448" t="s">
        <x:v>7755</x:v>
      </x:c>
    </x:row>
    <x:row r="3527" spans="3:9">
      <x:c r="C3527" s="195" t="s">
        <x:v>6817</x:v>
      </x:c>
      <x:c r="D3527" s="194" t="s">
        <x:v>4629</x:v>
      </x:c>
      <x:c r="E3527" s="194">
        <x:v>1</x:v>
      </x:c>
      <x:c r="F3527" s="346" t="s">
        <x:v>6829</x:v>
      </x:c>
      <x:c r="G3527" s="347" t="s">
        <x:v>4629</x:v>
      </x:c>
      <x:c r="H3527" s="347">
        <x:v>1</x:v>
      </x:c>
      <x:c r="I3527" s="448" t="s">
        <x:v>4958</x:v>
      </x:c>
    </x:row>
    <x:row r="3528" spans="3:9">
      <x:c r="C3528" s="195" t="s">
        <x:v>6679</x:v>
      </x:c>
      <x:c r="D3528" s="194" t="s">
        <x:v>4629</x:v>
      </x:c>
      <x:c r="E3528" s="194">
        <x:v>2</x:v>
      </x:c>
      <x:c r="F3528" s="195" t="s">
        <x:v>4809</x:v>
      </x:c>
      <x:c r="G3528" s="194" t="s">
        <x:v>4621</x:v>
      </x:c>
      <x:c r="H3528" s="194">
        <x:v>1</x:v>
      </x:c>
      <x:c r="I3528" s="448" t="s">
        <x:v>4958</x:v>
      </x:c>
    </x:row>
    <x:row r="3529" spans="3:9">
      <x:c r="C3529" s="195" t="s">
        <x:v>4367</x:v>
      </x:c>
      <x:c r="D3529" s="194" t="s">
        <x:v>4629</x:v>
      </x:c>
      <x:c r="E3529" s="194">
        <x:v>2</x:v>
      </x:c>
      <x:c r="F3529" s="195" t="s">
        <x:v>4646</x:v>
      </x:c>
      <x:c r="G3529" s="194" t="s">
        <x:v>3050</x:v>
      </x:c>
      <x:c r="H3529" s="194">
        <x:v>1</x:v>
      </x:c>
      <x:c r="I3529" s="448" t="s">
        <x:v>4958</x:v>
      </x:c>
    </x:row>
    <x:row r="3530" spans="3:9">
      <x:c r="C3530" s="195" t="s">
        <x:v>1941</x:v>
      </x:c>
      <x:c r="D3530" s="194" t="s">
        <x:v>3050</x:v>
      </x:c>
      <x:c r="E3530" s="194">
        <x:v>1</x:v>
      </x:c>
      <x:c r="F3530" s="195" t="s">
        <x:v>6863</x:v>
      </x:c>
      <x:c r="G3530" s="194" t="s">
        <x:v>4621</x:v>
      </x:c>
      <x:c r="H3530" s="194">
        <x:v>1</x:v>
      </x:c>
      <x:c r="I3530" s="448"/>
    </x:row>
    <x:row r="3531" spans="3:9">
      <x:c r="C3531" s="195" t="s">
        <x:v>1917</x:v>
      </x:c>
      <x:c r="D3531" s="194" t="s">
        <x:v>3050</x:v>
      </x:c>
      <x:c r="E3531" s="194">
        <x:v>1</x:v>
      </x:c>
      <x:c r="F3531" s="355" t="s">
        <x:v>4737</x:v>
      </x:c>
      <x:c r="G3531" s="356" t="s">
        <x:v>4621</x:v>
      </x:c>
      <x:c r="H3531" s="356">
        <x:v>1</x:v>
      </x:c>
      <x:c r="I3531" s="448"/>
    </x:row>
    <x:row r="3532" spans="3:9">
      <x:c r="C3532" s="195" t="s">
        <x:v>4646</x:v>
      </x:c>
      <x:c r="D3532" s="194" t="s">
        <x:v>3050</x:v>
      </x:c>
      <x:c r="E3532" s="194">
        <x:v>1</x:v>
      </x:c>
      <x:c r="F3532" s="195" t="s">
        <x:v>4499</x:v>
      </x:c>
      <x:c r="G3532" s="194" t="s">
        <x:v>3050</x:v>
      </x:c>
      <x:c r="H3532" s="194">
        <x:v>1</x:v>
      </x:c>
      <x:c r="I3532" s="448"/>
    </x:row>
    <x:row r="3533" spans="3:9">
      <x:c r="C3533" s="195" t="s">
        <x:v>4499</x:v>
      </x:c>
      <x:c r="D3533" s="194" t="s">
        <x:v>3050</x:v>
      </x:c>
      <x:c r="E3533" s="194">
        <x:v>1</x:v>
      </x:c>
      <x:c r="F3533" s="195" t="s">
        <x:v>4490</x:v>
      </x:c>
      <x:c r="G3533" s="194" t="s">
        <x:v>4621</x:v>
      </x:c>
      <x:c r="H3533" s="194">
        <x:v>1</x:v>
      </x:c>
      <x:c r="I3533" s="448" t="s">
        <x:v>4958</x:v>
      </x:c>
    </x:row>
    <x:row r="3534" spans="3:9">
      <x:c r="C3534" s="195" t="s">
        <x:v>6279</x:v>
      </x:c>
      <x:c r="D3534" s="194" t="s">
        <x:v>3050</x:v>
      </x:c>
      <x:c r="E3534" s="194">
        <x:v>1</x:v>
      </x:c>
      <x:c r="F3534" s="195" t="s">
        <x:v>6688</x:v>
      </x:c>
      <x:c r="G3534" s="194" t="s">
        <x:v>2999</x:v>
      </x:c>
      <x:c r="H3534" s="194">
        <x:v>1</x:v>
      </x:c>
      <x:c r="I3534" s="448" t="s">
        <x:v>7755</x:v>
      </x:c>
    </x:row>
    <x:row r="3535" spans="3:9">
      <x:c r="C3535" s="195" t="s">
        <x:v>3304</x:v>
      </x:c>
      <x:c r="D3535" s="194" t="s">
        <x:v>3050</x:v>
      </x:c>
      <x:c r="E3535" s="194">
        <x:v>1</x:v>
      </x:c>
      <x:c r="F3535" s="195" t="s">
        <x:v>6126</x:v>
      </x:c>
      <x:c r="G3535" s="194" t="s">
        <x:v>2999</x:v>
      </x:c>
      <x:c r="H3535" s="194">
        <x:v>1</x:v>
      </x:c>
      <x:c r="I3535" s="448" t="s">
        <x:v>4958</x:v>
      </x:c>
    </x:row>
    <x:row r="3536" spans="3:9">
      <x:c r="C3536" s="195" t="s">
        <x:v>3405</x:v>
      </x:c>
      <x:c r="D3536" s="87" t="s">
        <x:v>6843</x:v>
      </x:c>
      <x:c r="E3536" s="194">
        <x:v>1</x:v>
      </x:c>
      <x:c r="F3536" s="195" t="s">
        <x:v>4641</x:v>
      </x:c>
      <x:c r="G3536" s="194" t="s">
        <x:v>2999</x:v>
      </x:c>
      <x:c r="H3536" s="194">
        <x:v>1</x:v>
      </x:c>
      <x:c r="I3536" s="448" t="s">
        <x:v>7755</x:v>
      </x:c>
    </x:row>
    <x:row r="3537" spans="3:9">
      <x:c r="C3537" s="195" t="s">
        <x:v>4746</x:v>
      </x:c>
      <x:c r="D3537" s="87" t="s">
        <x:v>6843</x:v>
      </x:c>
      <x:c r="E3537" s="194">
        <x:v>1</x:v>
      </x:c>
      <x:c r="F3537" s="233" t="s">
        <x:v>6279</x:v>
      </x:c>
      <x:c r="G3537" s="234" t="s">
        <x:v>3050</x:v>
      </x:c>
      <x:c r="H3537" s="234">
        <x:v>1</x:v>
      </x:c>
      <x:c r="I3537" s="448" t="s">
        <x:v>4958</x:v>
      </x:c>
    </x:row>
    <x:row r="3538" spans="3:9">
      <x:c r="C3538" s="195" t="s">
        <x:v>8725</x:v>
      </x:c>
      <x:c r="D3538" s="194" t="s">
        <x:v>4621</x:v>
      </x:c>
      <x:c r="E3538" s="194">
        <x:v>1</x:v>
      </x:c>
      <x:c r="F3538" s="233" t="s">
        <x:v>4517</x:v>
      </x:c>
      <x:c r="G3538" s="234" t="s">
        <x:v>4621</x:v>
      </x:c>
      <x:c r="H3538" s="234">
        <x:v>1</x:v>
      </x:c>
      <x:c r="I3538" s="448"/>
    </x:row>
    <x:row r="3539" spans="3:9">
      <x:c r="C3539" s="195" t="s">
        <x:v>4809</x:v>
      </x:c>
      <x:c r="D3539" s="194" t="s">
        <x:v>4621</x:v>
      </x:c>
      <x:c r="E3539" s="194">
        <x:v>1</x:v>
      </x:c>
      <x:c r="F3539" s="233" t="s">
        <x:v>6817</x:v>
      </x:c>
      <x:c r="G3539" s="234" t="s">
        <x:v>4629</x:v>
      </x:c>
      <x:c r="H3539" s="234">
        <x:v>1</x:v>
      </x:c>
      <x:c r="I3539" s="448" t="s">
        <x:v>4958</x:v>
      </x:c>
    </x:row>
    <x:row r="3540" spans="3:9">
      <x:c r="C3540" s="195" t="s">
        <x:v>6863</x:v>
      </x:c>
      <x:c r="D3540" s="194" t="s">
        <x:v>4621</x:v>
      </x:c>
      <x:c r="E3540" s="194">
        <x:v>1</x:v>
      </x:c>
      <x:c r="F3540" s="233" t="s">
        <x:v>6679</x:v>
      </x:c>
      <x:c r="G3540" s="234" t="s">
        <x:v>4629</x:v>
      </x:c>
      <x:c r="H3540" s="234">
        <x:v>2</x:v>
      </x:c>
      <x:c r="I3540" s="448" t="s">
        <x:v>4958</x:v>
      </x:c>
    </x:row>
    <x:row r="3541" spans="3:9">
      <x:c r="C3541" s="195" t="s">
        <x:v>4737</x:v>
      </x:c>
      <x:c r="D3541" s="194" t="s">
        <x:v>4621</x:v>
      </x:c>
      <x:c r="E3541" s="194">
        <x:v>1</x:v>
      </x:c>
      <x:c r="F3541" s="233" t="s">
        <x:v>3405</x:v>
      </x:c>
      <x:c r="G3541" s="188" t="s">
        <x:v>6843</x:v>
      </x:c>
      <x:c r="H3541" s="234">
        <x:v>1</x:v>
      </x:c>
      <x:c r="I3541" s="448"/>
    </x:row>
    <x:row r="3542" spans="3:9">
      <x:c r="C3542" s="195" t="s">
        <x:v>4490</x:v>
      </x:c>
      <x:c r="D3542" s="194" t="s">
        <x:v>4621</x:v>
      </x:c>
      <x:c r="E3542" s="194">
        <x:v>1</x:v>
      </x:c>
      <x:c r="F3542" s="233" t="s">
        <x:v>3304</x:v>
      </x:c>
      <x:c r="G3542" s="234" t="s">
        <x:v>3050</x:v>
      </x:c>
      <x:c r="H3542" s="234">
        <x:v>1</x:v>
      </x:c>
      <x:c r="I3542" s="448"/>
    </x:row>
    <x:row r="3543" spans="3:9">
      <x:c r="C3543" s="195" t="s">
        <x:v>4517</x:v>
      </x:c>
      <x:c r="D3543" s="194" t="s">
        <x:v>4621</x:v>
      </x:c>
      <x:c r="E3543" s="194">
        <x:v>1</x:v>
      </x:c>
      <x:c r="F3543" s="233" t="s">
        <x:v>6614</x:v>
      </x:c>
      <x:c r="G3543" s="234" t="s">
        <x:v>4621</x:v>
      </x:c>
      <x:c r="H3543" s="234">
        <x:v>1</x:v>
      </x:c>
      <x:c r="I3543" s="448"/>
    </x:row>
    <x:row r="3544" spans="3:9">
      <x:c r="C3544" s="195" t="s">
        <x:v>6614</x:v>
      </x:c>
      <x:c r="D3544" s="194" t="s">
        <x:v>4621</x:v>
      </x:c>
      <x:c r="E3544" s="194">
        <x:v>1</x:v>
      </x:c>
      <x:c r="F3544" s="233" t="s">
        <x:v>4746</x:v>
      </x:c>
      <x:c r="G3544" s="188" t="s">
        <x:v>6843</x:v>
      </x:c>
      <x:c r="H3544" s="234">
        <x:v>1</x:v>
      </x:c>
      <x:c r="I3544" s="448" t="s">
        <x:v>7755</x:v>
      </x:c>
    </x:row>
    <x:row r="3545" spans="3:9">
      <x:c r="C3545" s="195" t="s">
        <x:v>6929</x:v>
      </x:c>
      <x:c r="D3545" s="194" t="s">
        <x:v>3016</x:v>
      </x:c>
      <x:c r="E3545" s="194">
        <x:v>1</x:v>
      </x:c>
      <x:c r="F3545" s="233" t="s">
        <x:v>4367</x:v>
      </x:c>
      <x:c r="G3545" s="234" t="s">
        <x:v>4629</x:v>
      </x:c>
      <x:c r="H3545" s="234">
        <x:v>2</x:v>
      </x:c>
      <x:c r="I3545" s="448"/>
    </x:row>
    <x:row r="3546" spans="3:9">
      <x:c r="C3546" s="195" t="s">
        <x:v>6734</x:v>
      </x:c>
      <x:c r="D3546" s="194" t="s">
        <x:v>3016</x:v>
      </x:c>
      <x:c r="E3546" s="194">
        <x:v>1</x:v>
      </x:c>
      <x:c r="F3546" s="233" t="s">
        <x:v>6734</x:v>
      </x:c>
      <x:c r="G3546" s="234" t="s">
        <x:v>3016</x:v>
      </x:c>
      <x:c r="H3546" s="234">
        <x:v>1</x:v>
      </x:c>
      <x:c r="I3546" s="448"/>
    </x:row>
    <x:row r="3547" spans="5:5">
      <x:c r="E3547" s="194">
        <x:f>SUM(E3518:E3546)</x:f>
        <x:v>31</x:v>
      </x:c>
    </x:row>
    <x:row r="3548" spans="1:9">
      <x:c r="A3548" s="186">
        <x:v>45962</x:v>
      </x:c>
      <x:c r="B3548" s="452" t="s">
        <x:v>7734</x:v>
      </x:c>
      <x:c r="C3548" s="195" t="s">
        <x:v>6126</x:v>
      </x:c>
      <x:c r="D3548" s="194" t="s">
        <x:v>2999</x:v>
      </x:c>
      <x:c r="E3548" s="194">
        <x:v>1</x:v>
      </x:c>
      <x:c r="F3548" s="583" t="s">
        <x:v>8970</x:v>
      </x:c>
      <x:c r="G3548" s="564" t="s">
        <x:v>4629</x:v>
      </x:c>
      <x:c r="H3548" s="564">
        <x:v>1</x:v>
      </x:c>
      <x:c r="I3548" s="448"/>
    </x:row>
    <x:row r="3549" spans="3:9">
      <x:c r="C3549" s="195" t="s">
        <x:v>8465</x:v>
      </x:c>
      <x:c r="D3549" s="194" t="s">
        <x:v>4629</x:v>
      </x:c>
      <x:c r="E3549" s="194">
        <x:v>1</x:v>
      </x:c>
      <x:c r="F3549" s="584" t="s">
        <x:v>8320</x:v>
      </x:c>
      <x:c r="G3549" s="194" t="s">
        <x:v>3050</x:v>
      </x:c>
      <x:c r="H3549" s="194">
        <x:v>1</x:v>
      </x:c>
      <x:c r="I3549" s="448" t="s">
        <x:v>7755</x:v>
      </x:c>
    </x:row>
    <x:row r="3550" spans="3:9">
      <x:c r="C3550" s="195" t="s">
        <x:v>8970</x:v>
      </x:c>
      <x:c r="D3550" s="194" t="s">
        <x:v>4629</x:v>
      </x:c>
      <x:c r="E3550" s="194">
        <x:v>1</x:v>
      </x:c>
      <x:c r="F3550" s="585" t="s">
        <x:v>2314</x:v>
      </x:c>
      <x:c r="G3550" s="507" t="s">
        <x:v>3050</x:v>
      </x:c>
      <x:c r="H3550" s="507">
        <x:v>1</x:v>
      </x:c>
      <x:c r="I3550" s="448"/>
    </x:row>
    <x:row r="3551" spans="3:9">
      <x:c r="C3551" s="195" t="s">
        <x:v>6859</x:v>
      </x:c>
      <x:c r="D3551" s="194" t="s">
        <x:v>4629</x:v>
      </x:c>
      <x:c r="E3551" s="194">
        <x:v>1</x:v>
      </x:c>
      <x:c r="F3551" s="585" t="s">
        <x:v>8465</x:v>
      </x:c>
      <x:c r="G3551" s="507" t="s">
        <x:v>4629</x:v>
      </x:c>
      <x:c r="H3551" s="507">
        <x:v>1</x:v>
      </x:c>
      <x:c r="I3551" s="448"/>
    </x:row>
    <x:row r="3552" spans="3:9">
      <x:c r="C3552" s="195" t="s">
        <x:v>6097</x:v>
      </x:c>
      <x:c r="D3552" s="194" t="s">
        <x:v>4629</x:v>
      </x:c>
      <x:c r="E3552" s="194">
        <x:v>1</x:v>
      </x:c>
      <x:c r="F3552" s="584" t="s">
        <x:v>6850</x:v>
      </x:c>
      <x:c r="G3552" s="194" t="s">
        <x:v>3016</x:v>
      </x:c>
      <x:c r="H3552" s="194">
        <x:v>1</x:v>
      </x:c>
      <x:c r="I3552" s="448" t="s">
        <x:v>7755</x:v>
      </x:c>
    </x:row>
    <x:row r="3553" spans="3:9">
      <x:c r="C3553" s="195" t="s">
        <x:v>6679</x:v>
      </x:c>
      <x:c r="D3553" s="194" t="s">
        <x:v>4629</x:v>
      </x:c>
      <x:c r="E3553" s="194">
        <x:v>1</x:v>
      </x:c>
      <x:c r="F3553" s="586" t="s">
        <x:v>5745</x:v>
      </x:c>
      <x:c r="G3553" s="511" t="s">
        <x:v>4621</x:v>
      </x:c>
      <x:c r="H3553" s="511">
        <x:v>1</x:v>
      </x:c>
      <x:c r="I3553" s="448"/>
    </x:row>
    <x:row r="3554" spans="3:9">
      <x:c r="C3554" s="195" t="s">
        <x:v>6621</x:v>
      </x:c>
      <x:c r="D3554" s="194" t="s">
        <x:v>4629</x:v>
      </x:c>
      <x:c r="E3554" s="194">
        <x:v>1</x:v>
      </x:c>
      <x:c r="F3554" s="584" t="s">
        <x:v>6683</x:v>
      </x:c>
      <x:c r="G3554" s="194" t="s">
        <x:v>4621</x:v>
      </x:c>
      <x:c r="H3554" s="194">
        <x:v>1</x:v>
      </x:c>
      <x:c r="I3554" s="448" t="s">
        <x:v>7755</x:v>
      </x:c>
    </x:row>
    <x:row r="3555" spans="3:9">
      <x:c r="C3555" s="195" t="s">
        <x:v>1843</x:v>
      </x:c>
      <x:c r="D3555" s="194" t="s">
        <x:v>4629</x:v>
      </x:c>
      <x:c r="E3555" s="194">
        <x:v>1</x:v>
      </x:c>
      <x:c r="F3555" s="584" t="s">
        <x:v>3271</x:v>
      </x:c>
      <x:c r="G3555" s="194" t="s">
        <x:v>3050</x:v>
      </x:c>
      <x:c r="H3555" s="194">
        <x:v>1</x:v>
      </x:c>
      <x:c r="I3555" s="448" t="s">
        <x:v>7755</x:v>
      </x:c>
    </x:row>
    <x:row r="3556" spans="3:9">
      <x:c r="C3556" s="195" t="s">
        <x:v>4367</x:v>
      </x:c>
      <x:c r="D3556" s="194" t="s">
        <x:v>4629</x:v>
      </x:c>
      <x:c r="E3556" s="194">
        <x:v>1</x:v>
      </x:c>
      <x:c r="F3556" s="587" t="s">
        <x:v>4593</x:v>
      </x:c>
      <x:c r="G3556" s="356" t="s">
        <x:v>4621</x:v>
      </x:c>
      <x:c r="H3556" s="356">
        <x:v>1</x:v>
      </x:c>
      <x:c r="I3556" s="448"/>
    </x:row>
    <x:row r="3557" spans="3:9">
      <x:c r="C3557" s="195" t="s">
        <x:v>2314</x:v>
      </x:c>
      <x:c r="D3557" s="194" t="s">
        <x:v>3050</x:v>
      </x:c>
      <x:c r="E3557" s="194">
        <x:v>1</x:v>
      </x:c>
      <x:c r="F3557" s="587" t="s">
        <x:v>6859</x:v>
      </x:c>
      <x:c r="G3557" s="356" t="s">
        <x:v>4629</x:v>
      </x:c>
      <x:c r="H3557" s="356">
        <x:v>1</x:v>
      </x:c>
      <x:c r="I3557" s="448" t="s">
        <x:v>7755</x:v>
      </x:c>
    </x:row>
    <x:row r="3558" spans="3:9">
      <x:c r="C3558" s="195" t="s">
        <x:v>8320</x:v>
      </x:c>
      <x:c r="D3558" s="194" t="s">
        <x:v>3050</x:v>
      </x:c>
      <x:c r="E3558" s="194">
        <x:v>1</x:v>
      </x:c>
      <x:c r="F3558" s="587" t="s">
        <x:v>6097</x:v>
      </x:c>
      <x:c r="G3558" s="356" t="s">
        <x:v>4629</x:v>
      </x:c>
      <x:c r="H3558" s="356">
        <x:v>1</x:v>
      </x:c>
      <x:c r="I3558" s="448"/>
    </x:row>
    <x:row r="3559" spans="3:9">
      <x:c r="C3559" s="195" t="s">
        <x:v>3271</x:v>
      </x:c>
      <x:c r="D3559" s="194" t="s">
        <x:v>3050</x:v>
      </x:c>
      <x:c r="E3559" s="194">
        <x:v>1</x:v>
      </x:c>
      <x:c r="F3559" s="587" t="s">
        <x:v>4490</x:v>
      </x:c>
      <x:c r="G3559" s="356" t="s">
        <x:v>4621</x:v>
      </x:c>
      <x:c r="H3559" s="356">
        <x:v>1</x:v>
      </x:c>
      <x:c r="I3559" s="448" t="s">
        <x:v>7755</x:v>
      </x:c>
    </x:row>
    <x:row r="3560" spans="3:9">
      <x:c r="C3560" s="195" t="s">
        <x:v>3405</x:v>
      </x:c>
      <x:c r="D3560" s="87" t="s">
        <x:v>6843</x:v>
      </x:c>
      <x:c r="E3560" s="194">
        <x:v>2</x:v>
      </x:c>
      <x:c r="F3560" s="587" t="s">
        <x:v>6126</x:v>
      </x:c>
      <x:c r="G3560" s="356" t="s">
        <x:v>2999</x:v>
      </x:c>
      <x:c r="H3560" s="356">
        <x:v>1</x:v>
      </x:c>
      <x:c r="I3560" s="448" t="s">
        <x:v>7755</x:v>
      </x:c>
    </x:row>
    <x:row r="3561" spans="3:9">
      <x:c r="C3561" s="195" t="s">
        <x:v>5745</x:v>
      </x:c>
      <x:c r="D3561" s="194" t="s">
        <x:v>4621</x:v>
      </x:c>
      <x:c r="E3561" s="194">
        <x:v>1</x:v>
      </x:c>
      <x:c r="F3561" s="584" t="s">
        <x:v>6592</x:v>
      </x:c>
      <x:c r="G3561" s="194" t="s">
        <x:v>3016</x:v>
      </x:c>
      <x:c r="H3561" s="194">
        <x:v>1</x:v>
      </x:c>
      <x:c r="I3561" s="448" t="s">
        <x:v>4958</x:v>
      </x:c>
    </x:row>
    <x:row r="3562" spans="3:9">
      <x:c r="C3562" s="195" t="s">
        <x:v>6683</x:v>
      </x:c>
      <x:c r="D3562" s="194" t="s">
        <x:v>4621</x:v>
      </x:c>
      <x:c r="E3562" s="194">
        <x:v>1</x:v>
      </x:c>
      <x:c r="F3562" s="584" t="s">
        <x:v>1853</x:v>
      </x:c>
      <x:c r="G3562" s="194" t="s">
        <x:v>3016</x:v>
      </x:c>
      <x:c r="H3562" s="194">
        <x:v>1</x:v>
      </x:c>
      <x:c r="I3562" s="448"/>
    </x:row>
    <x:row r="3563" spans="3:9">
      <x:c r="C3563" s="195" t="s">
        <x:v>4593</x:v>
      </x:c>
      <x:c r="D3563" s="194" t="s">
        <x:v>4621</x:v>
      </x:c>
      <x:c r="E3563" s="194">
        <x:v>1</x:v>
      </x:c>
      <x:c r="F3563" s="584" t="s">
        <x:v>6679</x:v>
      </x:c>
      <x:c r="G3563" s="194" t="s">
        <x:v>4629</x:v>
      </x:c>
      <x:c r="H3563" s="194">
        <x:v>1</x:v>
      </x:c>
      <x:c r="I3563" s="448" t="s">
        <x:v>7755</x:v>
      </x:c>
    </x:row>
    <x:row r="3564" spans="3:9">
      <x:c r="C3564" s="195" t="s">
        <x:v>4490</x:v>
      </x:c>
      <x:c r="D3564" s="194" t="s">
        <x:v>4621</x:v>
      </x:c>
      <x:c r="E3564" s="194">
        <x:v>1</x:v>
      </x:c>
      <x:c r="F3564" s="584" t="s">
        <x:v>6621</x:v>
      </x:c>
      <x:c r="G3564" s="194" t="s">
        <x:v>4629</x:v>
      </x:c>
      <x:c r="H3564" s="194">
        <x:v>1</x:v>
      </x:c>
      <x:c r="I3564" s="448"/>
    </x:row>
    <x:row r="3565" spans="3:9">
      <x:c r="C3565" s="195" t="s">
        <x:v>6850</x:v>
      </x:c>
      <x:c r="D3565" s="194" t="s">
        <x:v>3016</x:v>
      </x:c>
      <x:c r="E3565" s="194">
        <x:v>1</x:v>
      </x:c>
      <x:c r="F3565" s="584" t="s">
        <x:v>1843</x:v>
      </x:c>
      <x:c r="G3565" s="194" t="s">
        <x:v>4629</x:v>
      </x:c>
      <x:c r="H3565" s="194">
        <x:v>1</x:v>
      </x:c>
      <x:c r="I3565" s="448" t="s">
        <x:v>4958</x:v>
      </x:c>
    </x:row>
    <x:row r="3566" spans="3:9">
      <x:c r="C3566" s="195" t="s">
        <x:v>6592</x:v>
      </x:c>
      <x:c r="D3566" s="194" t="s">
        <x:v>3016</x:v>
      </x:c>
      <x:c r="E3566" s="194">
        <x:v>1</x:v>
      </x:c>
      <x:c r="F3566" s="584" t="s">
        <x:v>3405</x:v>
      </x:c>
      <x:c r="G3566" s="129" t="s">
        <x:v>6843</x:v>
      </x:c>
      <x:c r="H3566" s="194">
        <x:v>2</x:v>
      </x:c>
      <x:c r="I3566" s="448" t="s">
        <x:v>4958</x:v>
      </x:c>
    </x:row>
    <x:row r="3567" spans="3:9">
      <x:c r="C3567" s="195" t="s">
        <x:v>1853</x:v>
      </x:c>
      <x:c r="D3567" s="194" t="s">
        <x:v>3016</x:v>
      </x:c>
      <x:c r="E3567" s="194">
        <x:v>1</x:v>
      </x:c>
      <x:c r="F3567" s="584" t="s">
        <x:v>4367</x:v>
      </x:c>
      <x:c r="G3567" s="194" t="s">
        <x:v>4629</x:v>
      </x:c>
      <x:c r="H3567" s="194">
        <x:v>1</x:v>
      </x:c>
      <x:c r="I3567" s="448"/>
    </x:row>
    <x:row r="3568" spans="3:9">
      <x:c r="C3568" s="195" t="s">
        <x:v>6945</x:v>
      </x:c>
      <x:c r="D3568" s="194" t="s">
        <x:v>3016</x:v>
      </x:c>
      <x:c r="E3568" s="194">
        <x:v>1</x:v>
      </x:c>
      <x:c r="F3568" s="588" t="s">
        <x:v>6945</x:v>
      </x:c>
      <x:c r="G3568" s="234" t="s">
        <x:v>3016</x:v>
      </x:c>
      <x:c r="H3568" s="234">
        <x:v>1</x:v>
      </x:c>
      <x:c r="I3568" s="448"/>
    </x:row>
    <x:row r="3569" spans="3:9">
      <x:c r="C3569" s="195" t="s">
        <x:v>3392</x:v>
      </x:c>
      <x:c r="D3569" s="194" t="s">
        <x:v>3016</x:v>
      </x:c>
      <x:c r="E3569" s="194">
        <x:v>1</x:v>
      </x:c>
      <x:c r="F3569" s="588" t="s">
        <x:v>3392</x:v>
      </x:c>
      <x:c r="G3569" s="234" t="s">
        <x:v>3016</x:v>
      </x:c>
      <x:c r="H3569" s="234">
        <x:v>1</x:v>
      </x:c>
      <x:c r="I3569" s="448"/>
    </x:row>
    <x:row r="3570" spans="5:5">
      <x:c r="E3570" s="194">
        <x:f>SUM(E3548:E3569)</x:f>
        <x:v>23</x:v>
      </x:c>
    </x:row>
    <x:row r="3571" spans="1:9">
      <x:c r="A3571" s="186">
        <x:v>45963</x:v>
      </x:c>
      <x:c r="B3571" s="452" t="s">
        <x:v>7772</x:v>
      </x:c>
      <x:c r="C3571" s="195" t="s">
        <x:v>5764</x:v>
      </x:c>
      <x:c r="D3571" s="194" t="s">
        <x:v>4629</x:v>
      </x:c>
      <x:c r="E3571" s="194">
        <x:v>1</x:v>
      </x:c>
      <x:c r="F3571" s="195" t="s">
        <x:v>8978</x:v>
      </x:c>
      <x:c r="G3571" s="194" t="s">
        <x:v>4621</x:v>
      </x:c>
      <x:c r="H3571" s="194">
        <x:v>1</x:v>
      </x:c>
      <x:c r="I3571" s="448" t="s">
        <x:v>4958</x:v>
      </x:c>
    </x:row>
    <x:row r="3572" spans="3:9">
      <x:c r="C3572" s="195" t="s">
        <x:v>6816</x:v>
      </x:c>
      <x:c r="D3572" s="194" t="s">
        <x:v>4629</x:v>
      </x:c>
      <x:c r="E3572" s="194">
        <x:v>1</x:v>
      </x:c>
      <x:c r="F3572" s="195" t="s">
        <x:v>5764</x:v>
      </x:c>
      <x:c r="G3572" s="194" t="s">
        <x:v>4629</x:v>
      </x:c>
      <x:c r="H3572" s="194">
        <x:v>1</x:v>
      </x:c>
      <x:c r="I3572" s="448" t="s">
        <x:v>4958</x:v>
      </x:c>
    </x:row>
    <x:row r="3573" spans="3:9">
      <x:c r="C3573" s="195" t="s">
        <x:v>6667</x:v>
      </x:c>
      <x:c r="D3573" s="194" t="s">
        <x:v>4629</x:v>
      </x:c>
      <x:c r="E3573" s="194">
        <x:v>1</x:v>
      </x:c>
      <x:c r="F3573" s="295" t="s">
        <x:v>6010</x:v>
      </x:c>
      <x:c r="G3573" s="296" t="s">
        <x:v>3050</x:v>
      </x:c>
      <x:c r="H3573" s="296">
        <x:v>1</x:v>
      </x:c>
      <x:c r="I3573" s="448" t="s">
        <x:v>7755</x:v>
      </x:c>
    </x:row>
    <x:row r="3574" spans="3:9">
      <x:c r="C3574" s="195" t="s">
        <x:v>4558</x:v>
      </x:c>
      <x:c r="D3574" s="194" t="s">
        <x:v>4629</x:v>
      </x:c>
      <x:c r="E3574" s="194">
        <x:v>1</x:v>
      </x:c>
      <x:c r="F3574" s="295" t="s">
        <x:v>4290</x:v>
      </x:c>
      <x:c r="G3574" s="296" t="s">
        <x:v>3016</x:v>
      </x:c>
      <x:c r="H3574" s="296">
        <x:v>1</x:v>
      </x:c>
      <x:c r="I3574" s="448" t="s">
        <x:v>7755</x:v>
      </x:c>
    </x:row>
    <x:row r="3575" spans="3:9">
      <x:c r="C3575" s="195" t="s">
        <x:v>6010</x:v>
      </x:c>
      <x:c r="D3575" s="194" t="s">
        <x:v>3050</x:v>
      </x:c>
      <x:c r="E3575" s="194">
        <x:v>1</x:v>
      </x:c>
      <x:c r="F3575" s="195" t="s">
        <x:v>3269</x:v>
      </x:c>
      <x:c r="G3575" s="194" t="s">
        <x:v>3050</x:v>
      </x:c>
      <x:c r="H3575" s="194">
        <x:v>1</x:v>
      </x:c>
      <x:c r="I3575" s="448" t="s">
        <x:v>4958</x:v>
      </x:c>
    </x:row>
    <x:row r="3576" spans="3:9">
      <x:c r="C3576" s="195" t="s">
        <x:v>3269</x:v>
      </x:c>
      <x:c r="D3576" s="194" t="s">
        <x:v>3050</x:v>
      </x:c>
      <x:c r="E3576" s="194">
        <x:v>1</x:v>
      </x:c>
      <x:c r="F3576" s="565" t="s">
        <x:v>3469</x:v>
      </x:c>
      <x:c r="G3576" s="566" t="s">
        <x:v>3016</x:v>
      </x:c>
      <x:c r="H3576" s="566">
        <x:v>1</x:v>
      </x:c>
      <x:c r="I3576" s="448" t="s">
        <x:v>4958</x:v>
      </x:c>
    </x:row>
    <x:row r="3577" spans="3:9">
      <x:c r="C3577" s="195" t="s">
        <x:v>6788</x:v>
      </x:c>
      <x:c r="D3577" s="194" t="s">
        <x:v>3050</x:v>
      </x:c>
      <x:c r="E3577" s="194">
        <x:v>1</x:v>
      </x:c>
      <x:c r="F3577" s="195" t="s">
        <x:v>6788</x:v>
      </x:c>
      <x:c r="G3577" s="194" t="s">
        <x:v>3050</x:v>
      </x:c>
      <x:c r="H3577" s="194">
        <x:v>1</x:v>
      </x:c>
      <x:c r="I3577" s="448" t="s">
        <x:v>4958</x:v>
      </x:c>
    </x:row>
    <x:row r="3578" spans="3:9">
      <x:c r="C3578" s="195" t="s">
        <x:v>6219</x:v>
      </x:c>
      <x:c r="D3578" s="194" t="s">
        <x:v>3050</x:v>
      </x:c>
      <x:c r="E3578" s="194">
        <x:v>1</x:v>
      </x:c>
      <x:c r="F3578" s="195" t="s">
        <x:v>6742</x:v>
      </x:c>
      <x:c r="G3578" s="194" t="s">
        <x:v>3016</x:v>
      </x:c>
      <x:c r="H3578" s="194">
        <x:v>1</x:v>
      </x:c>
      <x:c r="I3578" s="448"/>
    </x:row>
    <x:row r="3579" spans="3:9">
      <x:c r="C3579" s="195" t="s">
        <x:v>1830</x:v>
      </x:c>
      <x:c r="D3579" s="194" t="s">
        <x:v>3050</x:v>
      </x:c>
      <x:c r="E3579" s="194">
        <x:v>1</x:v>
      </x:c>
      <x:c r="F3579" s="464" t="s">
        <x:v>6816</x:v>
      </x:c>
      <x:c r="G3579" s="465" t="s">
        <x:v>4629</x:v>
      </x:c>
      <x:c r="H3579" s="465">
        <x:v>1</x:v>
      </x:c>
      <x:c r="I3579" s="448" t="s">
        <x:v>7755</x:v>
      </x:c>
    </x:row>
    <x:row r="3580" spans="3:9">
      <x:c r="C3580" s="195" t="s">
        <x:v>4688</x:v>
      </x:c>
      <x:c r="D3580" s="194" t="s">
        <x:v>3050</x:v>
      </x:c>
      <x:c r="E3580" s="194">
        <x:v>1</x:v>
      </x:c>
      <x:c r="F3580" s="464" t="s">
        <x:v>6219</x:v>
      </x:c>
      <x:c r="G3580" s="465" t="s">
        <x:v>3050</x:v>
      </x:c>
      <x:c r="H3580" s="465">
        <x:v>1</x:v>
      </x:c>
      <x:c r="I3580" s="448" t="s">
        <x:v>7755</x:v>
      </x:c>
    </x:row>
    <x:row r="3581" spans="3:9">
      <x:c r="C3581" s="195" t="s">
        <x:v>6602</x:v>
      </x:c>
      <x:c r="D3581" s="194" t="s">
        <x:v>3050</x:v>
      </x:c>
      <x:c r="E3581" s="194">
        <x:v>1</x:v>
      </x:c>
      <x:c r="F3581" s="195" t="s">
        <x:v>6667</x:v>
      </x:c>
      <x:c r="G3581" s="194" t="s">
        <x:v>4629</x:v>
      </x:c>
      <x:c r="H3581" s="194">
        <x:v>1</x:v>
      </x:c>
      <x:c r="I3581" s="448"/>
    </x:row>
    <x:row r="3582" spans="3:9">
      <x:c r="C3582" s="195" t="s">
        <x:v>8978</x:v>
      </x:c>
      <x:c r="D3582" s="194" t="s">
        <x:v>4621</x:v>
      </x:c>
      <x:c r="E3582" s="194">
        <x:v>1</x:v>
      </x:c>
      <x:c r="F3582" s="195" t="s">
        <x:v>4558</x:v>
      </x:c>
      <x:c r="G3582" s="194" t="s">
        <x:v>4629</x:v>
      </x:c>
      <x:c r="H3582" s="194">
        <x:v>1</x:v>
      </x:c>
      <x:c r="I3582" s="448"/>
    </x:row>
    <x:row r="3583" spans="3:9">
      <x:c r="C3583" s="195" t="s">
        <x:v>4523</x:v>
      </x:c>
      <x:c r="D3583" s="194" t="s">
        <x:v>4621</x:v>
      </x:c>
      <x:c r="E3583" s="194">
        <x:v>1</x:v>
      </x:c>
      <x:c r="F3583" s="195" t="s">
        <x:v>4523</x:v>
      </x:c>
      <x:c r="G3583" s="194" t="s">
        <x:v>4621</x:v>
      </x:c>
      <x:c r="H3583" s="194">
        <x:v>1</x:v>
      </x:c>
      <x:c r="I3583" s="448" t="s">
        <x:v>7755</x:v>
      </x:c>
    </x:row>
    <x:row r="3584" spans="3:9">
      <x:c r="C3584" s="195" t="s">
        <x:v>3372</x:v>
      </x:c>
      <x:c r="D3584" s="194" t="s">
        <x:v>4621</x:v>
      </x:c>
      <x:c r="E3584" s="194">
        <x:v>1</x:v>
      </x:c>
      <x:c r="F3584" s="195" t="s">
        <x:v>3342</x:v>
      </x:c>
      <x:c r="G3584" s="194" t="s">
        <x:v>4621</x:v>
      </x:c>
      <x:c r="H3584" s="194">
        <x:v>1</x:v>
      </x:c>
      <x:c r="I3584" s="448"/>
    </x:row>
    <x:row r="3585" spans="3:9">
      <x:c r="C3585" s="195" t="s">
        <x:v>6781</x:v>
      </x:c>
      <x:c r="D3585" s="194" t="s">
        <x:v>4621</x:v>
      </x:c>
      <x:c r="E3585" s="194">
        <x:v>1</x:v>
      </x:c>
      <x:c r="F3585" s="355" t="s">
        <x:v>1830</x:v>
      </x:c>
      <x:c r="G3585" s="356" t="s">
        <x:v>3050</x:v>
      </x:c>
      <x:c r="H3585" s="356">
        <x:v>1</x:v>
      </x:c>
      <x:c r="I3585" s="448"/>
    </x:row>
    <x:row r="3586" spans="3:9">
      <x:c r="C3586" s="195" t="s">
        <x:v>3342</x:v>
      </x:c>
      <x:c r="D3586" s="194" t="s">
        <x:v>4621</x:v>
      </x:c>
      <x:c r="E3586" s="194">
        <x:v>1</x:v>
      </x:c>
      <x:c r="F3586" s="355" t="s">
        <x:v>4688</x:v>
      </x:c>
      <x:c r="G3586" s="356" t="s">
        <x:v>3050</x:v>
      </x:c>
      <x:c r="H3586" s="356">
        <x:v>1</x:v>
      </x:c>
      <x:c r="I3586" s="448"/>
    </x:row>
    <x:row r="3587" spans="3:9">
      <x:c r="C3587" s="195" t="s">
        <x:v>4290</x:v>
      </x:c>
      <x:c r="D3587" s="194" t="s">
        <x:v>3016</x:v>
      </x:c>
      <x:c r="E3587" s="194">
        <x:v>1</x:v>
      </x:c>
      <x:c r="F3587" s="195" t="s">
        <x:v>3372</x:v>
      </x:c>
      <x:c r="G3587" s="194" t="s">
        <x:v>4621</x:v>
      </x:c>
      <x:c r="H3587" s="194">
        <x:v>1</x:v>
      </x:c>
      <x:c r="I3587" s="448" t="s">
        <x:v>4958</x:v>
      </x:c>
    </x:row>
    <x:row r="3588" spans="3:9">
      <x:c r="C3588" s="195" t="s">
        <x:v>3469</x:v>
      </x:c>
      <x:c r="D3588" s="194" t="s">
        <x:v>3016</x:v>
      </x:c>
      <x:c r="E3588" s="194">
        <x:v>1</x:v>
      </x:c>
      <x:c r="F3588" s="195" t="s">
        <x:v>6602</x:v>
      </x:c>
      <x:c r="G3588" s="194" t="s">
        <x:v>3050</x:v>
      </x:c>
      <x:c r="H3588" s="194">
        <x:v>1</x:v>
      </x:c>
      <x:c r="I3588" s="448"/>
    </x:row>
    <x:row r="3589" spans="3:9">
      <x:c r="C3589" s="195" t="s">
        <x:v>6742</x:v>
      </x:c>
      <x:c r="D3589" s="194" t="s">
        <x:v>3016</x:v>
      </x:c>
      <x:c r="E3589" s="194">
        <x:v>1</x:v>
      </x:c>
      <x:c r="F3589" s="233" t="s">
        <x:v>6781</x:v>
      </x:c>
      <x:c r="G3589" s="234" t="s">
        <x:v>4621</x:v>
      </x:c>
      <x:c r="H3589" s="234">
        <x:v>1</x:v>
      </x:c>
      <x:c r="I3589" s="448"/>
    </x:row>
    <x:row r="3590" spans="5:5">
      <x:c r="E3590" s="194">
        <x:f>SUM(E3571:E3589)</x:f>
        <x:v>19</x:v>
      </x:c>
    </x:row>
    <x:row r="3591" spans="1:9">
      <x:c r="A3591" s="186">
        <x:v>45964</x:v>
      </x:c>
      <x:c r="B3591" s="452" t="s">
        <x:v>7737</x:v>
      </x:c>
      <x:c r="C3591" s="195" t="s">
        <x:v>4506</x:v>
      </x:c>
      <x:c r="D3591" s="194" t="str">
        <x:f>IF(MID(C3591,LEN(C3591)-2,1)="1","Earring",IF(MID(C3591,LEN(C3591)-2,1)="2","Necklace",IF(MID(C3591,LEN(C3591)-2,1)="3","Bracelet",IF(MID(C3591,LEN(C3591)-2,1)="4","Ring",IF(MID(C3591,LEN(C3591)-2,1)="5","Anklet","")))))</x:f>
        <x:v>Earring</x:v>
      </x:c>
      <x:c r="E3591" s="194">
        <x:v>1</x:v>
      </x:c>
      <x:c r="F3591" s="567" t="s">
        <x:v>2148</x:v>
      </x:c>
      <x:c r="G3591" s="568" t="str">
        <x:f>IF(MID(F3591,LEN(F3591)-2,1)="1","Earring",IF(MID(F3591,LEN(F3591)-2,1)="2","Necklace",IF(MID(F3591,LEN(F3591)-2,1)="3","Bracelet",IF(MID(F3591,LEN(F3591)-2,1)="4","Ring",IF(MID(F3591,LEN(F3591)-2,1)="5","Anklet","")))))</x:f>
        <x:v>Necklace</x:v>
      </x:c>
      <x:c r="H3591" s="568">
        <x:v>1</x:v>
      </x:c>
      <x:c r="I3591" s="448"/>
    </x:row>
    <x:row r="3592" spans="3:9">
      <x:c r="C3592" s="195" t="s">
        <x:v>2148</x:v>
      </x:c>
      <x:c r="D3592" s="194" t="str">
        <x:f t="shared" ref="D3592:D3595" si="0">IF(MID(C3592,LEN(C3592)-2,1)="1","Earring",IF(MID(C3592,LEN(C3592)-2,1)="2","Necklace",IF(MID(C3592,LEN(C3592)-2,1)="3","Bracelet",IF(MID(C3592,LEN(C3592)-2,1)="4","Ring",IF(MID(C3592,LEN(C3592)-2,1)="5","Anklet","")))))</x:f>
        <x:v>Necklace</x:v>
      </x:c>
      <x:c r="E3592" s="194">
        <x:v>1</x:v>
      </x:c>
      <x:c r="F3592" s="195" t="s">
        <x:v>2271</x:v>
      </x:c>
      <x:c r="G3592" s="194" t="str">
        <x:f>IF(MID(F3592,LEN(F3592)-2,1)="1","Earring",IF(MID(F3592,LEN(F3592)-2,1)="2","Necklace",IF(MID(F3592,LEN(F3592)-2,1)="3","Bracelet",IF(MID(F3592,LEN(F3592)-2,1)="4","Ring",IF(MID(F3592,LEN(F3592)-2,1)="5","Anklet","")))))</x:f>
        <x:v>Necklace</x:v>
      </x:c>
      <x:c r="H3592" s="194">
        <x:v>1</x:v>
      </x:c>
      <x:c r="I3592" s="448" t="s">
        <x:v>7755</x:v>
      </x:c>
    </x:row>
    <x:row r="3593" spans="3:9">
      <x:c r="C3593" s="195" t="s">
        <x:v>2271</x:v>
      </x:c>
      <x:c r="D3593" s="194" t="str">
        <x:f t="shared" si="0"/>
        <x:v>Necklace</x:v>
      </x:c>
      <x:c r="E3593" s="194">
        <x:v>1</x:v>
      </x:c>
      <x:c r="F3593" s="319" t="s">
        <x:v>6275</x:v>
      </x:c>
      <x:c r="G3593" s="320" t="str">
        <x:f>IF(MID(F3593,LEN(F3593)-2,1)="1","Earring",IF(MID(F3593,LEN(F3593)-2,1)="2","Necklace",IF(MID(F3593,LEN(F3593)-2,1)="3","Bracelet",IF(MID(F3593,LEN(F3593)-2,1)="4","Ring",IF(MID(F3593,LEN(F3593)-2,1)="5","Anklet","")))))</x:f>
        <x:v>Ring</x:v>
      </x:c>
      <x:c r="H3593" s="320">
        <x:v>1</x:v>
      </x:c>
      <x:c r="I3593" s="448"/>
    </x:row>
    <x:row r="3594" spans="3:9">
      <x:c r="C3594" s="195" t="s">
        <x:v>3428</x:v>
      </x:c>
      <x:c r="D3594" s="194" t="str">
        <x:f t="shared" si="0"/>
        <x:v>Necklace</x:v>
      </x:c>
      <x:c r="E3594" s="194">
        <x:v>1</x:v>
      </x:c>
      <x:c r="F3594" s="195" t="s">
        <x:v>3428</x:v>
      </x:c>
      <x:c r="G3594" s="194" t="str">
        <x:f>IF(MID(F3594,LEN(F3594)-2,1)="1","Earring",IF(MID(F3594,LEN(F3594)-2,1)="2","Necklace",IF(MID(F3594,LEN(F3594)-2,1)="3","Bracelet",IF(MID(F3594,LEN(F3594)-2,1)="4","Ring",IF(MID(F3594,LEN(F3594)-2,1)="5","Anklet","")))))</x:f>
        <x:v>Necklace</x:v>
      </x:c>
      <x:c r="H3594" s="194">
        <x:v>1</x:v>
      </x:c>
      <x:c r="I3594" s="448"/>
    </x:row>
    <x:row r="3595" spans="3:9">
      <x:c r="C3595" s="195" t="s">
        <x:v>6275</x:v>
      </x:c>
      <x:c r="D3595" s="194" t="str">
        <x:f t="shared" si="0"/>
        <x:v>Ring</x:v>
      </x:c>
      <x:c r="E3595" s="194">
        <x:v>1</x:v>
      </x:c>
      <x:c r="F3595" s="355" t="s">
        <x:v>4506</x:v>
      </x:c>
      <x:c r="G3595" s="356" t="str">
        <x:f>IF(MID(F3595,LEN(F3595)-2,1)="1","Earring",IF(MID(F3595,LEN(F3595)-2,1)="2","Necklace",IF(MID(F3595,LEN(F3595)-2,1)="3","Bracelet",IF(MID(F3595,LEN(F3595)-2,1)="4","Ring",IF(MID(F3595,LEN(F3595)-2,1)="5","Anklet","")))))</x:f>
        <x:v>Earring</x:v>
      </x:c>
      <x:c r="H3595" s="356">
        <x:v>1</x:v>
      </x:c>
      <x:c r="I3595" s="448"/>
    </x:row>
    <x:row r="3596" spans="5:5">
      <x:c r="E3596" s="194">
        <x:f>SUM(E3591:E3595)</x:f>
        <x:v>5</x:v>
      </x:c>
    </x:row>
    <x:row r="3597" spans="1:9">
      <x:c r="A3597" s="186">
        <x:v>45965</x:v>
      </x:c>
      <x:c r="B3597" s="452" t="s">
        <x:v>7779</x:v>
      </x:c>
      <x:c r="C3597" s="195" t="s">
        <x:v>9155</x:v>
      </x:c>
      <x:c r="D3597" s="194" t="str">
        <x:f t="shared" ref="D3597:D3620" si="1">IF(MID(C3597,LEN(C3597)-2,1)="1","Earring",IF(MID(C3597,LEN(C3597)-2,1)="2","Necklace",IF(MID(C3597,LEN(C3597)-2,1)="3","Bracelet",IF(MID(C3597,LEN(C3597)-2,1)="4","Ring",IF(MID(C3597,LEN(C3597)-2,1)="5","Anklet","")))))</x:f>
        <x:v>Anklet</x:v>
      </x:c>
      <x:c r="E3597" s="194">
        <x:v>1</x:v>
      </x:c>
      <x:c r="F3597" s="195" t="s">
        <x:v>6014</x:v>
      </x:c>
      <x:c r="G3597" s="194" t="str">
        <x:f>IF(MID(F3597,LEN(F3597)-2,1)="1","Earring",IF(MID(F3597,LEN(F3597)-2,1)="2","Necklace",IF(MID(F3597,LEN(F3597)-2,1)="3","Bracelet",IF(MID(F3597,LEN(F3597)-2,1)="4","Ring",IF(MID(F3597,LEN(F3597)-2,1)="5","Anklet","")))))</x:f>
        <x:v>Necklace</x:v>
      </x:c>
      <x:c r="H3597" s="194">
        <x:v>1</x:v>
      </x:c>
      <x:c r="I3597" s="448" t="s">
        <x:v>4958</x:v>
      </x:c>
    </x:row>
    <x:row r="3598" spans="3:9">
      <x:c r="C3598" s="195" t="s">
        <x:v>4357</x:v>
      </x:c>
      <x:c r="D3598" s="194" t="str">
        <x:f t="shared" si="1"/>
        <x:v>Anklet</x:v>
      </x:c>
      <x:c r="E3598" s="194">
        <x:v>1</x:v>
      </x:c>
      <x:c r="F3598" s="543" t="s">
        <x:v>9155</x:v>
      </x:c>
      <x:c r="G3598" s="544" t="str">
        <x:f>IF(MID(F3598,LEN(F3598)-2,1)="1","Earring",IF(MID(F3598,LEN(F3598)-2,1)="2","Necklace",IF(MID(F3598,LEN(F3598)-2,1)="3","Bracelet",IF(MID(F3598,LEN(F3598)-2,1)="4","Ring",IF(MID(F3598,LEN(F3598)-2,1)="5","Anklet","")))))</x:f>
        <x:v>Anklet</x:v>
      </x:c>
      <x:c r="H3598" s="544">
        <x:v>1</x:v>
      </x:c>
      <x:c r="I3598" s="448"/>
    </x:row>
    <x:row r="3599" spans="3:9">
      <x:c r="C3599" s="195" t="s">
        <x:v>6818</x:v>
      </x:c>
      <x:c r="D3599" s="194" t="str">
        <x:f t="shared" si="1"/>
        <x:v>Anklet</x:v>
      </x:c>
      <x:c r="E3599" s="194">
        <x:v>1</x:v>
      </x:c>
      <x:c r="F3599" s="195" t="s">
        <x:v>4557</x:v>
      </x:c>
      <x:c r="G3599" s="194" t="str">
        <x:f>IF(MID(F3599,LEN(F3599)-2,1)="1","Earring",IF(MID(F3599,LEN(F3599)-2,1)="2","Necklace",IF(MID(F3599,LEN(F3599)-2,1)="3","Bracelet",IF(MID(F3599,LEN(F3599)-2,1)="4","Ring",IF(MID(F3599,LEN(F3599)-2,1)="5","Anklet","")))))</x:f>
        <x:v>Ring</x:v>
      </x:c>
      <x:c r="H3599" s="194">
        <x:v>1</x:v>
      </x:c>
      <x:c r="I3599" s="448" t="s">
        <x:v>4958</x:v>
      </x:c>
    </x:row>
    <x:row r="3600" spans="3:9">
      <x:c r="C3600" s="195" t="s">
        <x:v>6163</x:v>
      </x:c>
      <x:c r="D3600" s="194" t="str">
        <x:f t="shared" si="1"/>
        <x:v>Anklet</x:v>
      </x:c>
      <x:c r="E3600" s="194">
        <x:v>1</x:v>
      </x:c>
      <x:c r="F3600" s="195" t="s">
        <x:v>4794</x:v>
      </x:c>
      <x:c r="G3600" s="194" t="str">
        <x:f>IF(MID(F3600,LEN(F3600)-2,1)="1","Earring",IF(MID(F3600,LEN(F3600)-2,1)="2","Necklace",IF(MID(F3600,LEN(F3600)-2,1)="3","Bracelet",IF(MID(F3600,LEN(F3600)-2,1)="4","Ring",IF(MID(F3600,LEN(F3600)-2,1)="5","Anklet","")))))</x:f>
        <x:v>Ring</x:v>
      </x:c>
      <x:c r="H3600" s="194">
        <x:v>1</x:v>
      </x:c>
      <x:c r="I3600" s="448" t="s">
        <x:v>7755</x:v>
      </x:c>
    </x:row>
    <x:row r="3601" spans="3:9">
      <x:c r="C3601" s="195" t="s">
        <x:v>8139</x:v>
      </x:c>
      <x:c r="D3601" s="194" t="s">
        <x:v>2999</x:v>
      </x:c>
      <x:c r="E3601" s="194">
        <x:v>1</x:v>
      </x:c>
      <x:c r="F3601" s="351" t="s">
        <x:v>4550</x:v>
      </x:c>
      <x:c r="G3601" s="352" t="str">
        <x:f>IF(MID(F3601,LEN(F3601)-2,1)="1","Earring",IF(MID(F3601,LEN(F3601)-2,1)="2","Necklace",IF(MID(F3601,LEN(F3601)-2,1)="3","Bracelet",IF(MID(F3601,LEN(F3601)-2,1)="4","Ring",IF(MID(F3601,LEN(F3601)-2,1)="5","Anklet","")))))</x:f>
        <x:v>Ring</x:v>
      </x:c>
      <x:c r="H3601" s="352">
        <x:v>1</x:v>
      </x:c>
      <x:c r="I3601" s="448"/>
    </x:row>
    <x:row r="3602" spans="3:9">
      <x:c r="C3602" s="195" t="s">
        <x:v>8438</x:v>
      </x:c>
      <x:c r="D3602" s="194" t="s">
        <x:v>2999</x:v>
      </x:c>
      <x:c r="E3602" s="194">
        <x:v>1</x:v>
      </x:c>
      <x:c r="F3602" s="195" t="s">
        <x:v>4357</x:v>
      </x:c>
      <x:c r="G3602" s="194" t="str">
        <x:f>IF(MID(F3602,LEN(F3602)-2,1)="1","Earring",IF(MID(F3602,LEN(F3602)-2,1)="2","Necklace",IF(MID(F3602,LEN(F3602)-2,1)="3","Bracelet",IF(MID(F3602,LEN(F3602)-2,1)="4","Ring",IF(MID(F3602,LEN(F3602)-2,1)="5","Anklet","")))))</x:f>
        <x:v>Anklet</x:v>
      </x:c>
      <x:c r="H3602" s="194">
        <x:v>1</x:v>
      </x:c>
      <x:c r="I3602" s="448"/>
    </x:row>
    <x:row r="3603" spans="3:9">
      <x:c r="C3603" s="195" t="s">
        <x:v>8305</x:v>
      </x:c>
      <x:c r="D3603" s="194" t="s">
        <x:v>2999</x:v>
      </x:c>
      <x:c r="E3603" s="194">
        <x:v>1</x:v>
      </x:c>
      <x:c r="F3603" s="535" t="s">
        <x:v>6818</x:v>
      </x:c>
      <x:c r="G3603" s="536" t="str">
        <x:f>IF(MID(F3603,LEN(F3603)-2,1)="1","Earring",IF(MID(F3603,LEN(F3603)-2,1)="2","Necklace",IF(MID(F3603,LEN(F3603)-2,1)="3","Bracelet",IF(MID(F3603,LEN(F3603)-2,1)="4","Ring",IF(MID(F3603,LEN(F3603)-2,1)="5","Anklet","")))))</x:f>
        <x:v>Anklet</x:v>
      </x:c>
      <x:c r="H3603" s="536">
        <x:v>1</x:v>
      </x:c>
      <x:c r="I3603" s="448"/>
    </x:row>
    <x:row r="3604" spans="3:9">
      <x:c r="C3604" s="195" t="s">
        <x:v>6667</x:v>
      </x:c>
      <x:c r="D3604" s="194" t="str">
        <x:f t="shared" si="1"/>
        <x:v>Bracelet</x:v>
      </x:c>
      <x:c r="E3604" s="194">
        <x:v>1</x:v>
      </x:c>
      <x:c r="F3604" s="535" t="s">
        <x:v>3431</x:v>
      </x:c>
      <x:c r="G3604" s="536" t="str">
        <x:f>IF(MID(F3604,LEN(F3604)-2,1)="1","Earring",IF(MID(F3604,LEN(F3604)-2,1)="2","Necklace",IF(MID(F3604,LEN(F3604)-2,1)="3","Bracelet",IF(MID(F3604,LEN(F3604)-2,1)="4","Ring",IF(MID(F3604,LEN(F3604)-2,1)="5","Anklet","")))))</x:f>
        <x:v>Necklace</x:v>
      </x:c>
      <x:c r="H3604" s="536">
        <x:v>1</x:v>
      </x:c>
      <x:c r="I3604" s="448" t="s">
        <x:v>7755</x:v>
      </x:c>
    </x:row>
    <x:row r="3605" spans="3:9">
      <x:c r="C3605" s="195" t="s">
        <x:v>3285</x:v>
      </x:c>
      <x:c r="D3605" s="194" t="str">
        <x:f t="shared" si="1"/>
        <x:v>Bracelet</x:v>
      </x:c>
      <x:c r="E3605" s="194">
        <x:v>1</x:v>
      </x:c>
      <x:c r="F3605" s="195" t="s">
        <x:v>6667</x:v>
      </x:c>
      <x:c r="G3605" s="194" t="str">
        <x:f>IF(MID(F3605,LEN(F3605)-2,1)="1","Earring",IF(MID(F3605,LEN(F3605)-2,1)="2","Necklace",IF(MID(F3605,LEN(F3605)-2,1)="3","Bracelet",IF(MID(F3605,LEN(F3605)-2,1)="4","Ring",IF(MID(F3605,LEN(F3605)-2,1)="5","Anklet","")))))</x:f>
        <x:v>Bracelet</x:v>
      </x:c>
      <x:c r="H3605" s="194">
        <x:v>1</x:v>
      </x:c>
      <x:c r="I3605" s="448" t="s">
        <x:v>4958</x:v>
      </x:c>
    </x:row>
    <x:row r="3606" spans="3:9">
      <x:c r="C3606" s="195" t="s">
        <x:v>4367</x:v>
      </x:c>
      <x:c r="D3606" s="194" t="str">
        <x:f t="shared" si="1"/>
        <x:v>Bracelet</x:v>
      </x:c>
      <x:c r="E3606" s="194">
        <x:v>1</x:v>
      </x:c>
      <x:c r="F3606" s="195" t="s">
        <x:v>4613</x:v>
      </x:c>
      <x:c r="G3606" s="230" t="s">
        <x:v>4665</x:v>
      </x:c>
      <x:c r="H3606" s="194">
        <x:v>1</x:v>
      </x:c>
      <x:c r="I3606" s="448"/>
    </x:row>
    <x:row r="3607" spans="3:9">
      <x:c r="C3607" s="195" t="s">
        <x:v>6777</x:v>
      </x:c>
      <x:c r="D3607" s="194" t="str">
        <x:f t="shared" si="1"/>
        <x:v>Earring</x:v>
      </x:c>
      <x:c r="E3607" s="194">
        <x:v>1</x:v>
      </x:c>
      <x:c r="F3607" s="540" t="s">
        <x:v>6163</x:v>
      </x:c>
      <x:c r="G3607" s="541" t="str">
        <x:f>IF(MID(F3607,LEN(F3607)-2,1)="1","Earring",IF(MID(F3607,LEN(F3607)-2,1)="2","Necklace",IF(MID(F3607,LEN(F3607)-2,1)="3","Bracelet",IF(MID(F3607,LEN(F3607)-2,1)="4","Ring",IF(MID(F3607,LEN(F3607)-2,1)="5","Anklet","")))))</x:f>
        <x:v>Anklet</x:v>
      </x:c>
      <x:c r="H3607" s="541">
        <x:v>1</x:v>
      </x:c>
      <x:c r="I3607" s="448" t="s">
        <x:v>4958</x:v>
      </x:c>
    </x:row>
    <x:row r="3608" spans="3:9">
      <x:c r="C3608" s="195" t="s">
        <x:v>6259</x:v>
      </x:c>
      <x:c r="D3608" s="194" t="str">
        <x:f t="shared" si="1"/>
        <x:v>Earring</x:v>
      </x:c>
      <x:c r="E3608" s="194">
        <x:v>1</x:v>
      </x:c>
      <x:c r="F3608" s="540" t="s">
        <x:v>6636</x:v>
      </x:c>
      <x:c r="G3608" s="541" t="str">
        <x:f>IF(MID(F3608,LEN(F3608)-2,1)="1","Earring",IF(MID(F3608,LEN(F3608)-2,1)="2","Necklace",IF(MID(F3608,LEN(F3608)-2,1)="3","Bracelet",IF(MID(F3608,LEN(F3608)-2,1)="4","Ring",IF(MID(F3608,LEN(F3608)-2,1)="5","Anklet","")))))</x:f>
        <x:v>Necklace</x:v>
      </x:c>
      <x:c r="H3608" s="541">
        <x:v>1</x:v>
      </x:c>
      <x:c r="I3608" s="448"/>
    </x:row>
    <x:row r="3609" spans="3:9">
      <x:c r="C3609" s="195" t="s">
        <x:v>3405</x:v>
      </x:c>
      <x:c r="D3609" s="87" t="s">
        <x:v>6843</x:v>
      </x:c>
      <x:c r="E3609" s="194">
        <x:v>1</x:v>
      </x:c>
      <x:c r="F3609" s="540" t="s">
        <x:v>3285</x:v>
      </x:c>
      <x:c r="G3609" s="541" t="str">
        <x:f>IF(MID(F3609,LEN(F3609)-2,1)="1","Earring",IF(MID(F3609,LEN(F3609)-2,1)="2","Necklace",IF(MID(F3609,LEN(F3609)-2,1)="3","Bracelet",IF(MID(F3609,LEN(F3609)-2,1)="4","Ring",IF(MID(F3609,LEN(F3609)-2,1)="5","Anklet","")))))</x:f>
        <x:v>Bracelet</x:v>
      </x:c>
      <x:c r="H3609" s="541">
        <x:v>1</x:v>
      </x:c>
      <x:c r="I3609" s="448"/>
    </x:row>
    <x:row r="3610" spans="3:9">
      <x:c r="C3610" s="195" t="s">
        <x:v>6014</x:v>
      </x:c>
      <x:c r="D3610" s="194" t="str">
        <x:f t="shared" si="1"/>
        <x:v>Necklace</x:v>
      </x:c>
      <x:c r="E3610" s="194">
        <x:v>1</x:v>
      </x:c>
      <x:c r="F3610" s="195" t="s">
        <x:v>6615</x:v>
      </x:c>
      <x:c r="G3610" s="194" t="str">
        <x:f>IF(MID(F3610,LEN(F3610)-2,1)="1","Earring",IF(MID(F3610,LEN(F3610)-2,1)="2","Necklace",IF(MID(F3610,LEN(F3610)-2,1)="3","Bracelet",IF(MID(F3610,LEN(F3610)-2,1)="4","Ring",IF(MID(F3610,LEN(F3610)-2,1)="5","Anklet","")))))</x:f>
        <x:v>Necklace</x:v>
      </x:c>
      <x:c r="H3610" s="194">
        <x:v>1</x:v>
      </x:c>
      <x:c r="I3610" s="448"/>
    </x:row>
    <x:row r="3611" spans="3:9">
      <x:c r="C3611" s="195" t="s">
        <x:v>3431</x:v>
      </x:c>
      <x:c r="D3611" s="194" t="str">
        <x:f t="shared" si="1"/>
        <x:v>Necklace</x:v>
      </x:c>
      <x:c r="E3611" s="194">
        <x:v>1</x:v>
      </x:c>
      <x:c r="F3611" s="195" t="s">
        <x:v>6777</x:v>
      </x:c>
      <x:c r="G3611" s="194" t="str">
        <x:f>IF(MID(F3611,LEN(F3611)-2,1)="1","Earring",IF(MID(F3611,LEN(F3611)-2,1)="2","Necklace",IF(MID(F3611,LEN(F3611)-2,1)="3","Bracelet",IF(MID(F3611,LEN(F3611)-2,1)="4","Ring",IF(MID(F3611,LEN(F3611)-2,1)="5","Anklet","")))))</x:f>
        <x:v>Earring</x:v>
      </x:c>
      <x:c r="H3611" s="194">
        <x:v>1</x:v>
      </x:c>
      <x:c r="I3611" s="448"/>
    </x:row>
    <x:row r="3612" spans="3:9">
      <x:c r="C3612" s="195" t="s">
        <x:v>6636</x:v>
      </x:c>
      <x:c r="D3612" s="194" t="str">
        <x:f t="shared" si="1"/>
        <x:v>Necklace</x:v>
      </x:c>
      <x:c r="E3612" s="194">
        <x:v>1</x:v>
      </x:c>
      <x:c r="F3612" s="195" t="s">
        <x:v>6259</x:v>
      </x:c>
      <x:c r="G3612" s="194" t="str">
        <x:f>IF(MID(F3612,LEN(F3612)-2,1)="1","Earring",IF(MID(F3612,LEN(F3612)-2,1)="2","Necklace",IF(MID(F3612,LEN(F3612)-2,1)="3","Bracelet",IF(MID(F3612,LEN(F3612)-2,1)="4","Ring",IF(MID(F3612,LEN(F3612)-2,1)="5","Anklet","")))))</x:f>
        <x:v>Earring</x:v>
      </x:c>
      <x:c r="H3612" s="194">
        <x:v>1</x:v>
      </x:c>
      <x:c r="I3612" s="448" t="s">
        <x:v>4958</x:v>
      </x:c>
    </x:row>
    <x:row r="3613" spans="3:9">
      <x:c r="C3613" s="195" t="s">
        <x:v>6615</x:v>
      </x:c>
      <x:c r="D3613" s="194" t="str">
        <x:f t="shared" si="1"/>
        <x:v>Necklace</x:v>
      </x:c>
      <x:c r="E3613" s="194">
        <x:v>1</x:v>
      </x:c>
      <x:c r="F3613" s="195" t="s">
        <x:v>3405</x:v>
      </x:c>
      <x:c r="G3613" s="127" t="s">
        <x:v>6843</x:v>
      </x:c>
      <x:c r="H3613" s="194">
        <x:v>1</x:v>
      </x:c>
      <x:c r="I3613" s="448" t="s">
        <x:v>7755</x:v>
      </x:c>
    </x:row>
    <x:row r="3614" spans="3:9">
      <x:c r="C3614" s="195" t="s">
        <x:v>6725</x:v>
      </x:c>
      <x:c r="D3614" s="194" t="str">
        <x:f t="shared" si="1"/>
        <x:v>Necklace</x:v>
      </x:c>
      <x:c r="E3614" s="194">
        <x:v>1</x:v>
      </x:c>
      <x:c r="F3614" s="195" t="s">
        <x:v>8139</x:v>
      </x:c>
      <x:c r="G3614" s="194" t="s">
        <x:v>2999</x:v>
      </x:c>
      <x:c r="H3614" s="194">
        <x:v>1</x:v>
      </x:c>
      <x:c r="I3614" s="448"/>
    </x:row>
    <x:row r="3615" spans="3:9">
      <x:c r="C3615" s="195" t="s">
        <x:v>4667</x:v>
      </x:c>
      <x:c r="D3615" s="194" t="str">
        <x:f t="shared" si="1"/>
        <x:v>Necklace</x:v>
      </x:c>
      <x:c r="E3615" s="194">
        <x:v>1</x:v>
      </x:c>
      <x:c r="F3615" s="195" t="s">
        <x:v>8438</x:v>
      </x:c>
      <x:c r="G3615" s="194" t="s">
        <x:v>2999</x:v>
      </x:c>
      <x:c r="H3615" s="194">
        <x:v>1</x:v>
      </x:c>
      <x:c r="I3615" s="448"/>
    </x:row>
    <x:row r="3616" spans="1:9">
      <x:c r="A3616" s="230" t="s">
        <x:v>4665</x:v>
      </x:c>
      <x:c r="C3616" s="195" t="s">
        <x:v>4613</x:v>
      </x:c>
      <x:c r="D3616" s="230" t="s">
        <x:v>4665</x:v>
      </x:c>
      <x:c r="E3616" s="194">
        <x:v>1</x:v>
      </x:c>
      <x:c r="F3616" s="195" t="s">
        <x:v>4367</x:v>
      </x:c>
      <x:c r="G3616" s="194" t="str">
        <x:f>IF(MID(F3616,LEN(F3616)-2,1)="1","Earring",IF(MID(F3616,LEN(F3616)-2,1)="2","Necklace",IF(MID(F3616,LEN(F3616)-2,1)="3","Bracelet",IF(MID(F3616,LEN(F3616)-2,1)="4","Ring",IF(MID(F3616,LEN(F3616)-2,1)="5","Anklet","")))))</x:f>
        <x:v>Bracelet</x:v>
      </x:c>
      <x:c r="H3616" s="194">
        <x:v>1</x:v>
      </x:c>
      <x:c r="I3616" s="448"/>
    </x:row>
    <x:row r="3617" spans="3:9">
      <x:c r="C3617" s="195" t="s">
        <x:v>4557</x:v>
      </x:c>
      <x:c r="D3617" s="194" t="str">
        <x:f t="shared" si="1"/>
        <x:v>Ring</x:v>
      </x:c>
      <x:c r="E3617" s="194">
        <x:v>1</x:v>
      </x:c>
      <x:c r="F3617" s="195" t="s">
        <x:v>8305</x:v>
      </x:c>
      <x:c r="G3617" s="194" t="s">
        <x:v>2999</x:v>
      </x:c>
      <x:c r="H3617" s="194">
        <x:v>1</x:v>
      </x:c>
      <x:c r="I3617" s="448"/>
    </x:row>
    <x:row r="3618" spans="3:9">
      <x:c r="C3618" s="195" t="s">
        <x:v>4794</x:v>
      </x:c>
      <x:c r="D3618" s="194" t="str">
        <x:f t="shared" si="1"/>
        <x:v>Ring</x:v>
      </x:c>
      <x:c r="E3618" s="194">
        <x:v>1</x:v>
      </x:c>
      <x:c r="F3618" s="195" t="s">
        <x:v>6224</x:v>
      </x:c>
      <x:c r="G3618" s="194" t="str">
        <x:f>IF(MID(F3618,LEN(F3618)-2,1)="1","Earring",IF(MID(F3618,LEN(F3618)-2,1)="2","Necklace",IF(MID(F3618,LEN(F3618)-2,1)="3","Bracelet",IF(MID(F3618,LEN(F3618)-2,1)="4","Ring",IF(MID(F3618,LEN(F3618)-2,1)="5","Anklet","")))))</x:f>
        <x:v>Ring</x:v>
      </x:c>
      <x:c r="H3618" s="194">
        <x:v>1</x:v>
      </x:c>
      <x:c r="I3618" s="448"/>
    </x:row>
    <x:row r="3619" spans="3:9">
      <x:c r="C3619" s="195" t="s">
        <x:v>4550</x:v>
      </x:c>
      <x:c r="D3619" s="194" t="str">
        <x:f t="shared" si="1"/>
        <x:v>Ring</x:v>
      </x:c>
      <x:c r="E3619" s="194">
        <x:v>1</x:v>
      </x:c>
      <x:c r="F3619" s="233" t="s">
        <x:v>6725</x:v>
      </x:c>
      <x:c r="G3619" s="234" t="str">
        <x:f>IF(MID(F3619,LEN(F3619)-2,1)="1","Earring",IF(MID(F3619,LEN(F3619)-2,1)="2","Necklace",IF(MID(F3619,LEN(F3619)-2,1)="3","Bracelet",IF(MID(F3619,LEN(F3619)-2,1)="4","Ring",IF(MID(F3619,LEN(F3619)-2,1)="5","Anklet","")))))</x:f>
        <x:v>Necklace</x:v>
      </x:c>
      <x:c r="H3619" s="234">
        <x:v>1</x:v>
      </x:c>
      <x:c r="I3619" s="448"/>
    </x:row>
    <x:row r="3620" spans="3:9">
      <x:c r="C3620" s="195" t="s">
        <x:v>6224</x:v>
      </x:c>
      <x:c r="D3620" s="194" t="str">
        <x:f t="shared" si="1"/>
        <x:v>Ring</x:v>
      </x:c>
      <x:c r="E3620" s="194">
        <x:v>1</x:v>
      </x:c>
      <x:c r="F3620" s="233" t="s">
        <x:v>4667</x:v>
      </x:c>
      <x:c r="G3620" s="234" t="str">
        <x:f>IF(MID(F3620,LEN(F3620)-2,1)="1","Earring",IF(MID(F3620,LEN(F3620)-2,1)="2","Necklace",IF(MID(F3620,LEN(F3620)-2,1)="3","Bracelet",IF(MID(F3620,LEN(F3620)-2,1)="4","Ring",IF(MID(F3620,LEN(F3620)-2,1)="5","Anklet","")))))</x:f>
        <x:v>Necklace</x:v>
      </x:c>
      <x:c r="H3620" s="234">
        <x:v>1</x:v>
      </x:c>
      <x:c r="I3620" s="448"/>
    </x:row>
    <x:row r="3621" spans="5:5">
      <x:c r="E3621" s="194">
        <x:f>SUM(E3597:E3620)</x:f>
        <x:v>24</x:v>
      </x:c>
    </x:row>
    <x:row r="3622" spans="1:9">
      <x:c r="A3622" s="186">
        <x:v>45966</x:v>
      </x:c>
      <x:c r="B3622" s="452" t="s">
        <x:v>7762</x:v>
      </x:c>
      <x:c r="C3622" s="195" t="s">
        <x:v>8943</x:v>
      </x:c>
      <x:c r="D3622" s="194" t="s">
        <x:v>2999</x:v>
      </x:c>
      <x:c r="E3622" s="194">
        <x:v>2</x:v>
      </x:c>
      <x:c r="F3622" s="394" t="s">
        <x:v>4778</x:v>
      </x:c>
      <x:c r="G3622" s="395" t="str">
        <x:f>IF(MID(F3622,LEN(F3622)-2,1)="1","Earring",IF(MID(F3622,LEN(F3622)-2,1)="2","Necklace",IF(MID(F3622,LEN(F3622)-2,1)="3","Bracelet",IF(MID(F3622,LEN(F3622)-2,1)="4","Ring",IF(MID(F3622,LEN(F3622)-2,1)="5","Anklet","")))))</x:f>
        <x:v>Ring</x:v>
      </x:c>
      <x:c r="H3622" s="395">
        <x:v>1</x:v>
      </x:c>
      <x:c r="I3622" s="448"/>
    </x:row>
    <x:row r="3623" spans="3:9">
      <x:c r="C3623" s="195" t="s">
        <x:v>6796</x:v>
      </x:c>
      <x:c r="D3623" s="194" t="str">
        <x:f t="shared" ref="D3623:D3628" si="2">IF(MID(C3623,LEN(C3623)-2,1)="1","Earring",IF(MID(C3623,LEN(C3623)-2,1)="2","Necklace",IF(MID(C3623,LEN(C3623)-2,1)="3","Bracelet",IF(MID(C3623,LEN(C3623)-2,1)="4","Ring",IF(MID(C3623,LEN(C3623)-2,1)="5","Anklet","")))))</x:f>
        <x:v>Bracelet</x:v>
      </x:c>
      <x:c r="E3623" s="194">
        <x:v>1</x:v>
      </x:c>
      <x:c r="F3623" s="195" t="s">
        <x:v>4715</x:v>
      </x:c>
      <x:c r="G3623" s="194" t="str">
        <x:f>IF(MID(F3623,LEN(F3623)-2,1)="1","Earring",IF(MID(F3623,LEN(F3623)-2,1)="2","Necklace",IF(MID(F3623,LEN(F3623)-2,1)="3","Bracelet",IF(MID(F3623,LEN(F3623)-2,1)="4","Ring",IF(MID(F3623,LEN(F3623)-2,1)="5","Anklet","")))))</x:f>
        <x:v>Earring</x:v>
      </x:c>
      <x:c r="H3623" s="194">
        <x:v>1</x:v>
      </x:c>
      <x:c r="I3623" s="448"/>
    </x:row>
    <x:row r="3624" spans="3:9">
      <x:c r="C3624" s="195" t="s">
        <x:v>1843</x:v>
      </x:c>
      <x:c r="D3624" s="194" t="str">
        <x:f t="shared" si="2"/>
        <x:v>Bracelet</x:v>
      </x:c>
      <x:c r="E3624" s="194">
        <x:v>1</x:v>
      </x:c>
      <x:c r="F3624" s="195" t="s">
        <x:v>6124</x:v>
      </x:c>
      <x:c r="G3624" s="194" t="str">
        <x:f>IF(MID(F3624,LEN(F3624)-2,1)="1","Earring",IF(MID(F3624,LEN(F3624)-2,1)="2","Necklace",IF(MID(F3624,LEN(F3624)-2,1)="3","Bracelet",IF(MID(F3624,LEN(F3624)-2,1)="4","Ring",IF(MID(F3624,LEN(F3624)-2,1)="5","Anklet","")))))</x:f>
        <x:v>Earring</x:v>
      </x:c>
      <x:c r="H3624" s="194">
        <x:v>1</x:v>
      </x:c>
      <x:c r="I3624" s="448" t="s">
        <x:v>4958</x:v>
      </x:c>
    </x:row>
    <x:row r="3625" spans="3:9">
      <x:c r="C3625" s="195" t="s">
        <x:v>4715</x:v>
      </x:c>
      <x:c r="D3625" s="194" t="str">
        <x:f t="shared" si="2"/>
        <x:v>Earring</x:v>
      </x:c>
      <x:c r="E3625" s="194">
        <x:v>1</x:v>
      </x:c>
      <x:c r="F3625" s="349" t="s">
        <x:v>1907</x:v>
      </x:c>
      <x:c r="G3625" s="350" t="str">
        <x:f>IF(MID(F3625,LEN(F3625)-2,1)="1","Earring",IF(MID(F3625,LEN(F3625)-2,1)="2","Necklace",IF(MID(F3625,LEN(F3625)-2,1)="3","Bracelet",IF(MID(F3625,LEN(F3625)-2,1)="4","Ring",IF(MID(F3625,LEN(F3625)-2,1)="5","Anklet","")))))</x:f>
        <x:v>Necklace</x:v>
      </x:c>
      <x:c r="H3625" s="350">
        <x:v>1</x:v>
      </x:c>
      <x:c r="I3625" s="448"/>
    </x:row>
    <x:row r="3626" spans="3:9">
      <x:c r="C3626" s="195" t="s">
        <x:v>6124</x:v>
      </x:c>
      <x:c r="D3626" s="194" t="str">
        <x:f t="shared" si="2"/>
        <x:v>Earring</x:v>
      </x:c>
      <x:c r="E3626" s="194">
        <x:v>1</x:v>
      </x:c>
      <x:c r="F3626" s="349" t="s">
        <x:v>6796</x:v>
      </x:c>
      <x:c r="G3626" s="350" t="str">
        <x:f>IF(MID(F3626,LEN(F3626)-2,1)="1","Earring",IF(MID(F3626,LEN(F3626)-2,1)="2","Necklace",IF(MID(F3626,LEN(F3626)-2,1)="3","Bracelet",IF(MID(F3626,LEN(F3626)-2,1)="4","Ring",IF(MID(F3626,LEN(F3626)-2,1)="5","Anklet","")))))</x:f>
        <x:v>Bracelet</x:v>
      </x:c>
      <x:c r="H3626" s="350">
        <x:v>1</x:v>
      </x:c>
      <x:c r="I3626" s="448"/>
    </x:row>
    <x:row r="3627" spans="3:9">
      <x:c r="C3627" s="195" t="s">
        <x:v>1907</x:v>
      </x:c>
      <x:c r="D3627" s="194" t="str">
        <x:f t="shared" si="2"/>
        <x:v>Necklace</x:v>
      </x:c>
      <x:c r="E3627" s="194">
        <x:v>1</x:v>
      </x:c>
      <x:c r="F3627" s="349" t="s">
        <x:v>1843</x:v>
      </x:c>
      <x:c r="G3627" s="350" t="str">
        <x:f>IF(MID(F3627,LEN(F3627)-2,1)="1","Earring",IF(MID(F3627,LEN(F3627)-2,1)="2","Necklace",IF(MID(F3627,LEN(F3627)-2,1)="3","Bracelet",IF(MID(F3627,LEN(F3627)-2,1)="4","Ring",IF(MID(F3627,LEN(F3627)-2,1)="5","Anklet","")))))</x:f>
        <x:v>Bracelet</x:v>
      </x:c>
      <x:c r="H3627" s="350">
        <x:v>1</x:v>
      </x:c>
      <x:c r="I3627" s="448" t="s">
        <x:v>7755</x:v>
      </x:c>
    </x:row>
    <x:row r="3628" spans="3:9">
      <x:c r="C3628" s="195" t="s">
        <x:v>4778</x:v>
      </x:c>
      <x:c r="D3628" s="194" t="str">
        <x:f t="shared" si="2"/>
        <x:v>Ring</x:v>
      </x:c>
      <x:c r="E3628" s="194">
        <x:v>1</x:v>
      </x:c>
      <x:c r="F3628" s="349" t="s">
        <x:v>8943</x:v>
      </x:c>
      <x:c r="G3628" s="350" t="s">
        <x:v>2999</x:v>
      </x:c>
      <x:c r="H3628" s="350">
        <x:v>2</x:v>
      </x:c>
      <x:c r="I3628" s="448"/>
    </x:row>
    <x:row r="3629" spans="5:5">
      <x:c r="E3629" s="194">
        <x:f>SUM(E3622:E3628)</x:f>
        <x:v>8</x:v>
      </x:c>
    </x:row>
    <x:row r="3630" spans="1:9">
      <x:c r="A3630" s="186">
        <x:v>45967</x:v>
      </x:c>
      <x:c r="B3630" s="452" t="s">
        <x:v>7753</x:v>
      </x:c>
      <x:c r="C3630" s="195" t="s">
        <x:v>4569</x:v>
      </x:c>
      <x:c r="D3630" s="194" t="str">
        <x:f t="shared" ref="D3630:D3642" si="3">IF(MID(C3630,LEN(C3630)-2,1)="1","Earring",IF(MID(C3630,LEN(C3630)-2,1)="2","Necklace",IF(MID(C3630,LEN(C3630)-2,1)="3","Bracelet",IF(MID(C3630,LEN(C3630)-2,1)="4","Ring",IF(MID(C3630,LEN(C3630)-2,1)="5","Anklet","")))))</x:f>
        <x:v>Earring</x:v>
      </x:c>
      <x:c r="E3630" s="194">
        <x:v>1</x:v>
      </x:c>
      <x:c r="F3630" s="442" t="s">
        <x:v>4324</x:v>
      </x:c>
      <x:c r="G3630" s="443" t="str">
        <x:f>IF(MID(F3630,LEN(F3630)-2,1)="1","Earring",IF(MID(F3630,LEN(F3630)-2,1)="2","Necklace",IF(MID(F3630,LEN(F3630)-2,1)="3","Bracelet",IF(MID(F3630,LEN(F3630)-2,1)="4","Ring",IF(MID(F3630,LEN(F3630)-2,1)="5","Anklet","")))))</x:f>
        <x:v>Ring</x:v>
      </x:c>
      <x:c r="H3630" s="443">
        <x:v>1</x:v>
      </x:c>
      <x:c r="I3630" s="448"/>
    </x:row>
    <x:row r="3631" spans="3:9">
      <x:c r="C3631" s="195" t="s">
        <x:v>3334</x:v>
      </x:c>
      <x:c r="D3631" s="194" t="str">
        <x:f t="shared" si="3"/>
        <x:v>Earring</x:v>
      </x:c>
      <x:c r="E3631" s="194">
        <x:v>1</x:v>
      </x:c>
      <x:c r="F3631" s="195" t="s">
        <x:v>8703</x:v>
      </x:c>
      <x:c r="G3631" s="194" t="str">
        <x:f>IF(MID(F3631,LEN(F3631)-2,1)="1","Earring",IF(MID(F3631,LEN(F3631)-2,1)="2","Necklace",IF(MID(F3631,LEN(F3631)-2,1)="3","Bracelet",IF(MID(F3631,LEN(F3631)-2,1)="4","Ring",IF(MID(F3631,LEN(F3631)-2,1)="5","Anklet","")))))</x:f>
        <x:v>Ring</x:v>
      </x:c>
      <x:c r="H3631" s="194">
        <x:v>1</x:v>
      </x:c>
      <x:c r="I3631" s="448"/>
    </x:row>
    <x:row r="3632" spans="3:9">
      <x:c r="C3632" s="195" t="s">
        <x:v>3464</x:v>
      </x:c>
      <x:c r="D3632" s="194" t="str">
        <x:f t="shared" si="3"/>
        <x:v>Earring</x:v>
      </x:c>
      <x:c r="E3632" s="194">
        <x:v>1</x:v>
      </x:c>
      <x:c r="F3632" s="569" t="s">
        <x:v>6008</x:v>
      </x:c>
      <x:c r="G3632" s="570" t="str">
        <x:f>IF(MID(F3632,LEN(F3632)-2,1)="1","Earring",IF(MID(F3632,LEN(F3632)-2,1)="2","Necklace",IF(MID(F3632,LEN(F3632)-2,1)="3","Bracelet",IF(MID(F3632,LEN(F3632)-2,1)="4","Ring",IF(MID(F3632,LEN(F3632)-2,1)="5","Anklet","")))))</x:f>
        <x:v>Ring</x:v>
      </x:c>
      <x:c r="H3632" s="570">
        <x:v>1</x:v>
      </x:c>
      <x:c r="I3632" s="448"/>
    </x:row>
    <x:row r="3633" spans="3:9">
      <x:c r="C3633" s="195" t="s">
        <x:v>4613</x:v>
      </x:c>
      <x:c r="D3633" s="230" t="s">
        <x:v>4665</x:v>
      </x:c>
      <x:c r="E3633" s="194">
        <x:v>1</x:v>
      </x:c>
      <x:c r="F3633" s="569" t="s">
        <x:v>8223</x:v>
      </x:c>
      <x:c r="G3633" s="571" t="s">
        <x:v>5641</x:v>
      </x:c>
      <x:c r="H3633" s="570">
        <x:v>1</x:v>
      </x:c>
      <x:c r="I3633" s="448"/>
    </x:row>
    <x:row r="3634" spans="1:9">
      <x:c r="A3634" s="230" t="s">
        <x:v>5641</x:v>
      </x:c>
      <x:c r="C3634" s="195" t="s">
        <x:v>8223</x:v>
      </x:c>
      <x:c r="D3634" s="230" t="s">
        <x:v>5641</x:v>
      </x:c>
      <x:c r="E3634" s="194">
        <x:v>1</x:v>
      </x:c>
      <x:c r="F3634" s="195" t="s">
        <x:v>6597</x:v>
      </x:c>
      <x:c r="G3634" s="194" t="str">
        <x:f>IF(MID(F3634,LEN(F3634)-2,1)="1","Earring",IF(MID(F3634,LEN(F3634)-2,1)="2","Necklace",IF(MID(F3634,LEN(F3634)-2,1)="3","Bracelet",IF(MID(F3634,LEN(F3634)-2,1)="4","Ring",IF(MID(F3634,LEN(F3634)-2,1)="5","Anklet","")))))</x:f>
        <x:v>Ring</x:v>
      </x:c>
      <x:c r="H3634" s="194">
        <x:v>1</x:v>
      </x:c>
      <x:c r="I3634" s="448" t="s">
        <x:v>4958</x:v>
      </x:c>
    </x:row>
    <x:row r="3635" spans="3:9">
      <x:c r="C3635" s="195" t="s">
        <x:v>6008</x:v>
      </x:c>
      <x:c r="D3635" s="194" t="str">
        <x:f t="shared" si="3"/>
        <x:v>Ring</x:v>
      </x:c>
      <x:c r="E3635" s="194">
        <x:v>1</x:v>
      </x:c>
      <x:c r="F3635" s="195" t="s">
        <x:v>4569</x:v>
      </x:c>
      <x:c r="G3635" s="194" t="str">
        <x:f>IF(MID(F3635,LEN(F3635)-2,1)="1","Earring",IF(MID(F3635,LEN(F3635)-2,1)="2","Necklace",IF(MID(F3635,LEN(F3635)-2,1)="3","Bracelet",IF(MID(F3635,LEN(F3635)-2,1)="4","Ring",IF(MID(F3635,LEN(F3635)-2,1)="5","Anklet","")))))</x:f>
        <x:v>Earring</x:v>
      </x:c>
      <x:c r="H3635" s="194">
        <x:v>1</x:v>
      </x:c>
      <x:c r="I3635" s="448"/>
    </x:row>
    <x:row r="3636" spans="3:9">
      <x:c r="C3636" s="195" t="s">
        <x:v>4324</x:v>
      </x:c>
      <x:c r="D3636" s="194" t="str">
        <x:f t="shared" si="3"/>
        <x:v>Ring</x:v>
      </x:c>
      <x:c r="E3636" s="194">
        <x:v>1</x:v>
      </x:c>
      <x:c r="F3636" s="195" t="s">
        <x:v>6177</x:v>
      </x:c>
      <x:c r="G3636" s="194" t="str">
        <x:f>IF(MID(F3636,LEN(F3636)-2,1)="1","Earring",IF(MID(F3636,LEN(F3636)-2,1)="2","Necklace",IF(MID(F3636,LEN(F3636)-2,1)="3","Bracelet",IF(MID(F3636,LEN(F3636)-2,1)="4","Ring",IF(MID(F3636,LEN(F3636)-2,1)="5","Anklet","")))))</x:f>
        <x:v>Ring</x:v>
      </x:c>
      <x:c r="H3636" s="194">
        <x:v>1</x:v>
      </x:c>
      <x:c r="I3636" s="448" t="s">
        <x:v>4958</x:v>
      </x:c>
    </x:row>
    <x:row r="3637" spans="3:9">
      <x:c r="C3637" s="195" t="s">
        <x:v>8703</x:v>
      </x:c>
      <x:c r="D3637" s="194" t="str">
        <x:f t="shared" si="3"/>
        <x:v>Ring</x:v>
      </x:c>
      <x:c r="E3637" s="194">
        <x:v>1</x:v>
      </x:c>
      <x:c r="F3637" s="535" t="s">
        <x:v>4550</x:v>
      </x:c>
      <x:c r="G3637" s="536" t="str">
        <x:f>IF(MID(F3637,LEN(F3637)-2,1)="1","Earring",IF(MID(F3637,LEN(F3637)-2,1)="2","Necklace",IF(MID(F3637,LEN(F3637)-2,1)="3","Bracelet",IF(MID(F3637,LEN(F3637)-2,1)="4","Ring",IF(MID(F3637,LEN(F3637)-2,1)="5","Anklet","")))))</x:f>
        <x:v>Ring</x:v>
      </x:c>
      <x:c r="H3637" s="536">
        <x:v>1</x:v>
      </x:c>
      <x:c r="I3637" s="448"/>
    </x:row>
    <x:row r="3638" spans="3:9">
      <x:c r="C3638" s="195" t="s">
        <x:v>6597</x:v>
      </x:c>
      <x:c r="D3638" s="194" t="str">
        <x:f t="shared" si="3"/>
        <x:v>Ring</x:v>
      </x:c>
      <x:c r="E3638" s="194">
        <x:v>1</x:v>
      </x:c>
      <x:c r="F3638" s="195" t="s">
        <x:v>4613</x:v>
      </x:c>
      <x:c r="G3638" s="230" t="s">
        <x:v>4665</x:v>
      </x:c>
      <x:c r="H3638" s="194">
        <x:v>1</x:v>
      </x:c>
      <x:c r="I3638" s="448"/>
    </x:row>
    <x:row r="3639" spans="3:9">
      <x:c r="C3639" s="195" t="s">
        <x:v>6177</x:v>
      </x:c>
      <x:c r="D3639" s="194" t="str">
        <x:f t="shared" si="3"/>
        <x:v>Ring</x:v>
      </x:c>
      <x:c r="E3639" s="194">
        <x:v>1</x:v>
      </x:c>
      <x:c r="F3639" s="349" t="s">
        <x:v>4709</x:v>
      </x:c>
      <x:c r="G3639" s="350" t="str">
        <x:f>IF(MID(F3639,LEN(F3639)-2,1)="1","Earring",IF(MID(F3639,LEN(F3639)-2,1)="2","Necklace",IF(MID(F3639,LEN(F3639)-2,1)="3","Bracelet",IF(MID(F3639,LEN(F3639)-2,1)="4","Ring",IF(MID(F3639,LEN(F3639)-2,1)="5","Anklet","")))))</x:f>
        <x:v>Ring</x:v>
      </x:c>
      <x:c r="H3639" s="350">
        <x:v>1</x:v>
      </x:c>
      <x:c r="I3639" s="448"/>
    </x:row>
    <x:row r="3640" spans="3:9">
      <x:c r="C3640" s="195" t="s">
        <x:v>4550</x:v>
      </x:c>
      <x:c r="D3640" s="194" t="str">
        <x:f t="shared" si="3"/>
        <x:v>Ring</x:v>
      </x:c>
      <x:c r="E3640" s="194">
        <x:v>1</x:v>
      </x:c>
      <x:c r="F3640" s="349" t="s">
        <x:v>3334</x:v>
      </x:c>
      <x:c r="G3640" s="350" t="str">
        <x:f>IF(MID(F3640,LEN(F3640)-2,1)="1","Earring",IF(MID(F3640,LEN(F3640)-2,1)="2","Necklace",IF(MID(F3640,LEN(F3640)-2,1)="3","Bracelet",IF(MID(F3640,LEN(F3640)-2,1)="4","Ring",IF(MID(F3640,LEN(F3640)-2,1)="5","Anklet","")))))</x:f>
        <x:v>Earring</x:v>
      </x:c>
      <x:c r="H3640" s="350">
        <x:v>1</x:v>
      </x:c>
      <x:c r="I3640" s="448"/>
    </x:row>
    <x:row r="3641" spans="3:9">
      <x:c r="C3641" s="195" t="s">
        <x:v>4709</x:v>
      </x:c>
      <x:c r="D3641" s="194" t="str">
        <x:f t="shared" si="3"/>
        <x:v>Ring</x:v>
      </x:c>
      <x:c r="E3641" s="194">
        <x:v>1</x:v>
      </x:c>
      <x:c r="F3641" s="349" t="s">
        <x:v>3464</x:v>
      </x:c>
      <x:c r="G3641" s="350" t="str">
        <x:f>IF(MID(F3641,LEN(F3641)-2,1)="1","Earring",IF(MID(F3641,LEN(F3641)-2,1)="2","Necklace",IF(MID(F3641,LEN(F3641)-2,1)="3","Bracelet",IF(MID(F3641,LEN(F3641)-2,1)="4","Ring",IF(MID(F3641,LEN(F3641)-2,1)="5","Anklet","")))))</x:f>
        <x:v>Earring</x:v>
      </x:c>
      <x:c r="H3641" s="350">
        <x:v>1</x:v>
      </x:c>
      <x:c r="I3641" s="448" t="s">
        <x:v>7755</x:v>
      </x:c>
    </x:row>
    <x:row r="3642" spans="3:9">
      <x:c r="C3642" s="195" t="s">
        <x:v>6684</x:v>
      </x:c>
      <x:c r="D3642" s="194" t="str">
        <x:f t="shared" si="3"/>
        <x:v>Ring</x:v>
      </x:c>
      <x:c r="E3642" s="194">
        <x:v>1</x:v>
      </x:c>
      <x:c r="F3642" s="349" t="s">
        <x:v>6684</x:v>
      </x:c>
      <x:c r="G3642" s="350" t="str">
        <x:f>IF(MID(F3642,LEN(F3642)-2,1)="1","Earring",IF(MID(F3642,LEN(F3642)-2,1)="2","Necklace",IF(MID(F3642,LEN(F3642)-2,1)="3","Bracelet",IF(MID(F3642,LEN(F3642)-2,1)="4","Ring",IF(MID(F3642,LEN(F3642)-2,1)="5","Anklet","")))))</x:f>
        <x:v>Ring</x:v>
      </x:c>
      <x:c r="H3642" s="350">
        <x:v>1</x:v>
      </x:c>
      <x:c r="I3642" s="448"/>
    </x:row>
    <x:row r="3643" spans="5:5">
      <x:c r="E3643" s="194">
        <x:f>SUM(E3630:E3642)</x:f>
        <x:v>13</x:v>
      </x:c>
    </x:row>
    <x:row r="3644" spans="1:9">
      <x:c r="A3644" s="186">
        <x:v>45968</x:v>
      </x:c>
      <x:c r="B3644" s="452" t="s">
        <x:v>7716</x:v>
      </x:c>
      <x:c r="C3644" s="195" t="s">
        <x:v>5659</x:v>
      </x:c>
      <x:c r="D3644" s="194" t="s">
        <x:v>2999</x:v>
      </x:c>
      <x:c r="E3644" s="194">
        <x:v>1</x:v>
      </x:c>
      <x:c r="F3644" s="195" t="s">
        <x:v>8362</x:v>
      </x:c>
      <x:c r="G3644" s="194" t="str">
        <x:f>IF(MID(F3644,LEN(F3644)-2,1)="1","Earring",IF(MID(F3644,LEN(F3644)-2,1)="2","Necklace",IF(MID(F3644,LEN(F3644)-2,1)="3","Bracelet",IF(MID(F3644,LEN(F3644)-2,1)="4","Ring",IF(MID(F3644,LEN(F3644)-2,1)="5","Anklet","")))))</x:f>
        <x:v>Ring</x:v>
      </x:c>
      <x:c r="H3644" s="194">
        <x:v>1</x:v>
      </x:c>
      <x:c r="I3644" s="448" t="s">
        <x:v>4958</x:v>
      </x:c>
    </x:row>
    <x:row r="3645" spans="3:9">
      <x:c r="C3645" s="195" t="s">
        <x:v>6261</x:v>
      </x:c>
      <x:c r="D3645" s="194" t="str">
        <x:f t="shared" ref="D3645:D3665" si="4">IF(MID(C3645,LEN(C3645)-2,1)="1","Earring",IF(MID(C3645,LEN(C3645)-2,1)="2","Necklace",IF(MID(C3645,LEN(C3645)-2,1)="3","Bracelet",IF(MID(C3645,LEN(C3645)-2,1)="4","Ring",IF(MID(C3645,LEN(C3645)-2,1)="5","Anklet","")))))</x:f>
        <x:v>Bracelet</x:v>
      </x:c>
      <x:c r="E3645" s="194">
        <x:v>2</x:v>
      </x:c>
      <x:c r="F3645" s="579" t="s">
        <x:v>2210</x:v>
      </x:c>
      <x:c r="G3645" s="580" t="str">
        <x:f>IF(MID(F3645,LEN(F3645)-2,1)="1","Earring",IF(MID(F3645,LEN(F3645)-2,1)="2","Necklace",IF(MID(F3645,LEN(F3645)-2,1)="3","Bracelet",IF(MID(F3645,LEN(F3645)-2,1)="4","Ring",IF(MID(F3645,LEN(F3645)-2,1)="5","Anklet","")))))</x:f>
        <x:v>Ring</x:v>
      </x:c>
      <x:c r="H3645" s="580">
        <x:v>1</x:v>
      </x:c>
      <x:c r="I3645" s="448" t="s">
        <x:v>7755</x:v>
      </x:c>
    </x:row>
    <x:row r="3646" spans="3:9">
      <x:c r="C3646" s="195" t="s">
        <x:v>4775</x:v>
      </x:c>
      <x:c r="D3646" s="194" t="str">
        <x:f t="shared" si="4"/>
        <x:v>Bracelet</x:v>
      </x:c>
      <x:c r="E3646" s="194">
        <x:v>1</x:v>
      </x:c>
      <x:c r="F3646" s="195" t="s">
        <x:v>4552</x:v>
      </x:c>
      <x:c r="G3646" s="194" t="str">
        <x:f>IF(MID(F3646,LEN(F3646)-2,1)="1","Earring",IF(MID(F3646,LEN(F3646)-2,1)="2","Necklace",IF(MID(F3646,LEN(F3646)-2,1)="3","Bracelet",IF(MID(F3646,LEN(F3646)-2,1)="4","Ring",IF(MID(F3646,LEN(F3646)-2,1)="5","Anklet","")))))</x:f>
        <x:v>Ring</x:v>
      </x:c>
      <x:c r="H3646" s="194">
        <x:v>1</x:v>
      </x:c>
      <x:c r="I3646" s="448"/>
    </x:row>
    <x:row r="3647" spans="3:9">
      <x:c r="C3647" s="195" t="s">
        <x:v>6810</x:v>
      </x:c>
      <x:c r="D3647" s="194" t="str">
        <x:f t="shared" si="4"/>
        <x:v>Bracelet</x:v>
      </x:c>
      <x:c r="E3647" s="194">
        <x:v>1</x:v>
      </x:c>
      <x:c r="F3647" s="195" t="s">
        <x:v>1941</x:v>
      </x:c>
      <x:c r="G3647" s="194" t="str">
        <x:f>IF(MID(F3647,LEN(F3647)-2,1)="1","Earring",IF(MID(F3647,LEN(F3647)-2,1)="2","Necklace",IF(MID(F3647,LEN(F3647)-2,1)="3","Bracelet",IF(MID(F3647,LEN(F3647)-2,1)="4","Ring",IF(MID(F3647,LEN(F3647)-2,1)="5","Anklet","")))))</x:f>
        <x:v>Earring</x:v>
      </x:c>
      <x:c r="H3647" s="194">
        <x:v>1</x:v>
      </x:c>
      <x:c r="I3647" s="448" t="s">
        <x:v>7755</x:v>
      </x:c>
    </x:row>
    <x:row r="3648" spans="3:9">
      <x:c r="C3648" s="195" t="s">
        <x:v>6927</x:v>
      </x:c>
      <x:c r="D3648" s="194" t="str">
        <x:f t="shared" si="4"/>
        <x:v>Bracelet</x:v>
      </x:c>
      <x:c r="E3648" s="194">
        <x:v>1</x:v>
      </x:c>
      <x:c r="F3648" s="195" t="s">
        <x:v>4778</x:v>
      </x:c>
      <x:c r="G3648" s="194" t="str">
        <x:f>IF(MID(F3648,LEN(F3648)-2,1)="1","Earring",IF(MID(F3648,LEN(F3648)-2,1)="2","Necklace",IF(MID(F3648,LEN(F3648)-2,1)="3","Bracelet",IF(MID(F3648,LEN(F3648)-2,1)="4","Ring",IF(MID(F3648,LEN(F3648)-2,1)="5","Anklet","")))))</x:f>
        <x:v>Ring</x:v>
      </x:c>
      <x:c r="H3648" s="194">
        <x:v>1</x:v>
      </x:c>
      <x:c r="I3648" s="448"/>
    </x:row>
    <x:row r="3649" spans="3:9">
      <x:c r="C3649" s="195" t="s">
        <x:v>1941</x:v>
      </x:c>
      <x:c r="D3649" s="194" t="str">
        <x:f t="shared" si="4"/>
        <x:v>Earring</x:v>
      </x:c>
      <x:c r="E3649" s="194">
        <x:v>1</x:v>
      </x:c>
      <x:c r="F3649" s="577" t="s">
        <x:v>4557</x:v>
      </x:c>
      <x:c r="G3649" s="578" t="str">
        <x:f>IF(MID(F3649,LEN(F3649)-2,1)="1","Earring",IF(MID(F3649,LEN(F3649)-2,1)="2","Necklace",IF(MID(F3649,LEN(F3649)-2,1)="3","Bracelet",IF(MID(F3649,LEN(F3649)-2,1)="4","Ring",IF(MID(F3649,LEN(F3649)-2,1)="5","Anklet","")))))</x:f>
        <x:v>Ring</x:v>
      </x:c>
      <x:c r="H3649" s="578">
        <x:v>1</x:v>
      </x:c>
      <x:c r="I3649" s="448" t="s">
        <x:v>7755</x:v>
      </x:c>
    </x:row>
    <x:row r="3650" spans="3:9">
      <x:c r="C3650" s="195" t="s">
        <x:v>6580</x:v>
      </x:c>
      <x:c r="D3650" s="194" t="str">
        <x:f t="shared" si="4"/>
        <x:v>Earring</x:v>
      </x:c>
      <x:c r="E3650" s="194">
        <x:v>1</x:v>
      </x:c>
      <x:c r="F3650" s="577" t="s">
        <x:v>6580</x:v>
      </x:c>
      <x:c r="G3650" s="578" t="str">
        <x:f>IF(MID(F3650,LEN(F3650)-2,1)="1","Earring",IF(MID(F3650,LEN(F3650)-2,1)="2","Necklace",IF(MID(F3650,LEN(F3650)-2,1)="3","Bracelet",IF(MID(F3650,LEN(F3650)-2,1)="4","Ring",IF(MID(F3650,LEN(F3650)-2,1)="5","Anklet","")))))</x:f>
        <x:v>Earring</x:v>
      </x:c>
      <x:c r="H3650" s="578">
        <x:v>1</x:v>
      </x:c>
      <x:c r="I3650" s="448" t="s">
        <x:v>7755</x:v>
      </x:c>
    </x:row>
    <x:row r="3651" spans="3:9">
      <x:c r="C3651" s="195" t="s">
        <x:v>4609</x:v>
      </x:c>
      <x:c r="D3651" s="194" t="str">
        <x:f t="shared" si="4"/>
        <x:v>Earring</x:v>
      </x:c>
      <x:c r="E3651" s="194">
        <x:v>1</x:v>
      </x:c>
      <x:c r="F3651" s="195" t="s">
        <x:v>3425</x:v>
      </x:c>
      <x:c r="G3651" s="194" t="str">
        <x:f>IF(MID(F3651,LEN(F3651)-2,1)="1","Earring",IF(MID(F3651,LEN(F3651)-2,1)="2","Necklace",IF(MID(F3651,LEN(F3651)-2,1)="3","Bracelet",IF(MID(F3651,LEN(F3651)-2,1)="4","Ring",IF(MID(F3651,LEN(F3651)-2,1)="5","Anklet","")))))</x:f>
        <x:v>Ring</x:v>
      </x:c>
      <x:c r="H3651" s="194">
        <x:v>1</x:v>
      </x:c>
      <x:c r="I3651" s="448" t="s">
        <x:v>7755</x:v>
      </x:c>
    </x:row>
    <x:row r="3652" spans="3:9">
      <x:c r="C3652" s="195" t="s">
        <x:v>6184</x:v>
      </x:c>
      <x:c r="D3652" s="194" t="str">
        <x:f t="shared" si="4"/>
        <x:v>Earring</x:v>
      </x:c>
      <x:c r="E3652" s="194">
        <x:v>1</x:v>
      </x:c>
      <x:c r="F3652" s="346" t="s">
        <x:v>3268</x:v>
      </x:c>
      <x:c r="G3652" s="347" t="str">
        <x:f>IF(MID(F3652,LEN(F3652)-2,1)="1","Earring",IF(MID(F3652,LEN(F3652)-2,1)="2","Necklace",IF(MID(F3652,LEN(F3652)-2,1)="3","Bracelet",IF(MID(F3652,LEN(F3652)-2,1)="4","Ring",IF(MID(F3652,LEN(F3652)-2,1)="5","Anklet","")))))</x:f>
        <x:v>Necklace</x:v>
      </x:c>
      <x:c r="H3652" s="347">
        <x:v>1</x:v>
      </x:c>
      <x:c r="I3652" s="448" t="s">
        <x:v>7755</x:v>
      </x:c>
    </x:row>
    <x:row r="3653" spans="3:9">
      <x:c r="C3653" s="195" t="s">
        <x:v>6259</x:v>
      </x:c>
      <x:c r="D3653" s="194" t="str">
        <x:f t="shared" si="4"/>
        <x:v>Earring</x:v>
      </x:c>
      <x:c r="E3653" s="194">
        <x:v>1</x:v>
      </x:c>
      <x:c r="F3653" s="195" t="s">
        <x:v>6261</x:v>
      </x:c>
      <x:c r="G3653" s="194" t="str">
        <x:f>IF(MID(F3653,LEN(F3653)-2,1)="1","Earring",IF(MID(F3653,LEN(F3653)-2,1)="2","Necklace",IF(MID(F3653,LEN(F3653)-2,1)="3","Bracelet",IF(MID(F3653,LEN(F3653)-2,1)="4","Ring",IF(MID(F3653,LEN(F3653)-2,1)="5","Anklet","")))))</x:f>
        <x:v>Bracelet</x:v>
      </x:c>
      <x:c r="H3653" s="194">
        <x:v>2</x:v>
      </x:c>
      <x:c r="I3653" s="448"/>
    </x:row>
    <x:row r="3654" spans="3:9">
      <x:c r="C3654" s="195" t="s">
        <x:v>6947</x:v>
      </x:c>
      <x:c r="D3654" s="194" t="str">
        <x:f t="shared" si="4"/>
        <x:v>Earring</x:v>
      </x:c>
      <x:c r="E3654" s="194">
        <x:v>1</x:v>
      </x:c>
      <x:c r="F3654" s="195" t="s">
        <x:v>4609</x:v>
      </x:c>
      <x:c r="G3654" s="194" t="str">
        <x:f>IF(MID(F3654,LEN(F3654)-2,1)="1","Earring",IF(MID(F3654,LEN(F3654)-2,1)="2","Necklace",IF(MID(F3654,LEN(F3654)-2,1)="3","Bracelet",IF(MID(F3654,LEN(F3654)-2,1)="4","Ring",IF(MID(F3654,LEN(F3654)-2,1)="5","Anklet","")))))</x:f>
        <x:v>Earring</x:v>
      </x:c>
      <x:c r="H3654" s="194">
        <x:v>1</x:v>
      </x:c>
      <x:c r="I3654" s="448"/>
    </x:row>
    <x:row r="3655" spans="3:9">
      <x:c r="C3655" s="195" t="s">
        <x:v>3268</x:v>
      </x:c>
      <x:c r="D3655" s="194" t="str">
        <x:f t="shared" si="4"/>
        <x:v>Necklace</x:v>
      </x:c>
      <x:c r="E3655" s="194">
        <x:v>1</x:v>
      </x:c>
      <x:c r="F3655" s="355" t="s">
        <x:v>6184</x:v>
      </x:c>
      <x:c r="G3655" s="356" t="str">
        <x:f>IF(MID(F3655,LEN(F3655)-2,1)="1","Earring",IF(MID(F3655,LEN(F3655)-2,1)="2","Necklace",IF(MID(F3655,LEN(F3655)-2,1)="3","Bracelet",IF(MID(F3655,LEN(F3655)-2,1)="4","Ring",IF(MID(F3655,LEN(F3655)-2,1)="5","Anklet","")))))</x:f>
        <x:v>Earring</x:v>
      </x:c>
      <x:c r="H3655" s="356">
        <x:v>1</x:v>
      </x:c>
      <x:c r="I3655" s="448"/>
    </x:row>
    <x:row r="3656" spans="3:9">
      <x:c r="C3656" s="195" t="s">
        <x:v>4598</x:v>
      </x:c>
      <x:c r="D3656" s="194" t="str">
        <x:f t="shared" si="4"/>
        <x:v>Necklace</x:v>
      </x:c>
      <x:c r="E3656" s="194">
        <x:v>1</x:v>
      </x:c>
      <x:c r="F3656" s="355" t="s">
        <x:v>4598</x:v>
      </x:c>
      <x:c r="G3656" s="356" t="str">
        <x:f>IF(MID(F3656,LEN(F3656)-2,1)="1","Earring",IF(MID(F3656,LEN(F3656)-2,1)="2","Necklace",IF(MID(F3656,LEN(F3656)-2,1)="3","Bracelet",IF(MID(F3656,LEN(F3656)-2,1)="4","Ring",IF(MID(F3656,LEN(F3656)-2,1)="5","Anklet","")))))</x:f>
        <x:v>Necklace</x:v>
      </x:c>
      <x:c r="H3656" s="356">
        <x:v>1</x:v>
      </x:c>
      <x:c r="I3656" s="448"/>
    </x:row>
    <x:row r="3657" spans="3:9">
      <x:c r="C3657" s="195" t="s">
        <x:v>6923</x:v>
      </x:c>
      <x:c r="D3657" s="194" t="str">
        <x:f t="shared" si="4"/>
        <x:v>Necklace</x:v>
      </x:c>
      <x:c r="E3657" s="194">
        <x:v>1</x:v>
      </x:c>
      <x:c r="F3657" s="355" t="s">
        <x:v>6872</x:v>
      </x:c>
      <x:c r="G3657" s="356" t="str">
        <x:f>IF(MID(F3657,LEN(F3657)-2,1)="1","Earring",IF(MID(F3657,LEN(F3657)-2,1)="2","Necklace",IF(MID(F3657,LEN(F3657)-2,1)="3","Bracelet",IF(MID(F3657,LEN(F3657)-2,1)="4","Ring",IF(MID(F3657,LEN(F3657)-2,1)="5","Anklet","")))))</x:f>
        <x:v>Ring</x:v>
      </x:c>
      <x:c r="H3657" s="356">
        <x:v>1</x:v>
      </x:c>
      <x:c r="I3657" s="448" t="s">
        <x:v>7755</x:v>
      </x:c>
    </x:row>
    <x:row r="3658" spans="3:9">
      <x:c r="C3658" s="195" t="s">
        <x:v>8362</x:v>
      </x:c>
      <x:c r="D3658" s="194" t="str">
        <x:f t="shared" si="4"/>
        <x:v>Ring</x:v>
      </x:c>
      <x:c r="E3658" s="194">
        <x:v>1</x:v>
      </x:c>
      <x:c r="F3658" s="195" t="s">
        <x:v>4775</x:v>
      </x:c>
      <x:c r="G3658" s="194" t="str">
        <x:f>IF(MID(F3658,LEN(F3658)-2,1)="1","Earring",IF(MID(F3658,LEN(F3658)-2,1)="2","Necklace",IF(MID(F3658,LEN(F3658)-2,1)="3","Bracelet",IF(MID(F3658,LEN(F3658)-2,1)="4","Ring",IF(MID(F3658,LEN(F3658)-2,1)="5","Anklet","")))))</x:f>
        <x:v>Bracelet</x:v>
      </x:c>
      <x:c r="H3658" s="194">
        <x:v>1</x:v>
      </x:c>
      <x:c r="I3658" s="448"/>
    </x:row>
    <x:row r="3659" spans="3:9">
      <x:c r="C3659" s="195" t="s">
        <x:v>2210</x:v>
      </x:c>
      <x:c r="D3659" s="194" t="str">
        <x:f t="shared" si="4"/>
        <x:v>Ring</x:v>
      </x:c>
      <x:c r="E3659" s="194">
        <x:v>1</x:v>
      </x:c>
      <x:c r="F3659" s="195" t="s">
        <x:v>6592</x:v>
      </x:c>
      <x:c r="G3659" s="194" t="str">
        <x:f>IF(MID(F3659,LEN(F3659)-2,1)="1","Earring",IF(MID(F3659,LEN(F3659)-2,1)="2","Necklace",IF(MID(F3659,LEN(F3659)-2,1)="3","Bracelet",IF(MID(F3659,LEN(F3659)-2,1)="4","Ring",IF(MID(F3659,LEN(F3659)-2,1)="5","Anklet","")))))</x:f>
        <x:v>Ring</x:v>
      </x:c>
      <x:c r="H3659" s="194">
        <x:v>1</x:v>
      </x:c>
      <x:c r="I3659" s="448" t="s">
        <x:v>7755</x:v>
      </x:c>
    </x:row>
    <x:row r="3660" spans="3:9">
      <x:c r="C3660" s="195" t="s">
        <x:v>4552</x:v>
      </x:c>
      <x:c r="D3660" s="194" t="str">
        <x:f t="shared" si="4"/>
        <x:v>Ring</x:v>
      </x:c>
      <x:c r="E3660" s="194">
        <x:v>1</x:v>
      </x:c>
      <x:c r="F3660" s="195" t="s">
        <x:v>6259</x:v>
      </x:c>
      <x:c r="G3660" s="194" t="str">
        <x:f>IF(MID(F3660,LEN(F3660)-2,1)="1","Earring",IF(MID(F3660,LEN(F3660)-2,1)="2","Necklace",IF(MID(F3660,LEN(F3660)-2,1)="3","Bracelet",IF(MID(F3660,LEN(F3660)-2,1)="4","Ring",IF(MID(F3660,LEN(F3660)-2,1)="5","Anklet","")))))</x:f>
        <x:v>Earring</x:v>
      </x:c>
      <x:c r="H3660" s="194">
        <x:v>1</x:v>
      </x:c>
      <x:c r="I3660" s="448" t="s">
        <x:v>7755</x:v>
      </x:c>
    </x:row>
    <x:row r="3661" spans="3:9">
      <x:c r="C3661" s="195" t="s">
        <x:v>4778</x:v>
      </x:c>
      <x:c r="D3661" s="194" t="str">
        <x:f t="shared" si="4"/>
        <x:v>Ring</x:v>
      </x:c>
      <x:c r="E3661" s="194">
        <x:v>1</x:v>
      </x:c>
      <x:c r="F3661" s="195" t="s">
        <x:v>6923</x:v>
      </x:c>
      <x:c r="G3661" s="194" t="str">
        <x:f>IF(MID(F3661,LEN(F3661)-2,1)="1","Earring",IF(MID(F3661,LEN(F3661)-2,1)="2","Necklace",IF(MID(F3661,LEN(F3661)-2,1)="3","Bracelet",IF(MID(F3661,LEN(F3661)-2,1)="4","Ring",IF(MID(F3661,LEN(F3661)-2,1)="5","Anklet","")))))</x:f>
        <x:v>Necklace</x:v>
      </x:c>
      <x:c r="H3661" s="194">
        <x:v>1</x:v>
      </x:c>
      <x:c r="I3661" s="448"/>
    </x:row>
    <x:row r="3662" spans="3:9">
      <x:c r="C3662" s="195" t="s">
        <x:v>4557</x:v>
      </x:c>
      <x:c r="D3662" s="194" t="str">
        <x:f t="shared" si="4"/>
        <x:v>Ring</x:v>
      </x:c>
      <x:c r="E3662" s="194">
        <x:v>1</x:v>
      </x:c>
      <x:c r="F3662" s="195" t="s">
        <x:v>6947</x:v>
      </x:c>
      <x:c r="G3662" s="194" t="str">
        <x:f>IF(MID(F3662,LEN(F3662)-2,1)="1","Earring",IF(MID(F3662,LEN(F3662)-2,1)="2","Necklace",IF(MID(F3662,LEN(F3662)-2,1)="3","Bracelet",IF(MID(F3662,LEN(F3662)-2,1)="4","Ring",IF(MID(F3662,LEN(F3662)-2,1)="5","Anklet","")))))</x:f>
        <x:v>Earring</x:v>
      </x:c>
      <x:c r="H3662" s="194">
        <x:v>1</x:v>
      </x:c>
      <x:c r="I3662" s="448" t="s">
        <x:v>4958</x:v>
      </x:c>
    </x:row>
    <x:row r="3663" spans="3:9">
      <x:c r="C3663" s="195" t="s">
        <x:v>3425</x:v>
      </x:c>
      <x:c r="D3663" s="194" t="str">
        <x:f t="shared" si="4"/>
        <x:v>Ring</x:v>
      </x:c>
      <x:c r="E3663" s="194">
        <x:v>1</x:v>
      </x:c>
      <x:c r="F3663" s="195" t="s">
        <x:v>5659</x:v>
      </x:c>
      <x:c r="G3663" s="194" t="s">
        <x:v>2999</x:v>
      </x:c>
      <x:c r="H3663" s="194">
        <x:v>1</x:v>
      </x:c>
      <x:c r="I3663" s="448"/>
    </x:row>
    <x:row r="3664" spans="3:9">
      <x:c r="C3664" s="195" t="s">
        <x:v>6872</x:v>
      </x:c>
      <x:c r="D3664" s="194" t="str">
        <x:f t="shared" si="4"/>
        <x:v>Ring</x:v>
      </x:c>
      <x:c r="E3664" s="194">
        <x:v>1</x:v>
      </x:c>
      <x:c r="F3664" s="233" t="s">
        <x:v>6810</x:v>
      </x:c>
      <x:c r="G3664" s="234" t="str">
        <x:f>IF(MID(F3664,LEN(F3664)-2,1)="1","Earring",IF(MID(F3664,LEN(F3664)-2,1)="2","Necklace",IF(MID(F3664,LEN(F3664)-2,1)="3","Bracelet",IF(MID(F3664,LEN(F3664)-2,1)="4","Ring",IF(MID(F3664,LEN(F3664)-2,1)="5","Anklet","")))))</x:f>
        <x:v>Bracelet</x:v>
      </x:c>
      <x:c r="H3664" s="234">
        <x:v>1</x:v>
      </x:c>
      <x:c r="I3664" s="448"/>
    </x:row>
    <x:row r="3665" spans="3:9">
      <x:c r="C3665" s="195" t="s">
        <x:v>6592</x:v>
      </x:c>
      <x:c r="D3665" s="194" t="str">
        <x:f t="shared" si="4"/>
        <x:v>Ring</x:v>
      </x:c>
      <x:c r="E3665" s="194">
        <x:v>1</x:v>
      </x:c>
      <x:c r="F3665" s="233" t="s">
        <x:v>6927</x:v>
      </x:c>
      <x:c r="G3665" s="234" t="str">
        <x:f>IF(MID(F3665,LEN(F3665)-2,1)="1","Earring",IF(MID(F3665,LEN(F3665)-2,1)="2","Necklace",IF(MID(F3665,LEN(F3665)-2,1)="3","Bracelet",IF(MID(F3665,LEN(F3665)-2,1)="4","Ring",IF(MID(F3665,LEN(F3665)-2,1)="5","Anklet","")))))</x:f>
        <x:v>Bracelet</x:v>
      </x:c>
      <x:c r="H3665" s="234">
        <x:v>1</x:v>
      </x:c>
      <x:c r="I3665" s="448"/>
    </x:row>
    <x:row r="3666" spans="5:5">
      <x:c r="E3666" s="194">
        <x:f>SUM(E3644:E3665)</x:f>
        <x:v>23</x:v>
      </x:c>
    </x:row>
    <x:row r="3667" spans="1:9">
      <x:c r="A3667" s="186">
        <x:v>45969</x:v>
      </x:c>
      <x:c r="B3667" s="452" t="s">
        <x:v>7734</x:v>
      </x:c>
      <x:c r="C3667" s="195" t="s">
        <x:v>6205</x:v>
      </x:c>
      <x:c r="D3667" s="194" t="str">
        <x:f t="shared" ref="D3667:D3684" si="5">IF(MID(C3667,LEN(C3667)-2,1)="1","Earring",IF(MID(C3667,LEN(C3667)-2,1)="2","Necklace",IF(MID(C3667,LEN(C3667)-2,1)="3","Bracelet",IF(MID(C3667,LEN(C3667)-2,1)="4","Ring",IF(MID(C3667,LEN(C3667)-2,1)="5","Anklet","")))))</x:f>
        <x:v>Anklet</x:v>
      </x:c>
      <x:c r="E3667" s="194">
        <x:v>1</x:v>
      </x:c>
      <x:c r="F3667" s="195" t="s">
        <x:v>1961</x:v>
      </x:c>
      <x:c r="G3667" s="194" t="str">
        <x:f>IF(MID(F3667,LEN(F3667)-2,1)="1","Earring",IF(MID(F3667,LEN(F3667)-2,1)="2","Necklace",IF(MID(F3667,LEN(F3667)-2,1)="3","Bracelet",IF(MID(F3667,LEN(F3667)-2,1)="4","Ring",IF(MID(F3667,LEN(F3667)-2,1)="5","Anklet","")))))</x:f>
        <x:v>Bracelet</x:v>
      </x:c>
      <x:c r="H3667" s="194">
        <x:v>1</x:v>
      </x:c>
      <x:c r="I3667" s="448" t="s">
        <x:v>7755</x:v>
      </x:c>
    </x:row>
    <x:row r="3668" spans="3:9">
      <x:c r="C3668" s="195" t="s">
        <x:v>5850</x:v>
      </x:c>
      <x:c r="D3668" s="194" t="s">
        <x:v>2999</x:v>
      </x:c>
      <x:c r="E3668" s="194">
        <x:v>1</x:v>
      </x:c>
      <x:c r="F3668" s="533" t="s">
        <x:v>8259</x:v>
      </x:c>
      <x:c r="G3668" s="534" t="str">
        <x:f>IF(MID(F3668,LEN(F3668)-2,1)="1","Earring",IF(MID(F3668,LEN(F3668)-2,1)="2","Necklace",IF(MID(F3668,LEN(F3668)-2,1)="3","Bracelet",IF(MID(F3668,LEN(F3668)-2,1)="4","Ring",IF(MID(F3668,LEN(F3668)-2,1)="5","Anklet","")))))</x:f>
        <x:v>Earring</x:v>
      </x:c>
      <x:c r="H3668" s="534">
        <x:v>1</x:v>
      </x:c>
      <x:c r="I3668" s="448" t="s">
        <x:v>7755</x:v>
      </x:c>
    </x:row>
    <x:row r="3669" spans="3:9">
      <x:c r="C3669" s="195" t="s">
        <x:v>5945</x:v>
      </x:c>
      <x:c r="D3669" s="194" t="s">
        <x:v>2999</x:v>
      </x:c>
      <x:c r="E3669" s="194">
        <x:v>1</x:v>
      </x:c>
      <x:c r="F3669" s="195" t="s">
        <x:v>4423</x:v>
      </x:c>
      <x:c r="G3669" s="194" t="str">
        <x:f>IF(MID(F3669,LEN(F3669)-2,1)="1","Earring",IF(MID(F3669,LEN(F3669)-2,1)="2","Necklace",IF(MID(F3669,LEN(F3669)-2,1)="3","Bracelet",IF(MID(F3669,LEN(F3669)-2,1)="4","Ring",IF(MID(F3669,LEN(F3669)-2,1)="5","Anklet","")))))</x:f>
        <x:v>Earring</x:v>
      </x:c>
      <x:c r="H3669" s="194">
        <x:v>1</x:v>
      </x:c>
      <x:c r="I3669" s="448" t="s">
        <x:v>7755</x:v>
      </x:c>
    </x:row>
    <x:row r="3670" spans="3:9">
      <x:c r="C3670" s="195" t="s">
        <x:v>1961</x:v>
      </x:c>
      <x:c r="D3670" s="194" t="str">
        <x:f t="shared" si="5"/>
        <x:v>Bracelet</x:v>
      </x:c>
      <x:c r="E3670" s="194">
        <x:v>1</x:v>
      </x:c>
      <x:c r="F3670" s="273" t="s">
        <x:v>1967</x:v>
      </x:c>
      <x:c r="G3670" s="274" t="str">
        <x:f>IF(MID(F3670,LEN(F3670)-2,1)="1","Earring",IF(MID(F3670,LEN(F3670)-2,1)="2","Necklace",IF(MID(F3670,LEN(F3670)-2,1)="3","Bracelet",IF(MID(F3670,LEN(F3670)-2,1)="4","Ring",IF(MID(F3670,LEN(F3670)-2,1)="5","Anklet","")))))</x:f>
        <x:v>Earring</x:v>
      </x:c>
      <x:c r="H3670" s="274">
        <x:v>1</x:v>
      </x:c>
      <x:c r="I3670" s="448"/>
    </x:row>
    <x:row r="3671" spans="3:9">
      <x:c r="C3671" s="195" t="s">
        <x:v>8568</x:v>
      </x:c>
      <x:c r="D3671" s="194" t="str">
        <x:f t="shared" si="5"/>
        <x:v>Bracelet</x:v>
      </x:c>
      <x:c r="E3671" s="194">
        <x:v>1</x:v>
      </x:c>
      <x:c r="F3671" s="273" t="s">
        <x:v>8568</x:v>
      </x:c>
      <x:c r="G3671" s="274" t="str">
        <x:f>IF(MID(F3671,LEN(F3671)-2,1)="1","Earring",IF(MID(F3671,LEN(F3671)-2,1)="2","Necklace",IF(MID(F3671,LEN(F3671)-2,1)="3","Bracelet",IF(MID(F3671,LEN(F3671)-2,1)="4","Ring",IF(MID(F3671,LEN(F3671)-2,1)="5","Anklet","")))))</x:f>
        <x:v>Bracelet</x:v>
      </x:c>
      <x:c r="H3671" s="274">
        <x:v>1</x:v>
      </x:c>
      <x:c r="I3671" s="448"/>
    </x:row>
    <x:row r="3672" spans="3:9">
      <x:c r="C3672" s="195" t="s">
        <x:v>1861</x:v>
      </x:c>
      <x:c r="D3672" s="194" t="str">
        <x:f t="shared" si="5"/>
        <x:v>Bracelet</x:v>
      </x:c>
      <x:c r="E3672" s="194">
        <x:v>1</x:v>
      </x:c>
      <x:c r="F3672" s="195" t="s">
        <x:v>8782</x:v>
      </x:c>
      <x:c r="G3672" s="194" t="str">
        <x:f>IF(MID(F3672,LEN(F3672)-2,1)="1","Earring",IF(MID(F3672,LEN(F3672)-2,1)="2","Necklace",IF(MID(F3672,LEN(F3672)-2,1)="3","Bracelet",IF(MID(F3672,LEN(F3672)-2,1)="4","Ring",IF(MID(F3672,LEN(F3672)-2,1)="5","Anklet","")))))</x:f>
        <x:v>Earring</x:v>
      </x:c>
      <x:c r="H3672" s="194">
        <x:v>1</x:v>
      </x:c>
      <x:c r="I3672" s="448" t="s">
        <x:v>7755</x:v>
      </x:c>
    </x:row>
    <x:row r="3673" spans="3:9">
      <x:c r="C3673" s="195" t="s">
        <x:v>6097</x:v>
      </x:c>
      <x:c r="D3673" s="194" t="str">
        <x:f t="shared" si="5"/>
        <x:v>Bracelet</x:v>
      </x:c>
      <x:c r="E3673" s="194">
        <x:v>1</x:v>
      </x:c>
      <x:c r="F3673" s="367" t="s">
        <x:v>1861</x:v>
      </x:c>
      <x:c r="G3673" s="368" t="str">
        <x:f>IF(MID(F3673,LEN(F3673)-2,1)="1","Earring",IF(MID(F3673,LEN(F3673)-2,1)="2","Necklace",IF(MID(F3673,LEN(F3673)-2,1)="3","Bracelet",IF(MID(F3673,LEN(F3673)-2,1)="4","Ring",IF(MID(F3673,LEN(F3673)-2,1)="5","Anklet","")))))</x:f>
        <x:v>Bracelet</x:v>
      </x:c>
      <x:c r="H3673" s="368">
        <x:v>1</x:v>
      </x:c>
      <x:c r="I3673" s="448"/>
    </x:row>
    <x:row r="3674" spans="3:9">
      <x:c r="C3674" s="195" t="s">
        <x:v>6621</x:v>
      </x:c>
      <x:c r="D3674" s="194" t="str">
        <x:f t="shared" si="5"/>
        <x:v>Bracelet</x:v>
      </x:c>
      <x:c r="E3674" s="194">
        <x:v>1</x:v>
      </x:c>
      <x:c r="F3674" s="367" t="s">
        <x:v>4783</x:v>
      </x:c>
      <x:c r="G3674" s="368" t="str">
        <x:f>IF(MID(F3674,LEN(F3674)-2,1)="1","Earring",IF(MID(F3674,LEN(F3674)-2,1)="2","Necklace",IF(MID(F3674,LEN(F3674)-2,1)="3","Bracelet",IF(MID(F3674,LEN(F3674)-2,1)="4","Ring",IF(MID(F3674,LEN(F3674)-2,1)="5","Anklet","")))))</x:f>
        <x:v>Earring</x:v>
      </x:c>
      <x:c r="H3674" s="368">
        <x:v>1</x:v>
      </x:c>
      <x:c r="I3674" s="448"/>
    </x:row>
    <x:row r="3675" spans="3:9">
      <x:c r="C3675" s="195" t="s">
        <x:v>8782</x:v>
      </x:c>
      <x:c r="D3675" s="194" t="str">
        <x:f t="shared" si="5"/>
        <x:v>Earring</x:v>
      </x:c>
      <x:c r="E3675" s="194">
        <x:v>1</x:v>
      </x:c>
      <x:c r="F3675" s="195" t="s">
        <x:v>6205</x:v>
      </x:c>
      <x:c r="G3675" s="194" t="str">
        <x:f>IF(MID(F3675,LEN(F3675)-2,1)="1","Earring",IF(MID(F3675,LEN(F3675)-2,1)="2","Necklace",IF(MID(F3675,LEN(F3675)-2,1)="3","Bracelet",IF(MID(F3675,LEN(F3675)-2,1)="4","Ring",IF(MID(F3675,LEN(F3675)-2,1)="5","Anklet","")))))</x:f>
        <x:v>Anklet</x:v>
      </x:c>
      <x:c r="H3675" s="194">
        <x:v>1</x:v>
      </x:c>
      <x:c r="I3675" s="448" t="s">
        <x:v>7755</x:v>
      </x:c>
    </x:row>
    <x:row r="3676" spans="3:9">
      <x:c r="C3676" s="195" t="s">
        <x:v>8259</x:v>
      </x:c>
      <x:c r="D3676" s="194" t="str">
        <x:f t="shared" si="5"/>
        <x:v>Earring</x:v>
      </x:c>
      <x:c r="E3676" s="194">
        <x:v>1</x:v>
      </x:c>
      <x:c r="F3676" s="195" t="s">
        <x:v>4784</x:v>
      </x:c>
      <x:c r="G3676" s="194" t="str">
        <x:f>IF(MID(F3676,LEN(F3676)-2,1)="1","Earring",IF(MID(F3676,LEN(F3676)-2,1)="2","Necklace",IF(MID(F3676,LEN(F3676)-2,1)="3","Bracelet",IF(MID(F3676,LEN(F3676)-2,1)="4","Ring",IF(MID(F3676,LEN(F3676)-2,1)="5","Anklet","")))))</x:f>
        <x:v>Earring</x:v>
      </x:c>
      <x:c r="H3676" s="194">
        <x:v>1</x:v>
      </x:c>
      <x:c r="I3676" s="448" t="s">
        <x:v>4958</x:v>
      </x:c>
    </x:row>
    <x:row r="3677" spans="3:9">
      <x:c r="C3677" s="195" t="s">
        <x:v>4423</x:v>
      </x:c>
      <x:c r="D3677" s="194" t="str">
        <x:f t="shared" si="5"/>
        <x:v>Earring</x:v>
      </x:c>
      <x:c r="E3677" s="194">
        <x:v>1</x:v>
      </x:c>
      <x:c r="F3677" s="581" t="s">
        <x:v>5850</x:v>
      </x:c>
      <x:c r="G3677" s="582" t="s">
        <x:v>2999</x:v>
      </x:c>
      <x:c r="H3677" s="582">
        <x:v>1</x:v>
      </x:c>
      <x:c r="I3677" s="448"/>
    </x:row>
    <x:row r="3678" spans="3:9">
      <x:c r="C3678" s="195" t="s">
        <x:v>1967</x:v>
      </x:c>
      <x:c r="D3678" s="194" t="str">
        <x:f t="shared" si="5"/>
        <x:v>Earring</x:v>
      </x:c>
      <x:c r="E3678" s="194">
        <x:v>1</x:v>
      </x:c>
      <x:c r="F3678" s="195" t="s">
        <x:v>1890</x:v>
      </x:c>
      <x:c r="G3678" s="194" t="str">
        <x:f>IF(MID(F3678,LEN(F3678)-2,1)="1","Earring",IF(MID(F3678,LEN(F3678)-2,1)="2","Necklace",IF(MID(F3678,LEN(F3678)-2,1)="3","Bracelet",IF(MID(F3678,LEN(F3678)-2,1)="4","Ring",IF(MID(F3678,LEN(F3678)-2,1)="5","Anklet","")))))</x:f>
        <x:v>Earring</x:v>
      </x:c>
      <x:c r="H3678" s="194">
        <x:v>1</x:v>
      </x:c>
      <x:c r="I3678" s="448" t="s">
        <x:v>4958</x:v>
      </x:c>
    </x:row>
    <x:row r="3679" spans="3:9">
      <x:c r="C3679" s="195" t="s">
        <x:v>4783</x:v>
      </x:c>
      <x:c r="D3679" s="194" t="str">
        <x:f t="shared" si="5"/>
        <x:v>Earring</x:v>
      </x:c>
      <x:c r="E3679" s="194">
        <x:v>1</x:v>
      </x:c>
      <x:c r="F3679" s="319" t="s">
        <x:v>3317</x:v>
      </x:c>
      <x:c r="G3679" s="320" t="str">
        <x:f>IF(MID(F3679,LEN(F3679)-2,1)="1","Earring",IF(MID(F3679,LEN(F3679)-2,1)="2","Necklace",IF(MID(F3679,LEN(F3679)-2,1)="3","Bracelet",IF(MID(F3679,LEN(F3679)-2,1)="4","Ring",IF(MID(F3679,LEN(F3679)-2,1)="5","Anklet","")))))</x:f>
        <x:v>Necklace</x:v>
      </x:c>
      <x:c r="H3679" s="320">
        <x:v>1</x:v>
      </x:c>
      <x:c r="I3679" s="448"/>
    </x:row>
    <x:row r="3680" spans="3:9">
      <x:c r="C3680" s="195" t="s">
        <x:v>4784</x:v>
      </x:c>
      <x:c r="D3680" s="194" t="str">
        <x:f t="shared" si="5"/>
        <x:v>Earring</x:v>
      </x:c>
      <x:c r="E3680" s="194">
        <x:v>1</x:v>
      </x:c>
      <x:c r="F3680" s="195" t="s">
        <x:v>6097</x:v>
      </x:c>
      <x:c r="G3680" s="194" t="str">
        <x:f>IF(MID(F3680,LEN(F3680)-2,1)="1","Earring",IF(MID(F3680,LEN(F3680)-2,1)="2","Necklace",IF(MID(F3680,LEN(F3680)-2,1)="3","Bracelet",IF(MID(F3680,LEN(F3680)-2,1)="4","Ring",IF(MID(F3680,LEN(F3680)-2,1)="5","Anklet","")))))</x:f>
        <x:v>Bracelet</x:v>
      </x:c>
      <x:c r="H3680" s="194">
        <x:v>1</x:v>
      </x:c>
      <x:c r="I3680" s="448"/>
    </x:row>
    <x:row r="3681" spans="3:9">
      <x:c r="C3681" s="195" t="s">
        <x:v>1890</x:v>
      </x:c>
      <x:c r="D3681" s="194" t="str">
        <x:f t="shared" si="5"/>
        <x:v>Earring</x:v>
      </x:c>
      <x:c r="E3681" s="194">
        <x:v>1</x:v>
      </x:c>
      <x:c r="F3681" s="195" t="s">
        <x:v>6247</x:v>
      </x:c>
      <x:c r="G3681" s="126" t="s">
        <x:v>6843</x:v>
      </x:c>
      <x:c r="H3681" s="194">
        <x:v>1</x:v>
      </x:c>
      <x:c r="I3681" s="448"/>
    </x:row>
    <x:row r="3682" spans="3:9">
      <x:c r="C3682" s="195" t="s">
        <x:v>3334</x:v>
      </x:c>
      <x:c r="D3682" s="194" t="str">
        <x:f t="shared" si="5"/>
        <x:v>Earring</x:v>
      </x:c>
      <x:c r="E3682" s="194">
        <x:v>1</x:v>
      </x:c>
      <x:c r="F3682" s="355" t="s">
        <x:v>3334</x:v>
      </x:c>
      <x:c r="G3682" s="356" t="str">
        <x:f>IF(MID(F3682,LEN(F3682)-2,1)="1","Earring",IF(MID(F3682,LEN(F3682)-2,1)="2","Necklace",IF(MID(F3682,LEN(F3682)-2,1)="3","Bracelet",IF(MID(F3682,LEN(F3682)-2,1)="4","Ring",IF(MID(F3682,LEN(F3682)-2,1)="5","Anklet","")))))</x:f>
        <x:v>Earring</x:v>
      </x:c>
      <x:c r="H3682" s="356">
        <x:v>1</x:v>
      </x:c>
      <x:c r="I3682" s="448"/>
    </x:row>
    <x:row r="3683" spans="3:9">
      <x:c r="C3683" s="195" t="s">
        <x:v>6247</x:v>
      </x:c>
      <x:c r="D3683" s="87" t="s">
        <x:v>6843</x:v>
      </x:c>
      <x:c r="E3683" s="194">
        <x:v>1</x:v>
      </x:c>
      <x:c r="F3683" s="355" t="s">
        <x:v>6621</x:v>
      </x:c>
      <x:c r="G3683" s="356" t="str">
        <x:f>IF(MID(F3683,LEN(F3683)-2,1)="1","Earring",IF(MID(F3683,LEN(F3683)-2,1)="2","Necklace",IF(MID(F3683,LEN(F3683)-2,1)="3","Bracelet",IF(MID(F3683,LEN(F3683)-2,1)="4","Ring",IF(MID(F3683,LEN(F3683)-2,1)="5","Anklet","")))))</x:f>
        <x:v>Bracelet</x:v>
      </x:c>
      <x:c r="H3683" s="356">
        <x:v>1</x:v>
      </x:c>
      <x:c r="I3683" s="448"/>
    </x:row>
    <x:row r="3684" spans="3:9">
      <x:c r="C3684" s="195" t="s">
        <x:v>3317</x:v>
      </x:c>
      <x:c r="D3684" s="194" t="str">
        <x:f t="shared" si="5"/>
        <x:v>Necklace</x:v>
      </x:c>
      <x:c r="E3684" s="194">
        <x:v>1</x:v>
      </x:c>
      <x:c r="F3684" s="355" t="s">
        <x:v>5945</x:v>
      </x:c>
      <x:c r="G3684" s="356" t="s">
        <x:v>2999</x:v>
      </x:c>
      <x:c r="H3684" s="356">
        <x:v>1</x:v>
      </x:c>
      <x:c r="I3684" s="448"/>
    </x:row>
    <x:row r="3685" spans="5:5">
      <x:c r="E3685" s="194">
        <x:f>SUM(E3667:E3684)</x:f>
        <x:v>18</x:v>
      </x:c>
    </x:row>
    <x:row r="3686" spans="1:9">
      <x:c r="A3686" s="186">
        <x:v>45970</x:v>
      </x:c>
      <x:c r="B3686" s="452" t="s">
        <x:v>7772</x:v>
      </x:c>
      <x:c r="C3686" s="195" t="s">
        <x:v>6149</x:v>
      </x:c>
      <x:c r="D3686" s="194" t="str">
        <x:f t="shared" ref="D3686:D3698" si="6">IF(MID(C3686,LEN(C3686)-2,1)="1","Earring",IF(MID(C3686,LEN(C3686)-2,1)="2","Necklace",IF(MID(C3686,LEN(C3686)-2,1)="3","Bracelet",IF(MID(C3686,LEN(C3686)-2,1)="4","Ring",IF(MID(C3686,LEN(C3686)-2,1)="5","Anklet","")))))</x:f>
        <x:v>Anklet</x:v>
      </x:c>
      <x:c r="E3686" s="194">
        <x:v>1</x:v>
      </x:c>
      <x:c r="F3686" s="195" t="s">
        <x:v>9107</x:v>
      </x:c>
      <x:c r="G3686" s="194" t="str">
        <x:f>IF(MID(F3686,LEN(F3686)-2,1)="1","Earring",IF(MID(F3686,LEN(F3686)-2,1)="2","Necklace",IF(MID(F3686,LEN(F3686)-2,1)="3","Bracelet",IF(MID(F3686,LEN(F3686)-2,1)="4","Ring",IF(MID(F3686,LEN(F3686)-2,1)="5","Anklet","")))))</x:f>
        <x:v>Earring</x:v>
      </x:c>
      <x:c r="H3686" s="194">
        <x:v>1</x:v>
      </x:c>
      <x:c r="I3686" s="448" t="s">
        <x:v>7755</x:v>
      </x:c>
    </x:row>
    <x:row r="3687" spans="3:9">
      <x:c r="C3687" s="195" t="s">
        <x:v>4357</x:v>
      </x:c>
      <x:c r="D3687" s="194" t="str">
        <x:f t="shared" si="6"/>
        <x:v>Anklet</x:v>
      </x:c>
      <x:c r="E3687" s="194">
        <x:v>1</x:v>
      </x:c>
      <x:c r="F3687" s="593" t="s">
        <x:v>2182</x:v>
      </x:c>
      <x:c r="G3687" s="594" t="str">
        <x:f>IF(MID(F3687,LEN(F3687)-2,1)="1","Earring",IF(MID(F3687,LEN(F3687)-2,1)="2","Necklace",IF(MID(F3687,LEN(F3687)-2,1)="3","Bracelet",IF(MID(F3687,LEN(F3687)-2,1)="4","Ring",IF(MID(F3687,LEN(F3687)-2,1)="5","Anklet","")))))</x:f>
        <x:v>Earring</x:v>
      </x:c>
      <x:c r="H3687" s="594">
        <x:v>1</x:v>
      </x:c>
      <x:c r="I3687" s="448"/>
    </x:row>
    <x:row r="3688" spans="3:9">
      <x:c r="C3688" s="195" t="s">
        <x:v>8876</x:v>
      </x:c>
      <x:c r="D3688" s="194" t="s">
        <x:v>2999</x:v>
      </x:c>
      <x:c r="E3688" s="194">
        <x:v>1</x:v>
      </x:c>
      <x:c r="F3688" s="195" t="s">
        <x:v>5773</x:v>
      </x:c>
      <x:c r="G3688" s="194" t="str">
        <x:f>IF(MID(F3688,LEN(F3688)-2,1)="1","Earring",IF(MID(F3688,LEN(F3688)-2,1)="2","Necklace",IF(MID(F3688,LEN(F3688)-2,1)="3","Bracelet",IF(MID(F3688,LEN(F3688)-2,1)="4","Ring",IF(MID(F3688,LEN(F3688)-2,1)="5","Anklet","")))))</x:f>
        <x:v>Earring</x:v>
      </x:c>
      <x:c r="H3688" s="194">
        <x:v>1</x:v>
      </x:c>
      <x:c r="I3688" s="448" t="s">
        <x:v>7755</x:v>
      </x:c>
    </x:row>
    <x:row r="3689" spans="1:9">
      <x:c r="A3689" s="181" t="s">
        <x:v>6518</x:v>
      </x:c>
      <x:c r="C3689" s="195" t="s">
        <x:v>3440</x:v>
      </x:c>
      <x:c r="D3689" s="87" t="s">
        <x:v>6518</x:v>
      </x:c>
      <x:c r="E3689" s="194">
        <x:v>1</x:v>
      </x:c>
      <x:c r="F3689" s="533" t="s">
        <x:v>8375</x:v>
      </x:c>
      <x:c r="G3689" s="534" t="str">
        <x:f>IF(MID(F3689,LEN(F3689)-2,1)="1","Earring",IF(MID(F3689,LEN(F3689)-2,1)="2","Necklace",IF(MID(F3689,LEN(F3689)-2,1)="3","Bracelet",IF(MID(F3689,LEN(F3689)-2,1)="4","Ring",IF(MID(F3689,LEN(F3689)-2,1)="5","Anklet","")))))</x:f>
        <x:v>Earring</x:v>
      </x:c>
      <x:c r="H3689" s="534">
        <x:v>1</x:v>
      </x:c>
      <x:c r="I3689" s="448" t="s">
        <x:v>7755</x:v>
      </x:c>
    </x:row>
    <x:row r="3690" spans="3:9">
      <x:c r="C3690" s="195" t="s">
        <x:v>3352</x:v>
      </x:c>
      <x:c r="D3690" s="194" t="str">
        <x:f t="shared" si="6"/>
        <x:v>Bracelet</x:v>
      </x:c>
      <x:c r="E3690" s="194">
        <x:v>1</x:v>
      </x:c>
      <x:c r="F3690" s="195" t="s">
        <x:v>6608</x:v>
      </x:c>
      <x:c r="G3690" s="194" t="str">
        <x:f>IF(MID(F3690,LEN(F3690)-2,1)="1","Earring",IF(MID(F3690,LEN(F3690)-2,1)="2","Necklace",IF(MID(F3690,LEN(F3690)-2,1)="3","Bracelet",IF(MID(F3690,LEN(F3690)-2,1)="4","Ring",IF(MID(F3690,LEN(F3690)-2,1)="5","Anklet","")))))</x:f>
        <x:v>Necklace</x:v>
      </x:c>
      <x:c r="H3690" s="194">
        <x:v>1</x:v>
      </x:c>
      <x:c r="I3690" s="448" t="s">
        <x:v>7755</x:v>
      </x:c>
    </x:row>
    <x:row r="3691" spans="3:9">
      <x:c r="C3691" s="195" t="s">
        <x:v>6817</x:v>
      </x:c>
      <x:c r="D3691" s="194" t="str">
        <x:f t="shared" si="6"/>
        <x:v>Bracelet</x:v>
      </x:c>
      <x:c r="E3691" s="194">
        <x:v>1</x:v>
      </x:c>
      <x:c r="F3691" s="591" t="s">
        <x:v>6149</x:v>
      </x:c>
      <x:c r="G3691" s="592" t="str">
        <x:f>IF(MID(F3691,LEN(F3691)-2,1)="1","Earring",IF(MID(F3691,LEN(F3691)-2,1)="2","Necklace",IF(MID(F3691,LEN(F3691)-2,1)="3","Bracelet",IF(MID(F3691,LEN(F3691)-2,1)="4","Ring",IF(MID(F3691,LEN(F3691)-2,1)="5","Anklet","")))))</x:f>
        <x:v>Anklet</x:v>
      </x:c>
      <x:c r="H3691" s="592">
        <x:v>1</x:v>
      </x:c>
      <x:c r="I3691" s="448" t="s">
        <x:v>4958</x:v>
      </x:c>
    </x:row>
    <x:row r="3692" spans="3:9">
      <x:c r="C3692" s="195" t="s">
        <x:v>8375</x:v>
      </x:c>
      <x:c r="D3692" s="194" t="str">
        <x:f t="shared" si="6"/>
        <x:v>Earring</x:v>
      </x:c>
      <x:c r="E3692" s="194">
        <x:v>1</x:v>
      </x:c>
      <x:c r="F3692" s="195" t="s">
        <x:v>3352</x:v>
      </x:c>
      <x:c r="G3692" s="194" t="str">
        <x:f>IF(MID(F3692,LEN(F3692)-2,1)="1","Earring",IF(MID(F3692,LEN(F3692)-2,1)="2","Necklace",IF(MID(F3692,LEN(F3692)-2,1)="3","Bracelet",IF(MID(F3692,LEN(F3692)-2,1)="4","Ring",IF(MID(F3692,LEN(F3692)-2,1)="5","Anklet","")))))</x:f>
        <x:v>Bracelet</x:v>
      </x:c>
      <x:c r="H3692" s="194">
        <x:v>1</x:v>
      </x:c>
      <x:c r="I3692" s="448"/>
    </x:row>
    <x:row r="3693" spans="3:9">
      <x:c r="C3693" s="195" t="s">
        <x:v>2182</x:v>
      </x:c>
      <x:c r="D3693" s="194" t="str">
        <x:f t="shared" si="6"/>
        <x:v>Earring</x:v>
      </x:c>
      <x:c r="E3693" s="194">
        <x:v>1</x:v>
      </x:c>
      <x:c r="F3693" s="458" t="s">
        <x:v>4357</x:v>
      </x:c>
      <x:c r="G3693" s="459" t="str">
        <x:f>IF(MID(F3693,LEN(F3693)-2,1)="1","Earring",IF(MID(F3693,LEN(F3693)-2,1)="2","Necklace",IF(MID(F3693,LEN(F3693)-2,1)="3","Bracelet",IF(MID(F3693,LEN(F3693)-2,1)="4","Ring",IF(MID(F3693,LEN(F3693)-2,1)="5","Anklet","")))))</x:f>
        <x:v>Anklet</x:v>
      </x:c>
      <x:c r="H3693" s="459">
        <x:v>1</x:v>
      </x:c>
      <x:c r="I3693" s="448"/>
    </x:row>
    <x:row r="3694" spans="3:9">
      <x:c r="C3694" s="195" t="s">
        <x:v>5773</x:v>
      </x:c>
      <x:c r="D3694" s="194" t="str">
        <x:f t="shared" si="6"/>
        <x:v>Earring</x:v>
      </x:c>
      <x:c r="E3694" s="194">
        <x:v>1</x:v>
      </x:c>
      <x:c r="F3694" s="195" t="s">
        <x:v>4678</x:v>
      </x:c>
      <x:c r="G3694" s="194" t="str">
        <x:f>IF(MID(F3694,LEN(F3694)-2,1)="1","Earring",IF(MID(F3694,LEN(F3694)-2,1)="2","Necklace",IF(MID(F3694,LEN(F3694)-2,1)="3","Bracelet",IF(MID(F3694,LEN(F3694)-2,1)="4","Ring",IF(MID(F3694,LEN(F3694)-2,1)="5","Anklet","")))))</x:f>
        <x:v>Earring</x:v>
      </x:c>
      <x:c r="H3694" s="194">
        <x:v>1</x:v>
      </x:c>
      <x:c r="I3694" s="448"/>
    </x:row>
    <x:row r="3695" spans="3:9">
      <x:c r="C3695" s="195" t="s">
        <x:v>9107</x:v>
      </x:c>
      <x:c r="D3695" s="194" t="str">
        <x:f t="shared" si="6"/>
        <x:v>Earring</x:v>
      </x:c>
      <x:c r="E3695" s="194">
        <x:v>1</x:v>
      </x:c>
      <x:c r="F3695" s="361" t="s">
        <x:v>3440</x:v>
      </x:c>
      <x:c r="G3695" s="226" t="s">
        <x:v>6518</x:v>
      </x:c>
      <x:c r="H3695" s="362">
        <x:v>1</x:v>
      </x:c>
      <x:c r="I3695" s="448" t="s">
        <x:v>7755</x:v>
      </x:c>
    </x:row>
    <x:row r="3696" spans="3:9">
      <x:c r="C3696" s="195" t="s">
        <x:v>4678</x:v>
      </x:c>
      <x:c r="D3696" s="194" t="str">
        <x:f t="shared" si="6"/>
        <x:v>Earring</x:v>
      </x:c>
      <x:c r="E3696" s="194">
        <x:v>1</x:v>
      </x:c>
      <x:c r="F3696" s="195" t="s">
        <x:v>6184</x:v>
      </x:c>
      <x:c r="G3696" s="194" t="str">
        <x:f>IF(MID(F3696,LEN(F3696)-2,1)="1","Earring",IF(MID(F3696,LEN(F3696)-2,1)="2","Necklace",IF(MID(F3696,LEN(F3696)-2,1)="3","Bracelet",IF(MID(F3696,LEN(F3696)-2,1)="4","Ring",IF(MID(F3696,LEN(F3696)-2,1)="5","Anklet","")))))</x:f>
        <x:v>Earring</x:v>
      </x:c>
      <x:c r="H3696" s="194">
        <x:v>1</x:v>
      </x:c>
      <x:c r="I3696" s="448"/>
    </x:row>
    <x:row r="3697" spans="3:9">
      <x:c r="C3697" s="195" t="s">
        <x:v>6184</x:v>
      </x:c>
      <x:c r="D3697" s="194" t="str">
        <x:f t="shared" si="6"/>
        <x:v>Earring</x:v>
      </x:c>
      <x:c r="E3697" s="194">
        <x:v>1</x:v>
      </x:c>
      <x:c r="F3697" s="589" t="s">
        <x:v>6817</x:v>
      </x:c>
      <x:c r="G3697" s="590" t="str">
        <x:f>IF(MID(F3697,LEN(F3697)-2,1)="1","Earring",IF(MID(F3697,LEN(F3697)-2,1)="2","Necklace",IF(MID(F3697,LEN(F3697)-2,1)="3","Bracelet",IF(MID(F3697,LEN(F3697)-2,1)="4","Ring",IF(MID(F3697,LEN(F3697)-2,1)="5","Anklet","")))))</x:f>
        <x:v>Bracelet</x:v>
      </x:c>
      <x:c r="H3697" s="590">
        <x:v>1</x:v>
      </x:c>
      <x:c r="I3697" s="448" t="s">
        <x:v>7755</x:v>
      </x:c>
    </x:row>
    <x:row r="3698" spans="3:9">
      <x:c r="C3698" s="195" t="s">
        <x:v>6608</x:v>
      </x:c>
      <x:c r="D3698" s="194" t="str">
        <x:f t="shared" si="6"/>
        <x:v>Necklace</x:v>
      </x:c>
      <x:c r="E3698" s="194">
        <x:v>1</x:v>
      </x:c>
      <x:c r="F3698" s="589" t="s">
        <x:v>8876</x:v>
      </x:c>
      <x:c r="G3698" s="590" t="s">
        <x:v>2999</x:v>
      </x:c>
      <x:c r="H3698" s="590">
        <x:v>1</x:v>
      </x:c>
      <x:c r="I3698" s="448"/>
    </x:row>
    <x:row r="3699" spans="5:5">
      <x:c r="E3699" s="194">
        <x:f>SUM(E3686:E3698)</x:f>
        <x:v>13</x:v>
      </x:c>
    </x:row>
    <x:row r="3700" spans="1:9">
      <x:c r="A3700" s="186">
        <x:v>45971</x:v>
      </x:c>
      <x:c r="B3700" s="452" t="s">
        <x:v>7737</x:v>
      </x:c>
      <x:c r="C3700" s="195" t="s">
        <x:v>5945</x:v>
      </x:c>
      <x:c r="D3700" s="194" t="s">
        <x:v>2999</x:v>
      </x:c>
      <x:c r="E3700" s="194">
        <x:v>1</x:v>
      </x:c>
      <x:c r="F3700" s="195" t="s">
        <x:v>1931</x:v>
      </x:c>
      <x:c r="G3700" s="194" t="str">
        <x:f>IF(MID(F3700,LEN(F3700)-2,1)="1","Earring",IF(MID(F3700,LEN(F3700)-2,1)="2","Necklace",IF(MID(F3700,LEN(F3700)-2,1)="3","Bracelet",IF(MID(F3700,LEN(F3700)-2,1)="4","Ring",IF(MID(F3700,LEN(F3700)-2,1)="5","Anklet","")))))</x:f>
        <x:v>Necklace</x:v>
      </x:c>
      <x:c r="H3700" s="194">
        <x:v>1</x:v>
      </x:c>
      <x:c r="I3700" s="448" t="s">
        <x:v>7755</x:v>
      </x:c>
    </x:row>
    <x:row r="3701" spans="3:9">
      <x:c r="C3701" s="195" t="s">
        <x:v>4549</x:v>
      </x:c>
      <x:c r="D3701" s="194" t="str">
        <x:f t="shared" ref="D3701:D3706" si="7">IF(MID(C3701,LEN(C3701)-2,1)="1","Earring",IF(MID(C3701,LEN(C3701)-2,1)="2","Necklace",IF(MID(C3701,LEN(C3701)-2,1)="3","Bracelet",IF(MID(C3701,LEN(C3701)-2,1)="4","Ring",IF(MID(C3701,LEN(C3701)-2,1)="5","Anklet","")))))</x:f>
        <x:v>Bracelet</x:v>
      </x:c>
      <x:c r="E3701" s="194">
        <x:v>1</x:v>
      </x:c>
      <x:c r="F3701" s="195" t="s">
        <x:v>4706</x:v>
      </x:c>
      <x:c r="G3701" s="194" t="str">
        <x:f>IF(MID(F3701,LEN(F3701)-2,1)="1","Earring",IF(MID(F3701,LEN(F3701)-2,1)="2","Necklace",IF(MID(F3701,LEN(F3701)-2,1)="3","Bracelet",IF(MID(F3701,LEN(F3701)-2,1)="4","Ring",IF(MID(F3701,LEN(F3701)-2,1)="5","Anklet","")))))</x:f>
        <x:v>Earring</x:v>
      </x:c>
      <x:c r="H3701" s="194">
        <x:v>1</x:v>
      </x:c>
      <x:c r="I3701" s="448"/>
    </x:row>
    <x:row r="3702" spans="3:9">
      <x:c r="C3702" s="195" t="s">
        <x:v>4706</x:v>
      </x:c>
      <x:c r="D3702" s="194" t="str">
        <x:f t="shared" si="7"/>
        <x:v>Earring</x:v>
      </x:c>
      <x:c r="E3702" s="194">
        <x:v>1</x:v>
      </x:c>
      <x:c r="F3702" s="595" t="s">
        <x:v>4549</x:v>
      </x:c>
      <x:c r="G3702" s="596" t="str">
        <x:f>IF(MID(F3702,LEN(F3702)-2,1)="1","Earring",IF(MID(F3702,LEN(F3702)-2,1)="2","Necklace",IF(MID(F3702,LEN(F3702)-2,1)="3","Bracelet",IF(MID(F3702,LEN(F3702)-2,1)="4","Ring",IF(MID(F3702,LEN(F3702)-2,1)="5","Anklet","")))))</x:f>
        <x:v>Bracelet</x:v>
      </x:c>
      <x:c r="H3702" s="596">
        <x:v>1</x:v>
      </x:c>
      <x:c r="I3702" s="448" t="s">
        <x:v>4958</x:v>
      </x:c>
    </x:row>
    <x:row r="3703" spans="3:9">
      <x:c r="C3703" s="195" t="s">
        <x:v>1931</x:v>
      </x:c>
      <x:c r="D3703" s="194" t="str">
        <x:f t="shared" si="7"/>
        <x:v>Necklace</x:v>
      </x:c>
      <x:c r="E3703" s="194">
        <x:v>1</x:v>
      </x:c>
      <x:c r="F3703" s="595" t="s">
        <x:v>3363</x:v>
      </x:c>
      <x:c r="G3703" s="596" t="str">
        <x:f>IF(MID(F3703,LEN(F3703)-2,1)="1","Earring",IF(MID(F3703,LEN(F3703)-2,1)="2","Necklace",IF(MID(F3703,LEN(F3703)-2,1)="3","Bracelet",IF(MID(F3703,LEN(F3703)-2,1)="4","Ring",IF(MID(F3703,LEN(F3703)-2,1)="5","Anklet","")))))</x:f>
        <x:v>Necklace</x:v>
      </x:c>
      <x:c r="H3703" s="596">
        <x:v>1</x:v>
      </x:c>
      <x:c r="I3703" s="448"/>
    </x:row>
    <x:row r="3704" spans="3:9">
      <x:c r="C3704" s="195" t="s">
        <x:v>3363</x:v>
      </x:c>
      <x:c r="D3704" s="194" t="str">
        <x:f t="shared" si="7"/>
        <x:v>Necklace</x:v>
      </x:c>
      <x:c r="E3704" s="194">
        <x:v>1</x:v>
      </x:c>
      <x:c r="F3704" s="595" t="s">
        <x:v>3328</x:v>
      </x:c>
      <x:c r="G3704" s="596" t="str">
        <x:f>IF(MID(F3704,LEN(F3704)-2,1)="1","Earring",IF(MID(F3704,LEN(F3704)-2,1)="2","Necklace",IF(MID(F3704,LEN(F3704)-2,1)="3","Bracelet",IF(MID(F3704,LEN(F3704)-2,1)="4","Ring",IF(MID(F3704,LEN(F3704)-2,1)="5","Anklet","")))))</x:f>
        <x:v>Necklace</x:v>
      </x:c>
      <x:c r="H3704" s="596">
        <x:v>1</x:v>
      </x:c>
      <x:c r="I3704" s="448"/>
    </x:row>
    <x:row r="3705" spans="3:9">
      <x:c r="C3705" s="195" t="s">
        <x:v>3328</x:v>
      </x:c>
      <x:c r="D3705" s="194" t="str">
        <x:f t="shared" si="7"/>
        <x:v>Necklace</x:v>
      </x:c>
      <x:c r="E3705" s="194">
        <x:v>1</x:v>
      </x:c>
      <x:c r="F3705" s="595" t="s">
        <x:v>6614</x:v>
      </x:c>
      <x:c r="G3705" s="596" t="str">
        <x:f>IF(MID(F3705,LEN(F3705)-2,1)="1","Earring",IF(MID(F3705,LEN(F3705)-2,1)="2","Necklace",IF(MID(F3705,LEN(F3705)-2,1)="3","Bracelet",IF(MID(F3705,LEN(F3705)-2,1)="4","Ring",IF(MID(F3705,LEN(F3705)-2,1)="5","Anklet","")))))</x:f>
        <x:v>Necklace</x:v>
      </x:c>
      <x:c r="H3705" s="596">
        <x:v>1</x:v>
      </x:c>
      <x:c r="I3705" s="448"/>
    </x:row>
    <x:row r="3706" spans="3:9">
      <x:c r="C3706" s="195" t="s">
        <x:v>6614</x:v>
      </x:c>
      <x:c r="D3706" s="194" t="str">
        <x:f t="shared" si="7"/>
        <x:v>Necklace</x:v>
      </x:c>
      <x:c r="E3706" s="194">
        <x:v>1</x:v>
      </x:c>
      <x:c r="F3706" s="595" t="s">
        <x:v>5945</x:v>
      </x:c>
      <x:c r="G3706" s="596" t="s">
        <x:v>2999</x:v>
      </x:c>
      <x:c r="H3706" s="596">
        <x:v>1</x:v>
      </x:c>
      <x:c r="I3706" s="448"/>
    </x:row>
    <x:row r="3707" spans="5:5">
      <x:c r="E3707" s="194">
        <x:f>SUM(E3700:E3706)</x:f>
        <x:v>7</x:v>
      </x:c>
    </x:row>
    <x:row r="3708" spans="1:9">
      <x:c r="A3708" s="186">
        <x:v>45972</x:v>
      </x:c>
      <x:c r="B3708" s="452" t="s">
        <x:v>7779</x:v>
      </x:c>
      <x:c r="C3708" s="195" t="s">
        <x:v>8201</x:v>
      </x:c>
      <x:c r="D3708" s="194" t="s">
        <x:v>2999</x:v>
      </x:c>
      <x:c r="E3708" s="194">
        <x:v>1</x:v>
      </x:c>
      <x:c r="F3708" s="361" t="s">
        <x:v>5785</x:v>
      </x:c>
      <x:c r="G3708" s="362" t="str">
        <x:f>IF(MID(F3708,LEN(F3708)-2,1)="1","Earring",IF(MID(F3708,LEN(F3708)-2,1)="2","Necklace",IF(MID(F3708,LEN(F3708)-2,1)="3","Bracelet",IF(MID(F3708,LEN(F3708)-2,1)="4","Ring",IF(MID(F3708,LEN(F3708)-2,1)="5","Anklet","")))))</x:f>
        <x:v>Ring</x:v>
      </x:c>
      <x:c r="H3708" s="362">
        <x:v>1</x:v>
      </x:c>
      <x:c r="I3708" s="448"/>
    </x:row>
    <x:row r="3709" spans="3:9">
      <x:c r="C3709" s="195" t="s">
        <x:v>5659</x:v>
      </x:c>
      <x:c r="D3709" s="194" t="s">
        <x:v>2999</x:v>
      </x:c>
      <x:c r="E3709" s="194">
        <x:v>1</x:v>
      </x:c>
      <x:c r="F3709" s="195" t="s">
        <x:v>8160</x:v>
      </x:c>
      <x:c r="G3709" s="194" t="str">
        <x:f>IF(MID(F3709,LEN(F3709)-2,1)="1","Earring",IF(MID(F3709,LEN(F3709)-2,1)="2","Necklace",IF(MID(F3709,LEN(F3709)-2,1)="3","Bracelet",IF(MID(F3709,LEN(F3709)-2,1)="4","Ring",IF(MID(F3709,LEN(F3709)-2,1)="5","Anklet","")))))</x:f>
        <x:v>Ring</x:v>
      </x:c>
      <x:c r="H3709" s="194">
        <x:v>1</x:v>
      </x:c>
      <x:c r="I3709" s="448" t="s">
        <x:v>7755</x:v>
      </x:c>
    </x:row>
    <x:row r="3710" spans="3:9">
      <x:c r="C3710" s="195" t="s">
        <x:v>6726</x:v>
      </x:c>
      <x:c r="D3710" s="194" t="str">
        <x:f t="shared" ref="D3710:D3715" si="8">IF(MID(C3710,LEN(C3710)-2,1)="1","Earring",IF(MID(C3710,LEN(C3710)-2,1)="2","Necklace",IF(MID(C3710,LEN(C3710)-2,1)="3","Bracelet",IF(MID(C3710,LEN(C3710)-2,1)="4","Ring",IF(MID(C3710,LEN(C3710)-2,1)="5","Anklet","")))))</x:f>
        <x:v>Bracelet</x:v>
      </x:c>
      <x:c r="E3710" s="194">
        <x:v>1</x:v>
      </x:c>
      <x:c r="F3710" s="540" t="s">
        <x:v>4663</x:v>
      </x:c>
      <x:c r="G3710" s="541" t="str">
        <x:f>IF(MID(F3710,LEN(F3710)-2,1)="1","Earring",IF(MID(F3710,LEN(F3710)-2,1)="2","Necklace",IF(MID(F3710,LEN(F3710)-2,1)="3","Bracelet",IF(MID(F3710,LEN(F3710)-2,1)="4","Ring",IF(MID(F3710,LEN(F3710)-2,1)="5","Anklet","")))))</x:f>
        <x:v>Necklace</x:v>
      </x:c>
      <x:c r="H3710" s="541">
        <x:v>1</x:v>
      </x:c>
      <x:c r="I3710" s="448"/>
    </x:row>
    <x:row r="3711" spans="3:9">
      <x:c r="C3711" s="195" t="s">
        <x:v>8918</x:v>
      </x:c>
      <x:c r="D3711" s="194" t="str">
        <x:f t="shared" si="8"/>
        <x:v>Earring</x:v>
      </x:c>
      <x:c r="E3711" s="194">
        <x:v>1</x:v>
      </x:c>
      <x:c r="F3711" s="195" t="s">
        <x:v>1918</x:v>
      </x:c>
      <x:c r="G3711" s="194" t="str">
        <x:f>IF(MID(F3711,LEN(F3711)-2,1)="1","Earring",IF(MID(F3711,LEN(F3711)-2,1)="2","Necklace",IF(MID(F3711,LEN(F3711)-2,1)="3","Bracelet",IF(MID(F3711,LEN(F3711)-2,1)="4","Ring",IF(MID(F3711,LEN(F3711)-2,1)="5","Anklet","")))))</x:f>
        <x:v>Ring</x:v>
      </x:c>
      <x:c r="H3711" s="194">
        <x:v>1</x:v>
      </x:c>
      <x:c r="I3711" s="448"/>
    </x:row>
    <x:row r="3712" spans="3:9">
      <x:c r="C3712" s="195" t="s">
        <x:v>4663</x:v>
      </x:c>
      <x:c r="D3712" s="194" t="str">
        <x:f t="shared" si="8"/>
        <x:v>Necklace</x:v>
      </x:c>
      <x:c r="E3712" s="194">
        <x:v>1</x:v>
      </x:c>
      <x:c r="F3712" s="195" t="s">
        <x:v>8201</x:v>
      </x:c>
      <x:c r="G3712" s="194" t="s">
        <x:v>2999</x:v>
      </x:c>
      <x:c r="H3712" s="194">
        <x:v>1</x:v>
      </x:c>
      <x:c r="I3712" s="448"/>
    </x:row>
    <x:row r="3713" spans="3:9">
      <x:c r="C3713" s="195" t="s">
        <x:v>5785</x:v>
      </x:c>
      <x:c r="D3713" s="194" t="str">
        <x:f t="shared" si="8"/>
        <x:v>Ring</x:v>
      </x:c>
      <x:c r="E3713" s="194">
        <x:v>1</x:v>
      </x:c>
      <x:c r="F3713" s="195" t="s">
        <x:v>5659</x:v>
      </x:c>
      <x:c r="G3713" s="194" t="s">
        <x:v>2999</x:v>
      </x:c>
      <x:c r="H3713" s="194">
        <x:v>1</x:v>
      </x:c>
      <x:c r="I3713" s="448" t="s">
        <x:v>4958</x:v>
      </x:c>
    </x:row>
    <x:row r="3714" spans="3:9">
      <x:c r="C3714" s="195" t="s">
        <x:v>8160</x:v>
      </x:c>
      <x:c r="D3714" s="194" t="str">
        <x:f t="shared" si="8"/>
        <x:v>Ring</x:v>
      </x:c>
      <x:c r="E3714" s="194">
        <x:v>1</x:v>
      </x:c>
      <x:c r="F3714" s="233" t="s">
        <x:v>6726</x:v>
      </x:c>
      <x:c r="G3714" s="234" t="str">
        <x:f>IF(MID(F3714,LEN(F3714)-2,1)="1","Earring",IF(MID(F3714,LEN(F3714)-2,1)="2","Necklace",IF(MID(F3714,LEN(F3714)-2,1)="3","Bracelet",IF(MID(F3714,LEN(F3714)-2,1)="4","Ring",IF(MID(F3714,LEN(F3714)-2,1)="5","Anklet","")))))</x:f>
        <x:v>Bracelet</x:v>
      </x:c>
      <x:c r="H3714" s="234">
        <x:v>1</x:v>
      </x:c>
      <x:c r="I3714" s="448"/>
    </x:row>
    <x:row r="3715" spans="3:9">
      <x:c r="C3715" s="195" t="s">
        <x:v>1918</x:v>
      </x:c>
      <x:c r="D3715" s="194" t="str">
        <x:f t="shared" si="8"/>
        <x:v>Ring</x:v>
      </x:c>
      <x:c r="E3715" s="194">
        <x:v>1</x:v>
      </x:c>
      <x:c r="F3715" s="233" t="s">
        <x:v>8918</x:v>
      </x:c>
      <x:c r="G3715" s="234" t="str">
        <x:f>IF(MID(F3715,LEN(F3715)-2,1)="1","Earring",IF(MID(F3715,LEN(F3715)-2,1)="2","Necklace",IF(MID(F3715,LEN(F3715)-2,1)="3","Bracelet",IF(MID(F3715,LEN(F3715)-2,1)="4","Ring",IF(MID(F3715,LEN(F3715)-2,1)="5","Anklet","")))))</x:f>
        <x:v>Earring</x:v>
      </x:c>
      <x:c r="H3715" s="234">
        <x:v>1</x:v>
      </x:c>
      <x:c r="I3715" s="448"/>
    </x:row>
    <x:row r="3716" spans="5:5">
      <x:c r="E3716" s="194">
        <x:f>SUM(E3708:E3715)</x:f>
        <x:v>8</x:v>
      </x:c>
    </x:row>
    <x:row r="3717" spans="1:9">
      <x:c r="A3717" s="186">
        <x:v>45973</x:v>
      </x:c>
      <x:c r="B3717" s="452" t="s">
        <x:v>7762</x:v>
      </x:c>
      <x:c r="C3717" s="195" t="s">
        <x:v>3353</x:v>
      </x:c>
      <x:c r="D3717" s="194" t="s">
        <x:v>2999</x:v>
      </x:c>
      <x:c r="E3717" s="194">
        <x:v>1</x:v>
      </x:c>
      <x:c r="F3717" s="593" t="s">
        <x:v>6030</x:v>
      </x:c>
      <x:c r="G3717" s="594" t="str">
        <x:f>IF(MID(F3717,LEN(F3717)-2,1)="1","Earring",IF(MID(F3717,LEN(F3717)-2,1)="2","Necklace",IF(MID(F3717,LEN(F3717)-2,1)="3","Bracelet",IF(MID(F3717,LEN(F3717)-2,1)="4","Ring",IF(MID(F3717,LEN(F3717)-2,1)="5","Anklet","")))))</x:f>
        <x:v>Bracelet</x:v>
      </x:c>
      <x:c r="H3717" s="594">
        <x:v>1</x:v>
      </x:c>
      <x:c r="I3717" s="448"/>
    </x:row>
    <x:row r="3718" spans="3:9">
      <x:c r="C3718" s="195" t="s">
        <x:v>8465</x:v>
      </x:c>
      <x:c r="D3718" s="194" t="str">
        <x:f t="shared" ref="D3718:D3729" si="9">IF(MID(C3718,LEN(C3718)-2,1)="1","Earring",IF(MID(C3718,LEN(C3718)-2,1)="2","Necklace",IF(MID(C3718,LEN(C3718)-2,1)="3","Bracelet",IF(MID(C3718,LEN(C3718)-2,1)="4","Ring",IF(MID(C3718,LEN(C3718)-2,1)="5","Anklet","")))))</x:f>
        <x:v>Bracelet</x:v>
      </x:c>
      <x:c r="E3718" s="194">
        <x:v>1</x:v>
      </x:c>
      <x:c r="F3718" s="195" t="s">
        <x:v>8465</x:v>
      </x:c>
      <x:c r="G3718" s="194" t="str">
        <x:f>IF(MID(F3718,LEN(F3718)-2,1)="1","Earring",IF(MID(F3718,LEN(F3718)-2,1)="2","Necklace",IF(MID(F3718,LEN(F3718)-2,1)="3","Bracelet",IF(MID(F3718,LEN(F3718)-2,1)="4","Ring",IF(MID(F3718,LEN(F3718)-2,1)="5","Anklet","")))))</x:f>
        <x:v>Bracelet</x:v>
      </x:c>
      <x:c r="H3718" s="194">
        <x:v>1</x:v>
      </x:c>
      <x:c r="I3718" s="448"/>
    </x:row>
    <x:row r="3719" spans="3:9">
      <x:c r="C3719" s="195" t="s">
        <x:v>6030</x:v>
      </x:c>
      <x:c r="D3719" s="194" t="str">
        <x:f t="shared" si="9"/>
        <x:v>Bracelet</x:v>
      </x:c>
      <x:c r="E3719" s="194">
        <x:v>1</x:v>
      </x:c>
      <x:c r="F3719" s="543" t="s">
        <x:v>6922</x:v>
      </x:c>
      <x:c r="G3719" s="544" t="str">
        <x:f>IF(MID(F3719,LEN(F3719)-2,1)="1","Earring",IF(MID(F3719,LEN(F3719)-2,1)="2","Necklace",IF(MID(F3719,LEN(F3719)-2,1)="3","Bracelet",IF(MID(F3719,LEN(F3719)-2,1)="4","Ring",IF(MID(F3719,LEN(F3719)-2,1)="5","Anklet","")))))</x:f>
        <x:v>Bracelet</x:v>
      </x:c>
      <x:c r="H3719" s="544">
        <x:v>1</x:v>
      </x:c>
      <x:c r="I3719" s="448" t="s">
        <x:v>7755</x:v>
      </x:c>
    </x:row>
    <x:row r="3720" spans="3:9">
      <x:c r="C3720" s="195" t="s">
        <x:v>6922</x:v>
      </x:c>
      <x:c r="D3720" s="194" t="str">
        <x:f t="shared" si="9"/>
        <x:v>Bracelet</x:v>
      </x:c>
      <x:c r="E3720" s="194">
        <x:v>1</x:v>
      </x:c>
      <x:c r="F3720" s="195" t="s">
        <x:v>4798</x:v>
      </x:c>
      <x:c r="G3720" s="194" t="str">
        <x:f>IF(MID(F3720,LEN(F3720)-2,1)="1","Earring",IF(MID(F3720,LEN(F3720)-2,1)="2","Necklace",IF(MID(F3720,LEN(F3720)-2,1)="3","Bracelet",IF(MID(F3720,LEN(F3720)-2,1)="4","Ring",IF(MID(F3720,LEN(F3720)-2,1)="5","Anklet","")))))</x:f>
        <x:v>Earring</x:v>
      </x:c>
      <x:c r="H3720" s="194">
        <x:v>1</x:v>
      </x:c>
      <x:c r="I3720" s="448"/>
    </x:row>
    <x:row r="3721" spans="3:9">
      <x:c r="C3721" s="195" t="s">
        <x:v>6621</x:v>
      </x:c>
      <x:c r="D3721" s="194" t="str">
        <x:f t="shared" si="9"/>
        <x:v>Bracelet</x:v>
      </x:c>
      <x:c r="E3721" s="194">
        <x:v>1</x:v>
      </x:c>
      <x:c r="F3721" s="195" t="s">
        <x:v>6917</x:v>
      </x:c>
      <x:c r="G3721" s="194" t="str">
        <x:f>IF(MID(F3721,LEN(F3721)-2,1)="1","Earring",IF(MID(F3721,LEN(F3721)-2,1)="2","Necklace",IF(MID(F3721,LEN(F3721)-2,1)="3","Bracelet",IF(MID(F3721,LEN(F3721)-2,1)="4","Ring",IF(MID(F3721,LEN(F3721)-2,1)="5","Anklet","")))))</x:f>
        <x:v>Necklace</x:v>
      </x:c>
      <x:c r="H3721" s="194">
        <x:v>1</x:v>
      </x:c>
      <x:c r="I3721" s="448" t="s">
        <x:v>4958</x:v>
      </x:c>
    </x:row>
    <x:row r="3722" spans="3:9">
      <x:c r="C3722" s="195" t="s">
        <x:v>4798</x:v>
      </x:c>
      <x:c r="D3722" s="194" t="str">
        <x:f t="shared" si="9"/>
        <x:v>Earring</x:v>
      </x:c>
      <x:c r="E3722" s="194">
        <x:v>1</x:v>
      </x:c>
      <x:c r="F3722" s="597" t="s">
        <x:v>3353</x:v>
      </x:c>
      <x:c r="G3722" s="598" t="s">
        <x:v>2999</x:v>
      </x:c>
      <x:c r="H3722" s="598">
        <x:v>1</x:v>
      </x:c>
      <x:c r="I3722" s="448" t="s">
        <x:v>7755</x:v>
      </x:c>
    </x:row>
    <x:row r="3723" spans="3:9">
      <x:c r="C3723" s="195" t="s">
        <x:v>9106</x:v>
      </x:c>
      <x:c r="D3723" s="194" t="str">
        <x:f t="shared" si="9"/>
        <x:v>Earring</x:v>
      </x:c>
      <x:c r="E3723" s="194">
        <x:v>1</x:v>
      </x:c>
      <x:c r="F3723" s="195" t="s">
        <x:v>9106</x:v>
      </x:c>
      <x:c r="G3723" s="194" t="str">
        <x:f>IF(MID(F3723,LEN(F3723)-2,1)="1","Earring",IF(MID(F3723,LEN(F3723)-2,1)="2","Necklace",IF(MID(F3723,LEN(F3723)-2,1)="3","Bracelet",IF(MID(F3723,LEN(F3723)-2,1)="4","Ring",IF(MID(F3723,LEN(F3723)-2,1)="5","Anklet","")))))</x:f>
        <x:v>Earring</x:v>
      </x:c>
      <x:c r="H3723" s="194">
        <x:v>1</x:v>
      </x:c>
      <x:c r="I3723" s="448" t="s">
        <x:v>7755</x:v>
      </x:c>
    </x:row>
    <x:row r="3724" spans="3:9">
      <x:c r="C3724" s="195" t="s">
        <x:v>3435</x:v>
      </x:c>
      <x:c r="D3724" s="194" t="str">
        <x:f t="shared" si="9"/>
        <x:v>Earring</x:v>
      </x:c>
      <x:c r="E3724" s="194">
        <x:v>1</x:v>
      </x:c>
      <x:c r="F3724" s="510" t="s">
        <x:v>3435</x:v>
      </x:c>
      <x:c r="G3724" s="511" t="str">
        <x:f>IF(MID(F3724,LEN(F3724)-2,1)="1","Earring",IF(MID(F3724,LEN(F3724)-2,1)="2","Necklace",IF(MID(F3724,LEN(F3724)-2,1)="3","Bracelet",IF(MID(F3724,LEN(F3724)-2,1)="4","Ring",IF(MID(F3724,LEN(F3724)-2,1)="5","Anklet","")))))</x:f>
        <x:v>Earring</x:v>
      </x:c>
      <x:c r="H3724" s="511">
        <x:v>1</x:v>
      </x:c>
      <x:c r="I3724" s="448"/>
    </x:row>
    <x:row r="3725" spans="3:9">
      <x:c r="C3725" s="195" t="s">
        <x:v>4492</x:v>
      </x:c>
      <x:c r="D3725" s="194" t="str">
        <x:f t="shared" si="9"/>
        <x:v>Earring</x:v>
      </x:c>
      <x:c r="E3725" s="194">
        <x:v>1</x:v>
      </x:c>
      <x:c r="F3725" s="195" t="s">
        <x:v>4613</x:v>
      </x:c>
      <x:c r="G3725" s="230" t="s">
        <x:v>4665</x:v>
      </x:c>
      <x:c r="H3725" s="194">
        <x:v>1</x:v>
      </x:c>
      <x:c r="I3725" s="448"/>
    </x:row>
    <x:row r="3726" spans="3:9">
      <x:c r="C3726" s="195" t="s">
        <x:v>6917</x:v>
      </x:c>
      <x:c r="D3726" s="194" t="str">
        <x:f t="shared" si="9"/>
        <x:v>Necklace</x:v>
      </x:c>
      <x:c r="E3726" s="194">
        <x:v>1</x:v>
      </x:c>
      <x:c r="F3726" s="355" t="s">
        <x:v>4492</x:v>
      </x:c>
      <x:c r="G3726" s="356" t="str">
        <x:f>IF(MID(F3726,LEN(F3726)-2,1)="1","Earring",IF(MID(F3726,LEN(F3726)-2,1)="2","Necklace",IF(MID(F3726,LEN(F3726)-2,1)="3","Bracelet",IF(MID(F3726,LEN(F3726)-2,1)="4","Ring",IF(MID(F3726,LEN(F3726)-2,1)="5","Anklet","")))))</x:f>
        <x:v>Earring</x:v>
      </x:c>
      <x:c r="H3726" s="356">
        <x:v>1</x:v>
      </x:c>
      <x:c r="I3726" s="448"/>
    </x:row>
    <x:row r="3727" spans="3:9">
      <x:c r="C3727" s="195" t="s">
        <x:v>6735</x:v>
      </x:c>
      <x:c r="D3727" s="194" t="str">
        <x:f t="shared" si="9"/>
        <x:v>Necklace</x:v>
      </x:c>
      <x:c r="E3727" s="194">
        <x:v>1</x:v>
      </x:c>
      <x:c r="F3727" s="355" t="s">
        <x:v>6621</x:v>
      </x:c>
      <x:c r="G3727" s="356" t="str">
        <x:f>IF(MID(F3727,LEN(F3727)-2,1)="1","Earring",IF(MID(F3727,LEN(F3727)-2,1)="2","Necklace",IF(MID(F3727,LEN(F3727)-2,1)="3","Bracelet",IF(MID(F3727,LEN(F3727)-2,1)="4","Ring",IF(MID(F3727,LEN(F3727)-2,1)="5","Anklet","")))))</x:f>
        <x:v>Bracelet</x:v>
      </x:c>
      <x:c r="H3727" s="356">
        <x:v>1</x:v>
      </x:c>
      <x:c r="I3727" s="448" t="s">
        <x:v>4958</x:v>
      </x:c>
    </x:row>
    <x:row r="3728" spans="1:9">
      <x:c r="A3728" s="181" t="s">
        <x:v>4665</x:v>
      </x:c>
      <x:c r="C3728" s="195" t="s">
        <x:v>4613</x:v>
      </x:c>
      <x:c r="D3728" s="230" t="s">
        <x:v>4665</x:v>
      </x:c>
      <x:c r="E3728" s="194">
        <x:v>1</x:v>
      </x:c>
      <x:c r="F3728" s="355" t="s">
        <x:v>6735</x:v>
      </x:c>
      <x:c r="G3728" s="356" t="str">
        <x:f>IF(MID(F3728,LEN(F3728)-2,1)="1","Earring",IF(MID(F3728,LEN(F3728)-2,1)="2","Necklace",IF(MID(F3728,LEN(F3728)-2,1)="3","Bracelet",IF(MID(F3728,LEN(F3728)-2,1)="4","Ring",IF(MID(F3728,LEN(F3728)-2,1)="5","Anklet","")))))</x:f>
        <x:v>Necklace</x:v>
      </x:c>
      <x:c r="H3728" s="356">
        <x:v>1</x:v>
      </x:c>
      <x:c r="I3728" s="448" t="s">
        <x:v>4958</x:v>
      </x:c>
    </x:row>
    <x:row r="3729" spans="3:9">
      <x:c r="C3729" s="195" t="s">
        <x:v>6775</x:v>
      </x:c>
      <x:c r="D3729" s="194" t="str">
        <x:f t="shared" si="9"/>
        <x:v>Ring</x:v>
      </x:c>
      <x:c r="E3729" s="194">
        <x:v>1</x:v>
      </x:c>
      <x:c r="F3729" s="355" t="s">
        <x:v>6775</x:v>
      </x:c>
      <x:c r="G3729" s="356" t="str">
        <x:f>IF(MID(F3729,LEN(F3729)-2,1)="1","Earring",IF(MID(F3729,LEN(F3729)-2,1)="2","Necklace",IF(MID(F3729,LEN(F3729)-2,1)="3","Bracelet",IF(MID(F3729,LEN(F3729)-2,1)="4","Ring",IF(MID(F3729,LEN(F3729)-2,1)="5","Anklet","")))))</x:f>
        <x:v>Ring</x:v>
      </x:c>
      <x:c r="H3729" s="356">
        <x:v>1</x:v>
      </x:c>
      <x:c r="I3729" s="448"/>
    </x:row>
    <x:row r="3730" spans="5:5">
      <x:c r="E3730" s="194">
        <x:f>SUM(E3717:E3729)</x:f>
        <x:v>13</x:v>
      </x:c>
    </x:row>
    <x:row r="3731" spans="1:9">
      <x:c r="A3731" s="186">
        <x:v>45974</x:v>
      </x:c>
      <x:c r="B3731" s="452" t="s">
        <x:v>7753</x:v>
      </x:c>
      <x:c r="C3731" s="195" t="s">
        <x:v>6578</x:v>
      </x:c>
      <x:c r="D3731" s="194" t="s">
        <x:v>2999</x:v>
      </x:c>
      <x:c r="E3731" s="194">
        <x:v>1</x:v>
      </x:c>
      <x:c r="F3731" s="355" t="s">
        <x:v>8232</x:v>
      </x:c>
      <x:c r="G3731" s="356" t="str">
        <x:f>IF(MID(F3731,LEN(F3731)-2,1)="1","Earring",IF(MID(F3731,LEN(F3731)-2,1)="2","Necklace",IF(MID(F3731,LEN(F3731)-2,1)="3","Bracelet",IF(MID(F3731,LEN(F3731)-2,1)="4","Ring",IF(MID(F3731,LEN(F3731)-2,1)="5","Anklet","")))))</x:f>
        <x:v>Earring</x:v>
      </x:c>
      <x:c r="H3731" s="356">
        <x:v>1</x:v>
      </x:c>
      <x:c r="I3731" s="448" t="s">
        <x:v>4958</x:v>
      </x:c>
    </x:row>
    <x:row r="3732" spans="3:9">
      <x:c r="C3732" s="195" t="s">
        <x:v>8943</x:v>
      </x:c>
      <x:c r="D3732" s="194" t="s">
        <x:v>2999</x:v>
      </x:c>
      <x:c r="E3732" s="194">
        <x:v>1</x:v>
      </x:c>
      <x:c r="F3732" s="195" t="s">
        <x:v>6796</x:v>
      </x:c>
      <x:c r="G3732" s="194" t="str">
        <x:f>IF(MID(F3732,LEN(F3732)-2,1)="1","Earring",IF(MID(F3732,LEN(F3732)-2,1)="2","Necklace",IF(MID(F3732,LEN(F3732)-2,1)="3","Bracelet",IF(MID(F3732,LEN(F3732)-2,1)="4","Ring",IF(MID(F3732,LEN(F3732)-2,1)="5","Anklet","")))))</x:f>
        <x:v>Bracelet</x:v>
      </x:c>
      <x:c r="H3732" s="194">
        <x:v>1</x:v>
      </x:c>
      <x:c r="I3732" s="448" t="s">
        <x:v>4958</x:v>
      </x:c>
    </x:row>
    <x:row r="3733" spans="3:9">
      <x:c r="C3733" s="195" t="s">
        <x:v>6796</x:v>
      </x:c>
      <x:c r="D3733" s="194" t="str">
        <x:f t="shared" ref="D3733:D3737" si="10">IF(MID(C3733,LEN(C3733)-2,1)="1","Earring",IF(MID(C3733,LEN(C3733)-2,1)="2","Necklace",IF(MID(C3733,LEN(C3733)-2,1)="3","Bracelet",IF(MID(C3733,LEN(C3733)-2,1)="4","Ring",IF(MID(C3733,LEN(C3733)-2,1)="5","Anklet","")))))</x:f>
        <x:v>Bracelet</x:v>
      </x:c>
      <x:c r="E3733" s="194">
        <x:v>1</x:v>
      </x:c>
      <x:c r="F3733" s="195" t="s">
        <x:v>3334</x:v>
      </x:c>
      <x:c r="G3733" s="194" t="str">
        <x:f>IF(MID(F3733,LEN(F3733)-2,1)="1","Earring",IF(MID(F3733,LEN(F3733)-2,1)="2","Necklace",IF(MID(F3733,LEN(F3733)-2,1)="3","Bracelet",IF(MID(F3733,LEN(F3733)-2,1)="4","Ring",IF(MID(F3733,LEN(F3733)-2,1)="5","Anklet","")))))</x:f>
        <x:v>Earring</x:v>
      </x:c>
      <x:c r="H3733" s="194">
        <x:v>1</x:v>
      </x:c>
      <x:c r="I3733" s="448" t="s">
        <x:v>4958</x:v>
      </x:c>
    </x:row>
    <x:row r="3734" spans="3:9">
      <x:c r="C3734" s="195" t="s">
        <x:v>8232</x:v>
      </x:c>
      <x:c r="D3734" s="194" t="str">
        <x:f t="shared" si="10"/>
        <x:v>Earring</x:v>
      </x:c>
      <x:c r="E3734" s="194">
        <x:v>1</x:v>
      </x:c>
      <x:c r="F3734" s="195" t="s">
        <x:v>1891</x:v>
      </x:c>
      <x:c r="G3734" s="194" t="str">
        <x:f>IF(MID(F3734,LEN(F3734)-2,1)="1","Earring",IF(MID(F3734,LEN(F3734)-2,1)="2","Necklace",IF(MID(F3734,LEN(F3734)-2,1)="3","Bracelet",IF(MID(F3734,LEN(F3734)-2,1)="4","Ring",IF(MID(F3734,LEN(F3734)-2,1)="5","Anklet","")))))</x:f>
        <x:v>Necklace</x:v>
      </x:c>
      <x:c r="H3734" s="194">
        <x:v>1</x:v>
      </x:c>
      <x:c r="I3734" s="448"/>
    </x:row>
    <x:row r="3735" spans="3:9">
      <x:c r="C3735" s="195" t="s">
        <x:v>3334</x:v>
      </x:c>
      <x:c r="D3735" s="194" t="str">
        <x:f t="shared" si="10"/>
        <x:v>Earring</x:v>
      </x:c>
      <x:c r="E3735" s="194">
        <x:v>1</x:v>
      </x:c>
      <x:c r="F3735" s="195" t="s">
        <x:v>6578</x:v>
      </x:c>
      <x:c r="G3735" s="194" t="s">
        <x:v>2999</x:v>
      </x:c>
      <x:c r="H3735" s="194">
        <x:v>1</x:v>
      </x:c>
      <x:c r="I3735" s="448"/>
    </x:row>
    <x:row r="3736" spans="3:9">
      <x:c r="C3736" s="195" t="s">
        <x:v>1891</x:v>
      </x:c>
      <x:c r="D3736" s="194" t="str">
        <x:f t="shared" si="10"/>
        <x:v>Necklace</x:v>
      </x:c>
      <x:c r="E3736" s="194">
        <x:v>1</x:v>
      </x:c>
      <x:c r="F3736" s="195" t="s">
        <x:v>8943</x:v>
      </x:c>
      <x:c r="G3736" s="194" t="s">
        <x:v>2999</x:v>
      </x:c>
      <x:c r="H3736" s="194">
        <x:v>1</x:v>
      </x:c>
      <x:c r="I3736" s="448"/>
    </x:row>
    <x:row r="3737" spans="3:9">
      <x:c r="C3737" s="195" t="s">
        <x:v>4667</x:v>
      </x:c>
      <x:c r="D3737" s="194" t="str">
        <x:f t="shared" si="10"/>
        <x:v>Necklace</x:v>
      </x:c>
      <x:c r="E3737" s="194">
        <x:v>1</x:v>
      </x:c>
      <x:c r="F3737" s="233" t="s">
        <x:v>4667</x:v>
      </x:c>
      <x:c r="G3737" s="234" t="str">
        <x:f>IF(MID(F3737,LEN(F3737)-2,1)="1","Earring",IF(MID(F3737,LEN(F3737)-2,1)="2","Necklace",IF(MID(F3737,LEN(F3737)-2,1)="3","Bracelet",IF(MID(F3737,LEN(F3737)-2,1)="4","Ring",IF(MID(F3737,LEN(F3737)-2,1)="5","Anklet","")))))</x:f>
        <x:v>Necklace</x:v>
      </x:c>
      <x:c r="H3737" s="234">
        <x:v>1</x:v>
      </x:c>
      <x:c r="I3737" s="448"/>
    </x:row>
    <x:row r="3738" spans="5:5">
      <x:c r="E3738" s="194">
        <x:f>SUM(E3731:E3737)</x:f>
        <x:v>7</x:v>
      </x:c>
    </x:row>
    <x:row r="3739" spans="1:9">
      <x:c r="A3739" s="186">
        <x:v>45975</x:v>
      </x:c>
      <x:c r="B3739" s="452" t="s">
        <x:v>7716</x:v>
      </x:c>
      <x:c r="C3739" s="195" t="s">
        <x:v>5907</x:v>
      </x:c>
      <x:c r="D3739" s="194" t="str">
        <x:f t="shared" ref="D3739:D3748" si="11">IF(MID(C3739,LEN(C3739)-2,1)="1","Earring",IF(MID(C3739,LEN(C3739)-2,1)="2","Necklace",IF(MID(C3739,LEN(C3739)-2,1)="3","Bracelet",IF(MID(C3739,LEN(C3739)-2,1)="4","Ring",IF(MID(C3739,LEN(C3739)-2,1)="5","Anklet","")))))</x:f>
        <x:v>Bracelet</x:v>
      </x:c>
      <x:c r="E3739" s="194">
        <x:v>1</x:v>
      </x:c>
      <x:c r="F3739" s="599" t="s">
        <x:v>3307</x:v>
      </x:c>
      <x:c r="G3739" s="600" t="str">
        <x:f>IF(MID(F3739,LEN(F3739)-2,1)="1","Earring",IF(MID(F3739,LEN(F3739)-2,1)="2","Necklace",IF(MID(F3739,LEN(F3739)-2,1)="3","Bracelet",IF(MID(F3739,LEN(F3739)-2,1)="4","Ring",IF(MID(F3739,LEN(F3739)-2,1)="5","Anklet","")))))</x:f>
        <x:v>Earring</x:v>
      </x:c>
      <x:c r="H3739" s="600">
        <x:v>1</x:v>
      </x:c>
      <x:c r="I3739" s="448" t="s">
        <x:v>7755</x:v>
      </x:c>
    </x:row>
    <x:row r="3740" spans="3:9">
      <x:c r="C3740" s="195" t="s">
        <x:v>3307</x:v>
      </x:c>
      <x:c r="D3740" s="194" t="str">
        <x:f t="shared" si="11"/>
        <x:v>Earring</x:v>
      </x:c>
      <x:c r="E3740" s="194">
        <x:v>1</x:v>
      </x:c>
      <x:c r="F3740" s="599" t="s">
        <x:v>3383</x:v>
      </x:c>
      <x:c r="G3740" s="600" t="str">
        <x:f>IF(MID(F3740,LEN(F3740)-2,1)="1","Earring",IF(MID(F3740,LEN(F3740)-2,1)="2","Necklace",IF(MID(F3740,LEN(F3740)-2,1)="3","Bracelet",IF(MID(F3740,LEN(F3740)-2,1)="4","Ring",IF(MID(F3740,LEN(F3740)-2,1)="5","Anklet","")))))</x:f>
        <x:v>Earring</x:v>
      </x:c>
      <x:c r="H3740" s="600">
        <x:v>1</x:v>
      </x:c>
      <x:c r="I3740" s="448" t="s">
        <x:v>4958</x:v>
      </x:c>
    </x:row>
    <x:row r="3741" spans="3:9">
      <x:c r="C3741" s="195" t="s">
        <x:v>3383</x:v>
      </x:c>
      <x:c r="D3741" s="194" t="str">
        <x:f t="shared" si="11"/>
        <x:v>Earring</x:v>
      </x:c>
      <x:c r="E3741" s="194">
        <x:v>1</x:v>
      </x:c>
      <x:c r="F3741" s="195" t="s">
        <x:v>6196</x:v>
      </x:c>
      <x:c r="G3741" s="194" t="str">
        <x:f>IF(MID(F3741,LEN(F3741)-2,1)="1","Earring",IF(MID(F3741,LEN(F3741)-2,1)="2","Necklace",IF(MID(F3741,LEN(F3741)-2,1)="3","Bracelet",IF(MID(F3741,LEN(F3741)-2,1)="4","Ring",IF(MID(F3741,LEN(F3741)-2,1)="5","Anklet","")))))</x:f>
        <x:v>Earring</x:v>
      </x:c>
      <x:c r="H3741" s="194">
        <x:v>1</x:v>
      </x:c>
      <x:c r="I3741" s="448" t="s">
        <x:v>4958</x:v>
      </x:c>
    </x:row>
    <x:row r="3742" spans="3:9">
      <x:c r="C3742" s="195" t="s">
        <x:v>6196</x:v>
      </x:c>
      <x:c r="D3742" s="194" t="str">
        <x:f t="shared" si="11"/>
        <x:v>Earring</x:v>
      </x:c>
      <x:c r="E3742" s="194">
        <x:v>1</x:v>
      </x:c>
      <x:c r="F3742" s="195" t="s">
        <x:v>4704</x:v>
      </x:c>
      <x:c r="G3742" s="194" t="str">
        <x:f>IF(MID(F3742,LEN(F3742)-2,1)="1","Earring",IF(MID(F3742,LEN(F3742)-2,1)="2","Necklace",IF(MID(F3742,LEN(F3742)-2,1)="3","Bracelet",IF(MID(F3742,LEN(F3742)-2,1)="4","Ring",IF(MID(F3742,LEN(F3742)-2,1)="5","Anklet","")))))</x:f>
        <x:v>Earring</x:v>
      </x:c>
      <x:c r="H3742" s="194">
        <x:v>1</x:v>
      </x:c>
      <x:c r="I3742" s="448"/>
    </x:row>
    <x:row r="3743" spans="3:9">
      <x:c r="C3743" s="195" t="s">
        <x:v>4704</x:v>
      </x:c>
      <x:c r="D3743" s="194" t="str">
        <x:f t="shared" si="11"/>
        <x:v>Earring</x:v>
      </x:c>
      <x:c r="E3743" s="194">
        <x:v>1</x:v>
      </x:c>
      <x:c r="F3743" s="540" t="s">
        <x:v>4717</x:v>
      </x:c>
      <x:c r="G3743" s="541" t="str">
        <x:f>IF(MID(F3743,LEN(F3743)-2,1)="1","Earring",IF(MID(F3743,LEN(F3743)-2,1)="2","Necklace",IF(MID(F3743,LEN(F3743)-2,1)="3","Bracelet",IF(MID(F3743,LEN(F3743)-2,1)="4","Ring",IF(MID(F3743,LEN(F3743)-2,1)="5","Anklet","")))))</x:f>
        <x:v>Ring</x:v>
      </x:c>
      <x:c r="H3743" s="541">
        <x:v>1</x:v>
      </x:c>
      <x:c r="I3743" s="448" t="s">
        <x:v>7755</x:v>
      </x:c>
    </x:row>
    <x:row r="3744" spans="3:9">
      <x:c r="C3744" s="195" t="s">
        <x:v>3334</x:v>
      </x:c>
      <x:c r="D3744" s="194" t="str">
        <x:f t="shared" si="11"/>
        <x:v>Earring</x:v>
      </x:c>
      <x:c r="E3744" s="194">
        <x:v>1</x:v>
      </x:c>
      <x:c r="F3744" s="195" t="s">
        <x:v>3334</x:v>
      </x:c>
      <x:c r="G3744" s="194" t="str">
        <x:f>IF(MID(F3744,LEN(F3744)-2,1)="1","Earring",IF(MID(F3744,LEN(F3744)-2,1)="2","Necklace",IF(MID(F3744,LEN(F3744)-2,1)="3","Bracelet",IF(MID(F3744,LEN(F3744)-2,1)="4","Ring",IF(MID(F3744,LEN(F3744)-2,1)="5","Anklet","")))))</x:f>
        <x:v>Earring</x:v>
      </x:c>
      <x:c r="H3744" s="194">
        <x:v>1</x:v>
      </x:c>
      <x:c r="I3744" s="448" t="s">
        <x:v>7755</x:v>
      </x:c>
    </x:row>
    <x:row r="3745" spans="3:9">
      <x:c r="C3745" s="195" t="s">
        <x:v>6832</x:v>
      </x:c>
      <x:c r="D3745" s="194" t="str">
        <x:f t="shared" si="11"/>
        <x:v>Earring</x:v>
      </x:c>
      <x:c r="E3745" s="194">
        <x:v>1</x:v>
      </x:c>
      <x:c r="F3745" s="195" t="s">
        <x:v>6832</x:v>
      </x:c>
      <x:c r="G3745" s="194" t="str">
        <x:f>IF(MID(F3745,LEN(F3745)-2,1)="1","Earring",IF(MID(F3745,LEN(F3745)-2,1)="2","Necklace",IF(MID(F3745,LEN(F3745)-2,1)="3","Bracelet",IF(MID(F3745,LEN(F3745)-2,1)="4","Ring",IF(MID(F3745,LEN(F3745)-2,1)="5","Anklet","")))))</x:f>
        <x:v>Earring</x:v>
      </x:c>
      <x:c r="H3745" s="194">
        <x:v>1</x:v>
      </x:c>
      <x:c r="I3745" s="448" t="s">
        <x:v>7755</x:v>
      </x:c>
    </x:row>
    <x:row r="3746" spans="3:9">
      <x:c r="C3746" s="195" t="s">
        <x:v>8882</x:v>
      </x:c>
      <x:c r="D3746" s="194" t="str">
        <x:f t="shared" si="11"/>
        <x:v>Earring</x:v>
      </x:c>
      <x:c r="E3746" s="194">
        <x:v>1</x:v>
      </x:c>
      <x:c r="F3746" s="233" t="s">
        <x:v>8882</x:v>
      </x:c>
      <x:c r="G3746" s="234" t="str">
        <x:f>IF(MID(F3746,LEN(F3746)-2,1)="1","Earring",IF(MID(F3746,LEN(F3746)-2,1)="2","Necklace",IF(MID(F3746,LEN(F3746)-2,1)="3","Bracelet",IF(MID(F3746,LEN(F3746)-2,1)="4","Ring",IF(MID(F3746,LEN(F3746)-2,1)="5","Anklet","")))))</x:f>
        <x:v>Earring</x:v>
      </x:c>
      <x:c r="H3746" s="234">
        <x:v>1</x:v>
      </x:c>
      <x:c r="I3746" s="448"/>
    </x:row>
    <x:row r="3747" spans="3:9">
      <x:c r="C3747" s="195" t="s">
        <x:v>6172</x:v>
      </x:c>
      <x:c r="D3747" s="194" t="str">
        <x:f t="shared" si="11"/>
        <x:v>Necklace</x:v>
      </x:c>
      <x:c r="E3747" s="194">
        <x:v>1</x:v>
      </x:c>
      <x:c r="F3747" s="233" t="s">
        <x:v>6172</x:v>
      </x:c>
      <x:c r="G3747" s="234" t="str">
        <x:f>IF(MID(F3747,LEN(F3747)-2,1)="1","Earring",IF(MID(F3747,LEN(F3747)-2,1)="2","Necklace",IF(MID(F3747,LEN(F3747)-2,1)="3","Bracelet",IF(MID(F3747,LEN(F3747)-2,1)="4","Ring",IF(MID(F3747,LEN(F3747)-2,1)="5","Anklet","")))))</x:f>
        <x:v>Necklace</x:v>
      </x:c>
      <x:c r="H3747" s="234">
        <x:v>1</x:v>
      </x:c>
      <x:c r="I3747" s="448"/>
    </x:row>
    <x:row r="3748" spans="3:9">
      <x:c r="C3748" s="195" t="s">
        <x:v>4717</x:v>
      </x:c>
      <x:c r="D3748" s="194" t="str">
        <x:f t="shared" si="11"/>
        <x:v>Ring</x:v>
      </x:c>
      <x:c r="E3748" s="194">
        <x:v>1</x:v>
      </x:c>
      <x:c r="F3748" s="233" t="s">
        <x:v>5907</x:v>
      </x:c>
      <x:c r="G3748" s="234" t="str">
        <x:f>IF(MID(F3748,LEN(F3748)-2,1)="1","Earring",IF(MID(F3748,LEN(F3748)-2,1)="2","Necklace",IF(MID(F3748,LEN(F3748)-2,1)="3","Bracelet",IF(MID(F3748,LEN(F3748)-2,1)="4","Ring",IF(MID(F3748,LEN(F3748)-2,1)="5","Anklet","")))))</x:f>
        <x:v>Bracelet</x:v>
      </x:c>
      <x:c r="H3748" s="234">
        <x:v>1</x:v>
      </x:c>
      <x:c r="I3748" s="448"/>
    </x:row>
    <x:row r="3749" spans="5:5">
      <x:c r="E3749" s="194">
        <x:f>SUM(E3739:E3748)</x:f>
        <x:v>10</x:v>
      </x:c>
    </x:row>
    <x:row r="3750" spans="1:9">
      <x:c r="A3750" s="186">
        <x:v>45976</x:v>
      </x:c>
      <x:c r="B3750" s="452" t="s">
        <x:v>7734</x:v>
      </x:c>
      <x:c r="C3750" s="195" t="s">
        <x:v>8305</x:v>
      </x:c>
      <x:c r="D3750" s="194" t="s">
        <x:v>2999</x:v>
      </x:c>
      <x:c r="E3750" s="194">
        <x:v>1</x:v>
      </x:c>
      <x:c r="F3750" s="346" t="s">
        <x:v>8312</x:v>
      </x:c>
      <x:c r="G3750" s="347" t="str">
        <x:f>IF(MID(F3750,LEN(F3750)-2,1)="1","Earring",IF(MID(F3750,LEN(F3750)-2,1)="2","Necklace",IF(MID(F3750,LEN(F3750)-2,1)="3","Bracelet",IF(MID(F3750,LEN(F3750)-2,1)="4","Ring",IF(MID(F3750,LEN(F3750)-2,1)="5","Anklet","")))))</x:f>
        <x:v>Earring</x:v>
      </x:c>
      <x:c r="H3750" s="347">
        <x:v>1</x:v>
      </x:c>
      <x:c r="I3750" s="448"/>
    </x:row>
    <x:row r="3751" spans="3:9">
      <x:c r="C3751" s="195" t="s">
        <x:v>4755</x:v>
      </x:c>
      <x:c r="D3751" s="194" t="str">
        <x:f t="shared" ref="D3751:D3775" si="12">IF(MID(C3751,LEN(C3751)-2,1)="1","Earring",IF(MID(C3751,LEN(C3751)-2,1)="2","Necklace",IF(MID(C3751,LEN(C3751)-2,1)="3","Bracelet",IF(MID(C3751,LEN(C3751)-2,1)="4","Ring",IF(MID(C3751,LEN(C3751)-2,1)="5","Anklet","")))))</x:f>
        <x:v>Bracelet</x:v>
      </x:c>
      <x:c r="E3751" s="194">
        <x:v>1</x:v>
      </x:c>
      <x:c r="F3751" s="195" t="s">
        <x:v>8956</x:v>
      </x:c>
      <x:c r="G3751" s="194" t="str">
        <x:f>IF(MID(F3751,LEN(F3751)-2,1)="1","Earring",IF(MID(F3751,LEN(F3751)-2,1)="2","Necklace",IF(MID(F3751,LEN(F3751)-2,1)="3","Bracelet",IF(MID(F3751,LEN(F3751)-2,1)="4","Ring",IF(MID(F3751,LEN(F3751)-2,1)="5","Anklet","")))))</x:f>
        <x:v>Earring</x:v>
      </x:c>
      <x:c r="H3751" s="194">
        <x:v>1</x:v>
      </x:c>
      <x:c r="I3751" s="448" t="s">
        <x:v>7755</x:v>
      </x:c>
    </x:row>
    <x:row r="3752" spans="3:9">
      <x:c r="C3752" s="195" t="s">
        <x:v>6245</x:v>
      </x:c>
      <x:c r="D3752" s="194" t="str">
        <x:f t="shared" si="12"/>
        <x:v>Bracelet</x:v>
      </x:c>
      <x:c r="E3752" s="194">
        <x:v>1</x:v>
      </x:c>
      <x:c r="F3752" s="355" t="s">
        <x:v>8696</x:v>
      </x:c>
      <x:c r="G3752" s="356" t="str">
        <x:f>IF(MID(F3752,LEN(F3752)-2,1)="1","Earring",IF(MID(F3752,LEN(F3752)-2,1)="2","Necklace",IF(MID(F3752,LEN(F3752)-2,1)="3","Bracelet",IF(MID(F3752,LEN(F3752)-2,1)="4","Ring",IF(MID(F3752,LEN(F3752)-2,1)="5","Anklet","")))))</x:f>
        <x:v>Ring</x:v>
      </x:c>
      <x:c r="H3752" s="356">
        <x:v>1</x:v>
      </x:c>
      <x:c r="I3752" s="448" t="s">
        <x:v>7755</x:v>
      </x:c>
    </x:row>
    <x:row r="3753" spans="3:9">
      <x:c r="C3753" s="195" t="s">
        <x:v>8312</x:v>
      </x:c>
      <x:c r="D3753" s="194" t="str">
        <x:f t="shared" si="12"/>
        <x:v>Earring</x:v>
      </x:c>
      <x:c r="E3753" s="194">
        <x:v>1</x:v>
      </x:c>
      <x:c r="F3753" s="195" t="s">
        <x:v>4296</x:v>
      </x:c>
      <x:c r="G3753" s="194" t="str">
        <x:f>IF(MID(F3753,LEN(F3753)-2,1)="1","Earring",IF(MID(F3753,LEN(F3753)-2,1)="2","Necklace",IF(MID(F3753,LEN(F3753)-2,1)="3","Bracelet",IF(MID(F3753,LEN(F3753)-2,1)="4","Ring",IF(MID(F3753,LEN(F3753)-2,1)="5","Anklet","")))))</x:f>
        <x:v>Necklace</x:v>
      </x:c>
      <x:c r="H3753" s="194">
        <x:v>1</x:v>
      </x:c>
      <x:c r="I3753" s="448" t="s">
        <x:v>7755</x:v>
      </x:c>
    </x:row>
    <x:row r="3754" spans="3:9">
      <x:c r="C3754" s="195" t="s">
        <x:v>8956</x:v>
      </x:c>
      <x:c r="D3754" s="194" t="str">
        <x:f t="shared" si="12"/>
        <x:v>Earring</x:v>
      </x:c>
      <x:c r="E3754" s="194">
        <x:v>1</x:v>
      </x:c>
      <x:c r="F3754" s="404" t="s">
        <x:v>8361</x:v>
      </x:c>
      <x:c r="G3754" s="405" t="str">
        <x:f>IF(MID(F3754,LEN(F3754)-2,1)="1","Earring",IF(MID(F3754,LEN(F3754)-2,1)="2","Necklace",IF(MID(F3754,LEN(F3754)-2,1)="3","Bracelet",IF(MID(F3754,LEN(F3754)-2,1)="4","Ring",IF(MID(F3754,LEN(F3754)-2,1)="5","Anklet","")))))</x:f>
        <x:v>Necklace</x:v>
      </x:c>
      <x:c r="H3754" s="405">
        <x:v>1</x:v>
      </x:c>
      <x:c r="I3754" s="448" t="s">
        <x:v>7755</x:v>
      </x:c>
    </x:row>
    <x:row r="3755" spans="3:9">
      <x:c r="C3755" s="195" t="s">
        <x:v>6044</x:v>
      </x:c>
      <x:c r="D3755" s="194" t="str">
        <x:f t="shared" si="12"/>
        <x:v>Earring</x:v>
      </x:c>
      <x:c r="E3755" s="194">
        <x:v>1</x:v>
      </x:c>
      <x:c r="F3755" s="195" t="s">
        <x:v>6044</x:v>
      </x:c>
      <x:c r="G3755" s="194" t="str">
        <x:f>IF(MID(F3755,LEN(F3755)-2,1)="1","Earring",IF(MID(F3755,LEN(F3755)-2,1)="2","Necklace",IF(MID(F3755,LEN(F3755)-2,1)="3","Bracelet",IF(MID(F3755,LEN(F3755)-2,1)="4","Ring",IF(MID(F3755,LEN(F3755)-2,1)="5","Anklet","")))))</x:f>
        <x:v>Earring</x:v>
      </x:c>
      <x:c r="H3755" s="194">
        <x:v>1</x:v>
      </x:c>
      <x:c r="I3755" s="448" t="s">
        <x:v>7755</x:v>
      </x:c>
    </x:row>
    <x:row r="3756" spans="3:9">
      <x:c r="C3756" s="195" t="s">
        <x:v>6593</x:v>
      </x:c>
      <x:c r="D3756" s="194" t="str">
        <x:f t="shared" si="12"/>
        <x:v>Earring</x:v>
      </x:c>
      <x:c r="E3756" s="194">
        <x:v>1</x:v>
      </x:c>
      <x:c r="F3756" s="295" t="s">
        <x:v>8832</x:v>
      </x:c>
      <x:c r="G3756" s="296" t="str">
        <x:f>IF(MID(F3756,LEN(F3756)-2,1)="1","Earring",IF(MID(F3756,LEN(F3756)-2,1)="2","Necklace",IF(MID(F3756,LEN(F3756)-2,1)="3","Bracelet",IF(MID(F3756,LEN(F3756)-2,1)="4","Ring",IF(MID(F3756,LEN(F3756)-2,1)="5","Anklet","")))))</x:f>
        <x:v>Necklace</x:v>
      </x:c>
      <x:c r="H3756" s="296">
        <x:v>1</x:v>
      </x:c>
      <x:c r="I3756" s="448" t="s">
        <x:v>7755</x:v>
      </x:c>
    </x:row>
    <x:row r="3757" spans="3:9">
      <x:c r="C3757" s="195" t="s">
        <x:v>4678</x:v>
      </x:c>
      <x:c r="D3757" s="194" t="str">
        <x:f t="shared" si="12"/>
        <x:v>Earring</x:v>
      </x:c>
      <x:c r="E3757" s="194">
        <x:v>1</x:v>
      </x:c>
      <x:c r="F3757" s="295" t="s">
        <x:v>8850</x:v>
      </x:c>
      <x:c r="G3757" s="296" t="str">
        <x:f>IF(MID(F3757,LEN(F3757)-2,1)="1","Earring",IF(MID(F3757,LEN(F3757)-2,1)="2","Necklace",IF(MID(F3757,LEN(F3757)-2,1)="3","Bracelet",IF(MID(F3757,LEN(F3757)-2,1)="4","Ring",IF(MID(F3757,LEN(F3757)-2,1)="5","Anklet","")))))</x:f>
        <x:v>Necklace</x:v>
      </x:c>
      <x:c r="H3757" s="296">
        <x:v>1</x:v>
      </x:c>
      <x:c r="I3757" s="448" t="s">
        <x:v>7755</x:v>
      </x:c>
    </x:row>
    <x:row r="3758" spans="3:9">
      <x:c r="C3758" s="195" t="s">
        <x:v>1890</x:v>
      </x:c>
      <x:c r="D3758" s="194" t="str">
        <x:f t="shared" si="12"/>
        <x:v>Earring</x:v>
      </x:c>
      <x:c r="E3758" s="194">
        <x:v>1</x:v>
      </x:c>
      <x:c r="F3758" s="195" t="s">
        <x:v>6593</x:v>
      </x:c>
      <x:c r="G3758" s="194" t="str">
        <x:f>IF(MID(F3758,LEN(F3758)-2,1)="1","Earring",IF(MID(F3758,LEN(F3758)-2,1)="2","Necklace",IF(MID(F3758,LEN(F3758)-2,1)="3","Bracelet",IF(MID(F3758,LEN(F3758)-2,1)="4","Ring",IF(MID(F3758,LEN(F3758)-2,1)="5","Anklet","")))))</x:f>
        <x:v>Earring</x:v>
      </x:c>
      <x:c r="H3758" s="194">
        <x:v>1</x:v>
      </x:c>
      <x:c r="I3758" s="448" t="s">
        <x:v>4958</x:v>
      </x:c>
    </x:row>
    <x:row r="3759" spans="3:9">
      <x:c r="C3759" s="195" t="s">
        <x:v>6921</x:v>
      </x:c>
      <x:c r="D3759" s="194" t="str">
        <x:f t="shared" si="12"/>
        <x:v>Earring</x:v>
      </x:c>
      <x:c r="E3759" s="194">
        <x:v>1</x:v>
      </x:c>
      <x:c r="F3759" s="458" t="s">
        <x:v>1795</x:v>
      </x:c>
      <x:c r="G3759" s="459" t="str">
        <x:f>IF(MID(F3759,LEN(F3759)-2,1)="1","Earring",IF(MID(F3759,LEN(F3759)-2,1)="2","Necklace",IF(MID(F3759,LEN(F3759)-2,1)="3","Bracelet",IF(MID(F3759,LEN(F3759)-2,1)="4","Ring",IF(MID(F3759,LEN(F3759)-2,1)="5","Anklet","")))))</x:f>
        <x:v>Ring</x:v>
      </x:c>
      <x:c r="H3759" s="459">
        <x:v>1</x:v>
      </x:c>
      <x:c r="I3759" s="448"/>
    </x:row>
    <x:row r="3760" spans="3:9">
      <x:c r="C3760" s="195" t="s">
        <x:v>4499</x:v>
      </x:c>
      <x:c r="D3760" s="194" t="str">
        <x:f t="shared" si="12"/>
        <x:v>Earring</x:v>
      </x:c>
      <x:c r="E3760" s="194">
        <x:v>1</x:v>
      </x:c>
      <x:c r="F3760" s="195" t="s">
        <x:v>1940</x:v>
      </x:c>
      <x:c r="G3760" s="194" t="str">
        <x:f>IF(MID(F3760,LEN(F3760)-2,1)="1","Earring",IF(MID(F3760,LEN(F3760)-2,1)="2","Necklace",IF(MID(F3760,LEN(F3760)-2,1)="3","Bracelet",IF(MID(F3760,LEN(F3760)-2,1)="4","Ring",IF(MID(F3760,LEN(F3760)-2,1)="5","Anklet","")))))</x:f>
        <x:v>Ring</x:v>
      </x:c>
      <x:c r="H3760" s="194">
        <x:v>1</x:v>
      </x:c>
      <x:c r="I3760" s="448"/>
    </x:row>
    <x:row r="3761" spans="3:9">
      <x:c r="C3761" s="195" t="s">
        <x:v>6642</x:v>
      </x:c>
      <x:c r="D3761" s="194" t="str">
        <x:f t="shared" si="12"/>
        <x:v>Earring</x:v>
      </x:c>
      <x:c r="E3761" s="194">
        <x:v>1</x:v>
      </x:c>
      <x:c r="F3761" s="195" t="s">
        <x:v>4459</x:v>
      </x:c>
      <x:c r="G3761" s="194" t="str">
        <x:f>IF(MID(F3761,LEN(F3761)-2,1)="1","Earring",IF(MID(F3761,LEN(F3761)-2,1)="2","Necklace",IF(MID(F3761,LEN(F3761)-2,1)="3","Bracelet",IF(MID(F3761,LEN(F3761)-2,1)="4","Ring",IF(MID(F3761,LEN(F3761)-2,1)="5","Anklet","")))))</x:f>
        <x:v>Ring</x:v>
      </x:c>
      <x:c r="H3761" s="194">
        <x:v>1</x:v>
      </x:c>
      <x:c r="I3761" s="448"/>
    </x:row>
    <x:row r="3762" spans="3:9">
      <x:c r="C3762" s="195" t="s">
        <x:v>4492</x:v>
      </x:c>
      <x:c r="D3762" s="194" t="str">
        <x:f t="shared" si="12"/>
        <x:v>Earring</x:v>
      </x:c>
      <x:c r="E3762" s="194">
        <x:v>1</x:v>
      </x:c>
      <x:c r="F3762" s="346" t="s">
        <x:v>4755</x:v>
      </x:c>
      <x:c r="G3762" s="347" t="str">
        <x:f>IF(MID(F3762,LEN(F3762)-2,1)="1","Earring",IF(MID(F3762,LEN(F3762)-2,1)="2","Necklace",IF(MID(F3762,LEN(F3762)-2,1)="3","Bracelet",IF(MID(F3762,LEN(F3762)-2,1)="4","Ring",IF(MID(F3762,LEN(F3762)-2,1)="5","Anklet","")))))</x:f>
        <x:v>Bracelet</x:v>
      </x:c>
      <x:c r="H3762" s="347">
        <x:v>1</x:v>
      </x:c>
      <x:c r="I3762" s="448" t="s">
        <x:v>4958</x:v>
      </x:c>
    </x:row>
    <x:row r="3763" spans="3:9">
      <x:c r="C3763" s="195" t="s">
        <x:v>2331</x:v>
      </x:c>
      <x:c r="D3763" s="87" t="s">
        <x:v>6843</x:v>
      </x:c>
      <x:c r="E3763" s="194">
        <x:v>1</x:v>
      </x:c>
      <x:c r="F3763" s="346" t="s">
        <x:v>4678</x:v>
      </x:c>
      <x:c r="G3763" s="347" t="str">
        <x:f>IF(MID(F3763,LEN(F3763)-2,1)="1","Earring",IF(MID(F3763,LEN(F3763)-2,1)="2","Necklace",IF(MID(F3763,LEN(F3763)-2,1)="3","Bracelet",IF(MID(F3763,LEN(F3763)-2,1)="4","Ring",IF(MID(F3763,LEN(F3763)-2,1)="5","Anklet","")))))</x:f>
        <x:v>Earring</x:v>
      </x:c>
      <x:c r="H3763" s="347">
        <x:v>1</x:v>
      </x:c>
      <x:c r="I3763" s="448"/>
    </x:row>
    <x:row r="3764" spans="3:9">
      <x:c r="C3764" s="195" t="s">
        <x:v>8832</x:v>
      </x:c>
      <x:c r="D3764" s="194" t="str">
        <x:f t="shared" si="12"/>
        <x:v>Necklace</x:v>
      </x:c>
      <x:c r="E3764" s="194">
        <x:v>1</x:v>
      </x:c>
      <x:c r="F3764" s="346" t="s">
        <x:v>1890</x:v>
      </x:c>
      <x:c r="G3764" s="347" t="str">
        <x:f>IF(MID(F3764,LEN(F3764)-2,1)="1","Earring",IF(MID(F3764,LEN(F3764)-2,1)="2","Necklace",IF(MID(F3764,LEN(F3764)-2,1)="3","Bracelet",IF(MID(F3764,LEN(F3764)-2,1)="4","Ring",IF(MID(F3764,LEN(F3764)-2,1)="5","Anklet","")))))</x:f>
        <x:v>Earring</x:v>
      </x:c>
      <x:c r="H3764" s="347">
        <x:v>1</x:v>
      </x:c>
      <x:c r="I3764" s="448" t="s">
        <x:v>7755</x:v>
      </x:c>
    </x:row>
    <x:row r="3765" spans="3:9">
      <x:c r="C3765" s="195" t="s">
        <x:v>8850</x:v>
      </x:c>
      <x:c r="D3765" s="194" t="str">
        <x:f t="shared" si="12"/>
        <x:v>Necklace</x:v>
      </x:c>
      <x:c r="E3765" s="194">
        <x:v>1</x:v>
      </x:c>
      <x:c r="F3765" s="195" t="s">
        <x:v>6921</x:v>
      </x:c>
      <x:c r="G3765" s="194" t="str">
        <x:f>IF(MID(F3765,LEN(F3765)-2,1)="1","Earring",IF(MID(F3765,LEN(F3765)-2,1)="2","Necklace",IF(MID(F3765,LEN(F3765)-2,1)="3","Bracelet",IF(MID(F3765,LEN(F3765)-2,1)="4","Ring",IF(MID(F3765,LEN(F3765)-2,1)="5","Anklet","")))))</x:f>
        <x:v>Earring</x:v>
      </x:c>
      <x:c r="H3765" s="194">
        <x:v>1</x:v>
      </x:c>
      <x:c r="I3765" s="448" t="s">
        <x:v>4958</x:v>
      </x:c>
    </x:row>
    <x:row r="3766" spans="3:9">
      <x:c r="C3766" s="195" t="s">
        <x:v>4296</x:v>
      </x:c>
      <x:c r="D3766" s="194" t="str">
        <x:f t="shared" si="12"/>
        <x:v>Necklace</x:v>
      </x:c>
      <x:c r="E3766" s="194">
        <x:v>1</x:v>
      </x:c>
      <x:c r="F3766" s="195" t="s">
        <x:v>4622</x:v>
      </x:c>
      <x:c r="G3766" s="194" t="str">
        <x:f>IF(MID(F3766,LEN(F3766)-2,1)="1","Earring",IF(MID(F3766,LEN(F3766)-2,1)="2","Necklace",IF(MID(F3766,LEN(F3766)-2,1)="3","Bracelet",IF(MID(F3766,LEN(F3766)-2,1)="4","Ring",IF(MID(F3766,LEN(F3766)-2,1)="5","Anklet","")))))</x:f>
        <x:v>Ring</x:v>
      </x:c>
      <x:c r="H3766" s="194">
        <x:v>2</x:v>
      </x:c>
      <x:c r="I3766" s="448" t="s">
        <x:v>7755</x:v>
      </x:c>
    </x:row>
    <x:row r="3767" spans="3:9">
      <x:c r="C3767" s="195" t="s">
        <x:v>8361</x:v>
      </x:c>
      <x:c r="D3767" s="194" t="str">
        <x:f t="shared" si="12"/>
        <x:v>Necklace</x:v>
      </x:c>
      <x:c r="E3767" s="194">
        <x:v>1</x:v>
      </x:c>
      <x:c r="F3767" s="355" t="s">
        <x:v>4499</x:v>
      </x:c>
      <x:c r="G3767" s="356" t="str">
        <x:f>IF(MID(F3767,LEN(F3767)-2,1)="1","Earring",IF(MID(F3767,LEN(F3767)-2,1)="2","Necklace",IF(MID(F3767,LEN(F3767)-2,1)="3","Bracelet",IF(MID(F3767,LEN(F3767)-2,1)="4","Ring",IF(MID(F3767,LEN(F3767)-2,1)="5","Anklet","")))))</x:f>
        <x:v>Earring</x:v>
      </x:c>
      <x:c r="H3767" s="356">
        <x:v>1</x:v>
      </x:c>
      <x:c r="I3767" s="448"/>
    </x:row>
    <x:row r="3768" spans="3:9">
      <x:c r="C3768" s="195" t="s">
        <x:v>8696</x:v>
      </x:c>
      <x:c r="D3768" s="194" t="str">
        <x:f t="shared" si="12"/>
        <x:v>Ring</x:v>
      </x:c>
      <x:c r="E3768" s="194">
        <x:v>1</x:v>
      </x:c>
      <x:c r="F3768" s="195" t="s">
        <x:v>6642</x:v>
      </x:c>
      <x:c r="G3768" s="194" t="str">
        <x:f>IF(MID(F3768,LEN(F3768)-2,1)="1","Earring",IF(MID(F3768,LEN(F3768)-2,1)="2","Necklace",IF(MID(F3768,LEN(F3768)-2,1)="3","Bracelet",IF(MID(F3768,LEN(F3768)-2,1)="4","Ring",IF(MID(F3768,LEN(F3768)-2,1)="5","Anklet","")))))</x:f>
        <x:v>Earring</x:v>
      </x:c>
      <x:c r="H3768" s="194">
        <x:v>1</x:v>
      </x:c>
      <x:c r="I3768" s="448"/>
    </x:row>
    <x:row r="3769" spans="3:9">
      <x:c r="C3769" s="195" t="s">
        <x:v>1795</x:v>
      </x:c>
      <x:c r="D3769" s="194" t="str">
        <x:f t="shared" si="12"/>
        <x:v>Ring</x:v>
      </x:c>
      <x:c r="E3769" s="194">
        <x:v>1</x:v>
      </x:c>
      <x:c r="F3769" s="195" t="s">
        <x:v>6798</x:v>
      </x:c>
      <x:c r="G3769" s="194" t="str">
        <x:f>IF(MID(F3769,LEN(F3769)-2,1)="1","Earring",IF(MID(F3769,LEN(F3769)-2,1)="2","Necklace",IF(MID(F3769,LEN(F3769)-2,1)="3","Bracelet",IF(MID(F3769,LEN(F3769)-2,1)="4","Ring",IF(MID(F3769,LEN(F3769)-2,1)="5","Anklet","")))))</x:f>
        <x:v>Ring</x:v>
      </x:c>
      <x:c r="H3769" s="194">
        <x:v>1</x:v>
      </x:c>
      <x:c r="I3769" s="448"/>
    </x:row>
    <x:row r="3770" spans="3:9">
      <x:c r="C3770" s="195" t="s">
        <x:v>1940</x:v>
      </x:c>
      <x:c r="D3770" s="194" t="str">
        <x:f t="shared" si="12"/>
        <x:v>Ring</x:v>
      </x:c>
      <x:c r="E3770" s="194">
        <x:v>1</x:v>
      </x:c>
      <x:c r="F3770" s="195" t="s">
        <x:v>4492</x:v>
      </x:c>
      <x:c r="G3770" s="194" t="str">
        <x:f>IF(MID(F3770,LEN(F3770)-2,1)="1","Earring",IF(MID(F3770,LEN(F3770)-2,1)="2","Necklace",IF(MID(F3770,LEN(F3770)-2,1)="3","Bracelet",IF(MID(F3770,LEN(F3770)-2,1)="4","Ring",IF(MID(F3770,LEN(F3770)-2,1)="5","Anklet","")))))</x:f>
        <x:v>Earring</x:v>
      </x:c>
      <x:c r="H3770" s="194">
        <x:v>1</x:v>
      </x:c>
      <x:c r="I3770" s="448"/>
    </x:row>
    <x:row r="3771" spans="3:9">
      <x:c r="C3771" s="195" t="s">
        <x:v>4459</x:v>
      </x:c>
      <x:c r="D3771" s="194" t="str">
        <x:f t="shared" si="12"/>
        <x:v>Ring</x:v>
      </x:c>
      <x:c r="E3771" s="194">
        <x:v>1</x:v>
      </x:c>
      <x:c r="F3771" s="195" t="s">
        <x:v>8305</x:v>
      </x:c>
      <x:c r="G3771" s="194" t="s">
        <x:v>2999</x:v>
      </x:c>
      <x:c r="H3771" s="194">
        <x:v>1</x:v>
      </x:c>
      <x:c r="I3771" s="448"/>
    </x:row>
    <x:row r="3772" spans="3:9">
      <x:c r="C3772" s="195" t="s">
        <x:v>4622</x:v>
      </x:c>
      <x:c r="D3772" s="194" t="str">
        <x:f t="shared" si="12"/>
        <x:v>Ring</x:v>
      </x:c>
      <x:c r="E3772" s="194">
        <x:v>2</x:v>
      </x:c>
      <x:c r="F3772" s="233" t="s">
        <x:v>6245</x:v>
      </x:c>
      <x:c r="G3772" s="234" t="str">
        <x:f>IF(MID(F3772,LEN(F3772)-2,1)="1","Earring",IF(MID(F3772,LEN(F3772)-2,1)="2","Necklace",IF(MID(F3772,LEN(F3772)-2,1)="3","Bracelet",IF(MID(F3772,LEN(F3772)-2,1)="4","Ring",IF(MID(F3772,LEN(F3772)-2,1)="5","Anklet","")))))</x:f>
        <x:v>Bracelet</x:v>
      </x:c>
      <x:c r="H3772" s="234">
        <x:v>1</x:v>
      </x:c>
      <x:c r="I3772" s="448"/>
    </x:row>
    <x:row r="3773" spans="3:9">
      <x:c r="C3773" s="195" t="s">
        <x:v>6798</x:v>
      </x:c>
      <x:c r="D3773" s="194" t="str">
        <x:f t="shared" si="12"/>
        <x:v>Ring</x:v>
      </x:c>
      <x:c r="E3773" s="194">
        <x:v>1</x:v>
      </x:c>
      <x:c r="F3773" s="233" t="s">
        <x:v>6620</x:v>
      </x:c>
      <x:c r="G3773" s="234" t="str">
        <x:f>IF(MID(F3773,LEN(F3773)-2,1)="1","Earring",IF(MID(F3773,LEN(F3773)-2,1)="2","Necklace",IF(MID(F3773,LEN(F3773)-2,1)="3","Bracelet",IF(MID(F3773,LEN(F3773)-2,1)="4","Ring",IF(MID(F3773,LEN(F3773)-2,1)="5","Anklet","")))))</x:f>
        <x:v>Ring</x:v>
      </x:c>
      <x:c r="H3773" s="234">
        <x:v>1</x:v>
      </x:c>
      <x:c r="I3773" s="448"/>
    </x:row>
    <x:row r="3774" spans="3:9">
      <x:c r="C3774" s="195" t="s">
        <x:v>6620</x:v>
      </x:c>
      <x:c r="D3774" s="194" t="str">
        <x:f t="shared" si="12"/>
        <x:v>Ring</x:v>
      </x:c>
      <x:c r="E3774" s="194">
        <x:v>1</x:v>
      </x:c>
      <x:c r="F3774" s="233" t="s">
        <x:v>1794</x:v>
      </x:c>
      <x:c r="G3774" s="234" t="str">
        <x:f>IF(MID(F3774,LEN(F3774)-2,1)="1","Earring",IF(MID(F3774,LEN(F3774)-2,1)="2","Necklace",IF(MID(F3774,LEN(F3774)-2,1)="3","Bracelet",IF(MID(F3774,LEN(F3774)-2,1)="4","Ring",IF(MID(F3774,LEN(F3774)-2,1)="5","Anklet","")))))</x:f>
        <x:v>Ring</x:v>
      </x:c>
      <x:c r="H3774" s="234">
        <x:v>1</x:v>
      </x:c>
      <x:c r="I3774" s="448"/>
    </x:row>
    <x:row r="3775" spans="3:9">
      <x:c r="C3775" s="195" t="s">
        <x:v>1794</x:v>
      </x:c>
      <x:c r="D3775" s="194" t="str">
        <x:f t="shared" si="12"/>
        <x:v>Ring</x:v>
      </x:c>
      <x:c r="E3775" s="194">
        <x:v>1</x:v>
      </x:c>
      <x:c r="F3775" s="233" t="s">
        <x:v>2331</x:v>
      </x:c>
      <x:c r="G3775" s="188" t="s">
        <x:v>6843</x:v>
      </x:c>
      <x:c r="H3775" s="234">
        <x:v>1</x:v>
      </x:c>
      <x:c r="I3775" s="448"/>
    </x:row>
    <x:row r="3776" spans="5:5">
      <x:c r="E3776" s="194">
        <x:f>SUM(E3750:E3775)</x:f>
        <x:v>27</x:v>
      </x:c>
    </x:row>
    <x:row r="3777" spans="1:9">
      <x:c r="A3777" s="186">
        <x:v>45977</x:v>
      </x:c>
      <x:c r="B3777" s="452" t="s">
        <x:v>7772</x:v>
      </x:c>
      <x:c r="C3777" s="195" t="s">
        <x:v>3339</x:v>
      </x:c>
      <x:c r="D3777" s="194" t="s">
        <x:v>2999</x:v>
      </x:c>
      <x:c r="E3777" s="194">
        <x:v>1</x:v>
      </x:c>
      <x:c r="F3777" s="195" t="s">
        <x:v>4386</x:v>
      </x:c>
      <x:c r="G3777" s="194" t="str">
        <x:f>IF(MID(F3777,LEN(F3777)-2,1)="1","Earring",IF(MID(F3777,LEN(F3777)-2,1)="2","Necklace",IF(MID(F3777,LEN(F3777)-2,1)="3","Bracelet",IF(MID(F3777,LEN(F3777)-2,1)="4","Ring",IF(MID(F3777,LEN(F3777)-2,1)="5","Anklet","")))))</x:f>
        <x:v>Ring</x:v>
      </x:c>
      <x:c r="H3777" s="194">
        <x:v>1</x:v>
      </x:c>
      <x:c r="I3777" s="448" t="s">
        <x:v>4958</x:v>
      </x:c>
    </x:row>
    <x:row r="3778" spans="3:9">
      <x:c r="C3778" s="195" t="s">
        <x:v>3367</x:v>
      </x:c>
      <x:c r="D3778" s="194" t="s">
        <x:v>2999</x:v>
      </x:c>
      <x:c r="E3778" s="194">
        <x:v>1</x:v>
      </x:c>
      <x:c r="F3778" s="606" t="s">
        <x:v>8279</x:v>
      </x:c>
      <x:c r="G3778" s="607" t="str">
        <x:f>IF(MID(F3778,LEN(F3778)-2,1)="1","Earring",IF(MID(F3778,LEN(F3778)-2,1)="2","Necklace",IF(MID(F3778,LEN(F3778)-2,1)="3","Bracelet",IF(MID(F3778,LEN(F3778)-2,1)="4","Ring",IF(MID(F3778,LEN(F3778)-2,1)="5","Anklet","")))))</x:f>
        <x:v>Earring</x:v>
      </x:c>
      <x:c r="H3778" s="607">
        <x:v>1</x:v>
      </x:c>
      <x:c r="I3778" s="448" t="s">
        <x:v>7755</x:v>
      </x:c>
    </x:row>
    <x:row r="3779" spans="3:9">
      <x:c r="C3779" s="195" t="s">
        <x:v>4582</x:v>
      </x:c>
      <x:c r="D3779" s="194" t="str">
        <x:f t="shared" ref="D3779:D3798" si="13">IF(MID(C3779,LEN(C3779)-2,1)="1","Earring",IF(MID(C3779,LEN(C3779)-2,1)="2","Necklace",IF(MID(C3779,LEN(C3779)-2,1)="3","Bracelet",IF(MID(C3779,LEN(C3779)-2,1)="4","Ring",IF(MID(C3779,LEN(C3779)-2,1)="5","Anklet","")))))</x:f>
        <x:v>Bracelet</x:v>
      </x:c>
      <x:c r="E3779" s="194">
        <x:v>1</x:v>
      </x:c>
      <x:c r="F3779" s="195" t="s">
        <x:v>3436</x:v>
      </x:c>
      <x:c r="G3779" s="194" t="str">
        <x:f>IF(MID(F3779,LEN(F3779)-2,1)="1","Earring",IF(MID(F3779,LEN(F3779)-2,1)="2","Necklace",IF(MID(F3779,LEN(F3779)-2,1)="3","Bracelet",IF(MID(F3779,LEN(F3779)-2,1)="4","Ring",IF(MID(F3779,LEN(F3779)-2,1)="5","Anklet","")))))</x:f>
        <x:v>Necklace</x:v>
      </x:c>
      <x:c r="H3779" s="194">
        <x:v>1</x:v>
      </x:c>
      <x:c r="I3779" s="448" t="s">
        <x:v>7755</x:v>
      </x:c>
    </x:row>
    <x:row r="3780" spans="3:9">
      <x:c r="C3780" s="195" t="s">
        <x:v>6927</x:v>
      </x:c>
      <x:c r="D3780" s="194" t="str">
        <x:f t="shared" si="13"/>
        <x:v>Bracelet</x:v>
      </x:c>
      <x:c r="E3780" s="194">
        <x:v>1</x:v>
      </x:c>
      <x:c r="F3780" s="195" t="s">
        <x:v>1832</x:v>
      </x:c>
      <x:c r="G3780" s="194" t="str">
        <x:f>IF(MID(F3780,LEN(F3780)-2,1)="1","Earring",IF(MID(F3780,LEN(F3780)-2,1)="2","Necklace",IF(MID(F3780,LEN(F3780)-2,1)="3","Bracelet",IF(MID(F3780,LEN(F3780)-2,1)="4","Ring",IF(MID(F3780,LEN(F3780)-2,1)="5","Anklet","")))))</x:f>
        <x:v>Earring</x:v>
      </x:c>
      <x:c r="H3780" s="194">
        <x:v>1</x:v>
      </x:c>
      <x:c r="I3780" s="448" t="s">
        <x:v>7755</x:v>
      </x:c>
    </x:row>
    <x:row r="3781" spans="3:9">
      <x:c r="C3781" s="195" t="s">
        <x:v>6740</x:v>
      </x:c>
      <x:c r="D3781" s="194" t="str">
        <x:f t="shared" si="13"/>
        <x:v>Bracelet</x:v>
      </x:c>
      <x:c r="E3781" s="194">
        <x:v>1</x:v>
      </x:c>
      <x:c r="F3781" s="604" t="s">
        <x:v>3356</x:v>
      </x:c>
      <x:c r="G3781" s="605" t="str">
        <x:f>IF(MID(F3781,LEN(F3781)-2,1)="1","Earring",IF(MID(F3781,LEN(F3781)-2,1)="2","Necklace",IF(MID(F3781,LEN(F3781)-2,1)="3","Bracelet",IF(MID(F3781,LEN(F3781)-2,1)="4","Ring",IF(MID(F3781,LEN(F3781)-2,1)="5","Anklet","")))))</x:f>
        <x:v>Ring</x:v>
      </x:c>
      <x:c r="H3781" s="605">
        <x:v>1</x:v>
      </x:c>
      <x:c r="I3781" s="448"/>
    </x:row>
    <x:row r="3782" spans="3:9">
      <x:c r="C3782" s="195" t="s">
        <x:v>8279</x:v>
      </x:c>
      <x:c r="D3782" s="194" t="str">
        <x:f t="shared" si="13"/>
        <x:v>Earring</x:v>
      </x:c>
      <x:c r="E3782" s="194">
        <x:v>1</x:v>
      </x:c>
      <x:c r="F3782" s="195" t="s">
        <x:v>8440</x:v>
      </x:c>
      <x:c r="G3782" s="194" t="str">
        <x:f>IF(MID(F3782,LEN(F3782)-2,1)="1","Earring",IF(MID(F3782,LEN(F3782)-2,1)="2","Necklace",IF(MID(F3782,LEN(F3782)-2,1)="3","Bracelet",IF(MID(F3782,LEN(F3782)-2,1)="4","Ring",IF(MID(F3782,LEN(F3782)-2,1)="5","Anklet","")))))</x:f>
        <x:v>Ring</x:v>
      </x:c>
      <x:c r="H3782" s="194">
        <x:v>1</x:v>
      </x:c>
      <x:c r="I3782" s="448"/>
    </x:row>
    <x:row r="3783" spans="3:9">
      <x:c r="C3783" s="195" t="s">
        <x:v>1832</x:v>
      </x:c>
      <x:c r="D3783" s="194" t="str">
        <x:f t="shared" si="13"/>
        <x:v>Earring</x:v>
      </x:c>
      <x:c r="E3783" s="194">
        <x:v>1</x:v>
      </x:c>
      <x:c r="F3783" s="400" t="s">
        <x:v>3339</x:v>
      </x:c>
      <x:c r="G3783" s="401" t="s">
        <x:v>2999</x:v>
      </x:c>
      <x:c r="H3783" s="401">
        <x:v>1</x:v>
      </x:c>
      <x:c r="I3783" s="448" t="s">
        <x:v>4958</x:v>
      </x:c>
    </x:row>
    <x:row r="3784" spans="3:9">
      <x:c r="C3784" s="195" t="s">
        <x:v>1858</x:v>
      </x:c>
      <x:c r="D3784" s="194" t="str">
        <x:f t="shared" si="13"/>
        <x:v>Earring</x:v>
      </x:c>
      <x:c r="E3784" s="194">
        <x:v>1</x:v>
      </x:c>
      <x:c r="F3784" s="400" t="s">
        <x:v>1858</x:v>
      </x:c>
      <x:c r="G3784" s="401" t="str">
        <x:f>IF(MID(F3784,LEN(F3784)-2,1)="1","Earring",IF(MID(F3784,LEN(F3784)-2,1)="2","Necklace",IF(MID(F3784,LEN(F3784)-2,1)="3","Bracelet",IF(MID(F3784,LEN(F3784)-2,1)="4","Ring",IF(MID(F3784,LEN(F3784)-2,1)="5","Anklet","")))))</x:f>
        <x:v>Earring</x:v>
      </x:c>
      <x:c r="H3784" s="401">
        <x:v>1</x:v>
      </x:c>
      <x:c r="I3784" s="448"/>
    </x:row>
    <x:row r="3785" spans="3:9">
      <x:c r="C3785" s="195" t="s">
        <x:v>4554</x:v>
      </x:c>
      <x:c r="D3785" s="194" t="str">
        <x:f t="shared" si="13"/>
        <x:v>Earring</x:v>
      </x:c>
      <x:c r="E3785" s="194">
        <x:v>1</x:v>
      </x:c>
      <x:c r="F3785" s="195" t="s">
        <x:v>4554</x:v>
      </x:c>
      <x:c r="G3785" s="194" t="str">
        <x:f>IF(MID(F3785,LEN(F3785)-2,1)="1","Earring",IF(MID(F3785,LEN(F3785)-2,1)="2","Necklace",IF(MID(F3785,LEN(F3785)-2,1)="3","Bracelet",IF(MID(F3785,LEN(F3785)-2,1)="4","Ring",IF(MID(F3785,LEN(F3785)-2,1)="5","Anklet","")))))</x:f>
        <x:v>Earring</x:v>
      </x:c>
      <x:c r="H3785" s="194">
        <x:v>1</x:v>
      </x:c>
      <x:c r="I3785" s="448"/>
    </x:row>
    <x:row r="3786" spans="3:9">
      <x:c r="C3786" s="195" t="s">
        <x:v>6140</x:v>
      </x:c>
      <x:c r="D3786" s="194" t="str">
        <x:f t="shared" si="13"/>
        <x:v>Earring</x:v>
      </x:c>
      <x:c r="E3786" s="194">
        <x:v>1</x:v>
      </x:c>
      <x:c r="F3786" s="355" t="s">
        <x:v>6140</x:v>
      </x:c>
      <x:c r="G3786" s="356" t="str">
        <x:f>IF(MID(F3786,LEN(F3786)-2,1)="1","Earring",IF(MID(F3786,LEN(F3786)-2,1)="2","Necklace",IF(MID(F3786,LEN(F3786)-2,1)="3","Bracelet",IF(MID(F3786,LEN(F3786)-2,1)="4","Ring",IF(MID(F3786,LEN(F3786)-2,1)="5","Anklet","")))))</x:f>
        <x:v>Earring</x:v>
      </x:c>
      <x:c r="H3786" s="356">
        <x:v>1</x:v>
      </x:c>
      <x:c r="I3786" s="448"/>
    </x:row>
    <x:row r="3787" spans="3:9">
      <x:c r="C3787" s="195" t="s">
        <x:v>4499</x:v>
      </x:c>
      <x:c r="D3787" s="194" t="str">
        <x:f t="shared" si="13"/>
        <x:v>Earring</x:v>
      </x:c>
      <x:c r="E3787" s="194">
        <x:v>1</x:v>
      </x:c>
      <x:c r="F3787" s="355" t="s">
        <x:v>4555</x:v>
      </x:c>
      <x:c r="G3787" s="356" t="str">
        <x:f>IF(MID(F3787,LEN(F3787)-2,1)="1","Earring",IF(MID(F3787,LEN(F3787)-2,1)="2","Necklace",IF(MID(F3787,LEN(F3787)-2,1)="3","Bracelet",IF(MID(F3787,LEN(F3787)-2,1)="4","Ring",IF(MID(F3787,LEN(F3787)-2,1)="5","Anklet","")))))</x:f>
        <x:v>Necklace</x:v>
      </x:c>
      <x:c r="H3787" s="356">
        <x:v>1</x:v>
      </x:c>
      <x:c r="I3787" s="448"/>
    </x:row>
    <x:row r="3788" spans="3:9">
      <x:c r="C3788" s="195" t="s">
        <x:v>3396</x:v>
      </x:c>
      <x:c r="D3788" s="194" t="str">
        <x:f t="shared" si="13"/>
        <x:v>Earring</x:v>
      </x:c>
      <x:c r="E3788" s="194">
        <x:v>1</x:v>
      </x:c>
      <x:c r="F3788" s="355" t="s">
        <x:v>3367</x:v>
      </x:c>
      <x:c r="G3788" s="356" t="s">
        <x:v>2999</x:v>
      </x:c>
      <x:c r="H3788" s="356">
        <x:v>1</x:v>
      </x:c>
      <x:c r="I3788" s="448" t="s">
        <x:v>4958</x:v>
      </x:c>
    </x:row>
    <x:row r="3789" spans="3:9">
      <x:c r="C3789" s="195" t="s">
        <x:v>4734</x:v>
      </x:c>
      <x:c r="D3789" s="194" t="str">
        <x:f t="shared" si="13"/>
        <x:v>Earring</x:v>
      </x:c>
      <x:c r="E3789" s="194">
        <x:v>1</x:v>
      </x:c>
      <x:c r="F3789" s="355" t="s">
        <x:v>4499</x:v>
      </x:c>
      <x:c r="G3789" s="356" t="str">
        <x:f>IF(MID(F3789,LEN(F3789)-2,1)="1","Earring",IF(MID(F3789,LEN(F3789)-2,1)="2","Necklace",IF(MID(F3789,LEN(F3789)-2,1)="3","Bracelet",IF(MID(F3789,LEN(F3789)-2,1)="4","Ring",IF(MID(F3789,LEN(F3789)-2,1)="5","Anklet","")))))</x:f>
        <x:v>Earring</x:v>
      </x:c>
      <x:c r="H3789" s="356">
        <x:v>1</x:v>
      </x:c>
      <x:c r="I3789" s="448" t="s">
        <x:v>4958</x:v>
      </x:c>
    </x:row>
    <x:row r="3790" spans="3:9">
      <x:c r="C3790" s="195" t="s">
        <x:v>6707</x:v>
      </x:c>
      <x:c r="D3790" s="194" t="str">
        <x:f t="shared" si="13"/>
        <x:v>Earring</x:v>
      </x:c>
      <x:c r="E3790" s="194">
        <x:v>1</x:v>
      </x:c>
      <x:c r="F3790" s="355" t="s">
        <x:v>3396</x:v>
      </x:c>
      <x:c r="G3790" s="356" t="str">
        <x:f>IF(MID(F3790,LEN(F3790)-2,1)="1","Earring",IF(MID(F3790,LEN(F3790)-2,1)="2","Necklace",IF(MID(F3790,LEN(F3790)-2,1)="3","Bracelet",IF(MID(F3790,LEN(F3790)-2,1)="4","Ring",IF(MID(F3790,LEN(F3790)-2,1)="5","Anklet","")))))</x:f>
        <x:v>Earring</x:v>
      </x:c>
      <x:c r="H3790" s="356">
        <x:v>1</x:v>
      </x:c>
      <x:c r="I3790" s="448"/>
    </x:row>
    <x:row r="3791" spans="3:9">
      <x:c r="C3791" s="195" t="s">
        <x:v>8882</x:v>
      </x:c>
      <x:c r="D3791" s="194" t="str">
        <x:f t="shared" si="13"/>
        <x:v>Earring</x:v>
      </x:c>
      <x:c r="E3791" s="194">
        <x:v>1</x:v>
      </x:c>
      <x:c r="F3791" s="195" t="s">
        <x:v>4582</x:v>
      </x:c>
      <x:c r="G3791" s="194" t="str">
        <x:f>IF(MID(F3791,LEN(F3791)-2,1)="1","Earring",IF(MID(F3791,LEN(F3791)-2,1)="2","Necklace",IF(MID(F3791,LEN(F3791)-2,1)="3","Bracelet",IF(MID(F3791,LEN(F3791)-2,1)="4","Ring",IF(MID(F3791,LEN(F3791)-2,1)="5","Anklet","")))))</x:f>
        <x:v>Bracelet</x:v>
      </x:c>
      <x:c r="H3791" s="194">
        <x:v>1</x:v>
      </x:c>
      <x:c r="I3791" s="448" t="s">
        <x:v>7755</x:v>
      </x:c>
    </x:row>
    <x:row r="3792" spans="3:9">
      <x:c r="C3792" s="195" t="s">
        <x:v>3436</x:v>
      </x:c>
      <x:c r="D3792" s="194" t="str">
        <x:f t="shared" si="13"/>
        <x:v>Necklace</x:v>
      </x:c>
      <x:c r="E3792" s="194">
        <x:v>1</x:v>
      </x:c>
      <x:c r="F3792" s="195" t="s">
        <x:v>4734</x:v>
      </x:c>
      <x:c r="G3792" s="194" t="str">
        <x:f>IF(MID(F3792,LEN(F3792)-2,1)="1","Earring",IF(MID(F3792,LEN(F3792)-2,1)="2","Necklace",IF(MID(F3792,LEN(F3792)-2,1)="3","Bracelet",IF(MID(F3792,LEN(F3792)-2,1)="4","Ring",IF(MID(F3792,LEN(F3792)-2,1)="5","Anklet","")))))</x:f>
        <x:v>Earring</x:v>
      </x:c>
      <x:c r="H3792" s="194">
        <x:v>1</x:v>
      </x:c>
      <x:c r="I3792" s="448"/>
    </x:row>
    <x:row r="3793" spans="3:9">
      <x:c r="C3793" s="195" t="s">
        <x:v>4555</x:v>
      </x:c>
      <x:c r="D3793" s="194" t="str">
        <x:f t="shared" si="13"/>
        <x:v>Necklace</x:v>
      </x:c>
      <x:c r="E3793" s="194">
        <x:v>1</x:v>
      </x:c>
      <x:c r="F3793" s="195" t="s">
        <x:v>3368</x:v>
      </x:c>
      <x:c r="G3793" s="194" t="str">
        <x:f>IF(MID(F3793,LEN(F3793)-2,1)="1","Earring",IF(MID(F3793,LEN(F3793)-2,1)="2","Necklace",IF(MID(F3793,LEN(F3793)-2,1)="3","Bracelet",IF(MID(F3793,LEN(F3793)-2,1)="4","Ring",IF(MID(F3793,LEN(F3793)-2,1)="5","Anklet","")))))</x:f>
        <x:v>Ring</x:v>
      </x:c>
      <x:c r="H3793" s="194">
        <x:v>1</x:v>
      </x:c>
      <x:c r="I3793" s="448"/>
    </x:row>
    <x:row r="3794" spans="3:9">
      <x:c r="C3794" s="195" t="s">
        <x:v>6213</x:v>
      </x:c>
      <x:c r="D3794" s="194" t="str">
        <x:f t="shared" si="13"/>
        <x:v>Necklace</x:v>
      </x:c>
      <x:c r="E3794" s="194">
        <x:v>1</x:v>
      </x:c>
      <x:c r="F3794" s="233" t="s">
        <x:v>6707</x:v>
      </x:c>
      <x:c r="G3794" s="234" t="str">
        <x:f>IF(MID(F3794,LEN(F3794)-2,1)="1","Earring",IF(MID(F3794,LEN(F3794)-2,1)="2","Necklace",IF(MID(F3794,LEN(F3794)-2,1)="3","Bracelet",IF(MID(F3794,LEN(F3794)-2,1)="4","Ring",IF(MID(F3794,LEN(F3794)-2,1)="5","Anklet","")))))</x:f>
        <x:v>Earring</x:v>
      </x:c>
      <x:c r="H3794" s="234">
        <x:v>1</x:v>
      </x:c>
      <x:c r="I3794" s="448" t="s">
        <x:v>4958</x:v>
      </x:c>
    </x:row>
    <x:row r="3795" spans="3:9">
      <x:c r="C3795" s="195" t="s">
        <x:v>4386</x:v>
      </x:c>
      <x:c r="D3795" s="194" t="str">
        <x:f t="shared" si="13"/>
        <x:v>Ring</x:v>
      </x:c>
      <x:c r="E3795" s="194">
        <x:v>1</x:v>
      </x:c>
      <x:c r="F3795" s="233" t="s">
        <x:v>8882</x:v>
      </x:c>
      <x:c r="G3795" s="234" t="str">
        <x:f>IF(MID(F3795,LEN(F3795)-2,1)="1","Earring",IF(MID(F3795,LEN(F3795)-2,1)="2","Necklace",IF(MID(F3795,LEN(F3795)-2,1)="3","Bracelet",IF(MID(F3795,LEN(F3795)-2,1)="4","Ring",IF(MID(F3795,LEN(F3795)-2,1)="5","Anklet","")))))</x:f>
        <x:v>Earring</x:v>
      </x:c>
      <x:c r="H3795" s="234">
        <x:v>1</x:v>
      </x:c>
      <x:c r="I3795" s="448"/>
    </x:row>
    <x:row r="3796" spans="3:9">
      <x:c r="C3796" s="195" t="s">
        <x:v>3356</x:v>
      </x:c>
      <x:c r="D3796" s="194" t="str">
        <x:f t="shared" si="13"/>
        <x:v>Ring</x:v>
      </x:c>
      <x:c r="E3796" s="194">
        <x:v>1</x:v>
      </x:c>
      <x:c r="F3796" s="233" t="s">
        <x:v>6213</x:v>
      </x:c>
      <x:c r="G3796" s="234" t="str">
        <x:f>IF(MID(F3796,LEN(F3796)-2,1)="1","Earring",IF(MID(F3796,LEN(F3796)-2,1)="2","Necklace",IF(MID(F3796,LEN(F3796)-2,1)="3","Bracelet",IF(MID(F3796,LEN(F3796)-2,1)="4","Ring",IF(MID(F3796,LEN(F3796)-2,1)="5","Anklet","")))))</x:f>
        <x:v>Necklace</x:v>
      </x:c>
      <x:c r="H3796" s="234">
        <x:v>1</x:v>
      </x:c>
      <x:c r="I3796" s="448"/>
    </x:row>
    <x:row r="3797" spans="3:9">
      <x:c r="C3797" s="195" t="s">
        <x:v>8440</x:v>
      </x:c>
      <x:c r="D3797" s="194" t="str">
        <x:f t="shared" si="13"/>
        <x:v>Ring</x:v>
      </x:c>
      <x:c r="E3797" s="194">
        <x:v>1</x:v>
      </x:c>
      <x:c r="F3797" s="233" t="s">
        <x:v>6927</x:v>
      </x:c>
      <x:c r="G3797" s="234" t="str">
        <x:f>IF(MID(F3797,LEN(F3797)-2,1)="1","Earring",IF(MID(F3797,LEN(F3797)-2,1)="2","Necklace",IF(MID(F3797,LEN(F3797)-2,1)="3","Bracelet",IF(MID(F3797,LEN(F3797)-2,1)="4","Ring",IF(MID(F3797,LEN(F3797)-2,1)="5","Anklet","")))))</x:f>
        <x:v>Bracelet</x:v>
      </x:c>
      <x:c r="H3797" s="234">
        <x:v>1</x:v>
      </x:c>
      <x:c r="I3797" s="448"/>
    </x:row>
    <x:row r="3798" spans="3:9">
      <x:c r="C3798" s="195" t="s">
        <x:v>3368</x:v>
      </x:c>
      <x:c r="D3798" s="194" t="str">
        <x:f t="shared" si="13"/>
        <x:v>Ring</x:v>
      </x:c>
      <x:c r="E3798" s="194">
        <x:v>1</x:v>
      </x:c>
      <x:c r="F3798" s="233" t="s">
        <x:v>6740</x:v>
      </x:c>
      <x:c r="G3798" s="234" t="str">
        <x:f>IF(MID(F3798,LEN(F3798)-2,1)="1","Earring",IF(MID(F3798,LEN(F3798)-2,1)="2","Necklace",IF(MID(F3798,LEN(F3798)-2,1)="3","Bracelet",IF(MID(F3798,LEN(F3798)-2,1)="4","Ring",IF(MID(F3798,LEN(F3798)-2,1)="5","Anklet","")))))</x:f>
        <x:v>Bracelet</x:v>
      </x:c>
      <x:c r="H3798" s="234">
        <x:v>1</x:v>
      </x:c>
      <x:c r="I3798" s="448"/>
    </x:row>
    <x:row r="3799" spans="5:5">
      <x:c r="E3799" s="194">
        <x:f>SUM(E3777:E3798)</x:f>
        <x:v>22</x:v>
      </x:c>
    </x:row>
    <x:row r="3800" spans="1:9">
      <x:c r="A3800" s="186">
        <x:v>45978</x:v>
      </x:c>
      <x:c r="B3800" s="452" t="s">
        <x:v>7737</x:v>
      </x:c>
      <x:c r="C3800" s="195" t="s">
        <x:v>1857</x:v>
      </x:c>
      <x:c r="D3800" s="194" t="str">
        <x:f t="shared" ref="D3800:D3801" si="14">IF(MID(C3800,LEN(C3800)-2,1)="1","Earring",IF(MID(C3800,LEN(C3800)-2,1)="2","Necklace",IF(MID(C3800,LEN(C3800)-2,1)="3","Bracelet",IF(MID(C3800,LEN(C3800)-2,1)="4","Ring",IF(MID(C3800,LEN(C3800)-2,1)="5","Anklet","")))))</x:f>
        <x:v>Earring</x:v>
      </x:c>
      <x:c r="E3800" s="194">
        <x:v>2</x:v>
      </x:c>
      <x:c r="F3800" s="355" t="s">
        <x:v>1795</x:v>
      </x:c>
      <x:c r="G3800" s="356" t="str">
        <x:f>IF(MID(F3800,LEN(F3800)-2,1)="1","Earring",IF(MID(F3800,LEN(F3800)-2,1)="2","Necklace",IF(MID(F3800,LEN(F3800)-2,1)="3","Bracelet",IF(MID(F3800,LEN(F3800)-2,1)="4","Ring",IF(MID(F3800,LEN(F3800)-2,1)="5","Anklet","")))))</x:f>
        <x:v>Ring</x:v>
      </x:c>
      <x:c r="H3800" s="356">
        <x:v>1</x:v>
      </x:c>
      <x:c r="I3800" s="448"/>
    </x:row>
    <x:row r="3801" spans="3:9">
      <x:c r="C3801" s="195" t="s">
        <x:v>3455</x:v>
      </x:c>
      <x:c r="D3801" s="194" t="str">
        <x:f t="shared" si="14"/>
        <x:v>Earring</x:v>
      </x:c>
      <x:c r="E3801" s="194">
        <x:v>1</x:v>
      </x:c>
      <x:c r="F3801" s="355" t="s">
        <x:v>1857</x:v>
      </x:c>
      <x:c r="G3801" s="356" t="str">
        <x:f>IF(MID(F3801,LEN(F3801)-2,1)="1","Earring",IF(MID(F3801,LEN(F3801)-2,1)="2","Necklace",IF(MID(F3801,LEN(F3801)-2,1)="3","Bracelet",IF(MID(F3801,LEN(F3801)-2,1)="4","Ring",IF(MID(F3801,LEN(F3801)-2,1)="5","Anklet","")))))</x:f>
        <x:v>Earring</x:v>
      </x:c>
      <x:c r="H3801" s="356">
        <x:v>2</x:v>
      </x:c>
      <x:c r="I3801" s="448"/>
    </x:row>
    <x:row r="3802" spans="3:9">
      <x:c r="C3802" s="195" t="s">
        <x:v>2331</x:v>
      </x:c>
      <x:c r="D3802" s="87" t="s">
        <x:v>6843</x:v>
      </x:c>
      <x:c r="E3802" s="194">
        <x:v>1</x:v>
      </x:c>
      <x:c r="F3802" s="195" t="s">
        <x:v>3455</x:v>
      </x:c>
      <x:c r="G3802" s="194" t="str">
        <x:f>IF(MID(F3802,LEN(F3802)-2,1)="1","Earring",IF(MID(F3802,LEN(F3802)-2,1)="2","Necklace",IF(MID(F3802,LEN(F3802)-2,1)="3","Bracelet",IF(MID(F3802,LEN(F3802)-2,1)="4","Ring",IF(MID(F3802,LEN(F3802)-2,1)="5","Anklet","")))))</x:f>
        <x:v>Earring</x:v>
      </x:c>
      <x:c r="H3802" s="194">
        <x:v>1</x:v>
      </x:c>
      <x:c r="I3802" s="448"/>
    </x:row>
    <x:row r="3803" spans="3:9">
      <x:c r="C3803" s="195" t="s">
        <x:v>1795</x:v>
      </x:c>
      <x:c r="D3803" s="194" t="str">
        <x:f>IF(MID(C3803,LEN(C3803)-2,1)="1","Earring",IF(MID(C3803,LEN(C3803)-2,1)="2","Necklace",IF(MID(C3803,LEN(C3803)-2,1)="3","Bracelet",IF(MID(C3803,LEN(C3803)-2,1)="4","Ring",IF(MID(C3803,LEN(C3803)-2,1)="5","Anklet","")))))</x:f>
        <x:v>Ring</x:v>
      </x:c>
      <x:c r="E3803" s="194">
        <x:v>1</x:v>
      </x:c>
      <x:c r="F3803" s="233" t="s">
        <x:v>2331</x:v>
      </x:c>
      <x:c r="G3803" s="188" t="s">
        <x:v>6843</x:v>
      </x:c>
      <x:c r="H3803" s="234">
        <x:v>1</x:v>
      </x:c>
      <x:c r="I3803" s="448"/>
    </x:row>
    <x:row r="3804" spans="5:5">
      <x:c r="E3804" s="194">
        <x:f>SUM(E3800:E3803)</x:f>
        <x:v>5</x:v>
      </x:c>
    </x:row>
    <x:row r="3805" spans="1:9">
      <x:c r="A3805" s="186">
        <x:v>45979</x:v>
      </x:c>
      <x:c r="B3805" s="452" t="s">
        <x:v>7779</x:v>
      </x:c>
      <x:c r="C3805" s="195" t="s">
        <x:v>6261</x:v>
      </x:c>
      <x:c r="D3805" s="194" t="str">
        <x:f>IF(MID(C3805,LEN(C3805)-2,1)="1","Earring",IF(MID(C3805,LEN(C3805)-2,1)="2","Necklace",IF(MID(C3805,LEN(C3805)-2,1)="3","Bracelet",IF(MID(C3805,LEN(C3805)-2,1)="4","Ring",IF(MID(C3805,LEN(C3805)-2,1)="5","Anklet","")))))</x:f>
        <x:v>Bracelet</x:v>
      </x:c>
      <x:c r="E3805" s="194">
        <x:v>1</x:v>
      </x:c>
      <x:c r="F3805" s="608" t="s">
        <x:v>5782</x:v>
      </x:c>
      <x:c r="G3805" s="609" t="str">
        <x:f>IF(MID(F3805,LEN(F3805)-2,1)="1","Earring",IF(MID(F3805,LEN(F3805)-2,1)="2","Necklace",IF(MID(F3805,LEN(F3805)-2,1)="3","Bracelet",IF(MID(F3805,LEN(F3805)-2,1)="4","Ring",IF(MID(F3805,LEN(F3805)-2,1)="5","Anklet","")))))</x:f>
        <x:v>Ring</x:v>
      </x:c>
      <x:c r="H3805" s="609">
        <x:v>1</x:v>
      </x:c>
      <x:c r="I3805" s="448" t="s">
        <x:v>7755</x:v>
      </x:c>
    </x:row>
    <x:row r="3806" spans="3:9">
      <x:c r="C3806" s="195" t="s">
        <x:v>6290</x:v>
      </x:c>
      <x:c r="D3806" s="194" t="str">
        <x:f t="shared" ref="D3806:D3812" si="15">IF(MID(C3806,LEN(C3806)-2,1)="1","Earring",IF(MID(C3806,LEN(C3806)-2,1)="2","Necklace",IF(MID(C3806,LEN(C3806)-2,1)="3","Bracelet",IF(MID(C3806,LEN(C3806)-2,1)="4","Ring",IF(MID(C3806,LEN(C3806)-2,1)="5","Anklet","")))))</x:f>
        <x:v>Bracelet</x:v>
      </x:c>
      <x:c r="E3806" s="194">
        <x:v>1</x:v>
      </x:c>
      <x:c r="F3806" s="195" t="s">
        <x:v>4276</x:v>
      </x:c>
      <x:c r="G3806" s="194" t="str">
        <x:f>IF(MID(F3806,LEN(F3806)-2,1)="1","Earring",IF(MID(F3806,LEN(F3806)-2,1)="2","Necklace",IF(MID(F3806,LEN(F3806)-2,1)="3","Bracelet",IF(MID(F3806,LEN(F3806)-2,1)="4","Ring",IF(MID(F3806,LEN(F3806)-2,1)="5","Anklet","")))))</x:f>
        <x:v>Earring</x:v>
      </x:c>
      <x:c r="H3806" s="194">
        <x:v>1</x:v>
      </x:c>
      <x:c r="I3806" s="448" t="s">
        <x:v>4958</x:v>
      </x:c>
    </x:row>
    <x:row r="3807" spans="3:9">
      <x:c r="C3807" s="195" t="s">
        <x:v>4276</x:v>
      </x:c>
      <x:c r="D3807" s="194" t="str">
        <x:f t="shared" si="15"/>
        <x:v>Earring</x:v>
      </x:c>
      <x:c r="E3807" s="194">
        <x:v>1</x:v>
      </x:c>
      <x:c r="F3807" s="319" t="s">
        <x:v>2334</x:v>
      </x:c>
      <x:c r="G3807" s="320" t="str">
        <x:f>IF(MID(F3807,LEN(F3807)-2,1)="1","Earring",IF(MID(F3807,LEN(F3807)-2,1)="2","Necklace",IF(MID(F3807,LEN(F3807)-2,1)="3","Bracelet",IF(MID(F3807,LEN(F3807)-2,1)="4","Ring",IF(MID(F3807,LEN(F3807)-2,1)="5","Anklet","")))))</x:f>
        <x:v>Necklace</x:v>
      </x:c>
      <x:c r="H3807" s="320">
        <x:v>1</x:v>
      </x:c>
      <x:c r="I3807" s="448" t="s">
        <x:v>7755</x:v>
      </x:c>
    </x:row>
    <x:row r="3808" spans="3:9">
      <x:c r="C3808" s="195" t="s">
        <x:v>3316</x:v>
      </x:c>
      <x:c r="D3808" s="194" t="str">
        <x:f t="shared" si="15"/>
        <x:v>Earring</x:v>
      </x:c>
      <x:c r="E3808" s="194">
        <x:v>1</x:v>
      </x:c>
      <x:c r="F3808" s="195" t="s">
        <x:v>3316</x:v>
      </x:c>
      <x:c r="G3808" s="194" t="str">
        <x:f>IF(MID(F3808,LEN(F3808)-2,1)="1","Earring",IF(MID(F3808,LEN(F3808)-2,1)="2","Necklace",IF(MID(F3808,LEN(F3808)-2,1)="3","Bracelet",IF(MID(F3808,LEN(F3808)-2,1)="4","Ring",IF(MID(F3808,LEN(F3808)-2,1)="5","Anklet","")))))</x:f>
        <x:v>Earring</x:v>
      </x:c>
      <x:c r="H3808" s="194">
        <x:v>1</x:v>
      </x:c>
      <x:c r="I3808" s="448"/>
    </x:row>
    <x:row r="3809" spans="3:9">
      <x:c r="C3809" s="195" t="s">
        <x:v>9055</x:v>
      </x:c>
      <x:c r="D3809" s="194" t="str">
        <x:f t="shared" si="15"/>
        <x:v>Earring</x:v>
      </x:c>
      <x:c r="E3809" s="194">
        <x:v>1</x:v>
      </x:c>
      <x:c r="F3809" s="355" t="s">
        <x:v>6261</x:v>
      </x:c>
      <x:c r="G3809" s="356" t="str">
        <x:f>IF(MID(F3809,LEN(F3809)-2,1)="1","Earring",IF(MID(F3809,LEN(F3809)-2,1)="2","Necklace",IF(MID(F3809,LEN(F3809)-2,1)="3","Bracelet",IF(MID(F3809,LEN(F3809)-2,1)="4","Ring",IF(MID(F3809,LEN(F3809)-2,1)="5","Anklet","")))))</x:f>
        <x:v>Bracelet</x:v>
      </x:c>
      <x:c r="H3809" s="356">
        <x:v>1</x:v>
      </x:c>
      <x:c r="I3809" s="448"/>
    </x:row>
    <x:row r="3810" spans="3:9">
      <x:c r="C3810" s="195" t="s">
        <x:v>2334</x:v>
      </x:c>
      <x:c r="D3810" s="194" t="str">
        <x:f t="shared" si="15"/>
        <x:v>Necklace</x:v>
      </x:c>
      <x:c r="E3810" s="194">
        <x:v>1</x:v>
      </x:c>
      <x:c r="F3810" s="195" t="s">
        <x:v>4598</x:v>
      </x:c>
      <x:c r="G3810" s="194" t="str">
        <x:f>IF(MID(F3810,LEN(F3810)-2,1)="1","Earring",IF(MID(F3810,LEN(F3810)-2,1)="2","Necklace",IF(MID(F3810,LEN(F3810)-2,1)="3","Bracelet",IF(MID(F3810,LEN(F3810)-2,1)="4","Ring",IF(MID(F3810,LEN(F3810)-2,1)="5","Anklet","")))))</x:f>
        <x:v>Necklace</x:v>
      </x:c>
      <x:c r="H3810" s="194">
        <x:v>1</x:v>
      </x:c>
      <x:c r="I3810" s="448"/>
    </x:row>
    <x:row r="3811" spans="3:9">
      <x:c r="C3811" s="195" t="s">
        <x:v>4598</x:v>
      </x:c>
      <x:c r="D3811" s="194" t="str">
        <x:f t="shared" si="15"/>
        <x:v>Necklace</x:v>
      </x:c>
      <x:c r="E3811" s="194">
        <x:v>1</x:v>
      </x:c>
      <x:c r="F3811" s="195" t="s">
        <x:v>6290</x:v>
      </x:c>
      <x:c r="G3811" s="194" t="str">
        <x:f>IF(MID(F3811,LEN(F3811)-2,1)="1","Earring",IF(MID(F3811,LEN(F3811)-2,1)="2","Necklace",IF(MID(F3811,LEN(F3811)-2,1)="3","Bracelet",IF(MID(F3811,LEN(F3811)-2,1)="4","Ring",IF(MID(F3811,LEN(F3811)-2,1)="5","Anklet","")))))</x:f>
        <x:v>Bracelet</x:v>
      </x:c>
      <x:c r="H3811" s="194">
        <x:v>1</x:v>
      </x:c>
      <x:c r="I3811" s="448"/>
    </x:row>
    <x:row r="3812" spans="3:9">
      <x:c r="C3812" s="195" t="s">
        <x:v>5782</x:v>
      </x:c>
      <x:c r="D3812" s="194" t="str">
        <x:f t="shared" si="15"/>
        <x:v>Ring</x:v>
      </x:c>
      <x:c r="E3812" s="194">
        <x:v>1</x:v>
      </x:c>
      <x:c r="F3812" s="233" t="s">
        <x:v>9055</x:v>
      </x:c>
      <x:c r="G3812" s="234" t="str">
        <x:f>IF(MID(F3812,LEN(F3812)-2,1)="1","Earring",IF(MID(F3812,LEN(F3812)-2,1)="2","Necklace",IF(MID(F3812,LEN(F3812)-2,1)="3","Bracelet",IF(MID(F3812,LEN(F3812)-2,1)="4","Ring",IF(MID(F3812,LEN(F3812)-2,1)="5","Anklet","")))))</x:f>
        <x:v>Earring</x:v>
      </x:c>
      <x:c r="H3812" s="234">
        <x:v>1</x:v>
      </x:c>
      <x:c r="I3812" s="448"/>
    </x:row>
    <x:row r="3813" spans="5:5">
      <x:c r="E3813" s="194">
        <x:f>SUM(E3805:E3812)</x:f>
        <x:v>8</x:v>
      </x:c>
    </x:row>
    <x:row r="3814" spans="1:9">
      <x:c r="A3814" s="186">
        <x:v>45980</x:v>
      </x:c>
      <x:c r="B3814" s="452" t="s">
        <x:v>7762</x:v>
      </x:c>
      <x:c r="C3814" s="195" t="s">
        <x:v>5877</x:v>
      </x:c>
      <x:c r="D3814" s="194" t="str">
        <x:f t="shared" ref="D3814:D3821" si="16">IF(MID(C3814,LEN(C3814)-2,1)="1","Earring",IF(MID(C3814,LEN(C3814)-2,1)="2","Necklace",IF(MID(C3814,LEN(C3814)-2,1)="3","Bracelet",IF(MID(C3814,LEN(C3814)-2,1)="4","Ring",IF(MID(C3814,LEN(C3814)-2,1)="5","Anklet","")))))</x:f>
        <x:v>Anklet</x:v>
      </x:c>
      <x:c r="E3814" s="194">
        <x:v>1</x:v>
      </x:c>
      <x:c r="F3814" s="610" t="s">
        <x:v>5877</x:v>
      </x:c>
      <x:c r="G3814" s="611" t="str">
        <x:f>IF(MID(F3814,LEN(F3814)-2,1)="1","Earring",IF(MID(F3814,LEN(F3814)-2,1)="2","Necklace",IF(MID(F3814,LEN(F3814)-2,1)="3","Bracelet",IF(MID(F3814,LEN(F3814)-2,1)="4","Ring",IF(MID(F3814,LEN(F3814)-2,1)="5","Anklet","")))))</x:f>
        <x:v>Anklet</x:v>
      </x:c>
      <x:c r="H3814" s="611">
        <x:v>1</x:v>
      </x:c>
      <x:c r="I3814" s="448" t="s">
        <x:v>7755</x:v>
      </x:c>
    </x:row>
    <x:row r="3815" spans="3:9">
      <x:c r="C3815" s="195" t="s">
        <x:v>8749</x:v>
      </x:c>
      <x:c r="D3815" s="194" t="str">
        <x:f t="shared" si="16"/>
        <x:v>Anklet</x:v>
      </x:c>
      <x:c r="E3815" s="194">
        <x:v>1</x:v>
      </x:c>
      <x:c r="F3815" s="195" t="s">
        <x:v>8749</x:v>
      </x:c>
      <x:c r="G3815" s="194" t="str">
        <x:f>IF(MID(F3815,LEN(F3815)-2,1)="1","Earring",IF(MID(F3815,LEN(F3815)-2,1)="2","Necklace",IF(MID(F3815,LEN(F3815)-2,1)="3","Bracelet",IF(MID(F3815,LEN(F3815)-2,1)="4","Ring",IF(MID(F3815,LEN(F3815)-2,1)="5","Anklet","")))))</x:f>
        <x:v>Anklet</x:v>
      </x:c>
      <x:c r="H3815" s="194">
        <x:v>1</x:v>
      </x:c>
      <x:c r="I3815" s="448"/>
    </x:row>
    <x:row r="3816" spans="3:9">
      <x:c r="C3816" s="195" t="s">
        <x:v>9009</x:v>
      </x:c>
      <x:c r="D3816" s="194" t="str">
        <x:f t="shared" si="16"/>
        <x:v>Anklet</x:v>
      </x:c>
      <x:c r="E3816" s="194">
        <x:v>1</x:v>
      </x:c>
      <x:c r="F3816" s="195" t="s">
        <x:v>9009</x:v>
      </x:c>
      <x:c r="G3816" s="194" t="str">
        <x:f>IF(MID(F3816,LEN(F3816)-2,1)="1","Earring",IF(MID(F3816,LEN(F3816)-2,1)="2","Necklace",IF(MID(F3816,LEN(F3816)-2,1)="3","Bracelet",IF(MID(F3816,LEN(F3816)-2,1)="4","Ring",IF(MID(F3816,LEN(F3816)-2,1)="5","Anklet","")))))</x:f>
        <x:v>Anklet</x:v>
      </x:c>
      <x:c r="H3816" s="194">
        <x:v>1</x:v>
      </x:c>
      <x:c r="I3816" s="448" t="s">
        <x:v>4958</x:v>
      </x:c>
    </x:row>
    <x:row r="3817" spans="3:9">
      <x:c r="C3817" s="195" t="s">
        <x:v>4755</x:v>
      </x:c>
      <x:c r="D3817" s="194" t="str">
        <x:f t="shared" si="16"/>
        <x:v>Bracelet</x:v>
      </x:c>
      <x:c r="E3817" s="194">
        <x:v>1</x:v>
      </x:c>
      <x:c r="F3817" s="510" t="s">
        <x:v>5941</x:v>
      </x:c>
      <x:c r="G3817" s="511" t="str">
        <x:f>IF(MID(F3817,LEN(F3817)-2,1)="1","Earring",IF(MID(F3817,LEN(F3817)-2,1)="2","Necklace",IF(MID(F3817,LEN(F3817)-2,1)="3","Bracelet",IF(MID(F3817,LEN(F3817)-2,1)="4","Ring",IF(MID(F3817,LEN(F3817)-2,1)="5","Anklet","")))))</x:f>
        <x:v>Earring</x:v>
      </x:c>
      <x:c r="H3817" s="511">
        <x:v>1</x:v>
      </x:c>
      <x:c r="I3817" s="448" t="s">
        <x:v>7755</x:v>
      </x:c>
    </x:row>
    <x:row r="3818" spans="3:9">
      <x:c r="C3818" s="195" t="s">
        <x:v>5941</x:v>
      </x:c>
      <x:c r="D3818" s="194" t="str">
        <x:f t="shared" si="16"/>
        <x:v>Earring</x:v>
      </x:c>
      <x:c r="E3818" s="194">
        <x:v>1</x:v>
      </x:c>
      <x:c r="F3818" s="195" t="s">
        <x:v>4755</x:v>
      </x:c>
      <x:c r="G3818" s="194" t="str">
        <x:f>IF(MID(F3818,LEN(F3818)-2,1)="1","Earring",IF(MID(F3818,LEN(F3818)-2,1)="2","Necklace",IF(MID(F3818,LEN(F3818)-2,1)="3","Bracelet",IF(MID(F3818,LEN(F3818)-2,1)="4","Ring",IF(MID(F3818,LEN(F3818)-2,1)="5","Anklet","")))))</x:f>
        <x:v>Bracelet</x:v>
      </x:c>
      <x:c r="H3818" s="194">
        <x:v>1</x:v>
      </x:c>
      <x:c r="I3818" s="448" t="s">
        <x:v>7755</x:v>
      </x:c>
    </x:row>
    <x:row r="3819" spans="3:9">
      <x:c r="C3819" s="195" t="s">
        <x:v>4506</x:v>
      </x:c>
      <x:c r="D3819" s="194" t="str">
        <x:f t="shared" si="16"/>
        <x:v>Earring</x:v>
      </x:c>
      <x:c r="E3819" s="194">
        <x:v>1</x:v>
      </x:c>
      <x:c r="F3819" s="349" t="s">
        <x:v>4540</x:v>
      </x:c>
      <x:c r="G3819" s="350" t="str">
        <x:f>IF(MID(F3819,LEN(F3819)-2,1)="1","Earring",IF(MID(F3819,LEN(F3819)-2,1)="2","Necklace",IF(MID(F3819,LEN(F3819)-2,1)="3","Bracelet",IF(MID(F3819,LEN(F3819)-2,1)="4","Ring",IF(MID(F3819,LEN(F3819)-2,1)="5","Anklet","")))))</x:f>
        <x:v>Necklace</x:v>
      </x:c>
      <x:c r="H3819" s="350">
        <x:v>1</x:v>
      </x:c>
      <x:c r="I3819" s="448"/>
    </x:row>
    <x:row r="3820" spans="3:9">
      <x:c r="C3820" s="195" t="s">
        <x:v>6947</x:v>
      </x:c>
      <x:c r="D3820" s="194" t="str">
        <x:f t="shared" si="16"/>
        <x:v>Earring</x:v>
      </x:c>
      <x:c r="E3820" s="194">
        <x:v>1</x:v>
      </x:c>
      <x:c r="F3820" s="349" t="s">
        <x:v>4506</x:v>
      </x:c>
      <x:c r="G3820" s="350" t="str">
        <x:f>IF(MID(F3820,LEN(F3820)-2,1)="1","Earring",IF(MID(F3820,LEN(F3820)-2,1)="2","Necklace",IF(MID(F3820,LEN(F3820)-2,1)="3","Bracelet",IF(MID(F3820,LEN(F3820)-2,1)="4","Ring",IF(MID(F3820,LEN(F3820)-2,1)="5","Anklet","")))))</x:f>
        <x:v>Earring</x:v>
      </x:c>
      <x:c r="H3820" s="350">
        <x:v>1</x:v>
      </x:c>
      <x:c r="I3820" s="448" t="s">
        <x:v>4958</x:v>
      </x:c>
    </x:row>
    <x:row r="3821" spans="3:9">
      <x:c r="C3821" s="195" t="s">
        <x:v>4540</x:v>
      </x:c>
      <x:c r="D3821" s="194" t="str">
        <x:f t="shared" si="16"/>
        <x:v>Necklace</x:v>
      </x:c>
      <x:c r="E3821" s="194">
        <x:v>1</x:v>
      </x:c>
      <x:c r="F3821" s="349" t="s">
        <x:v>6947</x:v>
      </x:c>
      <x:c r="G3821" s="350" t="str">
        <x:f>IF(MID(F3821,LEN(F3821)-2,1)="1","Earring",IF(MID(F3821,LEN(F3821)-2,1)="2","Necklace",IF(MID(F3821,LEN(F3821)-2,1)="3","Bracelet",IF(MID(F3821,LEN(F3821)-2,1)="4","Ring",IF(MID(F3821,LEN(F3821)-2,1)="5","Anklet","")))))</x:f>
        <x:v>Earring</x:v>
      </x:c>
      <x:c r="H3821" s="350">
        <x:v>1</x:v>
      </x:c>
      <x:c r="I3821" s="448" t="s">
        <x:v>7755</x:v>
      </x:c>
    </x:row>
    <x:row r="3822" spans="5:5">
      <x:c r="E3822" s="194">
        <x:f>SUM(E3814:E3821)</x:f>
        <x:v>8</x:v>
      </x:c>
    </x:row>
    <x:row r="3823" spans="1:9">
      <x:c r="A3823" s="186">
        <x:v>45981</x:v>
      </x:c>
      <x:c r="B3823" s="452" t="s">
        <x:v>7753</x:v>
      </x:c>
      <x:c r="C3823" s="195" t="s">
        <x:v>3325</x:v>
      </x:c>
      <x:c r="D3823" s="194" t="str">
        <x:f t="shared" ref="D3823:D3829" si="17">IF(MID(C3823,LEN(C3823)-2,1)="1","Earring",IF(MID(C3823,LEN(C3823)-2,1)="2","Necklace",IF(MID(C3823,LEN(C3823)-2,1)="3","Bracelet",IF(MID(C3823,LEN(C3823)-2,1)="4","Ring",IF(MID(C3823,LEN(C3823)-2,1)="5","Anklet","")))))</x:f>
        <x:v>Bracelet</x:v>
      </x:c>
      <x:c r="E3823" s="194">
        <x:v>1</x:v>
      </x:c>
      <x:c r="F3823" s="400" t="s">
        <x:v>2034</x:v>
      </x:c>
      <x:c r="G3823" s="401" t="str">
        <x:f>IF(MID(F3823,LEN(F3823)-2,1)="1","Earring",IF(MID(F3823,LEN(F3823)-2,1)="2","Necklace",IF(MID(F3823,LEN(F3823)-2,1)="3","Bracelet",IF(MID(F3823,LEN(F3823)-2,1)="4","Ring",IF(MID(F3823,LEN(F3823)-2,1)="5","Anklet","")))))</x:f>
        <x:v>Ring</x:v>
      </x:c>
      <x:c r="H3823" s="401">
        <x:v>1</x:v>
      </x:c>
      <x:c r="I3823" s="448" t="s">
        <x:v>7755</x:v>
      </x:c>
    </x:row>
    <x:row r="3824" spans="3:9">
      <x:c r="C3824" s="195" t="s">
        <x:v>6867</x:v>
      </x:c>
      <x:c r="D3824" s="194" t="str">
        <x:f t="shared" si="17"/>
        <x:v>Bracelet</x:v>
      </x:c>
      <x:c r="E3824" s="194">
        <x:v>1</x:v>
      </x:c>
      <x:c r="F3824" s="195" t="s">
        <x:v>3325</x:v>
      </x:c>
      <x:c r="G3824" s="194" t="str">
        <x:f>IF(MID(F3824,LEN(F3824)-2,1)="1","Earring",IF(MID(F3824,LEN(F3824)-2,1)="2","Necklace",IF(MID(F3824,LEN(F3824)-2,1)="3","Bracelet",IF(MID(F3824,LEN(F3824)-2,1)="4","Ring",IF(MID(F3824,LEN(F3824)-2,1)="5","Anklet","")))))</x:f>
        <x:v>Bracelet</x:v>
      </x:c>
      <x:c r="H3824" s="194">
        <x:v>1</x:v>
      </x:c>
      <x:c r="I3824" s="448" t="s">
        <x:v>4958</x:v>
      </x:c>
    </x:row>
    <x:row r="3825" spans="3:9">
      <x:c r="C3825" s="195" t="s">
        <x:v>6279</x:v>
      </x:c>
      <x:c r="D3825" s="194" t="str">
        <x:f t="shared" si="17"/>
        <x:v>Earring</x:v>
      </x:c>
      <x:c r="E3825" s="194">
        <x:v>1</x:v>
      </x:c>
      <x:c r="F3825" s="355" t="s">
        <x:v>6867</x:v>
      </x:c>
      <x:c r="G3825" s="356" t="str">
        <x:f>IF(MID(F3825,LEN(F3825)-2,1)="1","Earring",IF(MID(F3825,LEN(F3825)-2,1)="2","Necklace",IF(MID(F3825,LEN(F3825)-2,1)="3","Bracelet",IF(MID(F3825,LEN(F3825)-2,1)="4","Ring",IF(MID(F3825,LEN(F3825)-2,1)="5","Anklet","")))))</x:f>
        <x:v>Bracelet</x:v>
      </x:c>
      <x:c r="H3825" s="356">
        <x:v>1</x:v>
      </x:c>
      <x:c r="I3825" s="448"/>
    </x:row>
    <x:row r="3826" spans="3:9">
      <x:c r="C3826" s="195" t="s">
        <x:v>6950</x:v>
      </x:c>
      <x:c r="D3826" s="194" t="str">
        <x:f t="shared" si="17"/>
        <x:v>Necklace</x:v>
      </x:c>
      <x:c r="E3826" s="194">
        <x:v>1</x:v>
      </x:c>
      <x:c r="F3826" s="355" t="s">
        <x:v>6828</x:v>
      </x:c>
      <x:c r="G3826" s="356" t="str">
        <x:f>IF(MID(F3826,LEN(F3826)-2,1)="1","Earring",IF(MID(F3826,LEN(F3826)-2,1)="2","Necklace",IF(MID(F3826,LEN(F3826)-2,1)="3","Bracelet",IF(MID(F3826,LEN(F3826)-2,1)="4","Ring",IF(MID(F3826,LEN(F3826)-2,1)="5","Anklet","")))))</x:f>
        <x:v>Ring</x:v>
      </x:c>
      <x:c r="H3826" s="356">
        <x:v>1</x:v>
      </x:c>
      <x:c r="I3826" s="448"/>
    </x:row>
    <x:row r="3827" spans="3:9">
      <x:c r="C3827" s="195" t="s">
        <x:v>6781</x:v>
      </x:c>
      <x:c r="D3827" s="194" t="str">
        <x:f t="shared" si="17"/>
        <x:v>Necklace</x:v>
      </x:c>
      <x:c r="E3827" s="194">
        <x:v>1</x:v>
      </x:c>
      <x:c r="F3827" s="195" t="s">
        <x:v>6279</x:v>
      </x:c>
      <x:c r="G3827" s="194" t="str">
        <x:f>IF(MID(F3827,LEN(F3827)-2,1)="1","Earring",IF(MID(F3827,LEN(F3827)-2,1)="2","Necklace",IF(MID(F3827,LEN(F3827)-2,1)="3","Bracelet",IF(MID(F3827,LEN(F3827)-2,1)="4","Ring",IF(MID(F3827,LEN(F3827)-2,1)="5","Anklet","")))))</x:f>
        <x:v>Earring</x:v>
      </x:c>
      <x:c r="H3827" s="194">
        <x:v>1</x:v>
      </x:c>
      <x:c r="I3827" s="448" t="s">
        <x:v>7755</x:v>
      </x:c>
    </x:row>
    <x:row r="3828" spans="3:9">
      <x:c r="C3828" s="195" t="s">
        <x:v>2034</x:v>
      </x:c>
      <x:c r="D3828" s="194" t="str">
        <x:f t="shared" si="17"/>
        <x:v>Ring</x:v>
      </x:c>
      <x:c r="E3828" s="194">
        <x:v>1</x:v>
      </x:c>
      <x:c r="F3828" s="195" t="s">
        <x:v>6950</x:v>
      </x:c>
      <x:c r="G3828" s="194" t="str">
        <x:f>IF(MID(F3828,LEN(F3828)-2,1)="1","Earring",IF(MID(F3828,LEN(F3828)-2,1)="2","Necklace",IF(MID(F3828,LEN(F3828)-2,1)="3","Bracelet",IF(MID(F3828,LEN(F3828)-2,1)="4","Ring",IF(MID(F3828,LEN(F3828)-2,1)="5","Anklet","")))))</x:f>
        <x:v>Necklace</x:v>
      </x:c>
      <x:c r="H3828" s="194">
        <x:v>1</x:v>
      </x:c>
      <x:c r="I3828" s="448"/>
    </x:row>
    <x:row r="3829" spans="3:9">
      <x:c r="C3829" s="195" t="s">
        <x:v>6828</x:v>
      </x:c>
      <x:c r="D3829" s="194" t="str">
        <x:f t="shared" si="17"/>
        <x:v>Ring</x:v>
      </x:c>
      <x:c r="E3829" s="194">
        <x:v>1</x:v>
      </x:c>
      <x:c r="F3829" s="233" t="s">
        <x:v>6781</x:v>
      </x:c>
      <x:c r="G3829" s="234" t="str">
        <x:f>IF(MID(F3829,LEN(F3829)-2,1)="1","Earring",IF(MID(F3829,LEN(F3829)-2,1)="2","Necklace",IF(MID(F3829,LEN(F3829)-2,1)="3","Bracelet",IF(MID(F3829,LEN(F3829)-2,1)="4","Ring",IF(MID(F3829,LEN(F3829)-2,1)="5","Anklet","")))))</x:f>
        <x:v>Necklace</x:v>
      </x:c>
      <x:c r="H3829" s="234">
        <x:v>1</x:v>
      </x:c>
      <x:c r="I3829" s="448" t="s">
        <x:v>4958</x:v>
      </x:c>
    </x:row>
    <x:row r="3830" spans="5:5">
      <x:c r="E3830" s="194">
        <x:f>SUM(E3823:E3829)</x:f>
        <x:v>7</x:v>
      </x:c>
    </x:row>
    <x:row r="3831" spans="1:9">
      <x:c r="A3831" s="186">
        <x:v>45982</x:v>
      </x:c>
      <x:c r="B3831" s="452" t="s">
        <x:v>7716</x:v>
      </x:c>
      <x:c r="C3831" s="195" t="s">
        <x:v>9009</x:v>
      </x:c>
      <x:c r="D3831" s="194" t="str">
        <x:f t="shared" ref="D3831:D3842" si="18">IF(MID(C3831,LEN(C3831)-2,1)="1","Earring",IF(MID(C3831,LEN(C3831)-2,1)="2","Necklace",IF(MID(C3831,LEN(C3831)-2,1)="3","Bracelet",IF(MID(C3831,LEN(C3831)-2,1)="4","Ring",IF(MID(C3831,LEN(C3831)-2,1)="5","Anklet","")))))</x:f>
        <x:v>Anklet</x:v>
      </x:c>
      <x:c r="E3831" s="194">
        <x:v>1</x:v>
      </x:c>
      <x:c r="F3831" s="618" t="s">
        <x:v>8921</x:v>
      </x:c>
      <x:c r="G3831" s="619" t="str">
        <x:f>IF(MID(F3831,LEN(F3831)-2,1)="1","Earring",IF(MID(F3831,LEN(F3831)-2,1)="2","Necklace",IF(MID(F3831,LEN(F3831)-2,1)="3","Bracelet",IF(MID(F3831,LEN(F3831)-2,1)="4","Ring",IF(MID(F3831,LEN(F3831)-2,1)="5","Anklet","")))))</x:f>
        <x:v>Earring</x:v>
      </x:c>
      <x:c r="H3831" s="619">
        <x:v>1</x:v>
      </x:c>
      <x:c r="I3831" s="448" t="s">
        <x:v>4958</x:v>
      </x:c>
    </x:row>
    <x:row r="3832" spans="3:9">
      <x:c r="C3832" s="195" t="s">
        <x:v>3339</x:v>
      </x:c>
      <x:c r="D3832" s="194" t="s">
        <x:v>2999</x:v>
      </x:c>
      <x:c r="E3832" s="194">
        <x:v>1</x:v>
      </x:c>
      <x:c r="F3832" s="195" t="s">
        <x:v>9009</x:v>
      </x:c>
      <x:c r="G3832" s="194" t="str">
        <x:f>IF(MID(F3832,LEN(F3832)-2,1)="1","Earring",IF(MID(F3832,LEN(F3832)-2,1)="2","Necklace",IF(MID(F3832,LEN(F3832)-2,1)="3","Bracelet",IF(MID(F3832,LEN(F3832)-2,1)="4","Ring",IF(MID(F3832,LEN(F3832)-2,1)="5","Anklet","")))))</x:f>
        <x:v>Anklet</x:v>
      </x:c>
      <x:c r="H3832" s="194">
        <x:v>1</x:v>
      </x:c>
      <x:c r="I3832" s="448" t="s">
        <x:v>7755</x:v>
      </x:c>
    </x:row>
    <x:row r="3833" spans="3:9">
      <x:c r="C3833" s="195" t="s">
        <x:v>5768</x:v>
      </x:c>
      <x:c r="D3833" s="194" t="s">
        <x:v>2999</x:v>
      </x:c>
      <x:c r="E3833" s="194">
        <x:v>1</x:v>
      </x:c>
      <x:c r="F3833" s="616" t="s">
        <x:v>3272</x:v>
      </x:c>
      <x:c r="G3833" s="617" t="str">
        <x:f>IF(MID(F3833,LEN(F3833)-2,1)="1","Earring",IF(MID(F3833,LEN(F3833)-2,1)="2","Necklace",IF(MID(F3833,LEN(F3833)-2,1)="3","Bracelet",IF(MID(F3833,LEN(F3833)-2,1)="4","Ring",IF(MID(F3833,LEN(F3833)-2,1)="5","Anklet","")))))</x:f>
        <x:v>Necklace</x:v>
      </x:c>
      <x:c r="H3833" s="617">
        <x:v>1</x:v>
      </x:c>
      <x:c r="I3833" s="448" t="s">
        <x:v>7755</x:v>
      </x:c>
    </x:row>
    <x:row r="3834" spans="3:9">
      <x:c r="C3834" s="195" t="s">
        <x:v>8201</x:v>
      </x:c>
      <x:c r="D3834" s="194" t="s">
        <x:v>2999</x:v>
      </x:c>
      <x:c r="E3834" s="194">
        <x:v>1</x:v>
      </x:c>
      <x:c r="F3834" s="616" t="s">
        <x:v>4783</x:v>
      </x:c>
      <x:c r="G3834" s="617" t="str">
        <x:f>IF(MID(F3834,LEN(F3834)-2,1)="1","Earring",IF(MID(F3834,LEN(F3834)-2,1)="2","Necklace",IF(MID(F3834,LEN(F3834)-2,1)="3","Bracelet",IF(MID(F3834,LEN(F3834)-2,1)="4","Ring",IF(MID(F3834,LEN(F3834)-2,1)="5","Anklet","")))))</x:f>
        <x:v>Earring</x:v>
      </x:c>
      <x:c r="H3834" s="617">
        <x:v>1</x:v>
      </x:c>
      <x:c r="I3834" s="448" t="s">
        <x:v>4958</x:v>
      </x:c>
    </x:row>
    <x:row r="3835" spans="3:9">
      <x:c r="C3835" s="195" t="s">
        <x:v>6639</x:v>
      </x:c>
      <x:c r="D3835" s="194" t="str">
        <x:f t="shared" si="18"/>
        <x:v>Bracelet</x:v>
      </x:c>
      <x:c r="E3835" s="194">
        <x:v>1</x:v>
      </x:c>
      <x:c r="F3835" s="195" t="s">
        <x:v>3339</x:v>
      </x:c>
      <x:c r="G3835" s="194" t="s">
        <x:v>2999</x:v>
      </x:c>
      <x:c r="H3835" s="194">
        <x:v>1</x:v>
      </x:c>
      <x:c r="I3835" s="448" t="s">
        <x:v>7755</x:v>
      </x:c>
    </x:row>
    <x:row r="3836" spans="3:9">
      <x:c r="C3836" s="195" t="s">
        <x:v>8921</x:v>
      </x:c>
      <x:c r="D3836" s="194" t="str">
        <x:f t="shared" si="18"/>
        <x:v>Earring</x:v>
      </x:c>
      <x:c r="E3836" s="194">
        <x:v>1</x:v>
      </x:c>
      <x:c r="F3836" s="195" t="s">
        <x:v>6639</x:v>
      </x:c>
      <x:c r="G3836" s="194" t="str">
        <x:f>IF(MID(F3836,LEN(F3836)-2,1)="1","Earring",IF(MID(F3836,LEN(F3836)-2,1)="2","Necklace",IF(MID(F3836,LEN(F3836)-2,1)="3","Bracelet",IF(MID(F3836,LEN(F3836)-2,1)="4","Ring",IF(MID(F3836,LEN(F3836)-2,1)="5","Anklet","")))))</x:f>
        <x:v>Bracelet</x:v>
      </x:c>
      <x:c r="H3836" s="194">
        <x:v>1</x:v>
      </x:c>
      <x:c r="I3836" s="448"/>
    </x:row>
    <x:row r="3837" spans="3:9">
      <x:c r="C3837" s="195" t="s">
        <x:v>4783</x:v>
      </x:c>
      <x:c r="D3837" s="194" t="str">
        <x:f t="shared" si="18"/>
        <x:v>Earring</x:v>
      </x:c>
      <x:c r="E3837" s="194">
        <x:v>1</x:v>
      </x:c>
      <x:c r="F3837" s="355" t="s">
        <x:v>4555</x:v>
      </x:c>
      <x:c r="G3837" s="356" t="str">
        <x:f>IF(MID(F3837,LEN(F3837)-2,1)="1","Earring",IF(MID(F3837,LEN(F3837)-2,1)="2","Necklace",IF(MID(F3837,LEN(F3837)-2,1)="3","Bracelet",IF(MID(F3837,LEN(F3837)-2,1)="4","Ring",IF(MID(F3837,LEN(F3837)-2,1)="5","Anklet","")))))</x:f>
        <x:v>Necklace</x:v>
      </x:c>
      <x:c r="H3837" s="356">
        <x:v>1</x:v>
      </x:c>
      <x:c r="I3837" s="448"/>
    </x:row>
    <x:row r="3838" spans="3:9">
      <x:c r="C3838" s="195" t="s">
        <x:v>4499</x:v>
      </x:c>
      <x:c r="D3838" s="194" t="str">
        <x:f t="shared" si="18"/>
        <x:v>Earring</x:v>
      </x:c>
      <x:c r="E3838" s="194">
        <x:v>1</x:v>
      </x:c>
      <x:c r="F3838" s="355" t="s">
        <x:v>4499</x:v>
      </x:c>
      <x:c r="G3838" s="356" t="str">
        <x:f>IF(MID(F3838,LEN(F3838)-2,1)="1","Earring",IF(MID(F3838,LEN(F3838)-2,1)="2","Necklace",IF(MID(F3838,LEN(F3838)-2,1)="3","Bracelet",IF(MID(F3838,LEN(F3838)-2,1)="4","Ring",IF(MID(F3838,LEN(F3838)-2,1)="5","Anklet","")))))</x:f>
        <x:v>Earring</x:v>
      </x:c>
      <x:c r="H3838" s="356">
        <x:v>1</x:v>
      </x:c>
      <x:c r="I3838" s="448" t="s">
        <x:v>7755</x:v>
      </x:c>
    </x:row>
    <x:row r="3839" spans="3:9">
      <x:c r="C3839" s="195" t="s">
        <x:v>4506</x:v>
      </x:c>
      <x:c r="D3839" s="194" t="str">
        <x:f t="shared" si="18"/>
        <x:v>Earring</x:v>
      </x:c>
      <x:c r="E3839" s="194">
        <x:v>1</x:v>
      </x:c>
      <x:c r="F3839" s="195" t="s">
        <x:v>4506</x:v>
      </x:c>
      <x:c r="G3839" s="194" t="str">
        <x:f>IF(MID(F3839,LEN(F3839)-2,1)="1","Earring",IF(MID(F3839,LEN(F3839)-2,1)="2","Necklace",IF(MID(F3839,LEN(F3839)-2,1)="3","Bracelet",IF(MID(F3839,LEN(F3839)-2,1)="4","Ring",IF(MID(F3839,LEN(F3839)-2,1)="5","Anklet","")))))</x:f>
        <x:v>Earring</x:v>
      </x:c>
      <x:c r="H3839" s="194">
        <x:v>1</x:v>
      </x:c>
      <x:c r="I3839" s="448" t="s">
        <x:v>7755</x:v>
      </x:c>
    </x:row>
    <x:row r="3840" spans="3:9">
      <x:c r="C3840" s="195" t="s">
        <x:v>4492</x:v>
      </x:c>
      <x:c r="D3840" s="194" t="str">
        <x:f t="shared" si="18"/>
        <x:v>Earring</x:v>
      </x:c>
      <x:c r="E3840" s="194">
        <x:v>1</x:v>
      </x:c>
      <x:c r="F3840" s="195" t="s">
        <x:v>4492</x:v>
      </x:c>
      <x:c r="G3840" s="194" t="str">
        <x:f>IF(MID(F3840,LEN(F3840)-2,1)="1","Earring",IF(MID(F3840,LEN(F3840)-2,1)="2","Necklace",IF(MID(F3840,LEN(F3840)-2,1)="3","Bracelet",IF(MID(F3840,LEN(F3840)-2,1)="4","Ring",IF(MID(F3840,LEN(F3840)-2,1)="5","Anklet","")))))</x:f>
        <x:v>Earring</x:v>
      </x:c>
      <x:c r="H3840" s="194">
        <x:v>1</x:v>
      </x:c>
      <x:c r="I3840" s="448" t="s">
        <x:v>4958</x:v>
      </x:c>
    </x:row>
    <x:row r="3841" spans="3:9">
      <x:c r="C3841" s="195" t="s">
        <x:v>3272</x:v>
      </x:c>
      <x:c r="D3841" s="194" t="str">
        <x:f t="shared" si="18"/>
        <x:v>Necklace</x:v>
      </x:c>
      <x:c r="E3841" s="194">
        <x:v>1</x:v>
      </x:c>
      <x:c r="F3841" s="195" t="s">
        <x:v>8201</x:v>
      </x:c>
      <x:c r="G3841" s="194" t="s">
        <x:v>2999</x:v>
      </x:c>
      <x:c r="H3841" s="194">
        <x:v>1</x:v>
      </x:c>
      <x:c r="I3841" s="448" t="s">
        <x:v>4958</x:v>
      </x:c>
    </x:row>
    <x:row r="3842" spans="3:9">
      <x:c r="C3842" s="195" t="s">
        <x:v>4555</x:v>
      </x:c>
      <x:c r="D3842" s="194" t="str">
        <x:f t="shared" si="18"/>
        <x:v>Necklace</x:v>
      </x:c>
      <x:c r="E3842" s="194">
        <x:v>1</x:v>
      </x:c>
      <x:c r="F3842" s="233" t="s">
        <x:v>5768</x:v>
      </x:c>
      <x:c r="G3842" s="234" t="s">
        <x:v>2999</x:v>
      </x:c>
      <x:c r="H3842" s="234">
        <x:v>1</x:v>
      </x:c>
      <x:c r="I3842" s="448"/>
    </x:row>
    <x:row r="3843" spans="5:5">
      <x:c r="E3843" s="194">
        <x:f>SUM(E3831:E3842)</x:f>
        <x:v>12</x:v>
      </x:c>
    </x:row>
    <x:row r="3844" spans="1:11">
      <x:c r="A3844" s="186">
        <x:v>45983</x:v>
      </x:c>
      <x:c r="B3844" s="452" t="s">
        <x:v>7734</x:v>
      </x:c>
      <x:c r="C3844" s="195" t="s">
        <x:v>6149</x:v>
      </x:c>
      <x:c r="D3844" s="194" t="str">
        <x:f t="shared" ref="D3844:D3854" si="19">IF(MID(C3844,LEN(C3844)-2,1)="1","Earring",IF(MID(C3844,LEN(C3844)-2,1)="2","Necklace",IF(MID(C3844,LEN(C3844)-2,1)="3","Bracelet",IF(MID(C3844,LEN(C3844)-2,1)="4","Ring",IF(MID(C3844,LEN(C3844)-2,1)="5","Anklet","")))))</x:f>
        <x:v>Anklet</x:v>
      </x:c>
      <x:c r="E3844" s="194">
        <x:v>1</x:v>
      </x:c>
      <x:c r="F3844" s="195" t="s">
        <x:v>4371</x:v>
      </x:c>
      <x:c r="G3844" s="194" t="str">
        <x:f>IF(MID(F3844,LEN(F3844)-2,1)="1","Earring",IF(MID(F3844,LEN(F3844)-2,1)="2","Necklace",IF(MID(F3844,LEN(F3844)-2,1)="3","Bracelet",IF(MID(F3844,LEN(F3844)-2,1)="4","Ring",IF(MID(F3844,LEN(F3844)-2,1)="5","Anklet","")))))</x:f>
        <x:v>Ring</x:v>
      </x:c>
      <x:c r="H3844" s="194">
        <x:v>1</x:v>
      </x:c>
      <x:c r="I3844" s="448" t="s">
        <x:v>7755</x:v>
      </x:c>
      <x:c r="J3844" s="194" t="s">
        <x:v>7785</x:v>
      </x:c>
      <x:c r="K3844" s="194">
        <x:v>130</x:v>
      </x:c>
    </x:row>
    <x:row r="3845" spans="3:11">
      <x:c r="C3845" s="195" t="s">
        <x:v>4570</x:v>
      </x:c>
      <x:c r="D3845" s="194" t="str">
        <x:f t="shared" si="19"/>
        <x:v>Bracelet</x:v>
      </x:c>
      <x:c r="E3845" s="194">
        <x:v>1</x:v>
      </x:c>
      <x:c r="F3845" s="623" t="s">
        <x:v>6000</x:v>
      </x:c>
      <x:c r="G3845" s="624" t="str">
        <x:f>IF(MID(F3845,LEN(F3845)-2,1)="1","Earring",IF(MID(F3845,LEN(F3845)-2,1)="2","Necklace",IF(MID(F3845,LEN(F3845)-2,1)="3","Bracelet",IF(MID(F3845,LEN(F3845)-2,1)="4","Ring",IF(MID(F3845,LEN(F3845)-2,1)="5","Anklet","")))))</x:f>
        <x:v>Earring</x:v>
      </x:c>
      <x:c r="H3845" s="624">
        <x:v>1</x:v>
      </x:c>
      <x:c r="I3845" s="448" t="s">
        <x:v>4958</x:v>
      </x:c>
      <x:c r="J3845" s="194" t="s">
        <x:v>7785</x:v>
      </x:c>
      <x:c r="K3845" s="194">
        <x:v>150</x:v>
      </x:c>
    </x:row>
    <x:row r="3846" spans="3:11">
      <x:c r="C3846" s="195" t="s">
        <x:v>6000</x:v>
      </x:c>
      <x:c r="D3846" s="194" t="str">
        <x:f t="shared" si="19"/>
        <x:v>Earring</x:v>
      </x:c>
      <x:c r="E3846" s="194">
        <x:v>1</x:v>
      </x:c>
      <x:c r="F3846" s="195" t="s">
        <x:v>6729</x:v>
      </x:c>
      <x:c r="G3846" s="194" t="str">
        <x:f>IF(MID(F3846,LEN(F3846)-2,1)="1","Earring",IF(MID(F3846,LEN(F3846)-2,1)="2","Necklace",IF(MID(F3846,LEN(F3846)-2,1)="3","Bracelet",IF(MID(F3846,LEN(F3846)-2,1)="4","Ring",IF(MID(F3846,LEN(F3846)-2,1)="5","Anklet","")))))</x:f>
        <x:v>Necklace</x:v>
      </x:c>
      <x:c r="H3846" s="194">
        <x:v>1</x:v>
      </x:c>
      <x:c r="I3846" s="448" t="s">
        <x:v>7755</x:v>
      </x:c>
      <x:c r="J3846" s="194" t="s">
        <x:v>2858</x:v>
      </x:c>
      <x:c r="K3846" s="194">
        <x:v>200</x:v>
      </x:c>
    </x:row>
    <x:row r="3847" spans="3:11">
      <x:c r="C3847" s="195" t="s">
        <x:v>4730</x:v>
      </x:c>
      <x:c r="D3847" s="194" t="str">
        <x:f t="shared" si="19"/>
        <x:v>Earring</x:v>
      </x:c>
      <x:c r="E3847" s="194">
        <x:v>1</x:v>
      </x:c>
      <x:c r="F3847" s="195" t="s">
        <x:v>4721</x:v>
      </x:c>
      <x:c r="G3847" s="194" t="str">
        <x:f>IF(MID(F3847,LEN(F3847)-2,1)="1","Earring",IF(MID(F3847,LEN(F3847)-2,1)="2","Necklace",IF(MID(F3847,LEN(F3847)-2,1)="3","Bracelet",IF(MID(F3847,LEN(F3847)-2,1)="4","Ring",IF(MID(F3847,LEN(F3847)-2,1)="5","Anklet","")))))</x:f>
        <x:v>Ring</x:v>
      </x:c>
      <x:c r="H3847" s="194">
        <x:v>1</x:v>
      </x:c>
      <x:c r="I3847" s="448"/>
      <x:c r="J3847" s="194" t="s">
        <x:v>8995</x:v>
      </x:c>
      <x:c r="K3847" s="194">
        <x:v>160</x:v>
      </x:c>
    </x:row>
    <x:row r="3848" spans="3:11">
      <x:c r="C3848" s="195" t="s">
        <x:v>6917</x:v>
      </x:c>
      <x:c r="D3848" s="194" t="str">
        <x:f t="shared" si="19"/>
        <x:v>Necklace</x:v>
      </x:c>
      <x:c r="E3848" s="194">
        <x:v>1</x:v>
      </x:c>
      <x:c r="F3848" s="621" t="s">
        <x:v>6917</x:v>
      </x:c>
      <x:c r="G3848" s="622" t="str">
        <x:f>IF(MID(F3848,LEN(F3848)-2,1)="1","Earring",IF(MID(F3848,LEN(F3848)-2,1)="2","Necklace",IF(MID(F3848,LEN(F3848)-2,1)="3","Bracelet",IF(MID(F3848,LEN(F3848)-2,1)="4","Ring",IF(MID(F3848,LEN(F3848)-2,1)="5","Anklet","")))))</x:f>
        <x:v>Necklace</x:v>
      </x:c>
      <x:c r="H3848" s="622">
        <x:v>1</x:v>
      </x:c>
      <x:c r="I3848" s="448" t="s">
        <x:v>7755</x:v>
      </x:c>
      <x:c r="J3848" s="194" t="s">
        <x:v>3163</x:v>
      </x:c>
      <x:c r="K3848" s="194">
        <x:v>280</x:v>
      </x:c>
    </x:row>
    <x:row r="3849" spans="3:11">
      <x:c r="C3849" s="195" t="s">
        <x:v>6202</x:v>
      </x:c>
      <x:c r="D3849" s="194" t="str">
        <x:f t="shared" si="19"/>
        <x:v>Necklace</x:v>
      </x:c>
      <x:c r="E3849" s="194">
        <x:v>1</x:v>
      </x:c>
      <x:c r="F3849" s="621" t="s">
        <x:v>4730</x:v>
      </x:c>
      <x:c r="G3849" s="622" t="str">
        <x:f>IF(MID(F3849,LEN(F3849)-2,1)="1","Earring",IF(MID(F3849,LEN(F3849)-2,1)="2","Necklace",IF(MID(F3849,LEN(F3849)-2,1)="3","Bracelet",IF(MID(F3849,LEN(F3849)-2,1)="4","Ring",IF(MID(F3849,LEN(F3849)-2,1)="5","Anklet","")))))</x:f>
        <x:v>Earring</x:v>
      </x:c>
      <x:c r="H3849" s="622">
        <x:v>1</x:v>
      </x:c>
      <x:c r="I3849" s="448" t="s">
        <x:v>4958</x:v>
      </x:c>
      <x:c r="J3849" s="194" t="s">
        <x:v>7785</x:v>
      </x:c>
      <x:c r="K3849" s="194">
        <x:v>150</x:v>
      </x:c>
    </x:row>
    <x:row r="3850" spans="3:11">
      <x:c r="C3850" s="195" t="s">
        <x:v>6729</x:v>
      </x:c>
      <x:c r="D3850" s="194" t="str">
        <x:f t="shared" si="19"/>
        <x:v>Necklace</x:v>
      </x:c>
      <x:c r="E3850" s="194">
        <x:v>1</x:v>
      </x:c>
      <x:c r="F3850" s="195" t="s">
        <x:v>6149</x:v>
      </x:c>
      <x:c r="G3850" s="194" t="str">
        <x:f>IF(MID(F3850,LEN(F3850)-2,1)="1","Earring",IF(MID(F3850,LEN(F3850)-2,1)="2","Necklace",IF(MID(F3850,LEN(F3850)-2,1)="3","Bracelet",IF(MID(F3850,LEN(F3850)-2,1)="4","Ring",IF(MID(F3850,LEN(F3850)-2,1)="5","Anklet","")))))</x:f>
        <x:v>Anklet</x:v>
      </x:c>
      <x:c r="H3850" s="194">
        <x:v>1</x:v>
      </x:c>
      <x:c r="I3850" s="448" t="s">
        <x:v>7755</x:v>
      </x:c>
      <x:c r="J3850" s="194" t="s">
        <x:v>7785</x:v>
      </x:c>
      <x:c r="K3850" s="194">
        <x:v>140</x:v>
      </x:c>
    </x:row>
    <x:row r="3851" spans="1:11">
      <x:c r="A3851" s="230" t="s">
        <x:v>8437</x:v>
      </x:c>
      <x:c r="C3851" s="195" t="s">
        <x:v>1866</x:v>
      </x:c>
      <x:c r="D3851" s="230" t="s">
        <x:v>8437</x:v>
      </x:c>
      <x:c r="E3851" s="194">
        <x:v>1</x:v>
      </x:c>
      <x:c r="F3851" s="195" t="s">
        <x:v>6811</x:v>
      </x:c>
      <x:c r="G3851" s="194" t="str">
        <x:f>IF(MID(F3851,LEN(F3851)-2,1)="1","Earring",IF(MID(F3851,LEN(F3851)-2,1)="2","Necklace",IF(MID(F3851,LEN(F3851)-2,1)="3","Bracelet",IF(MID(F3851,LEN(F3851)-2,1)="4","Ring",IF(MID(F3851,LEN(F3851)-2,1)="5","Anklet","")))))</x:f>
        <x:v>Ring</x:v>
      </x:c>
      <x:c r="H3851" s="194">
        <x:v>1</x:v>
      </x:c>
      <x:c r="I3851" s="448"/>
      <x:c r="J3851" s="194" t="s">
        <x:v>7785</x:v>
      </x:c>
      <x:c r="K3851" s="194">
        <x:v>150</x:v>
      </x:c>
    </x:row>
    <x:row r="3852" spans="3:11">
      <x:c r="C3852" s="195" t="s">
        <x:v>4371</x:v>
      </x:c>
      <x:c r="D3852" s="194" t="str">
        <x:f t="shared" si="19"/>
        <x:v>Ring</x:v>
      </x:c>
      <x:c r="E3852" s="194">
        <x:v>1</x:v>
      </x:c>
      <x:c r="F3852" s="355" t="s">
        <x:v>1866</x:v>
      </x:c>
      <x:c r="G3852" s="414" t="s">
        <x:v>8437</x:v>
      </x:c>
      <x:c r="H3852" s="356">
        <x:v>1</x:v>
      </x:c>
      <x:c r="I3852" s="448"/>
      <x:c r="J3852" s="194" t="s">
        <x:v>7785</x:v>
      </x:c>
      <x:c r="K3852" s="194">
        <x:v>85</x:v>
      </x:c>
    </x:row>
    <x:row r="3853" spans="3:11">
      <x:c r="C3853" s="195" t="s">
        <x:v>4721</x:v>
      </x:c>
      <x:c r="D3853" s="194" t="str">
        <x:f t="shared" si="19"/>
        <x:v>Ring</x:v>
      </x:c>
      <x:c r="E3853" s="194">
        <x:v>1</x:v>
      </x:c>
      <x:c r="F3853" s="195" t="s">
        <x:v>6202</x:v>
      </x:c>
      <x:c r="G3853" s="194" t="str">
        <x:f>IF(MID(F3853,LEN(F3853)-2,1)="1","Earring",IF(MID(F3853,LEN(F3853)-2,1)="2","Necklace",IF(MID(F3853,LEN(F3853)-2,1)="3","Bracelet",IF(MID(F3853,LEN(F3853)-2,1)="4","Ring",IF(MID(F3853,LEN(F3853)-2,1)="5","Anklet","")))))</x:f>
        <x:v>Necklace</x:v>
      </x:c>
      <x:c r="H3853" s="194">
        <x:v>1</x:v>
      </x:c>
      <x:c r="I3853" s="448"/>
      <x:c r="J3853" s="194" t="s">
        <x:v>7785</x:v>
      </x:c>
      <x:c r="K3853" s="194">
        <x:v>170</x:v>
      </x:c>
    </x:row>
    <x:row r="3854" spans="3:11">
      <x:c r="C3854" s="195" t="s">
        <x:v>6811</x:v>
      </x:c>
      <x:c r="D3854" s="194" t="str">
        <x:f t="shared" si="19"/>
        <x:v>Ring</x:v>
      </x:c>
      <x:c r="E3854" s="194">
        <x:v>1</x:v>
      </x:c>
      <x:c r="F3854" s="233" t="s">
        <x:v>4570</x:v>
      </x:c>
      <x:c r="G3854" s="234" t="str">
        <x:f>IF(MID(F3854,LEN(F3854)-2,1)="1","Earring",IF(MID(F3854,LEN(F3854)-2,1)="2","Necklace",IF(MID(F3854,LEN(F3854)-2,1)="3","Bracelet",IF(MID(F3854,LEN(F3854)-2,1)="4","Ring",IF(MID(F3854,LEN(F3854)-2,1)="5","Anklet","")))))</x:f>
        <x:v>Bracelet</x:v>
      </x:c>
      <x:c r="H3854" s="234">
        <x:v>1</x:v>
      </x:c>
      <x:c r="I3854" s="448" t="s">
        <x:v>7755</x:v>
      </x:c>
      <x:c r="J3854" s="194" t="s">
        <x:v>7785</x:v>
      </x:c>
      <x:c r="K3854" s="194">
        <x:v>200</x:v>
      </x:c>
    </x:row>
    <x:row r="3855" spans="5:5">
      <x:c r="E3855" s="194">
        <x:f>SUM(E3844:E3854)</x:f>
        <x:v>11</x:v>
      </x:c>
    </x:row>
    <x:row r="3856" spans="1:11">
      <x:c r="A3856" s="186">
        <x:v>45984</x:v>
      </x:c>
      <x:c r="B3856" s="452" t="s">
        <x:v>7772</x:v>
      </x:c>
      <x:c r="C3856" s="195" t="s">
        <x:v>5822</x:v>
      </x:c>
      <x:c r="D3856" s="194" t="str">
        <x:f t="shared" ref="D3856:D3872" si="20">IF(MID(C3856,LEN(C3856)-2,1)="1","Earring",IF(MID(C3856,LEN(C3856)-2,1)="2","Necklace",IF(MID(C3856,LEN(C3856)-2,1)="3","Bracelet",IF(MID(C3856,LEN(C3856)-2,1)="4","Ring",IF(MID(C3856,LEN(C3856)-2,1)="5","Anklet","")))))</x:f>
        <x:v>Anklet</x:v>
      </x:c>
      <x:c r="E3856" s="194">
        <x:v>1</x:v>
      </x:c>
      <x:c r="F3856" s="195" t="s">
        <x:v>5655</x:v>
      </x:c>
      <x:c r="G3856" s="194" t="str">
        <x:f>IF(MID(F3856,LEN(F3856)-2,1)="1","Earring",IF(MID(F3856,LEN(F3856)-2,1)="2","Necklace",IF(MID(F3856,LEN(F3856)-2,1)="3","Bracelet",IF(MID(F3856,LEN(F3856)-2,1)="4","Ring",IF(MID(F3856,LEN(F3856)-2,1)="5","Anklet","")))))</x:f>
        <x:v>Earring</x:v>
      </x:c>
      <x:c r="H3856" s="194">
        <x:v>1</x:v>
      </x:c>
      <x:c r="I3856" s="448" t="s">
        <x:v>4958</x:v>
      </x:c>
      <x:c r="J3856" s="194" t="s">
        <x:v>3163</x:v>
      </x:c>
      <x:c r="K3856" s="194">
        <x:v>195</x:v>
      </x:c>
    </x:row>
    <x:row r="3857" spans="3:11">
      <x:c r="C3857" s="195" t="s">
        <x:v>4271</x:v>
      </x:c>
      <x:c r="D3857" s="194" t="str">
        <x:f t="shared" si="20"/>
        <x:v>Bracelet</x:v>
      </x:c>
      <x:c r="E3857" s="194">
        <x:v>1</x:v>
      </x:c>
      <x:c r="F3857" s="627" t="s">
        <x:v>8456</x:v>
      </x:c>
      <x:c r="G3857" s="628" t="str">
        <x:f>IF(MID(F3857,LEN(F3857)-2,1)="1","Earring",IF(MID(F3857,LEN(F3857)-2,1)="2","Necklace",IF(MID(F3857,LEN(F3857)-2,1)="3","Bracelet",IF(MID(F3857,LEN(F3857)-2,1)="4","Ring",IF(MID(F3857,LEN(F3857)-2,1)="5","Anklet","")))))</x:f>
        <x:v>Necklace</x:v>
      </x:c>
      <x:c r="H3857" s="628">
        <x:v>1</x:v>
      </x:c>
      <x:c r="I3857" s="448" t="s">
        <x:v>7755</x:v>
      </x:c>
      <x:c r="J3857" s="194" t="s">
        <x:v>7785</x:v>
      </x:c>
      <x:c r="K3857" s="194">
        <x:v>160</x:v>
      </x:c>
    </x:row>
    <x:row r="3858" spans="3:11">
      <x:c r="C3858" s="195" t="s">
        <x:v>8239</x:v>
      </x:c>
      <x:c r="D3858" s="194" t="str">
        <x:f t="shared" si="20"/>
        <x:v>Bracelet</x:v>
      </x:c>
      <x:c r="E3858" s="194">
        <x:v>1</x:v>
      </x:c>
      <x:c r="F3858" s="627" t="s">
        <x:v>4271</x:v>
      </x:c>
      <x:c r="G3858" s="628" t="str">
        <x:f>IF(MID(F3858,LEN(F3858)-2,1)="1","Earring",IF(MID(F3858,LEN(F3858)-2,1)="2","Necklace",IF(MID(F3858,LEN(F3858)-2,1)="3","Bracelet",IF(MID(F3858,LEN(F3858)-2,1)="4","Ring",IF(MID(F3858,LEN(F3858)-2,1)="5","Anklet","")))))</x:f>
        <x:v>Bracelet</x:v>
      </x:c>
      <x:c r="H3858" s="628">
        <x:v>1</x:v>
      </x:c>
      <x:c r="I3858" s="448"/>
      <x:c r="J3858" s="194" t="s">
        <x:v>8995</x:v>
      </x:c>
      <x:c r="K3858" s="194">
        <x:v>240</x:v>
      </x:c>
    </x:row>
    <x:row r="3859" spans="3:11">
      <x:c r="C3859" s="195" t="s">
        <x:v>5655</x:v>
      </x:c>
      <x:c r="D3859" s="194" t="str">
        <x:f t="shared" si="20"/>
        <x:v>Earring</x:v>
      </x:c>
      <x:c r="E3859" s="194">
        <x:v>1</x:v>
      </x:c>
      <x:c r="F3859" s="195" t="s">
        <x:v>8239</x:v>
      </x:c>
      <x:c r="G3859" s="194" t="str">
        <x:f>IF(MID(F3859,LEN(F3859)-2,1)="1","Earring",IF(MID(F3859,LEN(F3859)-2,1)="2","Necklace",IF(MID(F3859,LEN(F3859)-2,1)="3","Bracelet",IF(MID(F3859,LEN(F3859)-2,1)="4","Ring",IF(MID(F3859,LEN(F3859)-2,1)="5","Anklet","")))))</x:f>
        <x:v>Bracelet</x:v>
      </x:c>
      <x:c r="H3859" s="194">
        <x:v>1</x:v>
      </x:c>
      <x:c r="I3859" s="448"/>
      <x:c r="J3859" s="194" t="s">
        <x:v>7785</x:v>
      </x:c>
      <x:c r="K3859" s="194">
        <x:v>230</x:v>
      </x:c>
    </x:row>
    <x:row r="3860" spans="3:11">
      <x:c r="C3860" s="195" t="s">
        <x:v>4798</x:v>
      </x:c>
      <x:c r="D3860" s="194" t="str">
        <x:f t="shared" si="20"/>
        <x:v>Earring</x:v>
      </x:c>
      <x:c r="E3860" s="194">
        <x:v>1</x:v>
      </x:c>
      <x:c r="F3860" s="625" t="s">
        <x:v>4798</x:v>
      </x:c>
      <x:c r="G3860" s="626" t="str">
        <x:f>IF(MID(F3860,LEN(F3860)-2,1)="1","Earring",IF(MID(F3860,LEN(F3860)-2,1)="2","Necklace",IF(MID(F3860,LEN(F3860)-2,1)="3","Bracelet",IF(MID(F3860,LEN(F3860)-2,1)="4","Ring",IF(MID(F3860,LEN(F3860)-2,1)="5","Anklet","")))))</x:f>
        <x:v>Earring</x:v>
      </x:c>
      <x:c r="H3860" s="626">
        <x:v>1</x:v>
      </x:c>
      <x:c r="I3860" s="448" t="s">
        <x:v>4958</x:v>
      </x:c>
      <x:c r="J3860" s="194" t="s">
        <x:v>7785</x:v>
      </x:c>
      <x:c r="K3860" s="194">
        <x:v>230</x:v>
      </x:c>
    </x:row>
    <x:row r="3861" spans="3:11">
      <x:c r="C3861" s="195" t="s">
        <x:v>6130</x:v>
      </x:c>
      <x:c r="D3861" s="194" t="str">
        <x:f t="shared" si="20"/>
        <x:v>Earring</x:v>
      </x:c>
      <x:c r="E3861" s="194">
        <x:v>1</x:v>
      </x:c>
      <x:c r="F3861" s="195" t="s">
        <x:v>4461</x:v>
      </x:c>
      <x:c r="G3861" s="194" t="str">
        <x:f>IF(MID(F3861,LEN(F3861)-2,1)="1","Earring",IF(MID(F3861,LEN(F3861)-2,1)="2","Necklace",IF(MID(F3861,LEN(F3861)-2,1)="3","Bracelet",IF(MID(F3861,LEN(F3861)-2,1)="4","Ring",IF(MID(F3861,LEN(F3861)-2,1)="5","Anklet","")))))</x:f>
        <x:v>Necklace</x:v>
      </x:c>
      <x:c r="H3861" s="194">
        <x:v>1</x:v>
      </x:c>
      <x:c r="I3861" s="448"/>
      <x:c r="J3861" s="194" t="s">
        <x:v>7785</x:v>
      </x:c>
      <x:c r="K3861" s="194">
        <x:v>180</x:v>
      </x:c>
    </x:row>
    <x:row r="3862" spans="3:11">
      <x:c r="C3862" s="195" t="s">
        <x:v>8456</x:v>
      </x:c>
      <x:c r="D3862" s="194" t="str">
        <x:f t="shared" si="20"/>
        <x:v>Necklace</x:v>
      </x:c>
      <x:c r="E3862" s="194">
        <x:v>1</x:v>
      </x:c>
      <x:c r="F3862" s="319" t="s">
        <x:v>1885</x:v>
      </x:c>
      <x:c r="G3862" s="320" t="str">
        <x:f>IF(MID(F3862,LEN(F3862)-2,1)="1","Earring",IF(MID(F3862,LEN(F3862)-2,1)="2","Necklace",IF(MID(F3862,LEN(F3862)-2,1)="3","Bracelet",IF(MID(F3862,LEN(F3862)-2,1)="4","Ring",IF(MID(F3862,LEN(F3862)-2,1)="5","Anklet","")))))</x:f>
        <x:v>Necklace</x:v>
      </x:c>
      <x:c r="H3862" s="320">
        <x:v>1</x:v>
      </x:c>
      <x:c r="I3862" s="448" t="s">
        <x:v>7755</x:v>
      </x:c>
      <x:c r="J3862" s="194" t="s">
        <x:v>8995</x:v>
      </x:c>
      <x:c r="K3862" s="194">
        <x:v>180</x:v>
      </x:c>
    </x:row>
    <x:row r="3863" spans="3:11">
      <x:c r="C3863" s="195" t="s">
        <x:v>4461</x:v>
      </x:c>
      <x:c r="D3863" s="194" t="str">
        <x:f t="shared" si="20"/>
        <x:v>Necklace</x:v>
      </x:c>
      <x:c r="E3863" s="194">
        <x:v>1</x:v>
      </x:c>
      <x:c r="F3863" s="195" t="s">
        <x:v>1935</x:v>
      </x:c>
      <x:c r="G3863" s="194" t="str">
        <x:f>IF(MID(F3863,LEN(F3863)-2,1)="1","Earring",IF(MID(F3863,LEN(F3863)-2,1)="2","Necklace",IF(MID(F3863,LEN(F3863)-2,1)="3","Bracelet",IF(MID(F3863,LEN(F3863)-2,1)="4","Ring",IF(MID(F3863,LEN(F3863)-2,1)="5","Anklet","")))))</x:f>
        <x:v>Necklace</x:v>
      </x:c>
      <x:c r="H3863" s="194">
        <x:v>1</x:v>
      </x:c>
      <x:c r="I3863" s="448"/>
      <x:c r="J3863" s="194" t="s">
        <x:v>3163</x:v>
      </x:c>
      <x:c r="K3863" s="194">
        <x:v>220</x:v>
      </x:c>
    </x:row>
    <x:row r="3864" spans="3:11">
      <x:c r="C3864" s="195" t="s">
        <x:v>1885</x:v>
      </x:c>
      <x:c r="D3864" s="194" t="str">
        <x:f t="shared" si="20"/>
        <x:v>Necklace</x:v>
      </x:c>
      <x:c r="E3864" s="194">
        <x:v>1</x:v>
      </x:c>
      <x:c r="F3864" s="349" t="s">
        <x:v>4593</x:v>
      </x:c>
      <x:c r="G3864" s="350" t="str">
        <x:f>IF(MID(F3864,LEN(F3864)-2,1)="1","Earring",IF(MID(F3864,LEN(F3864)-2,1)="2","Necklace",IF(MID(F3864,LEN(F3864)-2,1)="3","Bracelet",IF(MID(F3864,LEN(F3864)-2,1)="4","Ring",IF(MID(F3864,LEN(F3864)-2,1)="5","Anklet","")))))</x:f>
        <x:v>Necklace</x:v>
      </x:c>
      <x:c r="H3864" s="350">
        <x:v>1</x:v>
      </x:c>
      <x:c r="I3864" s="448" t="s">
        <x:v>4958</x:v>
      </x:c>
      <x:c r="J3864" s="194" t="s">
        <x:v>3163</x:v>
      </x:c>
      <x:c r="K3864" s="194">
        <x:v>210</x:v>
      </x:c>
    </x:row>
    <x:row r="3865" spans="3:11">
      <x:c r="C3865" s="195" t="s">
        <x:v>1935</x:v>
      </x:c>
      <x:c r="D3865" s="194" t="str">
        <x:f t="shared" si="20"/>
        <x:v>Necklace</x:v>
      </x:c>
      <x:c r="E3865" s="194">
        <x:v>1</x:v>
      </x:c>
      <x:c r="F3865" s="349" t="s">
        <x:v>4768</x:v>
      </x:c>
      <x:c r="G3865" s="350" t="str">
        <x:f>IF(MID(F3865,LEN(F3865)-2,1)="1","Earring",IF(MID(F3865,LEN(F3865)-2,1)="2","Necklace",IF(MID(F3865,LEN(F3865)-2,1)="3","Bracelet",IF(MID(F3865,LEN(F3865)-2,1)="4","Ring",IF(MID(F3865,LEN(F3865)-2,1)="5","Anklet","")))))</x:f>
        <x:v>Necklace</x:v>
      </x:c>
      <x:c r="H3865" s="350">
        <x:v>2</x:v>
      </x:c>
      <x:c r="I3865" s="448" t="s">
        <x:v>4958</x:v>
      </x:c>
      <x:c r="J3865" s="194" t="s">
        <x:v>7785</x:v>
      </x:c>
      <x:c r="K3865" s="194">
        <x:v>160</x:v>
      </x:c>
    </x:row>
    <x:row r="3866" spans="3:11">
      <x:c r="C3866" s="195" t="s">
        <x:v>4593</x:v>
      </x:c>
      <x:c r="D3866" s="194" t="str">
        <x:f t="shared" si="20"/>
        <x:v>Necklace</x:v>
      </x:c>
      <x:c r="E3866" s="194">
        <x:v>1</x:v>
      </x:c>
      <x:c r="F3866" s="349" t="s">
        <x:v>6130</x:v>
      </x:c>
      <x:c r="G3866" s="350" t="str">
        <x:f>IF(MID(F3866,LEN(F3866)-2,1)="1","Earring",IF(MID(F3866,LEN(F3866)-2,1)="2","Necklace",IF(MID(F3866,LEN(F3866)-2,1)="3","Bracelet",IF(MID(F3866,LEN(F3866)-2,1)="4","Ring",IF(MID(F3866,LEN(F3866)-2,1)="5","Anklet","")))))</x:f>
        <x:v>Earring</x:v>
      </x:c>
      <x:c r="H3866" s="350">
        <x:v>1</x:v>
      </x:c>
      <x:c r="I3866" s="448" t="s">
        <x:v>7755</x:v>
      </x:c>
      <x:c r="J3866" s="194" t="s">
        <x:v>2858</x:v>
      </x:c>
      <x:c r="K3866" s="194">
        <x:v>160</x:v>
      </x:c>
    </x:row>
    <x:row r="3867" spans="3:11">
      <x:c r="C3867" s="195" t="s">
        <x:v>4768</x:v>
      </x:c>
      <x:c r="D3867" s="194" t="str">
        <x:f t="shared" si="20"/>
        <x:v>Necklace</x:v>
      </x:c>
      <x:c r="E3867" s="194">
        <x:v>2</x:v>
      </x:c>
      <x:c r="F3867" s="195" t="s">
        <x:v>3363</x:v>
      </x:c>
      <x:c r="G3867" s="194" t="str">
        <x:f>IF(MID(F3867,LEN(F3867)-2,1)="1","Earring",IF(MID(F3867,LEN(F3867)-2,1)="2","Necklace",IF(MID(F3867,LEN(F3867)-2,1)="3","Bracelet",IF(MID(F3867,LEN(F3867)-2,1)="4","Ring",IF(MID(F3867,LEN(F3867)-2,1)="5","Anklet","")))))</x:f>
        <x:v>Necklace</x:v>
      </x:c>
      <x:c r="H3867" s="194">
        <x:v>1</x:v>
      </x:c>
      <x:c r="I3867" s="448" t="s">
        <x:v>4958</x:v>
      </x:c>
      <x:c r="J3867" s="194" t="s">
        <x:v>7785</x:v>
      </x:c>
      <x:c r="K3867" s="194">
        <x:v>150</x:v>
      </x:c>
    </x:row>
    <x:row r="3868" spans="3:11">
      <x:c r="C3868" s="195" t="s">
        <x:v>3363</x:v>
      </x:c>
      <x:c r="D3868" s="194" t="str">
        <x:f t="shared" si="20"/>
        <x:v>Necklace</x:v>
      </x:c>
      <x:c r="E3868" s="194">
        <x:v>1</x:v>
      </x:c>
      <x:c r="F3868" s="195" t="s">
        <x:v>4765</x:v>
      </x:c>
      <x:c r="G3868" s="194" t="str">
        <x:f>IF(MID(F3868,LEN(F3868)-2,1)="1","Earring",IF(MID(F3868,LEN(F3868)-2,1)="2","Necklace",IF(MID(F3868,LEN(F3868)-2,1)="3","Bracelet",IF(MID(F3868,LEN(F3868)-2,1)="4","Ring",IF(MID(F3868,LEN(F3868)-2,1)="5","Anklet","")))))</x:f>
        <x:v>Necklace</x:v>
      </x:c>
      <x:c r="H3868" s="194">
        <x:v>1</x:v>
      </x:c>
      <x:c r="I3868" s="448"/>
      <x:c r="J3868" s="194" t="s">
        <x:v>7785</x:v>
      </x:c>
      <x:c r="K3868" s="194">
        <x:v>180</x:v>
      </x:c>
    </x:row>
    <x:row r="3869" spans="3:11">
      <x:c r="C3869" s="195" t="s">
        <x:v>4765</x:v>
      </x:c>
      <x:c r="D3869" s="194" t="str">
        <x:f t="shared" si="20"/>
        <x:v>Necklace</x:v>
      </x:c>
      <x:c r="E3869" s="194">
        <x:v>1</x:v>
      </x:c>
      <x:c r="F3869" s="195" t="s">
        <x:v>3465</x:v>
      </x:c>
      <x:c r="G3869" s="194" t="str">
        <x:f>IF(MID(F3869,LEN(F3869)-2,1)="1","Earring",IF(MID(F3869,LEN(F3869)-2,1)="2","Necklace",IF(MID(F3869,LEN(F3869)-2,1)="3","Bracelet",IF(MID(F3869,LEN(F3869)-2,1)="4","Ring",IF(MID(F3869,LEN(F3869)-2,1)="5","Anklet","")))))</x:f>
        <x:v>Ring</x:v>
      </x:c>
      <x:c r="H3869" s="194">
        <x:v>1</x:v>
      </x:c>
      <x:c r="I3869" s="448"/>
      <x:c r="J3869" s="194" t="s">
        <x:v>8995</x:v>
      </x:c>
      <x:c r="K3869" s="194">
        <x:v>140</x:v>
      </x:c>
    </x:row>
    <x:row r="3870" spans="3:11">
      <x:c r="C3870" s="195" t="s">
        <x:v>4274</x:v>
      </x:c>
      <x:c r="D3870" s="230" t="s">
        <x:v>8437</x:v>
      </x:c>
      <x:c r="E3870" s="194">
        <x:v>1</x:v>
      </x:c>
      <x:c r="F3870" s="233" t="s">
        <x:v>5822</x:v>
      </x:c>
      <x:c r="G3870" s="234" t="str">
        <x:f>IF(MID(F3870,LEN(F3870)-2,1)="1","Earring",IF(MID(F3870,LEN(F3870)-2,1)="2","Necklace",IF(MID(F3870,LEN(F3870)-2,1)="3","Bracelet",IF(MID(F3870,LEN(F3870)-2,1)="4","Ring",IF(MID(F3870,LEN(F3870)-2,1)="5","Anklet","")))))</x:f>
        <x:v>Anklet</x:v>
      </x:c>
      <x:c r="H3870" s="234">
        <x:v>1</x:v>
      </x:c>
      <x:c r="I3870" s="448"/>
      <x:c r="J3870" s="194" t="s">
        <x:v>7785</x:v>
      </x:c>
      <x:c r="K3870" s="194">
        <x:v>140</x:v>
      </x:c>
    </x:row>
    <x:row r="3871" spans="3:11">
      <x:c r="C3871" s="195" t="s">
        <x:v>3465</x:v>
      </x:c>
      <x:c r="D3871" s="194" t="str">
        <x:f t="shared" si="20"/>
        <x:v>Ring</x:v>
      </x:c>
      <x:c r="E3871" s="194">
        <x:v>1</x:v>
      </x:c>
      <x:c r="F3871" s="233" t="s">
        <x:v>4274</x:v>
      </x:c>
      <x:c r="G3871" s="232" t="s">
        <x:v>8437</x:v>
      </x:c>
      <x:c r="H3871" s="234">
        <x:v>1</x:v>
      </x:c>
      <x:c r="I3871" s="448"/>
      <x:c r="J3871" s="194" t="s">
        <x:v>7785</x:v>
      </x:c>
      <x:c r="K3871" s="194">
        <x:v>90</x:v>
      </x:c>
    </x:row>
    <x:row r="3872" spans="3:11">
      <x:c r="C3872" s="195" t="s">
        <x:v>2012</x:v>
      </x:c>
      <x:c r="D3872" s="194" t="str">
        <x:f t="shared" si="20"/>
        <x:v>Ring</x:v>
      </x:c>
      <x:c r="E3872" s="194">
        <x:v>1</x:v>
      </x:c>
      <x:c r="F3872" s="233" t="s">
        <x:v>2012</x:v>
      </x:c>
      <x:c r="G3872" s="234" t="str">
        <x:f>IF(MID(F3872,LEN(F3872)-2,1)="1","Earring",IF(MID(F3872,LEN(F3872)-2,1)="2","Necklace",IF(MID(F3872,LEN(F3872)-2,1)="3","Bracelet",IF(MID(F3872,LEN(F3872)-2,1)="4","Ring",IF(MID(F3872,LEN(F3872)-2,1)="5","Anklet","")))))</x:f>
        <x:v>Ring</x:v>
      </x:c>
      <x:c r="H3872" s="234">
        <x:v>1</x:v>
      </x:c>
      <x:c r="I3872" s="448"/>
      <x:c r="J3872" s="194" t="s">
        <x:v>7785</x:v>
      </x:c>
      <x:c r="K3872" s="194">
        <x:v>150</x:v>
      </x:c>
    </x:row>
    <x:row r="3873" spans="5:5">
      <x:c r="E3873" s="194">
        <x:f>SUM(E3856:E3872)</x:f>
        <x:v>18</x:v>
      </x:c>
    </x:row>
    <x:row r="3874" spans="1:11">
      <x:c r="A3874" s="186">
        <x:v>45985</x:v>
      </x:c>
      <x:c r="B3874" s="452" t="s">
        <x:v>7737</x:v>
      </x:c>
      <x:c r="C3874" s="195" t="s">
        <x:v>6603</x:v>
      </x:c>
      <x:c r="D3874" s="194" t="s">
        <x:v>2999</x:v>
      </x:c>
      <x:c r="E3874" s="194">
        <x:v>1</x:v>
      </x:c>
      <x:c r="F3874" s="359" t="s">
        <x:v>4615</x:v>
      </x:c>
      <x:c r="G3874" s="360" t="str">
        <x:f>IF(MID(F3874,LEN(F3874)-2,1)="1","Earring",IF(MID(F3874,LEN(F3874)-2,1)="2","Necklace",IF(MID(F3874,LEN(F3874)-2,1)="3","Bracelet",IF(MID(F3874,LEN(F3874)-2,1)="4","Ring",IF(MID(F3874,LEN(F3874)-2,1)="5","Anklet","")))))</x:f>
        <x:v>Earring</x:v>
      </x:c>
      <x:c r="H3874" s="360">
        <x:v>1</x:v>
      </x:c>
      <x:c r="I3874" s="448" t="s">
        <x:v>4958</x:v>
      </x:c>
      <x:c r="J3874" s="194" t="s">
        <x:v>3163</x:v>
      </x:c>
      <x:c r="K3874" s="194">
        <x:v>240</x:v>
      </x:c>
    </x:row>
    <x:row r="3875" spans="3:11">
      <x:c r="C3875" s="195" t="s">
        <x:v>9154</x:v>
      </x:c>
      <x:c r="D3875" s="194" t="str">
        <x:f t="shared" ref="D3875:D3880" si="21">IF(MID(C3875,LEN(C3875)-2,1)="1","Earring",IF(MID(C3875,LEN(C3875)-2,1)="2","Necklace",IF(MID(C3875,LEN(C3875)-2,1)="3","Bracelet",IF(MID(C3875,LEN(C3875)-2,1)="4","Ring",IF(MID(C3875,LEN(C3875)-2,1)="5","Anklet","")))))</x:f>
        <x:v>Bracelet</x:v>
      </x:c>
      <x:c r="E3875" s="194">
        <x:v>1</x:v>
      </x:c>
      <x:c r="F3875" s="195" t="s">
        <x:v>8914</x:v>
      </x:c>
      <x:c r="G3875" s="194" t="str">
        <x:f>IF(MID(F3875,LEN(F3875)-2,1)="1","Earring",IF(MID(F3875,LEN(F3875)-2,1)="2","Necklace",IF(MID(F3875,LEN(F3875)-2,1)="3","Bracelet",IF(MID(F3875,LEN(F3875)-2,1)="4","Ring",IF(MID(F3875,LEN(F3875)-2,1)="5","Anklet","")))))</x:f>
        <x:v>Ring</x:v>
      </x:c>
      <x:c r="H3875" s="194">
        <x:v>1</x:v>
      </x:c>
      <x:c r="I3875" s="448"/>
      <x:c r="J3875" s="194" t="s">
        <x:v>7785</x:v>
      </x:c>
      <x:c r="K3875" s="194">
        <x:v>160</x:v>
      </x:c>
    </x:row>
    <x:row r="3876" spans="3:11">
      <x:c r="C3876" s="195" t="s">
        <x:v>4615</x:v>
      </x:c>
      <x:c r="D3876" s="194" t="str">
        <x:f t="shared" si="21"/>
        <x:v>Earring</x:v>
      </x:c>
      <x:c r="E3876" s="194">
        <x:v>1</x:v>
      </x:c>
      <x:c r="F3876" s="349" t="s">
        <x:v>3284</x:v>
      </x:c>
      <x:c r="G3876" s="350" t="str">
        <x:f>IF(MID(F3876,LEN(F3876)-2,1)="1","Earring",IF(MID(F3876,LEN(F3876)-2,1)="2","Necklace",IF(MID(F3876,LEN(F3876)-2,1)="3","Bracelet",IF(MID(F3876,LEN(F3876)-2,1)="4","Ring",IF(MID(F3876,LEN(F3876)-2,1)="5","Anklet","")))))</x:f>
        <x:v>Earring</x:v>
      </x:c>
      <x:c r="H3876" s="350">
        <x:v>1</x:v>
      </x:c>
      <x:c r="I3876" s="448"/>
      <x:c r="J3876" s="194" t="s">
        <x:v>7348</x:v>
      </x:c>
      <x:c r="K3876" s="194">
        <x:v>280</x:v>
      </x:c>
    </x:row>
    <x:row r="3877" spans="3:11">
      <x:c r="C3877" s="195" t="s">
        <x:v>3284</x:v>
      </x:c>
      <x:c r="D3877" s="194" t="str">
        <x:f t="shared" si="21"/>
        <x:v>Earring</x:v>
      </x:c>
      <x:c r="E3877" s="194">
        <x:v>1</x:v>
      </x:c>
      <x:c r="F3877" s="195" t="s">
        <x:v>4713</x:v>
      </x:c>
      <x:c r="G3877" s="194" t="str">
        <x:f>IF(MID(F3877,LEN(F3877)-2,1)="1","Earring",IF(MID(F3877,LEN(F3877)-2,1)="2","Necklace",IF(MID(F3877,LEN(F3877)-2,1)="3","Bracelet",IF(MID(F3877,LEN(F3877)-2,1)="4","Ring",IF(MID(F3877,LEN(F3877)-2,1)="5","Anklet","")))))</x:f>
        <x:v>Necklace</x:v>
      </x:c>
      <x:c r="H3877" s="194">
        <x:v>1</x:v>
      </x:c>
      <x:c r="I3877" s="448"/>
      <x:c r="J3877" s="194" t="s">
        <x:v>2858</x:v>
      </x:c>
      <x:c r="K3877" s="194">
        <x:v>190</x:v>
      </x:c>
    </x:row>
    <x:row r="3878" spans="3:11">
      <x:c r="C3878" s="195" t="s">
        <x:v>4713</x:v>
      </x:c>
      <x:c r="D3878" s="194" t="str">
        <x:f t="shared" si="21"/>
        <x:v>Necklace</x:v>
      </x:c>
      <x:c r="E3878" s="194">
        <x:v>1</x:v>
      </x:c>
      <x:c r="F3878" s="195" t="s">
        <x:v>6603</x:v>
      </x:c>
      <x:c r="G3878" s="194" t="s">
        <x:v>2999</x:v>
      </x:c>
      <x:c r="H3878" s="194">
        <x:v>1</x:v>
      </x:c>
      <x:c r="I3878" s="448"/>
      <x:c r="J3878" s="194" t="s">
        <x:v>8995</x:v>
      </x:c>
      <x:c r="K3878" s="194">
        <x:v>200</x:v>
      </x:c>
    </x:row>
    <x:row r="3879" spans="3:11">
      <x:c r="C3879" s="195" t="s">
        <x:v>8914</x:v>
      </x:c>
      <x:c r="D3879" s="194" t="str">
        <x:f t="shared" si="21"/>
        <x:v>Ring</x:v>
      </x:c>
      <x:c r="E3879" s="194">
        <x:v>1</x:v>
      </x:c>
      <x:c r="F3879" s="233" t="s">
        <x:v>8130</x:v>
      </x:c>
      <x:c r="G3879" s="234" t="str">
        <x:f>IF(MID(F3879,LEN(F3879)-2,1)="1","Earring",IF(MID(F3879,LEN(F3879)-2,1)="2","Necklace",IF(MID(F3879,LEN(F3879)-2,1)="3","Bracelet",IF(MID(F3879,LEN(F3879)-2,1)="4","Ring",IF(MID(F3879,LEN(F3879)-2,1)="5","Anklet","")))))</x:f>
        <x:v>Ring</x:v>
      </x:c>
      <x:c r="H3879" s="234">
        <x:v>1</x:v>
      </x:c>
      <x:c r="I3879" s="448"/>
      <x:c r="J3879" s="194" t="s">
        <x:v>7785</x:v>
      </x:c>
      <x:c r="K3879" s="194">
        <x:v>120</x:v>
      </x:c>
    </x:row>
    <x:row r="3880" spans="3:11">
      <x:c r="C3880" s="195" t="s">
        <x:v>8130</x:v>
      </x:c>
      <x:c r="D3880" s="194" t="str">
        <x:f t="shared" si="21"/>
        <x:v>Ring</x:v>
      </x:c>
      <x:c r="E3880" s="194">
        <x:v>1</x:v>
      </x:c>
      <x:c r="F3880" s="233" t="s">
        <x:v>9154</x:v>
      </x:c>
      <x:c r="G3880" s="234" t="str">
        <x:f>IF(MID(F3880,LEN(F3880)-2,1)="1","Earring",IF(MID(F3880,LEN(F3880)-2,1)="2","Necklace",IF(MID(F3880,LEN(F3880)-2,1)="3","Bracelet",IF(MID(F3880,LEN(F3880)-2,1)="4","Ring",IF(MID(F3880,LEN(F3880)-2,1)="5","Anklet","")))))</x:f>
        <x:v>Bracelet</x:v>
      </x:c>
      <x:c r="H3880" s="234">
        <x:v>1</x:v>
      </x:c>
      <x:c r="I3880" s="448"/>
      <x:c r="J3880" s="194" t="s">
        <x:v>7785</x:v>
      </x:c>
      <x:c r="K3880" s="194">
        <x:v>280</x:v>
      </x:c>
    </x:row>
    <x:row r="3881" spans="5:5">
      <x:c r="E3881" s="194">
        <x:f>SUM(E3874:E3880)</x:f>
        <x:v>7</x:v>
      </x:c>
    </x:row>
    <x:row r="3882" spans="1:11">
      <x:c r="A3882" s="186">
        <x:v>45986</x:v>
      </x:c>
      <x:c r="B3882" s="452" t="s">
        <x:v>7779</x:v>
      </x:c>
      <x:c r="C3882" s="195" t="s">
        <x:v>2300</x:v>
      </x:c>
      <x:c r="D3882" s="194" t="s">
        <x:v>2999</x:v>
      </x:c>
      <x:c r="E3882" s="194">
        <x:v>1</x:v>
      </x:c>
      <x:c r="F3882" s="195" t="s">
        <x:v>6813</x:v>
      </x:c>
      <x:c r="G3882" s="194" t="str">
        <x:f>IF(MID(F3882,LEN(F3882)-2,1)="1","Earring",IF(MID(F3882,LEN(F3882)-2,1)="2","Necklace",IF(MID(F3882,LEN(F3882)-2,1)="3","Bracelet",IF(MID(F3882,LEN(F3882)-2,1)="4","Ring",IF(MID(F3882,LEN(F3882)-2,1)="5","Anklet","")))))</x:f>
        <x:v>Earring</x:v>
      </x:c>
      <x:c r="H3882" s="194">
        <x:v>1</x:v>
      </x:c>
      <x:c r="I3882" s="448" t="s">
        <x:v>4958</x:v>
      </x:c>
      <x:c r="J3882" s="194" t="s">
        <x:v>3163</x:v>
      </x:c>
      <x:c r="K3882" s="194">
        <x:v>220</x:v>
      </x:c>
    </x:row>
    <x:row r="3883" spans="3:11">
      <x:c r="C3883" s="195" t="s">
        <x:v>6813</x:v>
      </x:c>
      <x:c r="D3883" s="194" t="str">
        <x:f t="shared" ref="D3883:D3892" si="22">IF(MID(C3883,LEN(C3883)-2,1)="1","Earring",IF(MID(C3883,LEN(C3883)-2,1)="2","Necklace",IF(MID(C3883,LEN(C3883)-2,1)="3","Bracelet",IF(MID(C3883,LEN(C3883)-2,1)="4","Ring",IF(MID(C3883,LEN(C3883)-2,1)="5","Anklet","")))))</x:f>
        <x:v>Earring</x:v>
      </x:c>
      <x:c r="E3883" s="194">
        <x:v>1</x:v>
      </x:c>
      <x:c r="F3883" s="319" t="s">
        <x:v>6632</x:v>
      </x:c>
      <x:c r="G3883" s="320" t="str">
        <x:f>IF(MID(F3883,LEN(F3883)-2,1)="1","Earring",IF(MID(F3883,LEN(F3883)-2,1)="2","Necklace",IF(MID(F3883,LEN(F3883)-2,1)="3","Bracelet",IF(MID(F3883,LEN(F3883)-2,1)="4","Ring",IF(MID(F3883,LEN(F3883)-2,1)="5","Anklet","")))))</x:f>
        <x:v>Necklace</x:v>
      </x:c>
      <x:c r="H3883" s="320">
        <x:v>1</x:v>
      </x:c>
      <x:c r="I3883" s="448" t="s">
        <x:v>4958</x:v>
      </x:c>
      <x:c r="J3883" s="194" t="s">
        <x:v>7785</x:v>
      </x:c>
      <x:c r="K3883" s="194">
        <x:v>290</x:v>
      </x:c>
    </x:row>
    <x:row r="3884" spans="3:11">
      <x:c r="C3884" s="195" t="s">
        <x:v>3291</x:v>
      </x:c>
      <x:c r="D3884" s="194" t="str">
        <x:f t="shared" si="22"/>
        <x:v>Earring</x:v>
      </x:c>
      <x:c r="E3884" s="194">
        <x:v>1</x:v>
      </x:c>
      <x:c r="F3884" s="195" t="s">
        <x:v>3365</x:v>
      </x:c>
      <x:c r="G3884" s="194" t="str">
        <x:f>IF(MID(F3884,LEN(F3884)-2,1)="1","Earring",IF(MID(F3884,LEN(F3884)-2,1)="2","Necklace",IF(MID(F3884,LEN(F3884)-2,1)="3","Bracelet",IF(MID(F3884,LEN(F3884)-2,1)="4","Ring",IF(MID(F3884,LEN(F3884)-2,1)="5","Anklet","")))))</x:f>
        <x:v>Necklace</x:v>
      </x:c>
      <x:c r="H3884" s="194">
        <x:v>1</x:v>
      </x:c>
      <x:c r="I3884" s="448" t="s">
        <x:v>4958</x:v>
      </x:c>
      <x:c r="J3884" s="194" t="s">
        <x:v>7785</x:v>
      </x:c>
      <x:c r="K3884" s="194">
        <x:v>290</x:v>
      </x:c>
    </x:row>
    <x:row r="3885" spans="3:11">
      <x:c r="C3885" s="195" t="s">
        <x:v>6225</x:v>
      </x:c>
      <x:c r="D3885" s="194" t="str">
        <x:f t="shared" si="22"/>
        <x:v>Earring</x:v>
      </x:c>
      <x:c r="E3885" s="194">
        <x:v>1</x:v>
      </x:c>
      <x:c r="F3885" s="195" t="s">
        <x:v>3291</x:v>
      </x:c>
      <x:c r="G3885" s="194" t="str">
        <x:f>IF(MID(F3885,LEN(F3885)-2,1)="1","Earring",IF(MID(F3885,LEN(F3885)-2,1)="2","Necklace",IF(MID(F3885,LEN(F3885)-2,1)="3","Bracelet",IF(MID(F3885,LEN(F3885)-2,1)="4","Ring",IF(MID(F3885,LEN(F3885)-2,1)="5","Anklet","")))))</x:f>
        <x:v>Earring</x:v>
      </x:c>
      <x:c r="H3885" s="194">
        <x:v>1</x:v>
      </x:c>
      <x:c r="I3885" s="448"/>
      <x:c r="J3885" s="194" t="s">
        <x:v>3163</x:v>
      </x:c>
      <x:c r="K3885" s="194">
        <x:v>160</x:v>
      </x:c>
    </x:row>
    <x:row r="3886" spans="3:11">
      <x:c r="C3886" s="195" t="s">
        <x:v>6687</x:v>
      </x:c>
      <x:c r="D3886" s="194" t="str">
        <x:f t="shared" si="22"/>
        <x:v>Earring</x:v>
      </x:c>
      <x:c r="E3886" s="194">
        <x:v>1</x:v>
      </x:c>
      <x:c r="F3886" s="355" t="s">
        <x:v>6225</x:v>
      </x:c>
      <x:c r="G3886" s="356" t="str">
        <x:f>IF(MID(F3886,LEN(F3886)-2,1)="1","Earring",IF(MID(F3886,LEN(F3886)-2,1)="2","Necklace",IF(MID(F3886,LEN(F3886)-2,1)="3","Bracelet",IF(MID(F3886,LEN(F3886)-2,1)="4","Ring",IF(MID(F3886,LEN(F3886)-2,1)="5","Anklet","")))))</x:f>
        <x:v>Earring</x:v>
      </x:c>
      <x:c r="H3886" s="356">
        <x:v>1</x:v>
      </x:c>
      <x:c r="I3886" s="448"/>
      <x:c r="J3886" s="194" t="s">
        <x:v>2858</x:v>
      </x:c>
      <x:c r="K3886" s="194">
        <x:v>160</x:v>
      </x:c>
    </x:row>
    <x:row r="3887" spans="3:11">
      <x:c r="C3887" s="195" t="s">
        <x:v>6865</x:v>
      </x:c>
      <x:c r="D3887" s="194" t="str">
        <x:f t="shared" si="22"/>
        <x:v>Earring</x:v>
      </x:c>
      <x:c r="E3887" s="194">
        <x:v>1</x:v>
      </x:c>
      <x:c r="F3887" s="355" t="s">
        <x:v>6687</x:v>
      </x:c>
      <x:c r="G3887" s="356" t="str">
        <x:f>IF(MID(F3887,LEN(F3887)-2,1)="1","Earring",IF(MID(F3887,LEN(F3887)-2,1)="2","Necklace",IF(MID(F3887,LEN(F3887)-2,1)="3","Bracelet",IF(MID(F3887,LEN(F3887)-2,1)="4","Ring",IF(MID(F3887,LEN(F3887)-2,1)="5","Anklet","")))))</x:f>
        <x:v>Earring</x:v>
      </x:c>
      <x:c r="H3887" s="356">
        <x:v>1</x:v>
      </x:c>
      <x:c r="I3887" s="448" t="s">
        <x:v>7755</x:v>
      </x:c>
      <x:c r="J3887" s="194" t="s">
        <x:v>3163</x:v>
      </x:c>
      <x:c r="K3887" s="194">
        <x:v>150</x:v>
      </x:c>
    </x:row>
    <x:row r="3888" spans="3:11">
      <x:c r="C3888" s="195" t="s">
        <x:v>3303</x:v>
      </x:c>
      <x:c r="D3888" s="194" t="str">
        <x:f t="shared" si="22"/>
        <x:v>Earring</x:v>
      </x:c>
      <x:c r="E3888" s="194">
        <x:v>1</x:v>
      </x:c>
      <x:c r="F3888" s="195" t="s">
        <x:v>6865</x:v>
      </x:c>
      <x:c r="G3888" s="194" t="str">
        <x:f>IF(MID(F3888,LEN(F3888)-2,1)="1","Earring",IF(MID(F3888,LEN(F3888)-2,1)="2","Necklace",IF(MID(F3888,LEN(F3888)-2,1)="3","Bracelet",IF(MID(F3888,LEN(F3888)-2,1)="4","Ring",IF(MID(F3888,LEN(F3888)-2,1)="5","Anklet","")))))</x:f>
        <x:v>Earring</x:v>
      </x:c>
      <x:c r="H3888" s="194">
        <x:v>1</x:v>
      </x:c>
      <x:c r="I3888" s="448"/>
      <x:c r="J3888" s="194" t="s">
        <x:v>3163</x:v>
      </x:c>
      <x:c r="K3888" s="194">
        <x:v>100</x:v>
      </x:c>
    </x:row>
    <x:row r="3889" spans="3:11">
      <x:c r="C3889" s="195" t="s">
        <x:v>4233</x:v>
      </x:c>
      <x:c r="D3889" s="194" t="str">
        <x:f t="shared" si="22"/>
        <x:v>Earring</x:v>
      </x:c>
      <x:c r="E3889" s="194">
        <x:v>1</x:v>
      </x:c>
      <x:c r="F3889" s="195" t="s">
        <x:v>3303</x:v>
      </x:c>
      <x:c r="G3889" s="194" t="str">
        <x:f>IF(MID(F3889,LEN(F3889)-2,1)="1","Earring",IF(MID(F3889,LEN(F3889)-2,1)="2","Necklace",IF(MID(F3889,LEN(F3889)-2,1)="3","Bracelet",IF(MID(F3889,LEN(F3889)-2,1)="4","Ring",IF(MID(F3889,LEN(F3889)-2,1)="5","Anklet","")))))</x:f>
        <x:v>Earring</x:v>
      </x:c>
      <x:c r="H3889" s="194">
        <x:v>1</x:v>
      </x:c>
      <x:c r="I3889" s="448"/>
      <x:c r="J3889" s="194" t="s">
        <x:v>3163</x:v>
      </x:c>
      <x:c r="K3889" s="194">
        <x:v>160</x:v>
      </x:c>
    </x:row>
    <x:row r="3890" spans="3:11">
      <x:c r="C3890" s="195" t="s">
        <x:v>1971</x:v>
      </x:c>
      <x:c r="D3890" s="194" t="str">
        <x:f t="shared" si="22"/>
        <x:v>Earring</x:v>
      </x:c>
      <x:c r="E3890" s="194">
        <x:v>1</x:v>
      </x:c>
      <x:c r="F3890" s="233" t="s">
        <x:v>4233</x:v>
      </x:c>
      <x:c r="G3890" s="234" t="str">
        <x:f>IF(MID(F3890,LEN(F3890)-2,1)="1","Earring",IF(MID(F3890,LEN(F3890)-2,1)="2","Necklace",IF(MID(F3890,LEN(F3890)-2,1)="3","Bracelet",IF(MID(F3890,LEN(F3890)-2,1)="4","Ring",IF(MID(F3890,LEN(F3890)-2,1)="5","Anklet","")))))</x:f>
        <x:v>Earring</x:v>
      </x:c>
      <x:c r="H3890" s="234">
        <x:v>1</x:v>
      </x:c>
      <x:c r="I3890" s="448"/>
      <x:c r="J3890" s="194" t="s">
        <x:v>7785</x:v>
      </x:c>
      <x:c r="K3890" s="194">
        <x:v>190</x:v>
      </x:c>
    </x:row>
    <x:row r="3891" spans="3:11">
      <x:c r="C3891" s="195" t="s">
        <x:v>6632</x:v>
      </x:c>
      <x:c r="D3891" s="194" t="str">
        <x:f t="shared" si="22"/>
        <x:v>Necklace</x:v>
      </x:c>
      <x:c r="E3891" s="194">
        <x:v>1</x:v>
      </x:c>
      <x:c r="F3891" s="233" t="s">
        <x:v>2300</x:v>
      </x:c>
      <x:c r="G3891" s="234" t="s">
        <x:v>2999</x:v>
      </x:c>
      <x:c r="H3891" s="234">
        <x:v>1</x:v>
      </x:c>
      <x:c r="I3891" s="448"/>
      <x:c r="J3891" s="194" t="s">
        <x:v>7785</x:v>
      </x:c>
      <x:c r="K3891" s="194">
        <x:v>190</x:v>
      </x:c>
    </x:row>
    <x:row r="3892" spans="3:11">
      <x:c r="C3892" s="195" t="s">
        <x:v>3365</x:v>
      </x:c>
      <x:c r="D3892" s="194" t="str">
        <x:f t="shared" si="22"/>
        <x:v>Necklace</x:v>
      </x:c>
      <x:c r="E3892" s="194">
        <x:v>1</x:v>
      </x:c>
      <x:c r="F3892" s="233" t="s">
        <x:v>1971</x:v>
      </x:c>
      <x:c r="G3892" s="234" t="str">
        <x:f>IF(MID(F3892,LEN(F3892)-2,1)="1","Earring",IF(MID(F3892,LEN(F3892)-2,1)="2","Necklace",IF(MID(F3892,LEN(F3892)-2,1)="3","Bracelet",IF(MID(F3892,LEN(F3892)-2,1)="4","Ring",IF(MID(F3892,LEN(F3892)-2,1)="5","Anklet","")))))</x:f>
        <x:v>Earring</x:v>
      </x:c>
      <x:c r="H3892" s="234">
        <x:v>1</x:v>
      </x:c>
      <x:c r="I3892" s="448"/>
      <x:c r="J3892" s="194" t="s">
        <x:v>3163</x:v>
      </x:c>
      <x:c r="K3892" s="194">
        <x:v>220</x:v>
      </x:c>
    </x:row>
    <x:row r="3893" spans="5:5">
      <x:c r="E3893" s="194">
        <x:f>SUM(E3882:E3892)</x:f>
        <x:v>11</x:v>
      </x:c>
    </x:row>
    <x:row r="3894" spans="1:11">
      <x:c r="A3894" s="186">
        <x:v>45987</x:v>
      </x:c>
      <x:c r="B3894" s="452" t="s">
        <x:v>7762</x:v>
      </x:c>
      <x:c r="C3894" s="195" t="s">
        <x:v>6681</x:v>
      </x:c>
      <x:c r="D3894" s="194" t="s">
        <x:v>2999</x:v>
      </x:c>
      <x:c r="E3894" s="194">
        <x:v>1</x:v>
      </x:c>
      <x:c r="F3894" s="195" t="s">
        <x:v>4211</x:v>
      </x:c>
      <x:c r="G3894" s="194" t="str">
        <x:f>IF(MID(F3894,LEN(F3894)-2,1)="1","Earring",IF(MID(F3894,LEN(F3894)-2,1)="2","Necklace",IF(MID(F3894,LEN(F3894)-2,1)="3","Bracelet",IF(MID(F3894,LEN(F3894)-2,1)="4","Ring",IF(MID(F3894,LEN(F3894)-2,1)="5","Anklet","")))))</x:f>
        <x:v>Earring</x:v>
      </x:c>
      <x:c r="H3894" s="194">
        <x:v>1</x:v>
      </x:c>
      <x:c r="I3894" s="448"/>
      <x:c r="J3894" s="194" t="s">
        <x:v>8995</x:v>
      </x:c>
      <x:c r="K3894" s="194">
        <x:v>130</x:v>
      </x:c>
    </x:row>
    <x:row r="3895" spans="3:11">
      <x:c r="C3895" s="195" t="s">
        <x:v>8139</x:v>
      </x:c>
      <x:c r="D3895" s="194" t="s">
        <x:v>2999</x:v>
      </x:c>
      <x:c r="E3895" s="194">
        <x:v>1</x:v>
      </x:c>
      <x:c r="F3895" s="326" t="s">
        <x:v>5790</x:v>
      </x:c>
      <x:c r="G3895" s="327" t="str">
        <x:f>IF(MID(F3895,LEN(F3895)-2,1)="1","Earring",IF(MID(F3895,LEN(F3895)-2,1)="2","Necklace",IF(MID(F3895,LEN(F3895)-2,1)="3","Bracelet",IF(MID(F3895,LEN(F3895)-2,1)="4","Ring",IF(MID(F3895,LEN(F3895)-2,1)="5","Anklet","")))))</x:f>
        <x:v>Earring</x:v>
      </x:c>
      <x:c r="H3895" s="327">
        <x:v>1</x:v>
      </x:c>
      <x:c r="I3895" s="448" t="s">
        <x:v>7755</x:v>
      </x:c>
      <x:c r="J3895" s="194" t="s">
        <x:v>3163</x:v>
      </x:c>
      <x:c r="K3895" s="194">
        <x:v>200</x:v>
      </x:c>
    </x:row>
    <x:row r="3896" spans="3:11">
      <x:c r="C3896" s="195" t="s">
        <x:v>8305</x:v>
      </x:c>
      <x:c r="D3896" s="194" t="s">
        <x:v>2999</x:v>
      </x:c>
      <x:c r="E3896" s="194">
        <x:v>1</x:v>
      </x:c>
      <x:c r="F3896" s="195" t="s">
        <x:v>6243</x:v>
      </x:c>
      <x:c r="G3896" s="194" t="str">
        <x:f>IF(MID(F3896,LEN(F3896)-2,1)="1","Earring",IF(MID(F3896,LEN(F3896)-2,1)="2","Necklace",IF(MID(F3896,LEN(F3896)-2,1)="3","Bracelet",IF(MID(F3896,LEN(F3896)-2,1)="4","Ring",IF(MID(F3896,LEN(F3896)-2,1)="5","Anklet","")))))</x:f>
        <x:v>Bracelet</x:v>
      </x:c>
      <x:c r="H3896" s="194">
        <x:v>1</x:v>
      </x:c>
      <x:c r="I3896" s="448" t="s">
        <x:v>7755</x:v>
      </x:c>
      <x:c r="J3896" s="194" t="s">
        <x:v>3163</x:v>
      </x:c>
      <x:c r="K3896" s="194">
        <x:v>300</x:v>
      </x:c>
    </x:row>
    <x:row r="3897" spans="3:11">
      <x:c r="C3897" s="195" t="s">
        <x:v>8876</x:v>
      </x:c>
      <x:c r="D3897" s="194" t="s">
        <x:v>2999</x:v>
      </x:c>
      <x:c r="E3897" s="194">
        <x:v>1</x:v>
      </x:c>
      <x:c r="F3897" s="195" t="s">
        <x:v>3273</x:v>
      </x:c>
      <x:c r="G3897" s="194" t="str">
        <x:f>IF(MID(F3897,LEN(F3897)-2,1)="1","Earring",IF(MID(F3897,LEN(F3897)-2,1)="2","Necklace",IF(MID(F3897,LEN(F3897)-2,1)="3","Bracelet",IF(MID(F3897,LEN(F3897)-2,1)="4","Ring",IF(MID(F3897,LEN(F3897)-2,1)="5","Anklet","")))))</x:f>
        <x:v>Ring</x:v>
      </x:c>
      <x:c r="H3897" s="194">
        <x:v>1</x:v>
      </x:c>
      <x:c r="I3897" s="448" t="s">
        <x:v>4958</x:v>
      </x:c>
      <x:c r="J3897" s="194" t="s">
        <x:v>7785</x:v>
      </x:c>
      <x:c r="K3897" s="194">
        <x:v>140</x:v>
      </x:c>
    </x:row>
    <x:row r="3898" spans="3:11">
      <x:c r="C3898" s="195" t="s">
        <x:v>6243</x:v>
      </x:c>
      <x:c r="D3898" s="194" t="str">
        <x:f t="shared" ref="D3898:D3910" si="23">IF(MID(C3898,LEN(C3898)-2,1)="1","Earring",IF(MID(C3898,LEN(C3898)-2,1)="2","Necklace",IF(MID(C3898,LEN(C3898)-2,1)="3","Bracelet",IF(MID(C3898,LEN(C3898)-2,1)="4","Ring",IF(MID(C3898,LEN(C3898)-2,1)="5","Anklet","")))))</x:f>
        <x:v>Bracelet</x:v>
      </x:c>
      <x:c r="E3898" s="194">
        <x:v>1</x:v>
      </x:c>
      <x:c r="F3898" s="319" t="s">
        <x:v>1858</x:v>
      </x:c>
      <x:c r="G3898" s="320" t="str">
        <x:f>IF(MID(F3898,LEN(F3898)-2,1)="1","Earring",IF(MID(F3898,LEN(F3898)-2,1)="2","Necklace",IF(MID(F3898,LEN(F3898)-2,1)="3","Bracelet",IF(MID(F3898,LEN(F3898)-2,1)="4","Ring",IF(MID(F3898,LEN(F3898)-2,1)="5","Anklet","")))))</x:f>
        <x:v>Earring</x:v>
      </x:c>
      <x:c r="H3898" s="320">
        <x:v>1</x:v>
      </x:c>
      <x:c r="I3898" s="448"/>
      <x:c r="J3898" s="194" t="s">
        <x:v>3163</x:v>
      </x:c>
      <x:c r="K3898" s="194">
        <x:v>190</x:v>
      </x:c>
    </x:row>
    <x:row r="3899" spans="3:11">
      <x:c r="C3899" s="195" t="s">
        <x:v>4594</x:v>
      </x:c>
      <x:c r="D3899" s="194" t="str">
        <x:f t="shared" si="23"/>
        <x:v>Bracelet</x:v>
      </x:c>
      <x:c r="E3899" s="194">
        <x:v>1</x:v>
      </x:c>
      <x:c r="F3899" s="195" t="s">
        <x:v>4488</x:v>
      </x:c>
      <x:c r="G3899" s="230" t="s">
        <x:v>8437</x:v>
      </x:c>
      <x:c r="H3899" s="194">
        <x:v>1</x:v>
      </x:c>
      <x:c r="I3899" s="448"/>
      <x:c r="J3899" s="194" t="s">
        <x:v>7785</x:v>
      </x:c>
      <x:c r="K3899" s="194">
        <x:v>85</x:v>
      </x:c>
    </x:row>
    <x:row r="3900" spans="3:11">
      <x:c r="C3900" s="195" t="s">
        <x:v>8915</x:v>
      </x:c>
      <x:c r="D3900" s="194" t="str">
        <x:f t="shared" si="23"/>
        <x:v>Bracelet</x:v>
      </x:c>
      <x:c r="E3900" s="194">
        <x:v>1</x:v>
      </x:c>
      <x:c r="F3900" s="355" t="s">
        <x:v>6247</x:v>
      </x:c>
      <x:c r="G3900" s="204" t="s">
        <x:v>6843</x:v>
      </x:c>
      <x:c r="H3900" s="356">
        <x:v>1</x:v>
      </x:c>
      <x:c r="I3900" s="448"/>
      <x:c r="J3900" s="194" t="s">
        <x:v>3163</x:v>
      </x:c>
      <x:c r="K3900" s="194">
        <x:v>270</x:v>
      </x:c>
    </x:row>
    <x:row r="3901" spans="3:11">
      <x:c r="C3901" s="195" t="s">
        <x:v>4211</x:v>
      </x:c>
      <x:c r="D3901" s="194" t="str">
        <x:f t="shared" si="23"/>
        <x:v>Earring</x:v>
      </x:c>
      <x:c r="E3901" s="194">
        <x:v>1</x:v>
      </x:c>
      <x:c r="F3901" s="195" t="s">
        <x:v>6706</x:v>
      </x:c>
      <x:c r="G3901" s="194" t="str">
        <x:f>IF(MID(F3901,LEN(F3901)-2,1)="1","Earring",IF(MID(F3901,LEN(F3901)-2,1)="2","Necklace",IF(MID(F3901,LEN(F3901)-2,1)="3","Bracelet",IF(MID(F3901,LEN(F3901)-2,1)="4","Ring",IF(MID(F3901,LEN(F3901)-2,1)="5","Anklet","")))))</x:f>
        <x:v>Earring</x:v>
      </x:c>
      <x:c r="H3901" s="194">
        <x:v>1</x:v>
      </x:c>
      <x:c r="I3901" s="448"/>
      <x:c r="J3901" s="194" t="s">
        <x:v>2858</x:v>
      </x:c>
      <x:c r="K3901" s="194">
        <x:v>230</x:v>
      </x:c>
    </x:row>
    <x:row r="3902" spans="3:11">
      <x:c r="C3902" s="195" t="s">
        <x:v>5790</x:v>
      </x:c>
      <x:c r="D3902" s="194" t="str">
        <x:f t="shared" si="23"/>
        <x:v>Earring</x:v>
      </x:c>
      <x:c r="E3902" s="194">
        <x:v>1</x:v>
      </x:c>
      <x:c r="F3902" s="195" t="s">
        <x:v>3372</x:v>
      </x:c>
      <x:c r="G3902" s="194" t="str">
        <x:f>IF(MID(F3902,LEN(F3902)-2,1)="1","Earring",IF(MID(F3902,LEN(F3902)-2,1)="2","Necklace",IF(MID(F3902,LEN(F3902)-2,1)="3","Bracelet",IF(MID(F3902,LEN(F3902)-2,1)="4","Ring",IF(MID(F3902,LEN(F3902)-2,1)="5","Anklet","")))))</x:f>
        <x:v>Necklace</x:v>
      </x:c>
      <x:c r="H3902" s="194">
        <x:v>1</x:v>
      </x:c>
      <x:c r="I3902" s="448" t="s">
        <x:v>7755</x:v>
      </x:c>
      <x:c r="J3902" s="194" t="s">
        <x:v>7785</x:v>
      </x:c>
      <x:c r="K3902" s="194">
        <x:v>180</x:v>
      </x:c>
    </x:row>
    <x:row r="3903" spans="3:11">
      <x:c r="C3903" s="195" t="s">
        <x:v>1858</x:v>
      </x:c>
      <x:c r="D3903" s="194" t="str">
        <x:f t="shared" si="23"/>
        <x:v>Earring</x:v>
      </x:c>
      <x:c r="E3903" s="194">
        <x:v>1</x:v>
      </x:c>
      <x:c r="F3903" s="195" t="s">
        <x:v>6681</x:v>
      </x:c>
      <x:c r="G3903" s="194" t="s">
        <x:v>2999</x:v>
      </x:c>
      <x:c r="H3903" s="194">
        <x:v>1</x:v>
      </x:c>
      <x:c r="I3903" s="448"/>
      <x:c r="J3903" s="194" t="s">
        <x:v>7785</x:v>
      </x:c>
      <x:c r="K3903" s="194">
        <x:v>180</x:v>
      </x:c>
    </x:row>
    <x:row r="3904" spans="3:11">
      <x:c r="C3904" s="195" t="s">
        <x:v>6706</x:v>
      </x:c>
      <x:c r="D3904" s="194" t="str">
        <x:f t="shared" si="23"/>
        <x:v>Earring</x:v>
      </x:c>
      <x:c r="E3904" s="194">
        <x:v>1</x:v>
      </x:c>
      <x:c r="F3904" s="195" t="s">
        <x:v>4594</x:v>
      </x:c>
      <x:c r="G3904" s="194" t="str">
        <x:f>IF(MID(F3904,LEN(F3904)-2,1)="1","Earring",IF(MID(F3904,LEN(F3904)-2,1)="2","Necklace",IF(MID(F3904,LEN(F3904)-2,1)="3","Bracelet",IF(MID(F3904,LEN(F3904)-2,1)="4","Ring",IF(MID(F3904,LEN(F3904)-2,1)="5","Anklet","")))))</x:f>
        <x:v>Bracelet</x:v>
      </x:c>
      <x:c r="H3904" s="194">
        <x:v>1</x:v>
      </x:c>
      <x:c r="I3904" s="448"/>
      <x:c r="J3904" s="194" t="s">
        <x:v>3163</x:v>
      </x:c>
      <x:c r="K3904" s="194">
        <x:v>190</x:v>
      </x:c>
    </x:row>
    <x:row r="3905" spans="3:11">
      <x:c r="C3905" s="195" t="s">
        <x:v>8882</x:v>
      </x:c>
      <x:c r="D3905" s="194" t="str">
        <x:f t="shared" si="23"/>
        <x:v>Earring</x:v>
      </x:c>
      <x:c r="E3905" s="194">
        <x:v>1</x:v>
      </x:c>
      <x:c r="F3905" s="195" t="s">
        <x:v>8139</x:v>
      </x:c>
      <x:c r="G3905" s="194" t="s">
        <x:v>2999</x:v>
      </x:c>
      <x:c r="H3905" s="194">
        <x:v>1</x:v>
      </x:c>
      <x:c r="I3905" s="448"/>
      <x:c r="J3905" s="194" t="s">
        <x:v>7348</x:v>
      </x:c>
      <x:c r="K3905" s="194">
        <x:v>310</x:v>
      </x:c>
    </x:row>
    <x:row r="3906" spans="3:11">
      <x:c r="C3906" s="195" t="s">
        <x:v>6247</x:v>
      </x:c>
      <x:c r="D3906" s="87" t="s">
        <x:v>6843</x:v>
      </x:c>
      <x:c r="E3906" s="194">
        <x:v>1</x:v>
      </x:c>
      <x:c r="F3906" s="195" t="s">
        <x:v>8305</x:v>
      </x:c>
      <x:c r="G3906" s="194" t="s">
        <x:v>2999</x:v>
      </x:c>
      <x:c r="H3906" s="194">
        <x:v>1</x:v>
      </x:c>
      <x:c r="I3906" s="448" t="s">
        <x:v>4958</x:v>
      </x:c>
      <x:c r="J3906" s="194" t="s">
        <x:v>7348</x:v>
      </x:c>
      <x:c r="K3906" s="194">
        <x:v>310</x:v>
      </x:c>
    </x:row>
    <x:row r="3907" spans="3:11">
      <x:c r="C3907" s="195" t="s">
        <x:v>3372</x:v>
      </x:c>
      <x:c r="D3907" s="194" t="str">
        <x:f t="shared" si="23"/>
        <x:v>Necklace</x:v>
      </x:c>
      <x:c r="E3907" s="194">
        <x:v>1</x:v>
      </x:c>
      <x:c r="F3907" s="195" t="s">
        <x:v>8876</x:v>
      </x:c>
      <x:c r="G3907" s="194" t="s">
        <x:v>2999</x:v>
      </x:c>
      <x:c r="H3907" s="194">
        <x:v>1</x:v>
      </x:c>
      <x:c r="I3907" s="448"/>
      <x:c r="J3907" s="194" t="s">
        <x:v>7348</x:v>
      </x:c>
      <x:c r="K3907" s="194">
        <x:v>310</x:v>
      </x:c>
    </x:row>
    <x:row r="3908" spans="3:11">
      <x:c r="C3908" s="195" t="s">
        <x:v>4667</x:v>
      </x:c>
      <x:c r="D3908" s="194" t="str">
        <x:f t="shared" si="23"/>
        <x:v>Necklace</x:v>
      </x:c>
      <x:c r="E3908" s="194">
        <x:v>1</x:v>
      </x:c>
      <x:c r="F3908" s="233" t="s">
        <x:v>8882</x:v>
      </x:c>
      <x:c r="G3908" s="234" t="str">
        <x:f>IF(MID(F3908,LEN(F3908)-2,1)="1","Earring",IF(MID(F3908,LEN(F3908)-2,1)="2","Necklace",IF(MID(F3908,LEN(F3908)-2,1)="3","Bracelet",IF(MID(F3908,LEN(F3908)-2,1)="4","Ring",IF(MID(F3908,LEN(F3908)-2,1)="5","Anklet","")))))</x:f>
        <x:v>Earring</x:v>
      </x:c>
      <x:c r="H3908" s="234">
        <x:v>1</x:v>
      </x:c>
      <x:c r="I3908" s="448"/>
      <x:c r="J3908" s="194" t="s">
        <x:v>7348</x:v>
      </x:c>
      <x:c r="K3908" s="194">
        <x:v>160</x:v>
      </x:c>
    </x:row>
    <x:row r="3909" spans="3:11">
      <x:c r="C3909" s="195" t="s">
        <x:v>4488</x:v>
      </x:c>
      <x:c r="D3909" s="230" t="s">
        <x:v>8437</x:v>
      </x:c>
      <x:c r="E3909" s="194">
        <x:v>1</x:v>
      </x:c>
      <x:c r="F3909" s="233" t="s">
        <x:v>4667</x:v>
      </x:c>
      <x:c r="G3909" s="234" t="str">
        <x:f>IF(MID(F3909,LEN(F3909)-2,1)="1","Earring",IF(MID(F3909,LEN(F3909)-2,1)="2","Necklace",IF(MID(F3909,LEN(F3909)-2,1)="3","Bracelet",IF(MID(F3909,LEN(F3909)-2,1)="4","Ring",IF(MID(F3909,LEN(F3909)-2,1)="5","Anklet","")))))</x:f>
        <x:v>Necklace</x:v>
      </x:c>
      <x:c r="H3909" s="234">
        <x:v>1</x:v>
      </x:c>
      <x:c r="I3909" s="448"/>
      <x:c r="J3909" s="194" t="s">
        <x:v>7785</x:v>
      </x:c>
      <x:c r="K3909" s="194">
        <x:v>190</x:v>
      </x:c>
    </x:row>
    <x:row r="3910" spans="3:11">
      <x:c r="C3910" s="195" t="s">
        <x:v>3273</x:v>
      </x:c>
      <x:c r="D3910" s="194" t="str">
        <x:f t="shared" si="23"/>
        <x:v>Ring</x:v>
      </x:c>
      <x:c r="E3910" s="194">
        <x:v>1</x:v>
      </x:c>
      <x:c r="F3910" s="233" t="s">
        <x:v>8915</x:v>
      </x:c>
      <x:c r="G3910" s="234" t="str">
        <x:f>IF(MID(F3910,LEN(F3910)-2,1)="1","Earring",IF(MID(F3910,LEN(F3910)-2,1)="2","Necklace",IF(MID(F3910,LEN(F3910)-2,1)="3","Bracelet",IF(MID(F3910,LEN(F3910)-2,1)="4","Ring",IF(MID(F3910,LEN(F3910)-2,1)="5","Anklet","")))))</x:f>
        <x:v>Bracelet</x:v>
      </x:c>
      <x:c r="H3910" s="234">
        <x:v>1</x:v>
      </x:c>
      <x:c r="I3910" s="448"/>
      <x:c r="J3910" s="194" t="s">
        <x:v>3163</x:v>
      </x:c>
      <x:c r="K3910" s="194">
        <x:v>290</x:v>
      </x:c>
    </x:row>
    <x:row r="3911" spans="5:5">
      <x:c r="E3911" s="194">
        <x:f>SUM(E3894:E3910)</x:f>
        <x:v>17</x:v>
      </x:c>
    </x:row>
    <x:row r="3912" spans="1:11">
      <x:c r="A3912" s="186">
        <x:v>45988</x:v>
      </x:c>
      <x:c r="B3912" s="452" t="s">
        <x:v>7753</x:v>
      </x:c>
      <x:c r="C3912" s="195" t="s">
        <x:v>5639</x:v>
      </x:c>
      <x:c r="D3912" s="194" t="str">
        <x:f t="shared" ref="D3912:D3923" si="24">IF(MID(C3912,LEN(C3912)-2,1)="1","Earring",IF(MID(C3912,LEN(C3912)-2,1)="2","Necklace",IF(MID(C3912,LEN(C3912)-2,1)="3","Bracelet",IF(MID(C3912,LEN(C3912)-2,1)="4","Ring",IF(MID(C3912,LEN(C3912)-2,1)="5","Anklet","")))))</x:f>
        <x:v>Bracelet</x:v>
      </x:c>
      <x:c r="E3912" s="194">
        <x:v>1</x:v>
      </x:c>
      <x:c r="F3912" s="319" t="s">
        <x:v>5639</x:v>
      </x:c>
      <x:c r="G3912" s="320" t="str">
        <x:f>IF(MID(F3912,LEN(F3912)-2,1)="1","Earring",IF(MID(F3912,LEN(F3912)-2,1)="2","Necklace",IF(MID(F3912,LEN(F3912)-2,1)="3","Bracelet",IF(MID(F3912,LEN(F3912)-2,1)="4","Ring",IF(MID(F3912,LEN(F3912)-2,1)="5","Anklet","")))))</x:f>
        <x:v>Bracelet</x:v>
      </x:c>
      <x:c r="H3912" s="320">
        <x:v>1</x:v>
      </x:c>
      <x:c r="I3912" s="448" t="s">
        <x:v>4958</x:v>
      </x:c>
      <x:c r="J3912" s="194" t="s">
        <x:v>7766</x:v>
      </x:c>
      <x:c r="K3912" s="194">
        <x:v>400</x:v>
      </x:c>
    </x:row>
    <x:row r="3913" spans="3:11">
      <x:c r="C3913" s="195" t="s">
        <x:v>6712</x:v>
      </x:c>
      <x:c r="D3913" s="194" t="str">
        <x:f t="shared" si="24"/>
        <x:v>Bracelet</x:v>
      </x:c>
      <x:c r="E3913" s="194">
        <x:v>1</x:v>
      </x:c>
      <x:c r="F3913" s="195" t="s">
        <x:v>5794</x:v>
      </x:c>
      <x:c r="G3913" s="194" t="str">
        <x:f>IF(MID(F3913,LEN(F3913)-2,1)="1","Earring",IF(MID(F3913,LEN(F3913)-2,1)="2","Necklace",IF(MID(F3913,LEN(F3913)-2,1)="3","Bracelet",IF(MID(F3913,LEN(F3913)-2,1)="4","Ring",IF(MID(F3913,LEN(F3913)-2,1)="5","Anklet","")))))</x:f>
        <x:v>Necklace</x:v>
      </x:c>
      <x:c r="H3913" s="194">
        <x:v>1</x:v>
      </x:c>
      <x:c r="I3913" s="448" t="s">
        <x:v>7755</x:v>
      </x:c>
      <x:c r="J3913" s="194" t="s">
        <x:v>3163</x:v>
      </x:c>
      <x:c r="K3913" s="194">
        <x:v>420</x:v>
      </x:c>
    </x:row>
    <x:row r="3914" spans="3:11">
      <x:c r="C3914" s="195" t="s">
        <x:v>1841</x:v>
      </x:c>
      <x:c r="D3914" s="194" t="str">
        <x:f t="shared" si="24"/>
        <x:v>Bracelet</x:v>
      </x:c>
      <x:c r="E3914" s="194">
        <x:v>1</x:v>
      </x:c>
      <x:c r="F3914" s="355" t="s">
        <x:v>6634</x:v>
      </x:c>
      <x:c r="G3914" s="356" t="str">
        <x:f>IF(MID(F3914,LEN(F3914)-2,1)="1","Earring",IF(MID(F3914,LEN(F3914)-2,1)="2","Necklace",IF(MID(F3914,LEN(F3914)-2,1)="3","Bracelet",IF(MID(F3914,LEN(F3914)-2,1)="4","Ring",IF(MID(F3914,LEN(F3914)-2,1)="5","Anklet","")))))</x:f>
        <x:v>Ring</x:v>
      </x:c>
      <x:c r="H3914" s="356">
        <x:v>1</x:v>
      </x:c>
      <x:c r="I3914" s="448" t="s">
        <x:v>7755</x:v>
      </x:c>
      <x:c r="J3914" s="194" t="s">
        <x:v>7785</x:v>
      </x:c>
      <x:c r="K3914" s="194">
        <x:v>210</x:v>
      </x:c>
    </x:row>
    <x:row r="3915" spans="3:11">
      <x:c r="C3915" s="195" t="s">
        <x:v>4753</x:v>
      </x:c>
      <x:c r="D3915" s="87" t="s">
        <x:v>6843</x:v>
      </x:c>
      <x:c r="E3915" s="194">
        <x:v>1</x:v>
      </x:c>
      <x:c r="F3915" s="195" t="s">
        <x:v>4598</x:v>
      </x:c>
      <x:c r="G3915" s="194" t="str">
        <x:f>IF(MID(F3915,LEN(F3915)-2,1)="1","Earring",IF(MID(F3915,LEN(F3915)-2,1)="2","Necklace",IF(MID(F3915,LEN(F3915)-2,1)="3","Bracelet",IF(MID(F3915,LEN(F3915)-2,1)="4","Ring",IF(MID(F3915,LEN(F3915)-2,1)="5","Anklet","")))))</x:f>
        <x:v>Necklace</x:v>
      </x:c>
      <x:c r="H3915" s="194">
        <x:v>1</x:v>
      </x:c>
      <x:c r="I3915" s="448"/>
      <x:c r="J3915" s="194" t="s">
        <x:v>3163</x:v>
      </x:c>
      <x:c r="K3915" s="194">
        <x:v>260</x:v>
      </x:c>
    </x:row>
    <x:row r="3916" spans="3:11">
      <x:c r="C3916" s="195" t="s">
        <x:v>2331</x:v>
      </x:c>
      <x:c r="D3916" s="87" t="s">
        <x:v>6843</x:v>
      </x:c>
      <x:c r="E3916" s="194">
        <x:v>1</x:v>
      </x:c>
      <x:c r="F3916" s="195" t="s">
        <x:v>4743</x:v>
      </x:c>
      <x:c r="G3916" s="194" t="str">
        <x:f>IF(MID(F3916,LEN(F3916)-2,1)="1","Earring",IF(MID(F3916,LEN(F3916)-2,1)="2","Necklace",IF(MID(F3916,LEN(F3916)-2,1)="3","Bracelet",IF(MID(F3916,LEN(F3916)-2,1)="4","Ring",IF(MID(F3916,LEN(F3916)-2,1)="5","Anklet","")))))</x:f>
        <x:v>Necklace</x:v>
      </x:c>
      <x:c r="H3916" s="194">
        <x:v>1</x:v>
      </x:c>
      <x:c r="I3916" s="448"/>
      <x:c r="J3916" s="194" t="s">
        <x:v>7785</x:v>
      </x:c>
      <x:c r="K3916" s="194">
        <x:v>180</x:v>
      </x:c>
    </x:row>
    <x:row r="3917" spans="3:11">
      <x:c r="C3917" s="195" t="s">
        <x:v>5794</x:v>
      </x:c>
      <x:c r="D3917" s="194" t="str">
        <x:f t="shared" si="24"/>
        <x:v>Necklace</x:v>
      </x:c>
      <x:c r="E3917" s="194">
        <x:v>1</x:v>
      </x:c>
      <x:c r="F3917" s="195" t="s">
        <x:v>6712</x:v>
      </x:c>
      <x:c r="G3917" s="194" t="str">
        <x:f>IF(MID(F3917,LEN(F3917)-2,1)="1","Earring",IF(MID(F3917,LEN(F3917)-2,1)="2","Necklace",IF(MID(F3917,LEN(F3917)-2,1)="3","Bracelet",IF(MID(F3917,LEN(F3917)-2,1)="4","Ring",IF(MID(F3917,LEN(F3917)-2,1)="5","Anklet","")))))</x:f>
        <x:v>Bracelet</x:v>
      </x:c>
      <x:c r="H3917" s="194">
        <x:v>1</x:v>
      </x:c>
      <x:c r="I3917" s="448"/>
      <x:c r="J3917" s="194" t="s">
        <x:v>3163</x:v>
      </x:c>
      <x:c r="K3917" s="194">
        <x:v>180</x:v>
      </x:c>
    </x:row>
    <x:row r="3918" spans="3:11">
      <x:c r="C3918" s="195" t="s">
        <x:v>4598</x:v>
      </x:c>
      <x:c r="D3918" s="194" t="str">
        <x:f t="shared" si="24"/>
        <x:v>Necklace</x:v>
      </x:c>
      <x:c r="E3918" s="194">
        <x:v>1</x:v>
      </x:c>
      <x:c r="F3918" s="195" t="s">
        <x:v>4768</x:v>
      </x:c>
      <x:c r="G3918" s="194" t="str">
        <x:f>IF(MID(F3918,LEN(F3918)-2,1)="1","Earring",IF(MID(F3918,LEN(F3918)-2,1)="2","Necklace",IF(MID(F3918,LEN(F3918)-2,1)="3","Bracelet",IF(MID(F3918,LEN(F3918)-2,1)="4","Ring",IF(MID(F3918,LEN(F3918)-2,1)="5","Anklet","")))))</x:f>
        <x:v>Necklace</x:v>
      </x:c>
      <x:c r="H3918" s="194">
        <x:v>1</x:v>
      </x:c>
      <x:c r="I3918" s="448" t="s">
        <x:v>7755</x:v>
      </x:c>
      <x:c r="J3918" s="194" t="s">
        <x:v>7785</x:v>
      </x:c>
      <x:c r="K3918" s="194">
        <x:v>160</x:v>
      </x:c>
    </x:row>
    <x:row r="3919" spans="3:11">
      <x:c r="C3919" s="195" t="s">
        <x:v>4743</x:v>
      </x:c>
      <x:c r="D3919" s="194" t="str">
        <x:f t="shared" si="24"/>
        <x:v>Necklace</x:v>
      </x:c>
      <x:c r="E3919" s="194">
        <x:v>1</x:v>
      </x:c>
      <x:c r="F3919" s="195" t="s">
        <x:v>4753</x:v>
      </x:c>
      <x:c r="G3919" s="120" t="s">
        <x:v>6843</x:v>
      </x:c>
      <x:c r="H3919" s="194">
        <x:v>1</x:v>
      </x:c>
      <x:c r="I3919" s="448"/>
      <x:c r="J3919" s="194" t="s">
        <x:v>7785</x:v>
      </x:c>
      <x:c r="K3919" s="194">
        <x:v>150</x:v>
      </x:c>
    </x:row>
    <x:row r="3920" spans="3:11">
      <x:c r="C3920" s="195" t="s">
        <x:v>4768</x:v>
      </x:c>
      <x:c r="D3920" s="194" t="str">
        <x:f t="shared" si="24"/>
        <x:v>Necklace</x:v>
      </x:c>
      <x:c r="E3920" s="194">
        <x:v>1</x:v>
      </x:c>
      <x:c r="F3920" s="233" t="s">
        <x:v>1841</x:v>
      </x:c>
      <x:c r="G3920" s="234" t="str">
        <x:f>IF(MID(F3920,LEN(F3920)-2,1)="1","Earring",IF(MID(F3920,LEN(F3920)-2,1)="2","Necklace",IF(MID(F3920,LEN(F3920)-2,1)="3","Bracelet",IF(MID(F3920,LEN(F3920)-2,1)="4","Ring",IF(MID(F3920,LEN(F3920)-2,1)="5","Anklet","")))))</x:f>
        <x:v>Bracelet</x:v>
      </x:c>
      <x:c r="H3920" s="234">
        <x:v>1</x:v>
      </x:c>
      <x:c r="I3920" s="448"/>
      <x:c r="J3920" s="194" t="s">
        <x:v>7785</x:v>
      </x:c>
      <x:c r="K3920" s="194">
        <x:v>190</x:v>
      </x:c>
    </x:row>
    <x:row r="3921" spans="3:11">
      <x:c r="C3921" s="195" t="s">
        <x:v>8830</x:v>
      </x:c>
      <x:c r="D3921" s="194" t="str">
        <x:f t="shared" si="24"/>
        <x:v>Necklace</x:v>
      </x:c>
      <x:c r="E3921" s="194">
        <x:v>1</x:v>
      </x:c>
      <x:c r="F3921" s="233" t="s">
        <x:v>8830</x:v>
      </x:c>
      <x:c r="G3921" s="234" t="str">
        <x:f>IF(MID(F3921,LEN(F3921)-2,1)="1","Earring",IF(MID(F3921,LEN(F3921)-2,1)="2","Necklace",IF(MID(F3921,LEN(F3921)-2,1)="3","Bracelet",IF(MID(F3921,LEN(F3921)-2,1)="4","Ring",IF(MID(F3921,LEN(F3921)-2,1)="5","Anklet","")))))</x:f>
        <x:v>Necklace</x:v>
      </x:c>
      <x:c r="H3921" s="234">
        <x:v>1</x:v>
      </x:c>
      <x:c r="I3921" s="448"/>
      <x:c r="J3921" s="194" t="s">
        <x:v>7785</x:v>
      </x:c>
      <x:c r="K3921" s="194">
        <x:v>150</x:v>
      </x:c>
    </x:row>
    <x:row r="3922" spans="3:11">
      <x:c r="C3922" s="195" t="s">
        <x:v>2192</x:v>
      </x:c>
      <x:c r="D3922" s="194" t="str">
        <x:f t="shared" si="24"/>
        <x:v>Necklace</x:v>
      </x:c>
      <x:c r="E3922" s="194">
        <x:v>1</x:v>
      </x:c>
      <x:c r="F3922" s="233" t="s">
        <x:v>2192</x:v>
      </x:c>
      <x:c r="G3922" s="234" t="str">
        <x:f>IF(MID(F3922,LEN(F3922)-2,1)="1","Earring",IF(MID(F3922,LEN(F3922)-2,1)="2","Necklace",IF(MID(F3922,LEN(F3922)-2,1)="3","Bracelet",IF(MID(F3922,LEN(F3922)-2,1)="4","Ring",IF(MID(F3922,LEN(F3922)-2,1)="5","Anklet","")))))</x:f>
        <x:v>Necklace</x:v>
      </x:c>
      <x:c r="H3922" s="234">
        <x:v>1</x:v>
      </x:c>
      <x:c r="I3922" s="448"/>
      <x:c r="J3922" s="194" t="s">
        <x:v>7785</x:v>
      </x:c>
      <x:c r="K3922" s="194">
        <x:v>160</x:v>
      </x:c>
    </x:row>
    <x:row r="3923" spans="3:11">
      <x:c r="C3923" s="195" t="s">
        <x:v>6634</x:v>
      </x:c>
      <x:c r="D3923" s="194" t="str">
        <x:f t="shared" si="24"/>
        <x:v>Ring</x:v>
      </x:c>
      <x:c r="E3923" s="194">
        <x:v>1</x:v>
      </x:c>
      <x:c r="F3923" s="233" t="s">
        <x:v>2331</x:v>
      </x:c>
      <x:c r="G3923" s="188" t="s">
        <x:v>6843</x:v>
      </x:c>
      <x:c r="H3923" s="234">
        <x:v>1</x:v>
      </x:c>
      <x:c r="I3923" s="448"/>
      <x:c r="J3923" s="194" t="s">
        <x:v>7785</x:v>
      </x:c>
      <x:c r="K3923" s="194">
        <x:v>180</x:v>
      </x:c>
    </x:row>
    <x:row r="3924" spans="5:5">
      <x:c r="E3924" s="194">
        <x:f>SUM(E3912:E3923)</x:f>
        <x:v>12</x:v>
      </x:c>
    </x:row>
    <x:row r="3925" spans="1:11">
      <x:c r="A3925" s="186">
        <x:v>45989</x:v>
      </x:c>
      <x:c r="B3925" s="452" t="s">
        <x:v>7716</x:v>
      </x:c>
      <x:c r="C3925" s="195" t="s">
        <x:v>6868</x:v>
      </x:c>
      <x:c r="D3925" s="194" t="str">
        <x:f t="shared" ref="D3925:D3945" si="25">IF(MID(C3925,LEN(C3925)-2,1)="1","Earring",IF(MID(C3925,LEN(C3925)-2,1)="2","Necklace",IF(MID(C3925,LEN(C3925)-2,1)="3","Bracelet",IF(MID(C3925,LEN(C3925)-2,1)="4","Ring",IF(MID(C3925,LEN(C3925)-2,1)="5","Anklet","")))))</x:f>
        <x:v>Bracelet</x:v>
      </x:c>
      <x:c r="E3925" s="194">
        <x:v>1</x:v>
      </x:c>
      <x:c r="F3925" s="195" t="s">
        <x:v>8149</x:v>
      </x:c>
      <x:c r="G3925" s="194" t="str">
        <x:f>IF(MID(F3925,LEN(F3925)-2,1)="1","Earring",IF(MID(F3925,LEN(F3925)-2,1)="2","Necklace",IF(MID(F3925,LEN(F3925)-2,1)="3","Bracelet",IF(MID(F3925,LEN(F3925)-2,1)="4","Ring",IF(MID(F3925,LEN(F3925)-2,1)="5","Anklet","")))))</x:f>
        <x:v>Earring</x:v>
      </x:c>
      <x:c r="H3925" s="194">
        <x:v>1</x:v>
      </x:c>
      <x:c r="I3925" s="448" t="s">
        <x:v>7755</x:v>
      </x:c>
      <x:c r="J3925" s="194" t="s">
        <x:v>2858</x:v>
      </x:c>
      <x:c r="K3925" s="194">
        <x:v>200</x:v>
      </x:c>
    </x:row>
    <x:row r="3926" spans="3:11">
      <x:c r="C3926" s="195" t="s">
        <x:v>3448</x:v>
      </x:c>
      <x:c r="D3926" s="194" t="str">
        <x:f t="shared" si="25"/>
        <x:v>Bracelet</x:v>
      </x:c>
      <x:c r="E3926" s="194">
        <x:v>1</x:v>
      </x:c>
      <x:c r="F3926" s="486" t="s">
        <x:v>1786</x:v>
      </x:c>
      <x:c r="G3926" s="487" t="str">
        <x:f>IF(MID(F3926,LEN(F3926)-2,1)="1","Earring",IF(MID(F3926,LEN(F3926)-2,1)="2","Necklace",IF(MID(F3926,LEN(F3926)-2,1)="3","Bracelet",IF(MID(F3926,LEN(F3926)-2,1)="4","Ring",IF(MID(F3926,LEN(F3926)-2,1)="5","Anklet","")))))</x:f>
        <x:v>Earring</x:v>
      </x:c>
      <x:c r="H3926" s="487">
        <x:v>1</x:v>
      </x:c>
      <x:c r="I3926" s="448"/>
      <x:c r="J3926" s="194" t="s">
        <x:v>7348</x:v>
      </x:c>
      <x:c r="K3926" s="194">
        <x:v>150</x:v>
      </x:c>
    </x:row>
    <x:row r="3927" spans="3:11">
      <x:c r="C3927" s="195" t="s">
        <x:v>4558</x:v>
      </x:c>
      <x:c r="D3927" s="194" t="str">
        <x:f t="shared" si="25"/>
        <x:v>Bracelet</x:v>
      </x:c>
      <x:c r="E3927" s="194">
        <x:v>1</x:v>
      </x:c>
      <x:c r="F3927" s="195" t="s">
        <x:v>6878</x:v>
      </x:c>
      <x:c r="G3927" s="194" t="str">
        <x:f>IF(MID(F3927,LEN(F3927)-2,1)="1","Earring",IF(MID(F3927,LEN(F3927)-2,1)="2","Necklace",IF(MID(F3927,LEN(F3927)-2,1)="3","Bracelet",IF(MID(F3927,LEN(F3927)-2,1)="4","Ring",IF(MID(F3927,LEN(F3927)-2,1)="5","Anklet","")))))</x:f>
        <x:v>Necklace</x:v>
      </x:c>
      <x:c r="H3927" s="194">
        <x:v>1</x:v>
      </x:c>
      <x:c r="I3927" s="448" t="s">
        <x:v>7755</x:v>
      </x:c>
      <x:c r="J3927" s="194" t="s">
        <x:v>7766</x:v>
      </x:c>
      <x:c r="K3927" s="194">
        <x:v>580</x:v>
      </x:c>
    </x:row>
    <x:row r="3928" spans="3:11">
      <x:c r="C3928" s="195" t="s">
        <x:v>6290</x:v>
      </x:c>
      <x:c r="D3928" s="194" t="str">
        <x:f t="shared" si="25"/>
        <x:v>Bracelet</x:v>
      </x:c>
      <x:c r="E3928" s="194">
        <x:v>1</x:v>
      </x:c>
      <x:c r="F3928" s="195" t="s">
        <x:v>6252</x:v>
      </x:c>
      <x:c r="G3928" s="194" t="str">
        <x:f>IF(MID(F3928,LEN(F3928)-2,1)="1","Earring",IF(MID(F3928,LEN(F3928)-2,1)="2","Necklace",IF(MID(F3928,LEN(F3928)-2,1)="3","Bracelet",IF(MID(F3928,LEN(F3928)-2,1)="4","Ring",IF(MID(F3928,LEN(F3928)-2,1)="5","Anklet","")))))</x:f>
        <x:v>Necklace</x:v>
      </x:c>
      <x:c r="H3928" s="194">
        <x:v>1</x:v>
      </x:c>
      <x:c r="I3928" s="448" t="s">
        <x:v>4958</x:v>
      </x:c>
      <x:c r="J3928" s="194" t="s">
        <x:v>8995</x:v>
      </x:c>
      <x:c r="K3928" s="194">
        <x:v>320</x:v>
      </x:c>
    </x:row>
    <x:row r="3929" spans="3:11">
      <x:c r="C3929" s="195" t="s">
        <x:v>5898</x:v>
      </x:c>
      <x:c r="D3929" s="194" t="str">
        <x:f t="shared" si="25"/>
        <x:v>Bracelet</x:v>
      </x:c>
      <x:c r="E3929" s="194">
        <x:v>1</x:v>
      </x:c>
      <x:c r="F3929" s="632" t="s">
        <x:v>4750</x:v>
      </x:c>
      <x:c r="G3929" s="633" t="str">
        <x:f>IF(MID(F3929,LEN(F3929)-2,1)="1","Earring",IF(MID(F3929,LEN(F3929)-2,1)="2","Necklace",IF(MID(F3929,LEN(F3929)-2,1)="3","Bracelet",IF(MID(F3929,LEN(F3929)-2,1)="4","Ring",IF(MID(F3929,LEN(F3929)-2,1)="5","Anklet","")))))</x:f>
        <x:v>Ring</x:v>
      </x:c>
      <x:c r="H3929" s="633">
        <x:v>1</x:v>
      </x:c>
      <x:c r="I3929" s="448"/>
      <x:c r="J3929" s="194" t="s">
        <x:v>8995</x:v>
      </x:c>
      <x:c r="K3929" s="194">
        <x:v>130</x:v>
      </x:c>
    </x:row>
    <x:row r="3930" spans="3:11">
      <x:c r="C3930" s="195" t="s">
        <x:v>8149</x:v>
      </x:c>
      <x:c r="D3930" s="194" t="str">
        <x:f t="shared" si="25"/>
        <x:v>Earring</x:v>
      </x:c>
      <x:c r="E3930" s="194">
        <x:v>1</x:v>
      </x:c>
      <x:c r="F3930" s="195" t="s">
        <x:v>4663</x:v>
      </x:c>
      <x:c r="G3930" s="194" t="str">
        <x:f>IF(MID(F3930,LEN(F3930)-2,1)="1","Earring",IF(MID(F3930,LEN(F3930)-2,1)="2","Necklace",IF(MID(F3930,LEN(F3930)-2,1)="3","Bracelet",IF(MID(F3930,LEN(F3930)-2,1)="4","Ring",IF(MID(F3930,LEN(F3930)-2,1)="5","Anklet","")))))</x:f>
        <x:v>Necklace</x:v>
      </x:c>
      <x:c r="H3930" s="194">
        <x:v>2</x:v>
      </x:c>
      <x:c r="I3930" s="448" t="s">
        <x:v>7755</x:v>
      </x:c>
      <x:c r="J3930" s="194" t="s">
        <x:v>8995</x:v>
      </x:c>
      <x:c r="K3930" s="194">
        <x:v>240</x:v>
      </x:c>
    </x:row>
    <x:row r="3931" spans="3:11">
      <x:c r="C3931" s="195" t="s">
        <x:v>1786</x:v>
      </x:c>
      <x:c r="D3931" s="194" t="str">
        <x:f t="shared" si="25"/>
        <x:v>Earring</x:v>
      </x:c>
      <x:c r="E3931" s="194">
        <x:v>1</x:v>
      </x:c>
      <x:c r="F3931" s="630" t="s">
        <x:v>6619</x:v>
      </x:c>
      <x:c r="G3931" s="631" t="str">
        <x:f>IF(MID(F3931,LEN(F3931)-2,1)="1","Earring",IF(MID(F3931,LEN(F3931)-2,1)="2","Necklace",IF(MID(F3931,LEN(F3931)-2,1)="3","Bracelet",IF(MID(F3931,LEN(F3931)-2,1)="4","Ring",IF(MID(F3931,LEN(F3931)-2,1)="5","Anklet","")))))</x:f>
        <x:v>Ring</x:v>
      </x:c>
      <x:c r="H3931" s="631">
        <x:v>1</x:v>
      </x:c>
      <x:c r="I3931" s="448" t="s">
        <x:v>4958</x:v>
      </x:c>
      <x:c r="J3931" s="194" t="s">
        <x:v>8995</x:v>
      </x:c>
      <x:c r="K3931" s="194">
        <x:v>160</x:v>
      </x:c>
    </x:row>
    <x:row r="3932" spans="3:11">
      <x:c r="C3932" s="195" t="s">
        <x:v>1929</x:v>
      </x:c>
      <x:c r="D3932" s="194" t="str">
        <x:f t="shared" si="25"/>
        <x:v>Earring</x:v>
      </x:c>
      <x:c r="E3932" s="194">
        <x:v>1</x:v>
      </x:c>
      <x:c r="F3932" s="630" t="s">
        <x:v>6868</x:v>
      </x:c>
      <x:c r="G3932" s="631" t="str">
        <x:f>IF(MID(F3932,LEN(F3932)-2,1)="1","Earring",IF(MID(F3932,LEN(F3932)-2,1)="2","Necklace",IF(MID(F3932,LEN(F3932)-2,1)="3","Bracelet",IF(MID(F3932,LEN(F3932)-2,1)="4","Ring",IF(MID(F3932,LEN(F3932)-2,1)="5","Anklet","")))))</x:f>
        <x:v>Bracelet</x:v>
      </x:c>
      <x:c r="H3932" s="631">
        <x:v>1</x:v>
      </x:c>
      <x:c r="I3932" s="448"/>
      <x:c r="J3932" s="194" t="s">
        <x:v>7785</x:v>
      </x:c>
      <x:c r="K3932" s="194">
        <x:v>150</x:v>
      </x:c>
    </x:row>
    <x:row r="3933" spans="3:11">
      <x:c r="C3933" s="195" t="s">
        <x:v>4715</x:v>
      </x:c>
      <x:c r="D3933" s="194" t="str">
        <x:f t="shared" si="25"/>
        <x:v>Earring</x:v>
      </x:c>
      <x:c r="E3933" s="194">
        <x:v>1</x:v>
      </x:c>
      <x:c r="F3933" s="630" t="s">
        <x:v>3448</x:v>
      </x:c>
      <x:c r="G3933" s="631" t="str">
        <x:f>IF(MID(F3933,LEN(F3933)-2,1)="1","Earring",IF(MID(F3933,LEN(F3933)-2,1)="2","Necklace",IF(MID(F3933,LEN(F3933)-2,1)="3","Bracelet",IF(MID(F3933,LEN(F3933)-2,1)="4","Ring",IF(MID(F3933,LEN(F3933)-2,1)="5","Anklet","")))))</x:f>
        <x:v>Bracelet</x:v>
      </x:c>
      <x:c r="H3933" s="631">
        <x:v>1</x:v>
      </x:c>
      <x:c r="I3933" s="448"/>
      <x:c r="J3933" s="194" t="s">
        <x:v>7785</x:v>
      </x:c>
      <x:c r="K3933" s="194">
        <x:v>180</x:v>
      </x:c>
    </x:row>
    <x:row r="3934" spans="3:11">
      <x:c r="C3934" s="195" t="s">
        <x:v>4749</x:v>
      </x:c>
      <x:c r="D3934" s="194" t="str">
        <x:f t="shared" si="25"/>
        <x:v>Earring</x:v>
      </x:c>
      <x:c r="E3934" s="194">
        <x:v>1</x:v>
      </x:c>
      <x:c r="F3934" s="195" t="s">
        <x:v>4515</x:v>
      </x:c>
      <x:c r="G3934" s="194" t="str">
        <x:f>IF(MID(F3934,LEN(F3934)-2,1)="1","Earring",IF(MID(F3934,LEN(F3934)-2,1)="2","Necklace",IF(MID(F3934,LEN(F3934)-2,1)="3","Bracelet",IF(MID(F3934,LEN(F3934)-2,1)="4","Ring",IF(MID(F3934,LEN(F3934)-2,1)="5","Anklet","")))))</x:f>
        <x:v>Necklace</x:v>
      </x:c>
      <x:c r="H3934" s="194">
        <x:v>1</x:v>
      </x:c>
      <x:c r="I3934" s="448"/>
      <x:c r="J3934" s="194" t="s">
        <x:v>3163</x:v>
      </x:c>
      <x:c r="K3934" s="194">
        <x:v>230</x:v>
      </x:c>
    </x:row>
    <x:row r="3935" spans="3:11">
      <x:c r="C3935" s="195" t="s">
        <x:v>4125</x:v>
      </x:c>
      <x:c r="D3935" s="194" t="str">
        <x:f t="shared" si="25"/>
        <x:v>Earring</x:v>
      </x:c>
      <x:c r="E3935" s="194">
        <x:v>1</x:v>
      </x:c>
      <x:c r="F3935" s="195" t="s">
        <x:v>4558</x:v>
      </x:c>
      <x:c r="G3935" s="194" t="str">
        <x:f>IF(MID(F3935,LEN(F3935)-2,1)="1","Earring",IF(MID(F3935,LEN(F3935)-2,1)="2","Necklace",IF(MID(F3935,LEN(F3935)-2,1)="3","Bracelet",IF(MID(F3935,LEN(F3935)-2,1)="4","Ring",IF(MID(F3935,LEN(F3935)-2,1)="5","Anklet","")))))</x:f>
        <x:v>Bracelet</x:v>
      </x:c>
      <x:c r="H3935" s="194">
        <x:v>1</x:v>
      </x:c>
      <x:c r="I3935" s="448"/>
      <x:c r="J3935" s="194" t="s">
        <x:v>7785</x:v>
      </x:c>
      <x:c r="K3935" s="194">
        <x:v>140</x:v>
      </x:c>
    </x:row>
    <x:row r="3936" spans="3:11">
      <x:c r="C3936" s="195" t="s">
        <x:v>9067</x:v>
      </x:c>
      <x:c r="D3936" s="194" t="str">
        <x:f t="shared" si="25"/>
        <x:v>Earring</x:v>
      </x:c>
      <x:c r="E3936" s="194">
        <x:v>1</x:v>
      </x:c>
      <x:c r="F3936" s="195" t="s">
        <x:v>6142</x:v>
      </x:c>
      <x:c r="G3936" s="230" t="s">
        <x:v>4665</x:v>
      </x:c>
      <x:c r="H3936" s="194">
        <x:v>1</x:v>
      </x:c>
      <x:c r="I3936" s="448"/>
      <x:c r="J3936" s="194" t="s">
        <x:v>3163</x:v>
      </x:c>
      <x:c r="K3936" s="194">
        <x:v>110</x:v>
      </x:c>
    </x:row>
    <x:row r="3937" spans="3:11">
      <x:c r="C3937" s="195" t="s">
        <x:v>6252</x:v>
      </x:c>
      <x:c r="D3937" s="194" t="str">
        <x:f t="shared" si="25"/>
        <x:v>Necklace</x:v>
      </x:c>
      <x:c r="E3937" s="194">
        <x:v>1</x:v>
      </x:c>
      <x:c r="F3937" s="195" t="s">
        <x:v>3342</x:v>
      </x:c>
      <x:c r="G3937" s="194" t="str">
        <x:f>IF(MID(F3937,LEN(F3937)-2,1)="1","Earring",IF(MID(F3937,LEN(F3937)-2,1)="2","Necklace",IF(MID(F3937,LEN(F3937)-2,1)="3","Bracelet",IF(MID(F3937,LEN(F3937)-2,1)="4","Ring",IF(MID(F3937,LEN(F3937)-2,1)="5","Anklet","")))))</x:f>
        <x:v>Necklace</x:v>
      </x:c>
      <x:c r="H3937" s="194">
        <x:v>1</x:v>
      </x:c>
      <x:c r="I3937" s="448"/>
      <x:c r="J3937" s="194" t="s">
        <x:v>7785</x:v>
      </x:c>
      <x:c r="K3937" s="194">
        <x:v>190</x:v>
      </x:c>
    </x:row>
    <x:row r="3938" spans="3:11">
      <x:c r="C3938" s="195" t="s">
        <x:v>4663</x:v>
      </x:c>
      <x:c r="D3938" s="194" t="str">
        <x:f t="shared" si="25"/>
        <x:v>Necklace</x:v>
      </x:c>
      <x:c r="E3938" s="194">
        <x:v>2</x:v>
      </x:c>
      <x:c r="F3938" s="195" t="s">
        <x:v>1929</x:v>
      </x:c>
      <x:c r="G3938" s="194" t="str">
        <x:f>IF(MID(F3938,LEN(F3938)-2,1)="1","Earring",IF(MID(F3938,LEN(F3938)-2,1)="2","Necklace",IF(MID(F3938,LEN(F3938)-2,1)="3","Bracelet",IF(MID(F3938,LEN(F3938)-2,1)="4","Ring",IF(MID(F3938,LEN(F3938)-2,1)="5","Anklet","")))))</x:f>
        <x:v>Earring</x:v>
      </x:c>
      <x:c r="H3938" s="194">
        <x:v>1</x:v>
      </x:c>
      <x:c r="I3938" s="448"/>
      <x:c r="J3938" s="194" t="s">
        <x:v>7785</x:v>
      </x:c>
      <x:c r="K3938" s="194">
        <x:v>90</x:v>
      </x:c>
    </x:row>
    <x:row r="3939" spans="3:11">
      <x:c r="C3939" s="195" t="s">
        <x:v>4515</x:v>
      </x:c>
      <x:c r="D3939" s="194" t="str">
        <x:f t="shared" si="25"/>
        <x:v>Necklace</x:v>
      </x:c>
      <x:c r="E3939" s="194">
        <x:v>1</x:v>
      </x:c>
      <x:c r="F3939" s="349" t="s">
        <x:v>4715</x:v>
      </x:c>
      <x:c r="G3939" s="350" t="str">
        <x:f>IF(MID(F3939,LEN(F3939)-2,1)="1","Earring",IF(MID(F3939,LEN(F3939)-2,1)="2","Necklace",IF(MID(F3939,LEN(F3939)-2,1)="3","Bracelet",IF(MID(F3939,LEN(F3939)-2,1)="4","Ring",IF(MID(F3939,LEN(F3939)-2,1)="5","Anklet","")))))</x:f>
        <x:v>Earring</x:v>
      </x:c>
      <x:c r="H3939" s="350">
        <x:v>1</x:v>
      </x:c>
      <x:c r="I3939" s="448"/>
      <x:c r="J3939" s="194" t="s">
        <x:v>2858</x:v>
      </x:c>
      <x:c r="K3939" s="194">
        <x:v>230</x:v>
      </x:c>
    </x:row>
    <x:row r="3940" spans="3:11">
      <x:c r="C3940" s="195" t="s">
        <x:v>6878</x:v>
      </x:c>
      <x:c r="D3940" s="194" t="str">
        <x:f t="shared" si="25"/>
        <x:v>Necklace</x:v>
      </x:c>
      <x:c r="E3940" s="194">
        <x:v>1</x:v>
      </x:c>
      <x:c r="F3940" s="349" t="s">
        <x:v>6290</x:v>
      </x:c>
      <x:c r="G3940" s="350" t="str">
        <x:f>IF(MID(F3940,LEN(F3940)-2,1)="1","Earring",IF(MID(F3940,LEN(F3940)-2,1)="2","Necklace",IF(MID(F3940,LEN(F3940)-2,1)="3","Bracelet",IF(MID(F3940,LEN(F3940)-2,1)="4","Ring",IF(MID(F3940,LEN(F3940)-2,1)="5","Anklet","")))))</x:f>
        <x:v>Bracelet</x:v>
      </x:c>
      <x:c r="H3940" s="350">
        <x:v>1</x:v>
      </x:c>
      <x:c r="I3940" s="448"/>
      <x:c r="J3940" s="194" t="s">
        <x:v>7785</x:v>
      </x:c>
      <x:c r="K3940" s="194">
        <x:v>150</x:v>
      </x:c>
    </x:row>
    <x:row r="3941" spans="3:11">
      <x:c r="C3941" s="195" t="s">
        <x:v>3342</x:v>
      </x:c>
      <x:c r="D3941" s="194" t="str">
        <x:f t="shared" si="25"/>
        <x:v>Necklace</x:v>
      </x:c>
      <x:c r="E3941" s="194">
        <x:v>1</x:v>
      </x:c>
      <x:c r="F3941" s="349" t="s">
        <x:v>4681</x:v>
      </x:c>
      <x:c r="G3941" s="350" t="str">
        <x:f>IF(MID(F3941,LEN(F3941)-2,1)="1","Earring",IF(MID(F3941,LEN(F3941)-2,1)="2","Necklace",IF(MID(F3941,LEN(F3941)-2,1)="3","Bracelet",IF(MID(F3941,LEN(F3941)-2,1)="4","Ring",IF(MID(F3941,LEN(F3941)-2,1)="5","Anklet","")))))</x:f>
        <x:v>Ring</x:v>
      </x:c>
      <x:c r="H3941" s="350">
        <x:v>1</x:v>
      </x:c>
      <x:c r="I3941" s="448"/>
      <x:c r="J3941" s="194" t="s">
        <x:v>8995</x:v>
      </x:c>
      <x:c r="K3941" s="194">
        <x:v>150</x:v>
      </x:c>
    </x:row>
    <x:row r="3942" spans="3:11">
      <x:c r="C3942" s="195" t="s">
        <x:v>6142</x:v>
      </x:c>
      <x:c r="D3942" s="230" t="s">
        <x:v>4665</x:v>
      </x:c>
      <x:c r="E3942" s="194">
        <x:v>1</x:v>
      </x:c>
      <x:c r="F3942" s="195" t="s">
        <x:v>4749</x:v>
      </x:c>
      <x:c r="G3942" s="194" t="str">
        <x:f>IF(MID(F3942,LEN(F3942)-2,1)="1","Earring",IF(MID(F3942,LEN(F3942)-2,1)="2","Necklace",IF(MID(F3942,LEN(F3942)-2,1)="3","Bracelet",IF(MID(F3942,LEN(F3942)-2,1)="4","Ring",IF(MID(F3942,LEN(F3942)-2,1)="5","Anklet","")))))</x:f>
        <x:v>Earring</x:v>
      </x:c>
      <x:c r="H3942" s="194">
        <x:v>1</x:v>
      </x:c>
      <x:c r="I3942" s="448"/>
      <x:c r="J3942" s="194" t="s">
        <x:v>2858</x:v>
      </x:c>
      <x:c r="K3942" s="194">
        <x:v>290</x:v>
      </x:c>
    </x:row>
    <x:row r="3943" spans="3:11">
      <x:c r="C3943" s="195" t="s">
        <x:v>4750</x:v>
      </x:c>
      <x:c r="D3943" s="194" t="str">
        <x:f t="shared" si="25"/>
        <x:v>Ring</x:v>
      </x:c>
      <x:c r="E3943" s="194">
        <x:v>1</x:v>
      </x:c>
      <x:c r="F3943" s="233" t="s">
        <x:v>4125</x:v>
      </x:c>
      <x:c r="G3943" s="234" t="str">
        <x:f>IF(MID(F3943,LEN(F3943)-2,1)="1","Earring",IF(MID(F3943,LEN(F3943)-2,1)="2","Necklace",IF(MID(F3943,LEN(F3943)-2,1)="3","Bracelet",IF(MID(F3943,LEN(F3943)-2,1)="4","Ring",IF(MID(F3943,LEN(F3943)-2,1)="5","Anklet","")))))</x:f>
        <x:v>Earring</x:v>
      </x:c>
      <x:c r="H3943" s="234">
        <x:v>1</x:v>
      </x:c>
      <x:c r="I3943" s="448"/>
      <x:c r="J3943" s="194" t="s">
        <x:v>3163</x:v>
      </x:c>
      <x:c r="K3943" s="194">
        <x:v>150</x:v>
      </x:c>
    </x:row>
    <x:row r="3944" spans="3:11">
      <x:c r="C3944" s="195" t="s">
        <x:v>6619</x:v>
      </x:c>
      <x:c r="D3944" s="194" t="str">
        <x:f t="shared" si="25"/>
        <x:v>Ring</x:v>
      </x:c>
      <x:c r="E3944" s="194">
        <x:v>1</x:v>
      </x:c>
      <x:c r="F3944" s="233" t="s">
        <x:v>5898</x:v>
      </x:c>
      <x:c r="G3944" s="234" t="str">
        <x:f>IF(MID(F3944,LEN(F3944)-2,1)="1","Earring",IF(MID(F3944,LEN(F3944)-2,1)="2","Necklace",IF(MID(F3944,LEN(F3944)-2,1)="3","Bracelet",IF(MID(F3944,LEN(F3944)-2,1)="4","Ring",IF(MID(F3944,LEN(F3944)-2,1)="5","Anklet","")))))</x:f>
        <x:v>Bracelet</x:v>
      </x:c>
      <x:c r="H3944" s="234">
        <x:v>1</x:v>
      </x:c>
      <x:c r="I3944" s="448"/>
      <x:c r="J3944" s="194" t="s">
        <x:v>3163</x:v>
      </x:c>
      <x:c r="K3944" s="194">
        <x:v>190</x:v>
      </x:c>
    </x:row>
    <x:row r="3945" spans="3:11">
      <x:c r="C3945" s="195" t="s">
        <x:v>4681</x:v>
      </x:c>
      <x:c r="D3945" s="194" t="str">
        <x:f t="shared" si="25"/>
        <x:v>Ring</x:v>
      </x:c>
      <x:c r="E3945" s="194">
        <x:v>1</x:v>
      </x:c>
      <x:c r="F3945" s="233" t="s">
        <x:v>9067</x:v>
      </x:c>
      <x:c r="G3945" s="234" t="str">
        <x:f>IF(MID(F3945,LEN(F3945)-2,1)="1","Earring",IF(MID(F3945,LEN(F3945)-2,1)="2","Necklace",IF(MID(F3945,LEN(F3945)-2,1)="3","Bracelet",IF(MID(F3945,LEN(F3945)-2,1)="4","Ring",IF(MID(F3945,LEN(F3945)-2,1)="5","Anklet","")))))</x:f>
        <x:v>Earring</x:v>
      </x:c>
      <x:c r="H3945" s="234">
        <x:v>1</x:v>
      </x:c>
      <x:c r="I3945" s="448"/>
      <x:c r="J3945" s="194" t="s">
        <x:v>3163</x:v>
      </x:c>
      <x:c r="K3945" s="194">
        <x:v>190</x:v>
      </x:c>
    </x:row>
    <x:row r="3946" spans="5:5">
      <x:c r="E3946" s="194">
        <x:f>SUM(E3925:E3945)</x:f>
        <x:v>22</x:v>
      </x:c>
    </x:row>
    <x:row r="3947" spans="1:11">
      <x:c r="A3947" s="186">
        <x:v>45990</x:v>
      </x:c>
      <x:c r="B3947" s="452" t="s">
        <x:v>7734</x:v>
      </x:c>
      <x:c r="C3947" s="195" t="s">
        <x:v>1960</x:v>
      </x:c>
      <x:c r="D3947" s="194" t="s">
        <x:v>2999</x:v>
      </x:c>
      <x:c r="E3947" s="194">
        <x:v>1</x:v>
      </x:c>
      <x:c r="F3947" s="442" t="s">
        <x:v>2182</x:v>
      </x:c>
      <x:c r="G3947" s="443" t="str">
        <x:f>IF(MID(F3947,LEN(F3947)-2,1)="1","Earring",IF(MID(F3947,LEN(F3947)-2,1)="2","Necklace",IF(MID(F3947,LEN(F3947)-2,1)="3","Bracelet",IF(MID(F3947,LEN(F3947)-2,1)="4","Ring",IF(MID(F3947,LEN(F3947)-2,1)="5","Anklet","")))))</x:f>
        <x:v>Earring</x:v>
      </x:c>
      <x:c r="H3947" s="443">
        <x:v>1</x:v>
      </x:c>
      <x:c r="I3947" s="448"/>
      <x:c r="J3947" s="194" t="s">
        <x:v>3163</x:v>
      </x:c>
      <x:c r="K3947" s="194">
        <x:v>120</x:v>
      </x:c>
    </x:row>
    <x:row r="3948" spans="3:11">
      <x:c r="C3948" s="195" t="s">
        <x:v>6199</x:v>
      </x:c>
      <x:c r="D3948" s="194" t="s">
        <x:v>2999</x:v>
      </x:c>
      <x:c r="E3948" s="194">
        <x:v>1</x:v>
      </x:c>
      <x:c r="F3948" s="442" t="s">
        <x:v>4349</x:v>
      </x:c>
      <x:c r="G3948" s="443" t="str">
        <x:f>IF(MID(F3948,LEN(F3948)-2,1)="1","Earring",IF(MID(F3948,LEN(F3948)-2,1)="2","Necklace",IF(MID(F3948,LEN(F3948)-2,1)="3","Bracelet",IF(MID(F3948,LEN(F3948)-2,1)="4","Ring",IF(MID(F3948,LEN(F3948)-2,1)="5","Anklet","")))))</x:f>
        <x:v>Earring</x:v>
      </x:c>
      <x:c r="H3948" s="443">
        <x:v>1</x:v>
      </x:c>
      <x:c r="I3948" s="448"/>
      <x:c r="J3948" s="194" t="s">
        <x:v>3163</x:v>
      </x:c>
      <x:c r="K3948" s="194">
        <x:v>250</x:v>
      </x:c>
    </x:row>
    <x:row r="3949" spans="3:11">
      <x:c r="C3949" s="195" t="s">
        <x:v>8876</x:v>
      </x:c>
      <x:c r="D3949" s="194" t="s">
        <x:v>2999</x:v>
      </x:c>
      <x:c r="E3949" s="194">
        <x:v>1</x:v>
      </x:c>
      <x:c r="F3949" s="195" t="s">
        <x:v>1960</x:v>
      </x:c>
      <x:c r="G3949" s="194" t="s">
        <x:v>2999</x:v>
      </x:c>
      <x:c r="H3949" s="194">
        <x:v>1</x:v>
      </x:c>
      <x:c r="I3949" s="448" t="s">
        <x:v>7755</x:v>
      </x:c>
      <x:c r="J3949" s="194" t="s">
        <x:v>7785</x:v>
      </x:c>
      <x:c r="K3949" s="194">
        <x:v>180</x:v>
      </x:c>
    </x:row>
    <x:row r="3950" spans="3:11">
      <x:c r="C3950" s="195" t="s">
        <x:v>6867</x:v>
      </x:c>
      <x:c r="D3950" s="194" t="s">
        <x:v>2999</x:v>
      </x:c>
      <x:c r="E3950" s="194">
        <x:v>1</x:v>
      </x:c>
      <x:c r="F3950" s="634" t="s">
        <x:v>5969</x:v>
      </x:c>
      <x:c r="G3950" s="635" t="str">
        <x:f>IF(MID(F3950,LEN(F3950)-2,1)="1","Earring",IF(MID(F3950,LEN(F3950)-2,1)="2","Necklace",IF(MID(F3950,LEN(F3950)-2,1)="3","Bracelet",IF(MID(F3950,LEN(F3950)-2,1)="4","Ring",IF(MID(F3950,LEN(F3950)-2,1)="5","Anklet","")))))</x:f>
        <x:v>Earring</x:v>
      </x:c>
      <x:c r="H3950" s="635">
        <x:v>1</x:v>
      </x:c>
      <x:c r="I3950" s="448" t="s">
        <x:v>4958</x:v>
      </x:c>
      <x:c r="J3950" s="194" t="s">
        <x:v>3163</x:v>
      </x:c>
      <x:c r="K3950" s="194">
        <x:v>260</x:v>
      </x:c>
    </x:row>
    <x:row r="3951" spans="3:11">
      <x:c r="C3951" s="195" t="s">
        <x:v>6796</x:v>
      </x:c>
      <x:c r="D3951" s="194" t="str">
        <x:f t="shared" ref="D3951:D3971" si="26">IF(MID(C3951,LEN(C3951)-2,1)="1","Earring",IF(MID(C3951,LEN(C3951)-2,1)="2","Necklace",IF(MID(C3951,LEN(C3951)-2,1)="3","Bracelet",IF(MID(C3951,LEN(C3951)-2,1)="4","Ring",IF(MID(C3951,LEN(C3951)-2,1)="5","Anklet","")))))</x:f>
        <x:v>Bracelet</x:v>
      </x:c>
      <x:c r="E3951" s="194">
        <x:v>1</x:v>
      </x:c>
      <x:c r="F3951" s="195" t="s">
        <x:v>8161</x:v>
      </x:c>
      <x:c r="G3951" s="194" t="str">
        <x:f>IF(MID(F3951,LEN(F3951)-2,1)="1","Earring",IF(MID(F3951,LEN(F3951)-2,1)="2","Necklace",IF(MID(F3951,LEN(F3951)-2,1)="3","Bracelet",IF(MID(F3951,LEN(F3951)-2,1)="4","Ring",IF(MID(F3951,LEN(F3951)-2,1)="5","Anklet","")))))</x:f>
        <x:v>Necklace</x:v>
      </x:c>
      <x:c r="H3951" s="194">
        <x:v>1</x:v>
      </x:c>
      <x:c r="I3951" s="448" t="s">
        <x:v>7755</x:v>
      </x:c>
      <x:c r="J3951" s="194" t="s">
        <x:v>3163</x:v>
      </x:c>
      <x:c r="K3951" s="194">
        <x:v>380</x:v>
      </x:c>
    </x:row>
    <x:row r="3952" spans="3:11">
      <x:c r="C3952" s="195" t="s">
        <x:v>4367</x:v>
      </x:c>
      <x:c r="D3952" s="194" t="str">
        <x:f t="shared" si="26"/>
        <x:v>Bracelet</x:v>
      </x:c>
      <x:c r="E3952" s="194">
        <x:v>1</x:v>
      </x:c>
      <x:c r="F3952" s="195" t="s">
        <x:v>5679</x:v>
      </x:c>
      <x:c r="G3952" s="194" t="str">
        <x:f>IF(MID(F3952,LEN(F3952)-2,1)="1","Earring",IF(MID(F3952,LEN(F3952)-2,1)="2","Necklace",IF(MID(F3952,LEN(F3952)-2,1)="3","Bracelet",IF(MID(F3952,LEN(F3952)-2,1)="4","Ring",IF(MID(F3952,LEN(F3952)-2,1)="5","Anklet","")))))</x:f>
        <x:v>Ring</x:v>
      </x:c>
      <x:c r="H3952" s="194">
        <x:v>1</x:v>
      </x:c>
      <x:c r="I3952" s="448" t="s">
        <x:v>4958</x:v>
      </x:c>
      <x:c r="J3952" s="194" t="s">
        <x:v>3163</x:v>
      </x:c>
      <x:c r="K3952" s="194">
        <x:v>800</x:v>
      </x:c>
    </x:row>
    <x:row r="3953" spans="3:11">
      <x:c r="C3953" s="195" t="s">
        <x:v>8671</x:v>
      </x:c>
      <x:c r="D3953" s="194" t="str">
        <x:f t="shared" si="26"/>
        <x:v>Bracelet</x:v>
      </x:c>
      <x:c r="E3953" s="194">
        <x:v>1</x:v>
      </x:c>
      <x:c r="F3953" s="535" t="s">
        <x:v>6199</x:v>
      </x:c>
      <x:c r="G3953" s="536" t="s">
        <x:v>2999</x:v>
      </x:c>
      <x:c r="H3953" s="536">
        <x:v>1</x:v>
      </x:c>
      <x:c r="I3953" s="448" t="s">
        <x:v>4958</x:v>
      </x:c>
      <x:c r="J3953" s="194" t="s">
        <x:v>7785</x:v>
      </x:c>
      <x:c r="K3953" s="194">
        <x:v>170</x:v>
      </x:c>
    </x:row>
    <x:row r="3954" spans="3:11">
      <x:c r="C3954" s="195" t="s">
        <x:v>2182</x:v>
      </x:c>
      <x:c r="D3954" s="194" t="str">
        <x:f t="shared" si="26"/>
        <x:v>Earring</x:v>
      </x:c>
      <x:c r="E3954" s="194">
        <x:v>1</x:v>
      </x:c>
      <x:c r="F3954" s="535" t="s">
        <x:v>6867</x:v>
      </x:c>
      <x:c r="G3954" s="536" t="s">
        <x:v>2999</x:v>
      </x:c>
      <x:c r="H3954" s="536">
        <x:v>1</x:v>
      </x:c>
      <x:c r="I3954" s="448" t="s">
        <x:v>4958</x:v>
      </x:c>
      <x:c r="J3954" s="194" t="s">
        <x:v>7348</x:v>
      </x:c>
      <x:c r="K3954" s="194">
        <x:v>280</x:v>
      </x:c>
    </x:row>
    <x:row r="3955" spans="3:11">
      <x:c r="C3955" s="195" t="s">
        <x:v>4349</x:v>
      </x:c>
      <x:c r="D3955" s="194" t="str">
        <x:f t="shared" si="26"/>
        <x:v>Earring</x:v>
      </x:c>
      <x:c r="E3955" s="194">
        <x:v>1</x:v>
      </x:c>
      <x:c r="F3955" s="195" t="s">
        <x:v>3435</x:v>
      </x:c>
      <x:c r="G3955" s="194" t="str">
        <x:f>IF(MID(F3955,LEN(F3955)-2,1)="1","Earring",IF(MID(F3955,LEN(F3955)-2,1)="2","Necklace",IF(MID(F3955,LEN(F3955)-2,1)="3","Bracelet",IF(MID(F3955,LEN(F3955)-2,1)="4","Ring",IF(MID(F3955,LEN(F3955)-2,1)="5","Anklet","")))))</x:f>
        <x:v>Earring</x:v>
      </x:c>
      <x:c r="H3955" s="194">
        <x:v>1</x:v>
      </x:c>
      <x:c r="I3955" s="448"/>
      <x:c r="J3955" s="194" t="s">
        <x:v>3163</x:v>
      </x:c>
      <x:c r="K3955" s="194">
        <x:v>130</x:v>
      </x:c>
    </x:row>
    <x:row r="3956" spans="3:11">
      <x:c r="C3956" s="195" t="s">
        <x:v>5969</x:v>
      </x:c>
      <x:c r="D3956" s="194" t="str">
        <x:f t="shared" si="26"/>
        <x:v>Earring</x:v>
      </x:c>
      <x:c r="E3956" s="194">
        <x:v>1</x:v>
      </x:c>
      <x:c r="F3956" s="540" t="s">
        <x:v>6140</x:v>
      </x:c>
      <x:c r="G3956" s="541" t="str">
        <x:f>IF(MID(F3956,LEN(F3956)-2,1)="1","Earring",IF(MID(F3956,LEN(F3956)-2,1)="2","Necklace",IF(MID(F3956,LEN(F3956)-2,1)="3","Bracelet",IF(MID(F3956,LEN(F3956)-2,1)="4","Ring",IF(MID(F3956,LEN(F3956)-2,1)="5","Anklet","")))))</x:f>
        <x:v>Earring</x:v>
      </x:c>
      <x:c r="H3956" s="541">
        <x:v>1</x:v>
      </x:c>
      <x:c r="I3956" s="448" t="s">
        <x:v>4958</x:v>
      </x:c>
      <x:c r="J3956" s="194" t="s">
        <x:v>3163</x:v>
      </x:c>
      <x:c r="K3956" s="194">
        <x:v>150</x:v>
      </x:c>
    </x:row>
    <x:row r="3957" spans="3:11">
      <x:c r="C3957" s="195" t="s">
        <x:v>3435</x:v>
      </x:c>
      <x:c r="D3957" s="194" t="str">
        <x:f t="shared" si="26"/>
        <x:v>Earring</x:v>
      </x:c>
      <x:c r="E3957" s="194">
        <x:v>1</x:v>
      </x:c>
      <x:c r="F3957" s="540" t="s">
        <x:v>1903</x:v>
      </x:c>
      <x:c r="G3957" s="541" t="str">
        <x:f>IF(MID(F3957,LEN(F3957)-2,1)="1","Earring",IF(MID(F3957,LEN(F3957)-2,1)="2","Necklace",IF(MID(F3957,LEN(F3957)-2,1)="3","Bracelet",IF(MID(F3957,LEN(F3957)-2,1)="4","Ring",IF(MID(F3957,LEN(F3957)-2,1)="5","Anklet","")))))</x:f>
        <x:v>Ring</x:v>
      </x:c>
      <x:c r="H3957" s="541">
        <x:v>1</x:v>
      </x:c>
      <x:c r="I3957" s="448"/>
      <x:c r="J3957" s="194" t="s">
        <x:v>8995</x:v>
      </x:c>
      <x:c r="K3957" s="194">
        <x:v>180</x:v>
      </x:c>
    </x:row>
    <x:row r="3958" spans="3:11">
      <x:c r="C3958" s="195" t="s">
        <x:v>6140</x:v>
      </x:c>
      <x:c r="D3958" s="194" t="str">
        <x:f t="shared" si="26"/>
        <x:v>Earring</x:v>
      </x:c>
      <x:c r="E3958" s="194">
        <x:v>1</x:v>
      </x:c>
      <x:c r="F3958" s="195" t="s">
        <x:v>4540</x:v>
      </x:c>
      <x:c r="G3958" s="194" t="str">
        <x:f>IF(MID(F3958,LEN(F3958)-2,1)="1","Earring",IF(MID(F3958,LEN(F3958)-2,1)="2","Necklace",IF(MID(F3958,LEN(F3958)-2,1)="3","Bracelet",IF(MID(F3958,LEN(F3958)-2,1)="4","Ring",IF(MID(F3958,LEN(F3958)-2,1)="5","Anklet","")))))</x:f>
        <x:v>Necklace</x:v>
      </x:c>
      <x:c r="H3958" s="194">
        <x:v>1</x:v>
      </x:c>
      <x:c r="I3958" s="448"/>
      <x:c r="J3958" s="194" t="s">
        <x:v>3163</x:v>
      </x:c>
      <x:c r="K3958" s="194">
        <x:v>210</x:v>
      </x:c>
    </x:row>
    <x:row r="3959" spans="3:11">
      <x:c r="C3959" s="195" t="s">
        <x:v>9027</x:v>
      </x:c>
      <x:c r="D3959" s="194" t="str">
        <x:f t="shared" si="26"/>
        <x:v>Earring</x:v>
      </x:c>
      <x:c r="E3959" s="194">
        <x:v>1</x:v>
      </x:c>
      <x:c r="F3959" s="195" t="s">
        <x:v>3286</x:v>
      </x:c>
      <x:c r="G3959" s="194" t="str">
        <x:f>IF(MID(F3959,LEN(F3959)-2,1)="1","Earring",IF(MID(F3959,LEN(F3959)-2,1)="2","Necklace",IF(MID(F3959,LEN(F3959)-2,1)="3","Bracelet",IF(MID(F3959,LEN(F3959)-2,1)="4","Ring",IF(MID(F3959,LEN(F3959)-2,1)="5","Anklet","")))))</x:f>
        <x:v>Necklace</x:v>
      </x:c>
      <x:c r="H3959" s="194">
        <x:v>1</x:v>
      </x:c>
      <x:c r="I3959" s="448" t="s">
        <x:v>4958</x:v>
      </x:c>
      <x:c r="J3959" s="194" t="s">
        <x:v>7785</x:v>
      </x:c>
      <x:c r="K3959" s="194">
        <x:v>150</x:v>
      </x:c>
    </x:row>
    <x:row r="3960" spans="3:11">
      <x:c r="C3960" s="195" t="s">
        <x:v>8630</x:v>
      </x:c>
      <x:c r="D3960" s="194" t="str">
        <x:f t="shared" si="26"/>
        <x:v>Earring</x:v>
      </x:c>
      <x:c r="E3960" s="194">
        <x:v>1</x:v>
      </x:c>
      <x:c r="F3960" s="195" t="s">
        <x:v>6796</x:v>
      </x:c>
      <x:c r="G3960" s="194" t="str">
        <x:f>IF(MID(F3960,LEN(F3960)-2,1)="1","Earring",IF(MID(F3960,LEN(F3960)-2,1)="2","Necklace",IF(MID(F3960,LEN(F3960)-2,1)="3","Bracelet",IF(MID(F3960,LEN(F3960)-2,1)="4","Ring",IF(MID(F3960,LEN(F3960)-2,1)="5","Anklet","")))))</x:f>
        <x:v>Bracelet</x:v>
      </x:c>
      <x:c r="H3960" s="194">
        <x:v>1</x:v>
      </x:c>
      <x:c r="I3960" s="448" t="s">
        <x:v>7755</x:v>
      </x:c>
      <x:c r="J3960" s="194" t="s">
        <x:v>7785</x:v>
      </x:c>
      <x:c r="K3960" s="194">
        <x:v>180</x:v>
      </x:c>
    </x:row>
    <x:row r="3961" spans="3:11">
      <x:c r="C3961" s="195" t="s">
        <x:v>9067</x:v>
      </x:c>
      <x:c r="D3961" s="194" t="str">
        <x:f t="shared" si="26"/>
        <x:v>Earring</x:v>
      </x:c>
      <x:c r="E3961" s="194">
        <x:v>1</x:v>
      </x:c>
      <x:c r="F3961" s="195" t="s">
        <x:v>6176</x:v>
      </x:c>
      <x:c r="G3961" s="194" t="str">
        <x:f>IF(MID(F3961,LEN(F3961)-2,1)="1","Earring",IF(MID(F3961,LEN(F3961)-2,1)="2","Necklace",IF(MID(F3961,LEN(F3961)-2,1)="3","Bracelet",IF(MID(F3961,LEN(F3961)-2,1)="4","Ring",IF(MID(F3961,LEN(F3961)-2,1)="5","Anklet","")))))</x:f>
        <x:v>Necklace</x:v>
      </x:c>
      <x:c r="H3961" s="194">
        <x:v>1</x:v>
      </x:c>
      <x:c r="I3961" s="448" t="s">
        <x:v>7755</x:v>
      </x:c>
      <x:c r="J3961" s="194" t="s">
        <x:v>7785</x:v>
      </x:c>
      <x:c r="K3961" s="194">
        <x:v>180</x:v>
      </x:c>
    </x:row>
    <x:row r="3962" spans="3:11">
      <x:c r="C3962" s="195" t="s">
        <x:v>6647</x:v>
      </x:c>
      <x:c r="D3962" s="87" t="s">
        <x:v>6843</x:v>
      </x:c>
      <x:c r="E3962" s="194">
        <x:v>3</x:v>
      </x:c>
      <x:c r="F3962" s="195" t="s">
        <x:v>6923</x:v>
      </x:c>
      <x:c r="G3962" s="194" t="str">
        <x:f>IF(MID(F3962,LEN(F3962)-2,1)="1","Earring",IF(MID(F3962,LEN(F3962)-2,1)="2","Necklace",IF(MID(F3962,LEN(F3962)-2,1)="3","Bracelet",IF(MID(F3962,LEN(F3962)-2,1)="4","Ring",IF(MID(F3962,LEN(F3962)-2,1)="5","Anklet","")))))</x:f>
        <x:v>Necklace</x:v>
      </x:c>
      <x:c r="H3962" s="194">
        <x:v>1</x:v>
      </x:c>
      <x:c r="I3962" s="448" t="s">
        <x:v>4958</x:v>
      </x:c>
      <x:c r="J3962" s="194" t="s">
        <x:v>7785</x:v>
      </x:c>
      <x:c r="K3962" s="194">
        <x:v>150</x:v>
      </x:c>
    </x:row>
    <x:row r="3963" spans="3:11">
      <x:c r="C3963" s="195" t="s">
        <x:v>8161</x:v>
      </x:c>
      <x:c r="D3963" s="194" t="str">
        <x:f t="shared" si="26"/>
        <x:v>Necklace</x:v>
      </x:c>
      <x:c r="E3963" s="194">
        <x:v>1</x:v>
      </x:c>
      <x:c r="F3963" s="195" t="s">
        <x:v>6647</x:v>
      </x:c>
      <x:c r="G3963" s="119" t="s">
        <x:v>6843</x:v>
      </x:c>
      <x:c r="H3963" s="194">
        <x:v>3</x:v>
      </x:c>
      <x:c r="I3963" s="448"/>
      <x:c r="J3963" s="194" t="s">
        <x:v>3163</x:v>
      </x:c>
      <x:c r="K3963" s="194">
        <x:v>270</x:v>
      </x:c>
    </x:row>
    <x:row r="3964" spans="3:11">
      <x:c r="C3964" s="195" t="s">
        <x:v>4540</x:v>
      </x:c>
      <x:c r="D3964" s="194" t="str">
        <x:f t="shared" si="26"/>
        <x:v>Necklace</x:v>
      </x:c>
      <x:c r="E3964" s="194">
        <x:v>1</x:v>
      </x:c>
      <x:c r="F3964" s="195" t="s">
        <x:v>4367</x:v>
      </x:c>
      <x:c r="G3964" s="194" t="str">
        <x:f>IF(MID(F3964,LEN(F3964)-2,1)="1","Earring",IF(MID(F3964,LEN(F3964)-2,1)="2","Necklace",IF(MID(F3964,LEN(F3964)-2,1)="3","Bracelet",IF(MID(F3964,LEN(F3964)-2,1)="4","Ring",IF(MID(F3964,LEN(F3964)-2,1)="5","Anklet","")))))</x:f>
        <x:v>Bracelet</x:v>
      </x:c>
      <x:c r="H3964" s="194">
        <x:v>1</x:v>
      </x:c>
      <x:c r="I3964" s="448" t="s">
        <x:v>4958</x:v>
      </x:c>
      <x:c r="J3964" s="194" t="s">
        <x:v>7348</x:v>
      </x:c>
      <x:c r="K3964" s="194">
        <x:v>210</x:v>
      </x:c>
    </x:row>
    <x:row r="3965" spans="3:11">
      <x:c r="C3965" s="195" t="s">
        <x:v>3286</x:v>
      </x:c>
      <x:c r="D3965" s="194" t="str">
        <x:f t="shared" si="26"/>
        <x:v>Necklace</x:v>
      </x:c>
      <x:c r="E3965" s="194">
        <x:v>1</x:v>
      </x:c>
      <x:c r="F3965" s="195" t="s">
        <x:v>8876</x:v>
      </x:c>
      <x:c r="G3965" s="194" t="s">
        <x:v>2999</x:v>
      </x:c>
      <x:c r="H3965" s="194">
        <x:v>1</x:v>
      </x:c>
      <x:c r="I3965" s="448"/>
      <x:c r="J3965" s="194" t="s">
        <x:v>7348</x:v>
      </x:c>
      <x:c r="K3965" s="194">
        <x:v>310</x:v>
      </x:c>
    </x:row>
    <x:row r="3966" spans="3:11">
      <x:c r="C3966" s="195" t="s">
        <x:v>6176</x:v>
      </x:c>
      <x:c r="D3966" s="194" t="str">
        <x:f t="shared" si="26"/>
        <x:v>Necklace</x:v>
      </x:c>
      <x:c r="E3966" s="194">
        <x:v>1</x:v>
      </x:c>
      <x:c r="F3966" s="233" t="s">
        <x:v>6866</x:v>
      </x:c>
      <x:c r="G3966" s="234" t="str">
        <x:f>IF(MID(F3966,LEN(F3966)-2,1)="1","Earring",IF(MID(F3966,LEN(F3966)-2,1)="2","Necklace",IF(MID(F3966,LEN(F3966)-2,1)="3","Bracelet",IF(MID(F3966,LEN(F3966)-2,1)="4","Ring",IF(MID(F3966,LEN(F3966)-2,1)="5","Anklet","")))))</x:f>
        <x:v>Necklace</x:v>
      </x:c>
      <x:c r="H3966" s="234">
        <x:v>1</x:v>
      </x:c>
      <x:c r="I3966" s="448"/>
      <x:c r="J3966" s="194" t="s">
        <x:v>7785</x:v>
      </x:c>
      <x:c r="K3966" s="194">
        <x:v>130</x:v>
      </x:c>
    </x:row>
    <x:row r="3967" spans="3:11">
      <x:c r="C3967" s="195" t="s">
        <x:v>6923</x:v>
      </x:c>
      <x:c r="D3967" s="194" t="str">
        <x:f t="shared" si="26"/>
        <x:v>Necklace</x:v>
      </x:c>
      <x:c r="E3967" s="194">
        <x:v>1</x:v>
      </x:c>
      <x:c r="F3967" s="233" t="s">
        <x:v>4667</x:v>
      </x:c>
      <x:c r="G3967" s="234" t="str">
        <x:f>IF(MID(F3967,LEN(F3967)-2,1)="1","Earring",IF(MID(F3967,LEN(F3967)-2,1)="2","Necklace",IF(MID(F3967,LEN(F3967)-2,1)="3","Bracelet",IF(MID(F3967,LEN(F3967)-2,1)="4","Ring",IF(MID(F3967,LEN(F3967)-2,1)="5","Anklet","")))))</x:f>
        <x:v>Necklace</x:v>
      </x:c>
      <x:c r="H3967" s="234">
        <x:v>1</x:v>
      </x:c>
      <x:c r="I3967" s="448"/>
      <x:c r="J3967" s="194" t="s">
        <x:v>7785</x:v>
      </x:c>
      <x:c r="K3967" s="194">
        <x:v>190</x:v>
      </x:c>
    </x:row>
    <x:row r="3968" spans="3:11">
      <x:c r="C3968" s="195" t="s">
        <x:v>6866</x:v>
      </x:c>
      <x:c r="D3968" s="194" t="str">
        <x:f t="shared" si="26"/>
        <x:v>Necklace</x:v>
      </x:c>
      <x:c r="E3968" s="194">
        <x:v>1</x:v>
      </x:c>
      <x:c r="F3968" s="233" t="s">
        <x:v>9027</x:v>
      </x:c>
      <x:c r="G3968" s="234" t="str">
        <x:f>IF(MID(F3968,LEN(F3968)-2,1)="1","Earring",IF(MID(F3968,LEN(F3968)-2,1)="2","Necklace",IF(MID(F3968,LEN(F3968)-2,1)="3","Bracelet",IF(MID(F3968,LEN(F3968)-2,1)="4","Ring",IF(MID(F3968,LEN(F3968)-2,1)="5","Anklet","")))))</x:f>
        <x:v>Earring</x:v>
      </x:c>
      <x:c r="H3968" s="234">
        <x:v>1</x:v>
      </x:c>
      <x:c r="I3968" s="448"/>
      <x:c r="J3968" s="194" t="s">
        <x:v>3163</x:v>
      </x:c>
      <x:c r="K3968" s="194">
        <x:v>160</x:v>
      </x:c>
    </x:row>
    <x:row r="3969" spans="3:11">
      <x:c r="C3969" s="195" t="s">
        <x:v>4667</x:v>
      </x:c>
      <x:c r="D3969" s="194" t="str">
        <x:f t="shared" si="26"/>
        <x:v>Necklace</x:v>
      </x:c>
      <x:c r="E3969" s="194">
        <x:v>1</x:v>
      </x:c>
      <x:c r="F3969" s="233" t="s">
        <x:v>8630</x:v>
      </x:c>
      <x:c r="G3969" s="234" t="str">
        <x:f>IF(MID(F3969,LEN(F3969)-2,1)="1","Earring",IF(MID(F3969,LEN(F3969)-2,1)="2","Necklace",IF(MID(F3969,LEN(F3969)-2,1)="3","Bracelet",IF(MID(F3969,LEN(F3969)-2,1)="4","Ring",IF(MID(F3969,LEN(F3969)-2,1)="5","Anklet","")))))</x:f>
        <x:v>Earring</x:v>
      </x:c>
      <x:c r="H3969" s="234">
        <x:v>1</x:v>
      </x:c>
      <x:c r="I3969" s="448"/>
      <x:c r="J3969" s="194" t="s">
        <x:v>3163</x:v>
      </x:c>
      <x:c r="K3969" s="194">
        <x:v>180</x:v>
      </x:c>
    </x:row>
    <x:row r="3970" spans="3:11">
      <x:c r="C3970" s="195" t="s">
        <x:v>5679</x:v>
      </x:c>
      <x:c r="D3970" s="194" t="str">
        <x:f t="shared" si="26"/>
        <x:v>Ring</x:v>
      </x:c>
      <x:c r="E3970" s="194">
        <x:v>1</x:v>
      </x:c>
      <x:c r="F3970" s="233" t="s">
        <x:v>9067</x:v>
      </x:c>
      <x:c r="G3970" s="234" t="str">
        <x:f>IF(MID(F3970,LEN(F3970)-2,1)="1","Earring",IF(MID(F3970,LEN(F3970)-2,1)="2","Necklace",IF(MID(F3970,LEN(F3970)-2,1)="3","Bracelet",IF(MID(F3970,LEN(F3970)-2,1)="4","Ring",IF(MID(F3970,LEN(F3970)-2,1)="5","Anklet","")))))</x:f>
        <x:v>Earring</x:v>
      </x:c>
      <x:c r="H3970" s="234">
        <x:v>1</x:v>
      </x:c>
      <x:c r="I3970" s="448"/>
      <x:c r="J3970" s="194" t="s">
        <x:v>3163</x:v>
      </x:c>
      <x:c r="K3970" s="194">
        <x:v>190</x:v>
      </x:c>
    </x:row>
    <x:row r="3971" spans="3:11">
      <x:c r="C3971" s="195" t="s">
        <x:v>1903</x:v>
      </x:c>
      <x:c r="D3971" s="194" t="str">
        <x:f t="shared" si="26"/>
        <x:v>Ring</x:v>
      </x:c>
      <x:c r="E3971" s="194">
        <x:v>1</x:v>
      </x:c>
      <x:c r="F3971" s="233" t="s">
        <x:v>8671</x:v>
      </x:c>
      <x:c r="G3971" s="234" t="str">
        <x:f>IF(MID(F3971,LEN(F3971)-2,1)="1","Earring",IF(MID(F3971,LEN(F3971)-2,1)="2","Necklace",IF(MID(F3971,LEN(F3971)-2,1)="3","Bracelet",IF(MID(F3971,LEN(F3971)-2,1)="4","Ring",IF(MID(F3971,LEN(F3971)-2,1)="5","Anklet","")))))</x:f>
        <x:v>Bracelet</x:v>
      </x:c>
      <x:c r="H3971" s="234">
        <x:v>1</x:v>
      </x:c>
      <x:c r="I3971" s="448"/>
      <x:c r="J3971" s="194" t="s">
        <x:v>7785</x:v>
      </x:c>
      <x:c r="K3971" s="194">
        <x:v>180</x:v>
      </x:c>
    </x:row>
    <x:row r="3972" spans="5:5">
      <x:c r="E3972" s="194">
        <x:f>SUM(E3947:E3971)</x:f>
        <x:v>27</x:v>
      </x:c>
    </x:row>
    <x:row r="3973" spans="1:11">
      <x:c r="A3973" s="186">
        <x:v>45991</x:v>
      </x:c>
      <x:c r="B3973" s="452" t="s">
        <x:v>7772</x:v>
      </x:c>
      <x:c r="C3973" s="195" t="s">
        <x:v>6163</x:v>
      </x:c>
      <x:c r="D3973" s="194" t="str">
        <x:f t="shared" ref="D3973:D4000" si="27">IF(MID(C3973,LEN(C3973)-2,1)="1","Earring",IF(MID(C3973,LEN(C3973)-2,1)="2","Necklace",IF(MID(C3973,LEN(C3973)-2,1)="3","Bracelet",IF(MID(C3973,LEN(C3973)-2,1)="4","Ring",IF(MID(C3973,LEN(C3973)-2,1)="5","Anklet","")))))</x:f>
        <x:v>Anklet</x:v>
      </x:c>
      <x:c r="E3973" s="194">
        <x:v>1</x:v>
      </x:c>
      <x:c r="F3973" s="460" t="s">
        <x:v>8611</x:v>
      </x:c>
      <x:c r="G3973" s="461" t="str">
        <x:f>IF(MID(F3973,LEN(F3973)-2,1)="1","Earring",IF(MID(F3973,LEN(F3973)-2,1)="2","Necklace",IF(MID(F3973,LEN(F3973)-2,1)="3","Bracelet",IF(MID(F3973,LEN(F3973)-2,1)="4","Ring",IF(MID(F3973,LEN(F3973)-2,1)="5","Anklet","")))))</x:f>
        <x:v>Earring</x:v>
      </x:c>
      <x:c r="H3973" s="461">
        <x:v>1</x:v>
      </x:c>
      <x:c r="I3973" s="448" t="s">
        <x:v>7755</x:v>
      </x:c>
      <x:c r="J3973" s="194" t="s">
        <x:v>3163</x:v>
      </x:c>
      <x:c r="K3973" s="194">
        <x:v>165</x:v>
      </x:c>
    </x:row>
    <x:row r="3974" spans="3:11">
      <x:c r="C3974" s="195" t="s">
        <x:v>8404</x:v>
      </x:c>
      <x:c r="D3974" s="194" t="str">
        <x:f t="shared" si="27"/>
        <x:v>Anklet</x:v>
      </x:c>
      <x:c r="E3974" s="194">
        <x:v>1</x:v>
      </x:c>
      <x:c r="F3974" s="195" t="s">
        <x:v>6008</x:v>
      </x:c>
      <x:c r="G3974" s="194" t="str">
        <x:f>IF(MID(F3974,LEN(F3974)-2,1)="1","Earring",IF(MID(F3974,LEN(F3974)-2,1)="2","Necklace",IF(MID(F3974,LEN(F3974)-2,1)="3","Bracelet",IF(MID(F3974,LEN(F3974)-2,1)="4","Ring",IF(MID(F3974,LEN(F3974)-2,1)="5","Anklet","")))))</x:f>
        <x:v>Ring</x:v>
      </x:c>
      <x:c r="H3974" s="194">
        <x:v>1</x:v>
      </x:c>
      <x:c r="I3974" s="448"/>
      <x:c r="J3974" s="194" t="s">
        <x:v>8995</x:v>
      </x:c>
      <x:c r="K3974" s="194">
        <x:v>80</x:v>
      </x:c>
    </x:row>
    <x:row r="3975" spans="3:11">
      <x:c r="C3975" s="195" t="s">
        <x:v>6120</x:v>
      </x:c>
      <x:c r="D3975" s="194" t="s">
        <x:v>2999</x:v>
      </x:c>
      <x:c r="E3975" s="194">
        <x:v>1</x:v>
      </x:c>
      <x:c r="F3975" s="636" t="s">
        <x:v>6716</x:v>
      </x:c>
      <x:c r="G3975" s="637" t="str">
        <x:f>IF(MID(F3975,LEN(F3975)-2,1)="1","Earring",IF(MID(F3975,LEN(F3975)-2,1)="2","Necklace",IF(MID(F3975,LEN(F3975)-2,1)="3","Bracelet",IF(MID(F3975,LEN(F3975)-2,1)="4","Ring",IF(MID(F3975,LEN(F3975)-2,1)="5","Anklet","")))))</x:f>
        <x:v>Earring</x:v>
      </x:c>
      <x:c r="H3975" s="637">
        <x:v>1</x:v>
      </x:c>
      <x:c r="I3975" s="448"/>
      <x:c r="J3975" s="194" t="s">
        <x:v>3163</x:v>
      </x:c>
      <x:c r="K3975" s="194">
        <x:v>180</x:v>
      </x:c>
    </x:row>
    <x:row r="3976" spans="3:11">
      <x:c r="C3976" s="195" t="s">
        <x:v>5768</x:v>
      </x:c>
      <x:c r="D3976" s="194" t="s">
        <x:v>2999</x:v>
      </x:c>
      <x:c r="E3976" s="194">
        <x:v>1</x:v>
      </x:c>
      <x:c r="F3976" s="195" t="s">
        <x:v>1940</x:v>
      </x:c>
      <x:c r="G3976" s="194" t="str">
        <x:f>IF(MID(F3976,LEN(F3976)-2,1)="1","Earring",IF(MID(F3976,LEN(F3976)-2,1)="2","Necklace",IF(MID(F3976,LEN(F3976)-2,1)="3","Bracelet",IF(MID(F3976,LEN(F3976)-2,1)="4","Ring",IF(MID(F3976,LEN(F3976)-2,1)="5","Anklet","")))))</x:f>
        <x:v>Ring</x:v>
      </x:c>
      <x:c r="H3976" s="194">
        <x:v>1</x:v>
      </x:c>
      <x:c r="I3976" s="448" t="s">
        <x:v>4958</x:v>
      </x:c>
      <x:c r="J3976" s="194" t="s">
        <x:v>7785</x:v>
      </x:c>
      <x:c r="K3976" s="194">
        <x:v>260</x:v>
      </x:c>
    </x:row>
    <x:row r="3977" spans="3:11">
      <x:c r="C3977" s="195" t="s">
        <x:v>4410</x:v>
      </x:c>
      <x:c r="D3977" s="194" t="s">
        <x:v>2999</x:v>
      </x:c>
      <x:c r="E3977" s="194">
        <x:v>1</x:v>
      </x:c>
      <x:c r="F3977" s="195" t="s">
        <x:v>8912</x:v>
      </x:c>
      <x:c r="G3977" s="194" t="str">
        <x:f>IF(MID(F3977,LEN(F3977)-2,1)="1","Earring",IF(MID(F3977,LEN(F3977)-2,1)="2","Necklace",IF(MID(F3977,LEN(F3977)-2,1)="3","Bracelet",IF(MID(F3977,LEN(F3977)-2,1)="4","Ring",IF(MID(F3977,LEN(F3977)-2,1)="5","Anklet","")))))</x:f>
        <x:v>Earring</x:v>
      </x:c>
      <x:c r="H3977" s="194">
        <x:v>1</x:v>
      </x:c>
      <x:c r="I3977" s="448"/>
      <x:c r="J3977" s="194" t="s">
        <x:v>3163</x:v>
      </x:c>
      <x:c r="K3977" s="194">
        <x:v>180</x:v>
      </x:c>
    </x:row>
    <x:row r="3978" spans="3:11">
      <x:c r="C3978" s="195" t="s">
        <x:v>4558</x:v>
      </x:c>
      <x:c r="D3978" s="194" t="str">
        <x:f t="shared" si="27"/>
        <x:v>Bracelet</x:v>
      </x:c>
      <x:c r="E3978" s="194">
        <x:v>1</x:v>
      </x:c>
      <x:c r="F3978" s="359" t="s">
        <x:v>6640</x:v>
      </x:c>
      <x:c r="G3978" s="360" t="str">
        <x:f>IF(MID(F3978,LEN(F3978)-2,1)="1","Earring",IF(MID(F3978,LEN(F3978)-2,1)="2","Necklace",IF(MID(F3978,LEN(F3978)-2,1)="3","Bracelet",IF(MID(F3978,LEN(F3978)-2,1)="4","Ring",IF(MID(F3978,LEN(F3978)-2,1)="5","Anklet","")))))</x:f>
        <x:v>Earring</x:v>
      </x:c>
      <x:c r="H3978" s="360">
        <x:v>1</x:v>
      </x:c>
      <x:c r="I3978" s="448" t="s">
        <x:v>4958</x:v>
      </x:c>
      <x:c r="J3978" s="194" t="s">
        <x:v>3163</x:v>
      </x:c>
      <x:c r="K3978" s="194">
        <x:v>100</x:v>
      </x:c>
    </x:row>
    <x:row r="3979" spans="3:11">
      <x:c r="C3979" s="195" t="s">
        <x:v>6261</x:v>
      </x:c>
      <x:c r="D3979" s="194" t="str">
        <x:f t="shared" si="27"/>
        <x:v>Bracelet</x:v>
      </x:c>
      <x:c r="E3979" s="194">
        <x:v>1</x:v>
      </x:c>
      <x:c r="F3979" s="195" t="s">
        <x:v>4515</x:v>
      </x:c>
      <x:c r="G3979" s="194" t="str">
        <x:f>IF(MID(F3979,LEN(F3979)-2,1)="1","Earring",IF(MID(F3979,LEN(F3979)-2,1)="2","Necklace",IF(MID(F3979,LEN(F3979)-2,1)="3","Bracelet",IF(MID(F3979,LEN(F3979)-2,1)="4","Ring",IF(MID(F3979,LEN(F3979)-2,1)="5","Anklet","")))))</x:f>
        <x:v>Necklace</x:v>
      </x:c>
      <x:c r="H3979" s="194">
        <x:v>1</x:v>
      </x:c>
      <x:c r="I3979" s="448" t="s">
        <x:v>4958</x:v>
      </x:c>
      <x:c r="J3979" s="194" t="s">
        <x:v>3163</x:v>
      </x:c>
      <x:c r="K3979" s="194">
        <x:v>230</x:v>
      </x:c>
    </x:row>
    <x:row r="3980" spans="3:11">
      <x:c r="C3980" s="195" t="s">
        <x:v>6927</x:v>
      </x:c>
      <x:c r="D3980" s="194" t="str">
        <x:f t="shared" si="27"/>
        <x:v>Bracelet</x:v>
      </x:c>
      <x:c r="E3980" s="194">
        <x:v>1</x:v>
      </x:c>
      <x:c r="F3980" s="195" t="s">
        <x:v>4558</x:v>
      </x:c>
      <x:c r="G3980" s="194" t="str">
        <x:f>IF(MID(F3980,LEN(F3980)-2,1)="1","Earring",IF(MID(F3980,LEN(F3980)-2,1)="2","Necklace",IF(MID(F3980,LEN(F3980)-2,1)="3","Bracelet",IF(MID(F3980,LEN(F3980)-2,1)="4","Ring",IF(MID(F3980,LEN(F3980)-2,1)="5","Anklet","")))))</x:f>
        <x:v>Bracelet</x:v>
      </x:c>
      <x:c r="H3980" s="194">
        <x:v>1</x:v>
      </x:c>
      <x:c r="I3980" s="448" t="s">
        <x:v>4958</x:v>
      </x:c>
      <x:c r="J3980" s="194" t="s">
        <x:v>7785</x:v>
      </x:c>
      <x:c r="K3980" s="194">
        <x:v>140</x:v>
      </x:c>
    </x:row>
    <x:row r="3981" spans="3:11">
      <x:c r="C3981" s="195" t="s">
        <x:v>6898</x:v>
      </x:c>
      <x:c r="D3981" s="194" t="str">
        <x:f t="shared" si="27"/>
        <x:v>Bracelet</x:v>
      </x:c>
      <x:c r="E3981" s="194">
        <x:v>1</x:v>
      </x:c>
      <x:c r="F3981" s="195" t="s">
        <x:v>6261</x:v>
      </x:c>
      <x:c r="G3981" s="194" t="str">
        <x:f>IF(MID(F3981,LEN(F3981)-2,1)="1","Earring",IF(MID(F3981,LEN(F3981)-2,1)="2","Necklace",IF(MID(F3981,LEN(F3981)-2,1)="3","Bracelet",IF(MID(F3981,LEN(F3981)-2,1)="4","Ring",IF(MID(F3981,LEN(F3981)-2,1)="5","Anklet","")))))</x:f>
        <x:v>Bracelet</x:v>
      </x:c>
      <x:c r="H3981" s="194">
        <x:v>1</x:v>
      </x:c>
      <x:c r="I3981" s="448"/>
      <x:c r="J3981" s="194" t="s">
        <x:v>7785</x:v>
      </x:c>
      <x:c r="K3981" s="194">
        <x:v>140</x:v>
      </x:c>
    </x:row>
    <x:row r="3982" spans="3:11">
      <x:c r="C3982" s="195" t="s">
        <x:v>4387</x:v>
      </x:c>
      <x:c r="D3982" s="194" t="str">
        <x:f t="shared" si="27"/>
        <x:v>Bracelet</x:v>
      </x:c>
      <x:c r="E3982" s="194">
        <x:v>1</x:v>
      </x:c>
      <x:c r="F3982" s="195" t="s">
        <x:v>3342</x:v>
      </x:c>
      <x:c r="G3982" s="194" t="str">
        <x:f>IF(MID(F3982,LEN(F3982)-2,1)="1","Earring",IF(MID(F3982,LEN(F3982)-2,1)="2","Necklace",IF(MID(F3982,LEN(F3982)-2,1)="3","Bracelet",IF(MID(F3982,LEN(F3982)-2,1)="4","Ring",IF(MID(F3982,LEN(F3982)-2,1)="5","Anklet","")))))</x:f>
        <x:v>Necklace</x:v>
      </x:c>
      <x:c r="H3982" s="194">
        <x:v>1</x:v>
      </x:c>
      <x:c r="I3982" s="448"/>
      <x:c r="J3982" s="194" t="s">
        <x:v>7785</x:v>
      </x:c>
      <x:c r="K3982" s="194">
        <x:v>190</x:v>
      </x:c>
    </x:row>
    <x:row r="3983" spans="3:11">
      <x:c r="C3983" s="195" t="s">
        <x:v>8611</x:v>
      </x:c>
      <x:c r="D3983" s="194" t="str">
        <x:f t="shared" si="27"/>
        <x:v>Earring</x:v>
      </x:c>
      <x:c r="E3983" s="194">
        <x:v>1</x:v>
      </x:c>
      <x:c r="F3983" s="402" t="s">
        <x:v>6120</x:v>
      </x:c>
      <x:c r="G3983" s="403" t="s">
        <x:v>2999</x:v>
      </x:c>
      <x:c r="H3983" s="403">
        <x:v>1</x:v>
      </x:c>
      <x:c r="I3983" s="448" t="s">
        <x:v>7755</x:v>
      </x:c>
      <x:c r="J3983" s="194" t="s">
        <x:v>7785</x:v>
      </x:c>
      <x:c r="K3983" s="194">
        <x:v>180</x:v>
      </x:c>
    </x:row>
    <x:row r="3984" spans="3:11">
      <x:c r="C3984" s="195" t="s">
        <x:v>6716</x:v>
      </x:c>
      <x:c r="D3984" s="194" t="str">
        <x:f t="shared" si="27"/>
        <x:v>Earring</x:v>
      </x:c>
      <x:c r="E3984" s="194">
        <x:v>1</x:v>
      </x:c>
      <x:c r="F3984" s="402" t="s">
        <x:v>6163</x:v>
      </x:c>
      <x:c r="G3984" s="403" t="str">
        <x:f>IF(MID(F3984,LEN(F3984)-2,1)="1","Earring",IF(MID(F3984,LEN(F3984)-2,1)="2","Necklace",IF(MID(F3984,LEN(F3984)-2,1)="3","Bracelet",IF(MID(F3984,LEN(F3984)-2,1)="4","Ring",IF(MID(F3984,LEN(F3984)-2,1)="5","Anklet","")))))</x:f>
        <x:v>Anklet</x:v>
      </x:c>
      <x:c r="H3984" s="403">
        <x:v>1</x:v>
      </x:c>
      <x:c r="I3984" s="448" t="s">
        <x:v>7755</x:v>
      </x:c>
      <x:c r="J3984" s="194" t="s">
        <x:v>7785</x:v>
      </x:c>
      <x:c r="K3984" s="194">
        <x:v>150</x:v>
      </x:c>
    </x:row>
    <x:row r="3985" spans="3:11">
      <x:c r="C3985" s="195" t="s">
        <x:v>8912</x:v>
      </x:c>
      <x:c r="D3985" s="194" t="str">
        <x:f t="shared" si="27"/>
        <x:v>Earring</x:v>
      </x:c>
      <x:c r="E3985" s="194">
        <x:v>1</x:v>
      </x:c>
      <x:c r="F3985" s="195" t="s">
        <x:v>3373</x:v>
      </x:c>
      <x:c r="G3985" s="194" t="str">
        <x:f>IF(MID(F3985,LEN(F3985)-2,1)="1","Earring",IF(MID(F3985,LEN(F3985)-2,1)="2","Necklace",IF(MID(F3985,LEN(F3985)-2,1)="3","Bracelet",IF(MID(F3985,LEN(F3985)-2,1)="4","Ring",IF(MID(F3985,LEN(F3985)-2,1)="5","Anklet","")))))</x:f>
        <x:v>Necklace</x:v>
      </x:c>
      <x:c r="H3985" s="194">
        <x:v>1</x:v>
      </x:c>
      <x:c r="I3985" s="448" t="s">
        <x:v>4958</x:v>
      </x:c>
      <x:c r="J3985" s="194" t="s">
        <x:v>3163</x:v>
      </x:c>
      <x:c r="K3985" s="194">
        <x:v>400</x:v>
      </x:c>
    </x:row>
    <x:row r="3986" spans="3:11">
      <x:c r="C3986" s="195" t="s">
        <x:v>6640</x:v>
      </x:c>
      <x:c r="D3986" s="194" t="str">
        <x:f t="shared" si="27"/>
        <x:v>Earring</x:v>
      </x:c>
      <x:c r="E3986" s="194">
        <x:v>1</x:v>
      </x:c>
      <x:c r="F3986" s="195" t="s">
        <x:v>4492</x:v>
      </x:c>
      <x:c r="G3986" s="194" t="str">
        <x:f>IF(MID(F3986,LEN(F3986)-2,1)="1","Earring",IF(MID(F3986,LEN(F3986)-2,1)="2","Necklace",IF(MID(F3986,LEN(F3986)-2,1)="3","Bracelet",IF(MID(F3986,LEN(F3986)-2,1)="4","Ring",IF(MID(F3986,LEN(F3986)-2,1)="5","Anklet","")))))</x:f>
        <x:v>Earring</x:v>
      </x:c>
      <x:c r="H3986" s="194">
        <x:v>1</x:v>
      </x:c>
      <x:c r="I3986" s="448" t="s">
        <x:v>7755</x:v>
      </x:c>
      <x:c r="J3986" s="194" t="s">
        <x:v>3163</x:v>
      </x:c>
      <x:c r="K3986" s="194">
        <x:v>120</x:v>
      </x:c>
    </x:row>
    <x:row r="3987" spans="3:11">
      <x:c r="C3987" s="195" t="s">
        <x:v>4492</x:v>
      </x:c>
      <x:c r="D3987" s="194" t="str">
        <x:f t="shared" si="27"/>
        <x:v>Earring</x:v>
      </x:c>
      <x:c r="E3987" s="194">
        <x:v>1</x:v>
      </x:c>
      <x:c r="F3987" s="195" t="s">
        <x:v>6246</x:v>
      </x:c>
      <x:c r="G3987" s="194" t="str">
        <x:f>IF(MID(F3987,LEN(F3987)-2,1)="1","Earring",IF(MID(F3987,LEN(F3987)-2,1)="2","Necklace",IF(MID(F3987,LEN(F3987)-2,1)="3","Bracelet",IF(MID(F3987,LEN(F3987)-2,1)="4","Ring",IF(MID(F3987,LEN(F3987)-2,1)="5","Anklet","")))))</x:f>
        <x:v>Ring</x:v>
      </x:c>
      <x:c r="H3987" s="194">
        <x:v>1</x:v>
      </x:c>
      <x:c r="I3987" s="448"/>
      <x:c r="J3987" s="194" t="s">
        <x:v>3163</x:v>
      </x:c>
      <x:c r="K3987" s="194">
        <x:v>200</x:v>
      </x:c>
    </x:row>
    <x:row r="3988" spans="3:11">
      <x:c r="C3988" s="195" t="s">
        <x:v>3311</x:v>
      </x:c>
      <x:c r="D3988" s="194" t="str">
        <x:f t="shared" si="27"/>
        <x:v>Earring</x:v>
      </x:c>
      <x:c r="E3988" s="194">
        <x:v>1</x:v>
      </x:c>
      <x:c r="F3988" s="195" t="s">
        <x:v>3311</x:v>
      </x:c>
      <x:c r="G3988" s="194" t="str">
        <x:f>IF(MID(F3988,LEN(F3988)-2,1)="1","Earring",IF(MID(F3988,LEN(F3988)-2,1)="2","Necklace",IF(MID(F3988,LEN(F3988)-2,1)="3","Bracelet",IF(MID(F3988,LEN(F3988)-2,1)="4","Ring",IF(MID(F3988,LEN(F3988)-2,1)="5","Anklet","")))))</x:f>
        <x:v>Earring</x:v>
      </x:c>
      <x:c r="H3988" s="194">
        <x:v>1</x:v>
      </x:c>
      <x:c r="I3988" s="448"/>
      <x:c r="J3988" s="194" t="s">
        <x:v>3163</x:v>
      </x:c>
      <x:c r="K3988" s="194">
        <x:v>160</x:v>
      </x:c>
    </x:row>
    <x:row r="3989" spans="3:11">
      <x:c r="C3989" s="195" t="s">
        <x:v>3455</x:v>
      </x:c>
      <x:c r="D3989" s="194" t="str">
        <x:f t="shared" si="27"/>
        <x:v>Earring</x:v>
      </x:c>
      <x:c r="E3989" s="194">
        <x:v>1</x:v>
      </x:c>
      <x:c r="F3989" s="195" t="s">
        <x:v>3455</x:v>
      </x:c>
      <x:c r="G3989" s="194" t="str">
        <x:f>IF(MID(F3989,LEN(F3989)-2,1)="1","Earring",IF(MID(F3989,LEN(F3989)-2,1)="2","Necklace",IF(MID(F3989,LEN(F3989)-2,1)="3","Bracelet",IF(MID(F3989,LEN(F3989)-2,1)="4","Ring",IF(MID(F3989,LEN(F3989)-2,1)="5","Anklet","")))))</x:f>
        <x:v>Earring</x:v>
      </x:c>
      <x:c r="H3989" s="194">
        <x:v>1</x:v>
      </x:c>
      <x:c r="I3989" s="448" t="s">
        <x:v>4958</x:v>
      </x:c>
      <x:c r="J3989" s="194" t="s">
        <x:v>3163</x:v>
      </x:c>
      <x:c r="K3989" s="194">
        <x:v>160</x:v>
      </x:c>
    </x:row>
    <x:row r="3990" spans="3:11">
      <x:c r="C3990" s="195" t="s">
        <x:v>4283</x:v>
      </x:c>
      <x:c r="D3990" s="194" t="str">
        <x:f t="shared" si="27"/>
        <x:v>Earring</x:v>
      </x:c>
      <x:c r="E3990" s="194">
        <x:v>1</x:v>
      </x:c>
      <x:c r="F3990" s="233" t="s">
        <x:v>6927</x:v>
      </x:c>
      <x:c r="G3990" s="234" t="str">
        <x:f>IF(MID(F3990,LEN(F3990)-2,1)="1","Earring",IF(MID(F3990,LEN(F3990)-2,1)="2","Necklace",IF(MID(F3990,LEN(F3990)-2,1)="3","Bracelet",IF(MID(F3990,LEN(F3990)-2,1)="4","Ring",IF(MID(F3990,LEN(F3990)-2,1)="5","Anklet","")))))</x:f>
        <x:v>Bracelet</x:v>
      </x:c>
      <x:c r="H3990" s="234">
        <x:v>1</x:v>
      </x:c>
      <x:c r="I3990" s="448" t="s">
        <x:v>4958</x:v>
      </x:c>
      <x:c r="J3990" s="194" t="s">
        <x:v>7785</x:v>
      </x:c>
      <x:c r="K3990" s="194">
        <x:v>170</x:v>
      </x:c>
    </x:row>
    <x:row r="3991" spans="3:11">
      <x:c r="C3991" s="195" t="s">
        <x:v>8446</x:v>
      </x:c>
      <x:c r="D3991" s="194" t="str">
        <x:f t="shared" si="27"/>
        <x:v>Earring</x:v>
      </x:c>
      <x:c r="E3991" s="194">
        <x:v>1</x:v>
      </x:c>
      <x:c r="F3991" s="233" t="s">
        <x:v>5768</x:v>
      </x:c>
      <x:c r="G3991" s="234" t="s">
        <x:v>2999</x:v>
      </x:c>
      <x:c r="H3991" s="234">
        <x:v>1</x:v>
      </x:c>
      <x:c r="I3991" s="448"/>
      <x:c r="J3991" s="194" t="s">
        <x:v>7785</x:v>
      </x:c>
      <x:c r="K3991" s="194">
        <x:v>180</x:v>
      </x:c>
    </x:row>
    <x:row r="3992" spans="3:11">
      <x:c r="C3992" s="195" t="s">
        <x:v>2075</x:v>
      </x:c>
      <x:c r="D3992" s="194" t="str">
        <x:f t="shared" si="27"/>
        <x:v>Earring</x:v>
      </x:c>
      <x:c r="E3992" s="194">
        <x:v>1</x:v>
      </x:c>
      <x:c r="F3992" s="233" t="s">
        <x:v>8404</x:v>
      </x:c>
      <x:c r="G3992" s="234" t="str">
        <x:f>IF(MID(F3992,LEN(F3992)-2,1)="1","Earring",IF(MID(F3992,LEN(F3992)-2,1)="2","Necklace",IF(MID(F3992,LEN(F3992)-2,1)="3","Bracelet",IF(MID(F3992,LEN(F3992)-2,1)="4","Ring",IF(MID(F3992,LEN(F3992)-2,1)="5","Anklet","")))))</x:f>
        <x:v>Anklet</x:v>
      </x:c>
      <x:c r="H3992" s="234">
        <x:v>1</x:v>
      </x:c>
      <x:c r="I3992" s="448"/>
      <x:c r="J3992" s="194" t="s">
        <x:v>7785</x:v>
      </x:c>
      <x:c r="K3992" s="194">
        <x:v>180</x:v>
      </x:c>
    </x:row>
    <x:row r="3993" spans="3:11">
      <x:c r="C3993" s="195" t="s">
        <x:v>4515</x:v>
      </x:c>
      <x:c r="D3993" s="194" t="str">
        <x:f t="shared" si="27"/>
        <x:v>Necklace</x:v>
      </x:c>
      <x:c r="E3993" s="194">
        <x:v>1</x:v>
      </x:c>
      <x:c r="F3993" s="233" t="s">
        <x:v>4283</x:v>
      </x:c>
      <x:c r="G3993" s="234" t="str">
        <x:f>IF(MID(F3993,LEN(F3993)-2,1)="1","Earring",IF(MID(F3993,LEN(F3993)-2,1)="2","Necklace",IF(MID(F3993,LEN(F3993)-2,1)="3","Bracelet",IF(MID(F3993,LEN(F3993)-2,1)="4","Ring",IF(MID(F3993,LEN(F3993)-2,1)="5","Anklet","")))))</x:f>
        <x:v>Earring</x:v>
      </x:c>
      <x:c r="H3993" s="234">
        <x:v>1</x:v>
      </x:c>
      <x:c r="I3993" s="448"/>
      <x:c r="J3993" s="194" t="s">
        <x:v>3163</x:v>
      </x:c>
      <x:c r="K3993" s="194">
        <x:v>100</x:v>
      </x:c>
    </x:row>
    <x:row r="3994" spans="3:11">
      <x:c r="C3994" s="195" t="s">
        <x:v>3373</x:v>
      </x:c>
      <x:c r="D3994" s="194" t="str">
        <x:f t="shared" si="27"/>
        <x:v>Necklace</x:v>
      </x:c>
      <x:c r="E3994" s="194">
        <x:v>1</x:v>
      </x:c>
      <x:c r="F3994" s="233" t="s">
        <x:v>6898</x:v>
      </x:c>
      <x:c r="G3994" s="234" t="str">
        <x:f>IF(MID(F3994,LEN(F3994)-2,1)="1","Earring",IF(MID(F3994,LEN(F3994)-2,1)="2","Necklace",IF(MID(F3994,LEN(F3994)-2,1)="3","Bracelet",IF(MID(F3994,LEN(F3994)-2,1)="4","Ring",IF(MID(F3994,LEN(F3994)-2,1)="5","Anklet","")))))</x:f>
        <x:v>Bracelet</x:v>
      </x:c>
      <x:c r="H3994" s="234">
        <x:v>1</x:v>
      </x:c>
      <x:c r="I3994" s="448"/>
      <x:c r="J3994" s="194" t="s">
        <x:v>7785</x:v>
      </x:c>
      <x:c r="K3994" s="194">
        <x:v>150</x:v>
      </x:c>
    </x:row>
    <x:row r="3995" spans="3:11">
      <x:c r="C3995" s="195" t="s">
        <x:v>4411</x:v>
      </x:c>
      <x:c r="D3995" s="194" t="str">
        <x:f t="shared" si="27"/>
        <x:v>Necklace</x:v>
      </x:c>
      <x:c r="E3995" s="194">
        <x:v>1</x:v>
      </x:c>
      <x:c r="F3995" s="233" t="s">
        <x:v>8170</x:v>
      </x:c>
      <x:c r="G3995" s="234" t="str">
        <x:f>IF(MID(F3995,LEN(F3995)-2,1)="1","Earring",IF(MID(F3995,LEN(F3995)-2,1)="2","Necklace",IF(MID(F3995,LEN(F3995)-2,1)="3","Bracelet",IF(MID(F3995,LEN(F3995)-2,1)="4","Ring",IF(MID(F3995,LEN(F3995)-2,1)="5","Anklet","")))))</x:f>
        <x:v>Ring</x:v>
      </x:c>
      <x:c r="H3995" s="234">
        <x:v>1</x:v>
      </x:c>
      <x:c r="I3995" s="448" t="s">
        <x:v>4958</x:v>
      </x:c>
      <x:c r="J3995" s="194" t="s">
        <x:v>3163</x:v>
      </x:c>
      <x:c r="K3995" s="194">
        <x:v>450</x:v>
      </x:c>
    </x:row>
    <x:row r="3996" spans="3:11">
      <x:c r="C3996" s="195" t="s">
        <x:v>3342</x:v>
      </x:c>
      <x:c r="D3996" s="194" t="str">
        <x:f t="shared" si="27"/>
        <x:v>Necklace</x:v>
      </x:c>
      <x:c r="E3996" s="194">
        <x:v>1</x:v>
      </x:c>
      <x:c r="F3996" s="233" t="s">
        <x:v>8446</x:v>
      </x:c>
      <x:c r="G3996" s="234" t="str">
        <x:f>IF(MID(F3996,LEN(F3996)-2,1)="1","Earring",IF(MID(F3996,LEN(F3996)-2,1)="2","Necklace",IF(MID(F3996,LEN(F3996)-2,1)="3","Bracelet",IF(MID(F3996,LEN(F3996)-2,1)="4","Ring",IF(MID(F3996,LEN(F3996)-2,1)="5","Anklet","")))))</x:f>
        <x:v>Earring</x:v>
      </x:c>
      <x:c r="H3996" s="234">
        <x:v>1</x:v>
      </x:c>
      <x:c r="I3996" s="448"/>
      <x:c r="J3996" s="194" t="s">
        <x:v>3163</x:v>
      </x:c>
      <x:c r="K3996" s="194">
        <x:v>150</x:v>
      </x:c>
    </x:row>
    <x:row r="3997" spans="3:11">
      <x:c r="C3997" s="195" t="s">
        <x:v>6008</x:v>
      </x:c>
      <x:c r="D3997" s="194" t="str">
        <x:f t="shared" si="27"/>
        <x:v>Ring</x:v>
      </x:c>
      <x:c r="E3997" s="194">
        <x:v>1</x:v>
      </x:c>
      <x:c r="F3997" s="233" t="s">
        <x:v>4387</x:v>
      </x:c>
      <x:c r="G3997" s="234" t="str">
        <x:f>IF(MID(F3997,LEN(F3997)-2,1)="1","Earring",IF(MID(F3997,LEN(F3997)-2,1)="2","Necklace",IF(MID(F3997,LEN(F3997)-2,1)="3","Bracelet",IF(MID(F3997,LEN(F3997)-2,1)="4","Ring",IF(MID(F3997,LEN(F3997)-2,1)="5","Anklet","")))))</x:f>
        <x:v>Bracelet</x:v>
      </x:c>
      <x:c r="H3997" s="234">
        <x:v>1</x:v>
      </x:c>
      <x:c r="I3997" s="448"/>
      <x:c r="J3997" s="194" t="s">
        <x:v>7785</x:v>
      </x:c>
      <x:c r="K3997" s="194">
        <x:v>140</x:v>
      </x:c>
    </x:row>
    <x:row r="3998" spans="3:11">
      <x:c r="C3998" s="195" t="s">
        <x:v>1940</x:v>
      </x:c>
      <x:c r="D3998" s="194" t="str">
        <x:f t="shared" si="27"/>
        <x:v>Ring</x:v>
      </x:c>
      <x:c r="E3998" s="194">
        <x:v>1</x:v>
      </x:c>
      <x:c r="F3998" s="233" t="s">
        <x:v>4410</x:v>
      </x:c>
      <x:c r="G3998" s="234" t="s">
        <x:v>2999</x:v>
      </x:c>
      <x:c r="H3998" s="234">
        <x:v>1</x:v>
      </x:c>
      <x:c r="I3998" s="448"/>
      <x:c r="J3998" s="194" t="s">
        <x:v>7785</x:v>
      </x:c>
      <x:c r="K3998" s="194">
        <x:v>190</x:v>
      </x:c>
    </x:row>
    <x:row r="3999" spans="3:11">
      <x:c r="C3999" s="195" t="s">
        <x:v>6246</x:v>
      </x:c>
      <x:c r="D3999" s="194" t="str">
        <x:f t="shared" si="27"/>
        <x:v>Ring</x:v>
      </x:c>
      <x:c r="E3999" s="194">
        <x:v>1</x:v>
      </x:c>
      <x:c r="F3999" s="233" t="s">
        <x:v>2075</x:v>
      </x:c>
      <x:c r="G3999" s="234" t="str">
        <x:f>IF(MID(F3999,LEN(F3999)-2,1)="1","Earring",IF(MID(F3999,LEN(F3999)-2,1)="2","Necklace",IF(MID(F3999,LEN(F3999)-2,1)="3","Bracelet",IF(MID(F3999,LEN(F3999)-2,1)="4","Ring",IF(MID(F3999,LEN(F3999)-2,1)="5","Anklet","")))))</x:f>
        <x:v>Earring</x:v>
      </x:c>
      <x:c r="H3999" s="234">
        <x:v>1</x:v>
      </x:c>
      <x:c r="I3999" s="448"/>
      <x:c r="J3999" s="194" t="s">
        <x:v>3163</x:v>
      </x:c>
      <x:c r="K3999" s="194">
        <x:v>190</x:v>
      </x:c>
    </x:row>
    <x:row r="4000" spans="3:11">
      <x:c r="C4000" s="195" t="s">
        <x:v>8170</x:v>
      </x:c>
      <x:c r="D4000" s="194" t="str">
        <x:f t="shared" si="27"/>
        <x:v>Ring</x:v>
      </x:c>
      <x:c r="E4000" s="194">
        <x:v>1</x:v>
      </x:c>
      <x:c r="F4000" s="233" t="s">
        <x:v>4411</x:v>
      </x:c>
      <x:c r="G4000" s="234" t="str">
        <x:f>IF(MID(F4000,LEN(F4000)-2,1)="1","Earring",IF(MID(F4000,LEN(F4000)-2,1)="2","Necklace",IF(MID(F4000,LEN(F4000)-2,1)="3","Bracelet",IF(MID(F4000,LEN(F4000)-2,1)="4","Ring",IF(MID(F4000,LEN(F4000)-2,1)="5","Anklet","")))))</x:f>
        <x:v>Necklace</x:v>
      </x:c>
      <x:c r="H4000" s="234">
        <x:v>1</x:v>
      </x:c>
      <x:c r="I4000" s="448"/>
      <x:c r="J4000" s="194" t="s">
        <x:v>7785</x:v>
      </x:c>
      <x:c r="K4000" s="194">
        <x:v>180</x:v>
      </x:c>
    </x:row>
    <x:row r="4001" spans="5:5">
      <x:c r="E4001" s="194">
        <x:f>SUM(E3973:E4000)</x:f>
        <x:v>28</x:v>
      </x:c>
    </x:row>
    <x:row r="4002" spans="1:11">
      <x:c r="A4002" s="186">
        <x:v>45992</x:v>
      </x:c>
      <x:c r="B4002" s="452" t="s">
        <x:v>7737</x:v>
      </x:c>
      <x:c r="C4002" s="195" t="s">
        <x:v>8404</x:v>
      </x:c>
      <x:c r="D4002" s="194" t="str">
        <x:f t="shared" ref="D4002:D4013" si="28">IF(MID(C4002,LEN(C4002)-2,1)="1","Earring",IF(MID(C4002,LEN(C4002)-2,1)="2","Necklace",IF(MID(C4002,LEN(C4002)-2,1)="3","Bracelet",IF(MID(C4002,LEN(C4002)-2,1)="4","Ring",IF(MID(C4002,LEN(C4002)-2,1)="5","Anklet","")))))</x:f>
        <x:v>Anklet</x:v>
      </x:c>
      <x:c r="E4002" s="194">
        <x:v>1</x:v>
      </x:c>
      <x:c r="F4002" s="639" t="s">
        <x:v>4136</x:v>
      </x:c>
      <x:c r="G4002" s="640" t="str">
        <x:f>IF(MID(F4002,LEN(F4002)-2,1)="1","Earring",IF(MID(F4002,LEN(F4002)-2,1)="2","Necklace",IF(MID(F4002,LEN(F4002)-2,1)="3","Bracelet",IF(MID(F4002,LEN(F4002)-2,1)="4","Ring",IF(MID(F4002,LEN(F4002)-2,1)="5","Anklet","")))))</x:f>
        <x:v>Necklace</x:v>
      </x:c>
      <x:c r="H4002" s="640">
        <x:v>1</x:v>
      </x:c>
      <x:c r="I4002" s="448" t="s">
        <x:v>4958</x:v>
      </x:c>
      <x:c r="J4002" s="194" t="s">
        <x:v>3163</x:v>
      </x:c>
      <x:c r="K4002" s="194">
        <x:v>300</x:v>
      </x:c>
    </x:row>
    <x:row r="4003" spans="3:11">
      <x:c r="C4003" s="195" t="s">
        <x:v>6584</x:v>
      </x:c>
      <x:c r="D4003" s="194" t="s">
        <x:v>2999</x:v>
      </x:c>
      <x:c r="E4003" s="194">
        <x:v>1</x:v>
      </x:c>
      <x:c r="F4003" s="195" t="s">
        <x:v>4491</x:v>
      </x:c>
      <x:c r="G4003" s="194" t="str">
        <x:f>IF(MID(F4003,LEN(F4003)-2,1)="1","Earring",IF(MID(F4003,LEN(F4003)-2,1)="2","Necklace",IF(MID(F4003,LEN(F4003)-2,1)="3","Bracelet",IF(MID(F4003,LEN(F4003)-2,1)="4","Ring",IF(MID(F4003,LEN(F4003)-2,1)="5","Anklet","")))))</x:f>
        <x:v>Bracelet</x:v>
      </x:c>
      <x:c r="H4003" s="194">
        <x:v>1</x:v>
      </x:c>
      <x:c r="I4003" s="448" t="s">
        <x:v>7755</x:v>
      </x:c>
      <x:c r="J4003" s="194" t="s">
        <x:v>7348</x:v>
      </x:c>
      <x:c r="K4003" s="194">
        <x:v>240</x:v>
      </x:c>
    </x:row>
    <x:row r="4004" spans="3:11">
      <x:c r="C4004" s="195" t="s">
        <x:v>4491</x:v>
      </x:c>
      <x:c r="D4004" s="194" t="str">
        <x:f t="shared" si="28"/>
        <x:v>Bracelet</x:v>
      </x:c>
      <x:c r="E4004" s="194">
        <x:v>1</x:v>
      </x:c>
      <x:c r="F4004" s="359" t="s">
        <x:v>4678</x:v>
      </x:c>
      <x:c r="G4004" s="360" t="str">
        <x:f>IF(MID(F4004,LEN(F4004)-2,1)="1","Earring",IF(MID(F4004,LEN(F4004)-2,1)="2","Necklace",IF(MID(F4004,LEN(F4004)-2,1)="3","Bracelet",IF(MID(F4004,LEN(F4004)-2,1)="4","Ring",IF(MID(F4004,LEN(F4004)-2,1)="5","Anklet","")))))</x:f>
        <x:v>Earring</x:v>
      </x:c>
      <x:c r="H4004" s="360">
        <x:v>1</x:v>
      </x:c>
      <x:c r="I4004" s="448" t="s">
        <x:v>4958</x:v>
      </x:c>
      <x:c r="J4004" s="194" t="s">
        <x:v>3163</x:v>
      </x:c>
      <x:c r="K4004" s="194">
        <x:v>190</x:v>
      </x:c>
    </x:row>
    <x:row r="4005" spans="3:11">
      <x:c r="C4005" s="195" t="s">
        <x:v>4700</x:v>
      </x:c>
      <x:c r="D4005" s="194" t="str">
        <x:f t="shared" si="28"/>
        <x:v>Bracelet</x:v>
      </x:c>
      <x:c r="E4005" s="194">
        <x:v>1</x:v>
      </x:c>
      <x:c r="F4005" s="359" t="s">
        <x:v>6609</x:v>
      </x:c>
      <x:c r="G4005" s="360" t="str">
        <x:f>IF(MID(F4005,LEN(F4005)-2,1)="1","Earring",IF(MID(F4005,LEN(F4005)-2,1)="2","Necklace",IF(MID(F4005,LEN(F4005)-2,1)="3","Bracelet",IF(MID(F4005,LEN(F4005)-2,1)="4","Ring",IF(MID(F4005,LEN(F4005)-2,1)="5","Anklet","")))))</x:f>
        <x:v>Earring</x:v>
      </x:c>
      <x:c r="H4005" s="360">
        <x:v>1</x:v>
      </x:c>
      <x:c r="I4005" s="448" t="s">
        <x:v>7755</x:v>
      </x:c>
      <x:c r="J4005" s="194" t="s">
        <x:v>3163</x:v>
      </x:c>
      <x:c r="K4005" s="194">
        <x:v>170</x:v>
      </x:c>
    </x:row>
    <x:row r="4006" spans="3:11">
      <x:c r="C4006" s="195" t="s">
        <x:v>8915</x:v>
      </x:c>
      <x:c r="D4006" s="194" t="str">
        <x:f t="shared" si="28"/>
        <x:v>Bracelet</x:v>
      </x:c>
      <x:c r="E4006" s="194">
        <x:v>1</x:v>
      </x:c>
      <x:c r="F4006" s="195" t="s">
        <x:v>4700</x:v>
      </x:c>
      <x:c r="G4006" s="194" t="str">
        <x:f>IF(MID(F4006,LEN(F4006)-2,1)="1","Earring",IF(MID(F4006,LEN(F4006)-2,1)="2","Necklace",IF(MID(F4006,LEN(F4006)-2,1)="3","Bracelet",IF(MID(F4006,LEN(F4006)-2,1)="4","Ring",IF(MID(F4006,LEN(F4006)-2,1)="5","Anklet","")))))</x:f>
        <x:v>Bracelet</x:v>
      </x:c>
      <x:c r="H4006" s="194">
        <x:v>1</x:v>
      </x:c>
      <x:c r="I4006" s="448"/>
      <x:c r="J4006" s="194" t="s">
        <x:v>7348</x:v>
      </x:c>
      <x:c r="K4006" s="194">
        <x:v>230</x:v>
      </x:c>
    </x:row>
    <x:row r="4007" spans="3:11">
      <x:c r="C4007" s="195" t="s">
        <x:v>8578</x:v>
      </x:c>
      <x:c r="D4007" s="230" t="s">
        <x:v>1924</x:v>
      </x:c>
      <x:c r="E4007" s="194">
        <x:v>1</x:v>
      </x:c>
      <x:c r="F4007" s="349" t="s">
        <x:v>1830</x:v>
      </x:c>
      <x:c r="G4007" s="350" t="str">
        <x:f>IF(MID(F4007,LEN(F4007)-2,1)="1","Earring",IF(MID(F4007,LEN(F4007)-2,1)="2","Necklace",IF(MID(F4007,LEN(F4007)-2,1)="3","Bracelet",IF(MID(F4007,LEN(F4007)-2,1)="4","Ring",IF(MID(F4007,LEN(F4007)-2,1)="5","Anklet","")))))</x:f>
        <x:v>Earring</x:v>
      </x:c>
      <x:c r="H4007" s="350">
        <x:v>1</x:v>
      </x:c>
      <x:c r="I4007" s="448" t="s">
        <x:v>4958</x:v>
      </x:c>
      <x:c r="J4007" s="194" t="s">
        <x:v>3163</x:v>
      </x:c>
      <x:c r="K4007" s="194">
        <x:v>160</x:v>
      </x:c>
    </x:row>
    <x:row r="4008" spans="3:11">
      <x:c r="C4008" s="195" t="s">
        <x:v>4678</x:v>
      </x:c>
      <x:c r="D4008" s="194" t="str">
        <x:f t="shared" si="28"/>
        <x:v>Earring</x:v>
      </x:c>
      <x:c r="E4008" s="194">
        <x:v>1</x:v>
      </x:c>
      <x:c r="F4008" s="195" t="s">
        <x:v>6584</x:v>
      </x:c>
      <x:c r="G4008" s="194" t="s">
        <x:v>2999</x:v>
      </x:c>
      <x:c r="H4008" s="194">
        <x:v>1</x:v>
      </x:c>
      <x:c r="I4008" s="448"/>
      <x:c r="J4008" s="194" t="s">
        <x:v>2858</x:v>
      </x:c>
      <x:c r="K4008" s="194">
        <x:v>220</x:v>
      </x:c>
    </x:row>
    <x:row r="4009" spans="3:11">
      <x:c r="C4009" s="195" t="s">
        <x:v>6609</x:v>
      </x:c>
      <x:c r="D4009" s="194" t="str">
        <x:f t="shared" si="28"/>
        <x:v>Earring</x:v>
      </x:c>
      <x:c r="E4009" s="194">
        <x:v>1</x:v>
      </x:c>
      <x:c r="F4009" s="233" t="s">
        <x:v>8404</x:v>
      </x:c>
      <x:c r="G4009" s="234" t="str">
        <x:f>IF(MID(F4009,LEN(F4009)-2,1)="1","Earring",IF(MID(F4009,LEN(F4009)-2,1)="2","Necklace",IF(MID(F4009,LEN(F4009)-2,1)="3","Bracelet",IF(MID(F4009,LEN(F4009)-2,1)="4","Ring",IF(MID(F4009,LEN(F4009)-2,1)="5","Anklet","")))))</x:f>
        <x:v>Anklet</x:v>
      </x:c>
      <x:c r="H4009" s="234">
        <x:v>1</x:v>
      </x:c>
      <x:c r="I4009" s="448"/>
      <x:c r="J4009" s="194" t="s">
        <x:v>7785</x:v>
      </x:c>
      <x:c r="K4009" s="194">
        <x:v>180</x:v>
      </x:c>
    </x:row>
    <x:row r="4010" spans="3:11">
      <x:c r="C4010" s="195" t="s">
        <x:v>1830</x:v>
      </x:c>
      <x:c r="D4010" s="194" t="str">
        <x:f t="shared" si="28"/>
        <x:v>Earring</x:v>
      </x:c>
      <x:c r="E4010" s="194">
        <x:v>1</x:v>
      </x:c>
      <x:c r="F4010" s="233" t="s">
        <x:v>8915</x:v>
      </x:c>
      <x:c r="G4010" s="234" t="str">
        <x:f>IF(MID(F4010,LEN(F4010)-2,1)="1","Earring",IF(MID(F4010,LEN(F4010)-2,1)="2","Necklace",IF(MID(F4010,LEN(F4010)-2,1)="3","Bracelet",IF(MID(F4010,LEN(F4010)-2,1)="4","Ring",IF(MID(F4010,LEN(F4010)-2,1)="5","Anklet","")))))</x:f>
        <x:v>Bracelet</x:v>
      </x:c>
      <x:c r="H4010" s="234">
        <x:v>1</x:v>
      </x:c>
      <x:c r="I4010" s="448" t="s">
        <x:v>4958</x:v>
      </x:c>
      <x:c r="J4010" s="194" t="s">
        <x:v>3163</x:v>
      </x:c>
      <x:c r="K4010" s="194">
        <x:v>290</x:v>
      </x:c>
    </x:row>
    <x:row r="4011" spans="3:11">
      <x:c r="C4011" s="195" t="s">
        <x:v>8661</x:v>
      </x:c>
      <x:c r="D4011" s="194" t="str">
        <x:f t="shared" si="28"/>
        <x:v>Earring</x:v>
      </x:c>
      <x:c r="E4011" s="194">
        <x:v>1</x:v>
      </x:c>
      <x:c r="F4011" s="233" t="s">
        <x:v>8661</x:v>
      </x:c>
      <x:c r="G4011" s="234" t="str">
        <x:f>IF(MID(F4011,LEN(F4011)-2,1)="1","Earring",IF(MID(F4011,LEN(F4011)-2,1)="2","Necklace",IF(MID(F4011,LEN(F4011)-2,1)="3","Bracelet",IF(MID(F4011,LEN(F4011)-2,1)="4","Ring",IF(MID(F4011,LEN(F4011)-2,1)="5","Anklet","")))))</x:f>
        <x:v>Earring</x:v>
      </x:c>
      <x:c r="H4011" s="234">
        <x:v>1</x:v>
      </x:c>
      <x:c r="I4011" s="448"/>
      <x:c r="J4011" s="194" t="s">
        <x:v>3163</x:v>
      </x:c>
      <x:c r="K4011" s="194">
        <x:v>220</x:v>
      </x:c>
    </x:row>
    <x:row r="4012" spans="3:11">
      <x:c r="C4012" s="195" t="s">
        <x:v>4136</x:v>
      </x:c>
      <x:c r="D4012" s="194" t="str">
        <x:f t="shared" si="28"/>
        <x:v>Necklace</x:v>
      </x:c>
      <x:c r="E4012" s="194">
        <x:v>1</x:v>
      </x:c>
      <x:c r="F4012" s="233" t="s">
        <x:v>4411</x:v>
      </x:c>
      <x:c r="G4012" s="234" t="str">
        <x:f>IF(MID(F4012,LEN(F4012)-2,1)="1","Earring",IF(MID(F4012,LEN(F4012)-2,1)="2","Necklace",IF(MID(F4012,LEN(F4012)-2,1)="3","Bracelet",IF(MID(F4012,LEN(F4012)-2,1)="4","Ring",IF(MID(F4012,LEN(F4012)-2,1)="5","Anklet","")))))</x:f>
        <x:v>Necklace</x:v>
      </x:c>
      <x:c r="H4012" s="234">
        <x:v>1</x:v>
      </x:c>
      <x:c r="I4012" s="448"/>
      <x:c r="J4012" s="194" t="s">
        <x:v>7785</x:v>
      </x:c>
      <x:c r="K4012" s="194">
        <x:v>180</x:v>
      </x:c>
    </x:row>
    <x:row r="4013" spans="3:11">
      <x:c r="C4013" s="195" t="s">
        <x:v>4411</x:v>
      </x:c>
      <x:c r="D4013" s="194" t="str">
        <x:f t="shared" si="28"/>
        <x:v>Necklace</x:v>
      </x:c>
      <x:c r="E4013" s="194">
        <x:v>1</x:v>
      </x:c>
      <x:c r="F4013" s="233" t="s">
        <x:v>8578</x:v>
      </x:c>
      <x:c r="G4013" s="232" t="s">
        <x:v>1924</x:v>
      </x:c>
      <x:c r="H4013" s="234">
        <x:v>1</x:v>
      </x:c>
      <x:c r="I4013" s="448"/>
      <x:c r="J4013" s="194" t="s">
        <x:v>3163</x:v>
      </x:c>
      <x:c r="K4013" s="194">
        <x:v>130</x:v>
      </x:c>
    </x:row>
    <x:row r="4014" spans="5:5">
      <x:c r="E4014" s="194">
        <x:f>SUM(E4002:E4013)</x:f>
        <x:v>12</x:v>
      </x:c>
    </x:row>
    <x:row r="4015" spans="1:11">
      <x:c r="A4015" s="186">
        <x:v>45993</x:v>
      </x:c>
      <x:c r="B4015" s="452" t="s">
        <x:v>7779</x:v>
      </x:c>
      <x:c r="C4015" s="195" t="s">
        <x:v>8438</x:v>
      </x:c>
      <x:c r="D4015" s="194" t="s">
        <x:v>2999</x:v>
      </x:c>
      <x:c r="E4015" s="194">
        <x:v>1</x:v>
      </x:c>
      <x:c r="F4015" s="647" t="s">
        <x:v>8722</x:v>
      </x:c>
      <x:c r="G4015" s="648" t="str">
        <x:f>IF(MID(F4015,LEN(F4015)-2,1)="1","Earring",IF(MID(F4015,LEN(F4015)-2,1)="2","Necklace",IF(MID(F4015,LEN(F4015)-2,1)="3","Bracelet",IF(MID(F4015,LEN(F4015)-2,1)="4","Ring",IF(MID(F4015,LEN(F4015)-2,1)="5","Anklet","")))))</x:f>
        <x:v>Bracelet</x:v>
      </x:c>
      <x:c r="H4015" s="648">
        <x:v>1</x:v>
      </x:c>
      <x:c r="I4015" s="448" t="s">
        <x:v>7755</x:v>
      </x:c>
      <x:c r="J4015" s="194" t="s">
        <x:v>8995</x:v>
      </x:c>
      <x:c r="K4015" s="194">
        <x:v>270</x:v>
      </x:c>
    </x:row>
    <x:row r="4016" spans="3:11">
      <x:c r="C4016" s="195" t="s">
        <x:v>8722</x:v>
      </x:c>
      <x:c r="D4016" s="194" t="s">
        <x:v>4629</x:v>
      </x:c>
      <x:c r="E4016" s="194">
        <x:v>1</x:v>
      </x:c>
      <x:c r="F4016" s="195" t="s">
        <x:v>9153</x:v>
      </x:c>
      <x:c r="G4016" s="194" t="str">
        <x:f>IF(MID(F4016,LEN(F4016)-2,1)="1","Earring",IF(MID(F4016,LEN(F4016)-2,1)="2","Necklace",IF(MID(F4016,LEN(F4016)-2,1)="3","Bracelet",IF(MID(F4016,LEN(F4016)-2,1)="4","Ring",IF(MID(F4016,LEN(F4016)-2,1)="5","Anklet","")))))</x:f>
        <x:v>Ring</x:v>
      </x:c>
      <x:c r="H4016" s="194">
        <x:v>1</x:v>
      </x:c>
      <x:c r="I4016" s="448" t="s">
        <x:v>4958</x:v>
      </x:c>
      <x:c r="J4016" s="194" t="s">
        <x:v>7785</x:v>
      </x:c>
      <x:c r="K4016" s="194">
        <x:v>160</x:v>
      </x:c>
    </x:row>
    <x:row r="4017" spans="3:11">
      <x:c r="C4017" s="195" t="s">
        <x:v>5764</x:v>
      </x:c>
      <x:c r="D4017" s="194" t="s">
        <x:v>4629</x:v>
      </x:c>
      <x:c r="E4017" s="194">
        <x:v>1</x:v>
      </x:c>
      <x:c r="F4017" s="645" t="s">
        <x:v>4323</x:v>
      </x:c>
      <x:c r="G4017" s="646" t="str">
        <x:f>IF(MID(F4017,LEN(F4017)-2,1)="1","Earring",IF(MID(F4017,LEN(F4017)-2,1)="2","Necklace",IF(MID(F4017,LEN(F4017)-2,1)="3","Bracelet",IF(MID(F4017,LEN(F4017)-2,1)="4","Ring",IF(MID(F4017,LEN(F4017)-2,1)="5","Anklet","")))))</x:f>
        <x:v>Earring</x:v>
      </x:c>
      <x:c r="H4017" s="646">
        <x:v>1</x:v>
      </x:c>
      <x:c r="I4017" s="448"/>
      <x:c r="J4017" s="194" t="s">
        <x:v>8995</x:v>
      </x:c>
      <x:c r="K4017" s="194">
        <x:v>150</x:v>
      </x:c>
    </x:row>
    <x:row r="4018" spans="3:11">
      <x:c r="C4018" s="195" t="s">
        <x:v>8120</x:v>
      </x:c>
      <x:c r="D4018" s="194" t="s">
        <x:v>4629</x:v>
      </x:c>
      <x:c r="E4018" s="194">
        <x:v>1</x:v>
      </x:c>
      <x:c r="F4018" s="645" t="s">
        <x:v>5764</x:v>
      </x:c>
      <x:c r="G4018" s="646" t="str">
        <x:f>IF(MID(F4018,LEN(F4018)-2,1)="1","Earring",IF(MID(F4018,LEN(F4018)-2,1)="2","Necklace",IF(MID(F4018,LEN(F4018)-2,1)="3","Bracelet",IF(MID(F4018,LEN(F4018)-2,1)="4","Ring",IF(MID(F4018,LEN(F4018)-2,1)="5","Anklet","")))))</x:f>
        <x:v>Bracelet</x:v>
      </x:c>
      <x:c r="H4018" s="646">
        <x:v>1</x:v>
      </x:c>
      <x:c r="I4018" s="448" t="s">
        <x:v>7755</x:v>
      </x:c>
      <x:c r="J4018" s="194" t="s">
        <x:v>7766</x:v>
      </x:c>
      <x:c r="K4018" s="194">
        <x:v>190</x:v>
      </x:c>
    </x:row>
    <x:row r="4019" spans="3:11">
      <x:c r="C4019" s="195" t="s">
        <x:v>6646</x:v>
      </x:c>
      <x:c r="D4019" s="194" t="s">
        <x:v>4629</x:v>
      </x:c>
      <x:c r="E4019" s="194">
        <x:v>3</x:v>
      </x:c>
      <x:c r="F4019" s="195" t="s">
        <x:v>8327</x:v>
      </x:c>
      <x:c r="G4019" s="194" t="str">
        <x:f>IF(MID(F4019,LEN(F4019)-2,1)="1","Earring",IF(MID(F4019,LEN(F4019)-2,1)="2","Necklace",IF(MID(F4019,LEN(F4019)-2,1)="3","Bracelet",IF(MID(F4019,LEN(F4019)-2,1)="4","Ring",IF(MID(F4019,LEN(F4019)-2,1)="5","Anklet","")))))</x:f>
        <x:v>Ring</x:v>
      </x:c>
      <x:c r="H4019" s="194">
        <x:v>1</x:v>
      </x:c>
      <x:c r="I4019" s="448" t="s">
        <x:v>7755</x:v>
      </x:c>
      <x:c r="J4019" s="194" t="s">
        <x:v>2858</x:v>
      </x:c>
      <x:c r="K4019" s="194">
        <x:v>160</x:v>
      </x:c>
    </x:row>
    <x:row r="4020" spans="3:11">
      <x:c r="C4020" s="195" t="s">
        <x:v>1788</x:v>
      </x:c>
      <x:c r="D4020" s="194" t="s">
        <x:v>4629</x:v>
      </x:c>
      <x:c r="E4020" s="194">
        <x:v>1</x:v>
      </x:c>
      <x:c r="F4020" s="643" t="s">
        <x:v>8120</x:v>
      </x:c>
      <x:c r="G4020" s="644" t="str">
        <x:f>IF(MID(F4020,LEN(F4020)-2,1)="1","Earring",IF(MID(F4020,LEN(F4020)-2,1)="2","Necklace",IF(MID(F4020,LEN(F4020)-2,1)="3","Bracelet",IF(MID(F4020,LEN(F4020)-2,1)="4","Ring",IF(MID(F4020,LEN(F4020)-2,1)="5","Anklet","")))))</x:f>
        <x:v>Bracelet</x:v>
      </x:c>
      <x:c r="H4020" s="644">
        <x:v>1</x:v>
      </x:c>
      <x:c r="I4020" s="448" t="s">
        <x:v>7755</x:v>
      </x:c>
      <x:c r="J4020" s="194" t="s">
        <x:v>3163</x:v>
      </x:c>
      <x:c r="K4020" s="194">
        <x:v>295</x:v>
      </x:c>
    </x:row>
    <x:row r="4021" spans="3:11">
      <x:c r="C4021" s="195" t="s">
        <x:v>4426</x:v>
      </x:c>
      <x:c r="D4021" s="194" t="s">
        <x:v>4629</x:v>
      </x:c>
      <x:c r="E4021" s="194">
        <x:v>1</x:v>
      </x:c>
      <x:c r="F4021" s="195" t="s">
        <x:v>6026</x:v>
      </x:c>
      <x:c r="G4021" s="194" t="str">
        <x:f>IF(MID(F4021,LEN(F4021)-2,1)="1","Earring",IF(MID(F4021,LEN(F4021)-2,1)="2","Necklace",IF(MID(F4021,LEN(F4021)-2,1)="3","Bracelet",IF(MID(F4021,LEN(F4021)-2,1)="4","Ring",IF(MID(F4021,LEN(F4021)-2,1)="5","Anklet","")))))</x:f>
        <x:v>Ring</x:v>
      </x:c>
      <x:c r="H4021" s="194">
        <x:v>1</x:v>
      </x:c>
      <x:c r="I4021" s="448"/>
      <x:c r="J4021" s="194" t="s">
        <x:v>7766</x:v>
      </x:c>
      <x:c r="K4021" s="194">
        <x:v>150</x:v>
      </x:c>
    </x:row>
    <x:row r="4022" spans="3:11">
      <x:c r="C4022" s="195" t="s">
        <x:v>8770</x:v>
      </x:c>
      <x:c r="D4022" s="194" t="s">
        <x:v>4629</x:v>
      </x:c>
      <x:c r="E4022" s="194">
        <x:v>1</x:v>
      </x:c>
      <x:c r="F4022" s="195" t="s">
        <x:v>6881</x:v>
      </x:c>
      <x:c r="G4022" s="194" t="s">
        <x:v>3016</x:v>
      </x:c>
      <x:c r="H4022" s="194">
        <x:v>1</x:v>
      </x:c>
      <x:c r="I4022" s="448" t="s">
        <x:v>7755</x:v>
      </x:c>
      <x:c r="J4022" s="194" t="s">
        <x:v>3163</x:v>
      </x:c>
      <x:c r="K4022" s="194">
        <x:v>260</x:v>
      </x:c>
    </x:row>
    <x:row r="4023" spans="3:11">
      <x:c r="C4023" s="195" t="s">
        <x:v>4323</x:v>
      </x:c>
      <x:c r="D4023" s="194" t="s">
        <x:v>3050</x:v>
      </x:c>
      <x:c r="E4023" s="194">
        <x:v>1</x:v>
      </x:c>
      <x:c r="F4023" s="641" t="s">
        <x:v>6646</x:v>
      </x:c>
      <x:c r="G4023" s="642" t="str">
        <x:f>IF(MID(F4023,LEN(F4023)-2,1)="1","Earring",IF(MID(F4023,LEN(F4023)-2,1)="2","Necklace",IF(MID(F4023,LEN(F4023)-2,1)="3","Bracelet",IF(MID(F4023,LEN(F4023)-2,1)="4","Ring",IF(MID(F4023,LEN(F4023)-2,1)="5","Anklet","")))))</x:f>
        <x:v>Bracelet</x:v>
      </x:c>
      <x:c r="H4023" s="642">
        <x:v>3</x:v>
      </x:c>
      <x:c r="I4023" s="448" t="s">
        <x:v>7755</x:v>
      </x:c>
      <x:c r="J4023" s="194" t="s">
        <x:v>2858</x:v>
      </x:c>
      <x:c r="K4023" s="194">
        <x:v>450</x:v>
      </x:c>
    </x:row>
    <x:row r="4024" spans="3:11">
      <x:c r="C4024" s="195" t="s">
        <x:v>4566</x:v>
      </x:c>
      <x:c r="D4024" s="194" t="s">
        <x:v>3050</x:v>
      </x:c>
      <x:c r="E4024" s="194">
        <x:v>1</x:v>
      </x:c>
      <x:c r="F4024" s="195" t="s">
        <x:v>3453</x:v>
      </x:c>
      <x:c r="G4024" s="194" t="str">
        <x:f>IF(MID(F4024,LEN(F4024)-2,1)="1","Earring",IF(MID(F4024,LEN(F4024)-2,1)="2","Necklace",IF(MID(F4024,LEN(F4024)-2,1)="3","Bracelet",IF(MID(F4024,LEN(F4024)-2,1)="4","Ring",IF(MID(F4024,LEN(F4024)-2,1)="5","Anklet","")))))</x:f>
        <x:v>Necklace</x:v>
      </x:c>
      <x:c r="H4024" s="194">
        <x:v>1</x:v>
      </x:c>
      <x:c r="I4024" s="448" t="s">
        <x:v>4958</x:v>
      </x:c>
      <x:c r="J4024" s="194" t="s">
        <x:v>7785</x:v>
      </x:c>
      <x:c r="K4024" s="194">
        <x:v>190</x:v>
      </x:c>
    </x:row>
    <x:row r="4025" spans="3:11">
      <x:c r="C4025" s="195" t="s">
        <x:v>1857</x:v>
      </x:c>
      <x:c r="D4025" s="194" t="s">
        <x:v>3050</x:v>
      </x:c>
      <x:c r="E4025" s="194">
        <x:v>1</x:v>
      </x:c>
      <x:c r="F4025" s="319" t="s">
        <x:v>4566</x:v>
      </x:c>
      <x:c r="G4025" s="320" t="str">
        <x:f>IF(MID(F4025,LEN(F4025)-2,1)="1","Earring",IF(MID(F4025,LEN(F4025)-2,1)="2","Necklace",IF(MID(F4025,LEN(F4025)-2,1)="3","Bracelet",IF(MID(F4025,LEN(F4025)-2,1)="4","Ring",IF(MID(F4025,LEN(F4025)-2,1)="5","Anklet","")))))</x:f>
        <x:v>Earring</x:v>
      </x:c>
      <x:c r="H4025" s="320">
        <x:v>1</x:v>
      </x:c>
      <x:c r="I4025" s="448" t="s">
        <x:v>4958</x:v>
      </x:c>
      <x:c r="J4025" s="194" t="s">
        <x:v>7785</x:v>
      </x:c>
      <x:c r="K4025" s="194">
        <x:v>120</x:v>
      </x:c>
    </x:row>
    <x:row r="4026" spans="3:11">
      <x:c r="C4026" s="195" t="s">
        <x:v>4646</x:v>
      </x:c>
      <x:c r="D4026" s="194" t="s">
        <x:v>3050</x:v>
      </x:c>
      <x:c r="E4026" s="194">
        <x:v>1</x:v>
      </x:c>
      <x:c r="F4026" s="319" t="s">
        <x:v>1857</x:v>
      </x:c>
      <x:c r="G4026" s="320" t="str">
        <x:f>IF(MID(F4026,LEN(F4026)-2,1)="1","Earring",IF(MID(F4026,LEN(F4026)-2,1)="2","Necklace",IF(MID(F4026,LEN(F4026)-2,1)="3","Bracelet",IF(MID(F4026,LEN(F4026)-2,1)="4","Ring",IF(MID(F4026,LEN(F4026)-2,1)="5","Anklet","")))))</x:f>
        <x:v>Earring</x:v>
      </x:c>
      <x:c r="H4026" s="320">
        <x:v>1</x:v>
      </x:c>
      <x:c r="I4026" s="448"/>
      <x:c r="J4026" s="194" t="s">
        <x:v>7785</x:v>
      </x:c>
      <x:c r="K4026" s="194">
        <x:v>150</x:v>
      </x:c>
    </x:row>
    <x:row r="4027" spans="3:11">
      <x:c r="C4027" s="195" t="s">
        <x:v>6906</x:v>
      </x:c>
      <x:c r="D4027" s="194" t="s">
        <x:v>3050</x:v>
      </x:c>
      <x:c r="E4027" s="194">
        <x:v>1</x:v>
      </x:c>
      <x:c r="F4027" s="319" t="s">
        <x:v>6195</x:v>
      </x:c>
      <x:c r="G4027" s="320" t="str">
        <x:f>IF(MID(F4027,LEN(F4027)-2,1)="1","Earring",IF(MID(F4027,LEN(F4027)-2,1)="2","Necklace",IF(MID(F4027,LEN(F4027)-2,1)="3","Bracelet",IF(MID(F4027,LEN(F4027)-2,1)="4","Ring",IF(MID(F4027,LEN(F4027)-2,1)="5","Anklet","")))))</x:f>
        <x:v>Ring</x:v>
      </x:c>
      <x:c r="H4027" s="320">
        <x:v>2</x:v>
      </x:c>
      <x:c r="I4027" s="448"/>
      <x:c r="J4027" s="194" t="s">
        <x:v>3163</x:v>
      </x:c>
      <x:c r="K4027" s="194">
        <x:v>360</x:v>
      </x:c>
    </x:row>
    <x:row r="4028" spans="3:11">
      <x:c r="C4028" s="195" t="s">
        <x:v>2331</x:v>
      </x:c>
      <x:c r="D4028" s="87" t="s">
        <x:v>6843</x:v>
      </x:c>
      <x:c r="E4028" s="194">
        <x:v>6</x:v>
      </x:c>
      <x:c r="F4028" s="195" t="s">
        <x:v>4646</x:v>
      </x:c>
      <x:c r="G4028" s="194" t="str">
        <x:f>IF(MID(F4028,LEN(F4028)-2,1)="1","Earring",IF(MID(F4028,LEN(F4028)-2,1)="2","Necklace",IF(MID(F4028,LEN(F4028)-2,1)="3","Bracelet",IF(MID(F4028,LEN(F4028)-2,1)="4","Ring",IF(MID(F4028,LEN(F4028)-2,1)="5","Anklet","")))))</x:f>
        <x:v>Earring</x:v>
      </x:c>
      <x:c r="H4028" s="194">
        <x:v>1</x:v>
      </x:c>
      <x:c r="I4028" s="448" t="s">
        <x:v>7755</x:v>
      </x:c>
      <x:c r="J4028" s="194" t="s">
        <x:v>3163</x:v>
      </x:c>
      <x:c r="K4028" s="194">
        <x:v>150</x:v>
      </x:c>
    </x:row>
    <x:row r="4029" spans="3:11">
      <x:c r="C4029" s="195" t="s">
        <x:v>3453</x:v>
      </x:c>
      <x:c r="D4029" s="194" t="s">
        <x:v>4621</x:v>
      </x:c>
      <x:c r="E4029" s="194">
        <x:v>1</x:v>
      </x:c>
      <x:c r="F4029" s="195" t="s">
        <x:v>1788</x:v>
      </x:c>
      <x:c r="G4029" s="194" t="str">
        <x:f>IF(MID(F4029,LEN(F4029)-2,1)="1","Earring",IF(MID(F4029,LEN(F4029)-2,1)="2","Necklace",IF(MID(F4029,LEN(F4029)-2,1)="3","Bracelet",IF(MID(F4029,LEN(F4029)-2,1)="4","Ring",IF(MID(F4029,LEN(F4029)-2,1)="5","Anklet","")))))</x:f>
        <x:v>Bracelet</x:v>
      </x:c>
      <x:c r="H4029" s="194">
        <x:v>1</x:v>
      </x:c>
      <x:c r="I4029" s="448"/>
      <x:c r="J4029" s="194" t="s">
        <x:v>7785</x:v>
      </x:c>
      <x:c r="K4029" s="194">
        <x:v>240</x:v>
      </x:c>
    </x:row>
    <x:row r="4030" spans="3:11">
      <x:c r="C4030" s="195" t="s">
        <x:v>6026</x:v>
      </x:c>
      <x:c r="D4030" s="194" t="s">
        <x:v>3016</x:v>
      </x:c>
      <x:c r="E4030" s="194">
        <x:v>1</x:v>
      </x:c>
      <x:c r="F4030" s="355" t="s">
        <x:v>6906</x:v>
      </x:c>
      <x:c r="G4030" s="356" t="str">
        <x:f>IF(MID(F4030,LEN(F4030)-2,1)="1","Earring",IF(MID(F4030,LEN(F4030)-2,1)="2","Necklace",IF(MID(F4030,LEN(F4030)-2,1)="3","Bracelet",IF(MID(F4030,LEN(F4030)-2,1)="4","Ring",IF(MID(F4030,LEN(F4030)-2,1)="5","Anklet","")))))</x:f>
        <x:v>Earring</x:v>
      </x:c>
      <x:c r="H4030" s="356">
        <x:v>1</x:v>
      </x:c>
      <x:c r="I4030" s="448"/>
      <x:c r="J4030" s="194" t="s">
        <x:v>3163</x:v>
      </x:c>
      <x:c r="K4030" s="194">
        <x:v>210</x:v>
      </x:c>
    </x:row>
    <x:row r="4031" spans="3:11">
      <x:c r="C4031" s="195" t="s">
        <x:v>6881</x:v>
      </x:c>
      <x:c r="D4031" s="194" t="s">
        <x:v>3016</x:v>
      </x:c>
      <x:c r="E4031" s="194">
        <x:v>1</x:v>
      </x:c>
      <x:c r="F4031" s="355" t="s">
        <x:v>1927</x:v>
      </x:c>
      <x:c r="G4031" s="356" t="str">
        <x:f>IF(MID(F4031,LEN(F4031)-2,1)="1","Earring",IF(MID(F4031,LEN(F4031)-2,1)="2","Necklace",IF(MID(F4031,LEN(F4031)-2,1)="3","Bracelet",IF(MID(F4031,LEN(F4031)-2,1)="4","Ring",IF(MID(F4031,LEN(F4031)-2,1)="5","Anklet","")))))</x:f>
        <x:v>Ring</x:v>
      </x:c>
      <x:c r="H4031" s="356">
        <x:v>1</x:v>
      </x:c>
      <x:c r="I4031" s="448"/>
      <x:c r="J4031" s="194" t="s">
        <x:v>7766</x:v>
      </x:c>
      <x:c r="K4031" s="194">
        <x:v>110</x:v>
      </x:c>
    </x:row>
    <x:row r="4032" spans="3:11">
      <x:c r="C4032" s="195" t="s">
        <x:v>9153</x:v>
      </x:c>
      <x:c r="D4032" s="194" t="s">
        <x:v>3016</x:v>
      </x:c>
      <x:c r="E4032" s="194">
        <x:v>1</x:v>
      </x:c>
      <x:c r="F4032" s="355" t="s">
        <x:v>1817</x:v>
      </x:c>
      <x:c r="G4032" s="356" t="str">
        <x:f>IF(MID(F4032,LEN(F4032)-2,1)="1","Earring",IF(MID(F4032,LEN(F4032)-2,1)="2","Necklace",IF(MID(F4032,LEN(F4032)-2,1)="3","Bracelet",IF(MID(F4032,LEN(F4032)-2,1)="4","Ring",IF(MID(F4032,LEN(F4032)-2,1)="5","Anklet","")))))</x:f>
        <x:v>Ring</x:v>
      </x:c>
      <x:c r="H4032" s="356">
        <x:v>1</x:v>
      </x:c>
      <x:c r="I4032" s="448"/>
      <x:c r="J4032" s="194" t="s">
        <x:v>7766</x:v>
      </x:c>
      <x:c r="K4032" s="194">
        <x:v>120</x:v>
      </x:c>
    </x:row>
    <x:row r="4033" spans="3:11">
      <x:c r="C4033" s="195" t="s">
        <x:v>8327</x:v>
      </x:c>
      <x:c r="D4033" s="194" t="s">
        <x:v>3016</x:v>
      </x:c>
      <x:c r="E4033" s="194">
        <x:v>1</x:v>
      </x:c>
      <x:c r="F4033" s="195" t="s">
        <x:v>8438</x:v>
      </x:c>
      <x:c r="G4033" s="194" t="s">
        <x:v>2999</x:v>
      </x:c>
      <x:c r="H4033" s="194">
        <x:v>1</x:v>
      </x:c>
      <x:c r="I4033" s="448"/>
      <x:c r="J4033" s="194" t="s">
        <x:v>7348</x:v>
      </x:c>
      <x:c r="K4033" s="194">
        <x:v>330</x:v>
      </x:c>
    </x:row>
    <x:row r="4034" spans="3:11">
      <x:c r="C4034" s="195" t="s">
        <x:v>6195</x:v>
      </x:c>
      <x:c r="D4034" s="194" t="s">
        <x:v>3016</x:v>
      </x:c>
      <x:c r="E4034" s="194">
        <x:v>2</x:v>
      </x:c>
      <x:c r="F4034" s="195" t="s">
        <x:v>4426</x:v>
      </x:c>
      <x:c r="G4034" s="194" t="str">
        <x:f>IF(MID(F4034,LEN(F4034)-2,1)="1","Earring",IF(MID(F4034,LEN(F4034)-2,1)="2","Necklace",IF(MID(F4034,LEN(F4034)-2,1)="3","Bracelet",IF(MID(F4034,LEN(F4034)-2,1)="4","Ring",IF(MID(F4034,LEN(F4034)-2,1)="5","Anklet","")))))</x:f>
        <x:v>Bracelet</x:v>
      </x:c>
      <x:c r="H4034" s="194">
        <x:v>1</x:v>
      </x:c>
      <x:c r="I4034" s="448" t="s">
        <x:v>4958</x:v>
      </x:c>
      <x:c r="J4034" s="194" t="s">
        <x:v>7348</x:v>
      </x:c>
      <x:c r="K4034" s="194">
        <x:v>240</x:v>
      </x:c>
    </x:row>
    <x:row r="4035" spans="3:11">
      <x:c r="C4035" s="195" t="s">
        <x:v>1927</x:v>
      </x:c>
      <x:c r="D4035" s="194" t="s">
        <x:v>3016</x:v>
      </x:c>
      <x:c r="E4035" s="194">
        <x:v>1</x:v>
      </x:c>
      <x:c r="F4035" s="233" t="s">
        <x:v>2331</x:v>
      </x:c>
      <x:c r="G4035" s="188" t="s">
        <x:v>6843</x:v>
      </x:c>
      <x:c r="H4035" s="234">
        <x:v>6</x:v>
      </x:c>
      <x:c r="I4035" s="448"/>
      <x:c r="J4035" s="194" t="s">
        <x:v>7785</x:v>
      </x:c>
      <x:c r="K4035" s="194">
        <x:v>180</x:v>
      </x:c>
    </x:row>
    <x:row r="4036" spans="3:11">
      <x:c r="C4036" s="195" t="s">
        <x:v>1817</x:v>
      </x:c>
      <x:c r="D4036" s="194" t="s">
        <x:v>3016</x:v>
      </x:c>
      <x:c r="E4036" s="194">
        <x:v>1</x:v>
      </x:c>
      <x:c r="F4036" s="233" t="s">
        <x:v>8770</x:v>
      </x:c>
      <x:c r="G4036" s="234" t="str">
        <x:f>IF(MID(F4036,LEN(F4036)-2,1)="1","Earring",IF(MID(F4036,LEN(F4036)-2,1)="2","Necklace",IF(MID(F4036,LEN(F4036)-2,1)="3","Bracelet",IF(MID(F4036,LEN(F4036)-2,1)="4","Ring",IF(MID(F4036,LEN(F4036)-2,1)="5","Anklet","")))))</x:f>
        <x:v>Bracelet</x:v>
      </x:c>
      <x:c r="H4036" s="234">
        <x:v>1</x:v>
      </x:c>
      <x:c r="I4036" s="448"/>
      <x:c r="J4036" s="194" t="s">
        <x:v>7785</x:v>
      </x:c>
      <x:c r="K4036" s="194">
        <x:v>240</x:v>
      </x:c>
    </x:row>
    <x:row r="4037" spans="5:5">
      <x:c r="E4037" s="194">
        <x:f>SUM(E4015:E4036)</x:f>
        <x:v>30</x:v>
      </x:c>
    </x:row>
    <x:row r="4038" spans="1:11">
      <x:c r="A4038" s="186">
        <x:v>45994</x:v>
      </x:c>
      <x:c r="B4038" s="452" t="s">
        <x:v>7762</x:v>
      </x:c>
      <x:c r="C4038" s="195" t="s">
        <x:v>3427</x:v>
      </x:c>
      <x:c r="D4038" s="194" t="str">
        <x:f t="shared" ref="D4038:D4062" si="29">IF(MID(C4038,LEN(C4038)-2,1)="1","Earring",IF(MID(C4038,LEN(C4038)-2,1)="2","Necklace",IF(MID(C4038,LEN(C4038)-2,1)="3","Bracelet",IF(MID(C4038,LEN(C4038)-2,1)="4","Ring",IF(MID(C4038,LEN(C4038)-2,1)="5","Anklet","")))))</x:f>
        <x:v>Anklet</x:v>
      </x:c>
      <x:c r="E4038" s="194">
        <x:v>1</x:v>
      </x:c>
      <x:c r="F4038" s="195" t="s">
        <x:v>9071</x:v>
      </x:c>
      <x:c r="G4038" s="194" t="str">
        <x:f>IF(MID(F4038,LEN(F4038)-2,1)="1","Earring",IF(MID(F4038,LEN(F4038)-2,1)="2","Necklace",IF(MID(F4038,LEN(F4038)-2,1)="3","Bracelet",IF(MID(F4038,LEN(F4038)-2,1)="4","Ring",IF(MID(F4038,LEN(F4038)-2,1)="5","Anklet","")))))</x:f>
        <x:v>Ring</x:v>
      </x:c>
      <x:c r="H4038" s="194">
        <x:v>1</x:v>
      </x:c>
      <x:c r="I4038" s="448" t="s">
        <x:v>7755</x:v>
      </x:c>
      <x:c r="J4038" s="194" t="s">
        <x:v>7785</x:v>
      </x:c>
      <x:c r="K4038" s="194">
        <x:v>150</x:v>
      </x:c>
    </x:row>
    <x:row r="4039" spans="3:11">
      <x:c r="C4039" s="195" t="s">
        <x:v>2063</x:v>
      </x:c>
      <x:c r="D4039" s="194" t="str">
        <x:f t="shared" si="29"/>
        <x:v>Bracelet</x:v>
      </x:c>
      <x:c r="E4039" s="194">
        <x:v>1</x:v>
      </x:c>
      <x:c r="F4039" s="267" t="s">
        <x:v>2063</x:v>
      </x:c>
      <x:c r="G4039" s="268" t="str">
        <x:f>IF(MID(F4039,LEN(F4039)-2,1)="1","Earring",IF(MID(F4039,LEN(F4039)-2,1)="2","Necklace",IF(MID(F4039,LEN(F4039)-2,1)="3","Bracelet",IF(MID(F4039,LEN(F4039)-2,1)="4","Ring",IF(MID(F4039,LEN(F4039)-2,1)="5","Anklet","")))))</x:f>
        <x:v>Bracelet</x:v>
      </x:c>
      <x:c r="H4039" s="268">
        <x:v>1</x:v>
      </x:c>
      <x:c r="I4039" s="448"/>
      <x:c r="J4039" s="194" t="s">
        <x:v>7785</x:v>
      </x:c>
      <x:c r="K4039" s="194">
        <x:v>170</x:v>
      </x:c>
    </x:row>
    <x:row r="4040" spans="3:11">
      <x:c r="C4040" s="195" t="s">
        <x:v>6696</x:v>
      </x:c>
      <x:c r="D4040" s="194" t="str">
        <x:f t="shared" si="29"/>
        <x:v>Bracelet</x:v>
      </x:c>
      <x:c r="E4040" s="194">
        <x:v>1</x:v>
      </x:c>
      <x:c r="F4040" s="195" t="s">
        <x:v>4106</x:v>
      </x:c>
      <x:c r="G4040" s="194" t="str">
        <x:f>IF(MID(F4040,LEN(F4040)-2,1)="1","Earring",IF(MID(F4040,LEN(F4040)-2,1)="2","Necklace",IF(MID(F4040,LEN(F4040)-2,1)="3","Bracelet",IF(MID(F4040,LEN(F4040)-2,1)="4","Ring",IF(MID(F4040,LEN(F4040)-2,1)="5","Anklet","")))))</x:f>
        <x:v>Earring</x:v>
      </x:c>
      <x:c r="H4040" s="194">
        <x:v>1</x:v>
      </x:c>
      <x:c r="I4040" s="448" t="s">
        <x:v>4958</x:v>
      </x:c>
      <x:c r="J4040" s="194" t="s">
        <x:v>3163</x:v>
      </x:c>
      <x:c r="K4040" s="194">
        <x:v>180</x:v>
      </x:c>
    </x:row>
    <x:row r="4041" spans="3:11">
      <x:c r="C4041" s="195" t="s">
        <x:v>6858</x:v>
      </x:c>
      <x:c r="D4041" s="194" t="str">
        <x:f t="shared" si="29"/>
        <x:v>Bracelet</x:v>
      </x:c>
      <x:c r="E4041" s="194">
        <x:v>1</x:v>
      </x:c>
      <x:c r="F4041" s="649" t="s">
        <x:v>6696</x:v>
      </x:c>
      <x:c r="G4041" s="650" t="str">
        <x:f>IF(MID(F4041,LEN(F4041)-2,1)="1","Earring",IF(MID(F4041,LEN(F4041)-2,1)="2","Necklace",IF(MID(F4041,LEN(F4041)-2,1)="3","Bracelet",IF(MID(F4041,LEN(F4041)-2,1)="4","Ring",IF(MID(F4041,LEN(F4041)-2,1)="5","Anklet","")))))</x:f>
        <x:v>Bracelet</x:v>
      </x:c>
      <x:c r="H4041" s="650">
        <x:v>1</x:v>
      </x:c>
      <x:c r="I4041" s="448"/>
      <x:c r="J4041" s="194" t="s">
        <x:v>7785</x:v>
      </x:c>
      <x:c r="K4041" s="194">
        <x:v>210</x:v>
      </x:c>
    </x:row>
    <x:row r="4042" spans="3:11">
      <x:c r="C4042" s="195" t="s">
        <x:v>6722</x:v>
      </x:c>
      <x:c r="D4042" s="194" t="str">
        <x:f t="shared" si="29"/>
        <x:v>Bracelet</x:v>
      </x:c>
      <x:c r="E4042" s="194">
        <x:v>1</x:v>
      </x:c>
      <x:c r="F4042" s="195" t="s">
        <x:v>4798</x:v>
      </x:c>
      <x:c r="G4042" s="194" t="str">
        <x:f>IF(MID(F4042,LEN(F4042)-2,1)="1","Earring",IF(MID(F4042,LEN(F4042)-2,1)="2","Necklace",IF(MID(F4042,LEN(F4042)-2,1)="3","Bracelet",IF(MID(F4042,LEN(F4042)-2,1)="4","Ring",IF(MID(F4042,LEN(F4042)-2,1)="5","Anklet","")))))</x:f>
        <x:v>Earring</x:v>
      </x:c>
      <x:c r="H4042" s="194">
        <x:v>1</x:v>
      </x:c>
      <x:c r="I4042" s="448" t="s">
        <x:v>7755</x:v>
      </x:c>
      <x:c r="J4042" s="194" t="s">
        <x:v>3163</x:v>
      </x:c>
      <x:c r="K4042" s="194">
        <x:v>110</x:v>
      </x:c>
    </x:row>
    <x:row r="4043" spans="3:11">
      <x:c r="C4043" s="195" t="s">
        <x:v>3346</x:v>
      </x:c>
      <x:c r="D4043" s="194" t="str">
        <x:f t="shared" si="29"/>
        <x:v>Bracelet</x:v>
      </x:c>
      <x:c r="E4043" s="194">
        <x:v>2</x:v>
      </x:c>
      <x:c r="F4043" s="195" t="s">
        <x:v>4672</x:v>
      </x:c>
      <x:c r="G4043" s="194" t="str">
        <x:f>IF(MID(F4043,LEN(F4043)-2,1)="1","Earring",IF(MID(F4043,LEN(F4043)-2,1)="2","Necklace",IF(MID(F4043,LEN(F4043)-2,1)="3","Bracelet",IF(MID(F4043,LEN(F4043)-2,1)="4","Ring",IF(MID(F4043,LEN(F4043)-2,1)="5","Anklet","")))))</x:f>
        <x:v>Ring</x:v>
      </x:c>
      <x:c r="H4043" s="194">
        <x:v>1</x:v>
      </x:c>
      <x:c r="I4043" s="448" t="s">
        <x:v>7755</x:v>
      </x:c>
      <x:c r="J4043" s="194" t="s">
        <x:v>7785</x:v>
      </x:c>
      <x:c r="K4043" s="194">
        <x:v>140</x:v>
      </x:c>
    </x:row>
    <x:row r="4044" spans="3:11">
      <x:c r="C4044" s="195" t="s">
        <x:v>4106</x:v>
      </x:c>
      <x:c r="D4044" s="194" t="str">
        <x:f t="shared" si="29"/>
        <x:v>Earring</x:v>
      </x:c>
      <x:c r="E4044" s="194">
        <x:v>1</x:v>
      </x:c>
      <x:c r="F4044" s="195" t="s">
        <x:v>6879</x:v>
      </x:c>
      <x:c r="G4044" s="194" t="str">
        <x:f>IF(MID(F4044,LEN(F4044)-2,1)="1","Earring",IF(MID(F4044,LEN(F4044)-2,1)="2","Necklace",IF(MID(F4044,LEN(F4044)-2,1)="3","Bracelet",IF(MID(F4044,LEN(F4044)-2,1)="4","Ring",IF(MID(F4044,LEN(F4044)-2,1)="5","Anklet","")))))</x:f>
        <x:v>Earring</x:v>
      </x:c>
      <x:c r="H4044" s="194">
        <x:v>1</x:v>
      </x:c>
      <x:c r="I4044" s="448" t="s">
        <x:v>4958</x:v>
      </x:c>
      <x:c r="J4044" s="194" t="s">
        <x:v>3163</x:v>
      </x:c>
      <x:c r="K4044" s="194">
        <x:v>150</x:v>
      </x:c>
    </x:row>
    <x:row r="4045" spans="3:11">
      <x:c r="C4045" s="195" t="s">
        <x:v>4798</x:v>
      </x:c>
      <x:c r="D4045" s="194" t="str">
        <x:f t="shared" si="29"/>
        <x:v>Earring</x:v>
      </x:c>
      <x:c r="E4045" s="194">
        <x:v>1</x:v>
      </x:c>
      <x:c r="F4045" s="359" t="s">
        <x:v>6713</x:v>
      </x:c>
      <x:c r="G4045" s="360" t="str">
        <x:f>IF(MID(F4045,LEN(F4045)-2,1)="1","Earring",IF(MID(F4045,LEN(F4045)-2,1)="2","Necklace",IF(MID(F4045,LEN(F4045)-2,1)="3","Bracelet",IF(MID(F4045,LEN(F4045)-2,1)="4","Ring",IF(MID(F4045,LEN(F4045)-2,1)="5","Anklet","")))))</x:f>
        <x:v>Necklace</x:v>
      </x:c>
      <x:c r="H4045" s="360">
        <x:v>1</x:v>
      </x:c>
      <x:c r="I4045" s="448" t="s">
        <x:v>4958</x:v>
      </x:c>
      <x:c r="J4045" s="194" t="s">
        <x:v>8995</x:v>
      </x:c>
      <x:c r="K4045" s="194">
        <x:v>190</x:v>
      </x:c>
    </x:row>
    <x:row r="4046" spans="3:11">
      <x:c r="C4046" s="195" t="s">
        <x:v>6879</x:v>
      </x:c>
      <x:c r="D4046" s="194" t="str">
        <x:f t="shared" si="29"/>
        <x:v>Earring</x:v>
      </x:c>
      <x:c r="E4046" s="194">
        <x:v>1</x:v>
      </x:c>
      <x:c r="F4046" s="359" t="s">
        <x:v>6841</x:v>
      </x:c>
      <x:c r="G4046" s="360" t="str">
        <x:f>IF(MID(F4046,LEN(F4046)-2,1)="1","Earring",IF(MID(F4046,LEN(F4046)-2,1)="2","Necklace",IF(MID(F4046,LEN(F4046)-2,1)="3","Bracelet",IF(MID(F4046,LEN(F4046)-2,1)="4","Ring",IF(MID(F4046,LEN(F4046)-2,1)="5","Anklet","")))))</x:f>
        <x:v>Necklace</x:v>
      </x:c>
      <x:c r="H4046" s="360">
        <x:v>1</x:v>
      </x:c>
      <x:c r="I4046" s="448"/>
      <x:c r="J4046" s="194" t="s">
        <x:v>7785</x:v>
      </x:c>
      <x:c r="K4046" s="194">
        <x:v>180</x:v>
      </x:c>
    </x:row>
    <x:row r="4047" spans="3:11">
      <x:c r="C4047" s="195" t="s">
        <x:v>6888</x:v>
      </x:c>
      <x:c r="D4047" s="194" t="str">
        <x:f t="shared" si="29"/>
        <x:v>Earring</x:v>
      </x:c>
      <x:c r="E4047" s="194">
        <x:v>1</x:v>
      </x:c>
      <x:c r="F4047" s="195" t="s">
        <x:v>3366</x:v>
      </x:c>
      <x:c r="G4047" s="194" t="str">
        <x:f>IF(MID(F4047,LEN(F4047)-2,1)="1","Earring",IF(MID(F4047,LEN(F4047)-2,1)="2","Necklace",IF(MID(F4047,LEN(F4047)-2,1)="3","Bracelet",IF(MID(F4047,LEN(F4047)-2,1)="4","Ring",IF(MID(F4047,LEN(F4047)-2,1)="5","Anklet","")))))</x:f>
        <x:v>Ring</x:v>
      </x:c>
      <x:c r="H4047" s="194">
        <x:v>1</x:v>
      </x:c>
      <x:c r="I4047" s="448" t="s">
        <x:v>4958</x:v>
      </x:c>
      <x:c r="J4047" s="194" t="s">
        <x:v>3163</x:v>
      </x:c>
      <x:c r="K4047" s="194">
        <x:v>180</x:v>
      </x:c>
    </x:row>
    <x:row r="4048" spans="3:11">
      <x:c r="C4048" s="195" t="s">
        <x:v>6602</x:v>
      </x:c>
      <x:c r="D4048" s="194" t="str">
        <x:f t="shared" si="29"/>
        <x:v>Earring</x:v>
      </x:c>
      <x:c r="E4048" s="194">
        <x:v>1</x:v>
      </x:c>
      <x:c r="F4048" s="355" t="s">
        <x:v>3427</x:v>
      </x:c>
      <x:c r="G4048" s="356" t="str">
        <x:f>IF(MID(F4048,LEN(F4048)-2,1)="1","Earring",IF(MID(F4048,LEN(F4048)-2,1)="2","Necklace",IF(MID(F4048,LEN(F4048)-2,1)="3","Bracelet",IF(MID(F4048,LEN(F4048)-2,1)="4","Ring",IF(MID(F4048,LEN(F4048)-2,1)="5","Anklet","")))))</x:f>
        <x:v>Anklet</x:v>
      </x:c>
      <x:c r="H4048" s="356">
        <x:v>1</x:v>
      </x:c>
      <x:c r="I4048" s="448"/>
      <x:c r="J4048" s="194" t="s">
        <x:v>7785</x:v>
      </x:c>
      <x:c r="K4048" s="194">
        <x:v>130</x:v>
      </x:c>
    </x:row>
    <x:row r="4049" spans="3:11">
      <x:c r="C4049" s="195" t="s">
        <x:v>9051</x:v>
      </x:c>
      <x:c r="D4049" s="194" t="str">
        <x:f t="shared" si="29"/>
        <x:v>Earring</x:v>
      </x:c>
      <x:c r="E4049" s="194">
        <x:v>1</x:v>
      </x:c>
      <x:c r="F4049" s="355" t="s">
        <x:v>6858</x:v>
      </x:c>
      <x:c r="G4049" s="356" t="str">
        <x:f>IF(MID(F4049,LEN(F4049)-2,1)="1","Earring",IF(MID(F4049,LEN(F4049)-2,1)="2","Necklace",IF(MID(F4049,LEN(F4049)-2,1)="3","Bracelet",IF(MID(F4049,LEN(F4049)-2,1)="4","Ring",IF(MID(F4049,LEN(F4049)-2,1)="5","Anklet","")))))</x:f>
        <x:v>Bracelet</x:v>
      </x:c>
      <x:c r="H4049" s="356">
        <x:v>1</x:v>
      </x:c>
      <x:c r="I4049" s="448"/>
      <x:c r="J4049" s="194" t="s">
        <x:v>7785</x:v>
      </x:c>
      <x:c r="K4049" s="194">
        <x:v>190</x:v>
      </x:c>
    </x:row>
    <x:row r="4050" spans="3:11">
      <x:c r="C4050" s="195" t="s">
        <x:v>1971</x:v>
      </x:c>
      <x:c r="D4050" s="194" t="str">
        <x:f t="shared" si="29"/>
        <x:v>Earring</x:v>
      </x:c>
      <x:c r="E4050" s="194">
        <x:v>1</x:v>
      </x:c>
      <x:c r="F4050" s="195" t="s">
        <x:v>6722</x:v>
      </x:c>
      <x:c r="G4050" s="194" t="str">
        <x:f>IF(MID(F4050,LEN(F4050)-2,1)="1","Earring",IF(MID(F4050,LEN(F4050)-2,1)="2","Necklace",IF(MID(F4050,LEN(F4050)-2,1)="3","Bracelet",IF(MID(F4050,LEN(F4050)-2,1)="4","Ring",IF(MID(F4050,LEN(F4050)-2,1)="5","Anklet","")))))</x:f>
        <x:v>Bracelet</x:v>
      </x:c>
      <x:c r="H4050" s="194">
        <x:v>1</x:v>
      </x:c>
      <x:c r="I4050" s="448"/>
      <x:c r="J4050" s="194" t="s">
        <x:v>7785</x:v>
      </x:c>
      <x:c r="K4050" s="194">
        <x:v>180</x:v>
      </x:c>
    </x:row>
    <x:row r="4051" spans="3:11">
      <x:c r="C4051" s="195" t="s">
        <x:v>6647</x:v>
      </x:c>
      <x:c r="D4051" s="194" t="str">
        <x:f t="shared" si="29"/>
        <x:v>Bracelet</x:v>
      </x:c>
      <x:c r="E4051" s="194">
        <x:v>1</x:v>
      </x:c>
      <x:c r="F4051" s="195" t="s">
        <x:v>3346</x:v>
      </x:c>
      <x:c r="G4051" s="194" t="str">
        <x:f>IF(MID(F4051,LEN(F4051)-2,1)="1","Earring",IF(MID(F4051,LEN(F4051)-2,1)="2","Necklace",IF(MID(F4051,LEN(F4051)-2,1)="3","Bracelet",IF(MID(F4051,LEN(F4051)-2,1)="4","Ring",IF(MID(F4051,LEN(F4051)-2,1)="5","Anklet","")))))</x:f>
        <x:v>Bracelet</x:v>
      </x:c>
      <x:c r="H4051" s="194">
        <x:v>2</x:v>
      </x:c>
      <x:c r="I4051" s="448"/>
      <x:c r="J4051" s="194" t="s">
        <x:v>7348</x:v>
      </x:c>
      <x:c r="K4051" s="194">
        <x:v>140</x:v>
      </x:c>
    </x:row>
    <x:row r="4052" spans="3:11">
      <x:c r="C4052" s="195" t="s">
        <x:v>2331</x:v>
      </x:c>
      <x:c r="D4052" s="194" t="str">
        <x:f t="shared" si="29"/>
        <x:v>Bracelet</x:v>
      </x:c>
      <x:c r="E4052" s="194">
        <x:v>1</x:v>
      </x:c>
      <x:c r="F4052" s="195" t="s">
        <x:v>6647</x:v>
      </x:c>
      <x:c r="G4052" s="194" t="str">
        <x:f>IF(MID(F4052,LEN(F4052)-2,1)="1","Earring",IF(MID(F4052,LEN(F4052)-2,1)="2","Necklace",IF(MID(F4052,LEN(F4052)-2,1)="3","Bracelet",IF(MID(F4052,LEN(F4052)-2,1)="4","Ring",IF(MID(F4052,LEN(F4052)-2,1)="5","Anklet","")))))</x:f>
        <x:v>Bracelet</x:v>
      </x:c>
      <x:c r="H4052" s="194">
        <x:v>1</x:v>
      </x:c>
      <x:c r="I4052" s="448" t="s">
        <x:v>4958</x:v>
      </x:c>
      <x:c r="J4052" s="194" t="s">
        <x:v>3163</x:v>
      </x:c>
      <x:c r="K4052" s="194">
        <x:v>270</x:v>
      </x:c>
    </x:row>
    <x:row r="4053" spans="3:11">
      <x:c r="C4053" s="195" t="s">
        <x:v>6713</x:v>
      </x:c>
      <x:c r="D4053" s="194" t="str">
        <x:f t="shared" si="29"/>
        <x:v>Necklace</x:v>
      </x:c>
      <x:c r="E4053" s="194">
        <x:v>1</x:v>
      </x:c>
      <x:c r="F4053" s="195" t="s">
        <x:v>6684</x:v>
      </x:c>
      <x:c r="G4053" s="194" t="str">
        <x:f>IF(MID(F4053,LEN(F4053)-2,1)="1","Earring",IF(MID(F4053,LEN(F4053)-2,1)="2","Necklace",IF(MID(F4053,LEN(F4053)-2,1)="3","Bracelet",IF(MID(F4053,LEN(F4053)-2,1)="4","Ring",IF(MID(F4053,LEN(F4053)-2,1)="5","Anklet","")))))</x:f>
        <x:v>Ring</x:v>
      </x:c>
      <x:c r="H4053" s="194">
        <x:v>1</x:v>
      </x:c>
      <x:c r="I4053" s="448" t="s">
        <x:v>4958</x:v>
      </x:c>
      <x:c r="J4053" s="194" t="s">
        <x:v>7785</x:v>
      </x:c>
      <x:c r="K4053" s="194">
        <x:v>110</x:v>
      </x:c>
    </x:row>
    <x:row r="4054" spans="3:11">
      <x:c r="C4054" s="195" t="s">
        <x:v>6841</x:v>
      </x:c>
      <x:c r="D4054" s="194" t="str">
        <x:f t="shared" si="29"/>
        <x:v>Necklace</x:v>
      </x:c>
      <x:c r="E4054" s="194">
        <x:v>1</x:v>
      </x:c>
      <x:c r="F4054" s="195" t="s">
        <x:v>6246</x:v>
      </x:c>
      <x:c r="G4054" s="194" t="str">
        <x:f>IF(MID(F4054,LEN(F4054)-2,1)="1","Earring",IF(MID(F4054,LEN(F4054)-2,1)="2","Necklace",IF(MID(F4054,LEN(F4054)-2,1)="3","Bracelet",IF(MID(F4054,LEN(F4054)-2,1)="4","Ring",IF(MID(F4054,LEN(F4054)-2,1)="5","Anklet","")))))</x:f>
        <x:v>Ring</x:v>
      </x:c>
      <x:c r="H4054" s="194">
        <x:v>1</x:v>
      </x:c>
      <x:c r="I4054" s="448"/>
      <x:c r="J4054" s="194" t="s">
        <x:v>3163</x:v>
      </x:c>
      <x:c r="K4054" s="194">
        <x:v>200</x:v>
      </x:c>
    </x:row>
    <x:row r="4055" spans="3:11">
      <x:c r="C4055" s="195" t="s">
        <x:v>6735</x:v>
      </x:c>
      <x:c r="D4055" s="194" t="str">
        <x:f t="shared" si="29"/>
        <x:v>Necklace</x:v>
      </x:c>
      <x:c r="E4055" s="194">
        <x:v>1</x:v>
      </x:c>
      <x:c r="F4055" s="195" t="s">
        <x:v>6888</x:v>
      </x:c>
      <x:c r="G4055" s="194" t="str">
        <x:f>IF(MID(F4055,LEN(F4055)-2,1)="1","Earring",IF(MID(F4055,LEN(F4055)-2,1)="2","Necklace",IF(MID(F4055,LEN(F4055)-2,1)="3","Bracelet",IF(MID(F4055,LEN(F4055)-2,1)="4","Ring",IF(MID(F4055,LEN(F4055)-2,1)="5","Anklet","")))))</x:f>
        <x:v>Earring</x:v>
      </x:c>
      <x:c r="H4055" s="194">
        <x:v>1</x:v>
      </x:c>
      <x:c r="I4055" s="448"/>
      <x:c r="J4055" s="194" t="s">
        <x:v>3163</x:v>
      </x:c>
      <x:c r="K4055" s="194">
        <x:v>160</x:v>
      </x:c>
    </x:row>
    <x:row r="4056" spans="3:11">
      <x:c r="C4056" s="195" t="s">
        <x:v>8875</x:v>
      </x:c>
      <x:c r="D4056" s="194" t="str">
        <x:f t="shared" si="29"/>
        <x:v>Necklace</x:v>
      </x:c>
      <x:c r="E4056" s="194">
        <x:v>1</x:v>
      </x:c>
      <x:c r="F4056" s="195" t="s">
        <x:v>6735</x:v>
      </x:c>
      <x:c r="G4056" s="194" t="str">
        <x:f>IF(MID(F4056,LEN(F4056)-2,1)="1","Earring",IF(MID(F4056,LEN(F4056)-2,1)="2","Necklace",IF(MID(F4056,LEN(F4056)-2,1)="3","Bracelet",IF(MID(F4056,LEN(F4056)-2,1)="4","Ring",IF(MID(F4056,LEN(F4056)-2,1)="5","Anklet","")))))</x:f>
        <x:v>Necklace</x:v>
      </x:c>
      <x:c r="H4056" s="194">
        <x:v>1</x:v>
      </x:c>
      <x:c r="I4056" s="448" t="s">
        <x:v>7755</x:v>
      </x:c>
      <x:c r="J4056" s="194" t="s">
        <x:v>7785</x:v>
      </x:c>
      <x:c r="K4056" s="194">
        <x:v>130</x:v>
      </x:c>
    </x:row>
    <x:row r="4057" spans="3:11">
      <x:c r="C4057" s="195" t="s">
        <x:v>9018</x:v>
      </x:c>
      <x:c r="D4057" s="194" t="str">
        <x:f t="shared" si="29"/>
        <x:v>Necklace</x:v>
      </x:c>
      <x:c r="E4057" s="194">
        <x:v>1</x:v>
      </x:c>
      <x:c r="F4057" s="195" t="s">
        <x:v>6602</x:v>
      </x:c>
      <x:c r="G4057" s="194" t="str">
        <x:f>IF(MID(F4057,LEN(F4057)-2,1)="1","Earring",IF(MID(F4057,LEN(F4057)-2,1)="2","Necklace",IF(MID(F4057,LEN(F4057)-2,1)="3","Bracelet",IF(MID(F4057,LEN(F4057)-2,1)="4","Ring",IF(MID(F4057,LEN(F4057)-2,1)="5","Anklet","")))))</x:f>
        <x:v>Earring</x:v>
      </x:c>
      <x:c r="H4057" s="194">
        <x:v>1</x:v>
      </x:c>
      <x:c r="I4057" s="448" t="s">
        <x:v>4958</x:v>
      </x:c>
      <x:c r="J4057" s="194" t="s">
        <x:v>8995</x:v>
      </x:c>
      <x:c r="K4057" s="194">
        <x:v>170</x:v>
      </x:c>
    </x:row>
    <x:row r="4058" spans="3:11">
      <x:c r="C4058" s="195" t="s">
        <x:v>9071</x:v>
      </x:c>
      <x:c r="D4058" s="194" t="str">
        <x:f t="shared" si="29"/>
        <x:v>Ring</x:v>
      </x:c>
      <x:c r="E4058" s="194">
        <x:v>1</x:v>
      </x:c>
      <x:c r="F4058" s="233" t="s">
        <x:v>8875</x:v>
      </x:c>
      <x:c r="G4058" s="234" t="str">
        <x:f>IF(MID(F4058,LEN(F4058)-2,1)="1","Earring",IF(MID(F4058,LEN(F4058)-2,1)="2","Necklace",IF(MID(F4058,LEN(F4058)-2,1)="3","Bracelet",IF(MID(F4058,LEN(F4058)-2,1)="4","Ring",IF(MID(F4058,LEN(F4058)-2,1)="5","Anklet","")))))</x:f>
        <x:v>Necklace</x:v>
      </x:c>
      <x:c r="H4058" s="234">
        <x:v>1</x:v>
      </x:c>
      <x:c r="I4058" s="448"/>
      <x:c r="J4058" s="194" t="s">
        <x:v>7785</x:v>
      </x:c>
      <x:c r="K4058" s="194">
        <x:v>150</x:v>
      </x:c>
    </x:row>
    <x:row r="4059" spans="3:11">
      <x:c r="C4059" s="195" t="s">
        <x:v>4672</x:v>
      </x:c>
      <x:c r="D4059" s="194" t="str">
        <x:f t="shared" si="29"/>
        <x:v>Ring</x:v>
      </x:c>
      <x:c r="E4059" s="194">
        <x:v>1</x:v>
      </x:c>
      <x:c r="F4059" s="233" t="s">
        <x:v>2331</x:v>
      </x:c>
      <x:c r="G4059" s="234" t="str">
        <x:f>IF(MID(F4059,LEN(F4059)-2,1)="1","Earring",IF(MID(F4059,LEN(F4059)-2,1)="2","Necklace",IF(MID(F4059,LEN(F4059)-2,1)="3","Bracelet",IF(MID(F4059,LEN(F4059)-2,1)="4","Ring",IF(MID(F4059,LEN(F4059)-2,1)="5","Anklet","")))))</x:f>
        <x:v>Bracelet</x:v>
      </x:c>
      <x:c r="H4059" s="234">
        <x:v>1</x:v>
      </x:c>
      <x:c r="I4059" s="448"/>
      <x:c r="J4059" s="194" t="s">
        <x:v>7785</x:v>
      </x:c>
      <x:c r="K4059" s="194">
        <x:v>180</x:v>
      </x:c>
    </x:row>
    <x:row r="4060" spans="3:11">
      <x:c r="C4060" s="195" t="s">
        <x:v>3366</x:v>
      </x:c>
      <x:c r="D4060" s="194" t="str">
        <x:f t="shared" si="29"/>
        <x:v>Ring</x:v>
      </x:c>
      <x:c r="E4060" s="194">
        <x:v>1</x:v>
      </x:c>
      <x:c r="F4060" s="233" t="s">
        <x:v>9051</x:v>
      </x:c>
      <x:c r="G4060" s="234" t="str">
        <x:f>IF(MID(F4060,LEN(F4060)-2,1)="1","Earring",IF(MID(F4060,LEN(F4060)-2,1)="2","Necklace",IF(MID(F4060,LEN(F4060)-2,1)="3","Bracelet",IF(MID(F4060,LEN(F4060)-2,1)="4","Ring",IF(MID(F4060,LEN(F4060)-2,1)="5","Anklet","")))))</x:f>
        <x:v>Earring</x:v>
      </x:c>
      <x:c r="H4060" s="234">
        <x:v>1</x:v>
      </x:c>
      <x:c r="I4060" s="448"/>
      <x:c r="J4060" s="194" t="s">
        <x:v>3163</x:v>
      </x:c>
      <x:c r="K4060" s="194">
        <x:v>190</x:v>
      </x:c>
    </x:row>
    <x:row r="4061" spans="3:11">
      <x:c r="C4061" s="195" t="s">
        <x:v>6684</x:v>
      </x:c>
      <x:c r="D4061" s="194" t="str">
        <x:f t="shared" si="29"/>
        <x:v>Ring</x:v>
      </x:c>
      <x:c r="E4061" s="194">
        <x:v>1</x:v>
      </x:c>
      <x:c r="F4061" s="233" t="s">
        <x:v>1971</x:v>
      </x:c>
      <x:c r="G4061" s="234" t="str">
        <x:f>IF(MID(F4061,LEN(F4061)-2,1)="1","Earring",IF(MID(F4061,LEN(F4061)-2,1)="2","Necklace",IF(MID(F4061,LEN(F4061)-2,1)="3","Bracelet",IF(MID(F4061,LEN(F4061)-2,1)="4","Ring",IF(MID(F4061,LEN(F4061)-2,1)="5","Anklet","")))))</x:f>
        <x:v>Earring</x:v>
      </x:c>
      <x:c r="H4061" s="234">
        <x:v>1</x:v>
      </x:c>
      <x:c r="I4061" s="448"/>
      <x:c r="J4061" s="194" t="s">
        <x:v>3163</x:v>
      </x:c>
      <x:c r="K4061" s="194">
        <x:v>220</x:v>
      </x:c>
    </x:row>
    <x:row r="4062" spans="3:11">
      <x:c r="C4062" s="195" t="s">
        <x:v>6246</x:v>
      </x:c>
      <x:c r="D4062" s="194" t="str">
        <x:f t="shared" si="29"/>
        <x:v>Ring</x:v>
      </x:c>
      <x:c r="E4062" s="194">
        <x:v>1</x:v>
      </x:c>
      <x:c r="F4062" s="233" t="s">
        <x:v>9018</x:v>
      </x:c>
      <x:c r="G4062" s="234" t="str">
        <x:f>IF(MID(F4062,LEN(F4062)-2,1)="1","Earring",IF(MID(F4062,LEN(F4062)-2,1)="2","Necklace",IF(MID(F4062,LEN(F4062)-2,1)="3","Bracelet",IF(MID(F4062,LEN(F4062)-2,1)="4","Ring",IF(MID(F4062,LEN(F4062)-2,1)="5","Anklet","")))))</x:f>
        <x:v>Necklace</x:v>
      </x:c>
      <x:c r="H4062" s="234">
        <x:v>1</x:v>
      </x:c>
      <x:c r="I4062" s="448"/>
      <x:c r="J4062" s="194" t="s">
        <x:v>7785</x:v>
      </x:c>
      <x:c r="K4062" s="194">
        <x:v>160</x:v>
      </x:c>
    </x:row>
    <x:row r="4063" spans="5:5">
      <x:c r="E4063" s="194">
        <x:f>SUM(E4038:E4062)</x:f>
        <x:v>26</x:v>
      </x:c>
    </x:row>
    <x:row r="4064" spans="1:11">
      <x:c r="A4064" s="186">
        <x:v>45995</x:v>
      </x:c>
      <x:c r="B4064" s="452" t="s">
        <x:v>7753</x:v>
      </x:c>
      <x:c r="C4064" s="195" t="s">
        <x:v>2237</x:v>
      </x:c>
      <x:c r="D4064" s="194" t="s">
        <x:v>2999</x:v>
      </x:c>
      <x:c r="E4064" s="194">
        <x:v>1</x:v>
      </x:c>
      <x:c r="F4064" s="195" t="s">
        <x:v>8577</x:v>
      </x:c>
      <x:c r="G4064" s="194" t="str">
        <x:f>IF(MID(F4064,LEN(F4064)-2,1)="1","Earring",IF(MID(F4064,LEN(F4064)-2,1)="2","Necklace",IF(MID(F4064,LEN(F4064)-2,1)="3","Bracelet",IF(MID(F4064,LEN(F4064)-2,1)="4","Ring",IF(MID(F4064,LEN(F4064)-2,1)="5","Anklet","")))))</x:f>
        <x:v>Earring</x:v>
      </x:c>
      <x:c r="H4064" s="194">
        <x:v>1</x:v>
      </x:c>
      <x:c r="I4064" s="448" t="s">
        <x:v>7755</x:v>
      </x:c>
      <x:c r="J4064" s="194" t="s">
        <x:v>3163</x:v>
      </x:c>
      <x:c r="K4064" s="194">
        <x:v>160</x:v>
      </x:c>
    </x:row>
    <x:row r="4065" spans="3:11">
      <x:c r="C4065" s="195" t="s">
        <x:v>2163</x:v>
      </x:c>
      <x:c r="D4065" s="194" t="s">
        <x:v>2999</x:v>
      </x:c>
      <x:c r="E4065" s="194">
        <x:v>1</x:v>
      </x:c>
      <x:c r="F4065" s="195" t="s">
        <x:v>2319</x:v>
      </x:c>
      <x:c r="G4065" s="194" t="str">
        <x:f>IF(MID(F4065,LEN(F4065)-2,1)="1","Earring",IF(MID(F4065,LEN(F4065)-2,1)="2","Necklace",IF(MID(F4065,LEN(F4065)-2,1)="3","Bracelet",IF(MID(F4065,LEN(F4065)-2,1)="4","Ring",IF(MID(F4065,LEN(F4065)-2,1)="5","Anklet","")))))</x:f>
        <x:v>Necklace</x:v>
      </x:c>
      <x:c r="H4065" s="194">
        <x:v>1</x:v>
      </x:c>
      <x:c r="I4065" s="448" t="s">
        <x:v>4958</x:v>
      </x:c>
      <x:c r="J4065" s="194" t="s">
        <x:v>2858</x:v>
      </x:c>
      <x:c r="K4065" s="194">
        <x:v>290</x:v>
      </x:c>
    </x:row>
    <x:row r="4066" spans="3:11">
      <x:c r="C4066" s="195" t="s">
        <x:v>5689</x:v>
      </x:c>
      <x:c r="D4066" s="194" t="s">
        <x:v>2999</x:v>
      </x:c>
      <x:c r="E4066" s="194">
        <x:v>1</x:v>
      </x:c>
      <x:c r="F4066" s="367" t="s">
        <x:v>8645</x:v>
      </x:c>
      <x:c r="G4066" s="368" t="str">
        <x:f>IF(MID(F4066,LEN(F4066)-2,1)="1","Earring",IF(MID(F4066,LEN(F4066)-2,1)="2","Necklace",IF(MID(F4066,LEN(F4066)-2,1)="3","Bracelet",IF(MID(F4066,LEN(F4066)-2,1)="4","Ring",IF(MID(F4066,LEN(F4066)-2,1)="5","Anklet","")))))</x:f>
        <x:v>Necklace</x:v>
      </x:c>
      <x:c r="H4066" s="368">
        <x:v>1</x:v>
      </x:c>
      <x:c r="I4066" s="448" t="s">
        <x:v>7755</x:v>
      </x:c>
      <x:c r="J4066" s="194" t="s">
        <x:v>8995</x:v>
      </x:c>
      <x:c r="K4066" s="194">
        <x:v>220</x:v>
      </x:c>
    </x:row>
    <x:row r="4067" spans="3:11">
      <x:c r="C4067" s="195" t="s">
        <x:v>6258</x:v>
      </x:c>
      <x:c r="D4067" s="194" t="str">
        <x:f t="shared" ref="D4067:D4087" si="30">IF(MID(C4067,LEN(C4067)-2,1)="1","Earring",IF(MID(C4067,LEN(C4067)-2,1)="2","Necklace",IF(MID(C4067,LEN(C4067)-2,1)="3","Bracelet",IF(MID(C4067,LEN(C4067)-2,1)="4","Ring",IF(MID(C4067,LEN(C4067)-2,1)="5","Anklet","")))))</x:f>
        <x:v>Bracelet</x:v>
      </x:c>
      <x:c r="E4067" s="194">
        <x:v>1</x:v>
      </x:c>
      <x:c r="F4067" s="195" t="s">
        <x:v>1786</x:v>
      </x:c>
      <x:c r="G4067" s="194" t="str">
        <x:f>IF(MID(F4067,LEN(F4067)-2,1)="1","Earring",IF(MID(F4067,LEN(F4067)-2,1)="2","Necklace",IF(MID(F4067,LEN(F4067)-2,1)="3","Bracelet",IF(MID(F4067,LEN(F4067)-2,1)="4","Ring",IF(MID(F4067,LEN(F4067)-2,1)="5","Anklet","")))))</x:f>
        <x:v>Earring</x:v>
      </x:c>
      <x:c r="H4067" s="194">
        <x:v>1</x:v>
      </x:c>
      <x:c r="I4067" s="448"/>
      <x:c r="J4067" s="194" t="s">
        <x:v>7348</x:v>
      </x:c>
      <x:c r="K4067" s="194">
        <x:v>150</x:v>
      </x:c>
    </x:row>
    <x:row r="4068" spans="3:11">
      <x:c r="C4068" s="195" t="s">
        <x:v>3350</x:v>
      </x:c>
      <x:c r="D4068" s="194" t="str">
        <x:f t="shared" si="30"/>
        <x:v>Bracelet</x:v>
      </x:c>
      <x:c r="E4068" s="194">
        <x:v>1</x:v>
      </x:c>
      <x:c r="F4068" s="658" t="s">
        <x:v>4730</x:v>
      </x:c>
      <x:c r="G4068" s="659" t="str">
        <x:f>IF(MID(F4068,LEN(F4068)-2,1)="1","Earring",IF(MID(F4068,LEN(F4068)-2,1)="2","Necklace",IF(MID(F4068,LEN(F4068)-2,1)="3","Bracelet",IF(MID(F4068,LEN(F4068)-2,1)="4","Ring",IF(MID(F4068,LEN(F4068)-2,1)="5","Anklet","")))))</x:f>
        <x:v>Earring</x:v>
      </x:c>
      <x:c r="H4068" s="659">
        <x:v>1</x:v>
      </x:c>
      <x:c r="I4068" s="448" t="s">
        <x:v>7755</x:v>
      </x:c>
      <x:c r="J4068" s="194" t="s">
        <x:v>7785</x:v>
      </x:c>
      <x:c r="K4068" s="194">
        <x:v>150</x:v>
      </x:c>
    </x:row>
    <x:row r="4069" spans="3:11">
      <x:c r="C4069" s="195" t="s">
        <x:v>8577</x:v>
      </x:c>
      <x:c r="D4069" s="194" t="str">
        <x:f t="shared" si="30"/>
        <x:v>Earring</x:v>
      </x:c>
      <x:c r="E4069" s="194">
        <x:v>1</x:v>
      </x:c>
      <x:c r="F4069" s="658" t="s">
        <x:v>6741</x:v>
      </x:c>
      <x:c r="G4069" s="659" t="str">
        <x:f>IF(MID(F4069,LEN(F4069)-2,1)="1","Earring",IF(MID(F4069,LEN(F4069)-2,1)="2","Necklace",IF(MID(F4069,LEN(F4069)-2,1)="3","Bracelet",IF(MID(F4069,LEN(F4069)-2,1)="4","Ring",IF(MID(F4069,LEN(F4069)-2,1)="5","Anklet","")))))</x:f>
        <x:v>Earring</x:v>
      </x:c>
      <x:c r="H4069" s="659">
        <x:v>1</x:v>
      </x:c>
      <x:c r="I4069" s="448"/>
      <x:c r="J4069" s="194" t="s">
        <x:v>8995</x:v>
      </x:c>
      <x:c r="K4069" s="194">
        <x:v>150</x:v>
      </x:c>
    </x:row>
    <x:row r="4070" spans="3:11">
      <x:c r="C4070" s="195" t="s">
        <x:v>1786</x:v>
      </x:c>
      <x:c r="D4070" s="194" t="str">
        <x:f t="shared" si="30"/>
        <x:v>Earring</x:v>
      </x:c>
      <x:c r="E4070" s="194">
        <x:v>1</x:v>
      </x:c>
      <x:c r="F4070" s="195" t="s">
        <x:v>6236</x:v>
      </x:c>
      <x:c r="G4070" s="194" t="str">
        <x:f>IF(MID(F4070,LEN(F4070)-2,1)="1","Earring",IF(MID(F4070,LEN(F4070)-2,1)="2","Necklace",IF(MID(F4070,LEN(F4070)-2,1)="3","Bracelet",IF(MID(F4070,LEN(F4070)-2,1)="4","Ring",IF(MID(F4070,LEN(F4070)-2,1)="5","Anklet","")))))</x:f>
        <x:v>Earring</x:v>
      </x:c>
      <x:c r="H4070" s="194">
        <x:v>2</x:v>
      </x:c>
      <x:c r="I4070" s="448"/>
      <x:c r="J4070" s="194" t="s">
        <x:v>3163</x:v>
      </x:c>
      <x:c r="K4070" s="194">
        <x:v>120</x:v>
      </x:c>
    </x:row>
    <x:row r="4071" spans="3:11">
      <x:c r="C4071" s="195" t="s">
        <x:v>4730</x:v>
      </x:c>
      <x:c r="D4071" s="194" t="str">
        <x:f t="shared" si="30"/>
        <x:v>Earring</x:v>
      </x:c>
      <x:c r="E4071" s="194">
        <x:v>1</x:v>
      </x:c>
      <x:c r="F4071" s="346" t="s">
        <x:v>6640</x:v>
      </x:c>
      <x:c r="G4071" s="347" t="str">
        <x:f>IF(MID(F4071,LEN(F4071)-2,1)="1","Earring",IF(MID(F4071,LEN(F4071)-2,1)="2","Necklace",IF(MID(F4071,LEN(F4071)-2,1)="3","Bracelet",IF(MID(F4071,LEN(F4071)-2,1)="4","Ring",IF(MID(F4071,LEN(F4071)-2,1)="5","Anklet","")))))</x:f>
        <x:v>Earring</x:v>
      </x:c>
      <x:c r="H4071" s="347">
        <x:v>1</x:v>
      </x:c>
      <x:c r="I4071" s="448" t="s">
        <x:v>7755</x:v>
      </x:c>
      <x:c r="J4071" s="194" t="s">
        <x:v>3163</x:v>
      </x:c>
      <x:c r="K4071" s="194">
        <x:v>100</x:v>
      </x:c>
    </x:row>
    <x:row r="4072" spans="3:11">
      <x:c r="C4072" s="195" t="s">
        <x:v>6741</x:v>
      </x:c>
      <x:c r="D4072" s="194" t="str">
        <x:f t="shared" si="30"/>
        <x:v>Earring</x:v>
      </x:c>
      <x:c r="E4072" s="194">
        <x:v>1</x:v>
      </x:c>
      <x:c r="F4072" s="195" t="s">
        <x:v>6189</x:v>
      </x:c>
      <x:c r="G4072" s="194" t="str">
        <x:f>IF(MID(F4072,LEN(F4072)-2,1)="1","Earring",IF(MID(F4072,LEN(F4072)-2,1)="2","Necklace",IF(MID(F4072,LEN(F4072)-2,1)="3","Bracelet",IF(MID(F4072,LEN(F4072)-2,1)="4","Ring",IF(MID(F4072,LEN(F4072)-2,1)="5","Anklet","")))))</x:f>
        <x:v>Earring</x:v>
      </x:c>
      <x:c r="H4072" s="194">
        <x:v>1</x:v>
      </x:c>
      <x:c r="I4072" s="448"/>
      <x:c r="J4072" s="194" t="s">
        <x:v>3163</x:v>
      </x:c>
      <x:c r="K4072" s="194">
        <x:v>150</x:v>
      </x:c>
    </x:row>
    <x:row r="4073" spans="3:11">
      <x:c r="C4073" s="195" t="s">
        <x:v>6236</x:v>
      </x:c>
      <x:c r="D4073" s="194" t="str">
        <x:f t="shared" si="30"/>
        <x:v>Earring</x:v>
      </x:c>
      <x:c r="E4073" s="194">
        <x:v>2</x:v>
      </x:c>
      <x:c r="F4073" s="355" t="s">
        <x:v>4715</x:v>
      </x:c>
      <x:c r="G4073" s="356" t="str">
        <x:f>IF(MID(F4073,LEN(F4073)-2,1)="1","Earring",IF(MID(F4073,LEN(F4073)-2,1)="2","Necklace",IF(MID(F4073,LEN(F4073)-2,1)="3","Bracelet",IF(MID(F4073,LEN(F4073)-2,1)="4","Ring",IF(MID(F4073,LEN(F4073)-2,1)="5","Anklet","")))))</x:f>
        <x:v>Earring</x:v>
      </x:c>
      <x:c r="H4073" s="356">
        <x:v>1</x:v>
      </x:c>
      <x:c r="I4073" s="448" t="s">
        <x:v>4958</x:v>
      </x:c>
      <x:c r="J4073" s="194" t="s">
        <x:v>2858</x:v>
      </x:c>
      <x:c r="K4073" s="194">
        <x:v>230</x:v>
      </x:c>
    </x:row>
    <x:row r="4074" spans="3:11">
      <x:c r="C4074" s="195" t="s">
        <x:v>6640</x:v>
      </x:c>
      <x:c r="D4074" s="194" t="str">
        <x:f t="shared" si="30"/>
        <x:v>Earring</x:v>
      </x:c>
      <x:c r="E4074" s="194">
        <x:v>1</x:v>
      </x:c>
      <x:c r="F4074" s="355" t="s">
        <x:v>6124</x:v>
      </x:c>
      <x:c r="G4074" s="356" t="str">
        <x:f>IF(MID(F4074,LEN(F4074)-2,1)="1","Earring",IF(MID(F4074,LEN(F4074)-2,1)="2","Necklace",IF(MID(F4074,LEN(F4074)-2,1)="3","Bracelet",IF(MID(F4074,LEN(F4074)-2,1)="4","Ring",IF(MID(F4074,LEN(F4074)-2,1)="5","Anklet","")))))</x:f>
        <x:v>Earring</x:v>
      </x:c>
      <x:c r="H4074" s="356">
        <x:v>1</x:v>
      </x:c>
      <x:c r="I4074" s="448" t="s">
        <x:v>7755</x:v>
      </x:c>
      <x:c r="J4074" s="194" t="s">
        <x:v>3163</x:v>
      </x:c>
      <x:c r="K4074" s="194">
        <x:v>210</x:v>
      </x:c>
    </x:row>
    <x:row r="4075" spans="3:11">
      <x:c r="C4075" s="195" t="s">
        <x:v>6189</x:v>
      </x:c>
      <x:c r="D4075" s="194" t="str">
        <x:f t="shared" si="30"/>
        <x:v>Earring</x:v>
      </x:c>
      <x:c r="E4075" s="194">
        <x:v>1</x:v>
      </x:c>
      <x:c r="F4075" s="355" t="s">
        <x:v>4598</x:v>
      </x:c>
      <x:c r="G4075" s="356" t="str">
        <x:f>IF(MID(F4075,LEN(F4075)-2,1)="1","Earring",IF(MID(F4075,LEN(F4075)-2,1)="2","Necklace",IF(MID(F4075,LEN(F4075)-2,1)="3","Bracelet",IF(MID(F4075,LEN(F4075)-2,1)="4","Ring",IF(MID(F4075,LEN(F4075)-2,1)="5","Anklet","")))))</x:f>
        <x:v>Necklace</x:v>
      </x:c>
      <x:c r="H4075" s="356">
        <x:v>1</x:v>
      </x:c>
      <x:c r="I4075" s="448"/>
      <x:c r="J4075" s="194" t="s">
        <x:v>3163</x:v>
      </x:c>
      <x:c r="K4075" s="194">
        <x:v>260</x:v>
      </x:c>
    </x:row>
    <x:row r="4076" spans="3:11">
      <x:c r="C4076" s="195" t="s">
        <x:v>4715</x:v>
      </x:c>
      <x:c r="D4076" s="194" t="str">
        <x:f t="shared" si="30"/>
        <x:v>Earring</x:v>
      </x:c>
      <x:c r="E4076" s="194">
        <x:v>1</x:v>
      </x:c>
      <x:c r="F4076" s="355" t="s">
        <x:v>6258</x:v>
      </x:c>
      <x:c r="G4076" s="356" t="str">
        <x:f>IF(MID(F4076,LEN(F4076)-2,1)="1","Earring",IF(MID(F4076,LEN(F4076)-2,1)="2","Necklace",IF(MID(F4076,LEN(F4076)-2,1)="3","Bracelet",IF(MID(F4076,LEN(F4076)-2,1)="4","Ring",IF(MID(F4076,LEN(F4076)-2,1)="5","Anklet","")))))</x:f>
        <x:v>Bracelet</x:v>
      </x:c>
      <x:c r="H4076" s="356">
        <x:v>1</x:v>
      </x:c>
      <x:c r="I4076" s="448" t="s">
        <x:v>7755</x:v>
      </x:c>
      <x:c r="J4076" s="194" t="s">
        <x:v>8995</x:v>
      </x:c>
      <x:c r="K4076" s="194">
        <x:v>210</x:v>
      </x:c>
    </x:row>
    <x:row r="4077" spans="3:11">
      <x:c r="C4077" s="195" t="s">
        <x:v>6124</x:v>
      </x:c>
      <x:c r="D4077" s="194" t="str">
        <x:f t="shared" si="30"/>
        <x:v>Earring</x:v>
      </x:c>
      <x:c r="E4077" s="194">
        <x:v>1</x:v>
      </x:c>
      <x:c r="F4077" s="195" t="s">
        <x:v>3373</x:v>
      </x:c>
      <x:c r="G4077" s="194" t="str">
        <x:f>IF(MID(F4077,LEN(F4077)-2,1)="1","Earring",IF(MID(F4077,LEN(F4077)-2,1)="2","Necklace",IF(MID(F4077,LEN(F4077)-2,1)="3","Bracelet",IF(MID(F4077,LEN(F4077)-2,1)="4","Ring",IF(MID(F4077,LEN(F4077)-2,1)="5","Anklet","")))))</x:f>
        <x:v>Necklace</x:v>
      </x:c>
      <x:c r="H4077" s="194">
        <x:v>1</x:v>
      </x:c>
      <x:c r="I4077" s="448" t="s">
        <x:v>7755</x:v>
      </x:c>
      <x:c r="J4077" s="194" t="s">
        <x:v>3163</x:v>
      </x:c>
      <x:c r="K4077" s="194">
        <x:v>400</x:v>
      </x:c>
    </x:row>
    <x:row r="4078" spans="3:11">
      <x:c r="C4078" s="195" t="s">
        <x:v>6888</x:v>
      </x:c>
      <x:c r="D4078" s="194" t="str">
        <x:f t="shared" si="30"/>
        <x:v>Earring</x:v>
      </x:c>
      <x:c r="E4078" s="194">
        <x:v>1</x:v>
      </x:c>
      <x:c r="F4078" s="195" t="s">
        <x:v>3350</x:v>
      </x:c>
      <x:c r="G4078" s="194" t="str">
        <x:f>IF(MID(F4078,LEN(F4078)-2,1)="1","Earring",IF(MID(F4078,LEN(F4078)-2,1)="2","Necklace",IF(MID(F4078,LEN(F4078)-2,1)="3","Bracelet",IF(MID(F4078,LEN(F4078)-2,1)="4","Ring",IF(MID(F4078,LEN(F4078)-2,1)="5","Anklet","")))))</x:f>
        <x:v>Bracelet</x:v>
      </x:c>
      <x:c r="H4078" s="194">
        <x:v>1</x:v>
      </x:c>
      <x:c r="I4078" s="448"/>
      <x:c r="J4078" s="194" t="s">
        <x:v>7785</x:v>
      </x:c>
      <x:c r="K4078" s="194">
        <x:v>150</x:v>
      </x:c>
    </x:row>
    <x:row r="4079" spans="3:11">
      <x:c r="C4079" s="195" t="s">
        <x:v>3311</x:v>
      </x:c>
      <x:c r="D4079" s="194" t="str">
        <x:f t="shared" si="30"/>
        <x:v>Earring</x:v>
      </x:c>
      <x:c r="E4079" s="194">
        <x:v>1</x:v>
      </x:c>
      <x:c r="F4079" s="195" t="s">
        <x:v>6888</x:v>
      </x:c>
      <x:c r="G4079" s="194" t="str">
        <x:f>IF(MID(F4079,LEN(F4079)-2,1)="1","Earring",IF(MID(F4079,LEN(F4079)-2,1)="2","Necklace",IF(MID(F4079,LEN(F4079)-2,1)="3","Bracelet",IF(MID(F4079,LEN(F4079)-2,1)="4","Ring",IF(MID(F4079,LEN(F4079)-2,1)="5","Anklet","")))))</x:f>
        <x:v>Earring</x:v>
      </x:c>
      <x:c r="H4079" s="194">
        <x:v>1</x:v>
      </x:c>
      <x:c r="I4079" s="448" t="s">
        <x:v>4958</x:v>
      </x:c>
      <x:c r="J4079" s="194" t="s">
        <x:v>3163</x:v>
      </x:c>
      <x:c r="K4079" s="194">
        <x:v>160</x:v>
      </x:c>
    </x:row>
    <x:row r="4080" spans="3:11">
      <x:c r="C4080" s="195" t="s">
        <x:v>8666</x:v>
      </x:c>
      <x:c r="D4080" s="194" t="str">
        <x:f t="shared" si="30"/>
        <x:v>Earring</x:v>
      </x:c>
      <x:c r="E4080" s="194">
        <x:v>1</x:v>
      </x:c>
      <x:c r="F4080" s="195" t="s">
        <x:v>3311</x:v>
      </x:c>
      <x:c r="G4080" s="194" t="str">
        <x:f>IF(MID(F4080,LEN(F4080)-2,1)="1","Earring",IF(MID(F4080,LEN(F4080)-2,1)="2","Necklace",IF(MID(F4080,LEN(F4080)-2,1)="3","Bracelet",IF(MID(F4080,LEN(F4080)-2,1)="4","Ring",IF(MID(F4080,LEN(F4080)-2,1)="5","Anklet","")))))</x:f>
        <x:v>Earring</x:v>
      </x:c>
      <x:c r="H4080" s="194">
        <x:v>1</x:v>
      </x:c>
      <x:c r="I4080" s="448"/>
      <x:c r="J4080" s="194" t="s">
        <x:v>3163</x:v>
      </x:c>
      <x:c r="K4080" s="194">
        <x:v>160</x:v>
      </x:c>
    </x:row>
    <x:row r="4081" spans="3:11">
      <x:c r="C4081" s="195" t="s">
        <x:v>4283</x:v>
      </x:c>
      <x:c r="D4081" s="194" t="str">
        <x:f t="shared" si="30"/>
        <x:v>Earring</x:v>
      </x:c>
      <x:c r="E4081" s="194">
        <x:v>1</x:v>
      </x:c>
      <x:c r="F4081" s="233" t="s">
        <x:v>8666</x:v>
      </x:c>
      <x:c r="G4081" s="234" t="str">
        <x:f>IF(MID(F4081,LEN(F4081)-2,1)="1","Earring",IF(MID(F4081,LEN(F4081)-2,1)="2","Necklace",IF(MID(F4081,LEN(F4081)-2,1)="3","Bracelet",IF(MID(F4081,LEN(F4081)-2,1)="4","Ring",IF(MID(F4081,LEN(F4081)-2,1)="5","Anklet","")))))</x:f>
        <x:v>Earring</x:v>
      </x:c>
      <x:c r="H4081" s="234">
        <x:v>1</x:v>
      </x:c>
      <x:c r="I4081" s="448"/>
      <x:c r="J4081" s="194" t="s">
        <x:v>3163</x:v>
      </x:c>
      <x:c r="K4081" s="194">
        <x:v>95</x:v>
      </x:c>
    </x:row>
    <x:row r="4082" spans="3:11">
      <x:c r="C4082" s="195" t="s">
        <x:v>4455</x:v>
      </x:c>
      <x:c r="D4082" s="194" t="str">
        <x:f t="shared" si="30"/>
        <x:v>Earring</x:v>
      </x:c>
      <x:c r="E4082" s="194">
        <x:v>1</x:v>
      </x:c>
      <x:c r="F4082" s="233" t="s">
        <x:v>4283</x:v>
      </x:c>
      <x:c r="G4082" s="234" t="str">
        <x:f>IF(MID(F4082,LEN(F4082)-2,1)="1","Earring",IF(MID(F4082,LEN(F4082)-2,1)="2","Necklace",IF(MID(F4082,LEN(F4082)-2,1)="3","Bracelet",IF(MID(F4082,LEN(F4082)-2,1)="4","Ring",IF(MID(F4082,LEN(F4082)-2,1)="5","Anklet","")))))</x:f>
        <x:v>Earring</x:v>
      </x:c>
      <x:c r="H4082" s="234">
        <x:v>1</x:v>
      </x:c>
      <x:c r="I4082" s="448"/>
      <x:c r="J4082" s="194" t="s">
        <x:v>3163</x:v>
      </x:c>
      <x:c r="K4082" s="194">
        <x:v>100</x:v>
      </x:c>
    </x:row>
    <x:row r="4083" spans="3:11">
      <x:c r="C4083" s="195" t="s">
        <x:v>9067</x:v>
      </x:c>
      <x:c r="D4083" s="194" t="str">
        <x:f t="shared" si="30"/>
        <x:v>Earring</x:v>
      </x:c>
      <x:c r="E4083" s="194">
        <x:v>1</x:v>
      </x:c>
      <x:c r="F4083" s="233" t="s">
        <x:v>2237</x:v>
      </x:c>
      <x:c r="G4083" s="234" t="s">
        <x:v>2999</x:v>
      </x:c>
      <x:c r="H4083" s="234">
        <x:v>1</x:v>
      </x:c>
      <x:c r="I4083" s="448"/>
      <x:c r="J4083" s="194" t="s">
        <x:v>7785</x:v>
      </x:c>
      <x:c r="K4083" s="194">
        <x:v>190</x:v>
      </x:c>
    </x:row>
    <x:row r="4084" spans="3:11">
      <x:c r="C4084" s="195" t="s">
        <x:v>2319</x:v>
      </x:c>
      <x:c r="D4084" s="194" t="str">
        <x:f t="shared" si="30"/>
        <x:v>Necklace</x:v>
      </x:c>
      <x:c r="E4084" s="194">
        <x:v>1</x:v>
      </x:c>
      <x:c r="F4084" s="233" t="s">
        <x:v>2163</x:v>
      </x:c>
      <x:c r="G4084" s="234" t="s">
        <x:v>2999</x:v>
      </x:c>
      <x:c r="H4084" s="234">
        <x:v>1</x:v>
      </x:c>
      <x:c r="I4084" s="448"/>
      <x:c r="J4084" s="194" t="s">
        <x:v>7785</x:v>
      </x:c>
      <x:c r="K4084" s="194">
        <x:v>190</x:v>
      </x:c>
    </x:row>
    <x:row r="4085" spans="3:11">
      <x:c r="C4085" s="195" t="s">
        <x:v>8645</x:v>
      </x:c>
      <x:c r="D4085" s="194" t="str">
        <x:f t="shared" si="30"/>
        <x:v>Necklace</x:v>
      </x:c>
      <x:c r="E4085" s="194">
        <x:v>1</x:v>
      </x:c>
      <x:c r="F4085" s="233" t="s">
        <x:v>5689</x:v>
      </x:c>
      <x:c r="G4085" s="234" t="s">
        <x:v>2999</x:v>
      </x:c>
      <x:c r="H4085" s="234">
        <x:v>1</x:v>
      </x:c>
      <x:c r="I4085" s="448"/>
      <x:c r="J4085" s="194" t="s">
        <x:v>7785</x:v>
      </x:c>
      <x:c r="K4085" s="194">
        <x:v>190</x:v>
      </x:c>
    </x:row>
    <x:row r="4086" spans="3:11">
      <x:c r="C4086" s="195" t="s">
        <x:v>4598</x:v>
      </x:c>
      <x:c r="D4086" s="194" t="str">
        <x:f t="shared" si="30"/>
        <x:v>Necklace</x:v>
      </x:c>
      <x:c r="E4086" s="194">
        <x:v>1</x:v>
      </x:c>
      <x:c r="F4086" s="233" t="s">
        <x:v>4455</x:v>
      </x:c>
      <x:c r="G4086" s="234" t="str">
        <x:f>IF(MID(F4086,LEN(F4086)-2,1)="1","Earring",IF(MID(F4086,LEN(F4086)-2,1)="2","Necklace",IF(MID(F4086,LEN(F4086)-2,1)="3","Bracelet",IF(MID(F4086,LEN(F4086)-2,1)="4","Ring",IF(MID(F4086,LEN(F4086)-2,1)="5","Anklet","")))))</x:f>
        <x:v>Earring</x:v>
      </x:c>
      <x:c r="H4086" s="234">
        <x:v>1</x:v>
      </x:c>
      <x:c r="I4086" s="448"/>
      <x:c r="J4086" s="194" t="s">
        <x:v>3163</x:v>
      </x:c>
      <x:c r="K4086" s="194">
        <x:v>180</x:v>
      </x:c>
    </x:row>
    <x:row r="4087" spans="3:11">
      <x:c r="C4087" s="195" t="s">
        <x:v>3373</x:v>
      </x:c>
      <x:c r="D4087" s="194" t="str">
        <x:f t="shared" si="30"/>
        <x:v>Necklace</x:v>
      </x:c>
      <x:c r="E4087" s="194">
        <x:v>1</x:v>
      </x:c>
      <x:c r="F4087" s="233" t="s">
        <x:v>9067</x:v>
      </x:c>
      <x:c r="G4087" s="234" t="str">
        <x:f>IF(MID(F4087,LEN(F4087)-2,1)="1","Earring",IF(MID(F4087,LEN(F4087)-2,1)="2","Necklace",IF(MID(F4087,LEN(F4087)-2,1)="3","Bracelet",IF(MID(F4087,LEN(F4087)-2,1)="4","Ring",IF(MID(F4087,LEN(F4087)-2,1)="5","Anklet","")))))</x:f>
        <x:v>Earring</x:v>
      </x:c>
      <x:c r="H4087" s="234">
        <x:v>1</x:v>
      </x:c>
      <x:c r="I4087" s="448" t="s">
        <x:v>4958</x:v>
      </x:c>
      <x:c r="J4087" s="194" t="s">
        <x:v>3163</x:v>
      </x:c>
      <x:c r="K4087" s="194">
        <x:v>190</x:v>
      </x:c>
    </x:row>
    <x:row r="4088" spans="5:5">
      <x:c r="E4088" s="194">
        <x:f>SUM(E4064:E4087)</x:f>
        <x:v>25</x:v>
      </x:c>
    </x:row>
    <x:row r="4089" spans="1:11">
      <x:c r="A4089" s="186">
        <x:v>45996</x:v>
      </x:c>
      <x:c r="B4089" s="452" t="s">
        <x:v>7716</x:v>
      </x:c>
      <x:c r="C4089" s="195" t="s">
        <x:v>8206</x:v>
      </x:c>
      <x:c r="D4089" s="194" t="s">
        <x:v>2999</x:v>
      </x:c>
      <x:c r="E4089" s="194">
        <x:v>1</x:v>
      </x:c>
      <x:c r="F4089" s="660" t="s">
        <x:v>9091</x:v>
      </x:c>
      <x:c r="G4089" s="661" t="str">
        <x:f>IF(MID(F4089,LEN(F4089)-2,1)="1","Earring",IF(MID(F4089,LEN(F4089)-2,1)="2","Necklace",IF(MID(F4089,LEN(F4089)-2,1)="3","Bracelet",IF(MID(F4089,LEN(F4089)-2,1)="4","Ring",IF(MID(F4089,LEN(F4089)-2,1)="5","Anklet","")))))</x:f>
        <x:v>Ring</x:v>
      </x:c>
      <x:c r="H4089" s="661">
        <x:v>1</x:v>
      </x:c>
      <x:c r="I4089" s="448" t="s">
        <x:v>4958</x:v>
      </x:c>
      <x:c r="J4089" s="194" t="s">
        <x:v>2858</x:v>
      </x:c>
      <x:c r="K4089" s="194">
        <x:v>130</x:v>
      </x:c>
    </x:row>
    <x:row r="4090" spans="3:11">
      <x:c r="C4090" s="195" t="s">
        <x:v>4603</x:v>
      </x:c>
      <x:c r="D4090" s="194" t="str">
        <x:f t="shared" ref="D4090:D4099" si="31">IF(MID(C4090,LEN(C4090)-2,1)="1","Earring",IF(MID(C4090,LEN(C4090)-2,1)="2","Necklace",IF(MID(C4090,LEN(C4090)-2,1)="3","Bracelet",IF(MID(C4090,LEN(C4090)-2,1)="4","Ring",IF(MID(C4090,LEN(C4090)-2,1)="5","Anklet","")))))</x:f>
        <x:v>Bracelet</x:v>
      </x:c>
      <x:c r="E4090" s="194">
        <x:v>1</x:v>
      </x:c>
      <x:c r="F4090" s="195" t="s">
        <x:v>8206</x:v>
      </x:c>
      <x:c r="G4090" s="194" t="s">
        <x:v>2999</x:v>
      </x:c>
      <x:c r="H4090" s="194">
        <x:v>1</x:v>
      </x:c>
      <x:c r="I4090" s="448"/>
      <x:c r="J4090" s="194" t="s">
        <x:v>7766</x:v>
      </x:c>
      <x:c r="K4090" s="194">
        <x:v>280</x:v>
      </x:c>
    </x:row>
    <x:row r="4091" spans="3:11">
      <x:c r="C4091" s="195" t="s">
        <x:v>3360</x:v>
      </x:c>
      <x:c r="D4091" s="194" t="str">
        <x:f t="shared" si="31"/>
        <x:v>Bracelet</x:v>
      </x:c>
      <x:c r="E4091" s="194">
        <x:v>1</x:v>
      </x:c>
      <x:c r="F4091" s="400" t="s">
        <x:v>4485</x:v>
      </x:c>
      <x:c r="G4091" s="401" t="str">
        <x:f>IF(MID(F4091,LEN(F4091)-2,1)="1","Earring",IF(MID(F4091,LEN(F4091)-2,1)="2","Necklace",IF(MID(F4091,LEN(F4091)-2,1)="3","Bracelet",IF(MID(F4091,LEN(F4091)-2,1)="4","Ring",IF(MID(F4091,LEN(F4091)-2,1)="5","Anklet","")))))</x:f>
        <x:v>Earring</x:v>
      </x:c>
      <x:c r="H4091" s="401">
        <x:v>1</x:v>
      </x:c>
      <x:c r="I4091" s="448" t="s">
        <x:v>4958</x:v>
      </x:c>
      <x:c r="J4091" s="194" t="s">
        <x:v>7785</x:v>
      </x:c>
      <x:c r="K4091" s="194">
        <x:v>150</x:v>
      </x:c>
    </x:row>
    <x:row r="4092" spans="3:11">
      <x:c r="C4092" s="195" t="s">
        <x:v>4485</x:v>
      </x:c>
      <x:c r="D4092" s="194" t="str">
        <x:f t="shared" si="31"/>
        <x:v>Earring</x:v>
      </x:c>
      <x:c r="E4092" s="194">
        <x:v>1</x:v>
      </x:c>
      <x:c r="F4092" s="195" t="s">
        <x:v>4750</x:v>
      </x:c>
      <x:c r="G4092" s="194" t="str">
        <x:f>IF(MID(F4092,LEN(F4092)-2,1)="1","Earring",IF(MID(F4092,LEN(F4092)-2,1)="2","Necklace",IF(MID(F4092,LEN(F4092)-2,1)="3","Bracelet",IF(MID(F4092,LEN(F4092)-2,1)="4","Ring",IF(MID(F4092,LEN(F4092)-2,1)="5","Anklet","")))))</x:f>
        <x:v>Ring</x:v>
      </x:c>
      <x:c r="H4092" s="194">
        <x:v>1</x:v>
      </x:c>
      <x:c r="I4092" s="448"/>
      <x:c r="J4092" s="194" t="s">
        <x:v>8995</x:v>
      </x:c>
      <x:c r="K4092" s="194">
        <x:v>130</x:v>
      </x:c>
    </x:row>
    <x:row r="4093" spans="3:11">
      <x:c r="C4093" s="195" t="s">
        <x:v>4496</x:v>
      </x:c>
      <x:c r="D4093" s="194" t="str">
        <x:f t="shared" si="31"/>
        <x:v>Earring</x:v>
      </x:c>
      <x:c r="E4093" s="194">
        <x:v>1</x:v>
      </x:c>
      <x:c r="F4093" s="195" t="s">
        <x:v>4496</x:v>
      </x:c>
      <x:c r="G4093" s="194" t="str">
        <x:f>IF(MID(F4093,LEN(F4093)-2,1)="1","Earring",IF(MID(F4093,LEN(F4093)-2,1)="2","Necklace",IF(MID(F4093,LEN(F4093)-2,1)="3","Bracelet",IF(MID(F4093,LEN(F4093)-2,1)="4","Ring",IF(MID(F4093,LEN(F4093)-2,1)="5","Anklet","")))))</x:f>
        <x:v>Earring</x:v>
      </x:c>
      <x:c r="H4093" s="194">
        <x:v>1</x:v>
      </x:c>
      <x:c r="I4093" s="448" t="s">
        <x:v>4958</x:v>
      </x:c>
      <x:c r="J4093" s="194" t="s">
        <x:v>7785</x:v>
      </x:c>
      <x:c r="K4093" s="194">
        <x:v>150</x:v>
      </x:c>
    </x:row>
    <x:row r="4094" spans="3:11">
      <x:c r="C4094" s="195" t="s">
        <x:v>6238</x:v>
      </x:c>
      <x:c r="D4094" s="194" t="str">
        <x:f t="shared" si="31"/>
        <x:v>Earring</x:v>
      </x:c>
      <x:c r="E4094" s="194">
        <x:v>1</x:v>
      </x:c>
      <x:c r="F4094" s="355" t="s">
        <x:v>6238</x:v>
      </x:c>
      <x:c r="G4094" s="356" t="str">
        <x:f>IF(MID(F4094,LEN(F4094)-2,1)="1","Earring",IF(MID(F4094,LEN(F4094)-2,1)="2","Necklace",IF(MID(F4094,LEN(F4094)-2,1)="3","Bracelet",IF(MID(F4094,LEN(F4094)-2,1)="4","Ring",IF(MID(F4094,LEN(F4094)-2,1)="5","Anklet","")))))</x:f>
        <x:v>Earring</x:v>
      </x:c>
      <x:c r="H4094" s="356">
        <x:v>1</x:v>
      </x:c>
      <x:c r="I4094" s="448"/>
      <x:c r="J4094" s="194" t="s">
        <x:v>3163</x:v>
      </x:c>
      <x:c r="K4094" s="194">
        <x:v>140</x:v>
      </x:c>
    </x:row>
    <x:row r="4095" spans="3:11">
      <x:c r="C4095" s="195" t="s">
        <x:v>4125</x:v>
      </x:c>
      <x:c r="D4095" s="194" t="str">
        <x:f t="shared" si="31"/>
        <x:v>Earring</x:v>
      </x:c>
      <x:c r="E4095" s="194">
        <x:v>2</x:v>
      </x:c>
      <x:c r="F4095" s="195" t="s">
        <x:v>4125</x:v>
      </x:c>
      <x:c r="G4095" s="194" t="str">
        <x:f>IF(MID(F4095,LEN(F4095)-2,1)="1","Earring",IF(MID(F4095,LEN(F4095)-2,1)="2","Necklace",IF(MID(F4095,LEN(F4095)-2,1)="3","Bracelet",IF(MID(F4095,LEN(F4095)-2,1)="4","Ring",IF(MID(F4095,LEN(F4095)-2,1)="5","Anklet","")))))</x:f>
        <x:v>Earring</x:v>
      </x:c>
      <x:c r="H4095" s="194">
        <x:v>2</x:v>
      </x:c>
      <x:c r="I4095" s="448" t="s">
        <x:v>4958</x:v>
      </x:c>
      <x:c r="J4095" s="194" t="s">
        <x:v>3163</x:v>
      </x:c>
      <x:c r="K4095" s="194">
        <x:v>150</x:v>
      </x:c>
    </x:row>
    <x:row r="4096" spans="3:11">
      <x:c r="C4096" s="195" t="s">
        <x:v>2331</x:v>
      </x:c>
      <x:c r="D4096" s="87" t="s">
        <x:v>6843</x:v>
      </x:c>
      <x:c r="E4096" s="194">
        <x:v>2</x:v>
      </x:c>
      <x:c r="F4096" s="195" t="s">
        <x:v>2257</x:v>
      </x:c>
      <x:c r="G4096" s="194" t="str">
        <x:f>IF(MID(F4096,LEN(F4096)-2,1)="1","Earring",IF(MID(F4096,LEN(F4096)-2,1)="2","Necklace",IF(MID(F4096,LEN(F4096)-2,1)="3","Bracelet",IF(MID(F4096,LEN(F4096)-2,1)="4","Ring",IF(MID(F4096,LEN(F4096)-2,1)="5","Anklet","")))))</x:f>
        <x:v>Necklace</x:v>
      </x:c>
      <x:c r="H4096" s="194">
        <x:v>1</x:v>
      </x:c>
      <x:c r="I4096" s="448"/>
      <x:c r="J4096" s="194" t="s">
        <x:v>3163</x:v>
      </x:c>
      <x:c r="K4096" s="194">
        <x:v>270</x:v>
      </x:c>
    </x:row>
    <x:row r="4097" spans="3:11">
      <x:c r="C4097" s="195" t="s">
        <x:v>2257</x:v>
      </x:c>
      <x:c r="D4097" s="194" t="str">
        <x:f t="shared" si="31"/>
        <x:v>Necklace</x:v>
      </x:c>
      <x:c r="E4097" s="194">
        <x:v>1</x:v>
      </x:c>
      <x:c r="F4097" s="195" t="s">
        <x:v>2331</x:v>
      </x:c>
      <x:c r="G4097" s="116" t="s">
        <x:v>6843</x:v>
      </x:c>
      <x:c r="H4097" s="194">
        <x:v>2</x:v>
      </x:c>
      <x:c r="I4097" s="448" t="s">
        <x:v>7755</x:v>
      </x:c>
      <x:c r="J4097" s="194" t="s">
        <x:v>7785</x:v>
      </x:c>
      <x:c r="K4097" s="194">
        <x:v>180</x:v>
      </x:c>
    </x:row>
    <x:row r="4098" spans="3:11">
      <x:c r="C4098" s="195" t="s">
        <x:v>9091</x:v>
      </x:c>
      <x:c r="D4098" s="194" t="str">
        <x:f t="shared" si="31"/>
        <x:v>Ring</x:v>
      </x:c>
      <x:c r="E4098" s="194">
        <x:v>1</x:v>
      </x:c>
      <x:c r="F4098" s="233" t="s">
        <x:v>4603</x:v>
      </x:c>
      <x:c r="G4098" s="234" t="str">
        <x:f>IF(MID(F4098,LEN(F4098)-2,1)="1","Earring",IF(MID(F4098,LEN(F4098)-2,1)="2","Necklace",IF(MID(F4098,LEN(F4098)-2,1)="3","Bracelet",IF(MID(F4098,LEN(F4098)-2,1)="4","Ring",IF(MID(F4098,LEN(F4098)-2,1)="5","Anklet","")))))</x:f>
        <x:v>Bracelet</x:v>
      </x:c>
      <x:c r="H4098" s="234">
        <x:v>1</x:v>
      </x:c>
      <x:c r="I4098" s="448"/>
      <x:c r="J4098" s="194" t="s">
        <x:v>7785</x:v>
      </x:c>
      <x:c r="K4098" s="194">
        <x:v>150</x:v>
      </x:c>
    </x:row>
    <x:row r="4099" spans="3:11">
      <x:c r="C4099" s="195" t="s">
        <x:v>4750</x:v>
      </x:c>
      <x:c r="D4099" s="194" t="str">
        <x:f t="shared" si="31"/>
        <x:v>Ring</x:v>
      </x:c>
      <x:c r="E4099" s="194">
        <x:v>1</x:v>
      </x:c>
      <x:c r="F4099" s="233" t="s">
        <x:v>3360</x:v>
      </x:c>
      <x:c r="G4099" s="234" t="str">
        <x:f>IF(MID(F4099,LEN(F4099)-2,1)="1","Earring",IF(MID(F4099,LEN(F4099)-2,1)="2","Necklace",IF(MID(F4099,LEN(F4099)-2,1)="3","Bracelet",IF(MID(F4099,LEN(F4099)-2,1)="4","Ring",IF(MID(F4099,LEN(F4099)-2,1)="5","Anklet","")))))</x:f>
        <x:v>Bracelet</x:v>
      </x:c>
      <x:c r="H4099" s="234">
        <x:v>1</x:v>
      </x:c>
      <x:c r="I4099" s="448"/>
      <x:c r="J4099" s="194" t="s">
        <x:v>7785</x:v>
      </x:c>
      <x:c r="K4099" s="194">
        <x:v>150</x:v>
      </x:c>
    </x:row>
    <x:row r="4100" spans="5:5">
      <x:c r="E4100" s="194">
        <x:f>SUM(E4089:E4099)</x:f>
        <x:v>13</x:v>
      </x:c>
    </x:row>
    <x:row r="4101" spans="1:11">
      <x:c r="A4101" s="186">
        <x:v>45997</x:v>
      </x:c>
      <x:c r="B4101" s="452" t="s">
        <x:v>7734</x:v>
      </x:c>
      <x:c r="C4101" s="195" t="s">
        <x:v>5768</x:v>
      </x:c>
      <x:c r="D4101" s="194" t="s">
        <x:v>2999</x:v>
      </x:c>
      <x:c r="E4101" s="194">
        <x:v>1</x:v>
      </x:c>
      <x:c r="F4101" s="295" t="s">
        <x:v>8167</x:v>
      </x:c>
      <x:c r="G4101" s="296" t="str">
        <x:f>IF(MID(F4101,LEN(F4101)-2,1)="1","Earring",IF(MID(F4101,LEN(F4101)-2,1)="2","Necklace",IF(MID(F4101,LEN(F4101)-2,1)="3","Bracelet",IF(MID(F4101,LEN(F4101)-2,1)="4","Ring",IF(MID(F4101,LEN(F4101)-2,1)="5","Anklet","")))))</x:f>
        <x:v>Necklace</x:v>
      </x:c>
      <x:c r="H4101" s="296">
        <x:v>1</x:v>
      </x:c>
      <x:c r="I4101" s="448"/>
      <x:c r="J4101" s="194" t="s">
        <x:v>3163</x:v>
      </x:c>
      <x:c r="K4101" s="194">
        <x:v>220</x:v>
      </x:c>
    </x:row>
    <x:row r="4102" spans="3:11">
      <x:c r="C4102" s="195" t="s">
        <x:v>8230</x:v>
      </x:c>
      <x:c r="D4102" s="194" t="s">
        <x:v>2999</x:v>
      </x:c>
      <x:c r="E4102" s="194">
        <x:v>1</x:v>
      </x:c>
      <x:c r="F4102" s="195" t="s">
        <x:v>8339</x:v>
      </x:c>
      <x:c r="G4102" s="194" t="str">
        <x:f>IF(MID(F4102,LEN(F4102)-2,1)="1","Earring",IF(MID(F4102,LEN(F4102)-2,1)="2","Necklace",IF(MID(F4102,LEN(F4102)-2,1)="3","Bracelet",IF(MID(F4102,LEN(F4102)-2,1)="4","Ring",IF(MID(F4102,LEN(F4102)-2,1)="5","Anklet","")))))</x:f>
        <x:v>Bracelet</x:v>
      </x:c>
      <x:c r="H4102" s="194">
        <x:v>1</x:v>
      </x:c>
      <x:c r="I4102" s="448" t="s">
        <x:v>7755</x:v>
      </x:c>
      <x:c r="J4102" s="194" t="s">
        <x:v>3163</x:v>
      </x:c>
      <x:c r="K4102" s="194">
        <x:v>210</x:v>
      </x:c>
    </x:row>
    <x:row r="4103" spans="3:11">
      <x:c r="C4103" s="195" t="s">
        <x:v>2016</x:v>
      </x:c>
      <x:c r="D4103" s="194" t="s">
        <x:v>2999</x:v>
      </x:c>
      <x:c r="E4103" s="194">
        <x:v>1</x:v>
      </x:c>
      <x:c r="F4103" s="415" t="s">
        <x:v>4762</x:v>
      </x:c>
      <x:c r="G4103" s="416" t="str">
        <x:f>IF(MID(F4103,LEN(F4103)-2,1)="1","Earring",IF(MID(F4103,LEN(F4103)-2,1)="2","Necklace",IF(MID(F4103,LEN(F4103)-2,1)="3","Bracelet",IF(MID(F4103,LEN(F4103)-2,1)="4","Ring",IF(MID(F4103,LEN(F4103)-2,1)="5","Anklet","")))))</x:f>
        <x:v>Necklace</x:v>
      </x:c>
      <x:c r="H4103" s="416">
        <x:v>1</x:v>
      </x:c>
      <x:c r="I4103" s="448" t="s">
        <x:v>4958</x:v>
      </x:c>
      <x:c r="J4103" s="194" t="s">
        <x:v>8995</x:v>
      </x:c>
      <x:c r="K4103" s="194">
        <x:v>100</x:v>
      </x:c>
    </x:row>
    <x:row r="4104" spans="3:11">
      <x:c r="C4104" s="195" t="s">
        <x:v>6680</x:v>
      </x:c>
      <x:c r="D4104" s="194" t="s">
        <x:v>2999</x:v>
      </x:c>
      <x:c r="E4104" s="194">
        <x:v>1</x:v>
      </x:c>
      <x:c r="F4104" s="415" t="s">
        <x:v>6680</x:v>
      </x:c>
      <x:c r="G4104" s="416" t="s">
        <x:v>2999</x:v>
      </x:c>
      <x:c r="H4104" s="416">
        <x:v>1</x:v>
      </x:c>
      <x:c r="I4104" s="448" t="s">
        <x:v>4958</x:v>
      </x:c>
      <x:c r="J4104" s="194" t="s">
        <x:v>7348</x:v>
      </x:c>
      <x:c r="K4104" s="194">
        <x:v>290</x:v>
      </x:c>
    </x:row>
    <x:row r="4105" spans="3:11">
      <x:c r="C4105" s="195" t="s">
        <x:v>6833</x:v>
      </x:c>
      <x:c r="D4105" s="194" t="s">
        <x:v>2999</x:v>
      </x:c>
      <x:c r="E4105" s="194">
        <x:v>1</x:v>
      </x:c>
      <x:c r="F4105" s="195" t="s">
        <x:v>8912</x:v>
      </x:c>
      <x:c r="G4105" s="194" t="str">
        <x:f>IF(MID(F4105,LEN(F4105)-2,1)="1","Earring",IF(MID(F4105,LEN(F4105)-2,1)="2","Necklace",IF(MID(F4105,LEN(F4105)-2,1)="3","Bracelet",IF(MID(F4105,LEN(F4105)-2,1)="4","Ring",IF(MID(F4105,LEN(F4105)-2,1)="5","Anklet","")))))</x:f>
        <x:v>Earring</x:v>
      </x:c>
      <x:c r="H4105" s="194">
        <x:v>1</x:v>
      </x:c>
      <x:c r="I4105" s="448" t="s">
        <x:v>4958</x:v>
      </x:c>
      <x:c r="J4105" s="194" t="s">
        <x:v>3163</x:v>
      </x:c>
      <x:c r="K4105" s="194">
        <x:v>180</x:v>
      </x:c>
    </x:row>
    <x:row r="4106" spans="3:11">
      <x:c r="C4106" s="195" t="s">
        <x:v>8339</x:v>
      </x:c>
      <x:c r="D4106" s="194" t="str">
        <x:f t="shared" ref="D4106:D4130" si="32">IF(MID(C4106,LEN(C4106)-2,1)="1","Earring",IF(MID(C4106,LEN(C4106)-2,1)="2","Necklace",IF(MID(C4106,LEN(C4106)-2,1)="3","Bracelet",IF(MID(C4106,LEN(C4106)-2,1)="4","Ring",IF(MID(C4106,LEN(C4106)-2,1)="5","Anklet","")))))</x:f>
        <x:v>Bracelet</x:v>
      </x:c>
      <x:c r="E4106" s="194">
        <x:v>1</x:v>
      </x:c>
      <x:c r="F4106" s="195" t="s">
        <x:v>8811</x:v>
      </x:c>
      <x:c r="G4106" s="194" t="str">
        <x:f>IF(MID(F4106,LEN(F4106)-2,1)="1","Earring",IF(MID(F4106,LEN(F4106)-2,1)="2","Necklace",IF(MID(F4106,LEN(F4106)-2,1)="3","Bracelet",IF(MID(F4106,LEN(F4106)-2,1)="4","Ring",IF(MID(F4106,LEN(F4106)-2,1)="5","Anklet","")))))</x:f>
        <x:v>Earring</x:v>
      </x:c>
      <x:c r="H4106" s="194">
        <x:v>1</x:v>
      </x:c>
      <x:c r="I4106" s="448"/>
      <x:c r="J4106" s="194" t="s">
        <x:v>3163</x:v>
      </x:c>
      <x:c r="K4106" s="194">
        <x:v>190</x:v>
      </x:c>
    </x:row>
    <x:row r="4107" spans="3:11">
      <x:c r="C4107" s="195" t="s">
        <x:v>4558</x:v>
      </x:c>
      <x:c r="D4107" s="194" t="str">
        <x:f t="shared" si="32"/>
        <x:v>Bracelet</x:v>
      </x:c>
      <x:c r="E4107" s="194">
        <x:v>1</x:v>
      </x:c>
      <x:c r="F4107" s="510" t="s">
        <x:v>4558</x:v>
      </x:c>
      <x:c r="G4107" s="511" t="str">
        <x:f>IF(MID(F4107,LEN(F4107)-2,1)="1","Earring",IF(MID(F4107,LEN(F4107)-2,1)="2","Necklace",IF(MID(F4107,LEN(F4107)-2,1)="3","Bracelet",IF(MID(F4107,LEN(F4107)-2,1)="4","Ring",IF(MID(F4107,LEN(F4107)-2,1)="5","Anklet","")))))</x:f>
        <x:v>Bracelet</x:v>
      </x:c>
      <x:c r="H4107" s="511">
        <x:v>1</x:v>
      </x:c>
      <x:c r="I4107" s="448" t="s">
        <x:v>7755</x:v>
      </x:c>
      <x:c r="J4107" s="194" t="s">
        <x:v>7785</x:v>
      </x:c>
      <x:c r="K4107" s="194">
        <x:v>140</x:v>
      </x:c>
    </x:row>
    <x:row r="4108" spans="3:11">
      <x:c r="C4108" s="195" t="s">
        <x:v>3377</x:v>
      </x:c>
      <x:c r="D4108" s="194" t="str">
        <x:f t="shared" si="32"/>
        <x:v>Bracelet</x:v>
      </x:c>
      <x:c r="E4108" s="194">
        <x:v>2</x:v>
      </x:c>
      <x:c r="F4108" s="510" t="s">
        <x:v>3342</x:v>
      </x:c>
      <x:c r="G4108" s="511" t="str">
        <x:f>IF(MID(F4108,LEN(F4108)-2,1)="1","Earring",IF(MID(F4108,LEN(F4108)-2,1)="2","Necklace",IF(MID(F4108,LEN(F4108)-2,1)="3","Bracelet",IF(MID(F4108,LEN(F4108)-2,1)="4","Ring",IF(MID(F4108,LEN(F4108)-2,1)="5","Anklet","")))))</x:f>
        <x:v>Necklace</x:v>
      </x:c>
      <x:c r="H4108" s="511">
        <x:v>1</x:v>
      </x:c>
      <x:c r="I4108" s="448"/>
      <x:c r="J4108" s="194" t="s">
        <x:v>7785</x:v>
      </x:c>
      <x:c r="K4108" s="194">
        <x:v>190</x:v>
      </x:c>
    </x:row>
    <x:row r="4109" spans="3:11">
      <x:c r="C4109" s="195" t="s">
        <x:v>6245</x:v>
      </x:c>
      <x:c r="D4109" s="194" t="str">
        <x:f t="shared" si="32"/>
        <x:v>Bracelet</x:v>
      </x:c>
      <x:c r="E4109" s="194">
        <x:v>1</x:v>
      </x:c>
      <x:c r="F4109" s="195" t="s">
        <x:v>6833</x:v>
      </x:c>
      <x:c r="G4109" s="194" t="s">
        <x:v>2999</x:v>
      </x:c>
      <x:c r="H4109" s="194">
        <x:v>1</x:v>
      </x:c>
      <x:c r="I4109" s="448" t="s">
        <x:v>7755</x:v>
      </x:c>
      <x:c r="J4109" s="194" t="s">
        <x:v>7348</x:v>
      </x:c>
      <x:c r="K4109" s="194">
        <x:v>330</x:v>
      </x:c>
    </x:row>
    <x:row r="4110" spans="3:11">
      <x:c r="C4110" s="195" t="s">
        <x:v>8393</x:v>
      </x:c>
      <x:c r="D4110" s="194" t="str">
        <x:f t="shared" si="32"/>
        <x:v>Bracelet</x:v>
      </x:c>
      <x:c r="E4110" s="194">
        <x:v>1</x:v>
      </x:c>
      <x:c r="F4110" s="355" t="s">
        <x:v>3377</x:v>
      </x:c>
      <x:c r="G4110" s="356" t="str">
        <x:f>IF(MID(F4110,LEN(F4110)-2,1)="1","Earring",IF(MID(F4110,LEN(F4110)-2,1)="2","Necklace",IF(MID(F4110,LEN(F4110)-2,1)="3","Bracelet",IF(MID(F4110,LEN(F4110)-2,1)="4","Ring",IF(MID(F4110,LEN(F4110)-2,1)="5","Anklet","")))))</x:f>
        <x:v>Bracelet</x:v>
      </x:c>
      <x:c r="H4110" s="356">
        <x:v>2</x:v>
      </x:c>
      <x:c r="I4110" s="448" t="s">
        <x:v>4958</x:v>
      </x:c>
      <x:c r="J4110" s="194" t="s">
        <x:v>3163</x:v>
      </x:c>
      <x:c r="K4110" s="194">
        <x:v>435</x:v>
      </x:c>
    </x:row>
    <x:row r="4111" spans="3:11">
      <x:c r="C4111" s="195" t="s">
        <x:v>8950</x:v>
      </x:c>
      <x:c r="D4111" s="194" t="str">
        <x:f t="shared" si="32"/>
        <x:v>Bracelet</x:v>
      </x:c>
      <x:c r="E4111" s="194">
        <x:v>1</x:v>
      </x:c>
      <x:c r="F4111" s="355" t="s">
        <x:v>3311</x:v>
      </x:c>
      <x:c r="G4111" s="356" t="str">
        <x:f>IF(MID(F4111,LEN(F4111)-2,1)="1","Earring",IF(MID(F4111,LEN(F4111)-2,1)="2","Necklace",IF(MID(F4111,LEN(F4111)-2,1)="3","Bracelet",IF(MID(F4111,LEN(F4111)-2,1)="4","Ring",IF(MID(F4111,LEN(F4111)-2,1)="5","Anklet","")))))</x:f>
        <x:v>Earring</x:v>
      </x:c>
      <x:c r="H4111" s="356">
        <x:v>1</x:v>
      </x:c>
      <x:c r="I4111" s="448" t="s">
        <x:v>4958</x:v>
      </x:c>
      <x:c r="J4111" s="194" t="s">
        <x:v>3163</x:v>
      </x:c>
      <x:c r="K4111" s="194">
        <x:v>160</x:v>
      </x:c>
    </x:row>
    <x:row r="4112" spans="3:11">
      <x:c r="C4112" s="195" t="s">
        <x:v>3249</x:v>
      </x:c>
      <x:c r="D4112" s="194" t="str">
        <x:f t="shared" si="32"/>
        <x:v>Bracelet</x:v>
      </x:c>
      <x:c r="E4112" s="194">
        <x:v>2</x:v>
      </x:c>
      <x:c r="F4112" s="355" t="s">
        <x:v>3459</x:v>
      </x:c>
      <x:c r="G4112" s="356" t="str">
        <x:f>IF(MID(F4112,LEN(F4112)-2,1)="1","Earring",IF(MID(F4112,LEN(F4112)-2,1)="2","Necklace",IF(MID(F4112,LEN(F4112)-2,1)="3","Bracelet",IF(MID(F4112,LEN(F4112)-2,1)="4","Ring",IF(MID(F4112,LEN(F4112)-2,1)="5","Anklet","")))))</x:f>
        <x:v>Earring</x:v>
      </x:c>
      <x:c r="H4112" s="356">
        <x:v>1</x:v>
      </x:c>
      <x:c r="I4112" s="448"/>
      <x:c r="J4112" s="194" t="s">
        <x:v>3163</x:v>
      </x:c>
      <x:c r="K4112" s="194">
        <x:v>190</x:v>
      </x:c>
    </x:row>
    <x:row r="4113" spans="3:11">
      <x:c r="C4113" s="195" t="s">
        <x:v>4603</x:v>
      </x:c>
      <x:c r="D4113" s="194" t="str">
        <x:f t="shared" si="32"/>
        <x:v>Bracelet</x:v>
      </x:c>
      <x:c r="E4113" s="194">
        <x:v>1</x:v>
      </x:c>
      <x:c r="F4113" s="195" t="s">
        <x:v>6707</x:v>
      </x:c>
      <x:c r="G4113" s="194" t="str">
        <x:f>IF(MID(F4113,LEN(F4113)-2,1)="1","Earring",IF(MID(F4113,LEN(F4113)-2,1)="2","Necklace",IF(MID(F4113,LEN(F4113)-2,1)="3","Bracelet",IF(MID(F4113,LEN(F4113)-2,1)="4","Ring",IF(MID(F4113,LEN(F4113)-2,1)="5","Anklet","")))))</x:f>
        <x:v>Earring</x:v>
      </x:c>
      <x:c r="H4113" s="194">
        <x:v>1</x:v>
      </x:c>
      <x:c r="I4113" s="448" t="s">
        <x:v>7755</x:v>
      </x:c>
      <x:c r="J4113" s="194" t="s">
        <x:v>7785</x:v>
      </x:c>
      <x:c r="K4113" s="194">
        <x:v>150</x:v>
      </x:c>
    </x:row>
    <x:row r="4114" spans="3:11">
      <x:c r="C4114" s="195" t="s">
        <x:v>8912</x:v>
      </x:c>
      <x:c r="D4114" s="194" t="str">
        <x:f t="shared" si="32"/>
        <x:v>Earring</x:v>
      </x:c>
      <x:c r="E4114" s="194">
        <x:v>1</x:v>
      </x:c>
      <x:c r="F4114" s="195" t="s">
        <x:v>5768</x:v>
      </x:c>
      <x:c r="G4114" s="194" t="s">
        <x:v>2999</x:v>
      </x:c>
      <x:c r="H4114" s="194">
        <x:v>1</x:v>
      </x:c>
      <x:c r="I4114" s="448" t="s">
        <x:v>4958</x:v>
      </x:c>
      <x:c r="J4114" s="194" t="s">
        <x:v>7785</x:v>
      </x:c>
      <x:c r="K4114" s="194">
        <x:v>180</x:v>
      </x:c>
    </x:row>
    <x:row r="4115" spans="3:11">
      <x:c r="C4115" s="195" t="s">
        <x:v>8811</x:v>
      </x:c>
      <x:c r="D4115" s="194" t="str">
        <x:f t="shared" si="32"/>
        <x:v>Earring</x:v>
      </x:c>
      <x:c r="E4115" s="194">
        <x:v>1</x:v>
      </x:c>
      <x:c r="F4115" s="195" t="s">
        <x:v>8230</x:v>
      </x:c>
      <x:c r="G4115" s="194" t="s">
        <x:v>2999</x:v>
      </x:c>
      <x:c r="H4115" s="194">
        <x:v>1</x:v>
      </x:c>
      <x:c r="I4115" s="448"/>
      <x:c r="J4115" s="194" t="s">
        <x:v>7785</x:v>
      </x:c>
      <x:c r="K4115" s="194">
        <x:v>180</x:v>
      </x:c>
    </x:row>
    <x:row r="4116" spans="3:11">
      <x:c r="C4116" s="195" t="s">
        <x:v>3311</x:v>
      </x:c>
      <x:c r="D4116" s="194" t="str">
        <x:f t="shared" si="32"/>
        <x:v>Earring</x:v>
      </x:c>
      <x:c r="E4116" s="194">
        <x:v>1</x:v>
      </x:c>
      <x:c r="F4116" s="195" t="s">
        <x:v>4283</x:v>
      </x:c>
      <x:c r="G4116" s="194" t="str">
        <x:f>IF(MID(F4116,LEN(F4116)-2,1)="1","Earring",IF(MID(F4116,LEN(F4116)-2,1)="2","Necklace",IF(MID(F4116,LEN(F4116)-2,1)="3","Bracelet",IF(MID(F4116,LEN(F4116)-2,1)="4","Ring",IF(MID(F4116,LEN(F4116)-2,1)="5","Anklet","")))))</x:f>
        <x:v>Earring</x:v>
      </x:c>
      <x:c r="H4116" s="194">
        <x:v>1</x:v>
      </x:c>
      <x:c r="I4116" s="448"/>
      <x:c r="J4116" s="194" t="s">
        <x:v>3163</x:v>
      </x:c>
      <x:c r="K4116" s="194">
        <x:v>100</x:v>
      </x:c>
    </x:row>
    <x:row r="4117" spans="3:11">
      <x:c r="C4117" s="195" t="s">
        <x:v>3459</x:v>
      </x:c>
      <x:c r="D4117" s="194" t="str">
        <x:f t="shared" si="32"/>
        <x:v>Earring</x:v>
      </x:c>
      <x:c r="E4117" s="194">
        <x:v>1</x:v>
      </x:c>
      <x:c r="F4117" s="195" t="s">
        <x:v>2000</x:v>
      </x:c>
      <x:c r="G4117" s="194" t="str">
        <x:f>IF(MID(F4117,LEN(F4117)-2,1)="1","Earring",IF(MID(F4117,LEN(F4117)-2,1)="2","Necklace",IF(MID(F4117,LEN(F4117)-2,1)="3","Bracelet",IF(MID(F4117,LEN(F4117)-2,1)="4","Ring",IF(MID(F4117,LEN(F4117)-2,1)="5","Anklet","")))))</x:f>
        <x:v>Necklace</x:v>
      </x:c>
      <x:c r="H4117" s="194">
        <x:v>1</x:v>
      </x:c>
      <x:c r="I4117" s="448"/>
      <x:c r="J4117" s="194" t="s">
        <x:v>7785</x:v>
      </x:c>
      <x:c r="K4117" s="194">
        <x:v>290</x:v>
      </x:c>
    </x:row>
    <x:row r="4118" spans="3:11">
      <x:c r="C4118" s="195" t="s">
        <x:v>6707</x:v>
      </x:c>
      <x:c r="D4118" s="194" t="str">
        <x:f t="shared" si="32"/>
        <x:v>Earring</x:v>
      </x:c>
      <x:c r="E4118" s="194">
        <x:v>1</x:v>
      </x:c>
      <x:c r="F4118" s="195" t="s">
        <x:v>6245</x:v>
      </x:c>
      <x:c r="G4118" s="194" t="str">
        <x:f>IF(MID(F4118,LEN(F4118)-2,1)="1","Earring",IF(MID(F4118,LEN(F4118)-2,1)="2","Necklace",IF(MID(F4118,LEN(F4118)-2,1)="3","Bracelet",IF(MID(F4118,LEN(F4118)-2,1)="4","Ring",IF(MID(F4118,LEN(F4118)-2,1)="5","Anklet","")))))</x:f>
        <x:v>Bracelet</x:v>
      </x:c>
      <x:c r="H4118" s="194">
        <x:v>1</x:v>
      </x:c>
      <x:c r="I4118" s="448" t="s">
        <x:v>4958</x:v>
      </x:c>
      <x:c r="J4118" s="194" t="s">
        <x:v>7785</x:v>
      </x:c>
      <x:c r="K4118" s="194">
        <x:v>200</x:v>
      </x:c>
    </x:row>
    <x:row r="4119" spans="3:11">
      <x:c r="C4119" s="195" t="s">
        <x:v>4283</x:v>
      </x:c>
      <x:c r="D4119" s="194" t="str">
        <x:f t="shared" si="32"/>
        <x:v>Earring</x:v>
      </x:c>
      <x:c r="E4119" s="194">
        <x:v>1</x:v>
      </x:c>
      <x:c r="F4119" s="195" t="s">
        <x:v>2016</x:v>
      </x:c>
      <x:c r="G4119" s="194" t="s">
        <x:v>2999</x:v>
      </x:c>
      <x:c r="H4119" s="194">
        <x:v>1</x:v>
      </x:c>
      <x:c r="I4119" s="448"/>
      <x:c r="J4119" s="194" t="s">
        <x:v>7785</x:v>
      </x:c>
      <x:c r="K4119" s="194">
        <x:v>190</x:v>
      </x:c>
    </x:row>
    <x:row r="4120" spans="3:11">
      <x:c r="C4120" s="195" t="s">
        <x:v>2185</x:v>
      </x:c>
      <x:c r="D4120" s="194" t="str">
        <x:f t="shared" si="32"/>
        <x:v>Earring</x:v>
      </x:c>
      <x:c r="E4120" s="194">
        <x:v>1</x:v>
      </x:c>
      <x:c r="F4120" s="195" t="s">
        <x:v>8908</x:v>
      </x:c>
      <x:c r="G4120" s="194" t="str">
        <x:f>IF(MID(F4120,LEN(F4120)-2,1)="1","Earring",IF(MID(F4120,LEN(F4120)-2,1)="2","Necklace",IF(MID(F4120,LEN(F4120)-2,1)="3","Bracelet",IF(MID(F4120,LEN(F4120)-2,1)="4","Ring",IF(MID(F4120,LEN(F4120)-2,1)="5","Anklet","")))))</x:f>
        <x:v>Ring</x:v>
      </x:c>
      <x:c r="H4120" s="194">
        <x:v>1</x:v>
      </x:c>
      <x:c r="I4120" s="448"/>
      <x:c r="J4120" s="194" t="s">
        <x:v>7785</x:v>
      </x:c>
      <x:c r="K4120" s="194">
        <x:v>150</x:v>
      </x:c>
    </x:row>
    <x:row r="4121" spans="3:11">
      <x:c r="C4121" s="195" t="s">
        <x:v>9067</x:v>
      </x:c>
      <x:c r="D4121" s="194" t="str">
        <x:f t="shared" si="32"/>
        <x:v>Earring</x:v>
      </x:c>
      <x:c r="E4121" s="194">
        <x:v>1</x:v>
      </x:c>
      <x:c r="F4121" s="195" t="s">
        <x:v>2185</x:v>
      </x:c>
      <x:c r="G4121" s="194" t="str">
        <x:f>IF(MID(F4121,LEN(F4121)-2,1)="1","Earring",IF(MID(F4121,LEN(F4121)-2,1)="2","Necklace",IF(MID(F4121,LEN(F4121)-2,1)="3","Bracelet",IF(MID(F4121,LEN(F4121)-2,1)="4","Ring",IF(MID(F4121,LEN(F4121)-2,1)="5","Anklet","")))))</x:f>
        <x:v>Earring</x:v>
      </x:c>
      <x:c r="H4121" s="194">
        <x:v>1</x:v>
      </x:c>
      <x:c r="I4121" s="448"/>
      <x:c r="J4121" s="194" t="s">
        <x:v>3163</x:v>
      </x:c>
      <x:c r="K4121" s="194">
        <x:v>160</x:v>
      </x:c>
    </x:row>
    <x:row r="4122" spans="3:11">
      <x:c r="C4122" s="195" t="s">
        <x:v>4130</x:v>
      </x:c>
      <x:c r="D4122" s="194" t="str">
        <x:f t="shared" si="32"/>
        <x:v>Earring</x:v>
      </x:c>
      <x:c r="E4122" s="194">
        <x:v>1</x:v>
      </x:c>
      <x:c r="F4122" s="195" t="s">
        <x:v>8382</x:v>
      </x:c>
      <x:c r="G4122" s="194" t="str">
        <x:f>IF(MID(F4122,LEN(F4122)-2,1)="1","Earring",IF(MID(F4122,LEN(F4122)-2,1)="2","Necklace",IF(MID(F4122,LEN(F4122)-2,1)="3","Bracelet",IF(MID(F4122,LEN(F4122)-2,1)="4","Ring",IF(MID(F4122,LEN(F4122)-2,1)="5","Anklet","")))))</x:f>
        <x:v>Necklace</x:v>
      </x:c>
      <x:c r="H4122" s="194">
        <x:v>1</x:v>
      </x:c>
      <x:c r="I4122" s="448"/>
      <x:c r="J4122" s="194" t="s">
        <x:v>3163</x:v>
      </x:c>
      <x:c r="K4122" s="194">
        <x:v>250</x:v>
      </x:c>
    </x:row>
    <x:row r="4123" spans="3:11">
      <x:c r="C4123" s="195" t="s">
        <x:v>6930</x:v>
      </x:c>
      <x:c r="D4123" s="194" t="str">
        <x:f t="shared" si="32"/>
        <x:v>Earring</x:v>
      </x:c>
      <x:c r="E4123" s="194">
        <x:v>1</x:v>
      </x:c>
      <x:c r="F4123" s="195" t="s">
        <x:v>8393</x:v>
      </x:c>
      <x:c r="G4123" s="194" t="str">
        <x:f>IF(MID(F4123,LEN(F4123)-2,1)="1","Earring",IF(MID(F4123,LEN(F4123)-2,1)="2","Necklace",IF(MID(F4123,LEN(F4123)-2,1)="3","Bracelet",IF(MID(F4123,LEN(F4123)-2,1)="4","Ring",IF(MID(F4123,LEN(F4123)-2,1)="5","Anklet","")))))</x:f>
        <x:v>Bracelet</x:v>
      </x:c>
      <x:c r="H4123" s="194">
        <x:v>1</x:v>
      </x:c>
      <x:c r="I4123" s="448"/>
      <x:c r="J4123" s="194" t="s">
        <x:v>7785</x:v>
      </x:c>
      <x:c r="K4123" s="194">
        <x:v>220</x:v>
      </x:c>
    </x:row>
    <x:row r="4124" spans="3:11">
      <x:c r="C4124" s="195" t="s">
        <x:v>8167</x:v>
      </x:c>
      <x:c r="D4124" s="194" t="str">
        <x:f t="shared" si="32"/>
        <x:v>Necklace</x:v>
      </x:c>
      <x:c r="E4124" s="194">
        <x:v>1</x:v>
      </x:c>
      <x:c r="F4124" s="195" t="s">
        <x:v>9067</x:v>
      </x:c>
      <x:c r="G4124" s="194" t="str">
        <x:f>IF(MID(F4124,LEN(F4124)-2,1)="1","Earring",IF(MID(F4124,LEN(F4124)-2,1)="2","Necklace",IF(MID(F4124,LEN(F4124)-2,1)="3","Bracelet",IF(MID(F4124,LEN(F4124)-2,1)="4","Ring",IF(MID(F4124,LEN(F4124)-2,1)="5","Anklet","")))))</x:f>
        <x:v>Earring</x:v>
      </x:c>
      <x:c r="H4124" s="194">
        <x:v>1</x:v>
      </x:c>
      <x:c r="I4124" s="448" t="s">
        <x:v>7755</x:v>
      </x:c>
      <x:c r="J4124" s="194" t="s">
        <x:v>3163</x:v>
      </x:c>
      <x:c r="K4124" s="194">
        <x:v>190</x:v>
      </x:c>
    </x:row>
    <x:row r="4125" spans="3:11">
      <x:c r="C4125" s="195" t="s">
        <x:v>4762</x:v>
      </x:c>
      <x:c r="D4125" s="194" t="str">
        <x:f t="shared" si="32"/>
        <x:v>Necklace</x:v>
      </x:c>
      <x:c r="E4125" s="194">
        <x:v>1</x:v>
      </x:c>
      <x:c r="F4125" s="195" t="s">
        <x:v>4130</x:v>
      </x:c>
      <x:c r="G4125" s="194" t="str">
        <x:f>IF(MID(F4125,LEN(F4125)-2,1)="1","Earring",IF(MID(F4125,LEN(F4125)-2,1)="2","Necklace",IF(MID(F4125,LEN(F4125)-2,1)="3","Bracelet",IF(MID(F4125,LEN(F4125)-2,1)="4","Ring",IF(MID(F4125,LEN(F4125)-2,1)="5","Anklet","")))))</x:f>
        <x:v>Earring</x:v>
      </x:c>
      <x:c r="H4125" s="194">
        <x:v>1</x:v>
      </x:c>
      <x:c r="I4125" s="448"/>
      <x:c r="J4125" s="194" t="s">
        <x:v>3163</x:v>
      </x:c>
      <x:c r="K4125" s="194">
        <x:v>240</x:v>
      </x:c>
    </x:row>
    <x:row r="4126" spans="3:11">
      <x:c r="C4126" s="195" t="s">
        <x:v>2000</x:v>
      </x:c>
      <x:c r="D4126" s="194" t="str">
        <x:f t="shared" si="32"/>
        <x:v>Necklace</x:v>
      </x:c>
      <x:c r="E4126" s="194">
        <x:v>1</x:v>
      </x:c>
      <x:c r="F4126" s="195" t="s">
        <x:v>9018</x:v>
      </x:c>
      <x:c r="G4126" s="194" t="str">
        <x:f>IF(MID(F4126,LEN(F4126)-2,1)="1","Earring",IF(MID(F4126,LEN(F4126)-2,1)="2","Necklace",IF(MID(F4126,LEN(F4126)-2,1)="3","Bracelet",IF(MID(F4126,LEN(F4126)-2,1)="4","Ring",IF(MID(F4126,LEN(F4126)-2,1)="5","Anklet","")))))</x:f>
        <x:v>Necklace</x:v>
      </x:c>
      <x:c r="H4126" s="194">
        <x:v>1</x:v>
      </x:c>
      <x:c r="I4126" s="448"/>
      <x:c r="J4126" s="194" t="s">
        <x:v>7785</x:v>
      </x:c>
      <x:c r="K4126" s="194">
        <x:v>160</x:v>
      </x:c>
    </x:row>
    <x:row r="4127" spans="3:11">
      <x:c r="C4127" s="195" t="s">
        <x:v>8382</x:v>
      </x:c>
      <x:c r="D4127" s="194" t="str">
        <x:f t="shared" si="32"/>
        <x:v>Necklace</x:v>
      </x:c>
      <x:c r="E4127" s="194">
        <x:v>1</x:v>
      </x:c>
      <x:c r="F4127" s="195" t="s">
        <x:v>8950</x:v>
      </x:c>
      <x:c r="G4127" s="194" t="str">
        <x:f>IF(MID(F4127,LEN(F4127)-2,1)="1","Earring",IF(MID(F4127,LEN(F4127)-2,1)="2","Necklace",IF(MID(F4127,LEN(F4127)-2,1)="3","Bracelet",IF(MID(F4127,LEN(F4127)-2,1)="4","Ring",IF(MID(F4127,LEN(F4127)-2,1)="5","Anklet","")))))</x:f>
        <x:v>Bracelet</x:v>
      </x:c>
      <x:c r="H4127" s="194">
        <x:v>1</x:v>
      </x:c>
      <x:c r="I4127" s="448"/>
      <x:c r="J4127" s="194" t="s">
        <x:v>7785</x:v>
      </x:c>
      <x:c r="K4127" s="194">
        <x:v>140</x:v>
      </x:c>
    </x:row>
    <x:row r="4128" spans="3:11">
      <x:c r="C4128" s="195" t="s">
        <x:v>9018</x:v>
      </x:c>
      <x:c r="D4128" s="194" t="str">
        <x:f t="shared" si="32"/>
        <x:v>Necklace</x:v>
      </x:c>
      <x:c r="E4128" s="194">
        <x:v>1</x:v>
      </x:c>
      <x:c r="F4128" s="233" t="s">
        <x:v>6930</x:v>
      </x:c>
      <x:c r="G4128" s="234" t="str">
        <x:f>IF(MID(F4128,LEN(F4128)-2,1)="1","Earring",IF(MID(F4128,LEN(F4128)-2,1)="2","Necklace",IF(MID(F4128,LEN(F4128)-2,1)="3","Bracelet",IF(MID(F4128,LEN(F4128)-2,1)="4","Ring",IF(MID(F4128,LEN(F4128)-2,1)="5","Anklet","")))))</x:f>
        <x:v>Earring</x:v>
      </x:c>
      <x:c r="H4128" s="234">
        <x:v>1</x:v>
      </x:c>
      <x:c r="I4128" s="448"/>
      <x:c r="J4128" s="194" t="s">
        <x:v>7785</x:v>
      </x:c>
      <x:c r="K4128" s="194">
        <x:v>100</x:v>
      </x:c>
    </x:row>
    <x:row r="4129" spans="3:11">
      <x:c r="C4129" s="195" t="s">
        <x:v>3342</x:v>
      </x:c>
      <x:c r="D4129" s="194" t="str">
        <x:f t="shared" si="32"/>
        <x:v>Necklace</x:v>
      </x:c>
      <x:c r="E4129" s="194">
        <x:v>1</x:v>
      </x:c>
      <x:c r="F4129" s="233" t="s">
        <x:v>3249</x:v>
      </x:c>
      <x:c r="G4129" s="234" t="str">
        <x:f>IF(MID(F4129,LEN(F4129)-2,1)="1","Earring",IF(MID(F4129,LEN(F4129)-2,1)="2","Necklace",IF(MID(F4129,LEN(F4129)-2,1)="3","Bracelet",IF(MID(F4129,LEN(F4129)-2,1)="4","Ring",IF(MID(F4129,LEN(F4129)-2,1)="5","Anklet","")))))</x:f>
        <x:v>Bracelet</x:v>
      </x:c>
      <x:c r="H4129" s="234">
        <x:v>2</x:v>
      </x:c>
      <x:c r="I4129" s="448"/>
      <x:c r="J4129" s="194" t="s">
        <x:v>3163</x:v>
      </x:c>
      <x:c r="K4129" s="194">
        <x:v>240</x:v>
      </x:c>
    </x:row>
    <x:row r="4130" spans="3:11">
      <x:c r="C4130" s="195" t="s">
        <x:v>8908</x:v>
      </x:c>
      <x:c r="D4130" s="194" t="str">
        <x:f t="shared" si="32"/>
        <x:v>Ring</x:v>
      </x:c>
      <x:c r="E4130" s="194">
        <x:v>1</x:v>
      </x:c>
      <x:c r="F4130" s="233" t="s">
        <x:v>4603</x:v>
      </x:c>
      <x:c r="G4130" s="234" t="str">
        <x:f>IF(MID(F4130,LEN(F4130)-2,1)="1","Earring",IF(MID(F4130,LEN(F4130)-2,1)="2","Necklace",IF(MID(F4130,LEN(F4130)-2,1)="3","Bracelet",IF(MID(F4130,LEN(F4130)-2,1)="4","Ring",IF(MID(F4130,LEN(F4130)-2,1)="5","Anklet","")))))</x:f>
        <x:v>Bracelet</x:v>
      </x:c>
      <x:c r="H4130" s="234">
        <x:v>1</x:v>
      </x:c>
      <x:c r="I4130" s="448"/>
      <x:c r="J4130" s="194" t="s">
        <x:v>7785</x:v>
      </x:c>
      <x:c r="K4130" s="194">
        <x:v>150</x:v>
      </x:c>
    </x:row>
    <x:row r="4131" spans="5:5">
      <x:c r="E4131" s="194">
        <x:f>SUM(E4101:E4130)</x:f>
        <x:v>32</x:v>
      </x:c>
    </x:row>
    <x:row r="4132" spans="1:11">
      <x:c r="A4132" s="186">
        <x:v>45998</x:v>
      </x:c>
      <x:c r="B4132" s="452" t="s">
        <x:v>7772</x:v>
      </x:c>
      <x:c r="C4132" s="195" t="s">
        <x:v>5702</x:v>
      </x:c>
      <x:c r="D4132" s="194" t="str">
        <x:f t="shared" ref="D4132:D4146" si="33">IF(MID(C4132,LEN(C4132)-2,1)="1","Earring",IF(MID(C4132,LEN(C4132)-2,1)="2","Necklace",IF(MID(C4132,LEN(C4132)-2,1)="3","Bracelet",IF(MID(C4132,LEN(C4132)-2,1)="4","Ring",IF(MID(C4132,LEN(C4132)-2,1)="5","Anklet","")))))</x:f>
        <x:v>Anklet</x:v>
      </x:c>
      <x:c r="E4132" s="194">
        <x:v>1</x:v>
      </x:c>
      <x:c r="F4132" s="273" t="s">
        <x:v>2324</x:v>
      </x:c>
      <x:c r="G4132" s="274" t="str">
        <x:f>IF(MID(F4132,LEN(F4132)-2,1)="1","Earring",IF(MID(F4132,LEN(F4132)-2,1)="2","Necklace",IF(MID(F4132,LEN(F4132)-2,1)="3","Bracelet",IF(MID(F4132,LEN(F4132)-2,1)="4","Ring",IF(MID(F4132,LEN(F4132)-2,1)="5","Anklet","")))))</x:f>
        <x:v>Earring</x:v>
      </x:c>
      <x:c r="H4132" s="274">
        <x:v>1</x:v>
      </x:c>
      <x:c r="I4132" s="448" t="s">
        <x:v>7755</x:v>
      </x:c>
      <x:c r="J4132" s="194" t="s">
        <x:v>3163</x:v>
      </x:c>
      <x:c r="K4132" s="194">
        <x:v>120</x:v>
      </x:c>
    </x:row>
    <x:row r="4133" spans="3:11">
      <x:c r="C4133" s="195" t="s">
        <x:v>2293</x:v>
      </x:c>
      <x:c r="D4133" s="194" t="s">
        <x:v>2999</x:v>
      </x:c>
      <x:c r="E4133" s="194">
        <x:v>1</x:v>
      </x:c>
      <x:c r="F4133" s="195" t="s">
        <x:v>2293</x:v>
      </x:c>
      <x:c r="G4133" s="194" t="s">
        <x:v>2999</x:v>
      </x:c>
      <x:c r="H4133" s="194">
        <x:v>1</x:v>
      </x:c>
      <x:c r="I4133" s="448" t="s">
        <x:v>7755</x:v>
      </x:c>
      <x:c r="J4133" s="194" t="s">
        <x:v>7785</x:v>
      </x:c>
      <x:c r="K4133" s="194">
        <x:v>200</x:v>
      </x:c>
    </x:row>
    <x:row r="4134" spans="3:11">
      <x:c r="C4134" s="195" t="s">
        <x:v>8230</x:v>
      </x:c>
      <x:c r="D4134" s="194" t="s">
        <x:v>2999</x:v>
      </x:c>
      <x:c r="E4134" s="194">
        <x:v>1</x:v>
      </x:c>
      <x:c r="F4134" s="670" t="s">
        <x:v>8727</x:v>
      </x:c>
      <x:c r="G4134" s="671" t="str">
        <x:f>IF(MID(F4134,LEN(F4134)-2,1)="1","Earring",IF(MID(F4134,LEN(F4134)-2,1)="2","Necklace",IF(MID(F4134,LEN(F4134)-2,1)="3","Bracelet",IF(MID(F4134,LEN(F4134)-2,1)="4","Ring",IF(MID(F4134,LEN(F4134)-2,1)="5","Anklet","")))))</x:f>
        <x:v>Bracelet</x:v>
      </x:c>
      <x:c r="H4134" s="671">
        <x:v>1</x:v>
      </x:c>
      <x:c r="I4134" s="448" t="s">
        <x:v>7755</x:v>
      </x:c>
      <x:c r="J4134" s="194" t="s">
        <x:v>2858</x:v>
      </x:c>
      <x:c r="K4134" s="194">
        <x:v>230</x:v>
      </x:c>
    </x:row>
    <x:row r="4135" spans="3:11">
      <x:c r="C4135" s="195" t="s">
        <x:v>8727</x:v>
      </x:c>
      <x:c r="D4135" s="194" t="str">
        <x:f t="shared" si="33"/>
        <x:v>Bracelet</x:v>
      </x:c>
      <x:c r="E4135" s="194">
        <x:v>1</x:v>
      </x:c>
      <x:c r="F4135" s="195" t="s">
        <x:v>4422</x:v>
      </x:c>
      <x:c r="G4135" s="194" t="str">
        <x:f>IF(MID(F4135,LEN(F4135)-2,1)="1","Earring",IF(MID(F4135,LEN(F4135)-2,1)="2","Necklace",IF(MID(F4135,LEN(F4135)-2,1)="3","Bracelet",IF(MID(F4135,LEN(F4135)-2,1)="4","Ring",IF(MID(F4135,LEN(F4135)-2,1)="5","Anklet","")))))</x:f>
        <x:v>Earring</x:v>
      </x:c>
      <x:c r="H4135" s="194">
        <x:v>1</x:v>
      </x:c>
      <x:c r="I4135" s="448"/>
      <x:c r="J4135" s="194" t="s">
        <x:v>3163</x:v>
      </x:c>
      <x:c r="K4135" s="194">
        <x:v>110</x:v>
      </x:c>
    </x:row>
    <x:row r="4136" spans="3:11">
      <x:c r="C4136" s="195" t="s">
        <x:v>6621</x:v>
      </x:c>
      <x:c r="D4136" s="194" t="str">
        <x:f t="shared" si="33"/>
        <x:v>Bracelet</x:v>
      </x:c>
      <x:c r="E4136" s="194">
        <x:v>1</x:v>
      </x:c>
      <x:c r="F4136" s="668" t="s">
        <x:v>3335</x:v>
      </x:c>
      <x:c r="G4136" s="669" t="str">
        <x:f>IF(MID(F4136,LEN(F4136)-2,1)="1","Earring",IF(MID(F4136,LEN(F4136)-2,1)="2","Necklace",IF(MID(F4136,LEN(F4136)-2,1)="3","Bracelet",IF(MID(F4136,LEN(F4136)-2,1)="4","Ring",IF(MID(F4136,LEN(F4136)-2,1)="5","Anklet","")))))</x:f>
        <x:v>Earring</x:v>
      </x:c>
      <x:c r="H4136" s="669">
        <x:v>1</x:v>
      </x:c>
      <x:c r="I4136" s="448" t="s">
        <x:v>7755</x:v>
      </x:c>
      <x:c r="J4136" s="194" t="s">
        <x:v>7766</x:v>
      </x:c>
      <x:c r="K4136" s="194">
        <x:v>190</x:v>
      </x:c>
    </x:row>
    <x:row r="4137" spans="3:11">
      <x:c r="C4137" s="195" t="s">
        <x:v>4603</x:v>
      </x:c>
      <x:c r="D4137" s="194" t="str">
        <x:f t="shared" si="33"/>
        <x:v>Bracelet</x:v>
      </x:c>
      <x:c r="E4137" s="194">
        <x:v>1</x:v>
      </x:c>
      <x:c r="F4137" s="195" t="s">
        <x:v>6716</x:v>
      </x:c>
      <x:c r="G4137" s="194" t="str">
        <x:f>IF(MID(F4137,LEN(F4137)-2,1)="1","Earring",IF(MID(F4137,LEN(F4137)-2,1)="2","Necklace",IF(MID(F4137,LEN(F4137)-2,1)="3","Bracelet",IF(MID(F4137,LEN(F4137)-2,1)="4","Ring",IF(MID(F4137,LEN(F4137)-2,1)="5","Anklet","")))))</x:f>
        <x:v>Earring</x:v>
      </x:c>
      <x:c r="H4137" s="194">
        <x:v>1</x:v>
      </x:c>
      <x:c r="I4137" s="448" t="s">
        <x:v>4958</x:v>
      </x:c>
      <x:c r="J4137" s="194" t="s">
        <x:v>3163</x:v>
      </x:c>
      <x:c r="K4137" s="194">
        <x:v>180</x:v>
      </x:c>
    </x:row>
    <x:row r="4138" spans="3:11">
      <x:c r="C4138" s="195" t="s">
        <x:v>2324</x:v>
      </x:c>
      <x:c r="D4138" s="194" t="str">
        <x:f t="shared" si="33"/>
        <x:v>Earring</x:v>
      </x:c>
      <x:c r="E4138" s="194">
        <x:v>1</x:v>
      </x:c>
      <x:c r="F4138" s="346" t="s">
        <x:v>4543</x:v>
      </x:c>
      <x:c r="G4138" s="347" t="str">
        <x:f>IF(MID(F4138,LEN(F4138)-2,1)="1","Earring",IF(MID(F4138,LEN(F4138)-2,1)="2","Necklace",IF(MID(F4138,LEN(F4138)-2,1)="3","Bracelet",IF(MID(F4138,LEN(F4138)-2,1)="4","Ring",IF(MID(F4138,LEN(F4138)-2,1)="5","Anklet","")))))</x:f>
        <x:v>Earring</x:v>
      </x:c>
      <x:c r="H4138" s="347">
        <x:v>1</x:v>
      </x:c>
      <x:c r="I4138" s="448"/>
      <x:c r="J4138" s="194" t="s">
        <x:v>3163</x:v>
      </x:c>
      <x:c r="K4138" s="194">
        <x:v>150</x:v>
      </x:c>
    </x:row>
    <x:row r="4139" spans="3:11">
      <x:c r="C4139" s="195" t="s">
        <x:v>4422</x:v>
      </x:c>
      <x:c r="D4139" s="194" t="str">
        <x:f t="shared" si="33"/>
        <x:v>Earring</x:v>
      </x:c>
      <x:c r="E4139" s="194">
        <x:v>1</x:v>
      </x:c>
      <x:c r="F4139" s="346" t="s">
        <x:v>6198</x:v>
      </x:c>
      <x:c r="G4139" s="347" t="str">
        <x:f>IF(MID(F4139,LEN(F4139)-2,1)="1","Earring",IF(MID(F4139,LEN(F4139)-2,1)="2","Necklace",IF(MID(F4139,LEN(F4139)-2,1)="3","Bracelet",IF(MID(F4139,LEN(F4139)-2,1)="4","Ring",IF(MID(F4139,LEN(F4139)-2,1)="5","Anklet","")))))</x:f>
        <x:v>Earring</x:v>
      </x:c>
      <x:c r="H4139" s="347">
        <x:v>1</x:v>
      </x:c>
      <x:c r="I4139" s="448"/>
      <x:c r="J4139" s="194" t="s">
        <x:v>3163</x:v>
      </x:c>
      <x:c r="K4139" s="194">
        <x:v>160</x:v>
      </x:c>
    </x:row>
    <x:row r="4140" spans="3:11">
      <x:c r="C4140" s="195" t="s">
        <x:v>3335</x:v>
      </x:c>
      <x:c r="D4140" s="194" t="str">
        <x:f t="shared" si="33"/>
        <x:v>Earring</x:v>
      </x:c>
      <x:c r="E4140" s="194">
        <x:v>1</x:v>
      </x:c>
      <x:c r="F4140" s="195" t="s">
        <x:v>3342</x:v>
      </x:c>
      <x:c r="G4140" s="194" t="str">
        <x:f>IF(MID(F4140,LEN(F4140)-2,1)="1","Earring",IF(MID(F4140,LEN(F4140)-2,1)="2","Necklace",IF(MID(F4140,LEN(F4140)-2,1)="3","Bracelet",IF(MID(F4140,LEN(F4140)-2,1)="4","Ring",IF(MID(F4140,LEN(F4140)-2,1)="5","Anklet","")))))</x:f>
        <x:v>Necklace</x:v>
      </x:c>
      <x:c r="H4140" s="194">
        <x:v>1</x:v>
      </x:c>
      <x:c r="I4140" s="448"/>
      <x:c r="J4140" s="194" t="s">
        <x:v>7785</x:v>
      </x:c>
      <x:c r="K4140" s="194">
        <x:v>190</x:v>
      </x:c>
    </x:row>
    <x:row r="4141" spans="3:11">
      <x:c r="C4141" s="195" t="s">
        <x:v>6716</x:v>
      </x:c>
      <x:c r="D4141" s="194" t="str">
        <x:f t="shared" si="33"/>
        <x:v>Earring</x:v>
      </x:c>
      <x:c r="E4141" s="194">
        <x:v>1</x:v>
      </x:c>
      <x:c r="F4141" s="355" t="s">
        <x:v>6621</x:v>
      </x:c>
      <x:c r="G4141" s="356" t="str">
        <x:f>IF(MID(F4141,LEN(F4141)-2,1)="1","Earring",IF(MID(F4141,LEN(F4141)-2,1)="2","Necklace",IF(MID(F4141,LEN(F4141)-2,1)="3","Bracelet",IF(MID(F4141,LEN(F4141)-2,1)="4","Ring",IF(MID(F4141,LEN(F4141)-2,1)="5","Anklet","")))))</x:f>
        <x:v>Bracelet</x:v>
      </x:c>
      <x:c r="H4141" s="356">
        <x:v>1</x:v>
      </x:c>
      <x:c r="I4141" s="448" t="s">
        <x:v>7755</x:v>
      </x:c>
      <x:c r="J4141" s="194" t="s">
        <x:v>3163</x:v>
      </x:c>
      <x:c r="K4141" s="194">
        <x:v>190</x:v>
      </x:c>
    </x:row>
    <x:row r="4142" spans="3:11">
      <x:c r="C4142" s="195" t="s">
        <x:v>4543</x:v>
      </x:c>
      <x:c r="D4142" s="194" t="str">
        <x:f t="shared" si="33"/>
        <x:v>Earring</x:v>
      </x:c>
      <x:c r="E4142" s="194">
        <x:v>1</x:v>
      </x:c>
      <x:c r="F4142" s="355" t="s">
        <x:v>6614</x:v>
      </x:c>
      <x:c r="G4142" s="356" t="str">
        <x:f>IF(MID(F4142,LEN(F4142)-2,1)="1","Earring",IF(MID(F4142,LEN(F4142)-2,1)="2","Necklace",IF(MID(F4142,LEN(F4142)-2,1)="3","Bracelet",IF(MID(F4142,LEN(F4142)-2,1)="4","Ring",IF(MID(F4142,LEN(F4142)-2,1)="5","Anklet","")))))</x:f>
        <x:v>Necklace</x:v>
      </x:c>
      <x:c r="H4142" s="356">
        <x:v>1</x:v>
      </x:c>
      <x:c r="I4142" s="448" t="s">
        <x:v>4958</x:v>
      </x:c>
      <x:c r="J4142" s="194" t="s">
        <x:v>8995</x:v>
      </x:c>
      <x:c r="K4142" s="194">
        <x:v>200</x:v>
      </x:c>
    </x:row>
    <x:row r="4143" spans="3:11">
      <x:c r="C4143" s="195" t="s">
        <x:v>6198</x:v>
      </x:c>
      <x:c r="D4143" s="194" t="str">
        <x:f t="shared" si="33"/>
        <x:v>Earring</x:v>
      </x:c>
      <x:c r="E4143" s="194">
        <x:v>1</x:v>
      </x:c>
      <x:c r="F4143" s="195" t="s">
        <x:v>8230</x:v>
      </x:c>
      <x:c r="G4143" s="194" t="s">
        <x:v>2999</x:v>
      </x:c>
      <x:c r="H4143" s="194">
        <x:v>1</x:v>
      </x:c>
      <x:c r="I4143" s="448"/>
      <x:c r="J4143" s="194" t="s">
        <x:v>7785</x:v>
      </x:c>
      <x:c r="K4143" s="194">
        <x:v>180</x:v>
      </x:c>
    </x:row>
    <x:row r="4144" spans="3:11">
      <x:c r="C4144" s="195" t="s">
        <x:v>4233</x:v>
      </x:c>
      <x:c r="D4144" s="194" t="str">
        <x:f t="shared" si="33"/>
        <x:v>Earring</x:v>
      </x:c>
      <x:c r="E4144" s="194">
        <x:v>1</x:v>
      </x:c>
      <x:c r="F4144" s="195" t="s">
        <x:v>5702</x:v>
      </x:c>
      <x:c r="G4144" s="194" t="str">
        <x:f>IF(MID(F4144,LEN(F4144)-2,1)="1","Earring",IF(MID(F4144,LEN(F4144)-2,1)="2","Necklace",IF(MID(F4144,LEN(F4144)-2,1)="3","Bracelet",IF(MID(F4144,LEN(F4144)-2,1)="4","Ring",IF(MID(F4144,LEN(F4144)-2,1)="5","Anklet","")))))</x:f>
        <x:v>Anklet</x:v>
      </x:c>
      <x:c r="H4144" s="194">
        <x:v>1</x:v>
      </x:c>
      <x:c r="I4144" s="448"/>
      <x:c r="J4144" s="194" t="s">
        <x:v>7785</x:v>
      </x:c>
      <x:c r="K4144" s="194">
        <x:v>150</x:v>
      </x:c>
    </x:row>
    <x:row r="4145" spans="3:11">
      <x:c r="C4145" s="195" t="s">
        <x:v>4213</x:v>
      </x:c>
      <x:c r="D4145" s="194" t="str">
        <x:f t="shared" si="33"/>
        <x:v>Earring</x:v>
      </x:c>
      <x:c r="E4145" s="194">
        <x:v>1</x:v>
      </x:c>
      <x:c r="F4145" s="195" t="s">
        <x:v>4233</x:v>
      </x:c>
      <x:c r="G4145" s="194" t="str">
        <x:f>IF(MID(F4145,LEN(F4145)-2,1)="1","Earring",IF(MID(F4145,LEN(F4145)-2,1)="2","Necklace",IF(MID(F4145,LEN(F4145)-2,1)="3","Bracelet",IF(MID(F4145,LEN(F4145)-2,1)="4","Ring",IF(MID(F4145,LEN(F4145)-2,1)="5","Anklet","")))))</x:f>
        <x:v>Earring</x:v>
      </x:c>
      <x:c r="H4145" s="194">
        <x:v>1</x:v>
      </x:c>
      <x:c r="I4145" s="448"/>
      <x:c r="J4145" s="194" t="s">
        <x:v>7785</x:v>
      </x:c>
      <x:c r="K4145" s="194">
        <x:v>190</x:v>
      </x:c>
    </x:row>
    <x:row r="4146" spans="3:11">
      <x:c r="C4146" s="195" t="s">
        <x:v>1939</x:v>
      </x:c>
      <x:c r="D4146" s="194" t="str">
        <x:f t="shared" si="33"/>
        <x:v>Earring</x:v>
      </x:c>
      <x:c r="E4146" s="194">
        <x:v>1</x:v>
      </x:c>
      <x:c r="F4146" s="195" t="s">
        <x:v>6051</x:v>
      </x:c>
      <x:c r="G4146" s="194" t="str">
        <x:f>IF(MID(F4146,LEN(F4146)-2,1)="1","Earring",IF(MID(F4146,LEN(F4146)-2,1)="2","Necklace",IF(MID(F4146,LEN(F4146)-2,1)="3","Bracelet",IF(MID(F4146,LEN(F4146)-2,1)="4","Ring",IF(MID(F4146,LEN(F4146)-2,1)="5","Anklet","")))))</x:f>
        <x:v>Necklace</x:v>
      </x:c>
      <x:c r="H4146" s="194">
        <x:v>1</x:v>
      </x:c>
      <x:c r="I4146" s="448"/>
      <x:c r="J4146" s="194" t="s">
        <x:v>3163</x:v>
      </x:c>
      <x:c r="K4146" s="194">
        <x:v>280</x:v>
      </x:c>
    </x:row>
    <x:row r="4147" spans="3:11">
      <x:c r="C4147" s="195" t="s">
        <x:v>4587</x:v>
      </x:c>
      <x:c r="D4147" s="87" t="s">
        <x:v>6843</x:v>
      </x:c>
      <x:c r="E4147" s="194">
        <x:v>1</x:v>
      </x:c>
      <x:c r="F4147" s="195" t="s">
        <x:v>4213</x:v>
      </x:c>
      <x:c r="G4147" s="194" t="str">
        <x:f>IF(MID(F4147,LEN(F4147)-2,1)="1","Earring",IF(MID(F4147,LEN(F4147)-2,1)="2","Necklace",IF(MID(F4147,LEN(F4147)-2,1)="3","Bracelet",IF(MID(F4147,LEN(F4147)-2,1)="4","Ring",IF(MID(F4147,LEN(F4147)-2,1)="5","Anklet","")))))</x:f>
        <x:v>Earring</x:v>
      </x:c>
      <x:c r="H4147" s="194">
        <x:v>1</x:v>
      </x:c>
      <x:c r="I4147" s="448"/>
      <x:c r="J4147" s="194" t="s">
        <x:v>3163</x:v>
      </x:c>
      <x:c r="K4147" s="194">
        <x:v>180</x:v>
      </x:c>
    </x:row>
    <x:row r="4148" spans="3:11">
      <x:c r="C4148" s="195" t="s">
        <x:v>6614</x:v>
      </x:c>
      <x:c r="D4148" s="194" t="str">
        <x:f t="shared" ref="D4148:D4151" si="34">IF(MID(C4148,LEN(C4148)-2,1)="1","Earring",IF(MID(C4148,LEN(C4148)-2,1)="2","Necklace",IF(MID(C4148,LEN(C4148)-2,1)="3","Bracelet",IF(MID(C4148,LEN(C4148)-2,1)="4","Ring",IF(MID(C4148,LEN(C4148)-2,1)="5","Anklet","")))))</x:f>
        <x:v>Necklace</x:v>
      </x:c>
      <x:c r="E4148" s="194">
        <x:v>1</x:v>
      </x:c>
      <x:c r="F4148" s="233" t="s">
        <x:v>1939</x:v>
      </x:c>
      <x:c r="G4148" s="234" t="str">
        <x:f>IF(MID(F4148,LEN(F4148)-2,1)="1","Earring",IF(MID(F4148,LEN(F4148)-2,1)="2","Necklace",IF(MID(F4148,LEN(F4148)-2,1)="3","Bracelet",IF(MID(F4148,LEN(F4148)-2,1)="4","Ring",IF(MID(F4148,LEN(F4148)-2,1)="5","Anklet","")))))</x:f>
        <x:v>Earring</x:v>
      </x:c>
      <x:c r="H4148" s="234">
        <x:v>1</x:v>
      </x:c>
      <x:c r="I4148" s="448"/>
      <x:c r="J4148" s="194" t="s">
        <x:v>3163</x:v>
      </x:c>
      <x:c r="K4148" s="194">
        <x:v>180</x:v>
      </x:c>
    </x:row>
    <x:row r="4149" spans="3:11">
      <x:c r="C4149" s="195" t="s">
        <x:v>6051</x:v>
      </x:c>
      <x:c r="D4149" s="194" t="str">
        <x:f t="shared" si="34"/>
        <x:v>Necklace</x:v>
      </x:c>
      <x:c r="E4149" s="194">
        <x:v>1</x:v>
      </x:c>
      <x:c r="F4149" s="233" t="s">
        <x:v>6902</x:v>
      </x:c>
      <x:c r="G4149" s="234" t="str">
        <x:f>IF(MID(F4149,LEN(F4149)-2,1)="1","Earring",IF(MID(F4149,LEN(F4149)-2,1)="2","Necklace",IF(MID(F4149,LEN(F4149)-2,1)="3","Bracelet",IF(MID(F4149,LEN(F4149)-2,1)="4","Ring",IF(MID(F4149,LEN(F4149)-2,1)="5","Anklet","")))))</x:f>
        <x:v>Necklace</x:v>
      </x:c>
      <x:c r="H4149" s="234">
        <x:v>1</x:v>
      </x:c>
      <x:c r="I4149" s="448"/>
      <x:c r="J4149" s="194" t="s">
        <x:v>3163</x:v>
      </x:c>
      <x:c r="K4149" s="194">
        <x:v>340</x:v>
      </x:c>
    </x:row>
    <x:row r="4150" spans="3:11">
      <x:c r="C4150" s="195" t="s">
        <x:v>6902</x:v>
      </x:c>
      <x:c r="D4150" s="194" t="str">
        <x:f t="shared" si="34"/>
        <x:v>Necklace</x:v>
      </x:c>
      <x:c r="E4150" s="194">
        <x:v>1</x:v>
      </x:c>
      <x:c r="F4150" s="233" t="s">
        <x:v>4603</x:v>
      </x:c>
      <x:c r="G4150" s="234" t="str">
        <x:f>IF(MID(F4150,LEN(F4150)-2,1)="1","Earring",IF(MID(F4150,LEN(F4150)-2,1)="2","Necklace",IF(MID(F4150,LEN(F4150)-2,1)="3","Bracelet",IF(MID(F4150,LEN(F4150)-2,1)="4","Ring",IF(MID(F4150,LEN(F4150)-2,1)="5","Anklet","")))))</x:f>
        <x:v>Bracelet</x:v>
      </x:c>
      <x:c r="H4150" s="234">
        <x:v>1</x:v>
      </x:c>
      <x:c r="I4150" s="448" t="s">
        <x:v>4958</x:v>
      </x:c>
      <x:c r="J4150" s="194" t="s">
        <x:v>7785</x:v>
      </x:c>
      <x:c r="K4150" s="194">
        <x:v>150</x:v>
      </x:c>
    </x:row>
    <x:row r="4151" spans="3:11">
      <x:c r="C4151" s="195" t="s">
        <x:v>3342</x:v>
      </x:c>
      <x:c r="D4151" s="194" t="str">
        <x:f t="shared" si="34"/>
        <x:v>Necklace</x:v>
      </x:c>
      <x:c r="E4151" s="194">
        <x:v>1</x:v>
      </x:c>
      <x:c r="F4151" s="233" t="s">
        <x:v>4587</x:v>
      </x:c>
      <x:c r="G4151" s="188" t="s">
        <x:v>6843</x:v>
      </x:c>
      <x:c r="H4151" s="234">
        <x:v>1</x:v>
      </x:c>
      <x:c r="I4151" s="448"/>
      <x:c r="J4151" s="194" t="s">
        <x:v>7785</x:v>
      </x:c>
      <x:c r="K4151" s="194">
        <x:v>160</x:v>
      </x:c>
    </x:row>
    <x:row r="4152" spans="5:5">
      <x:c r="E4152" s="194">
        <x:f>SUM(E4132:E4151)</x:f>
        <x:v>20</x:v>
      </x:c>
    </x:row>
    <x:row r="4153" spans="1:11">
      <x:c r="A4153" s="186">
        <x:v>45999</x:v>
      </x:c>
      <x:c r="B4153" s="452" t="s">
        <x:v>7737</x:v>
      </x:c>
      <x:c r="C4153" s="195" t="s">
        <x:v>6858</x:v>
      </x:c>
      <x:c r="D4153" s="194" t="s">
        <x:v>2999</x:v>
      </x:c>
      <x:c r="E4153" s="194">
        <x:v>1</x:v>
      </x:c>
      <x:c r="F4153" s="672" t="s">
        <x:v>6030</x:v>
      </x:c>
      <x:c r="G4153" s="673" t="str">
        <x:f>IF(MID(F4153,LEN(F4153)-2,1)="1","Earring",IF(MID(F4153,LEN(F4153)-2,1)="2","Necklace",IF(MID(F4153,LEN(F4153)-2,1)="3","Bracelet",IF(MID(F4153,LEN(F4153)-2,1)="4","Ring",IF(MID(F4153,LEN(F4153)-2,1)="5","Anklet","")))))</x:f>
        <x:v>Bracelet</x:v>
      </x:c>
      <x:c r="H4153" s="673">
        <x:v>1</x:v>
      </x:c>
      <x:c r="I4153" s="448" t="s">
        <x:v>4958</x:v>
      </x:c>
      <x:c r="J4153" s="194" t="s">
        <x:v>7785</x:v>
      </x:c>
      <x:c r="K4153" s="194">
        <x:v>160</x:v>
      </x:c>
    </x:row>
    <x:row r="4154" spans="3:11">
      <x:c r="C4154" s="195" t="s">
        <x:v>6578</x:v>
      </x:c>
      <x:c r="D4154" s="194" t="s">
        <x:v>2999</x:v>
      </x:c>
      <x:c r="E4154" s="194">
        <x:v>1</x:v>
      </x:c>
      <x:c r="F4154" s="195" t="s">
        <x:v>4608</x:v>
      </x:c>
      <x:c r="G4154" s="194" t="str">
        <x:f>IF(MID(F4154,LEN(F4154)-2,1)="1","Earring",IF(MID(F4154,LEN(F4154)-2,1)="2","Necklace",IF(MID(F4154,LEN(F4154)-2,1)="3","Bracelet",IF(MID(F4154,LEN(F4154)-2,1)="4","Ring",IF(MID(F4154,LEN(F4154)-2,1)="5","Anklet","")))))</x:f>
        <x:v>Earring</x:v>
      </x:c>
      <x:c r="H4154" s="194">
        <x:v>1</x:v>
      </x:c>
      <x:c r="I4154" s="448" t="s">
        <x:v>4958</x:v>
      </x:c>
      <x:c r="J4154" s="194" t="s">
        <x:v>2858</x:v>
      </x:c>
      <x:c r="K4154" s="194">
        <x:v>190</x:v>
      </x:c>
    </x:row>
    <x:row r="4155" spans="3:11">
      <x:c r="C4155" s="195" t="s">
        <x:v>8876</x:v>
      </x:c>
      <x:c r="D4155" s="194" t="s">
        <x:v>2999</x:v>
      </x:c>
      <x:c r="E4155" s="194">
        <x:v>1</x:v>
      </x:c>
      <x:c r="F4155" s="346" t="s">
        <x:v>6093</x:v>
      </x:c>
      <x:c r="G4155" s="347" t="str">
        <x:f>IF(MID(F4155,LEN(F4155)-2,1)="1","Earring",IF(MID(F4155,LEN(F4155)-2,1)="2","Necklace",IF(MID(F4155,LEN(F4155)-2,1)="3","Bracelet",IF(MID(F4155,LEN(F4155)-2,1)="4","Ring",IF(MID(F4155,LEN(F4155)-2,1)="5","Anklet","")))))</x:f>
        <x:v>Ring</x:v>
      </x:c>
      <x:c r="H4155" s="347">
        <x:v>1</x:v>
      </x:c>
      <x:c r="I4155" s="448"/>
      <x:c r="J4155" s="194" t="s">
        <x:v>7785</x:v>
      </x:c>
      <x:c r="K4155" s="194">
        <x:v>210</x:v>
      </x:c>
    </x:row>
    <x:row r="4156" spans="3:11">
      <x:c r="C4156" s="195" t="s">
        <x:v>6030</x:v>
      </x:c>
      <x:c r="D4156" s="194" t="str">
        <x:f t="shared" ref="D4156:D4160" si="35">IF(MID(C4156,LEN(C4156)-2,1)="1","Earring",IF(MID(C4156,LEN(C4156)-2,1)="2","Necklace",IF(MID(C4156,LEN(C4156)-2,1)="3","Bracelet",IF(MID(C4156,LEN(C4156)-2,1)="4","Ring",IF(MID(C4156,LEN(C4156)-2,1)="5","Anklet","")))))</x:f>
        <x:v>Bracelet</x:v>
      </x:c>
      <x:c r="E4156" s="194">
        <x:v>1</x:v>
      </x:c>
      <x:c r="F4156" s="346" t="s">
        <x:v>6863</x:v>
      </x:c>
      <x:c r="G4156" s="347" t="str">
        <x:f>IF(MID(F4156,LEN(F4156)-2,1)="1","Earring",IF(MID(F4156,LEN(F4156)-2,1)="2","Necklace",IF(MID(F4156,LEN(F4156)-2,1)="3","Bracelet",IF(MID(F4156,LEN(F4156)-2,1)="4","Ring",IF(MID(F4156,LEN(F4156)-2,1)="5","Anklet","")))))</x:f>
        <x:v>Necklace</x:v>
      </x:c>
      <x:c r="H4156" s="347">
        <x:v>1</x:v>
      </x:c>
      <x:c r="I4156" s="448" t="s">
        <x:v>4958</x:v>
      </x:c>
      <x:c r="J4156" s="194" t="s">
        <x:v>7785</x:v>
      </x:c>
      <x:c r="K4156" s="194">
        <x:v>190</x:v>
      </x:c>
    </x:row>
    <x:row r="4157" spans="3:11">
      <x:c r="C4157" s="195" t="s">
        <x:v>3355</x:v>
      </x:c>
      <x:c r="D4157" s="194" t="str">
        <x:f t="shared" si="35"/>
        <x:v>Bracelet</x:v>
      </x:c>
      <x:c r="E4157" s="194">
        <x:v>1</x:v>
      </x:c>
      <x:c r="F4157" s="346" t="s">
        <x:v>6883</x:v>
      </x:c>
      <x:c r="G4157" s="347" t="str">
        <x:f>IF(MID(F4157,LEN(F4157)-2,1)="1","Earring",IF(MID(F4157,LEN(F4157)-2,1)="2","Necklace",IF(MID(F4157,LEN(F4157)-2,1)="3","Bracelet",IF(MID(F4157,LEN(F4157)-2,1)="4","Ring",IF(MID(F4157,LEN(F4157)-2,1)="5","Anklet","")))))</x:f>
        <x:v>Necklace</x:v>
      </x:c>
      <x:c r="H4157" s="347">
        <x:v>1</x:v>
      </x:c>
      <x:c r="I4157" s="448"/>
      <x:c r="J4157" s="194" t="s">
        <x:v>8995</x:v>
      </x:c>
      <x:c r="K4157" s="194">
        <x:v>150</x:v>
      </x:c>
    </x:row>
    <x:row r="4158" spans="3:11">
      <x:c r="C4158" s="195" t="s">
        <x:v>4603</x:v>
      </x:c>
      <x:c r="D4158" s="194" t="str">
        <x:f t="shared" si="35"/>
        <x:v>Bracelet</x:v>
      </x:c>
      <x:c r="E4158" s="194">
        <x:v>1</x:v>
      </x:c>
      <x:c r="F4158" s="195" t="s">
        <x:v>1930</x:v>
      </x:c>
      <x:c r="G4158" s="194" t="str">
        <x:f>IF(MID(F4158,LEN(F4158)-2,1)="1","Earring",IF(MID(F4158,LEN(F4158)-2,1)="2","Necklace",IF(MID(F4158,LEN(F4158)-2,1)="3","Bracelet",IF(MID(F4158,LEN(F4158)-2,1)="4","Ring",IF(MID(F4158,LEN(F4158)-2,1)="5","Anklet","")))))</x:f>
        <x:v>Necklace</x:v>
      </x:c>
      <x:c r="H4158" s="194">
        <x:v>1</x:v>
      </x:c>
      <x:c r="I4158" s="448"/>
      <x:c r="J4158" s="194" t="s">
        <x:v>7785</x:v>
      </x:c>
      <x:c r="K4158" s="194">
        <x:v>170</x:v>
      </x:c>
    </x:row>
    <x:row r="4159" spans="3:11">
      <x:c r="C4159" s="195" t="s">
        <x:v>4608</x:v>
      </x:c>
      <x:c r="D4159" s="194" t="str">
        <x:f t="shared" si="35"/>
        <x:v>Earring</x:v>
      </x:c>
      <x:c r="E4159" s="194">
        <x:v>1</x:v>
      </x:c>
      <x:c r="F4159" s="195" t="s">
        <x:v>6858</x:v>
      </x:c>
      <x:c r="G4159" s="194" t="s">
        <x:v>2999</x:v>
      </x:c>
      <x:c r="H4159" s="194">
        <x:v>1</x:v>
      </x:c>
      <x:c r="I4159" s="448" t="s">
        <x:v>4958</x:v>
      </x:c>
      <x:c r="J4159" s="194" t="s">
        <x:v>7785</x:v>
      </x:c>
      <x:c r="K4159" s="194">
        <x:v>190</x:v>
      </x:c>
    </x:row>
    <x:row r="4160" spans="3:11">
      <x:c r="C4160" s="195" t="s">
        <x:v>6889</x:v>
      </x:c>
      <x:c r="D4160" s="194" t="str">
        <x:f t="shared" si="35"/>
        <x:v>Earring</x:v>
      </x:c>
      <x:c r="E4160" s="194">
        <x:v>1</x:v>
      </x:c>
      <x:c r="F4160" s="355" t="s">
        <x:v>6578</x:v>
      </x:c>
      <x:c r="G4160" s="356" t="s">
        <x:v>2999</x:v>
      </x:c>
      <x:c r="H4160" s="356">
        <x:v>1</x:v>
      </x:c>
      <x:c r="I4160" s="448" t="s">
        <x:v>4958</x:v>
      </x:c>
      <x:c r="J4160" s="194" t="s">
        <x:v>8995</x:v>
      </x:c>
      <x:c r="K4160" s="194">
        <x:v>200</x:v>
      </x:c>
    </x:row>
    <x:row r="4161" spans="3:11">
      <x:c r="C4161" s="195" t="s">
        <x:v>4587</x:v>
      </x:c>
      <x:c r="D4161" s="87" t="s">
        <x:v>6843</x:v>
      </x:c>
      <x:c r="E4161" s="194">
        <x:v>1</x:v>
      </x:c>
      <x:c r="F4161" s="355" t="s">
        <x:v>8876</x:v>
      </x:c>
      <x:c r="G4161" s="356" t="s">
        <x:v>2999</x:v>
      </x:c>
      <x:c r="H4161" s="356">
        <x:v>1</x:v>
      </x:c>
      <x:c r="I4161" s="448" t="s">
        <x:v>4958</x:v>
      </x:c>
      <x:c r="J4161" s="194" t="s">
        <x:v>7348</x:v>
      </x:c>
      <x:c r="K4161" s="194">
        <x:v>310</x:v>
      </x:c>
    </x:row>
    <x:row r="4162" spans="3:11">
      <x:c r="C4162" s="195" t="s">
        <x:v>6863</x:v>
      </x:c>
      <x:c r="D4162" s="194" t="str">
        <x:f t="shared" ref="D4162:D4167" si="36">IF(MID(C4162,LEN(C4162)-2,1)="1","Earring",IF(MID(C4162,LEN(C4162)-2,1)="2","Necklace",IF(MID(C4162,LEN(C4162)-2,1)="3","Bracelet",IF(MID(C4162,LEN(C4162)-2,1)="4","Ring",IF(MID(C4162,LEN(C4162)-2,1)="5","Anklet","")))))</x:f>
        <x:v>Necklace</x:v>
      </x:c>
      <x:c r="E4162" s="194">
        <x:v>1</x:v>
      </x:c>
      <x:c r="F4162" s="195" t="s">
        <x:v>6889</x:v>
      </x:c>
      <x:c r="G4162" s="194" t="str">
        <x:f>IF(MID(F4162,LEN(F4162)-2,1)="1","Earring",IF(MID(F4162,LEN(F4162)-2,1)="2","Necklace",IF(MID(F4162,LEN(F4162)-2,1)="3","Bracelet",IF(MID(F4162,LEN(F4162)-2,1)="4","Ring",IF(MID(F4162,LEN(F4162)-2,1)="5","Anklet","")))))</x:f>
        <x:v>Earring</x:v>
      </x:c>
      <x:c r="H4162" s="194">
        <x:v>1</x:v>
      </x:c>
      <x:c r="I4162" s="448"/>
      <x:c r="J4162" s="194" t="s">
        <x:v>7785</x:v>
      </x:c>
      <x:c r="K4162" s="194">
        <x:v>150</x:v>
      </x:c>
    </x:row>
    <x:row r="4163" spans="3:11">
      <x:c r="C4163" s="195" t="s">
        <x:v>6883</x:v>
      </x:c>
      <x:c r="D4163" s="194" t="str">
        <x:f t="shared" si="36"/>
        <x:v>Necklace</x:v>
      </x:c>
      <x:c r="E4163" s="194">
        <x:v>1</x:v>
      </x:c>
      <x:c r="F4163" s="195" t="s">
        <x:v>8908</x:v>
      </x:c>
      <x:c r="G4163" s="194" t="str">
        <x:f>IF(MID(F4163,LEN(F4163)-2,1)="1","Earring",IF(MID(F4163,LEN(F4163)-2,1)="2","Necklace",IF(MID(F4163,LEN(F4163)-2,1)="3","Bracelet",IF(MID(F4163,LEN(F4163)-2,1)="4","Ring",IF(MID(F4163,LEN(F4163)-2,1)="5","Anklet","")))))</x:f>
        <x:v>Ring</x:v>
      </x:c>
      <x:c r="H4163" s="194">
        <x:v>2</x:v>
      </x:c>
      <x:c r="I4163" s="448"/>
      <x:c r="J4163" s="194" t="s">
        <x:v>7785</x:v>
      </x:c>
      <x:c r="K4163" s="194">
        <x:v>150</x:v>
      </x:c>
    </x:row>
    <x:row r="4164" spans="3:11">
      <x:c r="C4164" s="195" t="s">
        <x:v>1930</x:v>
      </x:c>
      <x:c r="D4164" s="194" t="str">
        <x:f t="shared" si="36"/>
        <x:v>Necklace</x:v>
      </x:c>
      <x:c r="E4164" s="194">
        <x:v>1</x:v>
      </x:c>
      <x:c r="F4164" s="233" t="s">
        <x:v>3355</x:v>
      </x:c>
      <x:c r="G4164" s="234" t="str">
        <x:f>IF(MID(F4164,LEN(F4164)-2,1)="1","Earring",IF(MID(F4164,LEN(F4164)-2,1)="2","Necklace",IF(MID(F4164,LEN(F4164)-2,1)="3","Bracelet",IF(MID(F4164,LEN(F4164)-2,1)="4","Ring",IF(MID(F4164,LEN(F4164)-2,1)="5","Anklet","")))))</x:f>
        <x:v>Bracelet</x:v>
      </x:c>
      <x:c r="H4164" s="234">
        <x:v>1</x:v>
      </x:c>
      <x:c r="I4164" s="448"/>
      <x:c r="J4164" s="194" t="s">
        <x:v>3163</x:v>
      </x:c>
      <x:c r="K4164" s="194">
        <x:v>190</x:v>
      </x:c>
    </x:row>
    <x:row r="4165" spans="3:11">
      <x:c r="C4165" s="195" t="s">
        <x:v>6093</x:v>
      </x:c>
      <x:c r="D4165" s="194" t="str">
        <x:f t="shared" si="36"/>
        <x:v>Ring</x:v>
      </x:c>
      <x:c r="E4165" s="194">
        <x:v>1</x:v>
      </x:c>
      <x:c r="F4165" s="233" t="s">
        <x:v>4603</x:v>
      </x:c>
      <x:c r="G4165" s="234" t="str">
        <x:f>IF(MID(F4165,LEN(F4165)-2,1)="1","Earring",IF(MID(F4165,LEN(F4165)-2,1)="2","Necklace",IF(MID(F4165,LEN(F4165)-2,1)="3","Bracelet",IF(MID(F4165,LEN(F4165)-2,1)="4","Ring",IF(MID(F4165,LEN(F4165)-2,1)="5","Anklet","")))))</x:f>
        <x:v>Bracelet</x:v>
      </x:c>
      <x:c r="H4165" s="234">
        <x:v>1</x:v>
      </x:c>
      <x:c r="I4165" s="448" t="s">
        <x:v>7755</x:v>
      </x:c>
      <x:c r="J4165" s="194" t="s">
        <x:v>7785</x:v>
      </x:c>
      <x:c r="K4165" s="194">
        <x:v>150</x:v>
      </x:c>
    </x:row>
    <x:row r="4166" spans="3:11">
      <x:c r="C4166" s="195" t="s">
        <x:v>8908</x:v>
      </x:c>
      <x:c r="D4166" s="194" t="str">
        <x:f t="shared" si="36"/>
        <x:v>Ring</x:v>
      </x:c>
      <x:c r="E4166" s="194">
        <x:v>2</x:v>
      </x:c>
      <x:c r="F4166" s="233" t="s">
        <x:v>4587</x:v>
      </x:c>
      <x:c r="G4166" s="188" t="s">
        <x:v>6843</x:v>
      </x:c>
      <x:c r="H4166" s="234">
        <x:v>1</x:v>
      </x:c>
      <x:c r="I4166" s="448"/>
      <x:c r="J4166" s="194" t="s">
        <x:v>7785</x:v>
      </x:c>
      <x:c r="K4166" s="194">
        <x:v>160</x:v>
      </x:c>
    </x:row>
    <x:row r="4167" spans="3:11">
      <x:c r="C4167" s="195" t="s">
        <x:v>3302</x:v>
      </x:c>
      <x:c r="D4167" s="194" t="str">
        <x:f t="shared" si="36"/>
        <x:v>Ring</x:v>
      </x:c>
      <x:c r="E4167" s="194">
        <x:v>1</x:v>
      </x:c>
      <x:c r="F4167" s="233" t="s">
        <x:v>3302</x:v>
      </x:c>
      <x:c r="G4167" s="234" t="str">
        <x:f>IF(MID(F4167,LEN(F4167)-2,1)="1","Earring",IF(MID(F4167,LEN(F4167)-2,1)="2","Necklace",IF(MID(F4167,LEN(F4167)-2,1)="3","Bracelet",IF(MID(F4167,LEN(F4167)-2,1)="4","Ring",IF(MID(F4167,LEN(F4167)-2,1)="5","Anklet","")))))</x:f>
        <x:v>Ring</x:v>
      </x:c>
      <x:c r="H4167" s="234">
        <x:v>1</x:v>
      </x:c>
      <x:c r="I4167" s="448"/>
      <x:c r="J4167" s="194" t="s">
        <x:v>7785</x:v>
      </x:c>
      <x:c r="K4167" s="194">
        <x:v>160</x:v>
      </x:c>
    </x:row>
    <x:row r="4168" spans="5:5">
      <x:c r="E4168" s="194">
        <x:f>SUM(E4153:E4167)</x:f>
        <x:v>16</x:v>
      </x:c>
    </x:row>
    <x:row r="4169" spans="1:11">
      <x:c r="A4169" s="186">
        <x:v>46000</x:v>
      </x:c>
      <x:c r="B4169" s="452" t="s">
        <x:v>7779</x:v>
      </x:c>
      <x:c r="C4169" s="195" t="s">
        <x:v>6578</x:v>
      </x:c>
      <x:c r="D4169" s="194" t="s">
        <x:v>2999</x:v>
      </x:c>
      <x:c r="E4169" s="194">
        <x:v>1</x:v>
      </x:c>
      <x:c r="F4169" s="195" t="s">
        <x:v>2140</x:v>
      </x:c>
      <x:c r="G4169" s="194" t="str">
        <x:f>IF(MID(F4169,LEN(F4169)-2,1)="1","Earring",IF(MID(F4169,LEN(F4169)-2,1)="2","Necklace",IF(MID(F4169,LEN(F4169)-2,1)="3","Bracelet",IF(MID(F4169,LEN(F4169)-2,1)="4","Ring",IF(MID(F4169,LEN(F4169)-2,1)="5","Anklet","")))))</x:f>
        <x:v>Earring</x:v>
      </x:c>
      <x:c r="H4169" s="194">
        <x:v>1</x:v>
      </x:c>
      <x:c r="I4169" s="448" t="s">
        <x:v>7755</x:v>
      </x:c>
      <x:c r="J4169" s="194" t="s">
        <x:v>3163</x:v>
      </x:c>
      <x:c r="K4169" s="194">
        <x:v>180</x:v>
      </x:c>
    </x:row>
    <x:row r="4170" spans="3:11">
      <x:c r="C4170" s="195" t="s">
        <x:v>3249</x:v>
      </x:c>
      <x:c r="D4170" s="194" t="str">
        <x:f t="shared" ref="D4170:D4177" si="37">IF(MID(C4170,LEN(C4170)-2,1)="1","Earring",IF(MID(C4170,LEN(C4170)-2,1)="2","Necklace",IF(MID(C4170,LEN(C4170)-2,1)="3","Bracelet",IF(MID(C4170,LEN(C4170)-2,1)="4","Ring",IF(MID(C4170,LEN(C4170)-2,1)="5","Anklet","")))))</x:f>
        <x:v>Bracelet</x:v>
      </x:c>
      <x:c r="E4170" s="194">
        <x:v>2</x:v>
      </x:c>
      <x:c r="F4170" s="668" t="s">
        <x:v>4311</x:v>
      </x:c>
      <x:c r="G4170" s="669" t="str">
        <x:f>IF(MID(F4170,LEN(F4170)-2,1)="1","Earring",IF(MID(F4170,LEN(F4170)-2,1)="2","Necklace",IF(MID(F4170,LEN(F4170)-2,1)="3","Bracelet",IF(MID(F4170,LEN(F4170)-2,1)="4","Ring",IF(MID(F4170,LEN(F4170)-2,1)="5","Anklet","")))))</x:f>
        <x:v>Earring</x:v>
      </x:c>
      <x:c r="H4170" s="669">
        <x:v>1</x:v>
      </x:c>
      <x:c r="I4170" s="448" t="s">
        <x:v>4958</x:v>
      </x:c>
      <x:c r="J4170" s="194" t="s">
        <x:v>3163</x:v>
      </x:c>
      <x:c r="K4170" s="194">
        <x:v>160</x:v>
      </x:c>
    </x:row>
    <x:row r="4171" spans="3:11">
      <x:c r="C4171" s="195" t="s">
        <x:v>2140</x:v>
      </x:c>
      <x:c r="D4171" s="194" t="str">
        <x:f t="shared" si="37"/>
        <x:v>Earring</x:v>
      </x:c>
      <x:c r="E4171" s="194">
        <x:v>1</x:v>
      </x:c>
      <x:c r="F4171" s="195" t="s">
        <x:v>6929</x:v>
      </x:c>
      <x:c r="G4171" s="194" t="str">
        <x:f>IF(MID(F4171,LEN(F4171)-2,1)="1","Earring",IF(MID(F4171,LEN(F4171)-2,1)="2","Necklace",IF(MID(F4171,LEN(F4171)-2,1)="3","Bracelet",IF(MID(F4171,LEN(F4171)-2,1)="4","Ring",IF(MID(F4171,LEN(F4171)-2,1)="5","Anklet","")))))</x:f>
        <x:v>Ring</x:v>
      </x:c>
      <x:c r="H4171" s="194">
        <x:v>1</x:v>
      </x:c>
      <x:c r="I4171" s="448" t="s">
        <x:v>7755</x:v>
      </x:c>
      <x:c r="J4171" s="194" t="s">
        <x:v>7785</x:v>
      </x:c>
      <x:c r="K4171" s="194">
        <x:v>100</x:v>
      </x:c>
    </x:row>
    <x:row r="4172" spans="3:11">
      <x:c r="C4172" s="195" t="s">
        <x:v>4311</x:v>
      </x:c>
      <x:c r="D4172" s="194" t="str">
        <x:f t="shared" si="37"/>
        <x:v>Earring</x:v>
      </x:c>
      <x:c r="E4172" s="194">
        <x:v>1</x:v>
      </x:c>
      <x:c r="F4172" s="346" t="s">
        <x:v>4521</x:v>
      </x:c>
      <x:c r="G4172" s="347" t="str">
        <x:f>IF(MID(F4172,LEN(F4172)-2,1)="1","Earring",IF(MID(F4172,LEN(F4172)-2,1)="2","Necklace",IF(MID(F4172,LEN(F4172)-2,1)="3","Bracelet",IF(MID(F4172,LEN(F4172)-2,1)="4","Ring",IF(MID(F4172,LEN(F4172)-2,1)="5","Anklet","")))))</x:f>
        <x:v>Ring</x:v>
      </x:c>
      <x:c r="H4172" s="347">
        <x:v>1</x:v>
      </x:c>
      <x:c r="I4172" s="448"/>
      <x:c r="J4172" s="194" t="s">
        <x:v>7785</x:v>
      </x:c>
      <x:c r="K4172" s="194">
        <x:v>170</x:v>
      </x:c>
    </x:row>
    <x:row r="4173" spans="3:11">
      <x:c r="C4173" s="195" t="s">
        <x:v>6940</x:v>
      </x:c>
      <x:c r="D4173" s="194" t="str">
        <x:f t="shared" si="37"/>
        <x:v>Earring</x:v>
      </x:c>
      <x:c r="E4173" s="194">
        <x:v>1</x:v>
      </x:c>
      <x:c r="F4173" s="195" t="s">
        <x:v>6940</x:v>
      </x:c>
      <x:c r="G4173" s="194" t="str">
        <x:f>IF(MID(F4173,LEN(F4173)-2,1)="1","Earring",IF(MID(F4173,LEN(F4173)-2,1)="2","Necklace",IF(MID(F4173,LEN(F4173)-2,1)="3","Bracelet",IF(MID(F4173,LEN(F4173)-2,1)="4","Ring",IF(MID(F4173,LEN(F4173)-2,1)="5","Anklet","")))))</x:f>
        <x:v>Earring</x:v>
      </x:c>
      <x:c r="H4173" s="194">
        <x:v>1</x:v>
      </x:c>
      <x:c r="I4173" s="448"/>
      <x:c r="J4173" s="194" t="s">
        <x:v>3163</x:v>
      </x:c>
      <x:c r="K4173" s="194">
        <x:v>150</x:v>
      </x:c>
    </x:row>
    <x:row r="4174" spans="3:11">
      <x:c r="C4174" s="195" t="s">
        <x:v>8446</x:v>
      </x:c>
      <x:c r="D4174" s="194" t="str">
        <x:f t="shared" si="37"/>
        <x:v>Earring</x:v>
      </x:c>
      <x:c r="E4174" s="194">
        <x:v>1</x:v>
      </x:c>
      <x:c r="F4174" s="349" t="s">
        <x:v>6578</x:v>
      </x:c>
      <x:c r="G4174" s="350" t="s">
        <x:v>2999</x:v>
      </x:c>
      <x:c r="H4174" s="350">
        <x:v>1</x:v>
      </x:c>
      <x:c r="I4174" s="448" t="s">
        <x:v>7755</x:v>
      </x:c>
      <x:c r="J4174" s="194" t="s">
        <x:v>8995</x:v>
      </x:c>
      <x:c r="K4174" s="194">
        <x:v>200</x:v>
      </x:c>
    </x:row>
    <x:row r="4175" spans="3:11">
      <x:c r="C4175" s="195" t="s">
        <x:v>6929</x:v>
      </x:c>
      <x:c r="D4175" s="194" t="str">
        <x:f t="shared" si="37"/>
        <x:v>Ring</x:v>
      </x:c>
      <x:c r="E4175" s="194">
        <x:v>1</x:v>
      </x:c>
      <x:c r="F4175" s="195" t="s">
        <x:v>8243</x:v>
      </x:c>
      <x:c r="G4175" s="194" t="str">
        <x:f>IF(MID(F4175,LEN(F4175)-2,1)="1","Earring",IF(MID(F4175,LEN(F4175)-2,1)="2","Necklace",IF(MID(F4175,LEN(F4175)-2,1)="3","Bracelet",IF(MID(F4175,LEN(F4175)-2,1)="4","Ring",IF(MID(F4175,LEN(F4175)-2,1)="5","Anklet","")))))</x:f>
        <x:v>Ring</x:v>
      </x:c>
      <x:c r="H4175" s="194">
        <x:v>1</x:v>
      </x:c>
      <x:c r="I4175" s="448"/>
      <x:c r="J4175" s="194" t="s">
        <x:v>7785</x:v>
      </x:c>
      <x:c r="K4175" s="194">
        <x:v>120</x:v>
      </x:c>
    </x:row>
    <x:row r="4176" spans="3:11">
      <x:c r="C4176" s="195" t="s">
        <x:v>4521</x:v>
      </x:c>
      <x:c r="D4176" s="194" t="str">
        <x:f t="shared" si="37"/>
        <x:v>Ring</x:v>
      </x:c>
      <x:c r="E4176" s="194">
        <x:v>1</x:v>
      </x:c>
      <x:c r="F4176" s="195" t="s">
        <x:v>8446</x:v>
      </x:c>
      <x:c r="G4176" s="194" t="str">
        <x:f>IF(MID(F4176,LEN(F4176)-2,1)="1","Earring",IF(MID(F4176,LEN(F4176)-2,1)="2","Necklace",IF(MID(F4176,LEN(F4176)-2,1)="3","Bracelet",IF(MID(F4176,LEN(F4176)-2,1)="4","Ring",IF(MID(F4176,LEN(F4176)-2,1)="5","Anklet","")))))</x:f>
        <x:v>Earring</x:v>
      </x:c>
      <x:c r="H4176" s="194">
        <x:v>1</x:v>
      </x:c>
      <x:c r="I4176" s="448"/>
      <x:c r="J4176" s="194" t="s">
        <x:v>3163</x:v>
      </x:c>
      <x:c r="K4176" s="194">
        <x:v>150</x:v>
      </x:c>
    </x:row>
    <x:row r="4177" spans="3:11">
      <x:c r="C4177" s="195" t="s">
        <x:v>8243</x:v>
      </x:c>
      <x:c r="D4177" s="194" t="str">
        <x:f t="shared" si="37"/>
        <x:v>Ring</x:v>
      </x:c>
      <x:c r="E4177" s="194">
        <x:v>1</x:v>
      </x:c>
      <x:c r="F4177" s="233" t="s">
        <x:v>3249</x:v>
      </x:c>
      <x:c r="G4177" s="234" t="str">
        <x:f>IF(MID(F4177,LEN(F4177)-2,1)="1","Earring",IF(MID(F4177,LEN(F4177)-2,1)="2","Necklace",IF(MID(F4177,LEN(F4177)-2,1)="3","Bracelet",IF(MID(F4177,LEN(F4177)-2,1)="4","Ring",IF(MID(F4177,LEN(F4177)-2,1)="5","Anklet","")))))</x:f>
        <x:v>Bracelet</x:v>
      </x:c>
      <x:c r="H4177" s="234">
        <x:v>2</x:v>
      </x:c>
      <x:c r="I4177" s="448" t="s">
        <x:v>4958</x:v>
      </x:c>
      <x:c r="J4177" s="194" t="s">
        <x:v>3163</x:v>
      </x:c>
      <x:c r="K4177" s="194">
        <x:v>240</x:v>
      </x:c>
    </x:row>
    <x:row r="4178" spans="5:5">
      <x:c r="E4178" s="194">
        <x:f>SUM(E4169:E4177)</x:f>
        <x:v>10</x:v>
      </x:c>
    </x:row>
    <x:row r="4179" spans="1:11">
      <x:c r="A4179" s="186">
        <x:v>46001</x:v>
      </x:c>
      <x:c r="B4179" s="452" t="s">
        <x:v>7762</x:v>
      </x:c>
      <x:c r="C4179" s="195" t="s">
        <x:v>3280</x:v>
      </x:c>
      <x:c r="D4179" s="194" t="s">
        <x:v>2999</x:v>
      </x:c>
      <x:c r="E4179" s="194">
        <x:v>1</x:v>
      </x:c>
      <x:c r="F4179" s="677" t="s">
        <x:v>6805</x:v>
      </x:c>
      <x:c r="G4179" s="678" t="str">
        <x:f>IF(MID(F4179,LEN(F4179)-2,1)="1","Earring",IF(MID(F4179,LEN(F4179)-2,1)="2","Necklace",IF(MID(F4179,LEN(F4179)-2,1)="3","Bracelet",IF(MID(F4179,LEN(F4179)-2,1)="4","Ring",IF(MID(F4179,LEN(F4179)-2,1)="5","Anklet","")))))</x:f>
        <x:v>Ring</x:v>
      </x:c>
      <x:c r="H4179" s="678">
        <x:v>1</x:v>
      </x:c>
      <x:c r="I4179" s="448" t="s">
        <x:v>7755</x:v>
      </x:c>
      <x:c r="J4179" s="194" t="s">
        <x:v>3163</x:v>
      </x:c>
      <x:c r="K4179" s="194">
        <x:v>250</x:v>
      </x:c>
    </x:row>
    <x:row r="4180" spans="3:11">
      <x:c r="C4180" s="195" t="s">
        <x:v>4502</x:v>
      </x:c>
      <x:c r="D4180" s="194" t="str">
        <x:f t="shared" ref="D4180:D4188" si="38">IF(MID(C4180,LEN(C4180)-2,1)="1","Earring",IF(MID(C4180,LEN(C4180)-2,1)="2","Necklace",IF(MID(C4180,LEN(C4180)-2,1)="3","Bracelet",IF(MID(C4180,LEN(C4180)-2,1)="4","Ring",IF(MID(C4180,LEN(C4180)-2,1)="5","Anklet","")))))</x:f>
        <x:v>Bracelet</x:v>
      </x:c>
      <x:c r="E4180" s="194">
        <x:v>1</x:v>
      </x:c>
      <x:c r="F4180" s="195" t="s">
        <x:v>4502</x:v>
      </x:c>
      <x:c r="G4180" s="194" t="str">
        <x:f>IF(MID(F4180,LEN(F4180)-2,1)="1","Earring",IF(MID(F4180,LEN(F4180)-2,1)="2","Necklace",IF(MID(F4180,LEN(F4180)-2,1)="3","Bracelet",IF(MID(F4180,LEN(F4180)-2,1)="4","Ring",IF(MID(F4180,LEN(F4180)-2,1)="5","Anklet","")))))</x:f>
        <x:v>Bracelet</x:v>
      </x:c>
      <x:c r="H4180" s="194">
        <x:v>1</x:v>
      </x:c>
      <x:c r="I4180" s="448" t="s">
        <x:v>7755</x:v>
      </x:c>
      <x:c r="J4180" s="194" t="s">
        <x:v>8995</x:v>
      </x:c>
      <x:c r="K4180" s="194">
        <x:v>150</x:v>
      </x:c>
    </x:row>
    <x:row r="4181" spans="3:11">
      <x:c r="C4181" s="195" t="s">
        <x:v>6591</x:v>
      </x:c>
      <x:c r="D4181" s="194" t="str">
        <x:f t="shared" si="38"/>
        <x:v>Bracelet</x:v>
      </x:c>
      <x:c r="E4181" s="194">
        <x:v>1</x:v>
      </x:c>
      <x:c r="F4181" s="359" t="s">
        <x:v>3280</x:v>
      </x:c>
      <x:c r="G4181" s="360" t="s">
        <x:v>2999</x:v>
      </x:c>
      <x:c r="H4181" s="360">
        <x:v>1</x:v>
      </x:c>
      <x:c r="I4181" s="448" t="s">
        <x:v>4958</x:v>
      </x:c>
      <x:c r="J4181" s="194" t="s">
        <x:v>7785</x:v>
      </x:c>
      <x:c r="K4181" s="194">
        <x:v>180</x:v>
      </x:c>
    </x:row>
    <x:row r="4182" spans="3:11">
      <x:c r="C4182" s="195" t="s">
        <x:v>6794</x:v>
      </x:c>
      <x:c r="D4182" s="194" t="str">
        <x:f t="shared" si="38"/>
        <x:v>Earring</x:v>
      </x:c>
      <x:c r="E4182" s="194">
        <x:v>1</x:v>
      </x:c>
      <x:c r="F4182" s="195" t="s">
        <x:v>6794</x:v>
      </x:c>
      <x:c r="G4182" s="194" t="str">
        <x:f>IF(MID(F4182,LEN(F4182)-2,1)="1","Earring",IF(MID(F4182,LEN(F4182)-2,1)="2","Necklace",IF(MID(F4182,LEN(F4182)-2,1)="3","Bracelet",IF(MID(F4182,LEN(F4182)-2,1)="4","Ring",IF(MID(F4182,LEN(F4182)-2,1)="5","Anklet","")))))</x:f>
        <x:v>Earring</x:v>
      </x:c>
      <x:c r="H4182" s="194">
        <x:v>1</x:v>
      </x:c>
      <x:c r="I4182" s="448"/>
      <x:c r="J4182" s="194" t="s">
        <x:v>3163</x:v>
      </x:c>
      <x:c r="K4182" s="194">
        <x:v>130</x:v>
      </x:c>
    </x:row>
    <x:row r="4183" spans="3:11">
      <x:c r="C4183" s="195" t="s">
        <x:v>4812</x:v>
      </x:c>
      <x:c r="D4183" s="194" t="str">
        <x:f t="shared" si="38"/>
        <x:v>Earring</x:v>
      </x:c>
      <x:c r="E4183" s="194">
        <x:v>1</x:v>
      </x:c>
      <x:c r="F4183" s="195" t="s">
        <x:v>6292</x:v>
      </x:c>
      <x:c r="G4183" s="194" t="str">
        <x:f>IF(MID(F4183,LEN(F4183)-2,1)="1","Earring",IF(MID(F4183,LEN(F4183)-2,1)="2","Necklace",IF(MID(F4183,LEN(F4183)-2,1)="3","Bracelet",IF(MID(F4183,LEN(F4183)-2,1)="4","Ring",IF(MID(F4183,LEN(F4183)-2,1)="5","Anklet","")))))</x:f>
        <x:v>Ring</x:v>
      </x:c>
      <x:c r="H4183" s="194">
        <x:v>1</x:v>
      </x:c>
      <x:c r="I4183" s="448"/>
      <x:c r="J4183" s="194" t="s">
        <x:v>7785</x:v>
      </x:c>
      <x:c r="K4183" s="194">
        <x:v>190</x:v>
      </x:c>
    </x:row>
    <x:row r="4184" spans="3:11">
      <x:c r="C4184" s="195" t="s">
        <x:v>6888</x:v>
      </x:c>
      <x:c r="D4184" s="194" t="str">
        <x:f t="shared" si="38"/>
        <x:v>Earring</x:v>
      </x:c>
      <x:c r="E4184" s="194">
        <x:v>1</x:v>
      </x:c>
      <x:c r="F4184" s="355" t="s">
        <x:v>4812</x:v>
      </x:c>
      <x:c r="G4184" s="356" t="str">
        <x:f>IF(MID(F4184,LEN(F4184)-2,1)="1","Earring",IF(MID(F4184,LEN(F4184)-2,1)="2","Necklace",IF(MID(F4184,LEN(F4184)-2,1)="3","Bracelet",IF(MID(F4184,LEN(F4184)-2,1)="4","Ring",IF(MID(F4184,LEN(F4184)-2,1)="5","Anklet","")))))</x:f>
        <x:v>Earring</x:v>
      </x:c>
      <x:c r="H4184" s="356">
        <x:v>1</x:v>
      </x:c>
      <x:c r="I4184" s="448"/>
      <x:c r="J4184" s="194" t="s">
        <x:v>3163</x:v>
      </x:c>
      <x:c r="K4184" s="194">
        <x:v>160</x:v>
      </x:c>
    </x:row>
    <x:row r="4185" spans="3:11">
      <x:c r="C4185" s="195" t="s">
        <x:v>4536</x:v>
      </x:c>
      <x:c r="D4185" s="194" t="str">
        <x:f t="shared" si="38"/>
        <x:v>Earring</x:v>
      </x:c>
      <x:c r="E4185" s="194">
        <x:v>1</x:v>
      </x:c>
      <x:c r="F4185" s="355" t="s">
        <x:v>1892</x:v>
      </x:c>
      <x:c r="G4185" s="356" t="str">
        <x:f>IF(MID(F4185,LEN(F4185)-2,1)="1","Earring",IF(MID(F4185,LEN(F4185)-2,1)="2","Necklace",IF(MID(F4185,LEN(F4185)-2,1)="3","Bracelet",IF(MID(F4185,LEN(F4185)-2,1)="4","Ring",IF(MID(F4185,LEN(F4185)-2,1)="5","Anklet","")))))</x:f>
        <x:v>Ring</x:v>
      </x:c>
      <x:c r="H4185" s="356">
        <x:v>1</x:v>
      </x:c>
      <x:c r="I4185" s="448"/>
      <x:c r="J4185" s="194" t="s">
        <x:v>7785</x:v>
      </x:c>
      <x:c r="K4185" s="194">
        <x:v>170</x:v>
      </x:c>
    </x:row>
    <x:row r="4186" spans="3:11">
      <x:c r="C4186" s="195" t="s">
        <x:v>6805</x:v>
      </x:c>
      <x:c r="D4186" s="194" t="str">
        <x:f t="shared" si="38"/>
        <x:v>Ring</x:v>
      </x:c>
      <x:c r="E4186" s="194">
        <x:v>1</x:v>
      </x:c>
      <x:c r="F4186" s="355" t="s">
        <x:v>6888</x:v>
      </x:c>
      <x:c r="G4186" s="356" t="str">
        <x:f>IF(MID(F4186,LEN(F4186)-2,1)="1","Earring",IF(MID(F4186,LEN(F4186)-2,1)="2","Necklace",IF(MID(F4186,LEN(F4186)-2,1)="3","Bracelet",IF(MID(F4186,LEN(F4186)-2,1)="4","Ring",IF(MID(F4186,LEN(F4186)-2,1)="5","Anklet","")))))</x:f>
        <x:v>Earring</x:v>
      </x:c>
      <x:c r="H4186" s="356">
        <x:v>1</x:v>
      </x:c>
      <x:c r="I4186" s="448" t="s">
        <x:v>7755</x:v>
      </x:c>
      <x:c r="J4186" s="194" t="s">
        <x:v>3163</x:v>
      </x:c>
      <x:c r="K4186" s="194">
        <x:v>160</x:v>
      </x:c>
    </x:row>
    <x:row r="4187" spans="3:11">
      <x:c r="C4187" s="195" t="s">
        <x:v>6292</x:v>
      </x:c>
      <x:c r="D4187" s="194" t="str">
        <x:f t="shared" si="38"/>
        <x:v>Ring</x:v>
      </x:c>
      <x:c r="E4187" s="194">
        <x:v>1</x:v>
      </x:c>
      <x:c r="F4187" s="195" t="s">
        <x:v>6591</x:v>
      </x:c>
      <x:c r="G4187" s="194" t="str">
        <x:f>IF(MID(F4187,LEN(F4187)-2,1)="1","Earring",IF(MID(F4187,LEN(F4187)-2,1)="2","Necklace",IF(MID(F4187,LEN(F4187)-2,1)="3","Bracelet",IF(MID(F4187,LEN(F4187)-2,1)="4","Ring",IF(MID(F4187,LEN(F4187)-2,1)="5","Anklet","")))))</x:f>
        <x:v>Bracelet</x:v>
      </x:c>
      <x:c r="H4187" s="194">
        <x:v>1</x:v>
      </x:c>
      <x:c r="I4187" s="448" t="s">
        <x:v>4958</x:v>
      </x:c>
      <x:c r="J4187" s="194" t="s">
        <x:v>7785</x:v>
      </x:c>
      <x:c r="K4187" s="194">
        <x:v>200</x:v>
      </x:c>
    </x:row>
    <x:row r="4188" spans="3:11">
      <x:c r="C4188" s="195" t="s">
        <x:v>1892</x:v>
      </x:c>
      <x:c r="D4188" s="194" t="str">
        <x:f t="shared" si="38"/>
        <x:v>Ring</x:v>
      </x:c>
      <x:c r="E4188" s="194">
        <x:v>1</x:v>
      </x:c>
      <x:c r="F4188" s="233" t="s">
        <x:v>4536</x:v>
      </x:c>
      <x:c r="G4188" s="234" t="str">
        <x:f>IF(MID(F4188,LEN(F4188)-2,1)="1","Earring",IF(MID(F4188,LEN(F4188)-2,1)="2","Necklace",IF(MID(F4188,LEN(F4188)-2,1)="3","Bracelet",IF(MID(F4188,LEN(F4188)-2,1)="4","Ring",IF(MID(F4188,LEN(F4188)-2,1)="5","Anklet","")))))</x:f>
        <x:v>Earring</x:v>
      </x:c>
      <x:c r="H4188" s="234">
        <x:v>1</x:v>
      </x:c>
      <x:c r="I4188" s="448"/>
      <x:c r="J4188" s="194" t="s">
        <x:v>7785</x:v>
      </x:c>
      <x:c r="K4188" s="194">
        <x:v>100</x:v>
      </x:c>
    </x:row>
    <x:row r="4189" spans="5:5">
      <x:c r="E4189" s="194">
        <x:f>SUM(E4179:E4188)</x:f>
        <x:v>10</x:v>
      </x:c>
    </x:row>
    <x:row r="4190" spans="1:11">
      <x:c r="A4190" s="186">
        <x:v>46002</x:v>
      </x:c>
      <x:c r="B4190" s="452" t="s">
        <x:v>7753</x:v>
      </x:c>
      <x:c r="C4190" s="195" t="s">
        <x:v>3337</x:v>
      </x:c>
      <x:c r="D4190" s="194" t="str">
        <x:f t="shared" ref="D4190:D4219" si="39">IF(MID(C4190,LEN(C4190)-2,1)="1","Earring",IF(MID(C4190,LEN(C4190)-2,1)="2","Necklace",IF(MID(C4190,LEN(C4190)-2,1)="3","Bracelet",IF(MID(C4190,LEN(C4190)-2,1)="4","Ring",IF(MID(C4190,LEN(C4190)-2,1)="5","Anklet","")))))</x:f>
        <x:v>Bracelet</x:v>
      </x:c>
      <x:c r="E4190" s="194">
        <x:v>1</x:v>
      </x:c>
      <x:c r="F4190" s="273" t="s">
        <x:v>5688</x:v>
      </x:c>
      <x:c r="G4190" s="274" t="str">
        <x:f>IF(MID(F4190,LEN(F4190)-2,1)="1","Earring",IF(MID(F4190,LEN(F4190)-2,1)="2","Necklace",IF(MID(F4190,LEN(F4190)-2,1)="3","Bracelet",IF(MID(F4190,LEN(F4190)-2,1)="4","Ring",IF(MID(F4190,LEN(F4190)-2,1)="5","Anklet","")))))</x:f>
        <x:v>Earring</x:v>
      </x:c>
      <x:c r="H4190" s="274">
        <x:v>1</x:v>
      </x:c>
      <x:c r="I4190" s="448" t="s">
        <x:v>7755</x:v>
      </x:c>
      <x:c r="J4190" s="194" t="s">
        <x:v>3163</x:v>
      </x:c>
      <x:c r="K4190" s="194">
        <x:v>190</x:v>
      </x:c>
    </x:row>
    <x:row r="4191" spans="3:11">
      <x:c r="C4191" s="195" t="s">
        <x:v>4700</x:v>
      </x:c>
      <x:c r="D4191" s="194" t="str">
        <x:f t="shared" si="39"/>
        <x:v>Bracelet</x:v>
      </x:c>
      <x:c r="E4191" s="194">
        <x:v>1</x:v>
      </x:c>
      <x:c r="F4191" s="195" t="s">
        <x:v>4276</x:v>
      </x:c>
      <x:c r="G4191" s="194" t="str">
        <x:f>IF(MID(F4191,LEN(F4191)-2,1)="1","Earring",IF(MID(F4191,LEN(F4191)-2,1)="2","Necklace",IF(MID(F4191,LEN(F4191)-2,1)="3","Bracelet",IF(MID(F4191,LEN(F4191)-2,1)="4","Ring",IF(MID(F4191,LEN(F4191)-2,1)="5","Anklet","")))))</x:f>
        <x:v>Earring</x:v>
      </x:c>
      <x:c r="H4191" s="194">
        <x:v>1</x:v>
      </x:c>
      <x:c r="I4191" s="448" t="s">
        <x:v>7755</x:v>
      </x:c>
      <x:c r="J4191" s="194" t="s">
        <x:v>2858</x:v>
      </x:c>
      <x:c r="K4191" s="194">
        <x:v>290</x:v>
      </x:c>
    </x:row>
    <x:row r="4192" spans="3:11">
      <x:c r="C4192" s="195" t="s">
        <x:v>6197</x:v>
      </x:c>
      <x:c r="D4192" s="194" t="str">
        <x:f t="shared" si="39"/>
        <x:v>Bracelet</x:v>
      </x:c>
      <x:c r="E4192" s="194">
        <x:v>1</x:v>
      </x:c>
      <x:c r="F4192" s="681" t="s">
        <x:v>8224</x:v>
      </x:c>
      <x:c r="G4192" s="682" t="str">
        <x:f>IF(MID(F4192,LEN(F4192)-2,1)="1","Earring",IF(MID(F4192,LEN(F4192)-2,1)="2","Necklace",IF(MID(F4192,LEN(F4192)-2,1)="3","Bracelet",IF(MID(F4192,LEN(F4192)-2,1)="4","Ring",IF(MID(F4192,LEN(F4192)-2,1)="5","Anklet","")))))</x:f>
        <x:v>Necklace</x:v>
      </x:c>
      <x:c r="H4192" s="682">
        <x:v>1</x:v>
      </x:c>
      <x:c r="I4192" s="448" t="s">
        <x:v>4958</x:v>
      </x:c>
      <x:c r="J4192" s="194" t="s">
        <x:v>7348</x:v>
      </x:c>
      <x:c r="K4192" s="194">
        <x:v>260</x:v>
      </x:c>
    </x:row>
    <x:row r="4193" spans="3:11">
      <x:c r="C4193" s="195" t="s">
        <x:v>8192</x:v>
      </x:c>
      <x:c r="D4193" s="194" t="str">
        <x:f t="shared" si="39"/>
        <x:v>Bracelet</x:v>
      </x:c>
      <x:c r="E4193" s="194">
        <x:v>1</x:v>
      </x:c>
      <x:c r="F4193" s="681" t="s">
        <x:v>4228</x:v>
      </x:c>
      <x:c r="G4193" s="682" t="str">
        <x:f>IF(MID(F4193,LEN(F4193)-2,1)="1","Earring",IF(MID(F4193,LEN(F4193)-2,1)="2","Necklace",IF(MID(F4193,LEN(F4193)-2,1)="3","Bracelet",IF(MID(F4193,LEN(F4193)-2,1)="4","Ring",IF(MID(F4193,LEN(F4193)-2,1)="5","Anklet","")))))</x:f>
        <x:v>Earring</x:v>
      </x:c>
      <x:c r="H4193" s="682">
        <x:v>1</x:v>
      </x:c>
      <x:c r="I4193" s="448" t="s">
        <x:v>7755</x:v>
      </x:c>
      <x:c r="J4193" s="194" t="s">
        <x:v>3163</x:v>
      </x:c>
      <x:c r="K4193" s="194">
        <x:v>150</x:v>
      </x:c>
    </x:row>
    <x:row r="4194" spans="3:11">
      <x:c r="C4194" s="195" t="s">
        <x:v>3355</x:v>
      </x:c>
      <x:c r="D4194" s="194" t="str">
        <x:f t="shared" si="39"/>
        <x:v>Bracelet</x:v>
      </x:c>
      <x:c r="E4194" s="194">
        <x:v>1</x:v>
      </x:c>
      <x:c r="F4194" s="195" t="s">
        <x:v>5868</x:v>
      </x:c>
      <x:c r="G4194" s="194" t="s">
        <x:v>4621</x:v>
      </x:c>
      <x:c r="H4194" s="194">
        <x:v>1</x:v>
      </x:c>
      <x:c r="I4194" s="448"/>
      <x:c r="J4194" s="194" t="s">
        <x:v>7785</x:v>
      </x:c>
      <x:c r="K4194" s="194">
        <x:v>150</x:v>
      </x:c>
    </x:row>
    <x:row r="4195" spans="3:11">
      <x:c r="C4195" s="195" t="s">
        <x:v>3249</x:v>
      </x:c>
      <x:c r="D4195" s="194" t="str">
        <x:f t="shared" si="39"/>
        <x:v>Bracelet</x:v>
      </x:c>
      <x:c r="E4195" s="194">
        <x:v>1</x:v>
      </x:c>
      <x:c r="F4195" s="679" t="s">
        <x:v>1795</x:v>
      </x:c>
      <x:c r="G4195" s="680" t="str">
        <x:f>IF(MID(F4195,LEN(F4195)-2,1)="1","Earring",IF(MID(F4195,LEN(F4195)-2,1)="2","Necklace",IF(MID(F4195,LEN(F4195)-2,1)="3","Bracelet",IF(MID(F4195,LEN(F4195)-2,1)="4","Ring",IF(MID(F4195,LEN(F4195)-2,1)="5","Anklet","")))))</x:f>
        <x:v>Ring</x:v>
      </x:c>
      <x:c r="H4195" s="680">
        <x:v>1</x:v>
      </x:c>
      <x:c r="I4195" s="448" t="s">
        <x:v>4958</x:v>
      </x:c>
      <x:c r="J4195" s="194" t="s">
        <x:v>3163</x:v>
      </x:c>
      <x:c r="K4195" s="194">
        <x:v>180</x:v>
      </x:c>
    </x:row>
    <x:row r="4196" spans="3:11">
      <x:c r="C4196" s="195" t="s">
        <x:v>8138</x:v>
      </x:c>
      <x:c r="D4196" s="194" t="str">
        <x:f t="shared" si="39"/>
        <x:v>Earring</x:v>
      </x:c>
      <x:c r="E4196" s="194">
        <x:v>1</x:v>
      </x:c>
      <x:c r="F4196" s="195" t="s">
        <x:v>3337</x:v>
      </x:c>
      <x:c r="G4196" s="194" t="str">
        <x:f>IF(MID(F4196,LEN(F4196)-2,1)="1","Earring",IF(MID(F4196,LEN(F4196)-2,1)="2","Necklace",IF(MID(F4196,LEN(F4196)-2,1)="3","Bracelet",IF(MID(F4196,LEN(F4196)-2,1)="4","Ring",IF(MID(F4196,LEN(F4196)-2,1)="5","Anklet","")))))</x:f>
        <x:v>Bracelet</x:v>
      </x:c>
      <x:c r="H4196" s="194">
        <x:v>1</x:v>
      </x:c>
      <x:c r="I4196" s="448" t="s">
        <x:v>4958</x:v>
      </x:c>
      <x:c r="J4196" s="194" t="s">
        <x:v>3163</x:v>
      </x:c>
      <x:c r="K4196" s="194">
        <x:v>350</x:v>
      </x:c>
    </x:row>
    <x:row r="4197" spans="3:11">
      <x:c r="C4197" s="195" t="s">
        <x:v>1878</x:v>
      </x:c>
      <x:c r="D4197" s="194" t="str">
        <x:f t="shared" si="39"/>
        <x:v>Earring</x:v>
      </x:c>
      <x:c r="E4197" s="194">
        <x:v>1</x:v>
      </x:c>
      <x:c r="F4197" s="195" t="s">
        <x:v>6200</x:v>
      </x:c>
      <x:c r="G4197" s="194" t="str">
        <x:f>IF(MID(F4197,LEN(F4197)-2,1)="1","Earring",IF(MID(F4197,LEN(F4197)-2,1)="2","Necklace",IF(MID(F4197,LEN(F4197)-2,1)="3","Bracelet",IF(MID(F4197,LEN(F4197)-2,1)="4","Ring",IF(MID(F4197,LEN(F4197)-2,1)="5","Anklet","")))))</x:f>
        <x:v>Ring</x:v>
      </x:c>
      <x:c r="H4197" s="194">
        <x:v>1</x:v>
      </x:c>
      <x:c r="I4197" s="448"/>
      <x:c r="J4197" s="194" t="s">
        <x:v>2858</x:v>
      </x:c>
      <x:c r="K4197" s="194">
        <x:v>180</x:v>
      </x:c>
    </x:row>
    <x:row r="4198" spans="3:11">
      <x:c r="C4198" s="195" t="s">
        <x:v>8314</x:v>
      </x:c>
      <x:c r="D4198" s="194" t="str">
        <x:f t="shared" si="39"/>
        <x:v>Earring</x:v>
      </x:c>
      <x:c r="E4198" s="194">
        <x:v>1</x:v>
      </x:c>
      <x:c r="F4198" s="195" t="s">
        <x:v>4543</x:v>
      </x:c>
      <x:c r="G4198" s="194" t="str">
        <x:f>IF(MID(F4198,LEN(F4198)-2,1)="1","Earring",IF(MID(F4198,LEN(F4198)-2,1)="2","Necklace",IF(MID(F4198,LEN(F4198)-2,1)="3","Bracelet",IF(MID(F4198,LEN(F4198)-2,1)="4","Ring",IF(MID(F4198,LEN(F4198)-2,1)="5","Anklet","")))))</x:f>
        <x:v>Earring</x:v>
      </x:c>
      <x:c r="H4198" s="194">
        <x:v>1</x:v>
      </x:c>
      <x:c r="I4198" s="448" t="s">
        <x:v>4958</x:v>
      </x:c>
      <x:c r="J4198" s="194" t="s">
        <x:v>3163</x:v>
      </x:c>
      <x:c r="K4198" s="194">
        <x:v>150</x:v>
      </x:c>
    </x:row>
    <x:row r="4199" spans="3:11">
      <x:c r="C4199" s="195" t="s">
        <x:v>4543</x:v>
      </x:c>
      <x:c r="D4199" s="194" t="str">
        <x:f t="shared" si="39"/>
        <x:v>Earring</x:v>
      </x:c>
      <x:c r="E4199" s="194">
        <x:v>1</x:v>
      </x:c>
      <x:c r="F4199" s="319" t="s">
        <x:v>1836</x:v>
      </x:c>
      <x:c r="G4199" s="320" t="str">
        <x:f>IF(MID(F4199,LEN(F4199)-2,1)="1","Earring",IF(MID(F4199,LEN(F4199)-2,1)="2","Necklace",IF(MID(F4199,LEN(F4199)-2,1)="3","Bracelet",IF(MID(F4199,LEN(F4199)-2,1)="4","Ring",IF(MID(F4199,LEN(F4199)-2,1)="5","Anklet","")))))</x:f>
        <x:v>Earring</x:v>
      </x:c>
      <x:c r="H4199" s="320">
        <x:v>1</x:v>
      </x:c>
      <x:c r="I4199" s="448" t="s">
        <x:v>7755</x:v>
      </x:c>
      <x:c r="J4199" s="194" t="s">
        <x:v>3163</x:v>
      </x:c>
      <x:c r="K4199" s="194">
        <x:v>150</x:v>
      </x:c>
    </x:row>
    <x:row r="4200" spans="3:11">
      <x:c r="C4200" s="195" t="s">
        <x:v>1836</x:v>
      </x:c>
      <x:c r="D4200" s="194" t="str">
        <x:f t="shared" si="39"/>
        <x:v>Earring</x:v>
      </x:c>
      <x:c r="E4200" s="194">
        <x:v>1</x:v>
      </x:c>
      <x:c r="F4200" s="319" t="s">
        <x:v>6715</x:v>
      </x:c>
      <x:c r="G4200" s="320" t="str">
        <x:f>IF(MID(F4200,LEN(F4200)-2,1)="1","Earring",IF(MID(F4200,LEN(F4200)-2,1)="2","Necklace",IF(MID(F4200,LEN(F4200)-2,1)="3","Bracelet",IF(MID(F4200,LEN(F4200)-2,1)="4","Ring",IF(MID(F4200,LEN(F4200)-2,1)="5","Anklet","")))))</x:f>
        <x:v>Earring</x:v>
      </x:c>
      <x:c r="H4200" s="320">
        <x:v>1</x:v>
      </x:c>
      <x:c r="I4200" s="448" t="s">
        <x:v>4958</x:v>
      </x:c>
      <x:c r="J4200" s="194" t="s">
        <x:v>3163</x:v>
      </x:c>
      <x:c r="K4200" s="194">
        <x:v>150</x:v>
      </x:c>
    </x:row>
    <x:row r="4201" spans="3:11">
      <x:c r="C4201" s="195" t="s">
        <x:v>6715</x:v>
      </x:c>
      <x:c r="D4201" s="194" t="str">
        <x:f t="shared" si="39"/>
        <x:v>Earring</x:v>
      </x:c>
      <x:c r="E4201" s="194">
        <x:v>1</x:v>
      </x:c>
      <x:c r="F4201" s="319" t="s">
        <x:v>4700</x:v>
      </x:c>
      <x:c r="G4201" s="320" t="str">
        <x:f>IF(MID(F4201,LEN(F4201)-2,1)="1","Earring",IF(MID(F4201,LEN(F4201)-2,1)="2","Necklace",IF(MID(F4201,LEN(F4201)-2,1)="3","Bracelet",IF(MID(F4201,LEN(F4201)-2,1)="4","Ring",IF(MID(F4201,LEN(F4201)-2,1)="5","Anklet","")))))</x:f>
        <x:v>Bracelet</x:v>
      </x:c>
      <x:c r="H4201" s="320">
        <x:v>1</x:v>
      </x:c>
      <x:c r="I4201" s="448"/>
      <x:c r="J4201" s="194" t="s">
        <x:v>3163</x:v>
      </x:c>
      <x:c r="K4201" s="194">
        <x:v>150</x:v>
      </x:c>
    </x:row>
    <x:row r="4202" spans="3:11">
      <x:c r="C4202" s="195" t="s">
        <x:v>4780</x:v>
      </x:c>
      <x:c r="D4202" s="194" t="str">
        <x:f t="shared" si="39"/>
        <x:v>Earring</x:v>
      </x:c>
      <x:c r="E4202" s="194">
        <x:v>1</x:v>
      </x:c>
      <x:c r="F4202" s="319" t="s">
        <x:v>4780</x:v>
      </x:c>
      <x:c r="G4202" s="320" t="str">
        <x:f>IF(MID(F4202,LEN(F4202)-2,1)="1","Earring",IF(MID(F4202,LEN(F4202)-2,1)="2","Necklace",IF(MID(F4202,LEN(F4202)-2,1)="3","Bracelet",IF(MID(F4202,LEN(F4202)-2,1)="4","Ring",IF(MID(F4202,LEN(F4202)-2,1)="5","Anklet","")))))</x:f>
        <x:v>Earring</x:v>
      </x:c>
      <x:c r="H4202" s="320">
        <x:v>1</x:v>
      </x:c>
      <x:c r="I4202" s="448"/>
      <x:c r="J4202" s="194" t="s">
        <x:v>7785</x:v>
      </x:c>
      <x:c r="K4202" s="194">
        <x:v>150</x:v>
      </x:c>
    </x:row>
    <x:row r="4203" spans="3:11">
      <x:c r="C4203" s="195" t="s">
        <x:v>3371</x:v>
      </x:c>
      <x:c r="D4203" s="194" t="str">
        <x:f t="shared" si="39"/>
        <x:v>Earring</x:v>
      </x:c>
      <x:c r="E4203" s="194">
        <x:v>1</x:v>
      </x:c>
      <x:c r="F4203" s="195" t="s">
        <x:v>3294</x:v>
      </x:c>
      <x:c r="G4203" s="194" t="str">
        <x:f>IF(MID(F4203,LEN(F4203)-2,1)="1","Earring",IF(MID(F4203,LEN(F4203)-2,1)="2","Necklace",IF(MID(F4203,LEN(F4203)-2,1)="3","Bracelet",IF(MID(F4203,LEN(F4203)-2,1)="4","Ring",IF(MID(F4203,LEN(F4203)-2,1)="5","Anklet","")))))</x:f>
        <x:v>Necklace</x:v>
      </x:c>
      <x:c r="H4203" s="194">
        <x:v>1</x:v>
      </x:c>
      <x:c r="I4203" s="448"/>
      <x:c r="J4203" s="194" t="s">
        <x:v>7785</x:v>
      </x:c>
      <x:c r="K4203" s="194">
        <x:v>170</x:v>
      </x:c>
    </x:row>
    <x:row r="4204" spans="3:11">
      <x:c r="C4204" s="195" t="s">
        <x:v>4513</x:v>
      </x:c>
      <x:c r="D4204" s="194" t="str">
        <x:f t="shared" si="39"/>
        <x:v>Earring</x:v>
      </x:c>
      <x:c r="E4204" s="194">
        <x:v>1</x:v>
      </x:c>
      <x:c r="F4204" s="195" t="s">
        <x:v>4555</x:v>
      </x:c>
      <x:c r="G4204" s="194" t="str">
        <x:f>IF(MID(F4204,LEN(F4204)-2,1)="1","Earring",IF(MID(F4204,LEN(F4204)-2,1)="2","Necklace",IF(MID(F4204,LEN(F4204)-2,1)="3","Bracelet",IF(MID(F4204,LEN(F4204)-2,1)="4","Ring",IF(MID(F4204,LEN(F4204)-2,1)="5","Anklet","")))))</x:f>
        <x:v>Necklace</x:v>
      </x:c>
      <x:c r="H4204" s="194">
        <x:v>1</x:v>
      </x:c>
      <x:c r="I4204" s="448" t="s">
        <x:v>4958</x:v>
      </x:c>
      <x:c r="J4204" s="194" t="s">
        <x:v>8995</x:v>
      </x:c>
      <x:c r="K4204" s="194">
        <x:v>150</x:v>
      </x:c>
    </x:row>
    <x:row r="4205" spans="3:11">
      <x:c r="C4205" s="195" t="s">
        <x:v>8882</x:v>
      </x:c>
      <x:c r="D4205" s="194" t="str">
        <x:f t="shared" si="39"/>
        <x:v>Earring</x:v>
      </x:c>
      <x:c r="E4205" s="194">
        <x:v>1</x:v>
      </x:c>
      <x:c r="F4205" s="195" t="s">
        <x:v>4525</x:v>
      </x:c>
      <x:c r="G4205" s="194" t="str">
        <x:f>IF(MID(F4205,LEN(F4205)-2,1)="1","Earring",IF(MID(F4205,LEN(F4205)-2,1)="2","Necklace",IF(MID(F4205,LEN(F4205)-2,1)="3","Bracelet",IF(MID(F4205,LEN(F4205)-2,1)="4","Ring",IF(MID(F4205,LEN(F4205)-2,1)="5","Anklet","")))))</x:f>
        <x:v>Ring</x:v>
      </x:c>
      <x:c r="H4205" s="194">
        <x:v>1</x:v>
      </x:c>
      <x:c r="I4205" s="448" t="s">
        <x:v>4958</x:v>
      </x:c>
      <x:c r="J4205" s="194" t="s">
        <x:v>7785</x:v>
      </x:c>
      <x:c r="K4205" s="194">
        <x:v>240</x:v>
      </x:c>
    </x:row>
    <x:row r="4206" spans="3:11">
      <x:c r="C4206" s="195" t="s">
        <x:v>9055</x:v>
      </x:c>
      <x:c r="D4206" s="194" t="str">
        <x:f t="shared" si="39"/>
        <x:v>Earring</x:v>
      </x:c>
      <x:c r="E4206" s="194">
        <x:v>1</x:v>
      </x:c>
      <x:c r="F4206" s="349" t="s">
        <x:v>3351</x:v>
      </x:c>
      <x:c r="G4206" s="350" t="str">
        <x:f>IF(MID(F4206,LEN(F4206)-2,1)="1","Earring",IF(MID(F4206,LEN(F4206)-2,1)="2","Necklace",IF(MID(F4206,LEN(F4206)-2,1)="3","Bracelet",IF(MID(F4206,LEN(F4206)-2,1)="4","Ring",IF(MID(F4206,LEN(F4206)-2,1)="5","Anklet","")))))</x:f>
        <x:v>Necklace</x:v>
      </x:c>
      <x:c r="H4206" s="350">
        <x:v>1</x:v>
      </x:c>
      <x:c r="I4206" s="448"/>
      <x:c r="J4206" s="194" t="s">
        <x:v>7785</x:v>
      </x:c>
      <x:c r="K4206" s="194">
        <x:v>150</x:v>
      </x:c>
    </x:row>
    <x:row r="4207" spans="3:11">
      <x:c r="C4207" s="195" t="s">
        <x:v>4233</x:v>
      </x:c>
      <x:c r="D4207" s="194" t="str">
        <x:f t="shared" si="39"/>
        <x:v>Earring</x:v>
      </x:c>
      <x:c r="E4207" s="194">
        <x:v>1</x:v>
      </x:c>
      <x:c r="F4207" s="349" t="s">
        <x:v>3371</x:v>
      </x:c>
      <x:c r="G4207" s="350" t="str">
        <x:f>IF(MID(F4207,LEN(F4207)-2,1)="1","Earring",IF(MID(F4207,LEN(F4207)-2,1)="2","Necklace",IF(MID(F4207,LEN(F4207)-2,1)="3","Bracelet",IF(MID(F4207,LEN(F4207)-2,1)="4","Ring",IF(MID(F4207,LEN(F4207)-2,1)="5","Anklet","")))))</x:f>
        <x:v>Earring</x:v>
      </x:c>
      <x:c r="H4207" s="350">
        <x:v>1</x:v>
      </x:c>
      <x:c r="I4207" s="448" t="s">
        <x:v>4958</x:v>
      </x:c>
      <x:c r="J4207" s="194" t="s">
        <x:v>3163</x:v>
      </x:c>
      <x:c r="K4207" s="194">
        <x:v>160</x:v>
      </x:c>
    </x:row>
    <x:row r="4208" spans="3:11">
      <x:c r="C4208" s="195" t="s">
        <x:v>4455</x:v>
      </x:c>
      <x:c r="D4208" s="194" t="str">
        <x:f t="shared" si="39"/>
        <x:v>Earring</x:v>
      </x:c>
      <x:c r="E4208" s="194">
        <x:v>1</x:v>
      </x:c>
      <x:c r="F4208" s="195" t="s">
        <x:v>4513</x:v>
      </x:c>
      <x:c r="G4208" s="194" t="str">
        <x:f>IF(MID(F4208,LEN(F4208)-2,1)="1","Earring",IF(MID(F4208,LEN(F4208)-2,1)="2","Necklace",IF(MID(F4208,LEN(F4208)-2,1)="3","Bracelet",IF(MID(F4208,LEN(F4208)-2,1)="4","Ring",IF(MID(F4208,LEN(F4208)-2,1)="5","Anklet","")))))</x:f>
        <x:v>Earring</x:v>
      </x:c>
      <x:c r="H4208" s="194">
        <x:v>1</x:v>
      </x:c>
      <x:c r="I4208" s="448"/>
      <x:c r="J4208" s="194" t="s">
        <x:v>7785</x:v>
      </x:c>
      <x:c r="K4208" s="194">
        <x:v>130</x:v>
      </x:c>
    </x:row>
    <x:row r="4209" spans="3:11">
      <x:c r="C4209" s="195" t="s">
        <x:v>1790</x:v>
      </x:c>
      <x:c r="D4209" s="194" t="str">
        <x:f t="shared" si="39"/>
        <x:v>Earring</x:v>
      </x:c>
      <x:c r="E4209" s="194">
        <x:v>2</x:v>
      </x:c>
      <x:c r="F4209" s="195" t="s">
        <x:v>8882</x:v>
      </x:c>
      <x:c r="G4209" s="194" t="str">
        <x:f>IF(MID(F4209,LEN(F4209)-2,1)="1","Earring",IF(MID(F4209,LEN(F4209)-2,1)="2","Necklace",IF(MID(F4209,LEN(F4209)-2,1)="3","Bracelet",IF(MID(F4209,LEN(F4209)-2,1)="4","Ring",IF(MID(F4209,LEN(F4209)-2,1)="5","Anklet","")))))</x:f>
        <x:v>Earring</x:v>
      </x:c>
      <x:c r="H4209" s="194">
        <x:v>1</x:v>
      </x:c>
      <x:c r="I4209" s="448" t="s">
        <x:v>4958</x:v>
      </x:c>
      <x:c r="J4209" s="194" t="s">
        <x:v>7348</x:v>
      </x:c>
      <x:c r="K4209" s="194">
        <x:v>160</x:v>
      </x:c>
    </x:row>
    <x:row r="4210" spans="3:11">
      <x:c r="C4210" s="195" t="s">
        <x:v>8253</x:v>
      </x:c>
      <x:c r="D4210" s="194" t="str">
        <x:f t="shared" si="39"/>
        <x:v>Necklace</x:v>
      </x:c>
      <x:c r="E4210" s="194">
        <x:v>1</x:v>
      </x:c>
      <x:c r="F4210" s="195" t="s">
        <x:v>9055</x:v>
      </x:c>
      <x:c r="G4210" s="194" t="str">
        <x:f>IF(MID(F4210,LEN(F4210)-2,1)="1","Earring",IF(MID(F4210,LEN(F4210)-2,1)="2","Necklace",IF(MID(F4210,LEN(F4210)-2,1)="3","Bracelet",IF(MID(F4210,LEN(F4210)-2,1)="4","Ring",IF(MID(F4210,LEN(F4210)-2,1)="5","Anklet","")))))</x:f>
        <x:v>Earring</x:v>
      </x:c>
      <x:c r="H4210" s="194">
        <x:v>1</x:v>
      </x:c>
      <x:c r="I4210" s="448" t="s">
        <x:v>4958</x:v>
      </x:c>
      <x:c r="J4210" s="194" t="s">
        <x:v>3163</x:v>
      </x:c>
      <x:c r="K4210" s="194">
        <x:v>180</x:v>
      </x:c>
    </x:row>
    <x:row r="4211" spans="3:11">
      <x:c r="C4211" s="195" t="s">
        <x:v>8268</x:v>
      </x:c>
      <x:c r="D4211" s="194" t="str">
        <x:f t="shared" si="39"/>
        <x:v>Bracelet</x:v>
      </x:c>
      <x:c r="E4211" s="194">
        <x:v>1</x:v>
      </x:c>
      <x:c r="F4211" s="195" t="s">
        <x:v>4233</x:v>
      </x:c>
      <x:c r="G4211" s="194" t="str">
        <x:f>IF(MID(F4211,LEN(F4211)-2,1)="1","Earring",IF(MID(F4211,LEN(F4211)-2,1)="2","Necklace",IF(MID(F4211,LEN(F4211)-2,1)="3","Bracelet",IF(MID(F4211,LEN(F4211)-2,1)="4","Ring",IF(MID(F4211,LEN(F4211)-2,1)="5","Anklet","")))))</x:f>
        <x:v>Earring</x:v>
      </x:c>
      <x:c r="H4211" s="194">
        <x:v>1</x:v>
      </x:c>
      <x:c r="I4211" s="448"/>
      <x:c r="J4211" s="194" t="s">
        <x:v>7785</x:v>
      </x:c>
      <x:c r="K4211" s="194">
        <x:v>190</x:v>
      </x:c>
    </x:row>
    <x:row r="4212" spans="3:11">
      <x:c r="C4212" s="195" t="s">
        <x:v>3294</x:v>
      </x:c>
      <x:c r="D4212" s="194" t="str">
        <x:f t="shared" si="39"/>
        <x:v>Necklace</x:v>
      </x:c>
      <x:c r="E4212" s="194">
        <x:v>1</x:v>
      </x:c>
      <x:c r="F4212" s="195" t="s">
        <x:v>6197</x:v>
      </x:c>
      <x:c r="G4212" s="194" t="str">
        <x:f>IF(MID(F4212,LEN(F4212)-2,1)="1","Earring",IF(MID(F4212,LEN(F4212)-2,1)="2","Necklace",IF(MID(F4212,LEN(F4212)-2,1)="3","Bracelet",IF(MID(F4212,LEN(F4212)-2,1)="4","Ring",IF(MID(F4212,LEN(F4212)-2,1)="5","Anklet","")))))</x:f>
        <x:v>Bracelet</x:v>
      </x:c>
      <x:c r="H4212" s="194">
        <x:v>1</x:v>
      </x:c>
      <x:c r="I4212" s="448"/>
      <x:c r="J4212" s="194" t="s">
        <x:v>7785</x:v>
      </x:c>
      <x:c r="K4212" s="194">
        <x:v>180</x:v>
      </x:c>
    </x:row>
    <x:row r="4213" spans="3:11">
      <x:c r="C4213" s="195" t="s">
        <x:v>4555</x:v>
      </x:c>
      <x:c r="D4213" s="194" t="str">
        <x:f t="shared" si="39"/>
        <x:v>Necklace</x:v>
      </x:c>
      <x:c r="E4213" s="194">
        <x:v>1</x:v>
      </x:c>
      <x:c r="F4213" s="195" t="s">
        <x:v>6051</x:v>
      </x:c>
      <x:c r="G4213" s="194" t="str">
        <x:f>IF(MID(F4213,LEN(F4213)-2,1)="1","Earring",IF(MID(F4213,LEN(F4213)-2,1)="2","Necklace",IF(MID(F4213,LEN(F4213)-2,1)="3","Bracelet",IF(MID(F4213,LEN(F4213)-2,1)="4","Ring",IF(MID(F4213,LEN(F4213)-2,1)="5","Anklet","")))))</x:f>
        <x:v>Necklace</x:v>
      </x:c>
      <x:c r="H4213" s="194">
        <x:v>1</x:v>
      </x:c>
      <x:c r="I4213" s="448" t="s">
        <x:v>4958</x:v>
      </x:c>
      <x:c r="J4213" s="194" t="s">
        <x:v>3163</x:v>
      </x:c>
      <x:c r="K4213" s="194">
        <x:v>280</x:v>
      </x:c>
    </x:row>
    <x:row r="4214" spans="3:11">
      <x:c r="C4214" s="195" t="s">
        <x:v>3351</x:v>
      </x:c>
      <x:c r="D4214" s="194" t="str">
        <x:f t="shared" si="39"/>
        <x:v>Necklace</x:v>
      </x:c>
      <x:c r="E4214" s="194">
        <x:v>1</x:v>
      </x:c>
      <x:c r="F4214" s="195" t="s">
        <x:v>4455</x:v>
      </x:c>
      <x:c r="G4214" s="194" t="str">
        <x:f>IF(MID(F4214,LEN(F4214)-2,1)="1","Earring",IF(MID(F4214,LEN(F4214)-2,1)="2","Necklace",IF(MID(F4214,LEN(F4214)-2,1)="3","Bracelet",IF(MID(F4214,LEN(F4214)-2,1)="4","Ring",IF(MID(F4214,LEN(F4214)-2,1)="5","Anklet","")))))</x:f>
        <x:v>Earring</x:v>
      </x:c>
      <x:c r="H4214" s="194">
        <x:v>1</x:v>
      </x:c>
      <x:c r="I4214" s="448"/>
      <x:c r="J4214" s="194" t="s">
        <x:v>3163</x:v>
      </x:c>
      <x:c r="K4214" s="194">
        <x:v>180</x:v>
      </x:c>
    </x:row>
    <x:row r="4215" spans="3:11">
      <x:c r="C4215" s="195" t="s">
        <x:v>6051</x:v>
      </x:c>
      <x:c r="D4215" s="194" t="str">
        <x:f t="shared" si="39"/>
        <x:v>Necklace</x:v>
      </x:c>
      <x:c r="E4215" s="194">
        <x:v>1</x:v>
      </x:c>
      <x:c r="F4215" s="195" t="s">
        <x:v>8192</x:v>
      </x:c>
      <x:c r="G4215" s="194" t="str">
        <x:f>IF(MID(F4215,LEN(F4215)-2,1)="1","Earring",IF(MID(F4215,LEN(F4215)-2,1)="2","Necklace",IF(MID(F4215,LEN(F4215)-2,1)="3","Bracelet",IF(MID(F4215,LEN(F4215)-2,1)="4","Ring",IF(MID(F4215,LEN(F4215)-2,1)="5","Anklet","")))))</x:f>
        <x:v>Bracelet</x:v>
      </x:c>
      <x:c r="H4215" s="194">
        <x:v>1</x:v>
      </x:c>
      <x:c r="I4215" s="448"/>
      <x:c r="J4215" s="194" t="s">
        <x:v>7785</x:v>
      </x:c>
      <x:c r="K4215" s="194">
        <x:v>150</x:v>
      </x:c>
    </x:row>
    <x:row r="4216" spans="3:11">
      <x:c r="C4216" s="195" t="s">
        <x:v>6902</x:v>
      </x:c>
      <x:c r="D4216" s="194" t="str">
        <x:f t="shared" si="39"/>
        <x:v>Necklace</x:v>
      </x:c>
      <x:c r="E4216" s="194">
        <x:v>2</x:v>
      </x:c>
      <x:c r="F4216" s="233" t="s">
        <x:v>6902</x:v>
      </x:c>
      <x:c r="G4216" s="234" t="str">
        <x:f>IF(MID(F4216,LEN(F4216)-2,1)="1","Earring",IF(MID(F4216,LEN(F4216)-2,1)="2","Necklace",IF(MID(F4216,LEN(F4216)-2,1)="3","Bracelet",IF(MID(F4216,LEN(F4216)-2,1)="4","Ring",IF(MID(F4216,LEN(F4216)-2,1)="5","Anklet","")))))</x:f>
        <x:v>Necklace</x:v>
      </x:c>
      <x:c r="H4216" s="234">
        <x:v>2</x:v>
      </x:c>
      <x:c r="I4216" s="448" t="s">
        <x:v>7755</x:v>
      </x:c>
      <x:c r="J4216" s="194" t="s">
        <x:v>3163</x:v>
      </x:c>
      <x:c r="K4216" s="194">
        <x:v>340</x:v>
      </x:c>
    </x:row>
    <x:row r="4217" spans="3:11">
      <x:c r="C4217" s="195" t="s">
        <x:v>1795</x:v>
      </x:c>
      <x:c r="D4217" s="194" t="str">
        <x:f t="shared" si="39"/>
        <x:v>Ring</x:v>
      </x:c>
      <x:c r="E4217" s="194">
        <x:v>1</x:v>
      </x:c>
      <x:c r="F4217" s="233" t="s">
        <x:v>3355</x:v>
      </x:c>
      <x:c r="G4217" s="234" t="str">
        <x:f>IF(MID(F4217,LEN(F4217)-2,1)="1","Earring",IF(MID(F4217,LEN(F4217)-2,1)="2","Necklace",IF(MID(F4217,LEN(F4217)-2,1)="3","Bracelet",IF(MID(F4217,LEN(F4217)-2,1)="4","Ring",IF(MID(F4217,LEN(F4217)-2,1)="5","Anklet","")))))</x:f>
        <x:v>Bracelet</x:v>
      </x:c>
      <x:c r="H4217" s="234">
        <x:v>1</x:v>
      </x:c>
      <x:c r="I4217" s="448"/>
      <x:c r="J4217" s="194" t="s">
        <x:v>3163</x:v>
      </x:c>
      <x:c r="K4217" s="194">
        <x:v>190</x:v>
      </x:c>
    </x:row>
    <x:row r="4218" spans="3:11">
      <x:c r="C4218" s="195" t="s">
        <x:v>6200</x:v>
      </x:c>
      <x:c r="D4218" s="194" t="str">
        <x:f t="shared" si="39"/>
        <x:v>Ring</x:v>
      </x:c>
      <x:c r="E4218" s="194">
        <x:v>1</x:v>
      </x:c>
      <x:c r="F4218" s="233" t="s">
        <x:v>3249</x:v>
      </x:c>
      <x:c r="G4218" s="234" t="str">
        <x:f>IF(MID(F4218,LEN(F4218)-2,1)="1","Earring",IF(MID(F4218,LEN(F4218)-2,1)="2","Necklace",IF(MID(F4218,LEN(F4218)-2,1)="3","Bracelet",IF(MID(F4218,LEN(F4218)-2,1)="4","Ring",IF(MID(F4218,LEN(F4218)-2,1)="5","Anklet","")))))</x:f>
        <x:v>Bracelet</x:v>
      </x:c>
      <x:c r="H4218" s="234">
        <x:v>1</x:v>
      </x:c>
      <x:c r="I4218" s="448" t="s">
        <x:v>7755</x:v>
      </x:c>
      <x:c r="J4218" s="194" t="s">
        <x:v>3163</x:v>
      </x:c>
      <x:c r="K4218" s="194">
        <x:v>240</x:v>
      </x:c>
    </x:row>
    <x:row r="4219" spans="3:11">
      <x:c r="C4219" s="195" t="s">
        <x:v>4525</x:v>
      </x:c>
      <x:c r="D4219" s="194" t="str">
        <x:f t="shared" si="39"/>
        <x:v>Ring</x:v>
      </x:c>
      <x:c r="E4219" s="194">
        <x:v>1</x:v>
      </x:c>
      <x:c r="F4219" s="233" t="s">
        <x:v>1790</x:v>
      </x:c>
      <x:c r="G4219" s="234" t="str">
        <x:f>IF(MID(F4219,LEN(F4219)-2,1)="1","Earring",IF(MID(F4219,LEN(F4219)-2,1)="2","Necklace",IF(MID(F4219,LEN(F4219)-2,1)="3","Bracelet",IF(MID(F4219,LEN(F4219)-2,1)="4","Ring",IF(MID(F4219,LEN(F4219)-2,1)="5","Anklet","")))))</x:f>
        <x:v>Earring</x:v>
      </x:c>
      <x:c r="H4219" s="234">
        <x:v>2</x:v>
      </x:c>
      <x:c r="I4219" s="448" t="s">
        <x:v>7755</x:v>
      </x:c>
      <x:c r="J4219" s="194" t="s">
        <x:v>7785</x:v>
      </x:c>
      <x:c r="K4219" s="194">
        <x:v>100</x:v>
      </x:c>
    </x:row>
    <x:row r="4220" spans="5:5">
      <x:c r="E4220" s="194">
        <x:f>SUM(E4190:E4219)</x:f>
        <x:v>32</x:v>
      </x:c>
    </x:row>
    <x:row r="4221" spans="1:11">
      <x:c r="A4221" s="186">
        <x:v>46003</x:v>
      </x:c>
      <x:c r="B4221" s="452" t="s">
        <x:v>7716</x:v>
      </x:c>
      <x:c r="C4221" s="195" t="s">
        <x:v>6199</x:v>
      </x:c>
      <x:c r="D4221" s="194" t="s">
        <x:v>2999</x:v>
      </x:c>
      <x:c r="E4221" s="194">
        <x:v>1</x:v>
      </x:c>
      <x:c r="F4221" s="195" t="s">
        <x:v>2155</x:v>
      </x:c>
      <x:c r="G4221" s="194" t="str">
        <x:f>IF(MID(F4221,LEN(F4221)-2,1)="1","Earring",IF(MID(F4221,LEN(F4221)-2,1)="2","Necklace",IF(MID(F4221,LEN(F4221)-2,1)="3","Bracelet",IF(MID(F4221,LEN(F4221)-2,1)="4","Ring",IF(MID(F4221,LEN(F4221)-2,1)="5","Anklet","")))))</x:f>
        <x:v>Bracelet</x:v>
      </x:c>
      <x:c r="H4221" s="194">
        <x:v>1</x:v>
      </x:c>
      <x:c r="I4221" s="448" t="s">
        <x:v>7755</x:v>
      </x:c>
      <x:c r="J4221" s="194" t="s">
        <x:v>7766</x:v>
      </x:c>
      <x:c r="K4221" s="194">
        <x:v>190</x:v>
      </x:c>
    </x:row>
    <x:row r="4222" spans="3:11">
      <x:c r="C4222" s="195" t="s">
        <x:v>3275</x:v>
      </x:c>
      <x:c r="D4222" s="194" t="s">
        <x:v>2999</x:v>
      </x:c>
      <x:c r="E4222" s="194">
        <x:v>1</x:v>
      </x:c>
      <x:c r="F4222" s="685" t="s">
        <x:v>4324</x:v>
      </x:c>
      <x:c r="G4222" s="686" t="str">
        <x:f>IF(MID(F4222,LEN(F4222)-2,1)="1","Earring",IF(MID(F4222,LEN(F4222)-2,1)="2","Necklace",IF(MID(F4222,LEN(F4222)-2,1)="3","Bracelet",IF(MID(F4222,LEN(F4222)-2,1)="4","Ring",IF(MID(F4222,LEN(F4222)-2,1)="5","Anklet","")))))</x:f>
        <x:v>Ring</x:v>
      </x:c>
      <x:c r="H4222" s="686">
        <x:v>1</x:v>
      </x:c>
      <x:c r="I4222" s="448"/>
      <x:c r="J4222" s="194" t="s">
        <x:v>8995</x:v>
      </x:c>
      <x:c r="K4222" s="194">
        <x:v>170</x:v>
      </x:c>
    </x:row>
    <x:row r="4223" spans="3:11">
      <x:c r="C4223" s="195" t="s">
        <x:v>6121</x:v>
      </x:c>
      <x:c r="D4223" s="194" t="s">
        <x:v>2999</x:v>
      </x:c>
      <x:c r="E4223" s="194">
        <x:v>1</x:v>
      </x:c>
      <x:c r="F4223" s="195" t="s">
        <x:v>8433</x:v>
      </x:c>
      <x:c r="G4223" s="194" t="s">
        <x:v>3016</x:v>
      </x:c>
      <x:c r="H4223" s="194">
        <x:v>1</x:v>
      </x:c>
      <x:c r="I4223" s="448"/>
      <x:c r="J4223" s="194" t="s">
        <x:v>7785</x:v>
      </x:c>
      <x:c r="K4223" s="194">
        <x:v>150</x:v>
      </x:c>
    </x:row>
    <x:row r="4224" spans="3:11">
      <x:c r="C4224" s="195" t="s">
        <x:v>5948</x:v>
      </x:c>
      <x:c r="D4224" s="194" t="str">
        <x:f t="shared" ref="D4224:D4266" si="40">IF(MID(C4224,LEN(C4224)-2,1)="1","Earring",IF(MID(C4224,LEN(C4224)-2,1)="2","Necklace",IF(MID(C4224,LEN(C4224)-2,1)="3","Bracelet",IF(MID(C4224,LEN(C4224)-2,1)="4","Ring",IF(MID(C4224,LEN(C4224)-2,1)="5","Anklet","")))))</x:f>
        <x:v>Bracelet</x:v>
      </x:c>
      <x:c r="E4224" s="194">
        <x:v>1</x:v>
      </x:c>
      <x:c r="F4224" s="683" t="s">
        <x:v>2318</x:v>
      </x:c>
      <x:c r="G4224" s="684" t="str">
        <x:f>IF(MID(F4224,LEN(F4224)-2,1)="1","Earring",IF(MID(F4224,LEN(F4224)-2,1)="2","Necklace",IF(MID(F4224,LEN(F4224)-2,1)="3","Bracelet",IF(MID(F4224,LEN(F4224)-2,1)="4","Ring",IF(MID(F4224,LEN(F4224)-2,1)="5","Anklet","")))))</x:f>
        <x:v>Ring</x:v>
      </x:c>
      <x:c r="H4224" s="684">
        <x:v>1</x:v>
      </x:c>
      <x:c r="I4224" s="448" t="s">
        <x:v>7755</x:v>
      </x:c>
      <x:c r="J4224" s="194" t="s">
        <x:v>3163</x:v>
      </x:c>
      <x:c r="K4224" s="194">
        <x:v>290</x:v>
      </x:c>
    </x:row>
    <x:row r="4225" spans="3:11">
      <x:c r="C4225" s="195" t="s">
        <x:v>3325</x:v>
      </x:c>
      <x:c r="D4225" s="194" t="str">
        <x:f t="shared" si="40"/>
        <x:v>Bracelet</x:v>
      </x:c>
      <x:c r="E4225" s="194">
        <x:v>1</x:v>
      </x:c>
      <x:c r="F4225" s="195" t="s">
        <x:v>4337</x:v>
      </x:c>
      <x:c r="G4225" s="194" t="str">
        <x:f>IF(MID(F4225,LEN(F4225)-2,1)="1","Earring",IF(MID(F4225,LEN(F4225)-2,1)="2","Necklace",IF(MID(F4225,LEN(F4225)-2,1)="3","Bracelet",IF(MID(F4225,LEN(F4225)-2,1)="4","Ring",IF(MID(F4225,LEN(F4225)-2,1)="5","Anklet","")))))</x:f>
        <x:v>Ring</x:v>
      </x:c>
      <x:c r="H4225" s="194">
        <x:v>1</x:v>
      </x:c>
      <x:c r="I4225" s="448" t="s">
        <x:v>7755</x:v>
      </x:c>
      <x:c r="J4225" s="194" t="s">
        <x:v>8995</x:v>
      </x:c>
      <x:c r="K4225" s="194">
        <x:v>130</x:v>
      </x:c>
    </x:row>
    <x:row r="4226" spans="3:11">
      <x:c r="C4226" s="195" t="s">
        <x:v>6667</x:v>
      </x:c>
      <x:c r="D4226" s="194" t="str">
        <x:f t="shared" si="40"/>
        <x:v>Bracelet</x:v>
      </x:c>
      <x:c r="E4226" s="194">
        <x:v>1</x:v>
      </x:c>
      <x:c r="F4226" s="328" t="s">
        <x:v>8409</x:v>
      </x:c>
      <x:c r="G4226" s="329" t="str">
        <x:f>IF(MID(F4226,LEN(F4226)-2,1)="1","Earring",IF(MID(F4226,LEN(F4226)-2,1)="2","Necklace",IF(MID(F4226,LEN(F4226)-2,1)="3","Bracelet",IF(MID(F4226,LEN(F4226)-2,1)="4","Ring",IF(MID(F4226,LEN(F4226)-2,1)="5","Anklet","")))))</x:f>
        <x:v>Ring</x:v>
      </x:c>
      <x:c r="H4226" s="329">
        <x:v>2</x:v>
      </x:c>
      <x:c r="I4226" s="448"/>
      <x:c r="J4226" s="194" t="s">
        <x:v>7785</x:v>
      </x:c>
      <x:c r="K4226" s="194">
        <x:v>130</x:v>
      </x:c>
    </x:row>
    <x:row r="4227" spans="3:11">
      <x:c r="C4227" s="195" t="s">
        <x:v>6852</x:v>
      </x:c>
      <x:c r="D4227" s="194" t="str">
        <x:f t="shared" si="40"/>
        <x:v>Bracelet</x:v>
      </x:c>
      <x:c r="E4227" s="194">
        <x:v>1</x:v>
      </x:c>
      <x:c r="F4227" s="195" t="s">
        <x:v>8332</x:v>
      </x:c>
      <x:c r="G4227" s="194" t="str">
        <x:f>IF(MID(F4227,LEN(F4227)-2,1)="1","Earring",IF(MID(F4227,LEN(F4227)-2,1)="2","Necklace",IF(MID(F4227,LEN(F4227)-2,1)="3","Bracelet",IF(MID(F4227,LEN(F4227)-2,1)="4","Ring",IF(MID(F4227,LEN(F4227)-2,1)="5","Anklet","")))))</x:f>
        <x:v>Necklace</x:v>
      </x:c>
      <x:c r="H4227" s="194">
        <x:v>1</x:v>
      </x:c>
      <x:c r="I4227" s="448" t="s">
        <x:v>4958</x:v>
      </x:c>
      <x:c r="J4227" s="194" t="s">
        <x:v>8995</x:v>
      </x:c>
      <x:c r="K4227" s="194">
        <x:v>180</x:v>
      </x:c>
    </x:row>
    <x:row r="4228" spans="3:11">
      <x:c r="C4228" s="195" t="s">
        <x:v>1825</x:v>
      </x:c>
      <x:c r="D4228" s="194" t="str">
        <x:f t="shared" si="40"/>
        <x:v>Bracelet</x:v>
      </x:c>
      <x:c r="E4228" s="194">
        <x:v>1</x:v>
      </x:c>
      <x:c r="F4228" s="404" t="s">
        <x:v>8784</x:v>
      </x:c>
      <x:c r="G4228" s="405" t="str">
        <x:f>IF(MID(F4228,LEN(F4228)-2,1)="1","Earring",IF(MID(F4228,LEN(F4228)-2,1)="2","Necklace",IF(MID(F4228,LEN(F4228)-2,1)="3","Bracelet",IF(MID(F4228,LEN(F4228)-2,1)="4","Ring",IF(MID(F4228,LEN(F4228)-2,1)="5","Anklet","")))))</x:f>
        <x:v>Earring</x:v>
      </x:c>
      <x:c r="H4228" s="405">
        <x:v>1</x:v>
      </x:c>
      <x:c r="I4228" s="448" t="s">
        <x:v>7755</x:v>
      </x:c>
      <x:c r="J4228" s="194" t="s">
        <x:v>2858</x:v>
      </x:c>
      <x:c r="K4228" s="194">
        <x:v>230</x:v>
      </x:c>
    </x:row>
    <x:row r="4229" spans="3:11">
      <x:c r="C4229" s="195" t="s">
        <x:v>3377</x:v>
      </x:c>
      <x:c r="D4229" s="194" t="str">
        <x:f t="shared" si="40"/>
        <x:v>Bracelet</x:v>
      </x:c>
      <x:c r="E4229" s="194">
        <x:v>1</x:v>
      </x:c>
      <x:c r="F4229" s="195" t="s">
        <x:v>4649</x:v>
      </x:c>
      <x:c r="G4229" s="194" t="str">
        <x:f>IF(MID(F4229,LEN(F4229)-2,1)="1","Earring",IF(MID(F4229,LEN(F4229)-2,1)="2","Necklace",IF(MID(F4229,LEN(F4229)-2,1)="3","Bracelet",IF(MID(F4229,LEN(F4229)-2,1)="4","Ring",IF(MID(F4229,LEN(F4229)-2,1)="5","Anklet","")))))</x:f>
        <x:v>Earring</x:v>
      </x:c>
      <x:c r="H4229" s="194">
        <x:v>2</x:v>
      </x:c>
      <x:c r="I4229" s="448" t="s">
        <x:v>7755</x:v>
      </x:c>
      <x:c r="J4229" s="194" t="s">
        <x:v>2858</x:v>
      </x:c>
      <x:c r="K4229" s="194">
        <x:v>160</x:v>
      </x:c>
    </x:row>
    <x:row r="4230" spans="3:11">
      <x:c r="C4230" s="195" t="s">
        <x:v>5957</x:v>
      </x:c>
      <x:c r="D4230" s="194" t="str">
        <x:f t="shared" si="40"/>
        <x:v>Earring</x:v>
      </x:c>
      <x:c r="E4230" s="194">
        <x:v>1</x:v>
      </x:c>
      <x:c r="F4230" s="295" t="s">
        <x:v>3325</x:v>
      </x:c>
      <x:c r="G4230" s="296" t="str">
        <x:f>IF(MID(F4230,LEN(F4230)-2,1)="1","Earring",IF(MID(F4230,LEN(F4230)-2,1)="2","Necklace",IF(MID(F4230,LEN(F4230)-2,1)="3","Bracelet",IF(MID(F4230,LEN(F4230)-2,1)="4","Ring",IF(MID(F4230,LEN(F4230)-2,1)="5","Anklet","")))))</x:f>
        <x:v>Bracelet</x:v>
      </x:c>
      <x:c r="H4230" s="296">
        <x:v>1</x:v>
      </x:c>
      <x:c r="I4230" s="448" t="s">
        <x:v>7755</x:v>
      </x:c>
      <x:c r="J4230" s="194" t="s">
        <x:v>2858</x:v>
      </x:c>
      <x:c r="K4230" s="194">
        <x:v>220</x:v>
      </x:c>
    </x:row>
    <x:row r="4231" spans="3:11">
      <x:c r="C4231" s="195" t="s">
        <x:v>4649</x:v>
      </x:c>
      <x:c r="D4231" s="194" t="str">
        <x:f t="shared" si="40"/>
        <x:v>Earring</x:v>
      </x:c>
      <x:c r="E4231" s="194">
        <x:v>2</x:v>
      </x:c>
      <x:c r="F4231" s="295" t="s">
        <x:v>6822</x:v>
      </x:c>
      <x:c r="G4231" s="296" t="str">
        <x:f>IF(MID(F4231,LEN(F4231)-2,1)="1","Earring",IF(MID(F4231,LEN(F4231)-2,1)="2","Necklace",IF(MID(F4231,LEN(F4231)-2,1)="3","Bracelet",IF(MID(F4231,LEN(F4231)-2,1)="4","Ring",IF(MID(F4231,LEN(F4231)-2,1)="5","Anklet","")))))</x:f>
        <x:v>Earring</x:v>
      </x:c>
      <x:c r="H4231" s="296">
        <x:v>1</x:v>
      </x:c>
      <x:c r="I4231" s="448"/>
      <x:c r="J4231" s="194" t="s">
        <x:v>3163</x:v>
      </x:c>
      <x:c r="K4231" s="194">
        <x:v>160</x:v>
      </x:c>
    </x:row>
    <x:row r="4232" spans="3:11">
      <x:c r="C4232" s="195" t="s">
        <x:v>6822</x:v>
      </x:c>
      <x:c r="D4232" s="194" t="str">
        <x:f t="shared" si="40"/>
        <x:v>Earring</x:v>
      </x:c>
      <x:c r="E4232" s="194">
        <x:v>1</x:v>
      </x:c>
      <x:c r="F4232" s="295" t="s">
        <x:v>6194</x:v>
      </x:c>
      <x:c r="G4232" s="296" t="str">
        <x:f>IF(MID(F4232,LEN(F4232)-2,1)="1","Earring",IF(MID(F4232,LEN(F4232)-2,1)="2","Necklace",IF(MID(F4232,LEN(F4232)-2,1)="3","Bracelet",IF(MID(F4232,LEN(F4232)-2,1)="4","Ring",IF(MID(F4232,LEN(F4232)-2,1)="5","Anklet","")))))</x:f>
        <x:v>Earring</x:v>
      </x:c>
      <x:c r="H4232" s="296">
        <x:v>1</x:v>
      </x:c>
      <x:c r="I4232" s="448"/>
      <x:c r="J4232" s="194" t="s">
        <x:v>7785</x:v>
      </x:c>
      <x:c r="K4232" s="194">
        <x:v>160</x:v>
      </x:c>
    </x:row>
    <x:row r="4233" spans="3:11">
      <x:c r="C4233" s="195" t="s">
        <x:v>6194</x:v>
      </x:c>
      <x:c r="D4233" s="194" t="str">
        <x:f t="shared" si="40"/>
        <x:v>Earring</x:v>
      </x:c>
      <x:c r="E4233" s="194">
        <x:v>1</x:v>
      </x:c>
      <x:c r="F4233" s="195" t="s">
        <x:v>6705</x:v>
      </x:c>
      <x:c r="G4233" s="194" t="str">
        <x:f>IF(MID(F4233,LEN(F4233)-2,1)="1","Earring",IF(MID(F4233,LEN(F4233)-2,1)="2","Necklace",IF(MID(F4233,LEN(F4233)-2,1)="3","Bracelet",IF(MID(F4233,LEN(F4233)-2,1)="4","Ring",IF(MID(F4233,LEN(F4233)-2,1)="5","Anklet","")))))</x:f>
        <x:v>Earring</x:v>
      </x:c>
      <x:c r="H4233" s="194">
        <x:v>1</x:v>
      </x:c>
      <x:c r="I4233" s="448"/>
      <x:c r="J4233" s="194" t="s">
        <x:v>3163</x:v>
      </x:c>
      <x:c r="K4233" s="194">
        <x:v>130</x:v>
      </x:c>
    </x:row>
    <x:row r="4234" spans="3:11">
      <x:c r="C4234" s="195" t="s">
        <x:v>6705</x:v>
      </x:c>
      <x:c r="D4234" s="194" t="str">
        <x:f t="shared" si="40"/>
        <x:v>Earring</x:v>
      </x:c>
      <x:c r="E4234" s="194">
        <x:v>1</x:v>
      </x:c>
      <x:c r="F4234" s="195" t="s">
        <x:v>6199</x:v>
      </x:c>
      <x:c r="G4234" s="194" t="s">
        <x:v>2999</x:v>
      </x:c>
      <x:c r="H4234" s="194">
        <x:v>1</x:v>
      </x:c>
      <x:c r="I4234" s="448" t="s">
        <x:v>7755</x:v>
      </x:c>
      <x:c r="J4234" s="194" t="s">
        <x:v>7785</x:v>
      </x:c>
      <x:c r="K4234" s="194">
        <x:v>170</x:v>
      </x:c>
    </x:row>
    <x:row r="4235" spans="3:11">
      <x:c r="C4235" s="195" t="s">
        <x:v>6643</x:v>
      </x:c>
      <x:c r="D4235" s="194" t="str">
        <x:f t="shared" si="40"/>
        <x:v>Earring</x:v>
      </x:c>
      <x:c r="E4235" s="194">
        <x:v>2</x:v>
      </x:c>
      <x:c r="F4235" s="195" t="s">
        <x:v>4580</x:v>
      </x:c>
      <x:c r="G4235" s="194" t="s">
        <x:v>3016</x:v>
      </x:c>
      <x:c r="H4235" s="194">
        <x:v>1</x:v>
      </x:c>
      <x:c r="I4235" s="448"/>
      <x:c r="J4235" s="194" t="s">
        <x:v>7785</x:v>
      </x:c>
      <x:c r="K4235" s="194">
        <x:v>100</x:v>
      </x:c>
    </x:row>
    <x:row r="4236" spans="3:11">
      <x:c r="C4236" s="195" t="s">
        <x:v>1858</x:v>
      </x:c>
      <x:c r="D4236" s="194" t="str">
        <x:f t="shared" si="40"/>
        <x:v>Earring</x:v>
      </x:c>
      <x:c r="E4236" s="194">
        <x:v>1</x:v>
      </x:c>
      <x:c r="F4236" s="195" t="s">
        <x:v>6643</x:v>
      </x:c>
      <x:c r="G4236" s="194" t="str">
        <x:f>IF(MID(F4236,LEN(F4236)-2,1)="1","Earring",IF(MID(F4236,LEN(F4236)-2,1)="2","Necklace",IF(MID(F4236,LEN(F4236)-2,1)="3","Bracelet",IF(MID(F4236,LEN(F4236)-2,1)="4","Ring",IF(MID(F4236,LEN(F4236)-2,1)="5","Anklet","")))))</x:f>
        <x:v>Earring</x:v>
      </x:c>
      <x:c r="H4236" s="194">
        <x:v>2</x:v>
      </x:c>
      <x:c r="I4236" s="448" t="s">
        <x:v>4958</x:v>
      </x:c>
      <x:c r="J4236" s="194" t="s">
        <x:v>7785</x:v>
      </x:c>
      <x:c r="K4236" s="194">
        <x:v>140</x:v>
      </x:c>
    </x:row>
    <x:row r="4237" spans="3:11">
      <x:c r="C4237" s="195" t="s">
        <x:v>6794</x:v>
      </x:c>
      <x:c r="D4237" s="194" t="str">
        <x:f t="shared" si="40"/>
        <x:v>Earring</x:v>
      </x:c>
      <x:c r="E4237" s="194">
        <x:v>1</x:v>
      </x:c>
      <x:c r="F4237" s="415" t="s">
        <x:v>8914</x:v>
      </x:c>
      <x:c r="G4237" s="416" t="str">
        <x:f>IF(MID(F4237,LEN(F4237)-2,1)="1","Earring",IF(MID(F4237,LEN(F4237)-2,1)="2","Necklace",IF(MID(F4237,LEN(F4237)-2,1)="3","Bracelet",IF(MID(F4237,LEN(F4237)-2,1)="4","Ring",IF(MID(F4237,LEN(F4237)-2,1)="5","Anklet","")))))</x:f>
        <x:v>Ring</x:v>
      </x:c>
      <x:c r="H4237" s="416">
        <x:v>1</x:v>
      </x:c>
      <x:c r="I4237" s="448" t="s">
        <x:v>4958</x:v>
      </x:c>
      <x:c r="J4237" s="194" t="s">
        <x:v>7785</x:v>
      </x:c>
      <x:c r="K4237" s="194">
        <x:v>160</x:v>
      </x:c>
    </x:row>
    <x:row r="4238" spans="3:11">
      <x:c r="C4238" s="195" t="s">
        <x:v>1851</x:v>
      </x:c>
      <x:c r="D4238" s="194" t="str">
        <x:f t="shared" si="40"/>
        <x:v>Earring</x:v>
      </x:c>
      <x:c r="E4238" s="194">
        <x:v>1</x:v>
      </x:c>
      <x:c r="F4238" s="195" t="s">
        <x:v>6849</x:v>
      </x:c>
      <x:c r="G4238" s="194" t="str">
        <x:f>IF(MID(F4238,LEN(F4238)-2,1)="1","Earring",IF(MID(F4238,LEN(F4238)-2,1)="2","Necklace",IF(MID(F4238,LEN(F4238)-2,1)="3","Bracelet",IF(MID(F4238,LEN(F4238)-2,1)="4","Ring",IF(MID(F4238,LEN(F4238)-2,1)="5","Anklet","")))))</x:f>
        <x:v>Ring</x:v>
      </x:c>
      <x:c r="H4238" s="194">
        <x:v>1</x:v>
      </x:c>
      <x:c r="I4238" s="448" t="s">
        <x:v>7755</x:v>
      </x:c>
      <x:c r="J4238" s="194" t="s">
        <x:v>7785</x:v>
      </x:c>
      <x:c r="K4238" s="194">
        <x:v>140</x:v>
      </x:c>
    </x:row>
    <x:row r="4239" spans="3:11">
      <x:c r="C4239" s="195" t="s">
        <x:v>8346</x:v>
      </x:c>
      <x:c r="D4239" s="194" t="str">
        <x:f t="shared" si="40"/>
        <x:v>Earring</x:v>
      </x:c>
      <x:c r="E4239" s="194">
        <x:v>1</x:v>
      </x:c>
      <x:c r="F4239" s="195" t="s">
        <x:v>3380</x:v>
      </x:c>
      <x:c r="G4239" s="194" t="str">
        <x:f>IF(MID(F4239,LEN(F4239)-2,1)="1","Earring",IF(MID(F4239,LEN(F4239)-2,1)="2","Necklace",IF(MID(F4239,LEN(F4239)-2,1)="3","Bracelet",IF(MID(F4239,LEN(F4239)-2,1)="4","Ring",IF(MID(F4239,LEN(F4239)-2,1)="5","Anklet","")))))</x:f>
        <x:v>Ring</x:v>
      </x:c>
      <x:c r="H4239" s="194">
        <x:v>1</x:v>
      </x:c>
      <x:c r="I4239" s="448"/>
      <x:c r="J4239" s="194" t="s">
        <x:v>8995</x:v>
      </x:c>
      <x:c r="K4239" s="194">
        <x:v>160</x:v>
      </x:c>
    </x:row>
    <x:row r="4240" spans="3:11">
      <x:c r="C4240" s="195" t="s">
        <x:v>4096</x:v>
      </x:c>
      <x:c r="D4240" s="194" t="str">
        <x:f t="shared" si="40"/>
        <x:v>Earring</x:v>
      </x:c>
      <x:c r="E4240" s="194">
        <x:v>1</x:v>
      </x:c>
      <x:c r="F4240" s="195" t="s">
        <x:v>1858</x:v>
      </x:c>
      <x:c r="G4240" s="194" t="str">
        <x:f>IF(MID(F4240,LEN(F4240)-2,1)="1","Earring",IF(MID(F4240,LEN(F4240)-2,1)="2","Necklace",IF(MID(F4240,LEN(F4240)-2,1)="3","Bracelet",IF(MID(F4240,LEN(F4240)-2,1)="4","Ring",IF(MID(F4240,LEN(F4240)-2,1)="5","Anklet","")))))</x:f>
        <x:v>Earring</x:v>
      </x:c>
      <x:c r="H4240" s="194">
        <x:v>1</x:v>
      </x:c>
      <x:c r="I4240" s="448" t="s">
        <x:v>4958</x:v>
      </x:c>
      <x:c r="J4240" s="194" t="s">
        <x:v>3163</x:v>
      </x:c>
      <x:c r="K4240" s="194">
        <x:v>190</x:v>
      </x:c>
    </x:row>
    <x:row r="4241" spans="3:11">
      <x:c r="C4241" s="195" t="s">
        <x:v>4455</x:v>
      </x:c>
      <x:c r="D4241" s="194" t="str">
        <x:f t="shared" si="40"/>
        <x:v>Earring</x:v>
      </x:c>
      <x:c r="E4241" s="194">
        <x:v>1</x:v>
      </x:c>
      <x:c r="F4241" s="400" t="s">
        <x:v>4737</x:v>
      </x:c>
      <x:c r="G4241" s="401" t="str">
        <x:f>IF(MID(F4241,LEN(F4241)-2,1)="1","Earring",IF(MID(F4241,LEN(F4241)-2,1)="2","Necklace",IF(MID(F4241,LEN(F4241)-2,1)="3","Bracelet",IF(MID(F4241,LEN(F4241)-2,1)="4","Ring",IF(MID(F4241,LEN(F4241)-2,1)="5","Anklet","")))))</x:f>
        <x:v>Necklace</x:v>
      </x:c>
      <x:c r="H4241" s="401">
        <x:v>1</x:v>
      </x:c>
      <x:c r="I4241" s="448" t="s">
        <x:v>4958</x:v>
      </x:c>
      <x:c r="J4241" s="194" t="s">
        <x:v>7785</x:v>
      </x:c>
      <x:c r="K4241" s="194">
        <x:v>310</x:v>
      </x:c>
    </x:row>
    <x:row r="4242" spans="3:11">
      <x:c r="C4242" s="195" t="s">
        <x:v>6622</x:v>
      </x:c>
      <x:c r="D4242" s="194" t="str">
        <x:f t="shared" si="40"/>
        <x:v>Earring</x:v>
      </x:c>
      <x:c r="E4242" s="194">
        <x:v>1</x:v>
      </x:c>
      <x:c r="F4242" s="400" t="s">
        <x:v>6667</x:v>
      </x:c>
      <x:c r="G4242" s="401" t="str">
        <x:f>IF(MID(F4242,LEN(F4242)-2,1)="1","Earring",IF(MID(F4242,LEN(F4242)-2,1)="2","Necklace",IF(MID(F4242,LEN(F4242)-2,1)="3","Bracelet",IF(MID(F4242,LEN(F4242)-2,1)="4","Ring",IF(MID(F4242,LEN(F4242)-2,1)="5","Anklet","")))))</x:f>
        <x:v>Bracelet</x:v>
      </x:c>
      <x:c r="H4242" s="401">
        <x:v>1</x:v>
      </x:c>
      <x:c r="I4242" s="448" t="s">
        <x:v>7755</x:v>
      </x:c>
      <x:c r="J4242" s="194" t="s">
        <x:v>7785</x:v>
      </x:c>
      <x:c r="K4242" s="194">
        <x:v>180</x:v>
      </x:c>
    </x:row>
    <x:row r="4243" spans="3:11">
      <x:c r="C4243" s="195" t="s">
        <x:v>4536</x:v>
      </x:c>
      <x:c r="D4243" s="194" t="str">
        <x:f t="shared" si="40"/>
        <x:v>Earring</x:v>
      </x:c>
      <x:c r="E4243" s="194">
        <x:v>1</x:v>
      </x:c>
      <x:c r="F4243" s="400" t="s">
        <x:v>6121</x:v>
      </x:c>
      <x:c r="G4243" s="401" t="s">
        <x:v>2999</x:v>
      </x:c>
      <x:c r="H4243" s="401">
        <x:v>1</x:v>
      </x:c>
      <x:c r="I4243" s="448" t="s">
        <x:v>4958</x:v>
      </x:c>
      <x:c r="J4243" s="194" t="s">
        <x:v>7348</x:v>
      </x:c>
      <x:c r="K4243" s="194">
        <x:v>330</x:v>
      </x:c>
    </x:row>
    <x:row r="4244" spans="3:11">
      <x:c r="C4244" s="195" t="s">
        <x:v>6247</x:v>
      </x:c>
      <x:c r="D4244" s="87" t="s">
        <x:v>6843</x:v>
      </x:c>
      <x:c r="E4244" s="194">
        <x:v>1</x:v>
      </x:c>
      <x:c r="F4244" s="195" t="s">
        <x:v>6794</x:v>
      </x:c>
      <x:c r="G4244" s="194" t="str">
        <x:f>IF(MID(F4244,LEN(F4244)-2,1)="1","Earring",IF(MID(F4244,LEN(F4244)-2,1)="2","Necklace",IF(MID(F4244,LEN(F4244)-2,1)="3","Bracelet",IF(MID(F4244,LEN(F4244)-2,1)="4","Ring",IF(MID(F4244,LEN(F4244)-2,1)="5","Anklet","")))))</x:f>
        <x:v>Earring</x:v>
      </x:c>
      <x:c r="H4244" s="194">
        <x:v>1</x:v>
      </x:c>
      <x:c r="I4244" s="448"/>
      <x:c r="J4244" s="194" t="s">
        <x:v>3163</x:v>
      </x:c>
      <x:c r="K4244" s="194">
        <x:v>130</x:v>
      </x:c>
    </x:row>
    <x:row r="4245" spans="3:11">
      <x:c r="C4245" s="195" t="s">
        <x:v>2202</x:v>
      </x:c>
      <x:c r="D4245" s="194" t="str">
        <x:f t="shared" si="40"/>
        <x:v>Necklace</x:v>
      </x:c>
      <x:c r="E4245" s="194">
        <x:v>1</x:v>
      </x:c>
      <x:c r="F4245" s="195" t="s">
        <x:v>6852</x:v>
      </x:c>
      <x:c r="G4245" s="194" t="str">
        <x:f>IF(MID(F4245,LEN(F4245)-2,1)="1","Earring",IF(MID(F4245,LEN(F4245)-2,1)="2","Necklace",IF(MID(F4245,LEN(F4245)-2,1)="3","Bracelet",IF(MID(F4245,LEN(F4245)-2,1)="4","Ring",IF(MID(F4245,LEN(F4245)-2,1)="5","Anklet","")))))</x:f>
        <x:v>Bracelet</x:v>
      </x:c>
      <x:c r="H4245" s="194">
        <x:v>1</x:v>
      </x:c>
      <x:c r="I4245" s="448"/>
      <x:c r="J4245" s="194" t="s">
        <x:v>7785</x:v>
      </x:c>
      <x:c r="K4245" s="194">
        <x:v>260</x:v>
      </x:c>
    </x:row>
    <x:row r="4246" spans="3:11">
      <x:c r="C4246" s="195" t="s">
        <x:v>4737</x:v>
      </x:c>
      <x:c r="D4246" s="194" t="str">
        <x:f t="shared" si="40"/>
        <x:v>Necklace</x:v>
      </x:c>
      <x:c r="E4246" s="194">
        <x:v>1</x:v>
      </x:c>
      <x:c r="F4246" s="195" t="s">
        <x:v>6160</x:v>
      </x:c>
      <x:c r="G4246" s="194" t="str">
        <x:f>IF(MID(F4246,LEN(F4246)-2,1)="1","Earring",IF(MID(F4246,LEN(F4246)-2,1)="2","Necklace",IF(MID(F4246,LEN(F4246)-2,1)="3","Bracelet",IF(MID(F4246,LEN(F4246)-2,1)="4","Ring",IF(MID(F4246,LEN(F4246)-2,1)="5","Anklet","")))))</x:f>
        <x:v>Ring</x:v>
      </x:c>
      <x:c r="H4246" s="194">
        <x:v>1</x:v>
      </x:c>
      <x:c r="I4246" s="448"/>
      <x:c r="J4246" s="194" t="s">
        <x:v>7785</x:v>
      </x:c>
      <x:c r="K4246" s="194">
        <x:v>150</x:v>
      </x:c>
    </x:row>
    <x:row r="4247" spans="3:11">
      <x:c r="C4247" s="195" t="s">
        <x:v>3294</x:v>
      </x:c>
      <x:c r="D4247" s="194" t="str">
        <x:f t="shared" si="40"/>
        <x:v>Necklace</x:v>
      </x:c>
      <x:c r="E4247" s="194">
        <x:v>1</x:v>
      </x:c>
      <x:c r="F4247" s="195" t="s">
        <x:v>3294</x:v>
      </x:c>
      <x:c r="G4247" s="194" t="str">
        <x:f>IF(MID(F4247,LEN(F4247)-2,1)="1","Earring",IF(MID(F4247,LEN(F4247)-2,1)="2","Necklace",IF(MID(F4247,LEN(F4247)-2,1)="3","Bracelet",IF(MID(F4247,LEN(F4247)-2,1)="4","Ring",IF(MID(F4247,LEN(F4247)-2,1)="5","Anklet","")))))</x:f>
        <x:v>Necklace</x:v>
      </x:c>
      <x:c r="H4247" s="194">
        <x:v>1</x:v>
      </x:c>
      <x:c r="I4247" s="448"/>
      <x:c r="J4247" s="194" t="s">
        <x:v>7785</x:v>
      </x:c>
      <x:c r="K4247" s="194">
        <x:v>170</x:v>
      </x:c>
    </x:row>
    <x:row r="4248" spans="3:11">
      <x:c r="C4248" s="195" t="s">
        <x:v>3351</x:v>
      </x:c>
      <x:c r="D4248" s="194" t="str">
        <x:f t="shared" si="40"/>
        <x:v>Necklace</x:v>
      </x:c>
      <x:c r="E4248" s="194">
        <x:v>1</x:v>
      </x:c>
      <x:c r="F4248" s="195" t="s">
        <x:v>6247</x:v>
      </x:c>
      <x:c r="G4248" s="112" t="s">
        <x:v>6843</x:v>
      </x:c>
      <x:c r="H4248" s="194">
        <x:v>1</x:v>
      </x:c>
      <x:c r="I4248" s="448"/>
      <x:c r="J4248" s="194" t="s">
        <x:v>3163</x:v>
      </x:c>
      <x:c r="K4248" s="194">
        <x:v>270</x:v>
      </x:c>
    </x:row>
    <x:row r="4249" spans="3:11">
      <x:c r="C4249" s="195" t="s">
        <x:v>6276</x:v>
      </x:c>
      <x:c r="D4249" s="194" t="str">
        <x:f t="shared" si="40"/>
        <x:v>Necklace</x:v>
      </x:c>
      <x:c r="E4249" s="194">
        <x:v>1</x:v>
      </x:c>
      <x:c r="F4249" s="195" t="s">
        <x:v>1851</x:v>
      </x:c>
      <x:c r="G4249" s="194" t="str">
        <x:f>IF(MID(F4249,LEN(F4249)-2,1)="1","Earring",IF(MID(F4249,LEN(F4249)-2,1)="2","Necklace",IF(MID(F4249,LEN(F4249)-2,1)="3","Bracelet",IF(MID(F4249,LEN(F4249)-2,1)="4","Ring",IF(MID(F4249,LEN(F4249)-2,1)="5","Anklet","")))))</x:f>
        <x:v>Earring</x:v>
      </x:c>
      <x:c r="H4249" s="194">
        <x:v>1</x:v>
      </x:c>
      <x:c r="I4249" s="448"/>
      <x:c r="J4249" s="194" t="s">
        <x:v>3163</x:v>
      </x:c>
      <x:c r="K4249" s="194">
        <x:v>210</x:v>
      </x:c>
    </x:row>
    <x:row r="4250" spans="3:11">
      <x:c r="C4250" s="195" t="s">
        <x:v>2134</x:v>
      </x:c>
      <x:c r="D4250" s="194" t="str">
        <x:f t="shared" si="40"/>
        <x:v>Ring</x:v>
      </x:c>
      <x:c r="E4250" s="194">
        <x:v>1</x:v>
      </x:c>
      <x:c r="F4250" s="195" t="s">
        <x:v>1825</x:v>
      </x:c>
      <x:c r="G4250" s="194" t="str">
        <x:f>IF(MID(F4250,LEN(F4250)-2,1)="1","Earring",IF(MID(F4250,LEN(F4250)-2,1)="2","Necklace",IF(MID(F4250,LEN(F4250)-2,1)="3","Bracelet",IF(MID(F4250,LEN(F4250)-2,1)="4","Ring",IF(MID(F4250,LEN(F4250)-2,1)="5","Anklet","")))))</x:f>
        <x:v>Bracelet</x:v>
      </x:c>
      <x:c r="H4250" s="194">
        <x:v>1</x:v>
      </x:c>
      <x:c r="I4250" s="448" t="s">
        <x:v>4958</x:v>
      </x:c>
      <x:c r="J4250" s="194" t="s">
        <x:v>2858</x:v>
      </x:c>
      <x:c r="K4250" s="194">
        <x:v>200</x:v>
      </x:c>
    </x:row>
    <x:row r="4251" spans="3:11">
      <x:c r="C4251" s="195" t="s">
        <x:v>9109</x:v>
      </x:c>
      <x:c r="D4251" s="194" t="str">
        <x:f t="shared" si="40"/>
        <x:v>Ring</x:v>
      </x:c>
      <x:c r="E4251" s="194">
        <x:v>1</x:v>
      </x:c>
      <x:c r="F4251" s="195" t="s">
        <x:v>3275</x:v>
      </x:c>
      <x:c r="G4251" s="194" t="s">
        <x:v>2999</x:v>
      </x:c>
      <x:c r="H4251" s="194">
        <x:v>1</x:v>
      </x:c>
      <x:c r="I4251" s="448"/>
      <x:c r="J4251" s="194" t="s">
        <x:v>3163</x:v>
      </x:c>
      <x:c r="K4251" s="194">
        <x:v>635</x:v>
      </x:c>
    </x:row>
    <x:row r="4252" spans="3:11">
      <x:c r="C4252" s="195" t="s">
        <x:v>4177</x:v>
      </x:c>
      <x:c r="D4252" s="194" t="str">
        <x:f t="shared" si="40"/>
        <x:v>Ring</x:v>
      </x:c>
      <x:c r="E4252" s="194">
        <x:v>1</x:v>
      </x:c>
      <x:c r="F4252" s="355" t="s">
        <x:v>3377</x:v>
      </x:c>
      <x:c r="G4252" s="356" t="str">
        <x:f>IF(MID(F4252,LEN(F4252)-2,1)="1","Earring",IF(MID(F4252,LEN(F4252)-2,1)="2","Necklace",IF(MID(F4252,LEN(F4252)-2,1)="3","Bracelet",IF(MID(F4252,LEN(F4252)-2,1)="4","Ring",IF(MID(F4252,LEN(F4252)-2,1)="5","Anklet","")))))</x:f>
        <x:v>Bracelet</x:v>
      </x:c>
      <x:c r="H4252" s="356">
        <x:v>1</x:v>
      </x:c>
      <x:c r="I4252" s="448" t="s">
        <x:v>7755</x:v>
      </x:c>
      <x:c r="J4252" s="194" t="s">
        <x:v>3163</x:v>
      </x:c>
      <x:c r="K4252" s="194">
        <x:v>435</x:v>
      </x:c>
    </x:row>
    <x:row r="4253" spans="3:11">
      <x:c r="C4253" s="195" t="s">
        <x:v>2058</x:v>
      </x:c>
      <x:c r="D4253" s="194" t="s">
        <x:v>3016</x:v>
      </x:c>
      <x:c r="E4253" s="194">
        <x:v>1</x:v>
      </x:c>
      <x:c r="F4253" s="355" t="s">
        <x:v>3351</x:v>
      </x:c>
      <x:c r="G4253" s="356" t="str">
        <x:f>IF(MID(F4253,LEN(F4253)-2,1)="1","Earring",IF(MID(F4253,LEN(F4253)-2,1)="2","Necklace",IF(MID(F4253,LEN(F4253)-2,1)="3","Bracelet",IF(MID(F4253,LEN(F4253)-2,1)="4","Ring",IF(MID(F4253,LEN(F4253)-2,1)="5","Anklet","")))))</x:f>
        <x:v>Necklace</x:v>
      </x:c>
      <x:c r="H4253" s="356">
        <x:v>1</x:v>
      </x:c>
      <x:c r="I4253" s="448" t="s">
        <x:v>4958</x:v>
      </x:c>
      <x:c r="J4253" s="194" t="s">
        <x:v>7785</x:v>
      </x:c>
      <x:c r="K4253" s="194">
        <x:v>150</x:v>
      </x:c>
    </x:row>
    <x:row r="4254" spans="3:11">
      <x:c r="C4254" s="195" t="s">
        <x:v>8777</x:v>
      </x:c>
      <x:c r="D4254" s="194" t="str">
        <x:f t="shared" si="40"/>
        <x:v>Ring</x:v>
      </x:c>
      <x:c r="E4254" s="194">
        <x:v>2</x:v>
      </x:c>
      <x:c r="F4254" s="355" t="s">
        <x:v>4714</x:v>
      </x:c>
      <x:c r="G4254" s="356" t="str">
        <x:f>IF(MID(F4254,LEN(F4254)-2,1)="1","Earring",IF(MID(F4254,LEN(F4254)-2,1)="2","Necklace",IF(MID(F4254,LEN(F4254)-2,1)="3","Bracelet",IF(MID(F4254,LEN(F4254)-2,1)="4","Ring",IF(MID(F4254,LEN(F4254)-2,1)="5","Anklet","")))))</x:f>
        <x:v>Ring</x:v>
      </x:c>
      <x:c r="H4254" s="356">
        <x:v>1</x:v>
      </x:c>
      <x:c r="I4254" s="448"/>
      <x:c r="J4254" s="194" t="s">
        <x:v>7785</x:v>
      </x:c>
      <x:c r="K4254" s="194">
        <x:v>150</x:v>
      </x:c>
    </x:row>
    <x:row r="4255" spans="3:11">
      <x:c r="C4255" s="195" t="s">
        <x:v>4580</x:v>
      </x:c>
      <x:c r="D4255" s="194" t="s">
        <x:v>3016</x:v>
      </x:c>
      <x:c r="E4255" s="194">
        <x:v>1</x:v>
      </x:c>
      <x:c r="F4255" s="195" t="s">
        <x:v>6276</x:v>
      </x:c>
      <x:c r="G4255" s="194" t="str">
        <x:f>IF(MID(F4255,LEN(F4255)-2,1)="1","Earring",IF(MID(F4255,LEN(F4255)-2,1)="2","Necklace",IF(MID(F4255,LEN(F4255)-2,1)="3","Bracelet",IF(MID(F4255,LEN(F4255)-2,1)="4","Ring",IF(MID(F4255,LEN(F4255)-2,1)="5","Anklet","")))))</x:f>
        <x:v>Necklace</x:v>
      </x:c>
      <x:c r="H4255" s="194">
        <x:v>1</x:v>
      </x:c>
      <x:c r="I4255" s="448"/>
      <x:c r="J4255" s="194" t="s">
        <x:v>7785</x:v>
      </x:c>
      <x:c r="K4255" s="194">
        <x:v>130</x:v>
      </x:c>
    </x:row>
    <x:row r="4256" spans="3:11">
      <x:c r="C4256" s="195" t="s">
        <x:v>8914</x:v>
      </x:c>
      <x:c r="D4256" s="194" t="str">
        <x:f t="shared" si="40"/>
        <x:v>Ring</x:v>
      </x:c>
      <x:c r="E4256" s="194">
        <x:v>1</x:v>
      </x:c>
      <x:c r="F4256" s="195" t="s">
        <x:v>3392</x:v>
      </x:c>
      <x:c r="G4256" s="194" t="str">
        <x:f>IF(MID(F4256,LEN(F4256)-2,1)="1","Earring",IF(MID(F4256,LEN(F4256)-2,1)="2","Necklace",IF(MID(F4256,LEN(F4256)-2,1)="3","Bracelet",IF(MID(F4256,LEN(F4256)-2,1)="4","Ring",IF(MID(F4256,LEN(F4256)-2,1)="5","Anklet","")))))</x:f>
        <x:v>Ring</x:v>
      </x:c>
      <x:c r="H4256" s="194">
        <x:v>1</x:v>
      </x:c>
      <x:c r="I4256" s="448" t="s">
        <x:v>4958</x:v>
      </x:c>
      <x:c r="J4256" s="194" t="s">
        <x:v>7785</x:v>
      </x:c>
      <x:c r="K4256" s="194">
        <x:v>110</x:v>
      </x:c>
    </x:row>
    <x:row r="4257" spans="3:11">
      <x:c r="C4257" s="195" t="s">
        <x:v>6849</x:v>
      </x:c>
      <x:c r="D4257" s="194" t="str">
        <x:f t="shared" si="40"/>
        <x:v>Ring</x:v>
      </x:c>
      <x:c r="E4257" s="194">
        <x:v>1</x:v>
      </x:c>
      <x:c r="F4257" s="195" t="s">
        <x:v>8346</x:v>
      </x:c>
      <x:c r="G4257" s="194" t="str">
        <x:f>IF(MID(F4257,LEN(F4257)-2,1)="1","Earring",IF(MID(F4257,LEN(F4257)-2,1)="2","Necklace",IF(MID(F4257,LEN(F4257)-2,1)="3","Bracelet",IF(MID(F4257,LEN(F4257)-2,1)="4","Ring",IF(MID(F4257,LEN(F4257)-2,1)="5","Anklet","")))))</x:f>
        <x:v>Earring</x:v>
      </x:c>
      <x:c r="H4257" s="194">
        <x:v>1</x:v>
      </x:c>
      <x:c r="I4257" s="448"/>
      <x:c r="J4257" s="194" t="s">
        <x:v>7785</x:v>
      </x:c>
      <x:c r="K4257" s="194">
        <x:v>120</x:v>
      </x:c>
    </x:row>
    <x:row r="4258" spans="3:11">
      <x:c r="C4258" s="195" t="s">
        <x:v>3380</x:v>
      </x:c>
      <x:c r="D4258" s="194" t="str">
        <x:f t="shared" si="40"/>
        <x:v>Ring</x:v>
      </x:c>
      <x:c r="E4258" s="194">
        <x:v>1</x:v>
      </x:c>
      <x:c r="F4258" s="195" t="s">
        <x:v>4096</x:v>
      </x:c>
      <x:c r="G4258" s="194" t="str">
        <x:f>IF(MID(F4258,LEN(F4258)-2,1)="1","Earring",IF(MID(F4258,LEN(F4258)-2,1)="2","Necklace",IF(MID(F4258,LEN(F4258)-2,1)="3","Bracelet",IF(MID(F4258,LEN(F4258)-2,1)="4","Ring",IF(MID(F4258,LEN(F4258)-2,1)="5","Anklet","")))))</x:f>
        <x:v>Earring</x:v>
      </x:c>
      <x:c r="H4258" s="194">
        <x:v>1</x:v>
      </x:c>
      <x:c r="I4258" s="448"/>
      <x:c r="J4258" s="194" t="s">
        <x:v>3163</x:v>
      </x:c>
      <x:c r="K4258" s="194">
        <x:v>230</x:v>
      </x:c>
    </x:row>
    <x:row r="4259" spans="3:11">
      <x:c r="C4259" s="195" t="s">
        <x:v>6160</x:v>
      </x:c>
      <x:c r="D4259" s="194" t="str">
        <x:f t="shared" si="40"/>
        <x:v>Ring</x:v>
      </x:c>
      <x:c r="E4259" s="194">
        <x:v>1</x:v>
      </x:c>
      <x:c r="F4259" s="195" t="s">
        <x:v>6620</x:v>
      </x:c>
      <x:c r="G4259" s="194" t="str">
        <x:f>IF(MID(F4259,LEN(F4259)-2,1)="1","Earring",IF(MID(F4259,LEN(F4259)-2,1)="2","Necklace",IF(MID(F4259,LEN(F4259)-2,1)="3","Bracelet",IF(MID(F4259,LEN(F4259)-2,1)="4","Ring",IF(MID(F4259,LEN(F4259)-2,1)="5","Anklet","")))))</x:f>
        <x:v>Ring</x:v>
      </x:c>
      <x:c r="H4259" s="194">
        <x:v>2</x:v>
      </x:c>
      <x:c r="I4259" s="448"/>
      <x:c r="J4259" s="194" t="s">
        <x:v>7785</x:v>
      </x:c>
      <x:c r="K4259" s="194">
        <x:v>180</x:v>
      </x:c>
    </x:row>
    <x:row r="4260" spans="3:11">
      <x:c r="C4260" s="195" t="s">
        <x:v>4714</x:v>
      </x:c>
      <x:c r="D4260" s="194" t="str">
        <x:f t="shared" si="40"/>
        <x:v>Ring</x:v>
      </x:c>
      <x:c r="E4260" s="194">
        <x:v>1</x:v>
      </x:c>
      <x:c r="F4260" s="195" t="s">
        <x:v>8243</x:v>
      </x:c>
      <x:c r="G4260" s="194" t="str">
        <x:f>IF(MID(F4260,LEN(F4260)-2,1)="1","Earring",IF(MID(F4260,LEN(F4260)-2,1)="2","Necklace",IF(MID(F4260,LEN(F4260)-2,1)="3","Bracelet",IF(MID(F4260,LEN(F4260)-2,1)="4","Ring",IF(MID(F4260,LEN(F4260)-2,1)="5","Anklet","")))))</x:f>
        <x:v>Ring</x:v>
      </x:c>
      <x:c r="H4260" s="194">
        <x:v>1</x:v>
      </x:c>
      <x:c r="I4260" s="448"/>
      <x:c r="J4260" s="194" t="s">
        <x:v>7785</x:v>
      </x:c>
      <x:c r="K4260" s="194">
        <x:v>120</x:v>
      </x:c>
    </x:row>
    <x:row r="4261" spans="3:11">
      <x:c r="C4261" s="195" t="s">
        <x:v>3392</x:v>
      </x:c>
      <x:c r="D4261" s="194" t="str">
        <x:f t="shared" si="40"/>
        <x:v>Ring</x:v>
      </x:c>
      <x:c r="E4261" s="194">
        <x:v>1</x:v>
      </x:c>
      <x:c r="F4261" s="195" t="s">
        <x:v>4455</x:v>
      </x:c>
      <x:c r="G4261" s="194" t="str">
        <x:f>IF(MID(F4261,LEN(F4261)-2,1)="1","Earring",IF(MID(F4261,LEN(F4261)-2,1)="2","Necklace",IF(MID(F4261,LEN(F4261)-2,1)="3","Bracelet",IF(MID(F4261,LEN(F4261)-2,1)="4","Ring",IF(MID(F4261,LEN(F4261)-2,1)="5","Anklet","")))))</x:f>
        <x:v>Earring</x:v>
      </x:c>
      <x:c r="H4261" s="194">
        <x:v>1</x:v>
      </x:c>
      <x:c r="I4261" s="448" t="s">
        <x:v>4958</x:v>
      </x:c>
      <x:c r="J4261" s="194" t="s">
        <x:v>3163</x:v>
      </x:c>
      <x:c r="K4261" s="194">
        <x:v>180</x:v>
      </x:c>
    </x:row>
    <x:row r="4262" spans="3:11">
      <x:c r="C4262" s="195" t="s">
        <x:v>6620</x:v>
      </x:c>
      <x:c r="D4262" s="194" t="str">
        <x:f t="shared" si="40"/>
        <x:v>Ring</x:v>
      </x:c>
      <x:c r="E4262" s="194">
        <x:v>2</x:v>
      </x:c>
      <x:c r="F4262" s="233" t="s">
        <x:v>6232</x:v>
      </x:c>
      <x:c r="G4262" s="234" t="str">
        <x:f>IF(MID(F4262,LEN(F4262)-2,1)="1","Earring",IF(MID(F4262,LEN(F4262)-2,1)="2","Necklace",IF(MID(F4262,LEN(F4262)-2,1)="3","Bracelet",IF(MID(F4262,LEN(F4262)-2,1)="4","Ring",IF(MID(F4262,LEN(F4262)-2,1)="5","Anklet","")))))</x:f>
        <x:v>Ring</x:v>
      </x:c>
      <x:c r="H4262" s="234">
        <x:v>1</x:v>
      </x:c>
      <x:c r="I4262" s="448"/>
      <x:c r="J4262" s="194" t="s">
        <x:v>7785</x:v>
      </x:c>
      <x:c r="K4262" s="194">
        <x:v>240</x:v>
      </x:c>
    </x:row>
    <x:row r="4263" spans="3:11">
      <x:c r="C4263" s="195" t="s">
        <x:v>8243</x:v>
      </x:c>
      <x:c r="D4263" s="194" t="str">
        <x:f t="shared" si="40"/>
        <x:v>Ring</x:v>
      </x:c>
      <x:c r="E4263" s="194">
        <x:v>1</x:v>
      </x:c>
      <x:c r="F4263" s="233" t="s">
        <x:v>3331</x:v>
      </x:c>
      <x:c r="G4263" s="234" t="str">
        <x:f>IF(MID(F4263,LEN(F4263)-2,1)="1","Earring",IF(MID(F4263,LEN(F4263)-2,1)="2","Necklace",IF(MID(F4263,LEN(F4263)-2,1)="3","Bracelet",IF(MID(F4263,LEN(F4263)-2,1)="4","Ring",IF(MID(F4263,LEN(F4263)-2,1)="5","Anklet","")))))</x:f>
        <x:v>Ring</x:v>
      </x:c>
      <x:c r="H4263" s="234">
        <x:v>1</x:v>
      </x:c>
      <x:c r="I4263" s="448"/>
      <x:c r="J4263" s="194" t="s">
        <x:v>7785</x:v>
      </x:c>
      <x:c r="K4263" s="194">
        <x:v>240</x:v>
      </x:c>
    </x:row>
    <x:row r="4264" spans="3:11">
      <x:c r="C4264" s="195" t="s">
        <x:v>6232</x:v>
      </x:c>
      <x:c r="D4264" s="194" t="str">
        <x:f t="shared" si="40"/>
        <x:v>Ring</x:v>
      </x:c>
      <x:c r="E4264" s="194">
        <x:v>1</x:v>
      </x:c>
      <x:c r="F4264" s="233" t="s">
        <x:v>4701</x:v>
      </x:c>
      <x:c r="G4264" s="234" t="str">
        <x:f>IF(MID(F4264,LEN(F4264)-2,1)="1","Earring",IF(MID(F4264,LEN(F4264)-2,1)="2","Necklace",IF(MID(F4264,LEN(F4264)-2,1)="3","Bracelet",IF(MID(F4264,LEN(F4264)-2,1)="4","Ring",IF(MID(F4264,LEN(F4264)-2,1)="5","Anklet","")))))</x:f>
        <x:v>Ring</x:v>
      </x:c>
      <x:c r="H4264" s="234">
        <x:v>3</x:v>
      </x:c>
      <x:c r="I4264" s="448" t="s">
        <x:v>4958</x:v>
      </x:c>
      <x:c r="J4264" s="194" t="s">
        <x:v>7785</x:v>
      </x:c>
      <x:c r="K4264" s="194">
        <x:v>120</x:v>
      </x:c>
    </x:row>
    <x:row r="4265" spans="3:11">
      <x:c r="C4265" s="195" t="s">
        <x:v>3331</x:v>
      </x:c>
      <x:c r="D4265" s="194" t="str">
        <x:f t="shared" si="40"/>
        <x:v>Ring</x:v>
      </x:c>
      <x:c r="E4265" s="194">
        <x:v>1</x:v>
      </x:c>
      <x:c r="F4265" s="233" t="s">
        <x:v>6622</x:v>
      </x:c>
      <x:c r="G4265" s="234" t="str">
        <x:f>IF(MID(F4265,LEN(F4265)-2,1)="1","Earring",IF(MID(F4265,LEN(F4265)-2,1)="2","Necklace",IF(MID(F4265,LEN(F4265)-2,1)="3","Bracelet",IF(MID(F4265,LEN(F4265)-2,1)="4","Ring",IF(MID(F4265,LEN(F4265)-2,1)="5","Anklet","")))))</x:f>
        <x:v>Earring</x:v>
      </x:c>
      <x:c r="H4265" s="234">
        <x:v>1</x:v>
      </x:c>
      <x:c r="I4265" s="448"/>
      <x:c r="J4265" s="194" t="s">
        <x:v>7785</x:v>
      </x:c>
      <x:c r="K4265" s="194">
        <x:v>100</x:v>
      </x:c>
    </x:row>
    <x:row r="4266" spans="3:11">
      <x:c r="C4266" s="195" t="s">
        <x:v>4701</x:v>
      </x:c>
      <x:c r="D4266" s="194" t="str">
        <x:f t="shared" si="40"/>
        <x:v>Ring</x:v>
      </x:c>
      <x:c r="E4266" s="194">
        <x:v>3</x:v>
      </x:c>
      <x:c r="F4266" s="233" t="s">
        <x:v>4536</x:v>
      </x:c>
      <x:c r="G4266" s="234" t="str">
        <x:f>IF(MID(F4266,LEN(F4266)-2,1)="1","Earring",IF(MID(F4266,LEN(F4266)-2,1)="2","Necklace",IF(MID(F4266,LEN(F4266)-2,1)="3","Bracelet",IF(MID(F4266,LEN(F4266)-2,1)="4","Ring",IF(MID(F4266,LEN(F4266)-2,1)="5","Anklet","")))))</x:f>
        <x:v>Earring</x:v>
      </x:c>
      <x:c r="H4266" s="234">
        <x:v>1</x:v>
      </x:c>
      <x:c r="I4266" s="448"/>
      <x:c r="J4266" s="194" t="s">
        <x:v>7785</x:v>
      </x:c>
      <x:c r="K4266" s="194">
        <x:v>100</x:v>
      </x:c>
    </x:row>
    <x:row r="4267" spans="5:5">
      <x:c r="E4267" s="194">
        <x:f>SUM(E4221:E4266)</x:f>
        <x:v>52</x:v>
      </x:c>
    </x:row>
    <x:row r="4268" spans="1:11">
      <x:c r="A4268" s="186">
        <x:v>46004</x:v>
      </x:c>
      <x:c r="B4268" s="452" t="s">
        <x:v>7734</x:v>
      </x:c>
      <x:c r="C4268" s="195" t="s">
        <x:v>4800</x:v>
      </x:c>
      <x:c r="D4268" s="194" t="str">
        <x:f t="shared" ref="D4268:D4270" si="41">IF(MID(C4268,LEN(C4268)-2,1)="1","Earring",IF(MID(C4268,LEN(C4268)-2,1)="2","Necklace",IF(MID(C4268,LEN(C4268)-2,1)="3","Bracelet",IF(MID(C4268,LEN(C4268)-2,1)="4","Ring",IF(MID(C4268,LEN(C4268)-2,1)="5","Anklet","")))))</x:f>
        <x:v>Anklet</x:v>
      </x:c>
      <x:c r="E4268" s="194">
        <x:v>2</x:v>
      </x:c>
      <x:c r="F4268" s="355" t="s">
        <x:v>6662</x:v>
      </x:c>
      <x:c r="G4268" s="356" t="str">
        <x:f>IF(MID(F4268,LEN(F4268)-2,1)="1","Earring",IF(MID(F4268,LEN(F4268)-2,1)="2","Necklace",IF(MID(F4268,LEN(F4268)-2,1)="3","Bracelet",IF(MID(F4268,LEN(F4268)-2,1)="4","Ring",IF(MID(F4268,LEN(F4268)-2,1)="5","Anklet","")))))</x:f>
        <x:v>Earring</x:v>
      </x:c>
      <x:c r="H4268" s="356">
        <x:v>1</x:v>
      </x:c>
      <x:c r="I4268" s="448"/>
      <x:c r="J4268" s="194" t="s">
        <x:v>8995</x:v>
      </x:c>
      <x:c r="K4268" s="194">
        <x:v>180</x:v>
      </x:c>
    </x:row>
    <x:row r="4269" spans="3:11">
      <x:c r="C4269" s="195" t="s">
        <x:v>6662</x:v>
      </x:c>
      <x:c r="D4269" s="194" t="str">
        <x:f t="shared" si="41"/>
        <x:v>Earring</x:v>
      </x:c>
      <x:c r="E4269" s="194">
        <x:v>1</x:v>
      </x:c>
      <x:c r="F4269" s="195" t="s">
        <x:v>4800</x:v>
      </x:c>
      <x:c r="G4269" s="194" t="str">
        <x:f>IF(MID(F4269,LEN(F4269)-2,1)="1","Earring",IF(MID(F4269,LEN(F4269)-2,1)="2","Necklace",IF(MID(F4269,LEN(F4269)-2,1)="3","Bracelet",IF(MID(F4269,LEN(F4269)-2,1)="4","Ring",IF(MID(F4269,LEN(F4269)-2,1)="5","Anklet","")))))</x:f>
        <x:v>Anklet</x:v>
      </x:c>
      <x:c r="H4269" s="194">
        <x:v>2</x:v>
      </x:c>
      <x:c r="I4269" s="448" t="s">
        <x:v>4958</x:v>
      </x:c>
      <x:c r="J4269" s="194" t="s">
        <x:v>7785</x:v>
      </x:c>
      <x:c r="K4269" s="194">
        <x:v>150</x:v>
      </x:c>
    </x:row>
    <x:row r="4270" spans="3:11">
      <x:c r="C4270" s="195" t="s">
        <x:v>6809</x:v>
      </x:c>
      <x:c r="D4270" s="194" t="str">
        <x:f t="shared" si="41"/>
        <x:v>Earring</x:v>
      </x:c>
      <x:c r="E4270" s="194">
        <x:v>1</x:v>
      </x:c>
      <x:c r="F4270" s="233" t="s">
        <x:v>6809</x:v>
      </x:c>
      <x:c r="G4270" s="234" t="str">
        <x:f>IF(MID(F4270,LEN(F4270)-2,1)="1","Earring",IF(MID(F4270,LEN(F4270)-2,1)="2","Necklace",IF(MID(F4270,LEN(F4270)-2,1)="3","Bracelet",IF(MID(F4270,LEN(F4270)-2,1)="4","Ring",IF(MID(F4270,LEN(F4270)-2,1)="5","Anklet","")))))</x:f>
        <x:v>Earring</x:v>
      </x:c>
      <x:c r="H4270" s="234">
        <x:v>1</x:v>
      </x:c>
      <x:c r="I4270" s="448"/>
      <x:c r="J4270" s="194" t="s">
        <x:v>7785</x:v>
      </x:c>
      <x:c r="K4270" s="194">
        <x:v>100</x:v>
      </x:c>
    </x:row>
    <x:row r="4271" spans="3:11">
      <x:c r="C4271" s="195" t="s">
        <x:v>4493</x:v>
      </x:c>
      <x:c r="D4271" s="87" t="s">
        <x:v>6843</x:v>
      </x:c>
      <x:c r="E4271" s="194">
        <x:v>1</x:v>
      </x:c>
      <x:c r="F4271" s="233" t="s">
        <x:v>4493</x:v>
      </x:c>
      <x:c r="G4271" s="188" t="s">
        <x:v>6843</x:v>
      </x:c>
      <x:c r="H4271" s="234">
        <x:v>1</x:v>
      </x:c>
      <x:c r="I4271" s="448"/>
      <x:c r="J4271" s="194" t="s">
        <x:v>7785</x:v>
      </x:c>
      <x:c r="K4271" s="194">
        <x:v>180</x:v>
      </x:c>
    </x:row>
    <x:row r="4272" spans="5:5">
      <x:c r="E4272" s="194">
        <x:f>SUM(E4268:E4271)</x:f>
        <x:v>5</x:v>
      </x:c>
    </x:row>
    <x:row r="4273" spans="1:11">
      <x:c r="A4273" s="186">
        <x:v>46005</x:v>
      </x:c>
      <x:c r="B4273" s="452" t="s">
        <x:v>7772</x:v>
      </x:c>
      <x:c r="C4273" s="195" t="s">
        <x:v>5945</x:v>
      </x:c>
      <x:c r="D4273" s="194" t="s">
        <x:v>2999</x:v>
      </x:c>
      <x:c r="E4273" s="194">
        <x:v>1</x:v>
      </x:c>
      <x:c r="F4273" s="687" t="s">
        <x:v>8862</x:v>
      </x:c>
      <x:c r="G4273" s="688" t="str">
        <x:f>IF(MID(F4273,LEN(F4273)-2,1)="1","Earring",IF(MID(F4273,LEN(F4273)-2,1)="2","Necklace",IF(MID(F4273,LEN(F4273)-2,1)="3","Bracelet",IF(MID(F4273,LEN(F4273)-2,1)="4","Ring",IF(MID(F4273,LEN(F4273)-2,1)="5","Anklet","")))))</x:f>
        <x:v>Earring</x:v>
      </x:c>
      <x:c r="H4273" s="688">
        <x:v>1</x:v>
      </x:c>
      <x:c r="I4273" s="448" t="s">
        <x:v>4958</x:v>
      </x:c>
      <x:c r="J4273" s="194" t="s">
        <x:v>8995</x:v>
      </x:c>
      <x:c r="K4273" s="194">
        <x:v>200</x:v>
      </x:c>
    </x:row>
    <x:row r="4274" spans="3:11">
      <x:c r="C4274" s="195" t="s">
        <x:v>4178</x:v>
      </x:c>
      <x:c r="D4274" s="194" t="str">
        <x:f t="shared" ref="D4274:D4280" si="42">IF(MID(C4274,LEN(C4274)-2,1)="1","Earring",IF(MID(C4274,LEN(C4274)-2,1)="2","Necklace",IF(MID(C4274,LEN(C4274)-2,1)="3","Bracelet",IF(MID(C4274,LEN(C4274)-2,1)="4","Ring",IF(MID(C4274,LEN(C4274)-2,1)="5","Anklet","")))))</x:f>
        <x:v>Bracelet</x:v>
      </x:c>
      <x:c r="E4274" s="194">
        <x:v>1</x:v>
      </x:c>
      <x:c r="F4274" s="195" t="s">
        <x:v>4272</x:v>
      </x:c>
      <x:c r="G4274" s="194" t="str">
        <x:f>IF(MID(F4274,LEN(F4274)-2,1)="1","Earring",IF(MID(F4274,LEN(F4274)-2,1)="2","Necklace",IF(MID(F4274,LEN(F4274)-2,1)="3","Bracelet",IF(MID(F4274,LEN(F4274)-2,1)="4","Ring",IF(MID(F4274,LEN(F4274)-2,1)="5","Anklet","")))))</x:f>
        <x:v>Bracelet</x:v>
      </x:c>
      <x:c r="H4274" s="194">
        <x:v>1</x:v>
      </x:c>
      <x:c r="I4274" s="448" t="s">
        <x:v>4958</x:v>
      </x:c>
      <x:c r="J4274" s="194" t="s">
        <x:v>8995</x:v>
      </x:c>
      <x:c r="K4274" s="194">
        <x:v>240</x:v>
      </x:c>
    </x:row>
    <x:row r="4275" spans="3:11">
      <x:c r="C4275" s="195" t="s">
        <x:v>8298</x:v>
      </x:c>
      <x:c r="D4275" s="194" t="str">
        <x:f t="shared" si="42"/>
        <x:v>Earring</x:v>
      </x:c>
      <x:c r="E4275" s="194">
        <x:v>1</x:v>
      </x:c>
      <x:c r="F4275" s="326" t="s">
        <x:v>3269</x:v>
      </x:c>
      <x:c r="G4275" s="327" t="str">
        <x:f>IF(MID(F4275,LEN(F4275)-2,1)="1","Earring",IF(MID(F4275,LEN(F4275)-2,1)="2","Necklace",IF(MID(F4275,LEN(F4275)-2,1)="3","Bracelet",IF(MID(F4275,LEN(F4275)-2,1)="4","Ring",IF(MID(F4275,LEN(F4275)-2,1)="5","Anklet","")))))</x:f>
        <x:v>Earring</x:v>
      </x:c>
      <x:c r="H4275" s="327">
        <x:v>1</x:v>
      </x:c>
      <x:c r="I4275" s="448" t="s">
        <x:v>7755</x:v>
      </x:c>
      <x:c r="J4275" s="194" t="s">
        <x:v>3163</x:v>
      </x:c>
      <x:c r="K4275" s="194">
        <x:v>190</x:v>
      </x:c>
    </x:row>
    <x:row r="4276" spans="3:11">
      <x:c r="C4276" s="195" t="s">
        <x:v>3269</x:v>
      </x:c>
      <x:c r="D4276" s="194" t="str">
        <x:f t="shared" si="42"/>
        <x:v>Earring</x:v>
      </x:c>
      <x:c r="E4276" s="194">
        <x:v>1</x:v>
      </x:c>
      <x:c r="F4276" s="195" t="s">
        <x:v>6662</x:v>
      </x:c>
      <x:c r="G4276" s="194" t="str">
        <x:f>IF(MID(F4276,LEN(F4276)-2,1)="1","Earring",IF(MID(F4276,LEN(F4276)-2,1)="2","Necklace",IF(MID(F4276,LEN(F4276)-2,1)="3","Bracelet",IF(MID(F4276,LEN(F4276)-2,1)="4","Ring",IF(MID(F4276,LEN(F4276)-2,1)="5","Anklet","")))))</x:f>
        <x:v>Earring</x:v>
      </x:c>
      <x:c r="H4276" s="194">
        <x:v>1</x:v>
      </x:c>
      <x:c r="I4276" s="448"/>
      <x:c r="J4276" s="194" t="s">
        <x:v>8995</x:v>
      </x:c>
      <x:c r="K4276" s="194">
        <x:v>180</x:v>
      </x:c>
    </x:row>
    <x:row r="4277" spans="3:11">
      <x:c r="C4277" s="195" t="s">
        <x:v>6662</x:v>
      </x:c>
      <x:c r="D4277" s="194" t="str">
        <x:f t="shared" si="42"/>
        <x:v>Earring</x:v>
      </x:c>
      <x:c r="E4277" s="194">
        <x:v>1</x:v>
      </x:c>
      <x:c r="F4277" s="361" t="s">
        <x:v>4521</x:v>
      </x:c>
      <x:c r="G4277" s="362" t="str">
        <x:f>IF(MID(F4277,LEN(F4277)-2,1)="1","Earring",IF(MID(F4277,LEN(F4277)-2,1)="2","Necklace",IF(MID(F4277,LEN(F4277)-2,1)="3","Bracelet",IF(MID(F4277,LEN(F4277)-2,1)="4","Ring",IF(MID(F4277,LEN(F4277)-2,1)="5","Anklet","")))))</x:f>
        <x:v>Ring</x:v>
      </x:c>
      <x:c r="H4277" s="362">
        <x:v>1</x:v>
      </x:c>
      <x:c r="I4277" s="448" t="s">
        <x:v>4958</x:v>
      </x:c>
      <x:c r="J4277" s="194" t="s">
        <x:v>7785</x:v>
      </x:c>
      <x:c r="K4277" s="194">
        <x:v>170</x:v>
      </x:c>
    </x:row>
    <x:row r="4278" spans="3:11">
      <x:c r="C4278" s="195" t="s">
        <x:v>6656</x:v>
      </x:c>
      <x:c r="D4278" s="194" t="str">
        <x:f t="shared" si="42"/>
        <x:v>Earring</x:v>
      </x:c>
      <x:c r="E4278" s="194">
        <x:v>1</x:v>
      </x:c>
      <x:c r="F4278" s="361" t="s">
        <x:v>6656</x:v>
      </x:c>
      <x:c r="G4278" s="362" t="str">
        <x:f>IF(MID(F4278,LEN(F4278)-2,1)="1","Earring",IF(MID(F4278,LEN(F4278)-2,1)="2","Necklace",IF(MID(F4278,LEN(F4278)-2,1)="3","Bracelet",IF(MID(F4278,LEN(F4278)-2,1)="4","Ring",IF(MID(F4278,LEN(F4278)-2,1)="5","Anklet","")))))</x:f>
        <x:v>Earring</x:v>
      </x:c>
      <x:c r="H4278" s="362">
        <x:v>1</x:v>
      </x:c>
      <x:c r="I4278" s="448" t="s">
        <x:v>4958</x:v>
      </x:c>
      <x:c r="J4278" s="194" t="s">
        <x:v>7785</x:v>
      </x:c>
      <x:c r="K4278" s="194">
        <x:v>180</x:v>
      </x:c>
    </x:row>
    <x:row r="4279" spans="3:11">
      <x:c r="C4279" s="195" t="s">
        <x:v>4546</x:v>
      </x:c>
      <x:c r="D4279" s="194" t="str">
        <x:f t="shared" si="42"/>
        <x:v>Earring</x:v>
      </x:c>
      <x:c r="E4279" s="194">
        <x:v>1</x:v>
      </x:c>
      <x:c r="F4279" s="195" t="s">
        <x:v>3317</x:v>
      </x:c>
      <x:c r="G4279" s="194" t="str">
        <x:f>IF(MID(F4279,LEN(F4279)-2,1)="1","Earring",IF(MID(F4279,LEN(F4279)-2,1)="2","Necklace",IF(MID(F4279,LEN(F4279)-2,1)="3","Bracelet",IF(MID(F4279,LEN(F4279)-2,1)="4","Ring",IF(MID(F4279,LEN(F4279)-2,1)="5","Anklet","")))))</x:f>
        <x:v>Necklace</x:v>
      </x:c>
      <x:c r="H4279" s="194">
        <x:v>1</x:v>
      </x:c>
      <x:c r="I4279" s="448"/>
      <x:c r="J4279" s="194" t="s">
        <x:v>7785</x:v>
      </x:c>
      <x:c r="K4279" s="194">
        <x:v>150</x:v>
      </x:c>
    </x:row>
    <x:row r="4280" spans="3:11">
      <x:c r="C4280" s="195" t="s">
        <x:v>8666</x:v>
      </x:c>
      <x:c r="D4280" s="194" t="str">
        <x:f t="shared" si="42"/>
        <x:v>Earring</x:v>
      </x:c>
      <x:c r="E4280" s="194">
        <x:v>1</x:v>
      </x:c>
      <x:c r="F4280" s="355" t="s">
        <x:v>5945</x:v>
      </x:c>
      <x:c r="G4280" s="356" t="s">
        <x:v>2999</x:v>
      </x:c>
      <x:c r="H4280" s="356">
        <x:v>1</x:v>
      </x:c>
      <x:c r="I4280" s="448" t="s">
        <x:v>4958</x:v>
      </x:c>
      <x:c r="J4280" s="194" t="s">
        <x:v>7348</x:v>
      </x:c>
      <x:c r="K4280" s="194">
        <x:v>360</x:v>
      </x:c>
    </x:row>
    <x:row r="4281" spans="3:11">
      <x:c r="C4281" s="195" t="s">
        <x:v>4587</x:v>
      </x:c>
      <x:c r="D4281" s="87" t="s">
        <x:v>6843</x:v>
      </x:c>
      <x:c r="E4281" s="194">
        <x:v>1</x:v>
      </x:c>
      <x:c r="F4281" s="195" t="s">
        <x:v>4546</x:v>
      </x:c>
      <x:c r="G4281" s="194" t="str">
        <x:f>IF(MID(F4281,LEN(F4281)-2,1)="1","Earring",IF(MID(F4281,LEN(F4281)-2,1)="2","Necklace",IF(MID(F4281,LEN(F4281)-2,1)="3","Bracelet",IF(MID(F4281,LEN(F4281)-2,1)="4","Ring",IF(MID(F4281,LEN(F4281)-2,1)="5","Anklet","")))))</x:f>
        <x:v>Earring</x:v>
      </x:c>
      <x:c r="H4281" s="194">
        <x:v>1</x:v>
      </x:c>
      <x:c r="I4281" s="448"/>
      <x:c r="J4281" s="194" t="s">
        <x:v>7785</x:v>
      </x:c>
      <x:c r="K4281" s="194">
        <x:v>140</x:v>
      </x:c>
    </x:row>
    <x:row r="4282" spans="3:11">
      <x:c r="C4282" s="195" t="s">
        <x:v>3317</x:v>
      </x:c>
      <x:c r="D4282" s="194" t="str">
        <x:f t="shared" ref="D4282:D4285" si="43">IF(MID(C4282,LEN(C4282)-2,1)="1","Earring",IF(MID(C4282,LEN(C4282)-2,1)="2","Necklace",IF(MID(C4282,LEN(C4282)-2,1)="3","Bracelet",IF(MID(C4282,LEN(C4282)-2,1)="4","Ring",IF(MID(C4282,LEN(C4282)-2,1)="5","Anklet","")))))</x:f>
        <x:v>Necklace</x:v>
      </x:c>
      <x:c r="E4282" s="194">
        <x:v>1</x:v>
      </x:c>
      <x:c r="F4282" s="195" t="s">
        <x:v>8666</x:v>
      </x:c>
      <x:c r="G4282" s="194" t="str">
        <x:f>IF(MID(F4282,LEN(F4282)-2,1)="1","Earring",IF(MID(F4282,LEN(F4282)-2,1)="2","Necklace",IF(MID(F4282,LEN(F4282)-2,1)="3","Bracelet",IF(MID(F4282,LEN(F4282)-2,1)="4","Ring",IF(MID(F4282,LEN(F4282)-2,1)="5","Anklet","")))))</x:f>
        <x:v>Earring</x:v>
      </x:c>
      <x:c r="H4282" s="194">
        <x:v>1</x:v>
      </x:c>
      <x:c r="I4282" s="448"/>
      <x:c r="J4282" s="194" t="s">
        <x:v>3163</x:v>
      </x:c>
      <x:c r="K4282" s="194">
        <x:v>95</x:v>
      </x:c>
    </x:row>
    <x:row r="4283" spans="3:11">
      <x:c r="C4283" s="195" t="s">
        <x:v>8238</x:v>
      </x:c>
      <x:c r="D4283" s="194" t="str">
        <x:f t="shared" si="43"/>
        <x:v>Necklace</x:v>
      </x:c>
      <x:c r="E4283" s="194">
        <x:v>1</x:v>
      </x:c>
      <x:c r="F4283" s="195" t="s">
        <x:v>8238</x:v>
      </x:c>
      <x:c r="G4283" s="194" t="str">
        <x:f>IF(MID(F4283,LEN(F4283)-2,1)="1","Earring",IF(MID(F4283,LEN(F4283)-2,1)="2","Necklace",IF(MID(F4283,LEN(F4283)-2,1)="3","Bracelet",IF(MID(F4283,LEN(F4283)-2,1)="4","Ring",IF(MID(F4283,LEN(F4283)-2,1)="5","Anklet","")))))</x:f>
        <x:v>Necklace</x:v>
      </x:c>
      <x:c r="H4283" s="194">
        <x:v>1</x:v>
      </x:c>
      <x:c r="I4283" s="448" t="s">
        <x:v>7755</x:v>
      </x:c>
      <x:c r="J4283" s="194" t="s">
        <x:v>3163</x:v>
      </x:c>
      <x:c r="K4283" s="194">
        <x:v>220</x:v>
      </x:c>
    </x:row>
    <x:row r="4284" spans="3:11">
      <x:c r="C4284" s="195" t="s">
        <x:v>2192</x:v>
      </x:c>
      <x:c r="D4284" s="194" t="str">
        <x:f t="shared" si="43"/>
        <x:v>Necklace</x:v>
      </x:c>
      <x:c r="E4284" s="194">
        <x:v>1</x:v>
      </x:c>
      <x:c r="F4284" s="195" t="s">
        <x:v>2192</x:v>
      </x:c>
      <x:c r="G4284" s="194" t="str">
        <x:f>IF(MID(F4284,LEN(F4284)-2,1)="1","Earring",IF(MID(F4284,LEN(F4284)-2,1)="2","Necklace",IF(MID(F4284,LEN(F4284)-2,1)="3","Bracelet",IF(MID(F4284,LEN(F4284)-2,1)="4","Ring",IF(MID(F4284,LEN(F4284)-2,1)="5","Anklet","")))))</x:f>
        <x:v>Necklace</x:v>
      </x:c>
      <x:c r="H4284" s="194">
        <x:v>1</x:v>
      </x:c>
      <x:c r="I4284" s="448"/>
      <x:c r="J4284" s="194" t="s">
        <x:v>7785</x:v>
      </x:c>
      <x:c r="K4284" s="194">
        <x:v>160</x:v>
      </x:c>
    </x:row>
    <x:row r="4285" spans="3:11">
      <x:c r="C4285" s="195" t="s">
        <x:v>4521</x:v>
      </x:c>
      <x:c r="D4285" s="194" t="str">
        <x:f t="shared" si="43"/>
        <x:v>Ring</x:v>
      </x:c>
      <x:c r="E4285" s="194">
        <x:v>1</x:v>
      </x:c>
      <x:c r="F4285" s="233" t="s">
        <x:v>4587</x:v>
      </x:c>
      <x:c r="G4285" s="188" t="s">
        <x:v>6843</x:v>
      </x:c>
      <x:c r="H4285" s="234">
        <x:v>1</x:v>
      </x:c>
      <x:c r="I4285" s="448"/>
      <x:c r="J4285" s="194" t="s">
        <x:v>7785</x:v>
      </x:c>
      <x:c r="K4285" s="194">
        <x:v>160</x:v>
      </x:c>
    </x:row>
    <x:row r="4286" spans="5:5">
      <x:c r="E4286" s="194">
        <x:f>SUM(E4273:E4285)</x:f>
        <x:v>13</x:v>
      </x:c>
    </x:row>
    <x:row r="4287" spans="1:11">
      <x:c r="A4287" s="186">
        <x:v>46006</x:v>
      </x:c>
      <x:c r="B4287" s="452" t="s">
        <x:v>7737</x:v>
      </x:c>
      <x:c r="C4287" s="195" t="s">
        <x:v>6209</x:v>
      </x:c>
      <x:c r="D4287" s="194" t="str">
        <x:f t="shared" ref="D4287:D4289" si="44">IF(MID(C4287,LEN(C4287)-2,1)="1","Earring",IF(MID(C4287,LEN(C4287)-2,1)="2","Necklace",IF(MID(C4287,LEN(C4287)-2,1)="3","Bracelet",IF(MID(C4287,LEN(C4287)-2,1)="4","Ring",IF(MID(C4287,LEN(C4287)-2,1)="5","Anklet","")))))</x:f>
        <x:v>Anklet</x:v>
      </x:c>
      <x:c r="E4287" s="194">
        <x:v>1</x:v>
      </x:c>
      <x:c r="F4287" s="687" t="s">
        <x:v>5918</x:v>
      </x:c>
      <x:c r="G4287" s="688" t="str">
        <x:f>IF(MID(F4287,LEN(F4287)-2,1)="1","Earring",IF(MID(F4287,LEN(F4287)-2,1)="2","Necklace",IF(MID(F4287,LEN(F4287)-2,1)="3","Bracelet",IF(MID(F4287,LEN(F4287)-2,1)="4","Ring",IF(MID(F4287,LEN(F4287)-2,1)="5","Anklet","")))))</x:f>
        <x:v>Ring</x:v>
      </x:c>
      <x:c r="H4287" s="688">
        <x:v>1</x:v>
      </x:c>
      <x:c r="I4287" s="448" t="s">
        <x:v>7755</x:v>
      </x:c>
      <x:c r="J4287" s="194" t="s">
        <x:v>3163</x:v>
      </x:c>
      <x:c r="K4287" s="194">
        <x:v>250</x:v>
      </x:c>
    </x:row>
    <x:row r="4288" spans="3:11">
      <x:c r="C4288" s="195" t="s">
        <x:v>6818</x:v>
      </x:c>
      <x:c r="D4288" s="194" t="str">
        <x:f t="shared" si="44"/>
        <x:v>Anklet</x:v>
      </x:c>
      <x:c r="E4288" s="194">
        <x:v>1</x:v>
      </x:c>
      <x:c r="F4288" s="195" t="s">
        <x:v>4507</x:v>
      </x:c>
      <x:c r="G4288" s="194" t="str">
        <x:f>IF(MID(F4288,LEN(F4288)-2,1)="1","Earring",IF(MID(F4288,LEN(F4288)-2,1)="2","Necklace",IF(MID(F4288,LEN(F4288)-2,1)="3","Bracelet",IF(MID(F4288,LEN(F4288)-2,1)="4","Ring",IF(MID(F4288,LEN(F4288)-2,1)="5","Anklet","")))))</x:f>
        <x:v>Earring</x:v>
      </x:c>
      <x:c r="H4288" s="194">
        <x:v>1</x:v>
      </x:c>
      <x:c r="I4288" s="448"/>
      <x:c r="J4288" s="194" t="s">
        <x:v>8995</x:v>
      </x:c>
      <x:c r="K4288" s="194">
        <x:v>170</x:v>
      </x:c>
    </x:row>
    <x:row r="4289" spans="3:11">
      <x:c r="C4289" s="195" t="s">
        <x:v>2184</x:v>
      </x:c>
      <x:c r="D4289" s="194" t="str">
        <x:f t="shared" si="44"/>
        <x:v>Anklet</x:v>
      </x:c>
      <x:c r="E4289" s="194">
        <x:v>2</x:v>
      </x:c>
      <x:c r="F4289" s="195" t="s">
        <x:v>3376</x:v>
      </x:c>
      <x:c r="G4289" s="194" t="str">
        <x:f>IF(MID(F4289,LEN(F4289)-2,1)="1","Earring",IF(MID(F4289,LEN(F4289)-2,1)="2","Necklace",IF(MID(F4289,LEN(F4289)-2,1)="3","Bracelet",IF(MID(F4289,LEN(F4289)-2,1)="4","Ring",IF(MID(F4289,LEN(F4289)-2,1)="5","Anklet","")))))</x:f>
        <x:v>Earring</x:v>
      </x:c>
      <x:c r="H4289" s="194">
        <x:v>1</x:v>
      </x:c>
      <x:c r="I4289" s="448"/>
      <x:c r="J4289" s="194" t="s">
        <x:v>7785</x:v>
      </x:c>
      <x:c r="K4289" s="194">
        <x:v>150</x:v>
      </x:c>
    </x:row>
    <x:row r="4290" spans="3:11">
      <x:c r="C4290" s="195" t="s">
        <x:v>6681</x:v>
      </x:c>
      <x:c r="D4290" s="194" t="s">
        <x:v>2999</x:v>
      </x:c>
      <x:c r="E4290" s="194">
        <x:v>1</x:v>
      </x:c>
      <x:c r="F4290" s="326" t="s">
        <x:v>6705</x:v>
      </x:c>
      <x:c r="G4290" s="327" t="str">
        <x:f>IF(MID(F4290,LEN(F4290)-2,1)="1","Earring",IF(MID(F4290,LEN(F4290)-2,1)="2","Necklace",IF(MID(F4290,LEN(F4290)-2,1)="3","Bracelet",IF(MID(F4290,LEN(F4290)-2,1)="4","Ring",IF(MID(F4290,LEN(F4290)-2,1)="5","Anklet","")))))</x:f>
        <x:v>Earring</x:v>
      </x:c>
      <x:c r="H4290" s="327">
        <x:v>1</x:v>
      </x:c>
      <x:c r="I4290" s="448"/>
      <x:c r="J4290" s="194" t="s">
        <x:v>3163</x:v>
      </x:c>
      <x:c r="K4290" s="194">
        <x:v>130</x:v>
      </x:c>
    </x:row>
    <x:row r="4291" spans="3:11">
      <x:c r="C4291" s="195" t="s">
        <x:v>6868</x:v>
      </x:c>
      <x:c r="D4291" s="194" t="str">
        <x:f t="shared" ref="D4291:D4300" si="45">IF(MID(C4291,LEN(C4291)-2,1)="1","Earring",IF(MID(C4291,LEN(C4291)-2,1)="2","Necklace",IF(MID(C4291,LEN(C4291)-2,1)="3","Bracelet",IF(MID(C4291,LEN(C4291)-2,1)="4","Ring",IF(MID(C4291,LEN(C4291)-2,1)="5","Anklet","")))))</x:f>
        <x:v>Bracelet</x:v>
      </x:c>
      <x:c r="E4291" s="194">
        <x:v>1</x:v>
      </x:c>
      <x:c r="F4291" s="326" t="s">
        <x:v>6209</x:v>
      </x:c>
      <x:c r="G4291" s="327" t="str">
        <x:f>IF(MID(F4291,LEN(F4291)-2,1)="1","Earring",IF(MID(F4291,LEN(F4291)-2,1)="2","Necklace",IF(MID(F4291,LEN(F4291)-2,1)="3","Bracelet",IF(MID(F4291,LEN(F4291)-2,1)="4","Ring",IF(MID(F4291,LEN(F4291)-2,1)="5","Anklet","")))))</x:f>
        <x:v>Anklet</x:v>
      </x:c>
      <x:c r="H4291" s="327">
        <x:v>1</x:v>
      </x:c>
      <x:c r="I4291" s="448" t="s">
        <x:v>7755</x:v>
      </x:c>
      <x:c r="J4291" s="194" t="s">
        <x:v>3163</x:v>
      </x:c>
      <x:c r="K4291" s="194">
        <x:v>220</x:v>
      </x:c>
    </x:row>
    <x:row r="4292" spans="3:11">
      <x:c r="C4292" s="195" t="s">
        <x:v>6261</x:v>
      </x:c>
      <x:c r="D4292" s="194" t="str">
        <x:f t="shared" si="45"/>
        <x:v>Bracelet</x:v>
      </x:c>
      <x:c r="E4292" s="194">
        <x:v>1</x:v>
      </x:c>
      <x:c r="F4292" s="195" t="s">
        <x:v>6818</x:v>
      </x:c>
      <x:c r="G4292" s="194" t="str">
        <x:f>IF(MID(F4292,LEN(F4292)-2,1)="1","Earring",IF(MID(F4292,LEN(F4292)-2,1)="2","Necklace",IF(MID(F4292,LEN(F4292)-2,1)="3","Bracelet",IF(MID(F4292,LEN(F4292)-2,1)="4","Ring",IF(MID(F4292,LEN(F4292)-2,1)="5","Anklet","")))))</x:f>
        <x:v>Anklet</x:v>
      </x:c>
      <x:c r="H4292" s="194">
        <x:v>1</x:v>
      </x:c>
      <x:c r="I4292" s="448"/>
      <x:c r="J4292" s="194" t="s">
        <x:v>7785</x:v>
      </x:c>
      <x:c r="K4292" s="194">
        <x:v>140</x:v>
      </x:c>
    </x:row>
    <x:row r="4293" spans="3:11">
      <x:c r="C4293" s="195" t="s">
        <x:v>4507</x:v>
      </x:c>
      <x:c r="D4293" s="194" t="str">
        <x:f t="shared" si="45"/>
        <x:v>Earring</x:v>
      </x:c>
      <x:c r="E4293" s="194">
        <x:v>1</x:v>
      </x:c>
      <x:c r="F4293" s="195" t="s">
        <x:v>6868</x:v>
      </x:c>
      <x:c r="G4293" s="194" t="str">
        <x:f>IF(MID(F4293,LEN(F4293)-2,1)="1","Earring",IF(MID(F4293,LEN(F4293)-2,1)="2","Necklace",IF(MID(F4293,LEN(F4293)-2,1)="3","Bracelet",IF(MID(F4293,LEN(F4293)-2,1)="4","Ring",IF(MID(F4293,LEN(F4293)-2,1)="5","Anklet","")))))</x:f>
        <x:v>Bracelet</x:v>
      </x:c>
      <x:c r="H4293" s="194">
        <x:v>1</x:v>
      </x:c>
      <x:c r="I4293" s="448" t="s">
        <x:v>4958</x:v>
      </x:c>
      <x:c r="J4293" s="194" t="s">
        <x:v>7785</x:v>
      </x:c>
      <x:c r="K4293" s="194">
        <x:v>150</x:v>
      </x:c>
    </x:row>
    <x:row r="4294" spans="3:11">
      <x:c r="C4294" s="195" t="s">
        <x:v>3376</x:v>
      </x:c>
      <x:c r="D4294" s="194" t="str">
        <x:f t="shared" si="45"/>
        <x:v>Earring</x:v>
      </x:c>
      <x:c r="E4294" s="194">
        <x:v>1</x:v>
      </x:c>
      <x:c r="F4294" s="361" t="s">
        <x:v>6225</x:v>
      </x:c>
      <x:c r="G4294" s="362" t="str">
        <x:f>IF(MID(F4294,LEN(F4294)-2,1)="1","Earring",IF(MID(F4294,LEN(F4294)-2,1)="2","Necklace",IF(MID(F4294,LEN(F4294)-2,1)="3","Bracelet",IF(MID(F4294,LEN(F4294)-2,1)="4","Ring",IF(MID(F4294,LEN(F4294)-2,1)="5","Anklet","")))))</x:f>
        <x:v>Earring</x:v>
      </x:c>
      <x:c r="H4294" s="362">
        <x:v>1</x:v>
      </x:c>
      <x:c r="I4294" s="448"/>
      <x:c r="J4294" s="194" t="s">
        <x:v>2858</x:v>
      </x:c>
      <x:c r="K4294" s="194">
        <x:v>160</x:v>
      </x:c>
    </x:row>
    <x:row r="4295" spans="3:11">
      <x:c r="C4295" s="195" t="s">
        <x:v>6705</x:v>
      </x:c>
      <x:c r="D4295" s="194" t="str">
        <x:f t="shared" si="45"/>
        <x:v>Earring</x:v>
      </x:c>
      <x:c r="E4295" s="194">
        <x:v>1</x:v>
      </x:c>
      <x:c r="F4295" s="361" t="s">
        <x:v>6261</x:v>
      </x:c>
      <x:c r="G4295" s="362" t="str">
        <x:f>IF(MID(F4295,LEN(F4295)-2,1)="1","Earring",IF(MID(F4295,LEN(F4295)-2,1)="2","Necklace",IF(MID(F4295,LEN(F4295)-2,1)="3","Bracelet",IF(MID(F4295,LEN(F4295)-2,1)="4","Ring",IF(MID(F4295,LEN(F4295)-2,1)="5","Anklet","")))))</x:f>
        <x:v>Bracelet</x:v>
      </x:c>
      <x:c r="H4295" s="362">
        <x:v>1</x:v>
      </x:c>
      <x:c r="I4295" s="448"/>
      <x:c r="J4295" s="194" t="s">
        <x:v>7785</x:v>
      </x:c>
      <x:c r="K4295" s="194">
        <x:v>140</x:v>
      </x:c>
    </x:row>
    <x:row r="4296" spans="3:11">
      <x:c r="C4296" s="195" t="s">
        <x:v>6225</x:v>
      </x:c>
      <x:c r="D4296" s="194" t="str">
        <x:f t="shared" si="45"/>
        <x:v>Earring</x:v>
      </x:c>
      <x:c r="E4296" s="194">
        <x:v>1</x:v>
      </x:c>
      <x:c r="F4296" s="195" t="s">
        <x:v>6254</x:v>
      </x:c>
      <x:c r="G4296" s="194" t="str">
        <x:f>IF(MID(F4296,LEN(F4296)-2,1)="1","Earring",IF(MID(F4296,LEN(F4296)-2,1)="2","Necklace",IF(MID(F4296,LEN(F4296)-2,1)="3","Bracelet",IF(MID(F4296,LEN(F4296)-2,1)="4","Ring",IF(MID(F4296,LEN(F4296)-2,1)="5","Anklet","")))))</x:f>
        <x:v>Earring</x:v>
      </x:c>
      <x:c r="H4296" s="194">
        <x:v>1</x:v>
      </x:c>
      <x:c r="I4296" s="448" t="s">
        <x:v>4958</x:v>
      </x:c>
      <x:c r="J4296" s="194" t="s">
        <x:v>3163</x:v>
      </x:c>
      <x:c r="K4296" s="194">
        <x:v>180</x:v>
      </x:c>
    </x:row>
    <x:row r="4297" spans="3:11">
      <x:c r="C4297" s="195" t="s">
        <x:v>6254</x:v>
      </x:c>
      <x:c r="D4297" s="194" t="str">
        <x:f t="shared" si="45"/>
        <x:v>Earring</x:v>
      </x:c>
      <x:c r="E4297" s="194">
        <x:v>1</x:v>
      </x:c>
      <x:c r="F4297" s="355" t="s">
        <x:v>6681</x:v>
      </x:c>
      <x:c r="G4297" s="356" t="s">
        <x:v>2999</x:v>
      </x:c>
      <x:c r="H4297" s="356">
        <x:v>1</x:v>
      </x:c>
      <x:c r="I4297" s="448" t="s">
        <x:v>4958</x:v>
      </x:c>
      <x:c r="J4297" s="194" t="s">
        <x:v>7785</x:v>
      </x:c>
      <x:c r="K4297" s="194">
        <x:v>180</x:v>
      </x:c>
    </x:row>
    <x:row r="4298" spans="3:11">
      <x:c r="C4298" s="195" t="s">
        <x:v>8666</x:v>
      </x:c>
      <x:c r="D4298" s="194" t="str">
        <x:f t="shared" si="45"/>
        <x:v>Earring</x:v>
      </x:c>
      <x:c r="E4298" s="194">
        <x:v>1</x:v>
      </x:c>
      <x:c r="F4298" s="195" t="s">
        <x:v>2184</x:v>
      </x:c>
      <x:c r="G4298" s="194" t="str">
        <x:f>IF(MID(F4298,LEN(F4298)-2,1)="1","Earring",IF(MID(F4298,LEN(F4298)-2,1)="2","Necklace",IF(MID(F4298,LEN(F4298)-2,1)="3","Bracelet",IF(MID(F4298,LEN(F4298)-2,1)="4","Ring",IF(MID(F4298,LEN(F4298)-2,1)="5","Anklet","")))))</x:f>
        <x:v>Anklet</x:v>
      </x:c>
      <x:c r="H4298" s="194">
        <x:v>2</x:v>
      </x:c>
      <x:c r="I4298" s="448"/>
      <x:c r="J4298" s="194" t="s">
        <x:v>7785</x:v>
      </x:c>
      <x:c r="K4298" s="194">
        <x:v>170</x:v>
      </x:c>
    </x:row>
    <x:row r="4299" spans="3:11">
      <x:c r="C4299" s="195" t="s">
        <x:v>4565</x:v>
      </x:c>
      <x:c r="D4299" s="194" t="str">
        <x:f t="shared" si="45"/>
        <x:v>Earring</x:v>
      </x:c>
      <x:c r="E4299" s="194">
        <x:v>1</x:v>
      </x:c>
      <x:c r="F4299" s="195" t="s">
        <x:v>8666</x:v>
      </x:c>
      <x:c r="G4299" s="194" t="str">
        <x:f>IF(MID(F4299,LEN(F4299)-2,1)="1","Earring",IF(MID(F4299,LEN(F4299)-2,1)="2","Necklace",IF(MID(F4299,LEN(F4299)-2,1)="3","Bracelet",IF(MID(F4299,LEN(F4299)-2,1)="4","Ring",IF(MID(F4299,LEN(F4299)-2,1)="5","Anklet","")))))</x:f>
        <x:v>Earring</x:v>
      </x:c>
      <x:c r="H4299" s="194">
        <x:v>1</x:v>
      </x:c>
      <x:c r="I4299" s="448"/>
      <x:c r="J4299" s="194" t="s">
        <x:v>3163</x:v>
      </x:c>
      <x:c r="K4299" s="194">
        <x:v>95</x:v>
      </x:c>
    </x:row>
    <x:row r="4300" spans="3:11">
      <x:c r="C4300" s="195" t="s">
        <x:v>8944</x:v>
      </x:c>
      <x:c r="D4300" s="194" t="str">
        <x:f t="shared" si="45"/>
        <x:v>Ring</x:v>
      </x:c>
      <x:c r="E4300" s="194">
        <x:v>1</x:v>
      </x:c>
      <x:c r="F4300" s="233" t="s">
        <x:v>4565</x:v>
      </x:c>
      <x:c r="G4300" s="234" t="str">
        <x:f>IF(MID(F4300,LEN(F4300)-2,1)="1","Earring",IF(MID(F4300,LEN(F4300)-2,1)="2","Necklace",IF(MID(F4300,LEN(F4300)-2,1)="3","Bracelet",IF(MID(F4300,LEN(F4300)-2,1)="4","Ring",IF(MID(F4300,LEN(F4300)-2,1)="5","Anklet","")))))</x:f>
        <x:v>Earring</x:v>
      </x:c>
      <x:c r="H4300" s="234">
        <x:v>1</x:v>
      </x:c>
      <x:c r="I4300" s="448"/>
      <x:c r="J4300" s="194" t="s">
        <x:v>7785</x:v>
      </x:c>
      <x:c r="K4300" s="194">
        <x:v>120</x:v>
      </x:c>
    </x:row>
    <x:row r="4301" spans="5:5">
      <x:c r="E4301" s="194">
        <x:f>SUM(E4287:E4300)</x:f>
        <x:v>15</x:v>
      </x:c>
    </x:row>
    <x:row r="4302" spans="1:11">
      <x:c r="A4302" s="186">
        <x:v>46007</x:v>
      </x:c>
      <x:c r="B4302" s="452" t="s">
        <x:v>7779</x:v>
      </x:c>
      <x:c r="C4302" s="195" t="s">
        <x:v>2317</x:v>
      </x:c>
      <x:c r="D4302" s="194" t="str">
        <x:f t="shared" ref="D4302:D4318" si="46">IF(MID(C4302,LEN(C4302)-2,1)="1","Earring",IF(MID(C4302,LEN(C4302)-2,1)="2","Necklace",IF(MID(C4302,LEN(C4302)-2,1)="3","Bracelet",IF(MID(C4302,LEN(C4302)-2,1)="4","Ring",IF(MID(C4302,LEN(C4302)-2,1)="5","Anklet","")))))</x:f>
        <x:v>Bracelet</x:v>
      </x:c>
      <x:c r="E4302" s="194">
        <x:v>1</x:v>
      </x:c>
      <x:c r="F4302" s="195" t="s">
        <x:v>8371</x:v>
      </x:c>
      <x:c r="G4302" s="194" t="str">
        <x:f>IF(MID(F4302,LEN(F4302)-2,1)="1","Earring",IF(MID(F4302,LEN(F4302)-2,1)="2","Necklace",IF(MID(F4302,LEN(F4302)-2,1)="3","Bracelet",IF(MID(F4302,LEN(F4302)-2,1)="4","Ring",IF(MID(F4302,LEN(F4302)-2,1)="5","Anklet","")))))</x:f>
        <x:v>Bracelet</x:v>
      </x:c>
      <x:c r="H4302" s="194">
        <x:v>1</x:v>
      </x:c>
      <x:c r="I4302" s="448"/>
      <x:c r="J4302" s="194" t="s">
        <x:v>8995</x:v>
      </x:c>
      <x:c r="K4302" s="194">
        <x:v>150</x:v>
      </x:c>
    </x:row>
    <x:row r="4303" spans="3:11">
      <x:c r="C4303" s="195" t="s">
        <x:v>6868</x:v>
      </x:c>
      <x:c r="D4303" s="194" t="str">
        <x:f t="shared" si="46"/>
        <x:v>Bracelet</x:v>
      </x:c>
      <x:c r="E4303" s="194">
        <x:v>1</x:v>
      </x:c>
      <x:c r="F4303" s="267" t="s">
        <x:v>2276</x:v>
      </x:c>
      <x:c r="G4303" s="268" t="str">
        <x:f>IF(MID(F4303,LEN(F4303)-2,1)="1","Earring",IF(MID(F4303,LEN(F4303)-2,1)="2","Necklace",IF(MID(F4303,LEN(F4303)-2,1)="3","Bracelet",IF(MID(F4303,LEN(F4303)-2,1)="4","Ring",IF(MID(F4303,LEN(F4303)-2,1)="5","Anklet","")))))</x:f>
        <x:v>Earring</x:v>
      </x:c>
      <x:c r="H4303" s="268">
        <x:v>1</x:v>
      </x:c>
      <x:c r="I4303" s="448" t="s">
        <x:v>7755</x:v>
      </x:c>
      <x:c r="J4303" s="194" t="s">
        <x:v>2858</x:v>
      </x:c>
      <x:c r="K4303" s="194">
        <x:v>160</x:v>
      </x:c>
    </x:row>
    <x:row r="4304" spans="3:11">
      <x:c r="C4304" s="195" t="s">
        <x:v>8690</x:v>
      </x:c>
      <x:c r="D4304" s="194" t="str">
        <x:f t="shared" si="46"/>
        <x:v>Earring</x:v>
      </x:c>
      <x:c r="E4304" s="194">
        <x:v>1</x:v>
      </x:c>
      <x:c r="F4304" s="195" t="s">
        <x:v>6948</x:v>
      </x:c>
      <x:c r="G4304" s="194" t="str">
        <x:f>IF(MID(F4304,LEN(F4304)-2,1)="1","Earring",IF(MID(F4304,LEN(F4304)-2,1)="2","Necklace",IF(MID(F4304,LEN(F4304)-2,1)="3","Bracelet",IF(MID(F4304,LEN(F4304)-2,1)="4","Ring",IF(MID(F4304,LEN(F4304)-2,1)="5","Anklet","")))))</x:f>
        <x:v>Earring</x:v>
      </x:c>
      <x:c r="H4304" s="194">
        <x:v>1</x:v>
      </x:c>
      <x:c r="I4304" s="448" t="s">
        <x:v>4958</x:v>
      </x:c>
      <x:c r="J4304" s="194" t="s">
        <x:v>8995</x:v>
      </x:c>
      <x:c r="K4304" s="194">
        <x:v>200</x:v>
      </x:c>
    </x:row>
    <x:row r="4305" spans="3:11">
      <x:c r="C4305" s="195" t="s">
        <x:v>6948</x:v>
      </x:c>
      <x:c r="D4305" s="194" t="str">
        <x:f t="shared" si="46"/>
        <x:v>Earring</x:v>
      </x:c>
      <x:c r="E4305" s="194">
        <x:v>1</x:v>
      </x:c>
      <x:c r="F4305" s="689" t="s">
        <x:v>3457</x:v>
      </x:c>
      <x:c r="G4305" s="690" t="str">
        <x:f>IF(MID(F4305,LEN(F4305)-2,1)="1","Earring",IF(MID(F4305,LEN(F4305)-2,1)="2","Necklace",IF(MID(F4305,LEN(F4305)-2,1)="3","Bracelet",IF(MID(F4305,LEN(F4305)-2,1)="4","Ring",IF(MID(F4305,LEN(F4305)-2,1)="5","Anklet","")))))</x:f>
        <x:v>Necklace</x:v>
      </x:c>
      <x:c r="H4305" s="690">
        <x:v>1</x:v>
      </x:c>
      <x:c r="I4305" s="448"/>
      <x:c r="J4305" s="194" t="s">
        <x:v>7785</x:v>
      </x:c>
      <x:c r="K4305" s="194">
        <x:v>170</x:v>
      </x:c>
    </x:row>
    <x:row r="4306" spans="3:11">
      <x:c r="C4306" s="195" t="s">
        <x:v>4609</x:v>
      </x:c>
      <x:c r="D4306" s="194" t="str">
        <x:f t="shared" si="46"/>
        <x:v>Earring</x:v>
      </x:c>
      <x:c r="E4306" s="194">
        <x:v>1</x:v>
      </x:c>
      <x:c r="F4306" s="689" t="s">
        <x:v>6868</x:v>
      </x:c>
      <x:c r="G4306" s="690" t="str">
        <x:f>IF(MID(F4306,LEN(F4306)-2,1)="1","Earring",IF(MID(F4306,LEN(F4306)-2,1)="2","Necklace",IF(MID(F4306,LEN(F4306)-2,1)="3","Bracelet",IF(MID(F4306,LEN(F4306)-2,1)="4","Ring",IF(MID(F4306,LEN(F4306)-2,1)="5","Anklet","")))))</x:f>
        <x:v>Bracelet</x:v>
      </x:c>
      <x:c r="H4306" s="690">
        <x:v>1</x:v>
      </x:c>
      <x:c r="I4306" s="448" t="s">
        <x:v>7755</x:v>
      </x:c>
      <x:c r="J4306" s="194" t="s">
        <x:v>7785</x:v>
      </x:c>
      <x:c r="K4306" s="194">
        <x:v>150</x:v>
      </x:c>
    </x:row>
    <x:row r="4307" spans="3:11">
      <x:c r="C4307" s="195" t="s">
        <x:v>6140</x:v>
      </x:c>
      <x:c r="D4307" s="194" t="str">
        <x:f t="shared" si="46"/>
        <x:v>Earring</x:v>
      </x:c>
      <x:c r="E4307" s="194">
        <x:v>1</x:v>
      </x:c>
      <x:c r="F4307" s="195" t="s">
        <x:v>3366</x:v>
      </x:c>
      <x:c r="G4307" s="194" t="str">
        <x:f>IF(MID(F4307,LEN(F4307)-2,1)="1","Earring",IF(MID(F4307,LEN(F4307)-2,1)="2","Necklace",IF(MID(F4307,LEN(F4307)-2,1)="3","Bracelet",IF(MID(F4307,LEN(F4307)-2,1)="4","Ring",IF(MID(F4307,LEN(F4307)-2,1)="5","Anklet","")))))</x:f>
        <x:v>Ring</x:v>
      </x:c>
      <x:c r="H4307" s="194">
        <x:v>1</x:v>
      </x:c>
      <x:c r="I4307" s="448" t="s">
        <x:v>7755</x:v>
      </x:c>
      <x:c r="J4307" s="194" t="s">
        <x:v>3163</x:v>
      </x:c>
      <x:c r="K4307" s="194">
        <x:v>180</x:v>
      </x:c>
    </x:row>
    <x:row r="4308" spans="3:11">
      <x:c r="C4308" s="195" t="s">
        <x:v>8882</x:v>
      </x:c>
      <x:c r="D4308" s="194" t="str">
        <x:f t="shared" si="46"/>
        <x:v>Earring</x:v>
      </x:c>
      <x:c r="E4308" s="194">
        <x:v>1</x:v>
      </x:c>
      <x:c r="F4308" s="195" t="s">
        <x:v>4609</x:v>
      </x:c>
      <x:c r="G4308" s="194" t="str">
        <x:f>IF(MID(F4308,LEN(F4308)-2,1)="1","Earring",IF(MID(F4308,LEN(F4308)-2,1)="2","Necklace",IF(MID(F4308,LEN(F4308)-2,1)="3","Bracelet",IF(MID(F4308,LEN(F4308)-2,1)="4","Ring",IF(MID(F4308,LEN(F4308)-2,1)="5","Anklet","")))))</x:f>
        <x:v>Earring</x:v>
      </x:c>
      <x:c r="H4308" s="194">
        <x:v>1</x:v>
      </x:c>
      <x:c r="I4308" s="448" t="s">
        <x:v>4958</x:v>
      </x:c>
      <x:c r="J4308" s="194" t="s">
        <x:v>7785</x:v>
      </x:c>
      <x:c r="K4308" s="194">
        <x:v>100</x:v>
      </x:c>
    </x:row>
    <x:row r="4309" spans="3:11">
      <x:c r="C4309" s="195" t="s">
        <x:v>8446</x:v>
      </x:c>
      <x:c r="D4309" s="194" t="str">
        <x:f t="shared" si="46"/>
        <x:v>Earring</x:v>
      </x:c>
      <x:c r="E4309" s="194">
        <x:v>1</x:v>
      </x:c>
      <x:c r="F4309" s="498" t="s">
        <x:v>6140</x:v>
      </x:c>
      <x:c r="G4309" s="499" t="str">
        <x:f>IF(MID(F4309,LEN(F4309)-2,1)="1","Earring",IF(MID(F4309,LEN(F4309)-2,1)="2","Necklace",IF(MID(F4309,LEN(F4309)-2,1)="3","Bracelet",IF(MID(F4309,LEN(F4309)-2,1)="4","Ring",IF(MID(F4309,LEN(F4309)-2,1)="5","Anklet","")))))</x:f>
        <x:v>Earring</x:v>
      </x:c>
      <x:c r="H4309" s="499">
        <x:v>1</x:v>
      </x:c>
      <x:c r="I4309" s="448" t="s">
        <x:v>7755</x:v>
      </x:c>
      <x:c r="J4309" s="194" t="s">
        <x:v>3163</x:v>
      </x:c>
      <x:c r="K4309" s="194">
        <x:v>150</x:v>
      </x:c>
    </x:row>
    <x:row r="4310" spans="3:11">
      <x:c r="C4310" s="195" t="s">
        <x:v>8893</x:v>
      </x:c>
      <x:c r="D4310" s="194" t="str">
        <x:f t="shared" si="46"/>
        <x:v>Earring</x:v>
      </x:c>
      <x:c r="E4310" s="194">
        <x:v>1</x:v>
      </x:c>
      <x:c r="F4310" s="195" t="s">
        <x:v>6798</x:v>
      </x:c>
      <x:c r="G4310" s="194" t="str">
        <x:f>IF(MID(F4310,LEN(F4310)-2,1)="1","Earring",IF(MID(F4310,LEN(F4310)-2,1)="2","Necklace",IF(MID(F4310,LEN(F4310)-2,1)="3","Bracelet",IF(MID(F4310,LEN(F4310)-2,1)="4","Ring",IF(MID(F4310,LEN(F4310)-2,1)="5","Anklet","")))))</x:f>
        <x:v>Ring</x:v>
      </x:c>
      <x:c r="H4310" s="194">
        <x:v>2</x:v>
      </x:c>
      <x:c r="I4310" s="448" t="s">
        <x:v>4958</x:v>
      </x:c>
      <x:c r="J4310" s="194" t="s">
        <x:v>2858</x:v>
      </x:c>
      <x:c r="K4310" s="194">
        <x:v>160</x:v>
      </x:c>
    </x:row>
    <x:row r="4311" spans="3:11">
      <x:c r="C4311" s="195" t="s">
        <x:v>3457</x:v>
      </x:c>
      <x:c r="D4311" s="194" t="str">
        <x:f t="shared" si="46"/>
        <x:v>Necklace</x:v>
      </x:c>
      <x:c r="E4311" s="194">
        <x:v>1</x:v>
      </x:c>
      <x:c r="F4311" s="195" t="s">
        <x:v>6246</x:v>
      </x:c>
      <x:c r="G4311" s="194" t="str">
        <x:f>IF(MID(F4311,LEN(F4311)-2,1)="1","Earring",IF(MID(F4311,LEN(F4311)-2,1)="2","Necklace",IF(MID(F4311,LEN(F4311)-2,1)="3","Bracelet",IF(MID(F4311,LEN(F4311)-2,1)="4","Ring",IF(MID(F4311,LEN(F4311)-2,1)="5","Anklet","")))))</x:f>
        <x:v>Ring</x:v>
      </x:c>
      <x:c r="H4311" s="194">
        <x:v>1</x:v>
      </x:c>
      <x:c r="I4311" s="448"/>
      <x:c r="J4311" s="194" t="s">
        <x:v>3163</x:v>
      </x:c>
      <x:c r="K4311" s="194">
        <x:v>200</x:v>
      </x:c>
    </x:row>
    <x:row r="4312" spans="3:11">
      <x:c r="C4312" s="195" t="s">
        <x:v>6202</x:v>
      </x:c>
      <x:c r="D4312" s="194" t="str">
        <x:f t="shared" si="46"/>
        <x:v>Necklace</x:v>
      </x:c>
      <x:c r="E4312" s="194">
        <x:v>1</x:v>
      </x:c>
      <x:c r="F4312" s="195" t="s">
        <x:v>6202</x:v>
      </x:c>
      <x:c r="G4312" s="194" t="str">
        <x:f>IF(MID(F4312,LEN(F4312)-2,1)="1","Earring",IF(MID(F4312,LEN(F4312)-2,1)="2","Necklace",IF(MID(F4312,LEN(F4312)-2,1)="3","Bracelet",IF(MID(F4312,LEN(F4312)-2,1)="4","Ring",IF(MID(F4312,LEN(F4312)-2,1)="5","Anklet","")))))</x:f>
        <x:v>Necklace</x:v>
      </x:c>
      <x:c r="H4312" s="194">
        <x:v>1</x:v>
      </x:c>
      <x:c r="I4312" s="448"/>
      <x:c r="J4312" s="194" t="s">
        <x:v>7785</x:v>
      </x:c>
      <x:c r="K4312" s="194">
        <x:v>170</x:v>
      </x:c>
    </x:row>
    <x:row r="4313" spans="3:11">
      <x:c r="C4313" s="195" t="s">
        <x:v>8122</x:v>
      </x:c>
      <x:c r="D4313" s="194" t="str">
        <x:f t="shared" si="46"/>
        <x:v>Necklace</x:v>
      </x:c>
      <x:c r="E4313" s="194">
        <x:v>1</x:v>
      </x:c>
      <x:c r="F4313" s="195" t="s">
        <x:v>6250</x:v>
      </x:c>
      <x:c r="G4313" s="345" t="str">
        <x:f>IF(MID(F4313,LEN(F4313)-2,1)="1","Earring",IF(MID(F4313,LEN(F4313)-2,1)="2","Necklace",IF(MID(F4313,LEN(F4313)-2,1)="3","Bracelet",IF(MID(F4313,LEN(F4313)-2,1)="4","Ring",IF(MID(F4313,LEN(F4313)-2,1)="5","Anklet","")))))</x:f>
        <x:v>Ring</x:v>
      </x:c>
      <x:c r="H4313" s="345">
        <x:v>1</x:v>
      </x:c>
      <x:c r="I4313" s="448" t="s">
        <x:v>4958</x:v>
      </x:c>
      <x:c r="J4313" s="194" t="s">
        <x:v>7785</x:v>
      </x:c>
      <x:c r="K4313" s="194">
        <x:v>120</x:v>
      </x:c>
    </x:row>
    <x:row r="4314" spans="3:11">
      <x:c r="C4314" s="195" t="s">
        <x:v>3366</x:v>
      </x:c>
      <x:c r="D4314" s="194" t="str">
        <x:f t="shared" si="46"/>
        <x:v>Ring</x:v>
      </x:c>
      <x:c r="E4314" s="194">
        <x:v>1</x:v>
      </x:c>
      <x:c r="F4314" s="355" t="s">
        <x:v>8882</x:v>
      </x:c>
      <x:c r="G4314" s="356" t="str">
        <x:f>IF(MID(F4314,LEN(F4314)-2,1)="1","Earring",IF(MID(F4314,LEN(F4314)-2,1)="2","Necklace",IF(MID(F4314,LEN(F4314)-2,1)="3","Bracelet",IF(MID(F4314,LEN(F4314)-2,1)="4","Ring",IF(MID(F4314,LEN(F4314)-2,1)="5","Anklet","")))))</x:f>
        <x:v>Earring</x:v>
      </x:c>
      <x:c r="H4314" s="356">
        <x:v>1</x:v>
      </x:c>
      <x:c r="I4314" s="448" t="s">
        <x:v>7755</x:v>
      </x:c>
      <x:c r="J4314" s="194" t="s">
        <x:v>7348</x:v>
      </x:c>
      <x:c r="K4314" s="194">
        <x:v>160</x:v>
      </x:c>
    </x:row>
    <x:row r="4315" spans="3:11">
      <x:c r="C4315" s="195" t="s">
        <x:v>6798</x:v>
      </x:c>
      <x:c r="D4315" s="194" t="str">
        <x:f t="shared" si="46"/>
        <x:v>Ring</x:v>
      </x:c>
      <x:c r="E4315" s="194">
        <x:v>2</x:v>
      </x:c>
      <x:c r="F4315" s="355" t="s">
        <x:v>6620</x:v>
      </x:c>
      <x:c r="G4315" s="356" t="str">
        <x:f>IF(MID(F4315,LEN(F4315)-2,1)="1","Earring",IF(MID(F4315,LEN(F4315)-2,1)="2","Necklace",IF(MID(F4315,LEN(F4315)-2,1)="3","Bracelet",IF(MID(F4315,LEN(F4315)-2,1)="4","Ring",IF(MID(F4315,LEN(F4315)-2,1)="5","Anklet","")))))</x:f>
        <x:v>Ring</x:v>
      </x:c>
      <x:c r="H4315" s="356">
        <x:v>1</x:v>
      </x:c>
      <x:c r="I4315" s="448"/>
      <x:c r="J4315" s="194" t="s">
        <x:v>7785</x:v>
      </x:c>
      <x:c r="K4315" s="194">
        <x:v>180</x:v>
      </x:c>
    </x:row>
    <x:row r="4316" spans="3:11">
      <x:c r="C4316" s="195" t="s">
        <x:v>6246</x:v>
      </x:c>
      <x:c r="D4316" s="194" t="str">
        <x:f t="shared" si="46"/>
        <x:v>Ring</x:v>
      </x:c>
      <x:c r="E4316" s="194">
        <x:v>1</x:v>
      </x:c>
      <x:c r="F4316" s="355" t="s">
        <x:v>8446</x:v>
      </x:c>
      <x:c r="G4316" s="356" t="str">
        <x:f>IF(MID(F4316,LEN(F4316)-2,1)="1","Earring",IF(MID(F4316,LEN(F4316)-2,1)="2","Necklace",IF(MID(F4316,LEN(F4316)-2,1)="3","Bracelet",IF(MID(F4316,LEN(F4316)-2,1)="4","Ring",IF(MID(F4316,LEN(F4316)-2,1)="5","Anklet","")))))</x:f>
        <x:v>Earring</x:v>
      </x:c>
      <x:c r="H4316" s="356">
        <x:v>1</x:v>
      </x:c>
      <x:c r="I4316" s="448"/>
      <x:c r="J4316" s="194" t="s">
        <x:v>3163</x:v>
      </x:c>
      <x:c r="K4316" s="194">
        <x:v>150</x:v>
      </x:c>
    </x:row>
    <x:row r="4317" spans="3:11">
      <x:c r="C4317" s="195" t="s">
        <x:v>6250</x:v>
      </x:c>
      <x:c r="D4317" s="194" t="str">
        <x:f t="shared" si="46"/>
        <x:v>Ring</x:v>
      </x:c>
      <x:c r="E4317" s="194">
        <x:v>1</x:v>
      </x:c>
      <x:c r="F4317" s="355" t="s">
        <x:v>8893</x:v>
      </x:c>
      <x:c r="G4317" s="356" t="str">
        <x:f>IF(MID(F4317,LEN(F4317)-2,1)="1","Earring",IF(MID(F4317,LEN(F4317)-2,1)="2","Necklace",IF(MID(F4317,LEN(F4317)-2,1)="3","Bracelet",IF(MID(F4317,LEN(F4317)-2,1)="4","Ring",IF(MID(F4317,LEN(F4317)-2,1)="5","Anklet","")))))</x:f>
        <x:v>Earring</x:v>
      </x:c>
      <x:c r="H4317" s="356">
        <x:v>1</x:v>
      </x:c>
      <x:c r="I4317" s="448"/>
      <x:c r="J4317" s="194" t="s">
        <x:v>3163</x:v>
      </x:c>
      <x:c r="K4317" s="194">
        <x:v>160</x:v>
      </x:c>
    </x:row>
    <x:row r="4318" spans="3:11">
      <x:c r="C4318" s="195" t="s">
        <x:v>6620</x:v>
      </x:c>
      <x:c r="D4318" s="194" t="str">
        <x:f t="shared" si="46"/>
        <x:v>Ring</x:v>
      </x:c>
      <x:c r="E4318" s="194">
        <x:v>1</x:v>
      </x:c>
      <x:c r="F4318" s="355" t="s">
        <x:v>8122</x:v>
      </x:c>
      <x:c r="G4318" s="356" t="str">
        <x:f>IF(MID(F4318,LEN(F4318)-2,1)="1","Earring",IF(MID(F4318,LEN(F4318)-2,1)="2","Necklace",IF(MID(F4318,LEN(F4318)-2,1)="3","Bracelet",IF(MID(F4318,LEN(F4318)-2,1)="4","Ring",IF(MID(F4318,LEN(F4318)-2,1)="5","Anklet","")))))</x:f>
        <x:v>Necklace</x:v>
      </x:c>
      <x:c r="H4318" s="356">
        <x:v>1</x:v>
      </x:c>
      <x:c r="I4318" s="448"/>
      <x:c r="J4318" s="194" t="s">
        <x:v>7785</x:v>
      </x:c>
      <x:c r="K4318" s="194">
        <x:v>170</x:v>
      </x:c>
    </x:row>
    <x:row r="4319" spans="5:5">
      <x:c r="E4319" s="194">
        <x:f>SUM(E4302:E4318)</x:f>
        <x:v>18</x:v>
      </x:c>
    </x:row>
    <x:row r="4320" spans="1:11">
      <x:c r="A4320" s="186">
        <x:v>46008</x:v>
      </x:c>
      <x:c r="B4320" s="452" t="s">
        <x:v>7762</x:v>
      </x:c>
      <x:c r="C4320" s="195" t="s">
        <x:v>5768</x:v>
      </x:c>
      <x:c r="D4320" s="194" t="s">
        <x:v>2999</x:v>
      </x:c>
      <x:c r="E4320" s="194">
        <x:v>1</x:v>
      </x:c>
      <x:c r="F4320" s="545" t="s">
        <x:v>5819</x:v>
      </x:c>
      <x:c r="G4320" s="546" t="str">
        <x:f>IF(MID(F4320,LEN(F4320)-2,1)="1","Earring",IF(MID(F4320,LEN(F4320)-2,1)="2","Necklace",IF(MID(F4320,LEN(F4320)-2,1)="3","Bracelet",IF(MID(F4320,LEN(F4320)-2,1)="4","Ring",IF(MID(F4320,LEN(F4320)-2,1)="5","Anklet","")))))</x:f>
        <x:v>Earring</x:v>
      </x:c>
      <x:c r="H4320" s="546">
        <x:v>1</x:v>
      </x:c>
      <x:c r="I4320" s="448"/>
      <x:c r="J4320" s="194" t="s">
        <x:v>3163</x:v>
      </x:c>
      <x:c r="K4320" s="194">
        <x:v>240</x:v>
      </x:c>
    </x:row>
    <x:row r="4321" spans="3:11">
      <x:c r="C4321" s="195" t="s">
        <x:v>2044</x:v>
      </x:c>
      <x:c r="D4321" s="194" t="str">
        <x:f t="shared" ref="D4321:D4328" si="47">IF(MID(C4321,LEN(C4321)-2,1)="1","Earring",IF(MID(C4321,LEN(C4321)-2,1)="2","Necklace",IF(MID(C4321,LEN(C4321)-2,1)="3","Bracelet",IF(MID(C4321,LEN(C4321)-2,1)="4","Ring",IF(MID(C4321,LEN(C4321)-2,1)="5","Anklet","")))))</x:f>
        <x:v>Earring</x:v>
      </x:c>
      <x:c r="E4321" s="194">
        <x:v>1</x:v>
      </x:c>
      <x:c r="F4321" s="195" t="s">
        <x:v>3365</x:v>
      </x:c>
      <x:c r="G4321" s="194" t="str">
        <x:f>IF(MID(F4321,LEN(F4321)-2,1)="1","Earring",IF(MID(F4321,LEN(F4321)-2,1)="2","Necklace",IF(MID(F4321,LEN(F4321)-2,1)="3","Bracelet",IF(MID(F4321,LEN(F4321)-2,1)="4","Ring",IF(MID(F4321,LEN(F4321)-2,1)="5","Anklet","")))))</x:f>
        <x:v>Necklace</x:v>
      </x:c>
      <x:c r="H4321" s="194">
        <x:v>1</x:v>
      </x:c>
      <x:c r="I4321" s="448" t="s">
        <x:v>7755</x:v>
      </x:c>
      <x:c r="J4321" s="194" t="s">
        <x:v>7785</x:v>
      </x:c>
      <x:c r="K4321" s="194">
        <x:v>290</x:v>
      </x:c>
    </x:row>
    <x:row r="4322" spans="3:11">
      <x:c r="C4322" s="195" t="s">
        <x:v>1915</x:v>
      </x:c>
      <x:c r="D4322" s="194" t="str">
        <x:f t="shared" si="47"/>
        <x:v>Earring</x:v>
      </x:c>
      <x:c r="E4322" s="194">
        <x:v>1</x:v>
      </x:c>
      <x:c r="F4322" s="535" t="s">
        <x:v>1915</x:v>
      </x:c>
      <x:c r="G4322" s="536" t="str">
        <x:f>IF(MID(F4322,LEN(F4322)-2,1)="1","Earring",IF(MID(F4322,LEN(F4322)-2,1)="2","Necklace",IF(MID(F4322,LEN(F4322)-2,1)="3","Bracelet",IF(MID(F4322,LEN(F4322)-2,1)="4","Ring",IF(MID(F4322,LEN(F4322)-2,1)="5","Anklet","")))))</x:f>
        <x:v>Earring</x:v>
      </x:c>
      <x:c r="H4322" s="536">
        <x:v>1</x:v>
      </x:c>
      <x:c r="I4322" s="448"/>
      <x:c r="J4322" s="194" t="s">
        <x:v>3163</x:v>
      </x:c>
      <x:c r="K4322" s="194">
        <x:v>150</x:v>
      </x:c>
    </x:row>
    <x:row r="4323" spans="3:11">
      <x:c r="C4323" s="195" t="s">
        <x:v>6840</x:v>
      </x:c>
      <x:c r="D4323" s="194" t="str">
        <x:f t="shared" si="47"/>
        <x:v>Earring</x:v>
      </x:c>
      <x:c r="E4323" s="194">
        <x:v>1</x:v>
      </x:c>
      <x:c r="F4323" s="535" t="s">
        <x:v>6840</x:v>
      </x:c>
      <x:c r="G4323" s="536" t="str">
        <x:f>IF(MID(F4323,LEN(F4323)-2,1)="1","Earring",IF(MID(F4323,LEN(F4323)-2,1)="2","Necklace",IF(MID(F4323,LEN(F4323)-2,1)="3","Bracelet",IF(MID(F4323,LEN(F4323)-2,1)="4","Ring",IF(MID(F4323,LEN(F4323)-2,1)="5","Anklet","")))))</x:f>
        <x:v>Earring</x:v>
      </x:c>
      <x:c r="H4323" s="536">
        <x:v>1</x:v>
      </x:c>
      <x:c r="I4323" s="448" t="s">
        <x:v>4958</x:v>
      </x:c>
      <x:c r="J4323" s="194" t="s">
        <x:v>3163</x:v>
      </x:c>
      <x:c r="K4323" s="194">
        <x:v>230</x:v>
      </x:c>
    </x:row>
    <x:row r="4324" spans="3:11">
      <x:c r="C4324" s="195" t="s">
        <x:v>3284</x:v>
      </x:c>
      <x:c r="D4324" s="194" t="str">
        <x:f t="shared" si="47"/>
        <x:v>Earring</x:v>
      </x:c>
      <x:c r="E4324" s="194">
        <x:v>1</x:v>
      </x:c>
      <x:c r="F4324" s="535" t="s">
        <x:v>3284</x:v>
      </x:c>
      <x:c r="G4324" s="536" t="str">
        <x:f>IF(MID(F4324,LEN(F4324)-2,1)="1","Earring",IF(MID(F4324,LEN(F4324)-2,1)="2","Necklace",IF(MID(F4324,LEN(F4324)-2,1)="3","Bracelet",IF(MID(F4324,LEN(F4324)-2,1)="4","Ring",IF(MID(F4324,LEN(F4324)-2,1)="5","Anklet","")))))</x:f>
        <x:v>Earring</x:v>
      </x:c>
      <x:c r="H4324" s="536">
        <x:v>1</x:v>
      </x:c>
      <x:c r="I4324" s="448" t="s">
        <x:v>4958</x:v>
      </x:c>
      <x:c r="J4324" s="194" t="s">
        <x:v>7348</x:v>
      </x:c>
      <x:c r="K4324" s="194">
        <x:v>280</x:v>
      </x:c>
    </x:row>
    <x:row r="4325" spans="3:11">
      <x:c r="C4325" s="195" t="s">
        <x:v>4213</x:v>
      </x:c>
      <x:c r="D4325" s="194" t="str">
        <x:f t="shared" si="47"/>
        <x:v>Earring</x:v>
      </x:c>
      <x:c r="E4325" s="194">
        <x:v>1</x:v>
      </x:c>
      <x:c r="F4325" s="195" t="s">
        <x:v>4532</x:v>
      </x:c>
      <x:c r="G4325" s="194" t="str">
        <x:f>IF(MID(F4325,LEN(F4325)-2,1)="1","Earring",IF(MID(F4325,LEN(F4325)-2,1)="2","Necklace",IF(MID(F4325,LEN(F4325)-2,1)="3","Bracelet",IF(MID(F4325,LEN(F4325)-2,1)="4","Ring",IF(MID(F4325,LEN(F4325)-2,1)="5","Anklet","")))))</x:f>
        <x:v>Necklace</x:v>
      </x:c>
      <x:c r="H4325" s="194">
        <x:v>1</x:v>
      </x:c>
      <x:c r="I4325" s="448" t="s">
        <x:v>7755</x:v>
      </x:c>
      <x:c r="J4325" s="194" t="s">
        <x:v>3163</x:v>
      </x:c>
      <x:c r="K4325" s="194">
        <x:v>220</x:v>
      </x:c>
    </x:row>
    <x:row r="4326" spans="3:11">
      <x:c r="C4326" s="195" t="s">
        <x:v>3365</x:v>
      </x:c>
      <x:c r="D4326" s="194" t="str">
        <x:f t="shared" si="47"/>
        <x:v>Necklace</x:v>
      </x:c>
      <x:c r="E4326" s="194">
        <x:v>1</x:v>
      </x:c>
      <x:c r="F4326" s="355" t="s">
        <x:v>6213</x:v>
      </x:c>
      <x:c r="G4326" s="356" t="str">
        <x:f>IF(MID(F4326,LEN(F4326)-2,1)="1","Earring",IF(MID(F4326,LEN(F4326)-2,1)="2","Necklace",IF(MID(F4326,LEN(F4326)-2,1)="3","Bracelet",IF(MID(F4326,LEN(F4326)-2,1)="4","Ring",IF(MID(F4326,LEN(F4326)-2,1)="5","Anklet","")))))</x:f>
        <x:v>Necklace</x:v>
      </x:c>
      <x:c r="H4326" s="356">
        <x:v>1</x:v>
      </x:c>
      <x:c r="I4326" s="448"/>
      <x:c r="J4326" s="194" t="s">
        <x:v>7785</x:v>
      </x:c>
      <x:c r="K4326" s="194">
        <x:v>170</x:v>
      </x:c>
    </x:row>
    <x:row r="4327" spans="3:11">
      <x:c r="C4327" s="195" t="s">
        <x:v>4532</x:v>
      </x:c>
      <x:c r="D4327" s="194" t="str">
        <x:f t="shared" si="47"/>
        <x:v>Necklace</x:v>
      </x:c>
      <x:c r="E4327" s="194">
        <x:v>1</x:v>
      </x:c>
      <x:c r="F4327" s="355" t="s">
        <x:v>5768</x:v>
      </x:c>
      <x:c r="G4327" s="356" t="s">
        <x:v>2999</x:v>
      </x:c>
      <x:c r="H4327" s="356">
        <x:v>1</x:v>
      </x:c>
      <x:c r="I4327" s="448" t="s">
        <x:v>7755</x:v>
      </x:c>
      <x:c r="J4327" s="194" t="s">
        <x:v>7785</x:v>
      </x:c>
      <x:c r="K4327" s="194">
        <x:v>180</x:v>
      </x:c>
    </x:row>
    <x:row r="4328" spans="3:11">
      <x:c r="C4328" s="195" t="s">
        <x:v>6213</x:v>
      </x:c>
      <x:c r="D4328" s="194" t="str">
        <x:f t="shared" si="47"/>
        <x:v>Necklace</x:v>
      </x:c>
      <x:c r="E4328" s="194">
        <x:v>1</x:v>
      </x:c>
      <x:c r="F4328" s="355" t="s">
        <x:v>4213</x:v>
      </x:c>
      <x:c r="G4328" s="356" t="str">
        <x:f>IF(MID(F4328,LEN(F4328)-2,1)="1","Earring",IF(MID(F4328,LEN(F4328)-2,1)="2","Necklace",IF(MID(F4328,LEN(F4328)-2,1)="3","Bracelet",IF(MID(F4328,LEN(F4328)-2,1)="4","Ring",IF(MID(F4328,LEN(F4328)-2,1)="5","Anklet","")))))</x:f>
        <x:v>Earring</x:v>
      </x:c>
      <x:c r="H4328" s="356">
        <x:v>1</x:v>
      </x:c>
      <x:c r="I4328" s="448"/>
      <x:c r="J4328" s="194" t="s">
        <x:v>3163</x:v>
      </x:c>
      <x:c r="K4328" s="194">
        <x:v>180</x:v>
      </x:c>
    </x:row>
    <x:row r="4329" spans="5:5">
      <x:c r="E4329" s="194">
        <x:f>SUM(E4320:E4328)</x:f>
        <x:v>9</x:v>
      </x:c>
    </x:row>
    <x:row r="4330" spans="1:11">
      <x:c r="A4330" s="186">
        <x:v>46009</x:v>
      </x:c>
      <x:c r="B4330" s="452" t="s">
        <x:v>7753</x:v>
      </x:c>
      <x:c r="C4330" s="195" t="s">
        <x:v>4213</x:v>
      </x:c>
      <x:c r="D4330" s="194" t="str">
        <x:f t="shared" ref="D4330:D4335" si="48">IF(MID(C4330,LEN(C4330)-2,1)="1","Earring",IF(MID(C4330,LEN(C4330)-2,1)="2","Necklace",IF(MID(C4330,LEN(C4330)-2,1)="3","Bracelet",IF(MID(C4330,LEN(C4330)-2,1)="4","Ring",IF(MID(C4330,LEN(C4330)-2,1)="5","Anklet","")))))</x:f>
        <x:v>Earring</x:v>
      </x:c>
      <x:c r="E4330" s="194">
        <x:v>1</x:v>
      </x:c>
      <x:c r="F4330" s="195" t="s">
        <x:v>3457</x:v>
      </x:c>
      <x:c r="G4330" s="194" t="str">
        <x:f>IF(MID(F4330,LEN(F4330)-2,1)="1","Earring",IF(MID(F4330,LEN(F4330)-2,1)="2","Necklace",IF(MID(F4330,LEN(F4330)-2,1)="3","Bracelet",IF(MID(F4330,LEN(F4330)-2,1)="4","Ring",IF(MID(F4330,LEN(F4330)-2,1)="5","Anklet","")))))</x:f>
        <x:v>Necklace</x:v>
      </x:c>
      <x:c r="H4330" s="194">
        <x:v>1</x:v>
      </x:c>
      <x:c r="I4330" s="448"/>
      <x:c r="J4330" s="194" t="s">
        <x:v>7785</x:v>
      </x:c>
      <x:c r="K4330" s="194">
        <x:v>170</x:v>
      </x:c>
    </x:row>
    <x:row r="4331" spans="3:11">
      <x:c r="C4331" s="195" t="s">
        <x:v>9037</x:v>
      </x:c>
      <x:c r="D4331" s="194" t="str">
        <x:f t="shared" si="48"/>
        <x:v>Earring</x:v>
      </x:c>
      <x:c r="E4331" s="194">
        <x:v>1</x:v>
      </x:c>
      <x:c r="F4331" s="355" t="s">
        <x:v>3381</x:v>
      </x:c>
      <x:c r="G4331" s="356" t="str">
        <x:f>IF(MID(F4331,LEN(F4331)-2,1)="1","Earring",IF(MID(F4331,LEN(F4331)-2,1)="2","Necklace",IF(MID(F4331,LEN(F4331)-2,1)="3","Bracelet",IF(MID(F4331,LEN(F4331)-2,1)="4","Ring",IF(MID(F4331,LEN(F4331)-2,1)="5","Anklet","")))))</x:f>
        <x:v>Ring</x:v>
      </x:c>
      <x:c r="H4331" s="356">
        <x:v>1</x:v>
      </x:c>
      <x:c r="I4331" s="448"/>
      <x:c r="J4331" s="194" t="s">
        <x:v>3163</x:v>
      </x:c>
      <x:c r="K4331" s="194">
        <x:v>240</x:v>
      </x:c>
    </x:row>
    <x:row r="4332" spans="3:11">
      <x:c r="C4332" s="195" t="s">
        <x:v>3457</x:v>
      </x:c>
      <x:c r="D4332" s="194" t="str">
        <x:f t="shared" si="48"/>
        <x:v>Necklace</x:v>
      </x:c>
      <x:c r="E4332" s="194">
        <x:v>1</x:v>
      </x:c>
      <x:c r="F4332" s="195" t="s">
        <x:v>6857</x:v>
      </x:c>
      <x:c r="G4332" s="194" t="str">
        <x:f>IF(MID(F4332,LEN(F4332)-2,1)="1","Earring",IF(MID(F4332,LEN(F4332)-2,1)="2","Necklace",IF(MID(F4332,LEN(F4332)-2,1)="3","Bracelet",IF(MID(F4332,LEN(F4332)-2,1)="4","Ring",IF(MID(F4332,LEN(F4332)-2,1)="5","Anklet","")))))</x:f>
        <x:v>Necklace</x:v>
      </x:c>
      <x:c r="H4332" s="194">
        <x:v>1</x:v>
      </x:c>
      <x:c r="I4332" s="448"/>
      <x:c r="J4332" s="194" t="s">
        <x:v>7785</x:v>
      </x:c>
      <x:c r="K4332" s="194">
        <x:v>180</x:v>
      </x:c>
    </x:row>
    <x:row r="4333" spans="3:11">
      <x:c r="C4333" s="195" t="s">
        <x:v>6857</x:v>
      </x:c>
      <x:c r="D4333" s="194" t="str">
        <x:f t="shared" si="48"/>
        <x:v>Necklace</x:v>
      </x:c>
      <x:c r="E4333" s="194">
        <x:v>1</x:v>
      </x:c>
      <x:c r="F4333" s="195" t="s">
        <x:v>8830</x:v>
      </x:c>
      <x:c r="G4333" s="194" t="str">
        <x:f>IF(MID(F4333,LEN(F4333)-2,1)="1","Earring",IF(MID(F4333,LEN(F4333)-2,1)="2","Necklace",IF(MID(F4333,LEN(F4333)-2,1)="3","Bracelet",IF(MID(F4333,LEN(F4333)-2,1)="4","Ring",IF(MID(F4333,LEN(F4333)-2,1)="5","Anklet","")))))</x:f>
        <x:v>Necklace</x:v>
      </x:c>
      <x:c r="H4333" s="194">
        <x:v>1</x:v>
      </x:c>
      <x:c r="I4333" s="448"/>
      <x:c r="J4333" s="194" t="s">
        <x:v>7785</x:v>
      </x:c>
      <x:c r="K4333" s="194">
        <x:v>150</x:v>
      </x:c>
    </x:row>
    <x:row r="4334" spans="3:11">
      <x:c r="C4334" s="195" t="s">
        <x:v>8830</x:v>
      </x:c>
      <x:c r="D4334" s="194" t="str">
        <x:f t="shared" si="48"/>
        <x:v>Necklace</x:v>
      </x:c>
      <x:c r="E4334" s="194">
        <x:v>1</x:v>
      </x:c>
      <x:c r="F4334" s="195" t="s">
        <x:v>4213</x:v>
      </x:c>
      <x:c r="G4334" s="194" t="str">
        <x:f>IF(MID(F4334,LEN(F4334)-2,1)="1","Earring",IF(MID(F4334,LEN(F4334)-2,1)="2","Necklace",IF(MID(F4334,LEN(F4334)-2,1)="3","Bracelet",IF(MID(F4334,LEN(F4334)-2,1)="4","Ring",IF(MID(F4334,LEN(F4334)-2,1)="5","Anklet","")))))</x:f>
        <x:v>Earring</x:v>
      </x:c>
      <x:c r="H4334" s="194">
        <x:v>1</x:v>
      </x:c>
      <x:c r="I4334" s="448" t="s">
        <x:v>4958</x:v>
      </x:c>
      <x:c r="J4334" s="194" t="s">
        <x:v>3163</x:v>
      </x:c>
      <x:c r="K4334" s="194">
        <x:v>180</x:v>
      </x:c>
    </x:row>
    <x:row r="4335" spans="3:11">
      <x:c r="C4335" s="195" t="s">
        <x:v>3381</x:v>
      </x:c>
      <x:c r="D4335" s="194" t="str">
        <x:f t="shared" si="48"/>
        <x:v>Ring</x:v>
      </x:c>
      <x:c r="E4335" s="194">
        <x:v>1</x:v>
      </x:c>
      <x:c r="F4335" s="233" t="s">
        <x:v>9037</x:v>
      </x:c>
      <x:c r="G4335" s="234" t="str">
        <x:f>IF(MID(F4335,LEN(F4335)-2,1)="1","Earring",IF(MID(F4335,LEN(F4335)-2,1)="2","Necklace",IF(MID(F4335,LEN(F4335)-2,1)="3","Bracelet",IF(MID(F4335,LEN(F4335)-2,1)="4","Ring",IF(MID(F4335,LEN(F4335)-2,1)="5","Anklet","")))))</x:f>
        <x:v>Earring</x:v>
      </x:c>
      <x:c r="H4335" s="234">
        <x:v>1</x:v>
      </x:c>
      <x:c r="I4335" s="448"/>
      <x:c r="J4335" s="194" t="s">
        <x:v>7785</x:v>
      </x:c>
      <x:c r="K4335" s="194">
        <x:v>160</x:v>
      </x:c>
    </x:row>
    <x:row r="4336" spans="5:5">
      <x:c r="E4336" s="194">
        <x:f>SUM(E4330:E4335)</x:f>
        <x:v>6</x:v>
      </x:c>
    </x:row>
    <x:row r="4337" spans="1:11">
      <x:c r="A4337" s="186">
        <x:v>46010</x:v>
      </x:c>
      <x:c r="B4337" s="452" t="s">
        <x:v>7716</x:v>
      </x:c>
      <x:c r="C4337" s="195" t="s">
        <x:v>6097</x:v>
      </x:c>
      <x:c r="D4337" s="194" t="str">
        <x:f t="shared" ref="D4337:D4339" si="49">IF(MID(C4337,LEN(C4337)-2,1)="1","Earring",IF(MID(C4337,LEN(C4337)-2,1)="2","Necklace",IF(MID(C4337,LEN(C4337)-2,1)="3","Bracelet",IF(MID(C4337,LEN(C4337)-2,1)="4","Ring",IF(MID(C4337,LEN(C4337)-2,1)="5","Anklet","")))))</x:f>
        <x:v>Bracelet</x:v>
      </x:c>
      <x:c r="E4337" s="194">
        <x:v>1</x:v>
      </x:c>
      <x:c r="F4337" s="535" t="s">
        <x:v>6860</x:v>
      </x:c>
      <x:c r="G4337" s="536" t="str">
        <x:f>IF(MID(F4337,LEN(F4337)-2,1)="1","Earring",IF(MID(F4337,LEN(F4337)-2,1)="2","Necklace",IF(MID(F4337,LEN(F4337)-2,1)="3","Bracelet",IF(MID(F4337,LEN(F4337)-2,1)="4","Ring",IF(MID(F4337,LEN(F4337)-2,1)="5","Anklet","")))))</x:f>
        <x:v>Ring</x:v>
      </x:c>
      <x:c r="H4337" s="536">
        <x:v>1</x:v>
      </x:c>
      <x:c r="I4337" s="448"/>
      <x:c r="J4337" s="194" t="s">
        <x:v>3163</x:v>
      </x:c>
      <x:c r="K4337" s="194">
        <x:v>160</x:v>
      </x:c>
    </x:row>
    <x:row r="4338" spans="3:11">
      <x:c r="C4338" s="195" t="s">
        <x:v>8446</x:v>
      </x:c>
      <x:c r="D4338" s="194" t="str">
        <x:f t="shared" si="49"/>
        <x:v>Earring</x:v>
      </x:c>
      <x:c r="E4338" s="194">
        <x:v>1</x:v>
      </x:c>
      <x:c r="F4338" s="195" t="s">
        <x:v>3317</x:v>
      </x:c>
      <x:c r="G4338" s="194" t="str">
        <x:f>IF(MID(F4338,LEN(F4338)-2,1)="1","Earring",IF(MID(F4338,LEN(F4338)-2,1)="2","Necklace",IF(MID(F4338,LEN(F4338)-2,1)="3","Bracelet",IF(MID(F4338,LEN(F4338)-2,1)="4","Ring",IF(MID(F4338,LEN(F4338)-2,1)="5","Anklet","")))))</x:f>
        <x:v>Necklace</x:v>
      </x:c>
      <x:c r="H4338" s="194">
        <x:v>1</x:v>
      </x:c>
      <x:c r="I4338" s="448"/>
      <x:c r="J4338" s="194" t="s">
        <x:v>7785</x:v>
      </x:c>
      <x:c r="K4338" s="194">
        <x:v>150</x:v>
      </x:c>
    </x:row>
    <x:row r="4339" spans="3:11">
      <x:c r="C4339" s="195" t="s">
        <x:v>2075</x:v>
      </x:c>
      <x:c r="D4339" s="194" t="str">
        <x:f t="shared" si="49"/>
        <x:v>Earring</x:v>
      </x:c>
      <x:c r="E4339" s="194">
        <x:v>1</x:v>
      </x:c>
      <x:c r="F4339" s="195" t="s">
        <x:v>3253</x:v>
      </x:c>
      <x:c r="G4339" s="194" t="str">
        <x:f>IF(MID(F4339,LEN(F4339)-2,1)="1","Earring",IF(MID(F4339,LEN(F4339)-2,1)="2","Necklace",IF(MID(F4339,LEN(F4339)-2,1)="3","Bracelet",IF(MID(F4339,LEN(F4339)-2,1)="4","Ring",IF(MID(F4339,LEN(F4339)-2,1)="5","Anklet","")))))</x:f>
        <x:v>Necklace</x:v>
      </x:c>
      <x:c r="H4339" s="194">
        <x:v>1</x:v>
      </x:c>
      <x:c r="I4339" s="448"/>
      <x:c r="J4339" s="194" t="s">
        <x:v>8995</x:v>
      </x:c>
      <x:c r="K4339" s="194">
        <x:v>180</x:v>
      </x:c>
    </x:row>
    <x:row r="4340" spans="3:11">
      <x:c r="C4340" s="195" t="s">
        <x:v>4493</x:v>
      </x:c>
      <x:c r="D4340" s="87" t="s">
        <x:v>6843</x:v>
      </x:c>
      <x:c r="E4340" s="194">
        <x:v>1</x:v>
      </x:c>
      <x:c r="F4340" s="195" t="s">
        <x:v>3342</x:v>
      </x:c>
      <x:c r="G4340" s="194" t="str">
        <x:f>IF(MID(F4340,LEN(F4340)-2,1)="1","Earring",IF(MID(F4340,LEN(F4340)-2,1)="2","Necklace",IF(MID(F4340,LEN(F4340)-2,1)="3","Bracelet",IF(MID(F4340,LEN(F4340)-2,1)="4","Ring",IF(MID(F4340,LEN(F4340)-2,1)="5","Anklet","")))))</x:f>
        <x:v>Necklace</x:v>
      </x:c>
      <x:c r="H4340" s="194">
        <x:v>1</x:v>
      </x:c>
      <x:c r="I4340" s="448" t="s">
        <x:v>4958</x:v>
      </x:c>
      <x:c r="J4340" s="194" t="s">
        <x:v>7785</x:v>
      </x:c>
      <x:c r="K4340" s="194">
        <x:v>190</x:v>
      </x:c>
    </x:row>
    <x:row r="4341" spans="3:11">
      <x:c r="C4341" s="195" t="s">
        <x:v>3317</x:v>
      </x:c>
      <x:c r="D4341" s="194" t="str">
        <x:f t="shared" ref="D4341:D4346" si="50">IF(MID(C4341,LEN(C4341)-2,1)="1","Earring",IF(MID(C4341,LEN(C4341)-2,1)="2","Necklace",IF(MID(C4341,LEN(C4341)-2,1)="3","Bracelet",IF(MID(C4341,LEN(C4341)-2,1)="4","Ring",IF(MID(C4341,LEN(C4341)-2,1)="5","Anklet","")))))</x:f>
        <x:v>Necklace</x:v>
      </x:c>
      <x:c r="E4341" s="194">
        <x:v>1</x:v>
      </x:c>
      <x:c r="F4341" s="355" t="s">
        <x:v>4593</x:v>
      </x:c>
      <x:c r="G4341" s="356" t="str">
        <x:f>IF(MID(F4341,LEN(F4341)-2,1)="1","Earring",IF(MID(F4341,LEN(F4341)-2,1)="2","Necklace",IF(MID(F4341,LEN(F4341)-2,1)="3","Bracelet",IF(MID(F4341,LEN(F4341)-2,1)="4","Ring",IF(MID(F4341,LEN(F4341)-2,1)="5","Anklet","")))))</x:f>
        <x:v>Necklace</x:v>
      </x:c>
      <x:c r="H4341" s="356">
        <x:v>1</x:v>
      </x:c>
      <x:c r="I4341" s="448" t="s">
        <x:v>7755</x:v>
      </x:c>
      <x:c r="J4341" s="194" t="s">
        <x:v>3163</x:v>
      </x:c>
      <x:c r="K4341" s="194">
        <x:v>210</x:v>
      </x:c>
    </x:row>
    <x:row r="4342" spans="3:11">
      <x:c r="C4342" s="195" t="s">
        <x:v>3253</x:v>
      </x:c>
      <x:c r="D4342" s="194" t="str">
        <x:f t="shared" si="50"/>
        <x:v>Necklace</x:v>
      </x:c>
      <x:c r="E4342" s="194">
        <x:v>1</x:v>
      </x:c>
      <x:c r="F4342" s="355" t="s">
        <x:v>3294</x:v>
      </x:c>
      <x:c r="G4342" s="356" t="str">
        <x:f>IF(MID(F4342,LEN(F4342)-2,1)="1","Earring",IF(MID(F4342,LEN(F4342)-2,1)="2","Necklace",IF(MID(F4342,LEN(F4342)-2,1)="3","Bracelet",IF(MID(F4342,LEN(F4342)-2,1)="4","Ring",IF(MID(F4342,LEN(F4342)-2,1)="5","Anklet","")))))</x:f>
        <x:v>Necklace</x:v>
      </x:c>
      <x:c r="H4342" s="356">
        <x:v>1</x:v>
      </x:c>
      <x:c r="I4342" s="448"/>
      <x:c r="J4342" s="194" t="s">
        <x:v>7785</x:v>
      </x:c>
      <x:c r="K4342" s="194">
        <x:v>170</x:v>
      </x:c>
    </x:row>
    <x:row r="4343" spans="3:11">
      <x:c r="C4343" s="195" t="s">
        <x:v>4593</x:v>
      </x:c>
      <x:c r="D4343" s="194" t="str">
        <x:f t="shared" si="50"/>
        <x:v>Necklace</x:v>
      </x:c>
      <x:c r="E4343" s="194">
        <x:v>1</x:v>
      </x:c>
      <x:c r="F4343" s="355" t="s">
        <x:v>6097</x:v>
      </x:c>
      <x:c r="G4343" s="356" t="str">
        <x:f>IF(MID(F4343,LEN(F4343)-2,1)="1","Earring",IF(MID(F4343,LEN(F4343)-2,1)="2","Necklace",IF(MID(F4343,LEN(F4343)-2,1)="3","Bracelet",IF(MID(F4343,LEN(F4343)-2,1)="4","Ring",IF(MID(F4343,LEN(F4343)-2,1)="5","Anklet","")))))</x:f>
        <x:v>Bracelet</x:v>
      </x:c>
      <x:c r="H4343" s="356">
        <x:v>1</x:v>
      </x:c>
      <x:c r="I4343" s="448"/>
      <x:c r="J4343" s="194" t="s">
        <x:v>7785</x:v>
      </x:c>
      <x:c r="K4343" s="194">
        <x:v>140</x:v>
      </x:c>
    </x:row>
    <x:row r="4344" spans="3:11">
      <x:c r="C4344" s="195" t="s">
        <x:v>3294</x:v>
      </x:c>
      <x:c r="D4344" s="194" t="str">
        <x:f t="shared" si="50"/>
        <x:v>Necklace</x:v>
      </x:c>
      <x:c r="E4344" s="194">
        <x:v>1</x:v>
      </x:c>
      <x:c r="F4344" s="195" t="s">
        <x:v>8446</x:v>
      </x:c>
      <x:c r="G4344" s="194" t="str">
        <x:f>IF(MID(F4344,LEN(F4344)-2,1)="1","Earring",IF(MID(F4344,LEN(F4344)-2,1)="2","Necklace",IF(MID(F4344,LEN(F4344)-2,1)="3","Bracelet",IF(MID(F4344,LEN(F4344)-2,1)="4","Ring",IF(MID(F4344,LEN(F4344)-2,1)="5","Anklet","")))))</x:f>
        <x:v>Earring</x:v>
      </x:c>
      <x:c r="H4344" s="194">
        <x:v>1</x:v>
      </x:c>
      <x:c r="I4344" s="448" t="s">
        <x:v>4958</x:v>
      </x:c>
      <x:c r="J4344" s="194" t="s">
        <x:v>3163</x:v>
      </x:c>
      <x:c r="K4344" s="194">
        <x:v>150</x:v>
      </x:c>
    </x:row>
    <x:row r="4345" spans="3:11">
      <x:c r="C4345" s="195" t="s">
        <x:v>3342</x:v>
      </x:c>
      <x:c r="D4345" s="194" t="str">
        <x:f t="shared" si="50"/>
        <x:v>Necklace</x:v>
      </x:c>
      <x:c r="E4345" s="194">
        <x:v>1</x:v>
      </x:c>
      <x:c r="F4345" s="195" t="s">
        <x:v>2075</x:v>
      </x:c>
      <x:c r="G4345" s="194" t="str">
        <x:f>IF(MID(F4345,LEN(F4345)-2,1)="1","Earring",IF(MID(F4345,LEN(F4345)-2,1)="2","Necklace",IF(MID(F4345,LEN(F4345)-2,1)="3","Bracelet",IF(MID(F4345,LEN(F4345)-2,1)="4","Ring",IF(MID(F4345,LEN(F4345)-2,1)="5","Anklet","")))))</x:f>
        <x:v>Earring</x:v>
      </x:c>
      <x:c r="H4345" s="194">
        <x:v>1</x:v>
      </x:c>
      <x:c r="I4345" s="448" t="s">
        <x:v>4958</x:v>
      </x:c>
      <x:c r="J4345" s="194" t="s">
        <x:v>3163</x:v>
      </x:c>
      <x:c r="K4345" s="194">
        <x:v>190</x:v>
      </x:c>
    </x:row>
    <x:row r="4346" spans="3:9">
      <x:c r="C4346" s="195" t="s">
        <x:v>6860</x:v>
      </x:c>
      <x:c r="D4346" s="194" t="str">
        <x:f t="shared" si="50"/>
        <x:v>Ring</x:v>
      </x:c>
      <x:c r="E4346" s="194">
        <x:v>1</x:v>
      </x:c>
      <x:c r="F4346" s="233" t="s">
        <x:v>4493</x:v>
      </x:c>
      <x:c r="G4346" s="188" t="s">
        <x:v>6843</x:v>
      </x:c>
      <x:c r="H4346" s="234">
        <x:v>1</x:v>
      </x:c>
      <x:c r="I4346" s="448"/>
    </x:row>
    <x:row r="4347" spans="5:5">
      <x:c r="E4347" s="194">
        <x:f>SUM(E4337:E4346)</x:f>
        <x:v>10</x:v>
      </x:c>
    </x:row>
    <x:row r="4348" spans="1:11">
      <x:c r="A4348" s="186">
        <x:v>46011</x:v>
      </x:c>
      <x:c r="B4348" s="452" t="s">
        <x:v>7734</x:v>
      </x:c>
      <x:c r="C4348" s="195" t="s">
        <x:v>4293</x:v>
      </x:c>
      <x:c r="D4348" s="194" t="str">
        <x:f t="shared" ref="D4348:D4358" si="51">IF(MID(C4348,LEN(C4348)-2,1)="1","Earring",IF(MID(C4348,LEN(C4348)-2,1)="2","Necklace",IF(MID(C4348,LEN(C4348)-2,1)="3","Bracelet",IF(MID(C4348,LEN(C4348)-2,1)="4","Ring",IF(MID(C4348,LEN(C4348)-2,1)="5","Anklet","")))))</x:f>
        <x:v>Anklet</x:v>
      </x:c>
      <x:c r="E4348" s="194">
        <x:v>1</x:v>
      </x:c>
      <x:c r="F4348" s="693" t="s">
        <x:v>9035</x:v>
      </x:c>
      <x:c r="G4348" s="564" t="str">
        <x:f>IF(MID(F4348,LEN(F4348)-2,1)="1","Earring",IF(MID(F4348,LEN(F4348)-2,1)="2","Necklace",IF(MID(F4348,LEN(F4348)-2,1)="3","Bracelet",IF(MID(F4348,LEN(F4348)-2,1)="4","Ring",IF(MID(F4348,LEN(F4348)-2,1)="5","Anklet","")))))</x:f>
        <x:v>Anklet</x:v>
      </x:c>
      <x:c r="H4348" s="564">
        <x:v>1</x:v>
      </x:c>
      <x:c r="I4348" s="448" t="s">
        <x:v>4958</x:v>
      </x:c>
      <x:c r="J4348" s="194" t="s">
        <x:v>7785</x:v>
      </x:c>
      <x:c r="K4348" s="194">
        <x:v>130</x:v>
      </x:c>
    </x:row>
    <x:row r="4349" spans="3:11">
      <x:c r="C4349" s="195" t="s">
        <x:v>3397</x:v>
      </x:c>
      <x:c r="D4349" s="194" t="str">
        <x:f t="shared" si="51"/>
        <x:v>Bracelet</x:v>
      </x:c>
      <x:c r="E4349" s="194">
        <x:v>1</x:v>
      </x:c>
      <x:c r="F4349" s="195" t="s">
        <x:v>4601</x:v>
      </x:c>
      <x:c r="G4349" s="194" t="str">
        <x:f>IF(MID(F4349,LEN(F4349)-2,1)="1","Earring",IF(MID(F4349,LEN(F4349)-2,1)="2","Necklace",IF(MID(F4349,LEN(F4349)-2,1)="3","Bracelet",IF(MID(F4349,LEN(F4349)-2,1)="4","Ring",IF(MID(F4349,LEN(F4349)-2,1)="5","Anklet","")))))</x:f>
        <x:v>Earring</x:v>
      </x:c>
      <x:c r="H4349" s="194">
        <x:v>1</x:v>
      </x:c>
      <x:c r="I4349" s="448" t="s">
        <x:v>7755</x:v>
      </x:c>
      <x:c r="J4349" s="194" t="s">
        <x:v>7785</x:v>
      </x:c>
      <x:c r="K4349" s="194">
        <x:v>180</x:v>
      </x:c>
    </x:row>
    <x:row r="4350" spans="3:11">
      <x:c r="C4350" s="195" t="s">
        <x:v>4775</x:v>
      </x:c>
      <x:c r="D4350" s="194" t="str">
        <x:f t="shared" si="51"/>
        <x:v>Bracelet</x:v>
      </x:c>
      <x:c r="E4350" s="194">
        <x:v>1</x:v>
      </x:c>
      <x:c r="F4350" s="691" t="s">
        <x:v>6716</x:v>
      </x:c>
      <x:c r="G4350" s="692" t="str">
        <x:f>IF(MID(F4350,LEN(F4350)-2,1)="1","Earring",IF(MID(F4350,LEN(F4350)-2,1)="2","Necklace",IF(MID(F4350,LEN(F4350)-2,1)="3","Bracelet",IF(MID(F4350,LEN(F4350)-2,1)="4","Ring",IF(MID(F4350,LEN(F4350)-2,1)="5","Anklet","")))))</x:f>
        <x:v>Earring</x:v>
      </x:c>
      <x:c r="H4350" s="692">
        <x:v>1</x:v>
      </x:c>
      <x:c r="I4350" s="448" t="s">
        <x:v>7755</x:v>
      </x:c>
      <x:c r="J4350" s="194" t="s">
        <x:v>3163</x:v>
      </x:c>
      <x:c r="K4350" s="194">
        <x:v>180</x:v>
      </x:c>
    </x:row>
    <x:row r="4351" spans="3:11">
      <x:c r="C4351" s="195" t="s">
        <x:v>8605</x:v>
      </x:c>
      <x:c r="D4351" s="194" t="str">
        <x:f t="shared" si="51"/>
        <x:v>Bracelet</x:v>
      </x:c>
      <x:c r="E4351" s="194">
        <x:v>1</x:v>
      </x:c>
      <x:c r="F4351" s="691" t="s">
        <x:v>3397</x:v>
      </x:c>
      <x:c r="G4351" s="692" t="str">
        <x:f>IF(MID(F4351,LEN(F4351)-2,1)="1","Earring",IF(MID(F4351,LEN(F4351)-2,1)="2","Necklace",IF(MID(F4351,LEN(F4351)-2,1)="3","Bracelet",IF(MID(F4351,LEN(F4351)-2,1)="4","Ring",IF(MID(F4351,LEN(F4351)-2,1)="5","Anklet","")))))</x:f>
        <x:v>Bracelet</x:v>
      </x:c>
      <x:c r="H4351" s="692">
        <x:v>1</x:v>
      </x:c>
      <x:c r="I4351" s="448" t="s">
        <x:v>7755</x:v>
      </x:c>
      <x:c r="J4351" s="194" t="s">
        <x:v>7785</x:v>
      </x:c>
      <x:c r="K4351" s="194">
        <x:v>150</x:v>
      </x:c>
    </x:row>
    <x:row r="4352" spans="3:11">
      <x:c r="C4352" s="195" t="s">
        <x:v>4601</x:v>
      </x:c>
      <x:c r="D4352" s="194" t="str">
        <x:f t="shared" si="51"/>
        <x:v>Earring</x:v>
      </x:c>
      <x:c r="E4352" s="194">
        <x:v>1</x:v>
      </x:c>
      <x:c r="F4352" s="195" t="s">
        <x:v>4510</x:v>
      </x:c>
      <x:c r="G4352" s="194" t="str">
        <x:f>IF(MID(F4352,LEN(F4352)-2,1)="1","Earring",IF(MID(F4352,LEN(F4352)-2,1)="2","Necklace",IF(MID(F4352,LEN(F4352)-2,1)="3","Bracelet",IF(MID(F4352,LEN(F4352)-2,1)="4","Ring",IF(MID(F4352,LEN(F4352)-2,1)="5","Anklet","")))))</x:f>
        <x:v>Ring</x:v>
      </x:c>
      <x:c r="H4352" s="194">
        <x:v>1</x:v>
      </x:c>
      <x:c r="I4352" s="448"/>
      <x:c r="J4352" s="194" t="s">
        <x:v>7785</x:v>
      </x:c>
      <x:c r="K4352" s="194">
        <x:v>140</x:v>
      </x:c>
    </x:row>
    <x:row r="4353" spans="3:11">
      <x:c r="C4353" s="195" t="s">
        <x:v>6716</x:v>
      </x:c>
      <x:c r="D4353" s="194" t="str">
        <x:f t="shared" si="51"/>
        <x:v>Earring</x:v>
      </x:c>
      <x:c r="E4353" s="194">
        <x:v>1</x:v>
      </x:c>
      <x:c r="F4353" s="195" t="s">
        <x:v>3248</x:v>
      </x:c>
      <x:c r="G4353" s="194" t="str">
        <x:f>IF(MID(F4353,LEN(F4353)-2,1)="1","Earring",IF(MID(F4353,LEN(F4353)-2,1)="2","Necklace",IF(MID(F4353,LEN(F4353)-2,1)="3","Bracelet",IF(MID(F4353,LEN(F4353)-2,1)="4","Ring",IF(MID(F4353,LEN(F4353)-2,1)="5","Anklet","")))))</x:f>
        <x:v>Earring</x:v>
      </x:c>
      <x:c r="H4353" s="194">
        <x:v>1</x:v>
      </x:c>
      <x:c r="I4353" s="448"/>
      <x:c r="J4353" s="194" t="s">
        <x:v>3163</x:v>
      </x:c>
      <x:c r="K4353" s="194">
        <x:v>180</x:v>
      </x:c>
    </x:row>
    <x:row r="4354" spans="3:11">
      <x:c r="C4354" s="195" t="s">
        <x:v>3248</x:v>
      </x:c>
      <x:c r="D4354" s="194" t="str">
        <x:f t="shared" si="51"/>
        <x:v>Earring</x:v>
      </x:c>
      <x:c r="E4354" s="194">
        <x:v>1</x:v>
      </x:c>
      <x:c r="F4354" s="355" t="s">
        <x:v>4775</x:v>
      </x:c>
      <x:c r="G4354" s="356" t="str">
        <x:f>IF(MID(F4354,LEN(F4354)-2,1)="1","Earring",IF(MID(F4354,LEN(F4354)-2,1)="2","Necklace",IF(MID(F4354,LEN(F4354)-2,1)="3","Bracelet",IF(MID(F4354,LEN(F4354)-2,1)="4","Ring",IF(MID(F4354,LEN(F4354)-2,1)="5","Anklet","")))))</x:f>
        <x:v>Bracelet</x:v>
      </x:c>
      <x:c r="H4354" s="356">
        <x:v>1</x:v>
      </x:c>
      <x:c r="I4354" s="448"/>
      <x:c r="J4354" s="194" t="s">
        <x:v>8995</x:v>
      </x:c>
      <x:c r="K4354" s="194">
        <x:v>280</x:v>
      </x:c>
    </x:row>
    <x:row r="4355" spans="3:11">
      <x:c r="C4355" s="195" t="s">
        <x:v>5826</x:v>
      </x:c>
      <x:c r="D4355" s="194" t="str">
        <x:f t="shared" si="51"/>
        <x:v>Earring</x:v>
      </x:c>
      <x:c r="E4355" s="194">
        <x:v>1</x:v>
      </x:c>
      <x:c r="F4355" s="195" t="s">
        <x:v>2257</x:v>
      </x:c>
      <x:c r="G4355" s="194" t="str">
        <x:f>IF(MID(F4355,LEN(F4355)-2,1)="1","Earring",IF(MID(F4355,LEN(F4355)-2,1)="2","Necklace",IF(MID(F4355,LEN(F4355)-2,1)="3","Bracelet",IF(MID(F4355,LEN(F4355)-2,1)="4","Ring",IF(MID(F4355,LEN(F4355)-2,1)="5","Anklet","")))))</x:f>
        <x:v>Necklace</x:v>
      </x:c>
      <x:c r="H4355" s="194">
        <x:v>1</x:v>
      </x:c>
      <x:c r="I4355" s="448" t="s">
        <x:v>4958</x:v>
      </x:c>
      <x:c r="J4355" s="194" t="s">
        <x:v>3163</x:v>
      </x:c>
      <x:c r="K4355" s="194">
        <x:v>270</x:v>
      </x:c>
    </x:row>
    <x:row r="4356" spans="3:11">
      <x:c r="C4356" s="195" t="s">
        <x:v>2257</x:v>
      </x:c>
      <x:c r="D4356" s="194" t="str">
        <x:f t="shared" si="51"/>
        <x:v>Necklace</x:v>
      </x:c>
      <x:c r="E4356" s="194">
        <x:v>1</x:v>
      </x:c>
      <x:c r="F4356" s="233" t="s">
        <x:v>3331</x:v>
      </x:c>
      <x:c r="G4356" s="234" t="str">
        <x:f>IF(MID(F4356,LEN(F4356)-2,1)="1","Earring",IF(MID(F4356,LEN(F4356)-2,1)="2","Necklace",IF(MID(F4356,LEN(F4356)-2,1)="3","Bracelet",IF(MID(F4356,LEN(F4356)-2,1)="4","Ring",IF(MID(F4356,LEN(F4356)-2,1)="5","Anklet","")))))</x:f>
        <x:v>Ring</x:v>
      </x:c>
      <x:c r="H4356" s="234">
        <x:v>1</x:v>
      </x:c>
      <x:c r="I4356" s="448" t="s">
        <x:v>4958</x:v>
      </x:c>
      <x:c r="J4356" s="194" t="s">
        <x:v>7785</x:v>
      </x:c>
      <x:c r="K4356" s="194">
        <x:v>240</x:v>
      </x:c>
    </x:row>
    <x:row r="4357" spans="3:11">
      <x:c r="C4357" s="195" t="s">
        <x:v>4510</x:v>
      </x:c>
      <x:c r="D4357" s="194" t="str">
        <x:f t="shared" si="51"/>
        <x:v>Ring</x:v>
      </x:c>
      <x:c r="E4357" s="194">
        <x:v>1</x:v>
      </x:c>
      <x:c r="F4357" s="233" t="s">
        <x:v>5826</x:v>
      </x:c>
      <x:c r="G4357" s="234" t="str">
        <x:f>IF(MID(F4357,LEN(F4357)-2,1)="1","Earring",IF(MID(F4357,LEN(F4357)-2,1)="2","Necklace",IF(MID(F4357,LEN(F4357)-2,1)="3","Bracelet",IF(MID(F4357,LEN(F4357)-2,1)="4","Ring",IF(MID(F4357,LEN(F4357)-2,1)="5","Anklet","")))))</x:f>
        <x:v>Earring</x:v>
      </x:c>
      <x:c r="H4357" s="234">
        <x:v>1</x:v>
      </x:c>
      <x:c r="I4357" s="448"/>
      <x:c r="J4357" s="194" t="s">
        <x:v>3163</x:v>
      </x:c>
      <x:c r="K4357" s="194">
        <x:v>190</x:v>
      </x:c>
    </x:row>
    <x:row r="4358" spans="3:11">
      <x:c r="C4358" s="195" t="s">
        <x:v>3331</x:v>
      </x:c>
      <x:c r="D4358" s="194" t="str">
        <x:f t="shared" si="51"/>
        <x:v>Ring</x:v>
      </x:c>
      <x:c r="E4358" s="194">
        <x:v>1</x:v>
      </x:c>
      <x:c r="F4358" s="233" t="s">
        <x:v>8605</x:v>
      </x:c>
      <x:c r="G4358" s="234" t="str">
        <x:f>IF(MID(F4358,LEN(F4358)-2,1)="1","Earring",IF(MID(F4358,LEN(F4358)-2,1)="2","Necklace",IF(MID(F4358,LEN(F4358)-2,1)="3","Bracelet",IF(MID(F4358,LEN(F4358)-2,1)="4","Ring",IF(MID(F4358,LEN(F4358)-2,1)="5","Anklet","")))))</x:f>
        <x:v>Bracelet</x:v>
      </x:c>
      <x:c r="H4358" s="234">
        <x:v>1</x:v>
      </x:c>
      <x:c r="I4358" s="448"/>
      <x:c r="J4358" s="194" t="s">
        <x:v>7785</x:v>
      </x:c>
      <x:c r="K4358" s="194">
        <x:v>180</x:v>
      </x:c>
    </x:row>
    <x:row r="4359" spans="5:5">
      <x:c r="E4359" s="194">
        <x:f>SUM(E4348:E4358)</x:f>
        <x:v>11</x:v>
      </x:c>
    </x:row>
    <x:row r="4360" spans="1:11">
      <x:c r="A4360" s="186">
        <x:v>46012</x:v>
      </x:c>
      <x:c r="B4360" s="452" t="s">
        <x:v>7772</x:v>
      </x:c>
      <x:c r="C4360" s="195" t="s">
        <x:v>6818</x:v>
      </x:c>
      <x:c r="D4360" s="194" t="str">
        <x:f t="shared" ref="D4360:D4366" si="52">IF(MID(C4360,LEN(C4360)-2,1)="1","Earring",IF(MID(C4360,LEN(C4360)-2,1)="2","Necklace",IF(MID(C4360,LEN(C4360)-2,1)="3","Bracelet",IF(MID(C4360,LEN(C4360)-2,1)="4","Ring",IF(MID(C4360,LEN(C4360)-2,1)="5","Anklet","")))))</x:f>
        <x:v>Anklet</x:v>
      </x:c>
      <x:c r="E4360" s="194">
        <x:v>1</x:v>
      </x:c>
      <x:c r="F4360" s="693" t="s">
        <x:v>6790</x:v>
      </x:c>
      <x:c r="G4360" s="564" t="str">
        <x:f>IF(MID(F4360,LEN(F4360)-2,1)="1","Earring",IF(MID(F4360,LEN(F4360)-2,1)="2","Necklace",IF(MID(F4360,LEN(F4360)-2,1)="3","Bracelet",IF(MID(F4360,LEN(F4360)-2,1)="4","Ring",IF(MID(F4360,LEN(F4360)-2,1)="5","Anklet","")))))</x:f>
        <x:v>Necklace</x:v>
      </x:c>
      <x:c r="H4360" s="564">
        <x:v>1</x:v>
      </x:c>
      <x:c r="I4360" s="448"/>
      <x:c r="J4360" s="194" t="s">
        <x:v>7766</x:v>
      </x:c>
      <x:c r="K4360" s="194">
        <x:v>330</x:v>
      </x:c>
    </x:row>
    <x:row r="4361" spans="3:11">
      <x:c r="C4361" s="195" t="s">
        <x:v>4615</x:v>
      </x:c>
      <x:c r="D4361" s="194" t="str">
        <x:f t="shared" si="52"/>
        <x:v>Earring</x:v>
      </x:c>
      <x:c r="E4361" s="194">
        <x:v>1</x:v>
      </x:c>
      <x:c r="F4361" s="693" t="s">
        <x:v>4615</x:v>
      </x:c>
      <x:c r="G4361" s="564" t="str">
        <x:f>IF(MID(F4361,LEN(F4361)-2,1)="1","Earring",IF(MID(F4361,LEN(F4361)-2,1)="2","Necklace",IF(MID(F4361,LEN(F4361)-2,1)="3","Bracelet",IF(MID(F4361,LEN(F4361)-2,1)="4","Ring",IF(MID(F4361,LEN(F4361)-2,1)="5","Anklet","")))))</x:f>
        <x:v>Earring</x:v>
      </x:c>
      <x:c r="H4361" s="564">
        <x:v>1</x:v>
      </x:c>
      <x:c r="I4361" s="448" t="s">
        <x:v>7755</x:v>
      </x:c>
      <x:c r="J4361" s="194" t="s">
        <x:v>3163</x:v>
      </x:c>
      <x:c r="K4361" s="194">
        <x:v>240</x:v>
      </x:c>
    </x:row>
    <x:row r="4362" spans="3:11">
      <x:c r="C4362" s="195" t="s">
        <x:v>6790</x:v>
      </x:c>
      <x:c r="D4362" s="194" t="str">
        <x:f t="shared" si="52"/>
        <x:v>Necklace</x:v>
      </x:c>
      <x:c r="E4362" s="194">
        <x:v>1</x:v>
      </x:c>
      <x:c r="F4362" s="195" t="s">
        <x:v>4550</x:v>
      </x:c>
      <x:c r="G4362" s="194" t="str">
        <x:f>IF(MID(F4362,LEN(F4362)-2,1)="1","Earring",IF(MID(F4362,LEN(F4362)-2,1)="2","Necklace",IF(MID(F4362,LEN(F4362)-2,1)="3","Bracelet",IF(MID(F4362,LEN(F4362)-2,1)="4","Ring",IF(MID(F4362,LEN(F4362)-2,1)="5","Anklet","")))))</x:f>
        <x:v>Ring</x:v>
      </x:c>
      <x:c r="H4362" s="194">
        <x:v>1</x:v>
      </x:c>
      <x:c r="I4362" s="448"/>
      <x:c r="J4362" s="194" t="s">
        <x:v>8995</x:v>
      </x:c>
      <x:c r="K4362" s="194">
        <x:v>160</x:v>
      </x:c>
    </x:row>
    <x:row r="4363" spans="3:11">
      <x:c r="C4363" s="195" t="s">
        <x:v>9164</x:v>
      </x:c>
      <x:c r="D4363" s="194" t="str">
        <x:f t="shared" si="52"/>
        <x:v>Necklace</x:v>
      </x:c>
      <x:c r="E4363" s="194">
        <x:v>1</x:v>
      </x:c>
      <x:c r="F4363" s="691" t="s">
        <x:v>6818</x:v>
      </x:c>
      <x:c r="G4363" s="692" t="str">
        <x:f>IF(MID(F4363,LEN(F4363)-2,1)="1","Earring",IF(MID(F4363,LEN(F4363)-2,1)="2","Necklace",IF(MID(F4363,LEN(F4363)-2,1)="3","Bracelet",IF(MID(F4363,LEN(F4363)-2,1)="4","Ring",IF(MID(F4363,LEN(F4363)-2,1)="5","Anklet","")))))</x:f>
        <x:v>Anklet</x:v>
      </x:c>
      <x:c r="H4363" s="692">
        <x:v>1</x:v>
      </x:c>
      <x:c r="I4363" s="448"/>
      <x:c r="J4363" s="194" t="s">
        <x:v>7785</x:v>
      </x:c>
      <x:c r="K4363" s="194">
        <x:v>140</x:v>
      </x:c>
    </x:row>
    <x:row r="4364" spans="3:11">
      <x:c r="C4364" s="195" t="s">
        <x:v>4550</x:v>
      </x:c>
      <x:c r="D4364" s="194" t="str">
        <x:f t="shared" si="52"/>
        <x:v>Ring</x:v>
      </x:c>
      <x:c r="E4364" s="194">
        <x:v>1</x:v>
      </x:c>
      <x:c r="F4364" s="195" t="s">
        <x:v>1892</x:v>
      </x:c>
      <x:c r="G4364" s="194" t="str">
        <x:f>IF(MID(F4364,LEN(F4364)-2,1)="1","Earring",IF(MID(F4364,LEN(F4364)-2,1)="2","Necklace",IF(MID(F4364,LEN(F4364)-2,1)="3","Bracelet",IF(MID(F4364,LEN(F4364)-2,1)="4","Ring",IF(MID(F4364,LEN(F4364)-2,1)="5","Anklet","")))))</x:f>
        <x:v>Ring</x:v>
      </x:c>
      <x:c r="H4364" s="194">
        <x:v>1</x:v>
      </x:c>
      <x:c r="I4364" s="448"/>
      <x:c r="J4364" s="194" t="s">
        <x:v>7785</x:v>
      </x:c>
      <x:c r="K4364" s="194">
        <x:v>170</x:v>
      </x:c>
    </x:row>
    <x:row r="4365" spans="3:11">
      <x:c r="C4365" s="195" t="s">
        <x:v>1892</x:v>
      </x:c>
      <x:c r="D4365" s="194" t="str">
        <x:f t="shared" si="52"/>
        <x:v>Ring</x:v>
      </x:c>
      <x:c r="E4365" s="194">
        <x:v>1</x:v>
      </x:c>
      <x:c r="F4365" s="355" t="s">
        <x:v>9164</x:v>
      </x:c>
      <x:c r="G4365" s="356" t="str">
        <x:f>IF(MID(F4365,LEN(F4365)-2,1)="1","Earring",IF(MID(F4365,LEN(F4365)-2,1)="2","Necklace",IF(MID(F4365,LEN(F4365)-2,1)="3","Bracelet",IF(MID(F4365,LEN(F4365)-2,1)="4","Ring",IF(MID(F4365,LEN(F4365)-2,1)="5","Anklet","")))))</x:f>
        <x:v>Necklace</x:v>
      </x:c>
      <x:c r="H4365" s="356">
        <x:v>1</x:v>
      </x:c>
      <x:c r="I4365" s="448"/>
      <x:c r="J4365" s="194" t="s">
        <x:v>7785</x:v>
      </x:c>
      <x:c r="K4365" s="194">
        <x:v>170</x:v>
      </x:c>
    </x:row>
    <x:row r="4366" spans="3:11">
      <x:c r="C4366" s="195" t="s">
        <x:v>4361</x:v>
      </x:c>
      <x:c r="D4366" s="194" t="str">
        <x:f t="shared" si="52"/>
        <x:v>Ring</x:v>
      </x:c>
      <x:c r="E4366" s="194">
        <x:v>1</x:v>
      </x:c>
      <x:c r="F4366" s="355" t="s">
        <x:v>4361</x:v>
      </x:c>
      <x:c r="G4366" s="356" t="str">
        <x:f>IF(MID(F4366,LEN(F4366)-2,1)="1","Earring",IF(MID(F4366,LEN(F4366)-2,1)="2","Necklace",IF(MID(F4366,LEN(F4366)-2,1)="3","Bracelet",IF(MID(F4366,LEN(F4366)-2,1)="4","Ring",IF(MID(F4366,LEN(F4366)-2,1)="5","Anklet","")))))</x:f>
        <x:v>Ring</x:v>
      </x:c>
      <x:c r="H4366" s="356">
        <x:v>1</x:v>
      </x:c>
      <x:c r="I4366" s="448"/>
      <x:c r="J4366" s="194" t="s">
        <x:v>7785</x:v>
      </x:c>
      <x:c r="K4366" s="194">
        <x:v>130</x:v>
      </x:c>
    </x:row>
    <x:row r="4367" spans="5:5">
      <x:c r="E4367" s="194">
        <x:f>SUM(E4360:E4366)</x:f>
        <x:v>7</x:v>
      </x:c>
    </x:row>
    <x:row r="4368" spans="1:11">
      <x:c r="A4368" s="186">
        <x:v>46013</x:v>
      </x:c>
      <x:c r="B4368" s="452" t="s">
        <x:v>7737</x:v>
      </x:c>
      <x:c r="C4368" s="195" t="s">
        <x:v>4716</x:v>
      </x:c>
      <x:c r="D4368" s="194" t="s">
        <x:v>2999</x:v>
      </x:c>
      <x:c r="E4368" s="194">
        <x:v>1</x:v>
      </x:c>
      <x:c r="F4368" s="693" t="s">
        <x:v>5825</x:v>
      </x:c>
      <x:c r="G4368" s="564" t="str">
        <x:f>IF(MID(F4368,LEN(F4368)-2,1)="1","Earring",IF(MID(F4368,LEN(F4368)-2,1)="2","Necklace",IF(MID(F4368,LEN(F4368)-2,1)="3","Bracelet",IF(MID(F4368,LEN(F4368)-2,1)="4","Ring",IF(MID(F4368,LEN(F4368)-2,1)="5","Anklet","")))))</x:f>
        <x:v>Earring</x:v>
      </x:c>
      <x:c r="H4368" s="564">
        <x:v>1</x:v>
      </x:c>
      <x:c r="I4368" s="448" t="s">
        <x:v>7755</x:v>
      </x:c>
      <x:c r="J4368" s="194" t="s">
        <x:v>3163</x:v>
      </x:c>
      <x:c r="K4368" s="194">
        <x:v>156</x:v>
      </x:c>
    </x:row>
    <x:row r="4369" spans="3:11">
      <x:c r="C4369" s="195" t="s">
        <x:v>2016</x:v>
      </x:c>
      <x:c r="D4369" s="194" t="s">
        <x:v>2999</x:v>
      </x:c>
      <x:c r="E4369" s="194">
        <x:v>1</x:v>
      </x:c>
      <x:c r="F4369" s="195" t="s">
        <x:v>8206</x:v>
      </x:c>
      <x:c r="G4369" s="194" t="s">
        <x:v>2999</x:v>
      </x:c>
      <x:c r="H4369" s="194">
        <x:v>1</x:v>
      </x:c>
      <x:c r="I4369" s="448"/>
      <x:c r="J4369" s="194" t="s">
        <x:v>7766</x:v>
      </x:c>
      <x:c r="K4369" s="194">
        <x:v>280</x:v>
      </x:c>
    </x:row>
    <x:row r="4370" spans="3:11">
      <x:c r="C4370" s="195" t="s">
        <x:v>4220</x:v>
      </x:c>
      <x:c r="D4370" s="194" t="s">
        <x:v>2999</x:v>
      </x:c>
      <x:c r="E4370" s="194">
        <x:v>1</x:v>
      </x:c>
      <x:c r="F4370" s="691" t="s">
        <x:v>4716</x:v>
      </x:c>
      <x:c r="G4370" s="692" t="s">
        <x:v>2999</x:v>
      </x:c>
      <x:c r="H4370" s="692">
        <x:v>1</x:v>
      </x:c>
      <x:c r="I4370" s="448" t="s">
        <x:v>7755</x:v>
      </x:c>
      <x:c r="J4370" s="194" t="s">
        <x:v>8995</x:v>
      </x:c>
      <x:c r="K4370" s="194">
        <x:v>160</x:v>
      </x:c>
    </x:row>
    <x:row r="4371" spans="3:11">
      <x:c r="C4371" s="195" t="s">
        <x:v>6639</x:v>
      </x:c>
      <x:c r="D4371" s="194" t="str">
        <x:f t="shared" ref="D4371:D4379" si="53">IF(MID(C4371,LEN(C4371)-2,1)="1","Earring",IF(MID(C4371,LEN(C4371)-2,1)="2","Necklace",IF(MID(C4371,LEN(C4371)-2,1)="3","Bracelet",IF(MID(C4371,LEN(C4371)-2,1)="4","Ring",IF(MID(C4371,LEN(C4371)-2,1)="5","Anklet","")))))</x:f>
        <x:v>Bracelet</x:v>
      </x:c>
      <x:c r="E4371" s="194">
        <x:v>1</x:v>
      </x:c>
      <x:c r="F4371" s="195" t="s">
        <x:v>6639</x:v>
      </x:c>
      <x:c r="G4371" s="194" t="str">
        <x:f>IF(MID(F4371,LEN(F4371)-2,1)="1","Earring",IF(MID(F4371,LEN(F4371)-2,1)="2","Necklace",IF(MID(F4371,LEN(F4371)-2,1)="3","Bracelet",IF(MID(F4371,LEN(F4371)-2,1)="4","Ring",IF(MID(F4371,LEN(F4371)-2,1)="5","Anklet","")))))</x:f>
        <x:v>Bracelet</x:v>
      </x:c>
      <x:c r="H4371" s="194">
        <x:v>1</x:v>
      </x:c>
      <x:c r="I4371" s="448"/>
      <x:c r="J4371" s="194" t="s">
        <x:v>7785</x:v>
      </x:c>
      <x:c r="K4371" s="194">
        <x:v>140</x:v>
      </x:c>
    </x:row>
    <x:row r="4372" spans="3:11">
      <x:c r="C4372" s="195" t="s">
        <x:v>8272</x:v>
      </x:c>
      <x:c r="D4372" s="194" t="str">
        <x:f t="shared" si="53"/>
        <x:v>Earring</x:v>
      </x:c>
      <x:c r="E4372" s="194">
        <x:v>1</x:v>
      </x:c>
      <x:c r="F4372" s="355" t="s">
        <x:v>6202</x:v>
      </x:c>
      <x:c r="G4372" s="356" t="str">
        <x:f>IF(MID(F4372,LEN(F4372)-2,1)="1","Earring",IF(MID(F4372,LEN(F4372)-2,1)="2","Necklace",IF(MID(F4372,LEN(F4372)-2,1)="3","Bracelet",IF(MID(F4372,LEN(F4372)-2,1)="4","Ring",IF(MID(F4372,LEN(F4372)-2,1)="5","Anklet","")))))</x:f>
        <x:v>Necklace</x:v>
      </x:c>
      <x:c r="H4372" s="356">
        <x:v>1</x:v>
      </x:c>
      <x:c r="I4372" s="448"/>
      <x:c r="J4372" s="194" t="s">
        <x:v>7785</x:v>
      </x:c>
      <x:c r="K4372" s="194">
        <x:v>170</x:v>
      </x:c>
    </x:row>
    <x:row r="4373" spans="3:11">
      <x:c r="C4373" s="195" t="s">
        <x:v>2119</x:v>
      </x:c>
      <x:c r="D4373" s="194" t="str">
        <x:f t="shared" si="53"/>
        <x:v>Earring</x:v>
      </x:c>
      <x:c r="E4373" s="194">
        <x:v>1</x:v>
      </x:c>
      <x:c r="F4373" s="195" t="s">
        <x:v>2016</x:v>
      </x:c>
      <x:c r="G4373" s="194" t="s">
        <x:v>2999</x:v>
      </x:c>
      <x:c r="H4373" s="194">
        <x:v>1</x:v>
      </x:c>
      <x:c r="I4373" s="448"/>
      <x:c r="J4373" s="194" t="s">
        <x:v>7785</x:v>
      </x:c>
      <x:c r="K4373" s="194">
        <x:v>190</x:v>
      </x:c>
    </x:row>
    <x:row r="4374" spans="3:11">
      <x:c r="C4374" s="195" t="s">
        <x:v>6202</x:v>
      </x:c>
      <x:c r="D4374" s="194" t="str">
        <x:f t="shared" si="53"/>
        <x:v>Necklace</x:v>
      </x:c>
      <x:c r="E4374" s="194">
        <x:v>1</x:v>
      </x:c>
      <x:c r="F4374" s="195" t="s">
        <x:v>9018</x:v>
      </x:c>
      <x:c r="G4374" s="194" t="str">
        <x:f>IF(MID(F4374,LEN(F4374)-2,1)="1","Earring",IF(MID(F4374,LEN(F4374)-2,1)="2","Necklace",IF(MID(F4374,LEN(F4374)-2,1)="3","Bracelet",IF(MID(F4374,LEN(F4374)-2,1)="4","Ring",IF(MID(F4374,LEN(F4374)-2,1)="5","Anklet","")))))</x:f>
        <x:v>Necklace</x:v>
      </x:c>
      <x:c r="H4374" s="194">
        <x:v>1</x:v>
      </x:c>
      <x:c r="I4374" s="448" t="s">
        <x:v>4958</x:v>
      </x:c>
      <x:c r="J4374" s="194" t="s">
        <x:v>7785</x:v>
      </x:c>
      <x:c r="K4374" s="194">
        <x:v>160</x:v>
      </x:c>
    </x:row>
    <x:row r="4375" spans="3:11">
      <x:c r="C4375" s="195" t="s">
        <x:v>9018</x:v>
      </x:c>
      <x:c r="D4375" s="194" t="str">
        <x:f t="shared" si="53"/>
        <x:v>Necklace</x:v>
      </x:c>
      <x:c r="E4375" s="194">
        <x:v>1</x:v>
      </x:c>
      <x:c r="F4375" s="233" t="s">
        <x:v>5651</x:v>
      </x:c>
      <x:c r="G4375" s="234" t="str">
        <x:f>IF(MID(F4375,LEN(F4375)-2,1)="1","Earring",IF(MID(F4375,LEN(F4375)-2,1)="2","Necklace",IF(MID(F4375,LEN(F4375)-2,1)="3","Bracelet",IF(MID(F4375,LEN(F4375)-2,1)="4","Ring",IF(MID(F4375,LEN(F4375)-2,1)="5","Anklet","")))))</x:f>
        <x:v>Necklace</x:v>
      </x:c>
      <x:c r="H4375" s="234">
        <x:v>1</x:v>
      </x:c>
      <x:c r="I4375" s="448"/>
      <x:c r="J4375" s="194" t="s">
        <x:v>3163</x:v>
      </x:c>
      <x:c r="K4375" s="194">
        <x:v>250</x:v>
      </x:c>
    </x:row>
    <x:row r="4376" spans="3:11">
      <x:c r="C4376" s="195" t="s">
        <x:v>5651</x:v>
      </x:c>
      <x:c r="D4376" s="194" t="str">
        <x:f t="shared" si="53"/>
        <x:v>Necklace</x:v>
      </x:c>
      <x:c r="E4376" s="194">
        <x:v>1</x:v>
      </x:c>
      <x:c r="F4376" s="233" t="s">
        <x:v>1869</x:v>
      </x:c>
      <x:c r="G4376" s="234" t="str">
        <x:f>IF(MID(F4376,LEN(F4376)-2,1)="1","Earring",IF(MID(F4376,LEN(F4376)-2,1)="2","Necklace",IF(MID(F4376,LEN(F4376)-2,1)="3","Bracelet",IF(MID(F4376,LEN(F4376)-2,1)="4","Ring",IF(MID(F4376,LEN(F4376)-2,1)="5","Anklet","")))))</x:f>
        <x:v>Necklace</x:v>
      </x:c>
      <x:c r="H4376" s="234">
        <x:v>1</x:v>
      </x:c>
      <x:c r="I4376" s="448"/>
      <x:c r="J4376" s="194" t="s">
        <x:v>3163</x:v>
      </x:c>
      <x:c r="K4376" s="194">
        <x:v>260</x:v>
      </x:c>
    </x:row>
    <x:row r="4377" spans="3:11">
      <x:c r="C4377" s="195" t="s">
        <x:v>1869</x:v>
      </x:c>
      <x:c r="D4377" s="194" t="str">
        <x:f t="shared" si="53"/>
        <x:v>Necklace</x:v>
      </x:c>
      <x:c r="E4377" s="194">
        <x:v>1</x:v>
      </x:c>
      <x:c r="F4377" s="233" t="s">
        <x:v>2072</x:v>
      </x:c>
      <x:c r="G4377" s="234" t="str">
        <x:f>IF(MID(F4377,LEN(F4377)-2,1)="1","Earring",IF(MID(F4377,LEN(F4377)-2,1)="2","Necklace",IF(MID(F4377,LEN(F4377)-2,1)="3","Bracelet",IF(MID(F4377,LEN(F4377)-2,1)="4","Ring",IF(MID(F4377,LEN(F4377)-2,1)="5","Anklet","")))))</x:f>
        <x:v>Necklace</x:v>
      </x:c>
      <x:c r="H4377" s="234">
        <x:v>1</x:v>
      </x:c>
      <x:c r="I4377" s="448"/>
      <x:c r="J4377" s="194" t="s">
        <x:v>7785</x:v>
      </x:c>
      <x:c r="K4377" s="194">
        <x:v>190</x:v>
      </x:c>
    </x:row>
    <x:row r="4378" spans="3:11">
      <x:c r="C4378" s="195" t="s">
        <x:v>2072</x:v>
      </x:c>
      <x:c r="D4378" s="194" t="str">
        <x:f t="shared" si="53"/>
        <x:v>Necklace</x:v>
      </x:c>
      <x:c r="E4378" s="194">
        <x:v>1</x:v>
      </x:c>
      <x:c r="F4378" s="233" t="s">
        <x:v>8306</x:v>
      </x:c>
      <x:c r="G4378" s="234" t="str">
        <x:f>IF(MID(F4378,LEN(F4378)-2,1)="1","Earring",IF(MID(F4378,LEN(F4378)-2,1)="2","Necklace",IF(MID(F4378,LEN(F4378)-2,1)="3","Bracelet",IF(MID(F4378,LEN(F4378)-2,1)="4","Ring",IF(MID(F4378,LEN(F4378)-2,1)="5","Anklet","")))))</x:f>
        <x:v>Necklace</x:v>
      </x:c>
      <x:c r="H4378" s="234">
        <x:v>1</x:v>
      </x:c>
      <x:c r="I4378" s="448"/>
      <x:c r="J4378" s="194" t="s">
        <x:v>7785</x:v>
      </x:c>
      <x:c r="K4378" s="194">
        <x:v>180</x:v>
      </x:c>
    </x:row>
    <x:row r="4379" spans="3:11">
      <x:c r="C4379" s="195" t="s">
        <x:v>8306</x:v>
      </x:c>
      <x:c r="D4379" s="194" t="str">
        <x:f t="shared" si="53"/>
        <x:v>Necklace</x:v>
      </x:c>
      <x:c r="E4379" s="194">
        <x:v>1</x:v>
      </x:c>
      <x:c r="F4379" s="233" t="s">
        <x:v>2119</x:v>
      </x:c>
      <x:c r="G4379" s="234" t="str">
        <x:f>IF(MID(F4379,LEN(F4379)-2,1)="1","Earring",IF(MID(F4379,LEN(F4379)-2,1)="2","Necklace",IF(MID(F4379,LEN(F4379)-2,1)="3","Bracelet",IF(MID(F4379,LEN(F4379)-2,1)="4","Ring",IF(MID(F4379,LEN(F4379)-2,1)="5","Anklet","")))))</x:f>
        <x:v>Earring</x:v>
      </x:c>
      <x:c r="H4379" s="234">
        <x:v>1</x:v>
      </x:c>
      <x:c r="I4379" s="448"/>
      <x:c r="J4379" s="194" t="s">
        <x:v>7785</x:v>
      </x:c>
      <x:c r="K4379" s="194">
        <x:v>150</x:v>
      </x:c>
    </x:row>
    <x:row r="4380" spans="5:5">
      <x:c r="E4380" s="194">
        <x:f>SUM(E4368:E4379)</x:f>
        <x:v>12</x:v>
      </x:c>
    </x:row>
    <x:row r="4381" spans="1:11">
      <x:c r="A4381" s="186">
        <x:v>46014</x:v>
      </x:c>
      <x:c r="B4381" s="452" t="s">
        <x:v>7779</x:v>
      </x:c>
      <x:c r="C4381" s="195" t="s">
        <x:v>4293</x:v>
      </x:c>
      <x:c r="D4381" s="194" t="str">
        <x:f>IF(MID(C4381,LEN(C4381)-2,1)="1","Earring",IF(MID(C4381,LEN(C4381)-2,1)="2","Necklace",IF(MID(C4381,LEN(C4381)-2,1)="3","Bracelet",IF(MID(C4381,LEN(C4381)-2,1)="4","Ring",IF(MID(C4381,LEN(C4381)-2,1)="5","Anklet","")))))</x:f>
        <x:v>Anklet</x:v>
      </x:c>
      <x:c r="E4381" s="194">
        <x:v>1</x:v>
      </x:c>
      <x:c r="F4381" s="195" t="s">
        <x:v>5865</x:v>
      </x:c>
      <x:c r="G4381" s="194" t="str">
        <x:f>IF(MID(F4381,LEN(F4381)-2,1)="1","Earring",IF(MID(F4381,LEN(F4381)-2,1)="2","Necklace",IF(MID(F4381,LEN(F4381)-2,1)="3","Bracelet",IF(MID(F4381,LEN(F4381)-2,1)="4","Ring",IF(MID(F4381,LEN(F4381)-2,1)="5","Anklet","")))))</x:f>
        <x:v>Ring</x:v>
      </x:c>
      <x:c r="H4381" s="194">
        <x:v>1</x:v>
      </x:c>
      <x:c r="I4381" s="448"/>
      <x:c r="J4381" s="194" t="s">
        <x:v>3163</x:v>
      </x:c>
      <x:c r="K4381" s="194">
        <x:v>190</x:v>
      </x:c>
    </x:row>
    <x:row r="4382" spans="3:11">
      <x:c r="C4382" s="195" t="s">
        <x:v>6858</x:v>
      </x:c>
      <x:c r="D4382" s="194" t="s">
        <x:v>2999</x:v>
      </x:c>
      <x:c r="E4382" s="194">
        <x:v>1</x:v>
      </x:c>
      <x:c r="F4382" s="543" t="s">
        <x:v>9035</x:v>
      </x:c>
      <x:c r="G4382" s="544" t="str">
        <x:f>IF(MID(F4382,LEN(F4382)-2,1)="1","Earring",IF(MID(F4382,LEN(F4382)-2,1)="2","Necklace",IF(MID(F4382,LEN(F4382)-2,1)="3","Bracelet",IF(MID(F4382,LEN(F4382)-2,1)="4","Ring",IF(MID(F4382,LEN(F4382)-2,1)="5","Anklet","")))))</x:f>
        <x:v>Anklet</x:v>
      </x:c>
      <x:c r="H4382" s="544">
        <x:v>1</x:v>
      </x:c>
      <x:c r="I4382" s="448" t="s">
        <x:v>7755</x:v>
      </x:c>
      <x:c r="J4382" s="194" t="s">
        <x:v>7785</x:v>
      </x:c>
      <x:c r="K4382" s="194">
        <x:v>130</x:v>
      </x:c>
    </x:row>
    <x:row r="4383" spans="3:11">
      <x:c r="C4383" s="195" t="s">
        <x:v>4505</x:v>
      </x:c>
      <x:c r="D4383" s="194" t="str">
        <x:f t="shared" ref="D4383:D4385" si="54">IF(MID(C4383,LEN(C4383)-2,1)="1","Earring",IF(MID(C4383,LEN(C4383)-2,1)="2","Necklace",IF(MID(C4383,LEN(C4383)-2,1)="3","Bracelet",IF(MID(C4383,LEN(C4383)-2,1)="4","Ring",IF(MID(C4383,LEN(C4383)-2,1)="5","Anklet","")))))</x:f>
        <x:v>Bracelet</x:v>
      </x:c>
      <x:c r="E4383" s="194">
        <x:v>1</x:v>
      </x:c>
      <x:c r="F4383" s="195" t="s">
        <x:v>4507</x:v>
      </x:c>
      <x:c r="G4383" s="194" t="str">
        <x:f>IF(MID(F4383,LEN(F4383)-2,1)="1","Earring",IF(MID(F4383,LEN(F4383)-2,1)="2","Necklace",IF(MID(F4383,LEN(F4383)-2,1)="3","Bracelet",IF(MID(F4383,LEN(F4383)-2,1)="4","Ring",IF(MID(F4383,LEN(F4383)-2,1)="5","Anklet","")))))</x:f>
        <x:v>Earring</x:v>
      </x:c>
      <x:c r="H4383" s="194">
        <x:v>1</x:v>
      </x:c>
      <x:c r="I4383" s="448" t="s">
        <x:v>4958</x:v>
      </x:c>
      <x:c r="J4383" s="194" t="s">
        <x:v>8995</x:v>
      </x:c>
      <x:c r="K4383" s="194">
        <x:v>170</x:v>
      </x:c>
    </x:row>
    <x:row r="4384" spans="3:11">
      <x:c r="C4384" s="195" t="s">
        <x:v>6290</x:v>
      </x:c>
      <x:c r="D4384" s="194" t="str">
        <x:f t="shared" si="54"/>
        <x:v>Bracelet</x:v>
      </x:c>
      <x:c r="E4384" s="194">
        <x:v>1</x:v>
      </x:c>
      <x:c r="F4384" s="623" t="s">
        <x:v>4727</x:v>
      </x:c>
      <x:c r="G4384" s="624" t="str">
        <x:f>IF(MID(F4384,LEN(F4384)-2,1)="1","Earring",IF(MID(F4384,LEN(F4384)-2,1)="2","Necklace",IF(MID(F4384,LEN(F4384)-2,1)="3","Bracelet",IF(MID(F4384,LEN(F4384)-2,1)="4","Ring",IF(MID(F4384,LEN(F4384)-2,1)="5","Anklet","")))))</x:f>
        <x:v>Earring</x:v>
      </x:c>
      <x:c r="H4384" s="624">
        <x:v>1</x:v>
      </x:c>
      <x:c r="I4384" s="448" t="s">
        <x:v>4958</x:v>
      </x:c>
      <x:c r="J4384" s="194" t="s">
        <x:v>7785</x:v>
      </x:c>
      <x:c r="K4384" s="194">
        <x:v>190</x:v>
      </x:c>
    </x:row>
    <x:row r="4385" spans="3:11">
      <x:c r="C4385" s="195" t="s">
        <x:v>6726</x:v>
      </x:c>
      <x:c r="D4385" s="194" t="str">
        <x:f t="shared" si="54"/>
        <x:v>Bracelet</x:v>
      </x:c>
      <x:c r="E4385" s="194">
        <x:v>1</x:v>
      </x:c>
      <x:c r="F4385" s="623" t="s">
        <x:v>6788</x:v>
      </x:c>
      <x:c r="G4385" s="624" t="str">
        <x:f>IF(MID(F4385,LEN(F4385)-2,1)="1","Earring",IF(MID(F4385,LEN(F4385)-2,1)="2","Necklace",IF(MID(F4385,LEN(F4385)-2,1)="3","Bracelet",IF(MID(F4385,LEN(F4385)-2,1)="4","Ring",IF(MID(F4385,LEN(F4385)-2,1)="5","Anklet","")))))</x:f>
        <x:v>Earring</x:v>
      </x:c>
      <x:c r="H4385" s="624">
        <x:v>1</x:v>
      </x:c>
      <x:c r="I4385" s="448" t="s">
        <x:v>7755</x:v>
      </x:c>
      <x:c r="J4385" s="194" t="s">
        <x:v>7785</x:v>
      </x:c>
      <x:c r="K4385" s="194">
        <x:v>140</x:v>
      </x:c>
    </x:row>
    <x:row r="4386" spans="1:11">
      <x:c r="A4386" s="181" t="s">
        <x:v>1924</x:v>
      </x:c>
      <x:c r="C4386" s="195" t="s">
        <x:v>1906</x:v>
      </x:c>
      <x:c r="D4386" s="230" t="s">
        <x:v>1924</x:v>
      </x:c>
      <x:c r="E4386" s="194">
        <x:v>1</x:v>
      </x:c>
      <x:c r="F4386" s="623" t="s">
        <x:v>1867</x:v>
      </x:c>
      <x:c r="G4386" s="624" t="str">
        <x:f>IF(MID(F4386,LEN(F4386)-2,1)="1","Earring",IF(MID(F4386,LEN(F4386)-2,1)="2","Necklace",IF(MID(F4386,LEN(F4386)-2,1)="3","Bracelet",IF(MID(F4386,LEN(F4386)-2,1)="4","Ring",IF(MID(F4386,LEN(F4386)-2,1)="5","Anklet","")))))</x:f>
        <x:v>Earring</x:v>
      </x:c>
      <x:c r="H4386" s="624">
        <x:v>1</x:v>
      </x:c>
      <x:c r="I4386" s="448" t="s">
        <x:v>4958</x:v>
      </x:c>
      <x:c r="J4386" s="194" t="s">
        <x:v>8995</x:v>
      </x:c>
      <x:c r="K4386" s="194">
        <x:v>150</x:v>
      </x:c>
    </x:row>
    <x:row r="4387" spans="3:11">
      <x:c r="C4387" s="195" t="s">
        <x:v>4507</x:v>
      </x:c>
      <x:c r="D4387" s="194" t="str">
        <x:f t="shared" ref="D4387:D4402" si="55">IF(MID(C4387,LEN(C4387)-2,1)="1","Earring",IF(MID(C4387,LEN(C4387)-2,1)="2","Necklace",IF(MID(C4387,LEN(C4387)-2,1)="3","Bracelet",IF(MID(C4387,LEN(C4387)-2,1)="4","Ring",IF(MID(C4387,LEN(C4387)-2,1)="5","Anklet","")))))</x:f>
        <x:v>Earring</x:v>
      </x:c>
      <x:c r="E4387" s="194">
        <x:v>1</x:v>
      </x:c>
      <x:c r="F4387" s="623" t="s">
        <x:v>6157</x:v>
      </x:c>
      <x:c r="G4387" s="624" t="str">
        <x:f>IF(MID(F4387,LEN(F4387)-2,1)="1","Earring",IF(MID(F4387,LEN(F4387)-2,1)="2","Necklace",IF(MID(F4387,LEN(F4387)-2,1)="3","Bracelet",IF(MID(F4387,LEN(F4387)-2,1)="4","Ring",IF(MID(F4387,LEN(F4387)-2,1)="5","Anklet","")))))</x:f>
        <x:v>Ring</x:v>
      </x:c>
      <x:c r="H4387" s="624">
        <x:v>1</x:v>
      </x:c>
      <x:c r="I4387" s="448"/>
      <x:c r="J4387" s="194" t="s">
        <x:v>3163</x:v>
      </x:c>
      <x:c r="K4387" s="194">
        <x:v>180</x:v>
      </x:c>
    </x:row>
    <x:row r="4388" spans="3:11">
      <x:c r="C4388" s="195" t="s">
        <x:v>4727</x:v>
      </x:c>
      <x:c r="D4388" s="194" t="str">
        <x:f t="shared" si="55"/>
        <x:v>Earring</x:v>
      </x:c>
      <x:c r="E4388" s="194">
        <x:v>1</x:v>
      </x:c>
      <x:c r="F4388" s="623" t="s">
        <x:v>1906</x:v>
      </x:c>
      <x:c r="G4388" s="694" t="s">
        <x:v>1924</x:v>
      </x:c>
      <x:c r="H4388" s="624">
        <x:v>1</x:v>
      </x:c>
      <x:c r="I4388" s="448"/>
      <x:c r="J4388" s="194" t="s">
        <x:v>7785</x:v>
      </x:c>
      <x:c r="K4388" s="194">
        <x:v>160</x:v>
      </x:c>
    </x:row>
    <x:row r="4389" spans="3:11">
      <x:c r="C4389" s="195" t="s">
        <x:v>6788</x:v>
      </x:c>
      <x:c r="D4389" s="194" t="str">
        <x:f t="shared" si="55"/>
        <x:v>Earring</x:v>
      </x:c>
      <x:c r="E4389" s="194">
        <x:v>1</x:v>
      </x:c>
      <x:c r="F4389" s="195" t="s">
        <x:v>3274</x:v>
      </x:c>
      <x:c r="G4389" s="194" t="str">
        <x:f>IF(MID(F4389,LEN(F4389)-2,1)="1","Earring",IF(MID(F4389,LEN(F4389)-2,1)="2","Necklace",IF(MID(F4389,LEN(F4389)-2,1)="3","Bracelet",IF(MID(F4389,LEN(F4389)-2,1)="4","Ring",IF(MID(F4389,LEN(F4389)-2,1)="5","Anklet","")))))</x:f>
        <x:v>Necklace</x:v>
      </x:c>
      <x:c r="H4389" s="194">
        <x:v>1</x:v>
      </x:c>
      <x:c r="I4389" s="448" t="s">
        <x:v>4958</x:v>
      </x:c>
      <x:c r="J4389" s="194" t="s">
        <x:v>7785</x:v>
      </x:c>
      <x:c r="K4389" s="194">
        <x:v>170</x:v>
      </x:c>
    </x:row>
    <x:row r="4390" spans="3:11">
      <x:c r="C4390" s="195" t="s">
        <x:v>1867</x:v>
      </x:c>
      <x:c r="D4390" s="194" t="str">
        <x:f t="shared" si="55"/>
        <x:v>Earring</x:v>
      </x:c>
      <x:c r="E4390" s="194">
        <x:v>1</x:v>
      </x:c>
      <x:c r="F4390" s="195" t="s">
        <x:v>4505</x:v>
      </x:c>
      <x:c r="G4390" s="194" t="str">
        <x:f>IF(MID(F4390,LEN(F4390)-2,1)="1","Earring",IF(MID(F4390,LEN(F4390)-2,1)="2","Necklace",IF(MID(F4390,LEN(F4390)-2,1)="3","Bracelet",IF(MID(F4390,LEN(F4390)-2,1)="4","Ring",IF(MID(F4390,LEN(F4390)-2,1)="5","Anklet","")))))</x:f>
        <x:v>Bracelet</x:v>
      </x:c>
      <x:c r="H4390" s="194">
        <x:v>1</x:v>
      </x:c>
      <x:c r="I4390" s="448" t="s">
        <x:v>4958</x:v>
      </x:c>
      <x:c r="J4390" s="194" t="s">
        <x:v>7785</x:v>
      </x:c>
      <x:c r="K4390" s="194">
        <x:v>160</x:v>
      </x:c>
    </x:row>
    <x:row r="4391" spans="3:11">
      <x:c r="C4391" s="195" t="s">
        <x:v>1858</x:v>
      </x:c>
      <x:c r="D4391" s="194" t="str">
        <x:f t="shared" si="55"/>
        <x:v>Earring</x:v>
      </x:c>
      <x:c r="E4391" s="194">
        <x:v>1</x:v>
      </x:c>
      <x:c r="F4391" s="195" t="s">
        <x:v>1858</x:v>
      </x:c>
      <x:c r="G4391" s="194" t="str">
        <x:f>IF(MID(F4391,LEN(F4391)-2,1)="1","Earring",IF(MID(F4391,LEN(F4391)-2,1)="2","Necklace",IF(MID(F4391,LEN(F4391)-2,1)="3","Bracelet",IF(MID(F4391,LEN(F4391)-2,1)="4","Ring",IF(MID(F4391,LEN(F4391)-2,1)="5","Anklet","")))))</x:f>
        <x:v>Earring</x:v>
      </x:c>
      <x:c r="H4391" s="194">
        <x:v>1</x:v>
      </x:c>
      <x:c r="I4391" s="448" t="s">
        <x:v>7755</x:v>
      </x:c>
      <x:c r="J4391" s="194" t="s">
        <x:v>3163</x:v>
      </x:c>
      <x:c r="K4391" s="194">
        <x:v>190</x:v>
      </x:c>
    </x:row>
    <x:row r="4392" spans="3:11">
      <x:c r="C4392" s="195" t="s">
        <x:v>4812</x:v>
      </x:c>
      <x:c r="D4392" s="194" t="str">
        <x:f t="shared" si="55"/>
        <x:v>Earring</x:v>
      </x:c>
      <x:c r="E4392" s="194">
        <x:v>1</x:v>
      </x:c>
      <x:c r="F4392" s="346" t="s">
        <x:v>3313</x:v>
      </x:c>
      <x:c r="G4392" s="347" t="str">
        <x:f>IF(MID(F4392,LEN(F4392)-2,1)="1","Earring",IF(MID(F4392,LEN(F4392)-2,1)="2","Necklace",IF(MID(F4392,LEN(F4392)-2,1)="3","Bracelet",IF(MID(F4392,LEN(F4392)-2,1)="4","Ring",IF(MID(F4392,LEN(F4392)-2,1)="5","Anklet","")))))</x:f>
        <x:v>Necklace</x:v>
      </x:c>
      <x:c r="H4392" s="347">
        <x:v>1</x:v>
      </x:c>
      <x:c r="I4392" s="448" t="s">
        <x:v>4958</x:v>
      </x:c>
      <x:c r="J4392" s="194" t="s">
        <x:v>7785</x:v>
      </x:c>
      <x:c r="K4392" s="194">
        <x:v>190</x:v>
      </x:c>
    </x:row>
    <x:row r="4393" spans="3:11">
      <x:c r="C4393" s="195" t="s">
        <x:v>6777</x:v>
      </x:c>
      <x:c r="D4393" s="194" t="str">
        <x:f t="shared" si="55"/>
        <x:v>Earring</x:v>
      </x:c>
      <x:c r="E4393" s="194">
        <x:v>1</x:v>
      </x:c>
      <x:c r="F4393" s="195" t="s">
        <x:v>3388</x:v>
      </x:c>
      <x:c r="G4393" s="194" t="str">
        <x:f>IF(MID(F4393,LEN(F4393)-2,1)="1","Earring",IF(MID(F4393,LEN(F4393)-2,1)="2","Necklace",IF(MID(F4393,LEN(F4393)-2,1)="3","Bracelet",IF(MID(F4393,LEN(F4393)-2,1)="4","Ring",IF(MID(F4393,LEN(F4393)-2,1)="5","Anklet","")))))</x:f>
        <x:v>Necklace</x:v>
      </x:c>
      <x:c r="H4393" s="194">
        <x:v>1</x:v>
      </x:c>
      <x:c r="I4393" s="448"/>
      <x:c r="J4393" s="194" t="s">
        <x:v>7785</x:v>
      </x:c>
      <x:c r="K4393" s="194">
        <x:v>150</x:v>
      </x:c>
    </x:row>
    <x:row r="4394" spans="3:11">
      <x:c r="C4394" s="195" t="s">
        <x:v>8745</x:v>
      </x:c>
      <x:c r="D4394" s="194" t="str">
        <x:f t="shared" si="55"/>
        <x:v>Earring</x:v>
      </x:c>
      <x:c r="E4394" s="194">
        <x:v>1</x:v>
      </x:c>
      <x:c r="F4394" s="195" t="s">
        <x:v>6290</x:v>
      </x:c>
      <x:c r="G4394" s="194" t="str">
        <x:f>IF(MID(F4394,LEN(F4394)-2,1)="1","Earring",IF(MID(F4394,LEN(F4394)-2,1)="2","Necklace",IF(MID(F4394,LEN(F4394)-2,1)="3","Bracelet",IF(MID(F4394,LEN(F4394)-2,1)="4","Ring",IF(MID(F4394,LEN(F4394)-2,1)="5","Anklet","")))))</x:f>
        <x:v>Bracelet</x:v>
      </x:c>
      <x:c r="H4394" s="194">
        <x:v>1</x:v>
      </x:c>
      <x:c r="I4394" s="448" t="s">
        <x:v>4958</x:v>
      </x:c>
      <x:c r="J4394" s="194" t="s">
        <x:v>7785</x:v>
      </x:c>
      <x:c r="K4394" s="194">
        <x:v>150</x:v>
      </x:c>
    </x:row>
    <x:row r="4395" spans="3:11">
      <x:c r="C4395" s="195" t="s">
        <x:v>4213</x:v>
      </x:c>
      <x:c r="D4395" s="194" t="str">
        <x:f t="shared" si="55"/>
        <x:v>Earring</x:v>
      </x:c>
      <x:c r="E4395" s="194">
        <x:v>1</x:v>
      </x:c>
      <x:c r="F4395" s="195" t="s">
        <x:v>6858</x:v>
      </x:c>
      <x:c r="G4395" s="194" t="s">
        <x:v>2999</x:v>
      </x:c>
      <x:c r="H4395" s="194">
        <x:v>1</x:v>
      </x:c>
      <x:c r="I4395" s="448" t="s">
        <x:v>7755</x:v>
      </x:c>
      <x:c r="J4395" s="194" t="s">
        <x:v>7785</x:v>
      </x:c>
      <x:c r="K4395" s="194">
        <x:v>190</x:v>
      </x:c>
    </x:row>
    <x:row r="4396" spans="3:11">
      <x:c r="C4396" s="195" t="s">
        <x:v>3274</x:v>
      </x:c>
      <x:c r="D4396" s="194" t="str">
        <x:f t="shared" si="55"/>
        <x:v>Necklace</x:v>
      </x:c>
      <x:c r="E4396" s="194">
        <x:v>1</x:v>
      </x:c>
      <x:c r="F4396" s="355" t="s">
        <x:v>4812</x:v>
      </x:c>
      <x:c r="G4396" s="356" t="str">
        <x:f>IF(MID(F4396,LEN(F4396)-2,1)="1","Earring",IF(MID(F4396,LEN(F4396)-2,1)="2","Necklace",IF(MID(F4396,LEN(F4396)-2,1)="3","Bracelet",IF(MID(F4396,LEN(F4396)-2,1)="4","Ring",IF(MID(F4396,LEN(F4396)-2,1)="5","Anklet","")))))</x:f>
        <x:v>Earring</x:v>
      </x:c>
      <x:c r="H4396" s="356">
        <x:v>1</x:v>
      </x:c>
      <x:c r="I4396" s="448" t="s">
        <x:v>4958</x:v>
      </x:c>
      <x:c r="J4396" s="194" t="s">
        <x:v>3163</x:v>
      </x:c>
      <x:c r="K4396" s="194">
        <x:v>160</x:v>
      </x:c>
    </x:row>
    <x:row r="4397" spans="3:11">
      <x:c r="C4397" s="195" t="s">
        <x:v>3313</x:v>
      </x:c>
      <x:c r="D4397" s="194" t="str">
        <x:f t="shared" si="55"/>
        <x:v>Necklace</x:v>
      </x:c>
      <x:c r="E4397" s="194">
        <x:v>1</x:v>
      </x:c>
      <x:c r="F4397" s="355" t="s">
        <x:v>6777</x:v>
      </x:c>
      <x:c r="G4397" s="356" t="str">
        <x:f>IF(MID(F4397,LEN(F4397)-2,1)="1","Earring",IF(MID(F4397,LEN(F4397)-2,1)="2","Necklace",IF(MID(F4397,LEN(F4397)-2,1)="3","Bracelet",IF(MID(F4397,LEN(F4397)-2,1)="4","Ring",IF(MID(F4397,LEN(F4397)-2,1)="5","Anklet","")))))</x:f>
        <x:v>Earring</x:v>
      </x:c>
      <x:c r="H4397" s="356">
        <x:v>1</x:v>
      </x:c>
      <x:c r="I4397" s="448"/>
      <x:c r="J4397" s="194" t="s">
        <x:v>3163</x:v>
      </x:c>
      <x:c r="K4397" s="194">
        <x:v>170</x:v>
      </x:c>
    </x:row>
    <x:row r="4398" spans="3:11">
      <x:c r="C4398" s="195" t="s">
        <x:v>3388</x:v>
      </x:c>
      <x:c r="D4398" s="194" t="str">
        <x:f t="shared" si="55"/>
        <x:v>Necklace</x:v>
      </x:c>
      <x:c r="E4398" s="194">
        <x:v>1</x:v>
      </x:c>
      <x:c r="F4398" s="355" t="s">
        <x:v>6246</x:v>
      </x:c>
      <x:c r="G4398" s="356" t="str">
        <x:f>IF(MID(F4398,LEN(F4398)-2,1)="1","Earring",IF(MID(F4398,LEN(F4398)-2,1)="2","Necklace",IF(MID(F4398,LEN(F4398)-2,1)="3","Bracelet",IF(MID(F4398,LEN(F4398)-2,1)="4","Ring",IF(MID(F4398,LEN(F4398)-2,1)="5","Anklet","")))))</x:f>
        <x:v>Ring</x:v>
      </x:c>
      <x:c r="H4398" s="356">
        <x:v>1</x:v>
      </x:c>
      <x:c r="I4398" s="448"/>
      <x:c r="J4398" s="194" t="s">
        <x:v>3163</x:v>
      </x:c>
      <x:c r="K4398" s="194">
        <x:v>200</x:v>
      </x:c>
    </x:row>
    <x:row r="4399" spans="3:11">
      <x:c r="C4399" s="195" t="s">
        <x:v>9164</x:v>
      </x:c>
      <x:c r="D4399" s="194" t="str">
        <x:f t="shared" si="55"/>
        <x:v>Necklace</x:v>
      </x:c>
      <x:c r="E4399" s="194">
        <x:v>1</x:v>
      </x:c>
      <x:c r="F4399" s="195" t="s">
        <x:v>6726</x:v>
      </x:c>
      <x:c r="G4399" s="194" t="str">
        <x:f>IF(MID(F4399,LEN(F4399)-2,1)="1","Earring",IF(MID(F4399,LEN(F4399)-2,1)="2","Necklace",IF(MID(F4399,LEN(F4399)-2,1)="3","Bracelet",IF(MID(F4399,LEN(F4399)-2,1)="4","Ring",IF(MID(F4399,LEN(F4399)-2,1)="5","Anklet","")))))</x:f>
        <x:v>Bracelet</x:v>
      </x:c>
      <x:c r="H4399" s="194">
        <x:v>1</x:v>
      </x:c>
      <x:c r="I4399" s="448" t="s">
        <x:v>4958</x:v>
      </x:c>
      <x:c r="J4399" s="194" t="s">
        <x:v>7785</x:v>
      </x:c>
      <x:c r="K4399" s="194">
        <x:v>160</x:v>
      </x:c>
    </x:row>
    <x:row r="4400" spans="3:11">
      <x:c r="C4400" s="195" t="s">
        <x:v>5651</x:v>
      </x:c>
      <x:c r="D4400" s="194" t="str">
        <x:f t="shared" si="55"/>
        <x:v>Necklace</x:v>
      </x:c>
      <x:c r="E4400" s="194">
        <x:v>2</x:v>
      </x:c>
      <x:c r="F4400" s="195" t="s">
        <x:v>4274</x:v>
      </x:c>
      <x:c r="G4400" s="230" t="s">
        <x:v>8437</x:v>
      </x:c>
      <x:c r="H4400" s="194">
        <x:v>1</x:v>
      </x:c>
      <x:c r="I4400" s="448"/>
      <x:c r="J4400" s="194" t="s">
        <x:v>7785</x:v>
      </x:c>
      <x:c r="K4400" s="194">
        <x:v>90</x:v>
      </x:c>
    </x:row>
    <x:row r="4401" spans="3:11">
      <x:c r="C4401" s="195" t="s">
        <x:v>8633</x:v>
      </x:c>
      <x:c r="D4401" s="194" t="str">
        <x:f t="shared" si="55"/>
        <x:v>Necklace</x:v>
      </x:c>
      <x:c r="E4401" s="194">
        <x:v>1</x:v>
      </x:c>
      <x:c r="F4401" s="195" t="s">
        <x:v>8745</x:v>
      </x:c>
      <x:c r="G4401" s="194" t="str">
        <x:f>IF(MID(F4401,LEN(F4401)-2,1)="1","Earring",IF(MID(F4401,LEN(F4401)-2,1)="2","Necklace",IF(MID(F4401,LEN(F4401)-2,1)="3","Bracelet",IF(MID(F4401,LEN(F4401)-2,1)="4","Ring",IF(MID(F4401,LEN(F4401)-2,1)="5","Anklet","")))))</x:f>
        <x:v>Earring</x:v>
      </x:c>
      <x:c r="H4401" s="194">
        <x:v>1</x:v>
      </x:c>
      <x:c r="I4401" s="448"/>
      <x:c r="J4401" s="194" t="s">
        <x:v>3163</x:v>
      </x:c>
      <x:c r="K4401" s="194">
        <x:v>110</x:v>
      </x:c>
    </x:row>
    <x:row r="4402" spans="3:11">
      <x:c r="C4402" s="195" t="s">
        <x:v>4250</x:v>
      </x:c>
      <x:c r="D4402" s="194" t="str">
        <x:f t="shared" si="55"/>
        <x:v>Necklace</x:v>
      </x:c>
      <x:c r="E4402" s="194">
        <x:v>1</x:v>
      </x:c>
      <x:c r="F4402" s="195" t="s">
        <x:v>9164</x:v>
      </x:c>
      <x:c r="G4402" s="194" t="str">
        <x:f>IF(MID(F4402,LEN(F4402)-2,1)="1","Earring",IF(MID(F4402,LEN(F4402)-2,1)="2","Necklace",IF(MID(F4402,LEN(F4402)-2,1)="3","Bracelet",IF(MID(F4402,LEN(F4402)-2,1)="4","Ring",IF(MID(F4402,LEN(F4402)-2,1)="5","Anklet","")))))</x:f>
        <x:v>Necklace</x:v>
      </x:c>
      <x:c r="H4402" s="194">
        <x:v>1</x:v>
      </x:c>
      <x:c r="I4402" s="448"/>
      <x:c r="J4402" s="194" t="s">
        <x:v>7785</x:v>
      </x:c>
      <x:c r="K4402" s="194">
        <x:v>170</x:v>
      </x:c>
    </x:row>
    <x:row r="4403" spans="1:11">
      <x:c r="A4403" s="181" t="s">
        <x:v>8437</x:v>
      </x:c>
      <x:c r="C4403" s="195" t="s">
        <x:v>4274</x:v>
      </x:c>
      <x:c r="D4403" s="230" t="s">
        <x:v>8437</x:v>
      </x:c>
      <x:c r="E4403" s="194">
        <x:v>1</x:v>
      </x:c>
      <x:c r="F4403" s="195" t="s">
        <x:v>4213</x:v>
      </x:c>
      <x:c r="G4403" s="194" t="str">
        <x:f>IF(MID(F4403,LEN(F4403)-2,1)="1","Earring",IF(MID(F4403,LEN(F4403)-2,1)="2","Necklace",IF(MID(F4403,LEN(F4403)-2,1)="3","Bracelet",IF(MID(F4403,LEN(F4403)-2,1)="4","Ring",IF(MID(F4403,LEN(F4403)-2,1)="5","Anklet","")))))</x:f>
        <x:v>Earring</x:v>
      </x:c>
      <x:c r="H4403" s="194">
        <x:v>1</x:v>
      </x:c>
      <x:c r="I4403" s="448" t="s">
        <x:v>7755</x:v>
      </x:c>
      <x:c r="J4403" s="194" t="s">
        <x:v>3163</x:v>
      </x:c>
      <x:c r="K4403" s="194">
        <x:v>180</x:v>
      </x:c>
    </x:row>
    <x:row r="4404" spans="3:11">
      <x:c r="C4404" s="195" t="s">
        <x:v>4375</x:v>
      </x:c>
      <x:c r="D4404" s="194" t="str">
        <x:f t="shared" ref="D4404:D4406" si="56">IF(MID(C4404,LEN(C4404)-2,1)="1","Earring",IF(MID(C4404,LEN(C4404)-2,1)="2","Necklace",IF(MID(C4404,LEN(C4404)-2,1)="3","Bracelet",IF(MID(C4404,LEN(C4404)-2,1)="4","Ring",IF(MID(C4404,LEN(C4404)-2,1)="5","Anklet","")))))</x:f>
        <x:v>Ring</x:v>
      </x:c>
      <x:c r="E4404" s="194">
        <x:v>1</x:v>
      </x:c>
      <x:c r="F4404" s="233" t="s">
        <x:v>5651</x:v>
      </x:c>
      <x:c r="G4404" s="234" t="str">
        <x:f>IF(MID(F4404,LEN(F4404)-2,1)="1","Earring",IF(MID(F4404,LEN(F4404)-2,1)="2","Necklace",IF(MID(F4404,LEN(F4404)-2,1)="3","Bracelet",IF(MID(F4404,LEN(F4404)-2,1)="4","Ring",IF(MID(F4404,LEN(F4404)-2,1)="5","Anklet","")))))</x:f>
        <x:v>Necklace</x:v>
      </x:c>
      <x:c r="H4404" s="234">
        <x:v>2</x:v>
      </x:c>
      <x:c r="I4404" s="448" t="s">
        <x:v>7755</x:v>
      </x:c>
      <x:c r="J4404" s="194" t="s">
        <x:v>3163</x:v>
      </x:c>
      <x:c r="K4404" s="194">
        <x:v>250</x:v>
      </x:c>
    </x:row>
    <x:row r="4405" spans="3:11">
      <x:c r="C4405" s="195" t="s">
        <x:v>6157</x:v>
      </x:c>
      <x:c r="D4405" s="194" t="str">
        <x:f t="shared" si="56"/>
        <x:v>Ring</x:v>
      </x:c>
      <x:c r="E4405" s="194">
        <x:v>1</x:v>
      </x:c>
      <x:c r="F4405" s="233" t="s">
        <x:v>8633</x:v>
      </x:c>
      <x:c r="G4405" s="234" t="str">
        <x:f>IF(MID(F4405,LEN(F4405)-2,1)="1","Earring",IF(MID(F4405,LEN(F4405)-2,1)="2","Necklace",IF(MID(F4405,LEN(F4405)-2,1)="3","Bracelet",IF(MID(F4405,LEN(F4405)-2,1)="4","Ring",IF(MID(F4405,LEN(F4405)-2,1)="5","Anklet","")))))</x:f>
        <x:v>Necklace</x:v>
      </x:c>
      <x:c r="H4405" s="234">
        <x:v>1</x:v>
      </x:c>
      <x:c r="I4405" s="448"/>
      <x:c r="J4405" s="194" t="s">
        <x:v>7785</x:v>
      </x:c>
      <x:c r="K4405" s="194">
        <x:v>170</x:v>
      </x:c>
    </x:row>
    <x:row r="4406" spans="3:11">
      <x:c r="C4406" s="195" t="s">
        <x:v>6246</x:v>
      </x:c>
      <x:c r="D4406" s="194" t="str">
        <x:f t="shared" si="56"/>
        <x:v>Ring</x:v>
      </x:c>
      <x:c r="E4406" s="194">
        <x:v>1</x:v>
      </x:c>
      <x:c r="F4406" s="233" t="s">
        <x:v>4250</x:v>
      </x:c>
      <x:c r="G4406" s="234" t="str">
        <x:f>IF(MID(F4406,LEN(F4406)-2,1)="1","Earring",IF(MID(F4406,LEN(F4406)-2,1)="2","Necklace",IF(MID(F4406,LEN(F4406)-2,1)="3","Bracelet",IF(MID(F4406,LEN(F4406)-2,1)="4","Ring",IF(MID(F4406,LEN(F4406)-2,1)="5","Anklet","")))))</x:f>
        <x:v>Necklace</x:v>
      </x:c>
      <x:c r="H4406" s="234">
        <x:v>1</x:v>
      </x:c>
      <x:c r="I4406" s="448"/>
      <x:c r="J4406" s="194" t="s">
        <x:v>7785</x:v>
      </x:c>
      <x:c r="K4406" s="194">
        <x:v>200</x:v>
      </x:c>
    </x:row>
    <x:row r="4407" spans="5:5">
      <x:c r="E4407" s="194">
        <x:f>SUM(E4381:E4406)</x:f>
        <x:v>27</x:v>
      </x:c>
    </x:row>
    <x:row r="4408" spans="1:11">
      <x:c r="A4408" s="186">
        <x:v>46015</x:v>
      </x:c>
      <x:c r="B4408" s="452" t="s">
        <x:v>7762</x:v>
      </x:c>
      <x:c r="C4408" s="195" t="s">
        <x:v>6768</x:v>
      </x:c>
      <x:c r="D4408" s="194" t="s">
        <x:v>2999</x:v>
      </x:c>
      <x:c r="E4408" s="194">
        <x:v>1</x:v>
      </x:c>
      <x:c r="F4408" s="195" t="s">
        <x:v>4205</x:v>
      </x:c>
      <x:c r="G4408" s="194" t="str">
        <x:f>IF(MID(F4408,LEN(F4408)-2,1)="1","Earring",IF(MID(F4408,LEN(F4408)-2,1)="2","Necklace",IF(MID(F4408,LEN(F4408)-2,1)="3","Bracelet",IF(MID(F4408,LEN(F4408)-2,1)="4","Ring",IF(MID(F4408,LEN(F4408)-2,1)="5","Anklet","")))))</x:f>
        <x:v>Necklace</x:v>
      </x:c>
      <x:c r="H4408" s="194">
        <x:v>1</x:v>
      </x:c>
      <x:c r="I4408" s="448" t="s">
        <x:v>7755</x:v>
      </x:c>
      <x:c r="J4408" s="194" t="s">
        <x:v>8995</x:v>
      </x:c>
      <x:c r="K4408" s="194">
        <x:v>280</x:v>
      </x:c>
    </x:row>
    <x:row r="4409" spans="3:11">
      <x:c r="C4409" s="195" t="s">
        <x:v>2029</x:v>
      </x:c>
      <x:c r="D4409" s="194" t="str">
        <x:f t="shared" ref="D4409:D4420" si="57">IF(MID(C4409,LEN(C4409)-2,1)="1","Earring",IF(MID(C4409,LEN(C4409)-2,1)="2","Necklace",IF(MID(C4409,LEN(C4409)-2,1)="3","Bracelet",IF(MID(C4409,LEN(C4409)-2,1)="4","Ring",IF(MID(C4409,LEN(C4409)-2,1)="5","Anklet","")))))</x:f>
        <x:v>Bracelet</x:v>
      </x:c>
      <x:c r="E4409" s="194">
        <x:v>1</x:v>
      </x:c>
      <x:c r="F4409" s="460" t="s">
        <x:v>8292</x:v>
      </x:c>
      <x:c r="G4409" s="461" t="str">
        <x:f>IF(MID(F4409,LEN(F4409)-2,1)="1","Earring",IF(MID(F4409,LEN(F4409)-2,1)="2","Necklace",IF(MID(F4409,LEN(F4409)-2,1)="3","Bracelet",IF(MID(F4409,LEN(F4409)-2,1)="4","Ring",IF(MID(F4409,LEN(F4409)-2,1)="5","Anklet","")))))</x:f>
        <x:v>Bracelet</x:v>
      </x:c>
      <x:c r="H4409" s="461">
        <x:v>1</x:v>
      </x:c>
      <x:c r="I4409" s="448" t="s">
        <x:v>7755</x:v>
      </x:c>
      <x:c r="J4409" s="194" t="s">
        <x:v>3163</x:v>
      </x:c>
      <x:c r="K4409" s="194">
        <x:v>190</x:v>
      </x:c>
    </x:row>
    <x:row r="4410" spans="3:11">
      <x:c r="C4410" s="195" t="s">
        <x:v>6712</x:v>
      </x:c>
      <x:c r="D4410" s="194" t="str">
        <x:f t="shared" si="57"/>
        <x:v>Bracelet</x:v>
      </x:c>
      <x:c r="E4410" s="194">
        <x:v>1</x:v>
      </x:c>
      <x:c r="F4410" s="195" t="s">
        <x:v>6702</x:v>
      </x:c>
      <x:c r="G4410" s="194" t="str">
        <x:f>IF(MID(F4410,LEN(F4410)-2,1)="1","Earring",IF(MID(F4410,LEN(F4410)-2,1)="2","Necklace",IF(MID(F4410,LEN(F4410)-2,1)="3","Bracelet",IF(MID(F4410,LEN(F4410)-2,1)="4","Ring",IF(MID(F4410,LEN(F4410)-2,1)="5","Anklet","")))))</x:f>
        <x:v>Ring</x:v>
      </x:c>
      <x:c r="H4410" s="194">
        <x:v>1</x:v>
      </x:c>
      <x:c r="I4410" s="448" t="s">
        <x:v>7755</x:v>
      </x:c>
      <x:c r="J4410" s="194" t="s">
        <x:v>8995</x:v>
      </x:c>
      <x:c r="K4410" s="194">
        <x:v>160</x:v>
      </x:c>
    </x:row>
    <x:row r="4411" spans="3:11">
      <x:c r="C4411" s="195" t="s">
        <x:v>3262</x:v>
      </x:c>
      <x:c r="D4411" s="194" t="str">
        <x:f t="shared" si="57"/>
        <x:v>Earring</x:v>
      </x:c>
      <x:c r="E4411" s="194">
        <x:v>1</x:v>
      </x:c>
      <x:c r="F4411" s="649" t="s">
        <x:v>6240</x:v>
      </x:c>
      <x:c r="G4411" s="650" t="str">
        <x:f>IF(MID(F4411,LEN(F4411)-2,1)="1","Earring",IF(MID(F4411,LEN(F4411)-2,1)="2","Necklace",IF(MID(F4411,LEN(F4411)-2,1)="3","Bracelet",IF(MID(F4411,LEN(F4411)-2,1)="4","Ring",IF(MID(F4411,LEN(F4411)-2,1)="5","Anklet","")))))</x:f>
        <x:v>Ring</x:v>
      </x:c>
      <x:c r="H4411" s="650">
        <x:v>1</x:v>
      </x:c>
      <x:c r="I4411" s="448" t="s">
        <x:v>7755</x:v>
      </x:c>
      <x:c r="J4411" s="194" t="s">
        <x:v>7785</x:v>
      </x:c>
      <x:c r="K4411" s="194">
        <x:v>150</x:v>
      </x:c>
    </x:row>
    <x:row r="4412" spans="3:11">
      <x:c r="C4412" s="195" t="s">
        <x:v>6254</x:v>
      </x:c>
      <x:c r="D4412" s="194" t="str">
        <x:f t="shared" si="57"/>
        <x:v>Earring</x:v>
      </x:c>
      <x:c r="E4412" s="194">
        <x:v>1</x:v>
      </x:c>
      <x:c r="F4412" s="195" t="s">
        <x:v>3274</x:v>
      </x:c>
      <x:c r="G4412" s="194" t="str">
        <x:f>IF(MID(F4412,LEN(F4412)-2,1)="1","Earring",IF(MID(F4412,LEN(F4412)-2,1)="2","Necklace",IF(MID(F4412,LEN(F4412)-2,1)="3","Bracelet",IF(MID(F4412,LEN(F4412)-2,1)="4","Ring",IF(MID(F4412,LEN(F4412)-2,1)="5","Anklet","")))))</x:f>
        <x:v>Necklace</x:v>
      </x:c>
      <x:c r="H4412" s="194">
        <x:v>1</x:v>
      </x:c>
      <x:c r="I4412" s="448" t="s">
        <x:v>7755</x:v>
      </x:c>
      <x:c r="J4412" s="194" t="s">
        <x:v>7785</x:v>
      </x:c>
      <x:c r="K4412" s="194">
        <x:v>170</x:v>
      </x:c>
    </x:row>
    <x:row r="4413" spans="3:11">
      <x:c r="C4413" s="195" t="s">
        <x:v>6906</x:v>
      </x:c>
      <x:c r="D4413" s="194" t="str">
        <x:f t="shared" si="57"/>
        <x:v>Earring</x:v>
      </x:c>
      <x:c r="E4413" s="194">
        <x:v>1</x:v>
      </x:c>
      <x:c r="F4413" s="195" t="s">
        <x:v>3262</x:v>
      </x:c>
      <x:c r="G4413" s="194" t="str">
        <x:f>IF(MID(F4413,LEN(F4413)-2,1)="1","Earring",IF(MID(F4413,LEN(F4413)-2,1)="2","Necklace",IF(MID(F4413,LEN(F4413)-2,1)="3","Bracelet",IF(MID(F4413,LEN(F4413)-2,1)="4","Ring",IF(MID(F4413,LEN(F4413)-2,1)="5","Anklet","")))))</x:f>
        <x:v>Earring</x:v>
      </x:c>
      <x:c r="H4413" s="194">
        <x:v>1</x:v>
      </x:c>
      <x:c r="I4413" s="448" t="s">
        <x:v>7755</x:v>
      </x:c>
      <x:c r="J4413" s="194" t="s">
        <x:v>3163</x:v>
      </x:c>
      <x:c r="K4413" s="194">
        <x:v>240</x:v>
      </x:c>
    </x:row>
    <x:row r="4414" spans="3:11">
      <x:c r="C4414" s="195" t="s">
        <x:v>1851</x:v>
      </x:c>
      <x:c r="D4414" s="194" t="str">
        <x:f t="shared" si="57"/>
        <x:v>Earring</x:v>
      </x:c>
      <x:c r="E4414" s="194">
        <x:v>1</x:v>
      </x:c>
      <x:c r="F4414" s="319" t="s">
        <x:v>3317</x:v>
      </x:c>
      <x:c r="G4414" s="320" t="str">
        <x:f>IF(MID(F4414,LEN(F4414)-2,1)="1","Earring",IF(MID(F4414,LEN(F4414)-2,1)="2","Necklace",IF(MID(F4414,LEN(F4414)-2,1)="3","Bracelet",IF(MID(F4414,LEN(F4414)-2,1)="4","Ring",IF(MID(F4414,LEN(F4414)-2,1)="5","Anklet","")))))</x:f>
        <x:v>Necklace</x:v>
      </x:c>
      <x:c r="H4414" s="320">
        <x:v>1</x:v>
      </x:c>
      <x:c r="I4414" s="448" t="s">
        <x:v>4958</x:v>
      </x:c>
      <x:c r="J4414" s="194" t="s">
        <x:v>7785</x:v>
      </x:c>
      <x:c r="K4414" s="194">
        <x:v>150</x:v>
      </x:c>
    </x:row>
    <x:row r="4415" spans="3:11">
      <x:c r="C4415" s="195" t="s">
        <x:v>3304</x:v>
      </x:c>
      <x:c r="D4415" s="194" t="str">
        <x:f t="shared" si="57"/>
        <x:v>Earring</x:v>
      </x:c>
      <x:c r="E4415" s="194">
        <x:v>1</x:v>
      </x:c>
      <x:c r="F4415" s="319" t="s">
        <x:v>4613</x:v>
      </x:c>
      <x:c r="G4415" s="695" t="s">
        <x:v>4665</x:v>
      </x:c>
      <x:c r="H4415" s="320">
        <x:v>1</x:v>
      </x:c>
      <x:c r="I4415" s="448" t="s">
        <x:v>4958</x:v>
      </x:c>
      <x:c r="J4415" s="194" t="s">
        <x:v>3163</x:v>
      </x:c>
      <x:c r="K4415" s="194">
        <x:v>110</x:v>
      </x:c>
    </x:row>
    <x:row r="4416" spans="3:11">
      <x:c r="C4416" s="195" t="s">
        <x:v>9027</x:v>
      </x:c>
      <x:c r="D4416" s="194" t="str">
        <x:f t="shared" si="57"/>
        <x:v>Earring</x:v>
      </x:c>
      <x:c r="E4416" s="194">
        <x:v>1</x:v>
      </x:c>
      <x:c r="F4416" s="195" t="s">
        <x:v>6712</x:v>
      </x:c>
      <x:c r="G4416" s="194" t="str">
        <x:f>IF(MID(F4416,LEN(F4416)-2,1)="1","Earring",IF(MID(F4416,LEN(F4416)-2,1)="2","Necklace",IF(MID(F4416,LEN(F4416)-2,1)="3","Bracelet",IF(MID(F4416,LEN(F4416)-2,1)="4","Ring",IF(MID(F4416,LEN(F4416)-2,1)="5","Anklet","")))))</x:f>
        <x:v>Bracelet</x:v>
      </x:c>
      <x:c r="H4416" s="194">
        <x:v>1</x:v>
      </x:c>
      <x:c r="I4416" s="448" t="s">
        <x:v>4958</x:v>
      </x:c>
      <x:c r="J4416" s="194" t="s">
        <x:v>3163</x:v>
      </x:c>
      <x:c r="K4416" s="194">
        <x:v>180</x:v>
      </x:c>
    </x:row>
    <x:row r="4417" spans="3:11">
      <x:c r="C4417" s="195" t="s">
        <x:v>4455</x:v>
      </x:c>
      <x:c r="D4417" s="194" t="str">
        <x:f t="shared" si="57"/>
        <x:v>Earring</x:v>
      </x:c>
      <x:c r="E4417" s="194">
        <x:v>1</x:v>
      </x:c>
      <x:c r="F4417" s="195" t="s">
        <x:v>6254</x:v>
      </x:c>
      <x:c r="G4417" s="194" t="str">
        <x:f>IF(MID(F4417,LEN(F4417)-2,1)="1","Earring",IF(MID(F4417,LEN(F4417)-2,1)="2","Necklace",IF(MID(F4417,LEN(F4417)-2,1)="3","Bracelet",IF(MID(F4417,LEN(F4417)-2,1)="4","Ring",IF(MID(F4417,LEN(F4417)-2,1)="5","Anklet","")))))</x:f>
        <x:v>Earring</x:v>
      </x:c>
      <x:c r="H4417" s="194">
        <x:v>1</x:v>
      </x:c>
      <x:c r="I4417" s="448" t="s">
        <x:v>7755</x:v>
      </x:c>
      <x:c r="J4417" s="194" t="s">
        <x:v>3163</x:v>
      </x:c>
      <x:c r="K4417" s="194">
        <x:v>180</x:v>
      </x:c>
    </x:row>
    <x:row r="4418" spans="3:11">
      <x:c r="C4418" s="195" t="s">
        <x:v>6846</x:v>
      </x:c>
      <x:c r="D4418" s="194" t="str">
        <x:f t="shared" si="57"/>
        <x:v>Earring</x:v>
      </x:c>
      <x:c r="E4418" s="194">
        <x:v>1</x:v>
      </x:c>
      <x:c r="F4418" s="195" t="s">
        <x:v>6247</x:v>
      </x:c>
      <x:c r="G4418" s="106" t="s">
        <x:v>6843</x:v>
      </x:c>
      <x:c r="H4418" s="194">
        <x:v>1</x:v>
      </x:c>
      <x:c r="I4418" s="448"/>
      <x:c r="J4418" s="194" t="s">
        <x:v>3163</x:v>
      </x:c>
      <x:c r="K4418" s="194">
        <x:v>270</x:v>
      </x:c>
    </x:row>
    <x:row r="4419" spans="3:11">
      <x:c r="C4419" s="195" t="s">
        <x:v>5826</x:v>
      </x:c>
      <x:c r="D4419" s="194" t="str">
        <x:f t="shared" si="57"/>
        <x:v>Earring</x:v>
      </x:c>
      <x:c r="E4419" s="194">
        <x:v>1</x:v>
      </x:c>
      <x:c r="F4419" s="195" t="s">
        <x:v>6768</x:v>
      </x:c>
      <x:c r="G4419" s="194" t="s">
        <x:v>2999</x:v>
      </x:c>
      <x:c r="H4419" s="194">
        <x:v>1</x:v>
      </x:c>
      <x:c r="I4419" s="448"/>
      <x:c r="J4419" s="194" t="s">
        <x:v>7785</x:v>
      </x:c>
      <x:c r="K4419" s="194">
        <x:v>180</x:v>
      </x:c>
    </x:row>
    <x:row r="4420" spans="3:11">
      <x:c r="C4420" s="195" t="s">
        <x:v>4145</x:v>
      </x:c>
      <x:c r="D4420" s="194" t="str">
        <x:f t="shared" si="57"/>
        <x:v>Earring</x:v>
      </x:c>
      <x:c r="E4420" s="194">
        <x:v>1</x:v>
      </x:c>
      <x:c r="F4420" s="195" t="s">
        <x:v>6906</x:v>
      </x:c>
      <x:c r="G4420" s="194" t="str">
        <x:f>IF(MID(F4420,LEN(F4420)-2,1)="1","Earring",IF(MID(F4420,LEN(F4420)-2,1)="2","Necklace",IF(MID(F4420,LEN(F4420)-2,1)="3","Bracelet",IF(MID(F4420,LEN(F4420)-2,1)="4","Ring",IF(MID(F4420,LEN(F4420)-2,1)="5","Anklet","")))))</x:f>
        <x:v>Earring</x:v>
      </x:c>
      <x:c r="H4420" s="194">
        <x:v>1</x:v>
      </x:c>
      <x:c r="I4420" s="448" t="s">
        <x:v>4958</x:v>
      </x:c>
      <x:c r="J4420" s="194" t="s">
        <x:v>3163</x:v>
      </x:c>
      <x:c r="K4420" s="194">
        <x:v>210</x:v>
      </x:c>
    </x:row>
    <x:row r="4421" spans="3:11">
      <x:c r="C4421" s="195" t="s">
        <x:v>6247</x:v>
      </x:c>
      <x:c r="D4421" s="87" t="s">
        <x:v>6843</x:v>
      </x:c>
      <x:c r="E4421" s="194">
        <x:v>1</x:v>
      </x:c>
      <x:c r="F4421" s="195" t="s">
        <x:v>1851</x:v>
      </x:c>
      <x:c r="G4421" s="194" t="str">
        <x:f>IF(MID(F4421,LEN(F4421)-2,1)="1","Earring",IF(MID(F4421,LEN(F4421)-2,1)="2","Necklace",IF(MID(F4421,LEN(F4421)-2,1)="3","Bracelet",IF(MID(F4421,LEN(F4421)-2,1)="4","Ring",IF(MID(F4421,LEN(F4421)-2,1)="5","Anklet","")))))</x:f>
        <x:v>Earring</x:v>
      </x:c>
      <x:c r="H4421" s="194">
        <x:v>1</x:v>
      </x:c>
      <x:c r="I4421" s="448"/>
      <x:c r="J4421" s="194" t="s">
        <x:v>3163</x:v>
      </x:c>
      <x:c r="K4421" s="194">
        <x:v>210</x:v>
      </x:c>
    </x:row>
    <x:row r="4422" spans="3:11">
      <x:c r="C4422" s="195" t="s">
        <x:v>9103</x:v>
      </x:c>
      <x:c r="D4422" s="194" t="str">
        <x:f t="shared" ref="D4422:D4428" si="58">IF(MID(C4422,LEN(C4422)-2,1)="1","Earring",IF(MID(C4422,LEN(C4422)-2,1)="2","Necklace",IF(MID(C4422,LEN(C4422)-2,1)="3","Bracelet",IF(MID(C4422,LEN(C4422)-2,1)="4","Ring",IF(MID(C4422,LEN(C4422)-2,1)="5","Anklet","")))))</x:f>
        <x:v>Necklace</x:v>
      </x:c>
      <x:c r="E4422" s="194">
        <x:v>1</x:v>
      </x:c>
      <x:c r="F4422" s="355" t="s">
        <x:v>3304</x:v>
      </x:c>
      <x:c r="G4422" s="356" t="str">
        <x:f>IF(MID(F4422,LEN(F4422)-2,1)="1","Earring",IF(MID(F4422,LEN(F4422)-2,1)="2","Necklace",IF(MID(F4422,LEN(F4422)-2,1)="3","Bracelet",IF(MID(F4422,LEN(F4422)-2,1)="4","Ring",IF(MID(F4422,LEN(F4422)-2,1)="5","Anklet","")))))</x:f>
        <x:v>Earring</x:v>
      </x:c>
      <x:c r="H4422" s="356">
        <x:v>1</x:v>
      </x:c>
      <x:c r="I4422" s="448" t="s">
        <x:v>4958</x:v>
      </x:c>
      <x:c r="J4422" s="194" t="s">
        <x:v>3163</x:v>
      </x:c>
      <x:c r="K4422" s="194">
        <x:v>150</x:v>
      </x:c>
    </x:row>
    <x:row r="4423" spans="3:11">
      <x:c r="C4423" s="195" t="s">
        <x:v>3274</x:v>
      </x:c>
      <x:c r="D4423" s="194" t="str">
        <x:f t="shared" si="58"/>
        <x:v>Necklace</x:v>
      </x:c>
      <x:c r="E4423" s="194">
        <x:v>1</x:v>
      </x:c>
      <x:c r="F4423" s="195" t="s">
        <x:v>9027</x:v>
      </x:c>
      <x:c r="G4423" s="194" t="str">
        <x:f>IF(MID(F4423,LEN(F4423)-2,1)="1","Earring",IF(MID(F4423,LEN(F4423)-2,1)="2","Necklace",IF(MID(F4423,LEN(F4423)-2,1)="3","Bracelet",IF(MID(F4423,LEN(F4423)-2,1)="4","Ring",IF(MID(F4423,LEN(F4423)-2,1)="5","Anklet","")))))</x:f>
        <x:v>Earring</x:v>
      </x:c>
      <x:c r="H4423" s="194">
        <x:v>1</x:v>
      </x:c>
      <x:c r="I4423" s="448"/>
      <x:c r="J4423" s="194" t="s">
        <x:v>3163</x:v>
      </x:c>
      <x:c r="K4423" s="194">
        <x:v>160</x:v>
      </x:c>
    </x:row>
    <x:row r="4424" spans="3:11">
      <x:c r="C4424" s="195" t="s">
        <x:v>3317</x:v>
      </x:c>
      <x:c r="D4424" s="194" t="str">
        <x:f t="shared" si="58"/>
        <x:v>Necklace</x:v>
      </x:c>
      <x:c r="E4424" s="194">
        <x:v>1</x:v>
      </x:c>
      <x:c r="F4424" s="195" t="s">
        <x:v>4455</x:v>
      </x:c>
      <x:c r="G4424" s="194" t="str">
        <x:f>IF(MID(F4424,LEN(F4424)-2,1)="1","Earring",IF(MID(F4424,LEN(F4424)-2,1)="2","Necklace",IF(MID(F4424,LEN(F4424)-2,1)="3","Bracelet",IF(MID(F4424,LEN(F4424)-2,1)="4","Ring",IF(MID(F4424,LEN(F4424)-2,1)="5","Anklet","")))))</x:f>
        <x:v>Earring</x:v>
      </x:c>
      <x:c r="H4424" s="194">
        <x:v>1</x:v>
      </x:c>
      <x:c r="I4424" s="448" t="s">
        <x:v>7755</x:v>
      </x:c>
      <x:c r="J4424" s="194" t="s">
        <x:v>3163</x:v>
      </x:c>
      <x:c r="K4424" s="194">
        <x:v>180</x:v>
      </x:c>
    </x:row>
    <x:row r="4425" spans="3:11">
      <x:c r="C4425" s="195" t="s">
        <x:v>6626</x:v>
      </x:c>
      <x:c r="D4425" s="194" t="str">
        <x:f t="shared" si="58"/>
        <x:v>Necklace</x:v>
      </x:c>
      <x:c r="E4425" s="194">
        <x:v>1</x:v>
      </x:c>
      <x:c r="F4425" s="233" t="s">
        <x:v>6626</x:v>
      </x:c>
      <x:c r="G4425" s="234" t="str">
        <x:f>IF(MID(F4425,LEN(F4425)-2,1)="1","Earring",IF(MID(F4425,LEN(F4425)-2,1)="2","Necklace",IF(MID(F4425,LEN(F4425)-2,1)="3","Bracelet",IF(MID(F4425,LEN(F4425)-2,1)="4","Ring",IF(MID(F4425,LEN(F4425)-2,1)="5","Anklet","")))))</x:f>
        <x:v>Necklace</x:v>
      </x:c>
      <x:c r="H4425" s="234">
        <x:v>1</x:v>
      </x:c>
      <x:c r="I4425" s="448"/>
      <x:c r="J4425" s="194" t="s">
        <x:v>7785</x:v>
      </x:c>
      <x:c r="K4425" s="194">
        <x:v>160</x:v>
      </x:c>
    </x:row>
    <x:row r="4426" spans="3:11">
      <x:c r="C4426" s="195" t="s">
        <x:v>4613</x:v>
      </x:c>
      <x:c r="D4426" s="230" t="s">
        <x:v>4665</x:v>
      </x:c>
      <x:c r="E4426" s="194">
        <x:v>1</x:v>
      </x:c>
      <x:c r="F4426" s="233" t="s">
        <x:v>6846</x:v>
      </x:c>
      <x:c r="G4426" s="234" t="str">
        <x:f>IF(MID(F4426,LEN(F4426)-2,1)="1","Earring",IF(MID(F4426,LEN(F4426)-2,1)="2","Necklace",IF(MID(F4426,LEN(F4426)-2,1)="3","Bracelet",IF(MID(F4426,LEN(F4426)-2,1)="4","Ring",IF(MID(F4426,LEN(F4426)-2,1)="5","Anklet","")))))</x:f>
        <x:v>Earring</x:v>
      </x:c>
      <x:c r="H4426" s="234">
        <x:v>1</x:v>
      </x:c>
      <x:c r="I4426" s="448"/>
      <x:c r="J4426" s="194" t="s">
        <x:v>7785</x:v>
      </x:c>
      <x:c r="K4426" s="194">
        <x:v>150</x:v>
      </x:c>
    </x:row>
    <x:row r="4427" spans="3:11">
      <x:c r="C4427" s="195" t="s">
        <x:v>6702</x:v>
      </x:c>
      <x:c r="D4427" s="194" t="str">
        <x:f t="shared" si="58"/>
        <x:v>Ring</x:v>
      </x:c>
      <x:c r="E4427" s="194">
        <x:v>1</x:v>
      </x:c>
      <x:c r="F4427" s="233" t="s">
        <x:v>5826</x:v>
      </x:c>
      <x:c r="G4427" s="234" t="str">
        <x:f>IF(MID(F4427,LEN(F4427)-2,1)="1","Earring",IF(MID(F4427,LEN(F4427)-2,1)="2","Necklace",IF(MID(F4427,LEN(F4427)-2,1)="3","Bracelet",IF(MID(F4427,LEN(F4427)-2,1)="4","Ring",IF(MID(F4427,LEN(F4427)-2,1)="5","Anklet","")))))</x:f>
        <x:v>Earring</x:v>
      </x:c>
      <x:c r="H4427" s="234">
        <x:v>1</x:v>
      </x:c>
      <x:c r="I4427" s="448"/>
      <x:c r="J4427" s="194" t="s">
        <x:v>3163</x:v>
      </x:c>
      <x:c r="K4427" s="194">
        <x:v>190</x:v>
      </x:c>
    </x:row>
    <x:row r="4428" spans="3:11">
      <x:c r="C4428" s="195" t="s">
        <x:v>6240</x:v>
      </x:c>
      <x:c r="D4428" s="194" t="str">
        <x:f t="shared" si="58"/>
        <x:v>Ring</x:v>
      </x:c>
      <x:c r="E4428" s="194">
        <x:v>1</x:v>
      </x:c>
      <x:c r="F4428" s="233" t="s">
        <x:v>4145</x:v>
      </x:c>
      <x:c r="G4428" s="234" t="str">
        <x:f>IF(MID(F4428,LEN(F4428)-2,1)="1","Earring",IF(MID(F4428,LEN(F4428)-2,1)="2","Necklace",IF(MID(F4428,LEN(F4428)-2,1)="3","Bracelet",IF(MID(F4428,LEN(F4428)-2,1)="4","Ring",IF(MID(F4428,LEN(F4428)-2,1)="5","Anklet","")))))</x:f>
        <x:v>Earring</x:v>
      </x:c>
      <x:c r="H4428" s="234">
        <x:v>1</x:v>
      </x:c>
      <x:c r="I4428" s="448"/>
      <x:c r="J4428" s="194" t="s">
        <x:v>3163</x:v>
      </x:c>
      <x:c r="K4428" s="194">
        <x:v>140</x:v>
      </x:c>
    </x:row>
    <x:row r="4429" spans="5:5">
      <x:c r="E4429" s="194">
        <x:f>SUM(E4408:E4428)</x:f>
        <x:v>21</x:v>
      </x:c>
    </x:row>
    <x:row r="4430" spans="1:11">
      <x:c r="A4430" s="186">
        <x:v>46016</x:v>
      </x:c>
      <x:c r="B4430" s="452" t="s">
        <x:v>7753</x:v>
      </x:c>
      <x:c r="C4430" s="195" t="s">
        <x:v>2229</x:v>
      </x:c>
      <x:c r="D4430" s="194" t="s">
        <x:v>2999</x:v>
      </x:c>
      <x:c r="E4430" s="194">
        <x:v>1</x:v>
      </x:c>
      <x:c r="F4430" s="195" t="s">
        <x:v>5924</x:v>
      </x:c>
      <x:c r="G4430" s="194" t="str">
        <x:f>IF(MID(F4430,LEN(F4430)-2,1)="1","Earring",IF(MID(F4430,LEN(F4430)-2,1)="2","Necklace",IF(MID(F4430,LEN(F4430)-2,1)="3","Bracelet",IF(MID(F4430,LEN(F4430)-2,1)="4","Ring",IF(MID(F4430,LEN(F4430)-2,1)="5","Anklet","")))))</x:f>
        <x:v>Earring</x:v>
      </x:c>
      <x:c r="H4430" s="194">
        <x:v>1</x:v>
      </x:c>
      <x:c r="I4430" s="448"/>
      <x:c r="J4430" s="194" t="s">
        <x:v>3163</x:v>
      </x:c>
      <x:c r="K4430" s="194">
        <x:v>140</x:v>
      </x:c>
    </x:row>
    <x:row r="4431" spans="3:11">
      <x:c r="C4431" s="195" t="s">
        <x:v>6603</x:v>
      </x:c>
      <x:c r="D4431" s="194" t="s">
        <x:v>2999</x:v>
      </x:c>
      <x:c r="E4431" s="194">
        <x:v>1</x:v>
      </x:c>
      <x:c r="F4431" s="543" t="s">
        <x:v>8416</x:v>
      </x:c>
      <x:c r="G4431" s="544" t="s">
        <x:v>2999</x:v>
      </x:c>
      <x:c r="H4431" s="544">
        <x:v>1</x:v>
      </x:c>
      <x:c r="I4431" s="448" t="s">
        <x:v>7755</x:v>
      </x:c>
      <x:c r="J4431" s="194" t="s">
        <x:v>7766</x:v>
      </x:c>
      <x:c r="K4431" s="194">
        <x:v>270</x:v>
      </x:c>
    </x:row>
    <x:row r="4432" spans="3:11">
      <x:c r="C4432" s="195" t="s">
        <x:v>2163</x:v>
      </x:c>
      <x:c r="D4432" s="194" t="s">
        <x:v>2999</x:v>
      </x:c>
      <x:c r="E4432" s="194">
        <x:v>1</x:v>
      </x:c>
      <x:c r="F4432" s="195" t="s">
        <x:v>4552</x:v>
      </x:c>
      <x:c r="G4432" s="194" t="str">
        <x:f>IF(MID(F4432,LEN(F4432)-2,1)="1","Earring",IF(MID(F4432,LEN(F4432)-2,1)="2","Necklace",IF(MID(F4432,LEN(F4432)-2,1)="3","Bracelet",IF(MID(F4432,LEN(F4432)-2,1)="4","Ring",IF(MID(F4432,LEN(F4432)-2,1)="5","Anklet","")))))</x:f>
        <x:v>Ring</x:v>
      </x:c>
      <x:c r="H4432" s="194">
        <x:v>1</x:v>
      </x:c>
      <x:c r="I4432" s="448" t="s">
        <x:v>4958</x:v>
      </x:c>
      <x:c r="J4432" s="194" t="s">
        <x:v>7785</x:v>
      </x:c>
      <x:c r="K4432" s="194">
        <x:v>140</x:v>
      </x:c>
    </x:row>
    <x:row r="4433" spans="3:11">
      <x:c r="C4433" s="195" t="s">
        <x:v>5945</x:v>
      </x:c>
      <x:c r="D4433" s="194" t="s">
        <x:v>2999</x:v>
      </x:c>
      <x:c r="E4433" s="194">
        <x:v>1</x:v>
      </x:c>
      <x:c r="F4433" s="696" t="s">
        <x:v>6227</x:v>
      </x:c>
      <x:c r="G4433" s="697" t="str">
        <x:f>IF(MID(F4433,LEN(F4433)-2,1)="1","Earring",IF(MID(F4433,LEN(F4433)-2,1)="2","Necklace",IF(MID(F4433,LEN(F4433)-2,1)="3","Bracelet",IF(MID(F4433,LEN(F4433)-2,1)="4","Ring",IF(MID(F4433,LEN(F4433)-2,1)="5","Anklet","")))))</x:f>
        <x:v>Earring</x:v>
      </x:c>
      <x:c r="H4433" s="697">
        <x:v>1</x:v>
      </x:c>
      <x:c r="I4433" s="448" t="s">
        <x:v>7755</x:v>
      </x:c>
      <x:c r="J4433" s="194" t="s">
        <x:v>3163</x:v>
      </x:c>
      <x:c r="K4433" s="194">
        <x:v>180</x:v>
      </x:c>
    </x:row>
    <x:row r="4434" spans="3:11">
      <x:c r="C4434" s="195" t="s">
        <x:v>6803</x:v>
      </x:c>
      <x:c r="D4434" s="194" t="str">
        <x:f t="shared" ref="D4434:D4448" si="59">IF(MID(C4434,LEN(C4434)-2,1)="1","Earring",IF(MID(C4434,LEN(C4434)-2,1)="2","Necklace",IF(MID(C4434,LEN(C4434)-2,1)="3","Bracelet",IF(MID(C4434,LEN(C4434)-2,1)="4","Ring",IF(MID(C4434,LEN(C4434)-2,1)="5","Anklet","")))))</x:f>
        <x:v>Bracelet</x:v>
      </x:c>
      <x:c r="E4434" s="194">
        <x:v>1</x:v>
      </x:c>
      <x:c r="F4434" s="195" t="s">
        <x:v>4580</x:v>
      </x:c>
      <x:c r="G4434" s="194" t="str">
        <x:f>IF(MID(F4434,LEN(F4434)-2,1)="1","Earring",IF(MID(F4434,LEN(F4434)-2,1)="2","Necklace",IF(MID(F4434,LEN(F4434)-2,1)="3","Bracelet",IF(MID(F4434,LEN(F4434)-2,1)="4","Ring",IF(MID(F4434,LEN(F4434)-2,1)="5","Anklet","")))))</x:f>
        <x:v>Ring</x:v>
      </x:c>
      <x:c r="H4434" s="194">
        <x:v>1</x:v>
      </x:c>
      <x:c r="I4434" s="448" t="s">
        <x:v>4958</x:v>
      </x:c>
      <x:c r="J4434" s="194" t="s">
        <x:v>7785</x:v>
      </x:c>
      <x:c r="K4434" s="194">
        <x:v>100</x:v>
      </x:c>
    </x:row>
    <x:row r="4435" spans="3:11">
      <x:c r="C4435" s="195" t="s">
        <x:v>4367</x:v>
      </x:c>
      <x:c r="D4435" s="194" t="str">
        <x:f t="shared" si="59"/>
        <x:v>Bracelet</x:v>
      </x:c>
      <x:c r="E4435" s="194">
        <x:v>1</x:v>
      </x:c>
      <x:c r="F4435" s="195" t="s">
        <x:v>6811</x:v>
      </x:c>
      <x:c r="G4435" s="194" t="str">
        <x:f>IF(MID(F4435,LEN(F4435)-2,1)="1","Earring",IF(MID(F4435,LEN(F4435)-2,1)="2","Necklace",IF(MID(F4435,LEN(F4435)-2,1)="3","Bracelet",IF(MID(F4435,LEN(F4435)-2,1)="4","Ring",IF(MID(F4435,LEN(F4435)-2,1)="5","Anklet","")))))</x:f>
        <x:v>Ring</x:v>
      </x:c>
      <x:c r="H4435" s="194">
        <x:v>1</x:v>
      </x:c>
      <x:c r="I4435" s="448"/>
      <x:c r="J4435" s="194" t="s">
        <x:v>7785</x:v>
      </x:c>
      <x:c r="K4435" s="194">
        <x:v>150</x:v>
      </x:c>
    </x:row>
    <x:row r="4436" spans="3:11">
      <x:c r="C4436" s="195" t="s">
        <x:v>8671</x:v>
      </x:c>
      <x:c r="D4436" s="194" t="str">
        <x:f t="shared" si="59"/>
        <x:v>Bracelet</x:v>
      </x:c>
      <x:c r="E4436" s="194">
        <x:v>1</x:v>
      </x:c>
      <x:c r="F4436" s="195" t="s">
        <x:v>1795</x:v>
      </x:c>
      <x:c r="G4436" s="194" t="str">
        <x:f>IF(MID(F4436,LEN(F4436)-2,1)="1","Earring",IF(MID(F4436,LEN(F4436)-2,1)="2","Necklace",IF(MID(F4436,LEN(F4436)-2,1)="3","Bracelet",IF(MID(F4436,LEN(F4436)-2,1)="4","Ring",IF(MID(F4436,LEN(F4436)-2,1)="5","Anklet","")))))</x:f>
        <x:v>Ring</x:v>
      </x:c>
      <x:c r="H4436" s="194">
        <x:v>1</x:v>
      </x:c>
      <x:c r="I4436" s="448" t="s">
        <x:v>7755</x:v>
      </x:c>
      <x:c r="J4436" s="194" t="s">
        <x:v>3163</x:v>
      </x:c>
      <x:c r="K4436" s="194">
        <x:v>180</x:v>
      </x:c>
    </x:row>
    <x:row r="4437" spans="3:11">
      <x:c r="C4437" s="195" t="s">
        <x:v>2085</x:v>
      </x:c>
      <x:c r="D4437" s="194" t="str">
        <x:f t="shared" si="59"/>
        <x:v>Earring</x:v>
      </x:c>
      <x:c r="E4437" s="194">
        <x:v>1</x:v>
      </x:c>
      <x:c r="F4437" s="361" t="s">
        <x:v>6803</x:v>
      </x:c>
      <x:c r="G4437" s="362" t="str">
        <x:f>IF(MID(F4437,LEN(F4437)-2,1)="1","Earring",IF(MID(F4437,LEN(F4437)-2,1)="2","Necklace",IF(MID(F4437,LEN(F4437)-2,1)="3","Bracelet",IF(MID(F4437,LEN(F4437)-2,1)="4","Ring",IF(MID(F4437,LEN(F4437)-2,1)="5","Anklet","")))))</x:f>
        <x:v>Bracelet</x:v>
      </x:c>
      <x:c r="H4437" s="362">
        <x:v>1</x:v>
      </x:c>
      <x:c r="I4437" s="448" t="s">
        <x:v>4958</x:v>
      </x:c>
      <x:c r="J4437" s="194" t="s">
        <x:v>3163</x:v>
      </x:c>
      <x:c r="K4437" s="194">
        <x:v>280</x:v>
      </x:c>
    </x:row>
    <x:row r="4438" spans="3:11">
      <x:c r="C4438" s="195" t="s">
        <x:v>6227</x:v>
      </x:c>
      <x:c r="D4438" s="194" t="str">
        <x:f t="shared" si="59"/>
        <x:v>Earring</x:v>
      </x:c>
      <x:c r="E4438" s="194">
        <x:v>1</x:v>
      </x:c>
      <x:c r="F4438" s="195" t="s">
        <x:v>4527</x:v>
      </x:c>
      <x:c r="G4438" s="194" t="str">
        <x:f>IF(MID(F4438,LEN(F4438)-2,1)="1","Earring",IF(MID(F4438,LEN(F4438)-2,1)="2","Necklace",IF(MID(F4438,LEN(F4438)-2,1)="3","Bracelet",IF(MID(F4438,LEN(F4438)-2,1)="4","Ring",IF(MID(F4438,LEN(F4438)-2,1)="5","Anklet","")))))</x:f>
        <x:v>Earring</x:v>
      </x:c>
      <x:c r="H4438" s="194">
        <x:v>1</x:v>
      </x:c>
      <x:c r="I4438" s="448" t="s">
        <x:v>7755</x:v>
      </x:c>
      <x:c r="J4438" s="194" t="s">
        <x:v>3163</x:v>
      </x:c>
      <x:c r="K4438" s="194">
        <x:v>180</x:v>
      </x:c>
    </x:row>
    <x:row r="4439" spans="3:11">
      <x:c r="C4439" s="195" t="s">
        <x:v>4527</x:v>
      </x:c>
      <x:c r="D4439" s="194" t="str">
        <x:f t="shared" si="59"/>
        <x:v>Earring</x:v>
      </x:c>
      <x:c r="E4439" s="194">
        <x:v>1</x:v>
      </x:c>
      <x:c r="F4439" s="355" t="s">
        <x:v>6603</x:v>
      </x:c>
      <x:c r="G4439" s="356" t="s">
        <x:v>2999</x:v>
      </x:c>
      <x:c r="H4439" s="356">
        <x:v>1</x:v>
      </x:c>
      <x:c r="I4439" s="448"/>
      <x:c r="J4439" s="194" t="s">
        <x:v>8995</x:v>
      </x:c>
      <x:c r="K4439" s="194">
        <x:v>200</x:v>
      </x:c>
    </x:row>
    <x:row r="4440" spans="3:11">
      <x:c r="C4440" s="195" t="s">
        <x:v>4346</x:v>
      </x:c>
      <x:c r="D4440" s="194" t="str">
        <x:f t="shared" si="59"/>
        <x:v>Earring</x:v>
      </x:c>
      <x:c r="E4440" s="194">
        <x:v>1</x:v>
      </x:c>
      <x:c r="F4440" s="355" t="s">
        <x:v>4367</x:v>
      </x:c>
      <x:c r="G4440" s="356" t="str">
        <x:f>IF(MID(F4440,LEN(F4440)-2,1)="1","Earring",IF(MID(F4440,LEN(F4440)-2,1)="2","Necklace",IF(MID(F4440,LEN(F4440)-2,1)="3","Bracelet",IF(MID(F4440,LEN(F4440)-2,1)="4","Ring",IF(MID(F4440,LEN(F4440)-2,1)="5","Anklet","")))))</x:f>
        <x:v>Bracelet</x:v>
      </x:c>
      <x:c r="H4440" s="356">
        <x:v>1</x:v>
      </x:c>
      <x:c r="I4440" s="448" t="s">
        <x:v>7755</x:v>
      </x:c>
      <x:c r="J4440" s="194" t="s">
        <x:v>7348</x:v>
      </x:c>
      <x:c r="K4440" s="194">
        <x:v>210</x:v>
      </x:c>
    </x:row>
    <x:row r="4441" spans="3:11">
      <x:c r="C4441" s="195" t="s">
        <x:v>6012</x:v>
      </x:c>
      <x:c r="D4441" s="194" t="str">
        <x:f t="shared" si="59"/>
        <x:v>Earring</x:v>
      </x:c>
      <x:c r="E4441" s="194">
        <x:v>1</x:v>
      </x:c>
      <x:c r="F4441" s="355" t="s">
        <x:v>5945</x:v>
      </x:c>
      <x:c r="G4441" s="356" t="s">
        <x:v>2999</x:v>
      </x:c>
      <x:c r="H4441" s="356">
        <x:v>1</x:v>
      </x:c>
      <x:c r="I4441" s="448" t="s">
        <x:v>7755</x:v>
      </x:c>
      <x:c r="J4441" s="194" t="s">
        <x:v>7348</x:v>
      </x:c>
      <x:c r="K4441" s="194">
        <x:v>360</x:v>
      </x:c>
    </x:row>
    <x:row r="4442" spans="3:11">
      <x:c r="C4442" s="195" t="s">
        <x:v>4552</x:v>
      </x:c>
      <x:c r="D4442" s="194" t="str">
        <x:f t="shared" si="59"/>
        <x:v>Ring</x:v>
      </x:c>
      <x:c r="E4442" s="194">
        <x:v>1</x:v>
      </x:c>
      <x:c r="F4442" s="195" t="s">
        <x:v>3392</x:v>
      </x:c>
      <x:c r="G4442" s="194" t="str">
        <x:f>IF(MID(F4442,LEN(F4442)-2,1)="1","Earring",IF(MID(F4442,LEN(F4442)-2,1)="2","Necklace",IF(MID(F4442,LEN(F4442)-2,1)="3","Bracelet",IF(MID(F4442,LEN(F4442)-2,1)="4","Ring",IF(MID(F4442,LEN(F4442)-2,1)="5","Anklet","")))))</x:f>
        <x:v>Ring</x:v>
      </x:c>
      <x:c r="H4442" s="194">
        <x:v>1</x:v>
      </x:c>
      <x:c r="I4442" s="448" t="s">
        <x:v>7755</x:v>
      </x:c>
      <x:c r="J4442" s="194" t="s">
        <x:v>7785</x:v>
      </x:c>
      <x:c r="K4442" s="194">
        <x:v>110</x:v>
      </x:c>
    </x:row>
    <x:row r="4443" spans="3:11">
      <x:c r="C4443" s="195" t="s">
        <x:v>4580</x:v>
      </x:c>
      <x:c r="D4443" s="194" t="str">
        <x:f t="shared" si="59"/>
        <x:v>Ring</x:v>
      </x:c>
      <x:c r="E4443" s="194">
        <x:v>1</x:v>
      </x:c>
      <x:c r="F4443" s="195" t="s">
        <x:v>6734</x:v>
      </x:c>
      <x:c r="G4443" s="194" t="str">
        <x:f>IF(MID(F4443,LEN(F4443)-2,1)="1","Earring",IF(MID(F4443,LEN(F4443)-2,1)="2","Necklace",IF(MID(F4443,LEN(F4443)-2,1)="3","Bracelet",IF(MID(F4443,LEN(F4443)-2,1)="4","Ring",IF(MID(F4443,LEN(F4443)-2,1)="5","Anklet","")))))</x:f>
        <x:v>Ring</x:v>
      </x:c>
      <x:c r="H4443" s="194">
        <x:v>1</x:v>
      </x:c>
      <x:c r="I4443" s="448" t="s">
        <x:v>4958</x:v>
      </x:c>
      <x:c r="J4443" s="194" t="s">
        <x:v>7785</x:v>
      </x:c>
      <x:c r="K4443" s="194">
        <x:v>180</x:v>
      </x:c>
    </x:row>
    <x:row r="4444" spans="3:11">
      <x:c r="C4444" s="195" t="s">
        <x:v>6811</x:v>
      </x:c>
      <x:c r="D4444" s="194" t="str">
        <x:f t="shared" si="59"/>
        <x:v>Ring</x:v>
      </x:c>
      <x:c r="E4444" s="194">
        <x:v>1</x:v>
      </x:c>
      <x:c r="F4444" s="195" t="s">
        <x:v>2163</x:v>
      </x:c>
      <x:c r="G4444" s="194" t="s">
        <x:v>2999</x:v>
      </x:c>
      <x:c r="H4444" s="194">
        <x:v>1</x:v>
      </x:c>
      <x:c r="I4444" s="448"/>
      <x:c r="J4444" s="194" t="s">
        <x:v>7785</x:v>
      </x:c>
      <x:c r="K4444" s="194">
        <x:v>190</x:v>
      </x:c>
    </x:row>
    <x:row r="4445" spans="3:11">
      <x:c r="C4445" s="195" t="s">
        <x:v>1795</x:v>
      </x:c>
      <x:c r="D4445" s="194" t="str">
        <x:f t="shared" si="59"/>
        <x:v>Ring</x:v>
      </x:c>
      <x:c r="E4445" s="194">
        <x:v>1</x:v>
      </x:c>
      <x:c r="F4445" s="195" t="s">
        <x:v>8671</x:v>
      </x:c>
      <x:c r="G4445" s="194" t="str">
        <x:f>IF(MID(F4445,LEN(F4445)-2,1)="1","Earring",IF(MID(F4445,LEN(F4445)-2,1)="2","Necklace",IF(MID(F4445,LEN(F4445)-2,1)="3","Bracelet",IF(MID(F4445,LEN(F4445)-2,1)="4","Ring",IF(MID(F4445,LEN(F4445)-2,1)="5","Anklet","")))))</x:f>
        <x:v>Bracelet</x:v>
      </x:c>
      <x:c r="H4445" s="194">
        <x:v>1</x:v>
      </x:c>
      <x:c r="I4445" s="448"/>
      <x:c r="J4445" s="194" t="s">
        <x:v>7785</x:v>
      </x:c>
      <x:c r="K4445" s="194">
        <x:v>180</x:v>
      </x:c>
    </x:row>
    <x:row r="4446" spans="3:11">
      <x:c r="C4446" s="195" t="s">
        <x:v>3392</x:v>
      </x:c>
      <x:c r="D4446" s="194" t="str">
        <x:f t="shared" si="59"/>
        <x:v>Ring</x:v>
      </x:c>
      <x:c r="E4446" s="194">
        <x:v>1</x:v>
      </x:c>
      <x:c r="F4446" s="233" t="s">
        <x:v>6061</x:v>
      </x:c>
      <x:c r="G4446" s="234" t="str">
        <x:f>IF(MID(F4446,LEN(F4446)-2,1)="1","Earring",IF(MID(F4446,LEN(F4446)-2,1)="2","Necklace",IF(MID(F4446,LEN(F4446)-2,1)="3","Bracelet",IF(MID(F4446,LEN(F4446)-2,1)="4","Ring",IF(MID(F4446,LEN(F4446)-2,1)="5","Anklet","")))))</x:f>
        <x:v>Ring</x:v>
      </x:c>
      <x:c r="H4446" s="234">
        <x:v>1</x:v>
      </x:c>
      <x:c r="I4446" s="448"/>
      <x:c r="J4446" s="194" t="s">
        <x:v>3163</x:v>
      </x:c>
      <x:c r="K4446" s="194">
        <x:v>435</x:v>
      </x:c>
    </x:row>
    <x:row r="4447" spans="3:11">
      <x:c r="C4447" s="195" t="s">
        <x:v>6734</x:v>
      </x:c>
      <x:c r="D4447" s="194" t="str">
        <x:f t="shared" si="59"/>
        <x:v>Ring</x:v>
      </x:c>
      <x:c r="E4447" s="194">
        <x:v>1</x:v>
      </x:c>
      <x:c r="F4447" s="233" t="s">
        <x:v>4346</x:v>
      </x:c>
      <x:c r="G4447" s="234" t="str">
        <x:f>IF(MID(F4447,LEN(F4447)-2,1)="1","Earring",IF(MID(F4447,LEN(F4447)-2,1)="2","Necklace",IF(MID(F4447,LEN(F4447)-2,1)="3","Bracelet",IF(MID(F4447,LEN(F4447)-2,1)="4","Ring",IF(MID(F4447,LEN(F4447)-2,1)="5","Anklet","")))))</x:f>
        <x:v>Earring</x:v>
      </x:c>
      <x:c r="H4447" s="234">
        <x:v>1</x:v>
      </x:c>
      <x:c r="I4447" s="448"/>
      <x:c r="J4447" s="194" t="s">
        <x:v>7348</x:v>
      </x:c>
      <x:c r="K4447" s="194">
        <x:v>160</x:v>
      </x:c>
    </x:row>
    <x:row r="4448" spans="3:11">
      <x:c r="C4448" s="195" t="s">
        <x:v>6061</x:v>
      </x:c>
      <x:c r="D4448" s="194" t="str">
        <x:f t="shared" si="59"/>
        <x:v>Ring</x:v>
      </x:c>
      <x:c r="E4448" s="194">
        <x:v>1</x:v>
      </x:c>
      <x:c r="F4448" s="233" t="s">
        <x:v>6012</x:v>
      </x:c>
      <x:c r="G4448" s="234" t="str">
        <x:f>IF(MID(F4448,LEN(F4448)-2,1)="1","Earring",IF(MID(F4448,LEN(F4448)-2,1)="2","Necklace",IF(MID(F4448,LEN(F4448)-2,1)="3","Bracelet",IF(MID(F4448,LEN(F4448)-2,1)="4","Ring",IF(MID(F4448,LEN(F4448)-2,1)="5","Anklet","")))))</x:f>
        <x:v>Earring</x:v>
      </x:c>
      <x:c r="H4448" s="234">
        <x:v>1</x:v>
      </x:c>
      <x:c r="I4448" s="448"/>
      <x:c r="J4448" s="194" t="s">
        <x:v>3163</x:v>
      </x:c>
      <x:c r="K4448" s="194">
        <x:v>240</x:v>
      </x:c>
    </x:row>
    <x:row r="4449" spans="5:5">
      <x:c r="E4449" s="194">
        <x:f>SUM(E4430:E4448)</x:f>
        <x:v>19</x:v>
      </x:c>
    </x:row>
    <x:row r="4450" spans="1:11">
      <x:c r="A4450" s="186">
        <x:v>46017</x:v>
      </x:c>
      <x:c r="B4450" s="452" t="s">
        <x:v>7716</x:v>
      </x:c>
      <x:c r="C4450" s="195" t="s">
        <x:v>2237</x:v>
      </x:c>
      <x:c r="D4450" s="194" t="s">
        <x:v>2999</x:v>
      </x:c>
      <x:c r="E4450" s="194">
        <x:v>1</x:v>
      </x:c>
      <x:c r="F4450" s="273" t="s">
        <x:v>6014</x:v>
      </x:c>
      <x:c r="G4450" s="274" t="str">
        <x:f>IF(MID(F4450,LEN(F4450)-2,1)="1","Earring",IF(MID(F4450,LEN(F4450)-2,1)="2","Necklace",IF(MID(F4450,LEN(F4450)-2,1)="3","Bracelet",IF(MID(F4450,LEN(F4450)-2,1)="4","Ring",IF(MID(F4450,LEN(F4450)-2,1)="5","Anklet","")))))</x:f>
        <x:v>Necklace</x:v>
      </x:c>
      <x:c r="H4450" s="274">
        <x:v>1</x:v>
      </x:c>
      <x:c r="I4450" s="448" t="s">
        <x:v>7755</x:v>
      </x:c>
      <x:c r="J4450" s="194" t="s">
        <x:v>3163</x:v>
      </x:c>
      <x:c r="K4450" s="194">
        <x:v>280</x:v>
      </x:c>
    </x:row>
    <x:row r="4451" spans="3:11">
      <x:c r="C4451" s="195" t="s">
        <x:v>4568</x:v>
      </x:c>
      <x:c r="D4451" s="194" t="str">
        <x:f t="shared" ref="D4451:D4461" si="60">IF(MID(C4451,LEN(C4451)-2,1)="1","Earring",IF(MID(C4451,LEN(C4451)-2,1)="2","Necklace",IF(MID(C4451,LEN(C4451)-2,1)="3","Bracelet",IF(MID(C4451,LEN(C4451)-2,1)="4","Ring",IF(MID(C4451,LEN(C4451)-2,1)="5","Anklet","")))))</x:f>
        <x:v>Bracelet</x:v>
      </x:c>
      <x:c r="E4451" s="194">
        <x:v>1</x:v>
      </x:c>
      <x:c r="F4451" s="195" t="s">
        <x:v>8866</x:v>
      </x:c>
      <x:c r="G4451" s="194" t="str">
        <x:f>IF(MID(F4451,LEN(F4451)-2,1)="1","Earring",IF(MID(F4451,LEN(F4451)-2,1)="2","Necklace",IF(MID(F4451,LEN(F4451)-2,1)="3","Bracelet",IF(MID(F4451,LEN(F4451)-2,1)="4","Ring",IF(MID(F4451,LEN(F4451)-2,1)="5","Anklet","")))))</x:f>
        <x:v>Earring</x:v>
      </x:c>
      <x:c r="H4451" s="194">
        <x:v>1</x:v>
      </x:c>
      <x:c r="I4451" s="448" t="s">
        <x:v>7755</x:v>
      </x:c>
      <x:c r="J4451" s="194" t="s">
        <x:v>7785</x:v>
      </x:c>
      <x:c r="K4451" s="194">
        <x:v>100</x:v>
      </x:c>
    </x:row>
    <x:row r="4452" spans="3:11">
      <x:c r="C4452" s="195" t="s">
        <x:v>6898</x:v>
      </x:c>
      <x:c r="D4452" s="194" t="str">
        <x:f t="shared" si="60"/>
        <x:v>Bracelet</x:v>
      </x:c>
      <x:c r="E4452" s="194">
        <x:v>1</x:v>
      </x:c>
      <x:c r="F4452" s="295" t="s">
        <x:v>5940</x:v>
      </x:c>
      <x:c r="G4452" s="296" t="str">
        <x:f>IF(MID(F4452,LEN(F4452)-2,1)="1","Earring",IF(MID(F4452,LEN(F4452)-2,1)="2","Necklace",IF(MID(F4452,LEN(F4452)-2,1)="3","Bracelet",IF(MID(F4452,LEN(F4452)-2,1)="4","Ring",IF(MID(F4452,LEN(F4452)-2,1)="5","Anklet","")))))</x:f>
        <x:v>Earring</x:v>
      </x:c>
      <x:c r="H4452" s="296">
        <x:v>1</x:v>
      </x:c>
      <x:c r="I4452" s="448" t="s">
        <x:v>4958</x:v>
      </x:c>
      <x:c r="J4452" s="194" t="s">
        <x:v>3163</x:v>
      </x:c>
      <x:c r="K4452" s="194">
        <x:v>260</x:v>
      </x:c>
    </x:row>
    <x:row r="4453" spans="3:11">
      <x:c r="C4453" s="195" t="s">
        <x:v>6013</x:v>
      </x:c>
      <x:c r="D4453" s="194" t="str">
        <x:f t="shared" si="60"/>
        <x:v>Earring</x:v>
      </x:c>
      <x:c r="E4453" s="194">
        <x:v>1</x:v>
      </x:c>
      <x:c r="F4453" s="195" t="s">
        <x:v>6630</x:v>
      </x:c>
      <x:c r="G4453" s="194" t="str">
        <x:f>IF(MID(F4453,LEN(F4453)-2,1)="1","Earring",IF(MID(F4453,LEN(F4453)-2,1)="2","Necklace",IF(MID(F4453,LEN(F4453)-2,1)="3","Bracelet",IF(MID(F4453,LEN(F4453)-2,1)="4","Ring",IF(MID(F4453,LEN(F4453)-2,1)="5","Anklet","")))))</x:f>
        <x:v>Earring</x:v>
      </x:c>
      <x:c r="H4453" s="194">
        <x:v>2</x:v>
      </x:c>
      <x:c r="I4453" s="448" t="s">
        <x:v>4958</x:v>
      </x:c>
      <x:c r="J4453" s="194" t="s">
        <x:v>3163</x:v>
      </x:c>
      <x:c r="K4453" s="194">
        <x:v>220</x:v>
      </x:c>
    </x:row>
    <x:row r="4454" spans="3:11">
      <x:c r="C4454" s="195" t="s">
        <x:v>4449</x:v>
      </x:c>
      <x:c r="D4454" s="194" t="str">
        <x:f t="shared" si="60"/>
        <x:v>Earring</x:v>
      </x:c>
      <x:c r="E4454" s="194">
        <x:v>1</x:v>
      </x:c>
      <x:c r="F4454" s="195" t="s">
        <x:v>4572</x:v>
      </x:c>
      <x:c r="G4454" s="194" t="str">
        <x:f>IF(MID(F4454,LEN(F4454)-2,1)="1","Earring",IF(MID(F4454,LEN(F4454)-2,1)="2","Necklace",IF(MID(F4454,LEN(F4454)-2,1)="3","Bracelet",IF(MID(F4454,LEN(F4454)-2,1)="4","Ring",IF(MID(F4454,LEN(F4454)-2,1)="5","Anklet","")))))</x:f>
        <x:v>Earring</x:v>
      </x:c>
      <x:c r="H4454" s="194">
        <x:v>1</x:v>
      </x:c>
      <x:c r="I4454" s="448" t="s">
        <x:v>7755</x:v>
      </x:c>
      <x:c r="J4454" s="194" t="s">
        <x:v>7785</x:v>
      </x:c>
      <x:c r="K4454" s="194">
        <x:v>70</x:v>
      </x:c>
    </x:row>
    <x:row r="4455" spans="3:11">
      <x:c r="C4455" s="195" t="s">
        <x:v>6630</x:v>
      </x:c>
      <x:c r="D4455" s="194" t="str">
        <x:f t="shared" si="60"/>
        <x:v>Earring</x:v>
      </x:c>
      <x:c r="E4455" s="194">
        <x:v>2</x:v>
      </x:c>
      <x:c r="F4455" s="698" t="s">
        <x:v>4762</x:v>
      </x:c>
      <x:c r="G4455" s="699" t="str">
        <x:f>IF(MID(F4455,LEN(F4455)-2,1)="1","Earring",IF(MID(F4455,LEN(F4455)-2,1)="2","Necklace",IF(MID(F4455,LEN(F4455)-2,1)="3","Bracelet",IF(MID(F4455,LEN(F4455)-2,1)="4","Ring",IF(MID(F4455,LEN(F4455)-2,1)="5","Anklet","")))))</x:f>
        <x:v>Necklace</x:v>
      </x:c>
      <x:c r="H4455" s="699">
        <x:v>1</x:v>
      </x:c>
      <x:c r="I4455" s="448" t="s">
        <x:v>7755</x:v>
      </x:c>
      <x:c r="J4455" s="194" t="s">
        <x:v>8995</x:v>
      </x:c>
      <x:c r="K4455" s="194">
        <x:v>100</x:v>
      </x:c>
    </x:row>
    <x:row r="4456" spans="3:11">
      <x:c r="C4456" s="195" t="s">
        <x:v>4572</x:v>
      </x:c>
      <x:c r="D4456" s="194" t="str">
        <x:f t="shared" si="60"/>
        <x:v>Earring</x:v>
      </x:c>
      <x:c r="E4456" s="194">
        <x:v>1</x:v>
      </x:c>
      <x:c r="F4456" s="698" t="s">
        <x:v>4784</x:v>
      </x:c>
      <x:c r="G4456" s="699" t="str">
        <x:f>IF(MID(F4456,LEN(F4456)-2,1)="1","Earring",IF(MID(F4456,LEN(F4456)-2,1)="2","Necklace",IF(MID(F4456,LEN(F4456)-2,1)="3","Bracelet",IF(MID(F4456,LEN(F4456)-2,1)="4","Ring",IF(MID(F4456,LEN(F4456)-2,1)="5","Anklet","")))))</x:f>
        <x:v>Earring</x:v>
      </x:c>
      <x:c r="H4456" s="699">
        <x:v>1</x:v>
      </x:c>
      <x:c r="I4456" s="448" t="s">
        <x:v>7755</x:v>
      </x:c>
      <x:c r="J4456" s="194" t="s">
        <x:v>7785</x:v>
      </x:c>
      <x:c r="K4456" s="194">
        <x:v>140</x:v>
      </x:c>
    </x:row>
    <x:row r="4457" spans="3:11">
      <x:c r="C4457" s="195" t="s">
        <x:v>4784</x:v>
      </x:c>
      <x:c r="D4457" s="194" t="str">
        <x:f t="shared" si="60"/>
        <x:v>Earring</x:v>
      </x:c>
      <x:c r="E4457" s="194">
        <x:v>1</x:v>
      </x:c>
      <x:c r="F4457" s="195" t="s">
        <x:v>4766</x:v>
      </x:c>
      <x:c r="G4457" s="194" t="str">
        <x:f>IF(MID(F4457,LEN(F4457)-2,1)="1","Earring",IF(MID(F4457,LEN(F4457)-2,1)="2","Necklace",IF(MID(F4457,LEN(F4457)-2,1)="3","Bracelet",IF(MID(F4457,LEN(F4457)-2,1)="4","Ring",IF(MID(F4457,LEN(F4457)-2,1)="5","Anklet","")))))</x:f>
        <x:v>Necklace</x:v>
      </x:c>
      <x:c r="H4457" s="194">
        <x:v>1</x:v>
      </x:c>
      <x:c r="I4457" s="448"/>
      <x:c r="J4457" s="194" t="s">
        <x:v>3163</x:v>
      </x:c>
      <x:c r="K4457" s="194">
        <x:v>270</x:v>
      </x:c>
    </x:row>
    <x:row r="4458" spans="3:11">
      <x:c r="C4458" s="195" t="s">
        <x:v>6105</x:v>
      </x:c>
      <x:c r="D4458" s="194" t="str">
        <x:f t="shared" si="60"/>
        <x:v>Earring</x:v>
      </x:c>
      <x:c r="E4458" s="194">
        <x:v>1</x:v>
      </x:c>
      <x:c r="F4458" s="195" t="s">
        <x:v>4809</x:v>
      </x:c>
      <x:c r="G4458" s="194" t="str">
        <x:f>IF(MID(F4458,LEN(F4458)-2,1)="1","Earring",IF(MID(F4458,LEN(F4458)-2,1)="2","Necklace",IF(MID(F4458,LEN(F4458)-2,1)="3","Bracelet",IF(MID(F4458,LEN(F4458)-2,1)="4","Ring",IF(MID(F4458,LEN(F4458)-2,1)="5","Anklet","")))))</x:f>
        <x:v>Necklace</x:v>
      </x:c>
      <x:c r="H4458" s="194">
        <x:v>1</x:v>
      </x:c>
      <x:c r="I4458" s="448" t="s">
        <x:v>7755</x:v>
      </x:c>
      <x:c r="J4458" s="194" t="s">
        <x:v>7785</x:v>
      </x:c>
      <x:c r="K4458" s="194">
        <x:v>200</x:v>
      </x:c>
    </x:row>
    <x:row r="4459" spans="3:11">
      <x:c r="C4459" s="195" t="s">
        <x:v>4544</x:v>
      </x:c>
      <x:c r="D4459" s="194" t="str">
        <x:f t="shared" si="60"/>
        <x:v>Earring</x:v>
      </x:c>
      <x:c r="E4459" s="194">
        <x:v>1</x:v>
      </x:c>
      <x:c r="F4459" s="498" t="s">
        <x:v>6105</x:v>
      </x:c>
      <x:c r="G4459" s="499" t="str">
        <x:f>IF(MID(F4459,LEN(F4459)-2,1)="1","Earring",IF(MID(F4459,LEN(F4459)-2,1)="2","Necklace",IF(MID(F4459,LEN(F4459)-2,1)="3","Bracelet",IF(MID(F4459,LEN(F4459)-2,1)="4","Ring",IF(MID(F4459,LEN(F4459)-2,1)="5","Anklet","")))))</x:f>
        <x:v>Earring</x:v>
      </x:c>
      <x:c r="H4459" s="499">
        <x:v>1</x:v>
      </x:c>
      <x:c r="I4459" s="448" t="s">
        <x:v>7755</x:v>
      </x:c>
      <x:c r="J4459" s="194" t="s">
        <x:v>2858</x:v>
      </x:c>
      <x:c r="K4459" s="194">
        <x:v>280</x:v>
      </x:c>
    </x:row>
    <x:row r="4460" spans="3:11">
      <x:c r="C4460" s="195" t="s">
        <x:v>4513</x:v>
      </x:c>
      <x:c r="D4460" s="194" t="str">
        <x:f t="shared" si="60"/>
        <x:v>Earring</x:v>
      </x:c>
      <x:c r="E4460" s="194">
        <x:v>1</x:v>
      </x:c>
      <x:c r="F4460" s="498" t="s">
        <x:v>6113</x:v>
      </x:c>
      <x:c r="G4460" s="499" t="str">
        <x:f>IF(MID(F4460,LEN(F4460)-2,1)="1","Earring",IF(MID(F4460,LEN(F4460)-2,1)="2","Necklace",IF(MID(F4460,LEN(F4460)-2,1)="3","Bracelet",IF(MID(F4460,LEN(F4460)-2,1)="4","Ring",IF(MID(F4460,LEN(F4460)-2,1)="5","Anklet","")))))</x:f>
        <x:v>Necklace</x:v>
      </x:c>
      <x:c r="H4460" s="499">
        <x:v>1</x:v>
      </x:c>
      <x:c r="I4460" s="448"/>
      <x:c r="J4460" s="194" t="s">
        <x:v>8995</x:v>
      </x:c>
      <x:c r="K4460" s="194">
        <x:v>190</x:v>
      </x:c>
    </x:row>
    <x:row r="4461" spans="3:11">
      <x:c r="C4461" s="195" t="s">
        <x:v>6930</x:v>
      </x:c>
      <x:c r="D4461" s="194" t="str">
        <x:f t="shared" si="60"/>
        <x:v>Earring</x:v>
      </x:c>
      <x:c r="E4461" s="194">
        <x:v>1</x:v>
      </x:c>
      <x:c r="F4461" s="195" t="s">
        <x:v>3409</x:v>
      </x:c>
      <x:c r="G4461" s="194" t="str">
        <x:f>IF(MID(F4461,LEN(F4461)-2,1)="1","Earring",IF(MID(F4461,LEN(F4461)-2,1)="2","Necklace",IF(MID(F4461,LEN(F4461)-2,1)="3","Bracelet",IF(MID(F4461,LEN(F4461)-2,1)="4","Ring",IF(MID(F4461,LEN(F4461)-2,1)="5","Anklet","")))))</x:f>
        <x:v>Ring</x:v>
      </x:c>
      <x:c r="H4461" s="194">
        <x:v>1</x:v>
      </x:c>
      <x:c r="I4461" s="448" t="s">
        <x:v>4958</x:v>
      </x:c>
      <x:c r="J4461" s="194" t="s">
        <x:v>8995</x:v>
      </x:c>
      <x:c r="K4461" s="194">
        <x:v>190</x:v>
      </x:c>
    </x:row>
    <x:row r="4462" spans="3:11">
      <x:c r="C4462" s="195" t="s">
        <x:v>4587</x:v>
      </x:c>
      <x:c r="D4462" s="87" t="s">
        <x:v>6843</x:v>
      </x:c>
      <x:c r="E4462" s="194">
        <x:v>1</x:v>
      </x:c>
      <x:c r="F4462" s="195" t="s">
        <x:v>4568</x:v>
      </x:c>
      <x:c r="G4462" s="194" t="str">
        <x:f>IF(MID(F4462,LEN(F4462)-2,1)="1","Earring",IF(MID(F4462,LEN(F4462)-2,1)="2","Necklace",IF(MID(F4462,LEN(F4462)-2,1)="3","Bracelet",IF(MID(F4462,LEN(F4462)-2,1)="4","Ring",IF(MID(F4462,LEN(F4462)-2,1)="5","Anklet","")))))</x:f>
        <x:v>Bracelet</x:v>
      </x:c>
      <x:c r="H4462" s="194">
        <x:v>1</x:v>
      </x:c>
      <x:c r="I4462" s="448" t="s">
        <x:v>7755</x:v>
      </x:c>
      <x:c r="J4462" s="194" t="s">
        <x:v>3163</x:v>
      </x:c>
      <x:c r="K4462" s="194">
        <x:v>180</x:v>
      </x:c>
    </x:row>
    <x:row r="4463" spans="3:11">
      <x:c r="C4463" s="195" t="s">
        <x:v>4493</x:v>
      </x:c>
      <x:c r="D4463" s="87" t="s">
        <x:v>6843</x:v>
      </x:c>
      <x:c r="E4463" s="194">
        <x:v>1</x:v>
      </x:c>
      <x:c r="F4463" s="355" t="s">
        <x:v>4544</x:v>
      </x:c>
      <x:c r="G4463" s="356" t="str">
        <x:f>IF(MID(F4463,LEN(F4463)-2,1)="1","Earring",IF(MID(F4463,LEN(F4463)-2,1)="2","Necklace",IF(MID(F4463,LEN(F4463)-2,1)="3","Bracelet",IF(MID(F4463,LEN(F4463)-2,1)="4","Ring",IF(MID(F4463,LEN(F4463)-2,1)="5","Anklet","")))))</x:f>
        <x:v>Earring</x:v>
      </x:c>
      <x:c r="H4463" s="356">
        <x:v>1</x:v>
      </x:c>
      <x:c r="I4463" s="448" t="s">
        <x:v>4958</x:v>
      </x:c>
      <x:c r="J4463" s="194" t="s">
        <x:v>3163</x:v>
      </x:c>
      <x:c r="K4463" s="194">
        <x:v>100</x:v>
      </x:c>
    </x:row>
    <x:row r="4464" spans="3:11">
      <x:c r="C4464" s="195" t="s">
        <x:v>8347</x:v>
      </x:c>
      <x:c r="D4464" s="194" t="str">
        <x:f t="shared" ref="D4464:D4472" si="61">IF(MID(C4464,LEN(C4464)-2,1)="1","Earring",IF(MID(C4464,LEN(C4464)-2,1)="2","Necklace",IF(MID(C4464,LEN(C4464)-2,1)="3","Bracelet",IF(MID(C4464,LEN(C4464)-2,1)="4","Ring",IF(MID(C4464,LEN(C4464)-2,1)="5","Anklet","")))))</x:f>
        <x:v>Necklace</x:v>
      </x:c>
      <x:c r="E4464" s="194">
        <x:v>1</x:v>
      </x:c>
      <x:c r="F4464" s="195" t="s">
        <x:v>4513</x:v>
      </x:c>
      <x:c r="G4464" s="194" t="str">
        <x:f>IF(MID(F4464,LEN(F4464)-2,1)="1","Earring",IF(MID(F4464,LEN(F4464)-2,1)="2","Necklace",IF(MID(F4464,LEN(F4464)-2,1)="3","Bracelet",IF(MID(F4464,LEN(F4464)-2,1)="4","Ring",IF(MID(F4464,LEN(F4464)-2,1)="5","Anklet","")))))</x:f>
        <x:v>Earring</x:v>
      </x:c>
      <x:c r="H4464" s="194">
        <x:v>1</x:v>
      </x:c>
      <x:c r="I4464" s="448" t="s">
        <x:v>4958</x:v>
      </x:c>
      <x:c r="J4464" s="194" t="s">
        <x:v>7785</x:v>
      </x:c>
      <x:c r="K4464" s="194">
        <x:v>130</x:v>
      </x:c>
    </x:row>
    <x:row r="4465" spans="3:11">
      <x:c r="C4465" s="195" t="s">
        <x:v>4762</x:v>
      </x:c>
      <x:c r="D4465" s="194" t="str">
        <x:f t="shared" si="61"/>
        <x:v>Necklace</x:v>
      </x:c>
      <x:c r="E4465" s="194">
        <x:v>1</x:v>
      </x:c>
      <x:c r="F4465" s="195" t="s">
        <x:v>6898</x:v>
      </x:c>
      <x:c r="G4465" s="194" t="str">
        <x:f>IF(MID(F4465,LEN(F4465)-2,1)="1","Earring",IF(MID(F4465,LEN(F4465)-2,1)="2","Necklace",IF(MID(F4465,LEN(F4465)-2,1)="3","Bracelet",IF(MID(F4465,LEN(F4465)-2,1)="4","Ring",IF(MID(F4465,LEN(F4465)-2,1)="5","Anklet","")))))</x:f>
        <x:v>Bracelet</x:v>
      </x:c>
      <x:c r="H4465" s="194">
        <x:v>1</x:v>
      </x:c>
      <x:c r="I4465" s="448"/>
      <x:c r="J4465" s="194" t="s">
        <x:v>7785</x:v>
      </x:c>
      <x:c r="K4465" s="194">
        <x:v>150</x:v>
      </x:c>
    </x:row>
    <x:row r="4466" spans="3:11">
      <x:c r="C4466" s="195" t="s">
        <x:v>4766</x:v>
      </x:c>
      <x:c r="D4466" s="194" t="str">
        <x:f t="shared" si="61"/>
        <x:v>Necklace</x:v>
      </x:c>
      <x:c r="E4466" s="194">
        <x:v>1</x:v>
      </x:c>
      <x:c r="F4466" s="195" t="s">
        <x:v>2237</x:v>
      </x:c>
      <x:c r="G4466" s="194" t="s">
        <x:v>2999</x:v>
      </x:c>
      <x:c r="H4466" s="194">
        <x:v>1</x:v>
      </x:c>
      <x:c r="I4466" s="448"/>
      <x:c r="J4466" s="194" t="s">
        <x:v>7785</x:v>
      </x:c>
      <x:c r="K4466" s="194">
        <x:v>190</x:v>
      </x:c>
    </x:row>
    <x:row r="4467" spans="3:11">
      <x:c r="C4467" s="195" t="s">
        <x:v>4809</x:v>
      </x:c>
      <x:c r="D4467" s="194" t="str">
        <x:f t="shared" si="61"/>
        <x:v>Necklace</x:v>
      </x:c>
      <x:c r="E4467" s="194">
        <x:v>1</x:v>
      </x:c>
      <x:c r="F4467" s="195" t="s">
        <x:v>4411</x:v>
      </x:c>
      <x:c r="G4467" s="194" t="str">
        <x:f>IF(MID(F4467,LEN(F4467)-2,1)="1","Earring",IF(MID(F4467,LEN(F4467)-2,1)="2","Necklace",IF(MID(F4467,LEN(F4467)-2,1)="3","Bracelet",IF(MID(F4467,LEN(F4467)-2,1)="4","Ring",IF(MID(F4467,LEN(F4467)-2,1)="5","Anklet","")))))</x:f>
        <x:v>Necklace</x:v>
      </x:c>
      <x:c r="H4467" s="194">
        <x:v>1</x:v>
      </x:c>
      <x:c r="I4467" s="448" t="s">
        <x:v>4958</x:v>
      </x:c>
      <x:c r="J4467" s="194" t="s">
        <x:v>7785</x:v>
      </x:c>
      <x:c r="K4467" s="194">
        <x:v>180</x:v>
      </x:c>
    </x:row>
    <x:row r="4468" spans="3:11">
      <x:c r="C4468" s="195" t="s">
        <x:v>6113</x:v>
      </x:c>
      <x:c r="D4468" s="194" t="str">
        <x:f t="shared" si="61"/>
        <x:v>Necklace</x:v>
      </x:c>
      <x:c r="E4468" s="194">
        <x:v>1</x:v>
      </x:c>
      <x:c r="F4468" s="233" t="s">
        <x:v>6930</x:v>
      </x:c>
      <x:c r="G4468" s="234" t="str">
        <x:f>IF(MID(F4468,LEN(F4468)-2,1)="1","Earring",IF(MID(F4468,LEN(F4468)-2,1)="2","Necklace",IF(MID(F4468,LEN(F4468)-2,1)="3","Bracelet",IF(MID(F4468,LEN(F4468)-2,1)="4","Ring",IF(MID(F4468,LEN(F4468)-2,1)="5","Anklet","")))))</x:f>
        <x:v>Earring</x:v>
      </x:c>
      <x:c r="H4468" s="234">
        <x:v>1</x:v>
      </x:c>
      <x:c r="I4468" s="448" t="s">
        <x:v>4958</x:v>
      </x:c>
      <x:c r="J4468" s="194" t="s">
        <x:v>7785</x:v>
      </x:c>
      <x:c r="K4468" s="194">
        <x:v>100</x:v>
      </x:c>
    </x:row>
    <x:row r="4469" spans="3:11">
      <x:c r="C4469" s="195" t="s">
        <x:v>4411</x:v>
      </x:c>
      <x:c r="D4469" s="194" t="str">
        <x:f t="shared" si="61"/>
        <x:v>Necklace</x:v>
      </x:c>
      <x:c r="E4469" s="194">
        <x:v>1</x:v>
      </x:c>
      <x:c r="F4469" s="233" t="s">
        <x:v>6724</x:v>
      </x:c>
      <x:c r="G4469" s="234" t="str">
        <x:f>IF(MID(F4469,LEN(F4469)-2,1)="1","Earring",IF(MID(F4469,LEN(F4469)-2,1)="2","Necklace",IF(MID(F4469,LEN(F4469)-2,1)="3","Bracelet",IF(MID(F4469,LEN(F4469)-2,1)="4","Ring",IF(MID(F4469,LEN(F4469)-2,1)="5","Anklet","")))))</x:f>
        <x:v>Necklace</x:v>
      </x:c>
      <x:c r="H4469" s="234">
        <x:v>1</x:v>
      </x:c>
      <x:c r="I4469" s="448"/>
      <x:c r="J4469" s="194" t="s">
        <x:v>7785</x:v>
      </x:c>
      <x:c r="K4469" s="194">
        <x:v>160</x:v>
      </x:c>
    </x:row>
    <x:row r="4470" spans="3:11">
      <x:c r="C4470" s="195" t="s">
        <x:v>6724</x:v>
      </x:c>
      <x:c r="D4470" s="194" t="str">
        <x:f t="shared" si="61"/>
        <x:v>Necklace</x:v>
      </x:c>
      <x:c r="E4470" s="194">
        <x:v>1</x:v>
      </x:c>
      <x:c r="F4470" s="233" t="s">
        <x:v>4587</x:v>
      </x:c>
      <x:c r="G4470" s="188" t="s">
        <x:v>6843</x:v>
      </x:c>
      <x:c r="H4470" s="234">
        <x:v>1</x:v>
      </x:c>
      <x:c r="I4470" s="448"/>
      <x:c r="J4470" s="194" t="s">
        <x:v>7785</x:v>
      </x:c>
      <x:c r="K4470" s="194">
        <x:v>160</x:v>
      </x:c>
    </x:row>
    <x:row r="4471" spans="3:11">
      <x:c r="C4471" s="195" t="s">
        <x:v>5787</x:v>
      </x:c>
      <x:c r="D4471" s="194" t="str">
        <x:f t="shared" si="61"/>
        <x:v>Necklace</x:v>
      </x:c>
      <x:c r="E4471" s="194">
        <x:v>1</x:v>
      </x:c>
      <x:c r="F4471" s="233" t="s">
        <x:v>4493</x:v>
      </x:c>
      <x:c r="G4471" s="188" t="s">
        <x:v>6843</x:v>
      </x:c>
      <x:c r="H4471" s="234">
        <x:v>1</x:v>
      </x:c>
      <x:c r="I4471" s="448"/>
      <x:c r="J4471" s="194" t="s">
        <x:v>7785</x:v>
      </x:c>
      <x:c r="K4471" s="194">
        <x:v>180</x:v>
      </x:c>
    </x:row>
    <x:row r="4472" spans="3:11">
      <x:c r="C4472" s="195" t="s">
        <x:v>3409</x:v>
      </x:c>
      <x:c r="D4472" s="194" t="str">
        <x:f t="shared" si="61"/>
        <x:v>Ring</x:v>
      </x:c>
      <x:c r="E4472" s="194">
        <x:v>1</x:v>
      </x:c>
      <x:c r="F4472" s="233" t="s">
        <x:v>5787</x:v>
      </x:c>
      <x:c r="G4472" s="234" t="str">
        <x:f>IF(MID(F4472,LEN(F4472)-2,1)="1","Earring",IF(MID(F4472,LEN(F4472)-2,1)="2","Necklace",IF(MID(F4472,LEN(F4472)-2,1)="3","Bracelet",IF(MID(F4472,LEN(F4472)-2,1)="4","Ring",IF(MID(F4472,LEN(F4472)-2,1)="5","Anklet","")))))</x:f>
        <x:v>Necklace</x:v>
      </x:c>
      <x:c r="H4472" s="234">
        <x:v>1</x:v>
      </x:c>
      <x:c r="I4472" s="448"/>
      <x:c r="J4472" s="194" t="s">
        <x:v>7785</x:v>
      </x:c>
      <x:c r="K4472" s="194">
        <x:v>240</x:v>
      </x:c>
    </x:row>
    <x:row r="4473" spans="5:5">
      <x:c r="E4473" s="194">
        <x:f>SUM(E4450:E4472)</x:f>
        <x:v>24</x:v>
      </x:c>
    </x:row>
    <x:row r="4474" spans="1:11">
      <x:c r="A4474" s="186">
        <x:v>46018</x:v>
      </x:c>
      <x:c r="B4474" s="452" t="s">
        <x:v>7734</x:v>
      </x:c>
      <x:c r="C4474" s="195" t="s">
        <x:v>6818</x:v>
      </x:c>
      <x:c r="D4474" s="194" t="str">
        <x:f t="shared" ref="D4474:D4477" si="62">IF(MID(C4474,LEN(C4474)-2,1)="1","Earring",IF(MID(C4474,LEN(C4474)-2,1)="2","Necklace",IF(MID(C4474,LEN(C4474)-2,1)="3","Bracelet",IF(MID(C4474,LEN(C4474)-2,1)="4","Ring",IF(MID(C4474,LEN(C4474)-2,1)="5","Anklet","")))))</x:f>
        <x:v>Anklet</x:v>
      </x:c>
      <x:c r="E4474" s="194">
        <x:v>1</x:v>
      </x:c>
      <x:c r="F4474" s="195" t="s">
        <x:v>9168</x:v>
      </x:c>
      <x:c r="G4474" s="194" t="str">
        <x:f>IF(MID(F4474,LEN(F4474)-2,1)="1","Earring",IF(MID(F4474,LEN(F4474)-2,1)="2","Necklace",IF(MID(F4474,LEN(F4474)-2,1)="3","Bracelet",IF(MID(F4474,LEN(F4474)-2,1)="4","Ring",IF(MID(F4474,LEN(F4474)-2,1)="5","Anklet","")))))</x:f>
        <x:v>Earring</x:v>
      </x:c>
      <x:c r="H4474" s="194">
        <x:v>1</x:v>
      </x:c>
      <x:c r="I4474" s="448" t="s">
        <x:v>4958</x:v>
      </x:c>
      <x:c r="J4474" s="194" t="s">
        <x:v>3163</x:v>
      </x:c>
      <x:c r="K4474" s="194">
        <x:v>230</x:v>
      </x:c>
    </x:row>
    <x:row r="4475" spans="3:11">
      <x:c r="C4475" s="195" t="s">
        <x:v>5702</x:v>
      </x:c>
      <x:c r="D4475" s="194" t="str">
        <x:f t="shared" si="62"/>
        <x:v>Anklet</x:v>
      </x:c>
      <x:c r="E4475" s="194">
        <x:v>1</x:v>
      </x:c>
      <x:c r="F4475" s="195" t="s">
        <x:v>5955</x:v>
      </x:c>
      <x:c r="G4475" s="194" t="s">
        <x:v>2999</x:v>
      </x:c>
      <x:c r="H4475" s="194">
        <x:v>1</x:v>
      </x:c>
      <x:c r="I4475" s="448" t="s">
        <x:v>4958</x:v>
      </x:c>
      <x:c r="J4475" s="194" t="s">
        <x:v>7785</x:v>
      </x:c>
      <x:c r="K4475" s="194">
        <x:v>180</x:v>
      </x:c>
    </x:row>
    <x:row r="4476" spans="3:11">
      <x:c r="C4476" s="195" t="s">
        <x:v>2184</x:v>
      </x:c>
      <x:c r="D4476" s="194" t="str">
        <x:f t="shared" si="62"/>
        <x:v>Anklet</x:v>
      </x:c>
      <x:c r="E4476" s="194">
        <x:v>1</x:v>
      </x:c>
      <x:c r="F4476" s="700" t="s">
        <x:v>1957</x:v>
      </x:c>
      <x:c r="G4476" s="701" t="str">
        <x:f>IF(MID(F4476,LEN(F4476)-2,1)="1","Earring",IF(MID(F4476,LEN(F4476)-2,1)="2","Necklace",IF(MID(F4476,LEN(F4476)-2,1)="3","Bracelet",IF(MID(F4476,LEN(F4476)-2,1)="4","Ring",IF(MID(F4476,LEN(F4476)-2,1)="5","Anklet","")))))</x:f>
        <x:v>Earring</x:v>
      </x:c>
      <x:c r="H4476" s="701">
        <x:v>1</x:v>
      </x:c>
      <x:c r="I4476" s="448" t="s">
        <x:v>4958</x:v>
      </x:c>
      <x:c r="J4476" s="194" t="s">
        <x:v>3163</x:v>
      </x:c>
      <x:c r="K4476" s="194">
        <x:v>240</x:v>
      </x:c>
    </x:row>
    <x:row r="4477" spans="3:11">
      <x:c r="C4477" s="195" t="s">
        <x:v>8834</x:v>
      </x:c>
      <x:c r="D4477" s="194" t="str">
        <x:f t="shared" si="62"/>
        <x:v>Anklet</x:v>
      </x:c>
      <x:c r="E4477" s="194">
        <x:v>2</x:v>
      </x:c>
      <x:c r="F4477" s="195" t="s">
        <x:v>6226</x:v>
      </x:c>
      <x:c r="G4477" s="194" t="str">
        <x:f>IF(MID(F4477,LEN(F4477)-2,1)="1","Earring",IF(MID(F4477,LEN(F4477)-2,1)="2","Necklace",IF(MID(F4477,LEN(F4477)-2,1)="3","Bracelet",IF(MID(F4477,LEN(F4477)-2,1)="4","Ring",IF(MID(F4477,LEN(F4477)-2,1)="5","Anklet","")))))</x:f>
        <x:v>Earring</x:v>
      </x:c>
      <x:c r="H4477" s="194">
        <x:v>1</x:v>
      </x:c>
      <x:c r="I4477" s="448" t="s">
        <x:v>4958</x:v>
      </x:c>
      <x:c r="J4477" s="194" t="s">
        <x:v>3163</x:v>
      </x:c>
      <x:c r="K4477" s="194">
        <x:v>120</x:v>
      </x:c>
    </x:row>
    <x:row r="4478" spans="3:11">
      <x:c r="C4478" s="195" t="s">
        <x:v>8987</x:v>
      </x:c>
      <x:c r="D4478" s="194" t="s">
        <x:v>2999</x:v>
      </x:c>
      <x:c r="E4478" s="194">
        <x:v>1</x:v>
      </x:c>
      <x:c r="F4478" s="319" t="s">
        <x:v>6818</x:v>
      </x:c>
      <x:c r="G4478" s="320" t="str">
        <x:f>IF(MID(F4478,LEN(F4478)-2,1)="1","Earring",IF(MID(F4478,LEN(F4478)-2,1)="2","Necklace",IF(MID(F4478,LEN(F4478)-2,1)="3","Bracelet",IF(MID(F4478,LEN(F4478)-2,1)="4","Ring",IF(MID(F4478,LEN(F4478)-2,1)="5","Anklet","")))))</x:f>
        <x:v>Anklet</x:v>
      </x:c>
      <x:c r="H4478" s="320">
        <x:v>1</x:v>
      </x:c>
      <x:c r="I4478" s="448" t="s">
        <x:v>4958</x:v>
      </x:c>
      <x:c r="J4478" s="194" t="s">
        <x:v>7785</x:v>
      </x:c>
      <x:c r="K4478" s="194">
        <x:v>140</x:v>
      </x:c>
    </x:row>
    <x:row r="4479" spans="3:11">
      <x:c r="C4479" s="195" t="s">
        <x:v>6166</x:v>
      </x:c>
      <x:c r="D4479" s="194" t="s">
        <x:v>2999</x:v>
      </x:c>
      <x:c r="E4479" s="194">
        <x:v>1</x:v>
      </x:c>
      <x:c r="F4479" s="319" t="s">
        <x:v>6166</x:v>
      </x:c>
      <x:c r="G4479" s="320" t="s">
        <x:v>2999</x:v>
      </x:c>
      <x:c r="H4479" s="320">
        <x:v>1</x:v>
      </x:c>
      <x:c r="I4479" s="448"/>
      <x:c r="J4479" s="194" t="s">
        <x:v>7785</x:v>
      </x:c>
      <x:c r="K4479" s="194">
        <x:v>180</x:v>
      </x:c>
    </x:row>
    <x:row r="4480" spans="3:11">
      <x:c r="C4480" s="195" t="s">
        <x:v>8438</x:v>
      </x:c>
      <x:c r="D4480" s="194" t="s">
        <x:v>2999</x:v>
      </x:c>
      <x:c r="E4480" s="194">
        <x:v>1</x:v>
      </x:c>
      <x:c r="F4480" s="195" t="s">
        <x:v>4780</x:v>
      </x:c>
      <x:c r="G4480" s="194" t="str">
        <x:f>IF(MID(F4480,LEN(F4480)-2,1)="1","Earring",IF(MID(F4480,LEN(F4480)-2,1)="2","Necklace",IF(MID(F4480,LEN(F4480)-2,1)="3","Bracelet",IF(MID(F4480,LEN(F4480)-2,1)="4","Ring",IF(MID(F4480,LEN(F4480)-2,1)="5","Anklet","")))))</x:f>
        <x:v>Earring</x:v>
      </x:c>
      <x:c r="H4480" s="194">
        <x:v>1</x:v>
      </x:c>
      <x:c r="I4480" s="448"/>
      <x:c r="J4480" s="194" t="s">
        <x:v>7785</x:v>
      </x:c>
      <x:c r="K4480" s="194">
        <x:v>150</x:v>
      </x:c>
    </x:row>
    <x:row r="4481" spans="3:11">
      <x:c r="C4481" s="195" t="s">
        <x:v>3360</x:v>
      </x:c>
      <x:c r="D4481" s="194" t="str">
        <x:f t="shared" ref="D4481:D4495" si="63">IF(MID(C4481,LEN(C4481)-2,1)="1","Earring",IF(MID(C4481,LEN(C4481)-2,1)="2","Necklace",IF(MID(C4481,LEN(C4481)-2,1)="3","Bracelet",IF(MID(C4481,LEN(C4481)-2,1)="4","Ring",IF(MID(C4481,LEN(C4481)-2,1)="5","Anklet","")))))</x:f>
        <x:v>Bracelet</x:v>
      </x:c>
      <x:c r="E4481" s="194">
        <x:v>1</x:v>
      </x:c>
      <x:c r="F4481" s="355" t="s">
        <x:v>6132</x:v>
      </x:c>
      <x:c r="G4481" s="356" t="str">
        <x:f>IF(MID(F4481,LEN(F4481)-2,1)="1","Earring",IF(MID(F4481,LEN(F4481)-2,1)="2","Necklace",IF(MID(F4481,LEN(F4481)-2,1)="3","Bracelet",IF(MID(F4481,LEN(F4481)-2,1)="4","Ring",IF(MID(F4481,LEN(F4481)-2,1)="5","Anklet","")))))</x:f>
        <x:v>Necklace</x:v>
      </x:c>
      <x:c r="H4481" s="356">
        <x:v>1</x:v>
      </x:c>
      <x:c r="I4481" s="448"/>
      <x:c r="J4481" s="194" t="s">
        <x:v>3163</x:v>
      </x:c>
      <x:c r="K4481" s="194">
        <x:v>250</x:v>
      </x:c>
    </x:row>
    <x:row r="4482" spans="3:11">
      <x:c r="C4482" s="195" t="s">
        <x:v>4202</x:v>
      </x:c>
      <x:c r="D4482" s="194" t="str">
        <x:f t="shared" si="63"/>
        <x:v>Bracelet</x:v>
      </x:c>
      <x:c r="E4482" s="194">
        <x:v>1</x:v>
      </x:c>
      <x:c r="F4482" s="355" t="s">
        <x:v>8438</x:v>
      </x:c>
      <x:c r="G4482" s="356" t="s">
        <x:v>2999</x:v>
      </x:c>
      <x:c r="H4482" s="356">
        <x:v>1</x:v>
      </x:c>
      <x:c r="I4482" s="448"/>
      <x:c r="J4482" s="194" t="s">
        <x:v>7348</x:v>
      </x:c>
      <x:c r="K4482" s="194">
        <x:v>330</x:v>
      </x:c>
    </x:row>
    <x:row r="4483" spans="3:11">
      <x:c r="C4483" s="195" t="s">
        <x:v>1979</x:v>
      </x:c>
      <x:c r="D4483" s="194" t="str">
        <x:f t="shared" si="63"/>
        <x:v>Earring</x:v>
      </x:c>
      <x:c r="E4483" s="194">
        <x:v>1</x:v>
      </x:c>
      <x:c r="F4483" s="355" t="s">
        <x:v>6241</x:v>
      </x:c>
      <x:c r="G4483" s="356" t="str">
        <x:f>IF(MID(F4483,LEN(F4483)-2,1)="1","Earring",IF(MID(F4483,LEN(F4483)-2,1)="2","Necklace",IF(MID(F4483,LEN(F4483)-2,1)="3","Bracelet",IF(MID(F4483,LEN(F4483)-2,1)="4","Ring",IF(MID(F4483,LEN(F4483)-2,1)="5","Anklet","")))))</x:f>
        <x:v>Ring</x:v>
      </x:c>
      <x:c r="H4483" s="356">
        <x:v>1</x:v>
      </x:c>
      <x:c r="I4483" s="448"/>
      <x:c r="J4483" s="194" t="s">
        <x:v>7785</x:v>
      </x:c>
      <x:c r="K4483" s="194">
        <x:v>120</x:v>
      </x:c>
    </x:row>
    <x:row r="4484" spans="3:11">
      <x:c r="C4484" s="195" t="s">
        <x:v>5718</x:v>
      </x:c>
      <x:c r="D4484" s="194" t="str">
        <x:f t="shared" si="63"/>
        <x:v>Earring</x:v>
      </x:c>
      <x:c r="E4484" s="194">
        <x:v>1</x:v>
      </x:c>
      <x:c r="F4484" s="195" t="s">
        <x:v>5702</x:v>
      </x:c>
      <x:c r="G4484" s="194" t="str">
        <x:f>IF(MID(F4484,LEN(F4484)-2,1)="1","Earring",IF(MID(F4484,LEN(F4484)-2,1)="2","Necklace",IF(MID(F4484,LEN(F4484)-2,1)="3","Bracelet",IF(MID(F4484,LEN(F4484)-2,1)="4","Ring",IF(MID(F4484,LEN(F4484)-2,1)="5","Anklet","")))))</x:f>
        <x:v>Anklet</x:v>
      </x:c>
      <x:c r="H4484" s="194">
        <x:v>1</x:v>
      </x:c>
      <x:c r="I4484" s="448" t="s">
        <x:v>4958</x:v>
      </x:c>
      <x:c r="J4484" s="194" t="s">
        <x:v>7785</x:v>
      </x:c>
      <x:c r="K4484" s="194">
        <x:v>150</x:v>
      </x:c>
    </x:row>
    <x:row r="4485" spans="3:11">
      <x:c r="C4485" s="195" t="s">
        <x:v>6226</x:v>
      </x:c>
      <x:c r="D4485" s="194" t="str">
        <x:f t="shared" si="63"/>
        <x:v>Earring</x:v>
      </x:c>
      <x:c r="E4485" s="194">
        <x:v>1</x:v>
      </x:c>
      <x:c r="F4485" s="195" t="s">
        <x:v>2184</x:v>
      </x:c>
      <x:c r="G4485" s="194" t="str">
        <x:f>IF(MID(F4485,LEN(F4485)-2,1)="1","Earring",IF(MID(F4485,LEN(F4485)-2,1)="2","Necklace",IF(MID(F4485,LEN(F4485)-2,1)="3","Bracelet",IF(MID(F4485,LEN(F4485)-2,1)="4","Ring",IF(MID(F4485,LEN(F4485)-2,1)="5","Anklet","")))))</x:f>
        <x:v>Anklet</x:v>
      </x:c>
      <x:c r="H4485" s="194">
        <x:v>1</x:v>
      </x:c>
      <x:c r="I4485" s="448" t="s">
        <x:v>4958</x:v>
      </x:c>
      <x:c r="J4485" s="194" t="s">
        <x:v>7785</x:v>
      </x:c>
      <x:c r="K4485" s="194">
        <x:v>170</x:v>
      </x:c>
    </x:row>
    <x:row r="4486" spans="3:11">
      <x:c r="C4486" s="195" t="s">
        <x:v>4780</x:v>
      </x:c>
      <x:c r="D4486" s="194" t="str">
        <x:f t="shared" si="63"/>
        <x:v>Earring</x:v>
      </x:c>
      <x:c r="E4486" s="194">
        <x:v>1</x:v>
      </x:c>
      <x:c r="F4486" s="195" t="s">
        <x:v>8666</x:v>
      </x:c>
      <x:c r="G4486" s="194" t="str">
        <x:f>IF(MID(F4486,LEN(F4486)-2,1)="1","Earring",IF(MID(F4486,LEN(F4486)-2,1)="2","Necklace",IF(MID(F4486,LEN(F4486)-2,1)="3","Bracelet",IF(MID(F4486,LEN(F4486)-2,1)="4","Ring",IF(MID(F4486,LEN(F4486)-2,1)="5","Anklet","")))))</x:f>
        <x:v>Earring</x:v>
      </x:c>
      <x:c r="H4486" s="194">
        <x:v>2</x:v>
      </x:c>
      <x:c r="I4486" s="448" t="s">
        <x:v>7755</x:v>
      </x:c>
      <x:c r="J4486" s="194" t="s">
        <x:v>3163</x:v>
      </x:c>
      <x:c r="K4486" s="194">
        <x:v>95</x:v>
      </x:c>
    </x:row>
    <x:row r="4487" spans="3:11">
      <x:c r="C4487" s="195" t="s">
        <x:v>8666</x:v>
      </x:c>
      <x:c r="D4487" s="194" t="str">
        <x:f t="shared" si="63"/>
        <x:v>Earring</x:v>
      </x:c>
      <x:c r="E4487" s="194">
        <x:v>2</x:v>
      </x:c>
      <x:c r="F4487" s="195" t="s">
        <x:v>4283</x:v>
      </x:c>
      <x:c r="G4487" s="194" t="str">
        <x:f>IF(MID(F4487,LEN(F4487)-2,1)="1","Earring",IF(MID(F4487,LEN(F4487)-2,1)="2","Necklace",IF(MID(F4487,LEN(F4487)-2,1)="3","Bracelet",IF(MID(F4487,LEN(F4487)-2,1)="4","Ring",IF(MID(F4487,LEN(F4487)-2,1)="5","Anklet","")))))</x:f>
        <x:v>Earring</x:v>
      </x:c>
      <x:c r="H4487" s="194">
        <x:v>1</x:v>
      </x:c>
      <x:c r="I4487" s="448" t="s">
        <x:v>4958</x:v>
      </x:c>
      <x:c r="J4487" s="194" t="s">
        <x:v>3163</x:v>
      </x:c>
      <x:c r="K4487" s="194">
        <x:v>100</x:v>
      </x:c>
    </x:row>
    <x:row r="4488" spans="3:11">
      <x:c r="C4488" s="195" t="s">
        <x:v>4283</x:v>
      </x:c>
      <x:c r="D4488" s="194" t="str">
        <x:f t="shared" si="63"/>
        <x:v>Earring</x:v>
      </x:c>
      <x:c r="E4488" s="194">
        <x:v>1</x:v>
      </x:c>
      <x:c r="F4488" s="195" t="s">
        <x:v>6172</x:v>
      </x:c>
      <x:c r="G4488" s="194" t="str">
        <x:f>IF(MID(F4488,LEN(F4488)-2,1)="1","Earring",IF(MID(F4488,LEN(F4488)-2,1)="2","Necklace",IF(MID(F4488,LEN(F4488)-2,1)="3","Bracelet",IF(MID(F4488,LEN(F4488)-2,1)="4","Ring",IF(MID(F4488,LEN(F4488)-2,1)="5","Anklet","")))))</x:f>
        <x:v>Necklace</x:v>
      </x:c>
      <x:c r="H4488" s="194">
        <x:v>1</x:v>
      </x:c>
      <x:c r="I4488" s="448"/>
      <x:c r="J4488" s="194" t="s">
        <x:v>7785</x:v>
      </x:c>
      <x:c r="K4488" s="194">
        <x:v>190</x:v>
      </x:c>
    </x:row>
    <x:row r="4489" spans="3:11">
      <x:c r="C4489" s="195" t="s">
        <x:v>8446</x:v>
      </x:c>
      <x:c r="D4489" s="194" t="str">
        <x:f t="shared" si="63"/>
        <x:v>Earring</x:v>
      </x:c>
      <x:c r="E4489" s="194">
        <x:v>1</x:v>
      </x:c>
      <x:c r="F4489" s="195" t="s">
        <x:v>8446</x:v>
      </x:c>
      <x:c r="G4489" s="194" t="str">
        <x:f>IF(MID(F4489,LEN(F4489)-2,1)="1","Earring",IF(MID(F4489,LEN(F4489)-2,1)="2","Necklace",IF(MID(F4489,LEN(F4489)-2,1)="3","Bracelet",IF(MID(F4489,LEN(F4489)-2,1)="4","Ring",IF(MID(F4489,LEN(F4489)-2,1)="5","Anklet","")))))</x:f>
        <x:v>Earring</x:v>
      </x:c>
      <x:c r="H4489" s="194">
        <x:v>1</x:v>
      </x:c>
      <x:c r="I4489" s="448" t="s">
        <x:v>7755</x:v>
      </x:c>
      <x:c r="J4489" s="194" t="s">
        <x:v>3163</x:v>
      </x:c>
      <x:c r="K4489" s="194">
        <x:v>150</x:v>
      </x:c>
    </x:row>
    <x:row r="4490" spans="3:11">
      <x:c r="C4490" s="195" t="s">
        <x:v>9027</x:v>
      </x:c>
      <x:c r="D4490" s="194" t="str">
        <x:f t="shared" si="63"/>
        <x:v>Earring</x:v>
      </x:c>
      <x:c r="E4490" s="194">
        <x:v>1</x:v>
      </x:c>
      <x:c r="F4490" s="195" t="s">
        <x:v>9027</x:v>
      </x:c>
      <x:c r="G4490" s="194" t="str">
        <x:f>IF(MID(F4490,LEN(F4490)-2,1)="1","Earring",IF(MID(F4490,LEN(F4490)-2,1)="2","Necklace",IF(MID(F4490,LEN(F4490)-2,1)="3","Bracelet",IF(MID(F4490,LEN(F4490)-2,1)="4","Ring",IF(MID(F4490,LEN(F4490)-2,1)="5","Anklet","")))))</x:f>
        <x:v>Earring</x:v>
      </x:c>
      <x:c r="H4490" s="194">
        <x:v>1</x:v>
      </x:c>
      <x:c r="I4490" s="448"/>
      <x:c r="J4490" s="194" t="s">
        <x:v>3163</x:v>
      </x:c>
      <x:c r="K4490" s="194">
        <x:v>160</x:v>
      </x:c>
    </x:row>
    <x:row r="4491" spans="3:11">
      <x:c r="C4491" s="195" t="s">
        <x:v>9145</x:v>
      </x:c>
      <x:c r="D4491" s="194" t="str">
        <x:f t="shared" si="63"/>
        <x:v>Earring</x:v>
      </x:c>
      <x:c r="E4491" s="194">
        <x:v>2</x:v>
      </x:c>
      <x:c r="F4491" s="195" t="s">
        <x:v>9145</x:v>
      </x:c>
      <x:c r="G4491" s="194" t="str">
        <x:f>IF(MID(F4491,LEN(F4491)-2,1)="1","Earring",IF(MID(F4491,LEN(F4491)-2,1)="2","Necklace",IF(MID(F4491,LEN(F4491)-2,1)="3","Bracelet",IF(MID(F4491,LEN(F4491)-2,1)="4","Ring",IF(MID(F4491,LEN(F4491)-2,1)="5","Anklet","")))))</x:f>
        <x:v>Earring</x:v>
      </x:c>
      <x:c r="H4491" s="194">
        <x:v>2</x:v>
      </x:c>
      <x:c r="I4491" s="448"/>
      <x:c r="J4491" s="194" t="s">
        <x:v>3163</x:v>
      </x:c>
      <x:c r="K4491" s="194">
        <x:v>180</x:v>
      </x:c>
    </x:row>
    <x:row r="4492" spans="3:11">
      <x:c r="C4492" s="195" t="s">
        <x:v>9014</x:v>
      </x:c>
      <x:c r="D4492" s="194" t="str">
        <x:f t="shared" si="63"/>
        <x:v>Earring</x:v>
      </x:c>
      <x:c r="E4492" s="194">
        <x:v>1</x:v>
      </x:c>
      <x:c r="F4492" s="195" t="s">
        <x:v>8830</x:v>
      </x:c>
      <x:c r="G4492" s="194" t="str">
        <x:f>IF(MID(F4492,LEN(F4492)-2,1)="1","Earring",IF(MID(F4492,LEN(F4492)-2,1)="2","Necklace",IF(MID(F4492,LEN(F4492)-2,1)="3","Bracelet",IF(MID(F4492,LEN(F4492)-2,1)="4","Ring",IF(MID(F4492,LEN(F4492)-2,1)="5","Anklet","")))))</x:f>
        <x:v>Necklace</x:v>
      </x:c>
      <x:c r="H4492" s="194">
        <x:v>1</x:v>
      </x:c>
      <x:c r="I4492" s="448" t="s">
        <x:v>4958</x:v>
      </x:c>
      <x:c r="J4492" s="194" t="s">
        <x:v>7785</x:v>
      </x:c>
      <x:c r="K4492" s="194">
        <x:v>150</x:v>
      </x:c>
    </x:row>
    <x:row r="4493" spans="3:11">
      <x:c r="C4493" s="195" t="s">
        <x:v>5826</x:v>
      </x:c>
      <x:c r="D4493" s="194" t="str">
        <x:f t="shared" si="63"/>
        <x:v>Earring</x:v>
      </x:c>
      <x:c r="E4493" s="194">
        <x:v>1</x:v>
      </x:c>
      <x:c r="F4493" s="195" t="s">
        <x:v>4447</x:v>
      </x:c>
      <x:c r="G4493" s="194" t="str">
        <x:f>IF(MID(F4493,LEN(F4493)-2,1)="1","Earring",IF(MID(F4493,LEN(F4493)-2,1)="2","Necklace",IF(MID(F4493,LEN(F4493)-2,1)="3","Bracelet",IF(MID(F4493,LEN(F4493)-2,1)="4","Ring",IF(MID(F4493,LEN(F4493)-2,1)="5","Anklet","")))))</x:f>
        <x:v>Necklace</x:v>
      </x:c>
      <x:c r="H4493" s="194">
        <x:v>1</x:v>
      </x:c>
      <x:c r="I4493" s="448"/>
      <x:c r="J4493" s="194" t="s">
        <x:v>7785</x:v>
      </x:c>
      <x:c r="K4493" s="194">
        <x:v>190</x:v>
      </x:c>
    </x:row>
    <x:row r="4494" spans="3:11">
      <x:c r="C4494" s="195" t="s">
        <x:v>4143</x:v>
      </x:c>
      <x:c r="D4494" s="194" t="str">
        <x:f t="shared" si="63"/>
        <x:v>Earring</x:v>
      </x:c>
      <x:c r="E4494" s="194">
        <x:v>1</x:v>
      </x:c>
      <x:c r="F4494" s="195" t="s">
        <x:v>9014</x:v>
      </x:c>
      <x:c r="G4494" s="194" t="str">
        <x:f>IF(MID(F4494,LEN(F4494)-2,1)="1","Earring",IF(MID(F4494,LEN(F4494)-2,1)="2","Necklace",IF(MID(F4494,LEN(F4494)-2,1)="3","Bracelet",IF(MID(F4494,LEN(F4494)-2,1)="4","Ring",IF(MID(F4494,LEN(F4494)-2,1)="5","Anklet","")))))</x:f>
        <x:v>Earring</x:v>
      </x:c>
      <x:c r="H4494" s="194">
        <x:v>1</x:v>
      </x:c>
      <x:c r="I4494" s="448"/>
      <x:c r="J4494" s="194" t="s">
        <x:v>3163</x:v>
      </x:c>
      <x:c r="K4494" s="194">
        <x:v>180</x:v>
      </x:c>
    </x:row>
    <x:row r="4495" spans="3:11">
      <x:c r="C4495" s="195" t="s">
        <x:v>4145</x:v>
      </x:c>
      <x:c r="D4495" s="194" t="str">
        <x:f t="shared" si="63"/>
        <x:v>Earring</x:v>
      </x:c>
      <x:c r="E4495" s="194">
        <x:v>2</x:v>
      </x:c>
      <x:c r="F4495" s="195" t="s">
        <x:v>4411</x:v>
      </x:c>
      <x:c r="G4495" s="194" t="str">
        <x:f>IF(MID(F4495,LEN(F4495)-2,1)="1","Earring",IF(MID(F4495,LEN(F4495)-2,1)="2","Necklace",IF(MID(F4495,LEN(F4495)-2,1)="3","Bracelet",IF(MID(F4495,LEN(F4495)-2,1)="4","Ring",IF(MID(F4495,LEN(F4495)-2,1)="5","Anklet","")))))</x:f>
        <x:v>Necklace</x:v>
      </x:c>
      <x:c r="H4495" s="194">
        <x:v>1</x:v>
      </x:c>
      <x:c r="I4495" s="448" t="s">
        <x:v>7755</x:v>
      </x:c>
      <x:c r="J4495" s="194" t="s">
        <x:v>7785</x:v>
      </x:c>
      <x:c r="K4495" s="194">
        <x:v>180</x:v>
      </x:c>
    </x:row>
    <x:row r="4496" spans="3:11">
      <x:c r="C4496" s="195" t="s">
        <x:v>4587</x:v>
      </x:c>
      <x:c r="D4496" s="87" t="s">
        <x:v>6843</x:v>
      </x:c>
      <x:c r="E4496" s="194">
        <x:v>1</x:v>
      </x:c>
      <x:c r="F4496" s="233" t="s">
        <x:v>3360</x:v>
      </x:c>
      <x:c r="G4496" s="234" t="str">
        <x:f>IF(MID(F4496,LEN(F4496)-2,1)="1","Earring",IF(MID(F4496,LEN(F4496)-2,1)="2","Necklace",IF(MID(F4496,LEN(F4496)-2,1)="3","Bracelet",IF(MID(F4496,LEN(F4496)-2,1)="4","Ring",IF(MID(F4496,LEN(F4496)-2,1)="5","Anklet","")))))</x:f>
        <x:v>Bracelet</x:v>
      </x:c>
      <x:c r="H4496" s="234">
        <x:v>1</x:v>
      </x:c>
      <x:c r="I4496" s="448"/>
      <x:c r="J4496" s="194" t="s">
        <x:v>7785</x:v>
      </x:c>
      <x:c r="K4496" s="194">
        <x:v>150</x:v>
      </x:c>
    </x:row>
    <x:row r="4497" spans="3:11">
      <x:c r="C4497" s="195" t="s">
        <x:v>6132</x:v>
      </x:c>
      <x:c r="D4497" s="194" t="str">
        <x:f t="shared" ref="D4497:D4502" si="64">IF(MID(C4497,LEN(C4497)-2,1)="1","Earring",IF(MID(C4497,LEN(C4497)-2,1)="2","Necklace",IF(MID(C4497,LEN(C4497)-2,1)="3","Bracelet",IF(MID(C4497,LEN(C4497)-2,1)="4","Ring",IF(MID(C4497,LEN(C4497)-2,1)="5","Anklet","")))))</x:f>
        <x:v>Necklace</x:v>
      </x:c>
      <x:c r="E4497" s="194">
        <x:v>1</x:v>
      </x:c>
      <x:c r="F4497" s="233" t="s">
        <x:v>4587</x:v>
      </x:c>
      <x:c r="G4497" s="188" t="s">
        <x:v>6843</x:v>
      </x:c>
      <x:c r="H4497" s="234">
        <x:v>1</x:v>
      </x:c>
      <x:c r="I4497" s="448" t="s">
        <x:v>4958</x:v>
      </x:c>
      <x:c r="J4497" s="194" t="s">
        <x:v>7785</x:v>
      </x:c>
      <x:c r="K4497" s="194">
        <x:v>160</x:v>
      </x:c>
    </x:row>
    <x:row r="4498" spans="3:11">
      <x:c r="C4498" s="195" t="s">
        <x:v>6172</x:v>
      </x:c>
      <x:c r="D4498" s="194" t="str">
        <x:f t="shared" si="64"/>
        <x:v>Necklace</x:v>
      </x:c>
      <x:c r="E4498" s="194">
        <x:v>1</x:v>
      </x:c>
      <x:c r="F4498" s="233" t="s">
        <x:v>4202</x:v>
      </x:c>
      <x:c r="G4498" s="234" t="str">
        <x:f>IF(MID(F4498,LEN(F4498)-2,1)="1","Earring",IF(MID(F4498,LEN(F4498)-2,1)="2","Necklace",IF(MID(F4498,LEN(F4498)-2,1)="3","Bracelet",IF(MID(F4498,LEN(F4498)-2,1)="4","Ring",IF(MID(F4498,LEN(F4498)-2,1)="5","Anklet","")))))</x:f>
        <x:v>Bracelet</x:v>
      </x:c>
      <x:c r="H4498" s="234">
        <x:v>1</x:v>
      </x:c>
      <x:c r="I4498" s="448"/>
      <x:c r="J4498" s="194" t="s">
        <x:v>3163</x:v>
      </x:c>
      <x:c r="K4498" s="194">
        <x:v>320</x:v>
      </x:c>
    </x:row>
    <x:row r="4499" spans="3:11">
      <x:c r="C4499" s="195" t="s">
        <x:v>8830</x:v>
      </x:c>
      <x:c r="D4499" s="194" t="str">
        <x:f t="shared" si="64"/>
        <x:v>Necklace</x:v>
      </x:c>
      <x:c r="E4499" s="194">
        <x:v>1</x:v>
      </x:c>
      <x:c r="F4499" s="233" t="s">
        <x:v>8834</x:v>
      </x:c>
      <x:c r="G4499" s="234" t="str">
        <x:f>IF(MID(F4499,LEN(F4499)-2,1)="1","Earring",IF(MID(F4499,LEN(F4499)-2,1)="2","Necklace",IF(MID(F4499,LEN(F4499)-2,1)="3","Bracelet",IF(MID(F4499,LEN(F4499)-2,1)="4","Ring",IF(MID(F4499,LEN(F4499)-2,1)="5","Anklet","")))))</x:f>
        <x:v>Anklet</x:v>
      </x:c>
      <x:c r="H4499" s="234">
        <x:v>2</x:v>
      </x:c>
      <x:c r="I4499" s="448"/>
      <x:c r="J4499" s="194" t="s">
        <x:v>7785</x:v>
      </x:c>
      <x:c r="K4499" s="194">
        <x:v>140</x:v>
      </x:c>
    </x:row>
    <x:row r="4500" spans="3:11">
      <x:c r="C4500" s="195" t="s">
        <x:v>4447</x:v>
      </x:c>
      <x:c r="D4500" s="194" t="str">
        <x:f t="shared" si="64"/>
        <x:v>Necklace</x:v>
      </x:c>
      <x:c r="E4500" s="194">
        <x:v>1</x:v>
      </x:c>
      <x:c r="F4500" s="233" t="s">
        <x:v>5826</x:v>
      </x:c>
      <x:c r="G4500" s="234" t="str">
        <x:f>IF(MID(F4500,LEN(F4500)-2,1)="1","Earring",IF(MID(F4500,LEN(F4500)-2,1)="2","Necklace",IF(MID(F4500,LEN(F4500)-2,1)="3","Bracelet",IF(MID(F4500,LEN(F4500)-2,1)="4","Ring",IF(MID(F4500,LEN(F4500)-2,1)="5","Anklet","")))))</x:f>
        <x:v>Earring</x:v>
      </x:c>
      <x:c r="H4500" s="234">
        <x:v>1</x:v>
      </x:c>
      <x:c r="I4500" s="448" t="s">
        <x:v>4958</x:v>
      </x:c>
      <x:c r="J4500" s="194" t="s">
        <x:v>3163</x:v>
      </x:c>
      <x:c r="K4500" s="194">
        <x:v>190</x:v>
      </x:c>
    </x:row>
    <x:row r="4501" spans="3:11">
      <x:c r="C4501" s="195" t="s">
        <x:v>4411</x:v>
      </x:c>
      <x:c r="D4501" s="194" t="str">
        <x:f t="shared" si="64"/>
        <x:v>Necklace</x:v>
      </x:c>
      <x:c r="E4501" s="194">
        <x:v>1</x:v>
      </x:c>
      <x:c r="F4501" s="233" t="s">
        <x:v>4143</x:v>
      </x:c>
      <x:c r="G4501" s="234" t="str">
        <x:f>IF(MID(F4501,LEN(F4501)-2,1)="1","Earring",IF(MID(F4501,LEN(F4501)-2,1)="2","Necklace",IF(MID(F4501,LEN(F4501)-2,1)="3","Bracelet",IF(MID(F4501,LEN(F4501)-2,1)="4","Ring",IF(MID(F4501,LEN(F4501)-2,1)="5","Anklet","")))))</x:f>
        <x:v>Earring</x:v>
      </x:c>
      <x:c r="H4501" s="234">
        <x:v>1</x:v>
      </x:c>
      <x:c r="I4501" s="448"/>
      <x:c r="J4501" s="194" t="s">
        <x:v>3163</x:v>
      </x:c>
      <x:c r="K4501" s="194">
        <x:v>100</x:v>
      </x:c>
    </x:row>
    <x:row r="4502" spans="3:11">
      <x:c r="C4502" s="195" t="s">
        <x:v>6241</x:v>
      </x:c>
      <x:c r="D4502" s="194" t="str">
        <x:f t="shared" si="64"/>
        <x:v>Ring</x:v>
      </x:c>
      <x:c r="E4502" s="194">
        <x:v>1</x:v>
      </x:c>
      <x:c r="F4502" s="233" t="s">
        <x:v>4145</x:v>
      </x:c>
      <x:c r="G4502" s="234" t="str">
        <x:f>IF(MID(F4502,LEN(F4502)-2,1)="1","Earring",IF(MID(F4502,LEN(F4502)-2,1)="2","Necklace",IF(MID(F4502,LEN(F4502)-2,1)="3","Bracelet",IF(MID(F4502,LEN(F4502)-2,1)="4","Ring",IF(MID(F4502,LEN(F4502)-2,1)="5","Anklet","")))))</x:f>
        <x:v>Earring</x:v>
      </x:c>
      <x:c r="H4502" s="234">
        <x:v>2</x:v>
      </x:c>
      <x:c r="I4502" s="448" t="s">
        <x:v>4958</x:v>
      </x:c>
      <x:c r="J4502" s="194" t="s">
        <x:v>3163</x:v>
      </x:c>
      <x:c r="K4502" s="194">
        <x:v>140</x:v>
      </x:c>
    </x:row>
    <x:row r="4503" spans="5:5">
      <x:c r="E4503" s="194">
        <x:f>SUM(E4474:E4502)</x:f>
        <x:v>33</x:v>
      </x:c>
    </x:row>
    <x:row r="4504" spans="1:11">
      <x:c r="A4504" s="186">
        <x:v>46019</x:v>
      </x:c>
      <x:c r="B4504" s="452" t="s">
        <x:v>7772</x:v>
      </x:c>
      <x:c r="C4504" s="195" t="s">
        <x:v>8834</x:v>
      </x:c>
      <x:c r="D4504" s="194" t="str">
        <x:f t="shared" ref="D4504:D4520" si="65">IF(MID(C4504,LEN(C4504)-2,1)="1","Earring",IF(MID(C4504,LEN(C4504)-2,1)="2","Necklace",IF(MID(C4504,LEN(C4504)-2,1)="3","Bracelet",IF(MID(C4504,LEN(C4504)-2,1)="4","Ring",IF(MID(C4504,LEN(C4504)-2,1)="5","Anklet","")))))</x:f>
        <x:v>Anklet</x:v>
      </x:c>
      <x:c r="E4504" s="194">
        <x:v>1</x:v>
      </x:c>
      <x:c r="F4504" s="195" t="s">
        <x:v>6029</x:v>
      </x:c>
      <x:c r="G4504" s="194" t="str">
        <x:f>IF(MID(F4504,LEN(F4504)-2,1)="1","Earring",IF(MID(F4504,LEN(F4504)-2,1)="2","Necklace",IF(MID(F4504,LEN(F4504)-2,1)="3","Bracelet",IF(MID(F4504,LEN(F4504)-2,1)="4","Ring",IF(MID(F4504,LEN(F4504)-2,1)="5","Anklet","")))))</x:f>
        <x:v>Earring</x:v>
      </x:c>
      <x:c r="H4504" s="194">
        <x:v>1</x:v>
      </x:c>
      <x:c r="I4504" s="448" t="s">
        <x:v>7755</x:v>
      </x:c>
      <x:c r="J4504" s="194" t="s">
        <x:v>8995</x:v>
      </x:c>
      <x:c r="K4504" s="194">
        <x:v>190</x:v>
      </x:c>
    </x:row>
    <x:row r="4505" spans="3:11">
      <x:c r="C4505" s="195" t="s">
        <x:v>5666</x:v>
      </x:c>
      <x:c r="D4505" s="194" t="str">
        <x:f t="shared" si="65"/>
        <x:v>Bracelet</x:v>
      </x:c>
      <x:c r="E4505" s="194">
        <x:v>1</x:v>
      </x:c>
      <x:c r="F4505" s="420" t="s">
        <x:v>8568</x:v>
      </x:c>
      <x:c r="G4505" s="421" t="str">
        <x:f>IF(MID(F4505,LEN(F4505)-2,1)="1","Earring",IF(MID(F4505,LEN(F4505)-2,1)="2","Necklace",IF(MID(F4505,LEN(F4505)-2,1)="3","Bracelet",IF(MID(F4505,LEN(F4505)-2,1)="4","Ring",IF(MID(F4505,LEN(F4505)-2,1)="5","Anklet","")))))</x:f>
        <x:v>Bracelet</x:v>
      </x:c>
      <x:c r="H4505" s="421">
        <x:v>1</x:v>
      </x:c>
      <x:c r="I4505" s="448" t="s">
        <x:v>4958</x:v>
      </x:c>
      <x:c r="J4505" s="194" t="s">
        <x:v>3163</x:v>
      </x:c>
      <x:c r="K4505" s="194">
        <x:v>180</x:v>
      </x:c>
    </x:row>
    <x:row r="4506" spans="3:11">
      <x:c r="C4506" s="195" t="s">
        <x:v>4467</x:v>
      </x:c>
      <x:c r="D4506" s="194" t="str">
        <x:f t="shared" si="65"/>
        <x:v>Bracelet</x:v>
      </x:c>
      <x:c r="E4506" s="194">
        <x:v>1</x:v>
      </x:c>
      <x:c r="F4506" s="195" t="s">
        <x:v>2314</x:v>
      </x:c>
      <x:c r="G4506" s="194" t="str">
        <x:f>IF(MID(F4506,LEN(F4506)-2,1)="1","Earring",IF(MID(F4506,LEN(F4506)-2,1)="2","Necklace",IF(MID(F4506,LEN(F4506)-2,1)="3","Bracelet",IF(MID(F4506,LEN(F4506)-2,1)="4","Ring",IF(MID(F4506,LEN(F4506)-2,1)="5","Anklet","")))))</x:f>
        <x:v>Earring</x:v>
      </x:c>
      <x:c r="H4506" s="194">
        <x:v>1</x:v>
      </x:c>
      <x:c r="I4506" s="448" t="s">
        <x:v>4958</x:v>
      </x:c>
      <x:c r="J4506" s="194" t="s">
        <x:v>3163</x:v>
      </x:c>
      <x:c r="K4506" s="194">
        <x:v>190</x:v>
      </x:c>
    </x:row>
    <x:row r="4507" spans="3:11">
      <x:c r="C4507" s="195" t="s">
        <x:v>4551</x:v>
      </x:c>
      <x:c r="D4507" s="194" t="str">
        <x:f t="shared" si="65"/>
        <x:v>Bracelet</x:v>
      </x:c>
      <x:c r="E4507" s="194">
        <x:v>1</x:v>
      </x:c>
      <x:c r="F4507" s="195" t="s">
        <x:v>4432</x:v>
      </x:c>
      <x:c r="G4507" s="194" t="str">
        <x:f>IF(MID(F4507,LEN(F4507)-2,1)="1","Earring",IF(MID(F4507,LEN(F4507)-2,1)="2","Necklace",IF(MID(F4507,LEN(F4507)-2,1)="3","Bracelet",IF(MID(F4507,LEN(F4507)-2,1)="4","Ring",IF(MID(F4507,LEN(F4507)-2,1)="5","Anklet","")))))</x:f>
        <x:v>Bracelet</x:v>
      </x:c>
      <x:c r="H4507" s="194">
        <x:v>1</x:v>
      </x:c>
      <x:c r="I4507" s="448" t="s">
        <x:v>4958</x:v>
      </x:c>
      <x:c r="J4507" s="194" t="s">
        <x:v>3163</x:v>
      </x:c>
      <x:c r="K4507" s="194">
        <x:v>500</x:v>
      </x:c>
    </x:row>
    <x:row r="4508" spans="3:11">
      <x:c r="C4508" s="195" t="s">
        <x:v>6726</x:v>
      </x:c>
      <x:c r="D4508" s="194" t="str">
        <x:f t="shared" si="65"/>
        <x:v>Bracelet</x:v>
      </x:c>
      <x:c r="E4508" s="194">
        <x:v>1</x:v>
      </x:c>
      <x:c r="F4508" s="257" t="s">
        <x:v>6623</x:v>
      </x:c>
      <x:c r="G4508" s="258" t="str">
        <x:f>IF(MID(F4508,LEN(F4508)-2,1)="1","Earring",IF(MID(F4508,LEN(F4508)-2,1)="2","Necklace",IF(MID(F4508,LEN(F4508)-2,1)="3","Bracelet",IF(MID(F4508,LEN(F4508)-2,1)="4","Ring",IF(MID(F4508,LEN(F4508)-2,1)="5","Anklet","")))))</x:f>
        <x:v>Necklace</x:v>
      </x:c>
      <x:c r="H4508" s="258">
        <x:v>1</x:v>
      </x:c>
      <x:c r="I4508" s="448" t="s">
        <x:v>7755</x:v>
      </x:c>
      <x:c r="J4508" s="194" t="s">
        <x:v>7785</x:v>
      </x:c>
      <x:c r="K4508" s="194">
        <x:v>170</x:v>
      </x:c>
    </x:row>
    <x:row r="4509" spans="3:11">
      <x:c r="C4509" s="195" t="s">
        <x:v>5976</x:v>
      </x:c>
      <x:c r="D4509" s="194" t="str">
        <x:f t="shared" si="65"/>
        <x:v>Bracelet</x:v>
      </x:c>
      <x:c r="E4509" s="194">
        <x:v>2</x:v>
      </x:c>
      <x:c r="F4509" s="195" t="s">
        <x:v>4551</x:v>
      </x:c>
      <x:c r="G4509" s="194" t="str">
        <x:f>IF(MID(F4509,LEN(F4509)-2,1)="1","Earring",IF(MID(F4509,LEN(F4509)-2,1)="2","Necklace",IF(MID(F4509,LEN(F4509)-2,1)="3","Bracelet",IF(MID(F4509,LEN(F4509)-2,1)="4","Ring",IF(MID(F4509,LEN(F4509)-2,1)="5","Anklet","")))))</x:f>
        <x:v>Bracelet</x:v>
      </x:c>
      <x:c r="H4509" s="194">
        <x:v>1</x:v>
      </x:c>
      <x:c r="I4509" s="448" t="s">
        <x:v>7755</x:v>
      </x:c>
      <x:c r="J4509" s="194" t="s">
        <x:v>7766</x:v>
      </x:c>
      <x:c r="K4509" s="194">
        <x:v>150</x:v>
      </x:c>
    </x:row>
    <x:row r="4510" spans="3:11">
      <x:c r="C4510" s="195" t="s">
        <x:v>8288</x:v>
      </x:c>
      <x:c r="D4510" s="194" t="str">
        <x:f t="shared" si="65"/>
        <x:v>Earring</x:v>
      </x:c>
      <x:c r="E4510" s="194">
        <x:v>1</x:v>
      </x:c>
      <x:c r="F4510" s="195" t="s">
        <x:v>4722</x:v>
      </x:c>
      <x:c r="G4510" s="194" t="str">
        <x:f>IF(MID(F4510,LEN(F4510)-2,1)="1","Earring",IF(MID(F4510,LEN(F4510)-2,1)="2","Necklace",IF(MID(F4510,LEN(F4510)-2,1)="3","Bracelet",IF(MID(F4510,LEN(F4510)-2,1)="4","Ring",IF(MID(F4510,LEN(F4510)-2,1)="5","Anklet","")))))</x:f>
        <x:v>Necklace</x:v>
      </x:c>
      <x:c r="H4510" s="194">
        <x:v>1</x:v>
      </x:c>
      <x:c r="I4510" s="448"/>
      <x:c r="J4510" s="194" t="s">
        <x:v>7785</x:v>
      </x:c>
      <x:c r="K4510" s="194">
        <x:v>290</x:v>
      </x:c>
    </x:row>
    <x:row r="4511" spans="3:11">
      <x:c r="C4511" s="195" t="s">
        <x:v>8888</x:v>
      </x:c>
      <x:c r="D4511" s="194" t="str">
        <x:f t="shared" si="65"/>
        <x:v>Earring</x:v>
      </x:c>
      <x:c r="E4511" s="194">
        <x:v>1</x:v>
      </x:c>
      <x:c r="F4511" s="319" t="s">
        <x:v>4461</x:v>
      </x:c>
      <x:c r="G4511" s="320" t="str">
        <x:f>IF(MID(F4511,LEN(F4511)-2,1)="1","Earring",IF(MID(F4511,LEN(F4511)-2,1)="2","Necklace",IF(MID(F4511,LEN(F4511)-2,1)="3","Bracelet",IF(MID(F4511,LEN(F4511)-2,1)="4","Ring",IF(MID(F4511,LEN(F4511)-2,1)="5","Anklet","")))))</x:f>
        <x:v>Necklace</x:v>
      </x:c>
      <x:c r="H4511" s="320">
        <x:v>1</x:v>
      </x:c>
      <x:c r="I4511" s="448" t="s">
        <x:v>4958</x:v>
      </x:c>
      <x:c r="J4511" s="194" t="s">
        <x:v>7785</x:v>
      </x:c>
      <x:c r="K4511" s="194">
        <x:v>180</x:v>
      </x:c>
    </x:row>
    <x:row r="4512" spans="3:11">
      <x:c r="C4512" s="195" t="s">
        <x:v>3260</x:v>
      </x:c>
      <x:c r="D4512" s="194" t="str">
        <x:f t="shared" si="65"/>
        <x:v>Earring</x:v>
      </x:c>
      <x:c r="E4512" s="194">
        <x:v>1</x:v>
      </x:c>
      <x:c r="F4512" s="195" t="s">
        <x:v>4642</x:v>
      </x:c>
      <x:c r="G4512" s="194" t="str">
        <x:f>IF(MID(F4512,LEN(F4512)-2,1)="1","Earring",IF(MID(F4512,LEN(F4512)-2,1)="2","Necklace",IF(MID(F4512,LEN(F4512)-2,1)="3","Bracelet",IF(MID(F4512,LEN(F4512)-2,1)="4","Ring",IF(MID(F4512,LEN(F4512)-2,1)="5","Anklet","")))))</x:f>
        <x:v>Ring</x:v>
      </x:c>
      <x:c r="H4512" s="194">
        <x:v>1</x:v>
      </x:c>
      <x:c r="I4512" s="448"/>
      <x:c r="J4512" s="194" t="s">
        <x:v>3163</x:v>
      </x:c>
      <x:c r="K4512" s="194">
        <x:v>160</x:v>
      </x:c>
    </x:row>
    <x:row r="4513" spans="3:11">
      <x:c r="C4513" s="195" t="s">
        <x:v>6623</x:v>
      </x:c>
      <x:c r="D4513" s="194" t="str">
        <x:f t="shared" si="65"/>
        <x:v>Necklace</x:v>
      </x:c>
      <x:c r="E4513" s="194">
        <x:v>1</x:v>
      </x:c>
      <x:c r="F4513" s="355" t="s">
        <x:v>3409</x:v>
      </x:c>
      <x:c r="G4513" s="356" t="str">
        <x:f>IF(MID(F4513,LEN(F4513)-2,1)="1","Earring",IF(MID(F4513,LEN(F4513)-2,1)="2","Necklace",IF(MID(F4513,LEN(F4513)-2,1)="3","Bracelet",IF(MID(F4513,LEN(F4513)-2,1)="4","Ring",IF(MID(F4513,LEN(F4513)-2,1)="5","Anklet","")))))</x:f>
        <x:v>Ring</x:v>
      </x:c>
      <x:c r="H4513" s="356">
        <x:v>1</x:v>
      </x:c>
      <x:c r="I4513" s="448" t="s">
        <x:v>7755</x:v>
      </x:c>
      <x:c r="J4513" s="194" t="s">
        <x:v>8995</x:v>
      </x:c>
      <x:c r="K4513" s="194">
        <x:v>190</x:v>
      </x:c>
    </x:row>
    <x:row r="4514" spans="3:11">
      <x:c r="C4514" s="195" t="s">
        <x:v>4722</x:v>
      </x:c>
      <x:c r="D4514" s="194" t="str">
        <x:f t="shared" si="65"/>
        <x:v>Necklace</x:v>
      </x:c>
      <x:c r="E4514" s="194">
        <x:v>1</x:v>
      </x:c>
      <x:c r="F4514" s="355" t="s">
        <x:v>1796</x:v>
      </x:c>
      <x:c r="G4514" s="356" t="str">
        <x:f>IF(MID(F4514,LEN(F4514)-2,1)="1","Earring",IF(MID(F4514,LEN(F4514)-2,1)="2","Necklace",IF(MID(F4514,LEN(F4514)-2,1)="3","Bracelet",IF(MID(F4514,LEN(F4514)-2,1)="4","Ring",IF(MID(F4514,LEN(F4514)-2,1)="5","Anklet","")))))</x:f>
        <x:v>Necklace</x:v>
      </x:c>
      <x:c r="H4514" s="356">
        <x:v>1</x:v>
      </x:c>
      <x:c r="I4514" s="448"/>
      <x:c r="J4514" s="194" t="s">
        <x:v>8995</x:v>
      </x:c>
      <x:c r="K4514" s="194">
        <x:v>180</x:v>
      </x:c>
    </x:row>
    <x:row r="4515" spans="3:11">
      <x:c r="C4515" s="195" t="s">
        <x:v>4461</x:v>
      </x:c>
      <x:c r="D4515" s="194" t="str">
        <x:f t="shared" si="65"/>
        <x:v>Necklace</x:v>
      </x:c>
      <x:c r="E4515" s="194">
        <x:v>1</x:v>
      </x:c>
      <x:c r="F4515" s="355" t="s">
        <x:v>3260</x:v>
      </x:c>
      <x:c r="G4515" s="356" t="str">
        <x:f>IF(MID(F4515,LEN(F4515)-2,1)="1","Earring",IF(MID(F4515,LEN(F4515)-2,1)="2","Necklace",IF(MID(F4515,LEN(F4515)-2,1)="3","Bracelet",IF(MID(F4515,LEN(F4515)-2,1)="4","Ring",IF(MID(F4515,LEN(F4515)-2,1)="5","Anklet","")))))</x:f>
        <x:v>Earring</x:v>
      </x:c>
      <x:c r="H4515" s="356">
        <x:v>1</x:v>
      </x:c>
      <x:c r="I4515" s="448"/>
      <x:c r="J4515" s="194" t="s">
        <x:v>7785</x:v>
      </x:c>
      <x:c r="K4515" s="194">
        <x:v>110</x:v>
      </x:c>
    </x:row>
    <x:row r="4516" spans="3:11">
      <x:c r="C4516" s="195" t="s">
        <x:v>1796</x:v>
      </x:c>
      <x:c r="D4516" s="194" t="str">
        <x:f t="shared" si="65"/>
        <x:v>Necklace</x:v>
      </x:c>
      <x:c r="E4516" s="194">
        <x:v>1</x:v>
      </x:c>
      <x:c r="F4516" s="195" t="s">
        <x:v>6726</x:v>
      </x:c>
      <x:c r="G4516" s="194" t="str">
        <x:f>IF(MID(F4516,LEN(F4516)-2,1)="1","Earring",IF(MID(F4516,LEN(F4516)-2,1)="2","Necklace",IF(MID(F4516,LEN(F4516)-2,1)="3","Bracelet",IF(MID(F4516,LEN(F4516)-2,1)="4","Ring",IF(MID(F4516,LEN(F4516)-2,1)="5","Anklet","")))))</x:f>
        <x:v>Bracelet</x:v>
      </x:c>
      <x:c r="H4516" s="194">
        <x:v>1</x:v>
      </x:c>
      <x:c r="I4516" s="448" t="s">
        <x:v>7755</x:v>
      </x:c>
      <x:c r="J4516" s="194" t="s">
        <x:v>7785</x:v>
      </x:c>
      <x:c r="K4516" s="194">
        <x:v>160</x:v>
      </x:c>
    </x:row>
    <x:row r="4517" spans="3:11">
      <x:c r="C4517" s="195" t="s">
        <x:v>4786</x:v>
      </x:c>
      <x:c r="D4517" s="194" t="str">
        <x:f t="shared" si="65"/>
        <x:v>Necklace</x:v>
      </x:c>
      <x:c r="E4517" s="194">
        <x:v>1</x:v>
      </x:c>
      <x:c r="F4517" s="195" t="s">
        <x:v>6734</x:v>
      </x:c>
      <x:c r="G4517" s="194" t="str">
        <x:f>IF(MID(F4517,LEN(F4517)-2,1)="1","Earring",IF(MID(F4517,LEN(F4517)-2,1)="2","Necklace",IF(MID(F4517,LEN(F4517)-2,1)="3","Bracelet",IF(MID(F4517,LEN(F4517)-2,1)="4","Ring",IF(MID(F4517,LEN(F4517)-2,1)="5","Anklet","")))))</x:f>
        <x:v>Ring</x:v>
      </x:c>
      <x:c r="H4517" s="194">
        <x:v>1</x:v>
      </x:c>
      <x:c r="I4517" s="448" t="s">
        <x:v>7755</x:v>
      </x:c>
      <x:c r="J4517" s="194" t="s">
        <x:v>7785</x:v>
      </x:c>
      <x:c r="K4517" s="194">
        <x:v>180</x:v>
      </x:c>
    </x:row>
    <x:row r="4518" spans="3:11">
      <x:c r="C4518" s="195" t="s">
        <x:v>4642</x:v>
      </x:c>
      <x:c r="D4518" s="194" t="str">
        <x:f t="shared" si="65"/>
        <x:v>Ring</x:v>
      </x:c>
      <x:c r="E4518" s="194">
        <x:v>1</x:v>
      </x:c>
      <x:c r="F4518" s="195" t="s">
        <x:v>5976</x:v>
      </x:c>
      <x:c r="G4518" s="194" t="str">
        <x:f>IF(MID(F4518,LEN(F4518)-2,1)="1","Earring",IF(MID(F4518,LEN(F4518)-2,1)="2","Necklace",IF(MID(F4518,LEN(F4518)-2,1)="3","Bracelet",IF(MID(F4518,LEN(F4518)-2,1)="4","Ring",IF(MID(F4518,LEN(F4518)-2,1)="5","Anklet","")))))</x:f>
        <x:v>Bracelet</x:v>
      </x:c>
      <x:c r="H4518" s="194">
        <x:v>2</x:v>
      </x:c>
      <x:c r="I4518" s="448"/>
      <x:c r="J4518" s="194" t="s">
        <x:v>7785</x:v>
      </x:c>
      <x:c r="K4518" s="194">
        <x:v>180</x:v>
      </x:c>
    </x:row>
    <x:row r="4519" spans="3:11">
      <x:c r="C4519" s="195" t="s">
        <x:v>3409</x:v>
      </x:c>
      <x:c r="D4519" s="194" t="str">
        <x:f t="shared" si="65"/>
        <x:v>Ring</x:v>
      </x:c>
      <x:c r="E4519" s="194">
        <x:v>1</x:v>
      </x:c>
      <x:c r="F4519" s="233" t="s">
        <x:v>4786</x:v>
      </x:c>
      <x:c r="G4519" s="234" t="str">
        <x:f>IF(MID(F4519,LEN(F4519)-2,1)="1","Earring",IF(MID(F4519,LEN(F4519)-2,1)="2","Necklace",IF(MID(F4519,LEN(F4519)-2,1)="3","Bracelet",IF(MID(F4519,LEN(F4519)-2,1)="4","Ring",IF(MID(F4519,LEN(F4519)-2,1)="5","Anklet","")))))</x:f>
        <x:v>Necklace</x:v>
      </x:c>
      <x:c r="H4519" s="234">
        <x:v>1</x:v>
      </x:c>
      <x:c r="I4519" s="448"/>
      <x:c r="J4519" s="194" t="s">
        <x:v>3163</x:v>
      </x:c>
      <x:c r="K4519" s="194">
        <x:v>340</x:v>
      </x:c>
    </x:row>
    <x:row r="4520" spans="3:11">
      <x:c r="C4520" s="195" t="s">
        <x:v>6734</x:v>
      </x:c>
      <x:c r="D4520" s="194" t="str">
        <x:f t="shared" si="65"/>
        <x:v>Ring</x:v>
      </x:c>
      <x:c r="E4520" s="194">
        <x:v>1</x:v>
      </x:c>
      <x:c r="F4520" s="233" t="s">
        <x:v>8834</x:v>
      </x:c>
      <x:c r="G4520" s="234" t="str">
        <x:f>IF(MID(F4520,LEN(F4520)-2,1)="1","Earring",IF(MID(F4520,LEN(F4520)-2,1)="2","Necklace",IF(MID(F4520,LEN(F4520)-2,1)="3","Bracelet",IF(MID(F4520,LEN(F4520)-2,1)="4","Ring",IF(MID(F4520,LEN(F4520)-2,1)="5","Anklet","")))))</x:f>
        <x:v>Anklet</x:v>
      </x:c>
      <x:c r="H4520" s="234">
        <x:v>1</x:v>
      </x:c>
      <x:c r="I4520" s="448"/>
      <x:c r="J4520" s="194" t="s">
        <x:v>7785</x:v>
      </x:c>
      <x:c r="K4520" s="194">
        <x:v>140</x:v>
      </x:c>
    </x:row>
    <x:row r="4521" spans="5:5">
      <x:c r="E4521" s="194">
        <x:f>SUM(E4504:E4520)</x:f>
        <x:v>18</x:v>
      </x:c>
    </x:row>
    <x:row r="4522" spans="1:11">
      <x:c r="A4522" s="186">
        <x:v>46020</x:v>
      </x:c>
      <x:c r="B4522" s="452" t="s">
        <x:v>7737</x:v>
      </x:c>
      <x:c r="C4522" s="195" t="s">
        <x:v>4229</x:v>
      </x:c>
      <x:c r="D4522" s="194" t="str">
        <x:f>IF(MID(C4522,LEN(C4522)-2,1)="1","Earring",IF(MID(C4522,LEN(C4522)-2,1)="2","Necklace",IF(MID(C4522,LEN(C4522)-2,1)="3","Bracelet",IF(MID(C4522,LEN(C4522)-2,1)="4","Ring",IF(MID(C4522,LEN(C4522)-2,1)="5","Anklet","")))))</x:f>
        <x:v>Anklet</x:v>
      </x:c>
      <x:c r="E4522" s="194">
        <x:v>1</x:v>
      </x:c>
      <x:c r="F4522" s="466" t="s">
        <x:v>2314</x:v>
      </x:c>
      <x:c r="G4522" s="467" t="str">
        <x:f>IF(MID(F4522,LEN(F4522)-2,1)="1","Earring",IF(MID(F4522,LEN(F4522)-2,1)="2","Necklace",IF(MID(F4522,LEN(F4522)-2,1)="3","Bracelet",IF(MID(F4522,LEN(F4522)-2,1)="4","Ring",IF(MID(F4522,LEN(F4522)-2,1)="5","Anklet","")))))</x:f>
        <x:v>Earring</x:v>
      </x:c>
      <x:c r="H4522" s="467">
        <x:v>1</x:v>
      </x:c>
      <x:c r="I4522" s="448" t="s">
        <x:v>7755</x:v>
      </x:c>
      <x:c r="J4522" s="194" t="s">
        <x:v>3163</x:v>
      </x:c>
      <x:c r="K4522" s="194">
        <x:v>190</x:v>
      </x:c>
    </x:row>
    <x:row r="4523" spans="3:11">
      <x:c r="C4523" s="195" t="s">
        <x:v>6174</x:v>
      </x:c>
      <x:c r="D4523" s="194" t="s">
        <x:v>2999</x:v>
      </x:c>
      <x:c r="E4523" s="194">
        <x:v>1</x:v>
      </x:c>
      <x:c r="F4523" s="195" t="s">
        <x:v>4197</x:v>
      </x:c>
      <x:c r="G4523" s="194" t="str">
        <x:f>IF(MID(F4523,LEN(F4523)-2,1)="1","Earring",IF(MID(F4523,LEN(F4523)-2,1)="2","Necklace",IF(MID(F4523,LEN(F4523)-2,1)="3","Bracelet",IF(MID(F4523,LEN(F4523)-2,1)="4","Ring",IF(MID(F4523,LEN(F4523)-2,1)="5","Anklet","")))))</x:f>
        <x:v>Ring</x:v>
      </x:c>
      <x:c r="H4523" s="194">
        <x:v>1</x:v>
      </x:c>
      <x:c r="I4523" s="448" t="s">
        <x:v>4958</x:v>
      </x:c>
      <x:c r="J4523" s="194" t="s">
        <x:v>3163</x:v>
      </x:c>
      <x:c r="K4523" s="194">
        <x:v>180</x:v>
      </x:c>
    </x:row>
    <x:row r="4524" spans="3:11">
      <x:c r="C4524" s="195" t="s">
        <x:v>8876</x:v>
      </x:c>
      <x:c r="D4524" s="194" t="s">
        <x:v>2999</x:v>
      </x:c>
      <x:c r="E4524" s="194">
        <x:v>1</x:v>
      </x:c>
      <x:c r="F4524" s="708" t="s">
        <x:v>1839</x:v>
      </x:c>
      <x:c r="G4524" s="709" t="str">
        <x:f>IF(MID(F4524,LEN(F4524)-2,1)="1","Earring",IF(MID(F4524,LEN(F4524)-2,1)="2","Necklace",IF(MID(F4524,LEN(F4524)-2,1)="3","Bracelet",IF(MID(F4524,LEN(F4524)-2,1)="4","Ring",IF(MID(F4524,LEN(F4524)-2,1)="5","Anklet","")))))</x:f>
        <x:v>Earring</x:v>
      </x:c>
      <x:c r="H4524" s="709">
        <x:v>1</x:v>
      </x:c>
      <x:c r="I4524" s="448"/>
      <x:c r="J4524" s="194" t="s">
        <x:v>3163</x:v>
      </x:c>
      <x:c r="K4524" s="194">
        <x:v>150</x:v>
      </x:c>
    </x:row>
    <x:row r="4525" spans="3:11">
      <x:c r="C4525" s="195" t="s">
        <x:v>1841</x:v>
      </x:c>
      <x:c r="D4525" s="194" t="str">
        <x:f t="shared" ref="D4525:D4532" si="66">IF(MID(C4525,LEN(C4525)-2,1)="1","Earring",IF(MID(C4525,LEN(C4525)-2,1)="2","Necklace",IF(MID(C4525,LEN(C4525)-2,1)="3","Bracelet",IF(MID(C4525,LEN(C4525)-2,1)="4","Ring",IF(MID(C4525,LEN(C4525)-2,1)="5","Anklet","")))))</x:f>
        <x:v>Bracelet</x:v>
      </x:c>
      <x:c r="E4525" s="194">
        <x:v>1</x:v>
      </x:c>
      <x:c r="F4525" s="708" t="s">
        <x:v>6223</x:v>
      </x:c>
      <x:c r="G4525" s="709" t="str">
        <x:f>IF(MID(F4525,LEN(F4525)-2,1)="1","Earring",IF(MID(F4525,LEN(F4525)-2,1)="2","Necklace",IF(MID(F4525,LEN(F4525)-2,1)="3","Bracelet",IF(MID(F4525,LEN(F4525)-2,1)="4","Ring",IF(MID(F4525,LEN(F4525)-2,1)="5","Anklet","")))))</x:f>
        <x:v>Necklace</x:v>
      </x:c>
      <x:c r="H4525" s="709">
        <x:v>1</x:v>
      </x:c>
      <x:c r="I4525" s="448" t="s">
        <x:v>7755</x:v>
      </x:c>
      <x:c r="J4525" s="194" t="s">
        <x:v>3163</x:v>
      </x:c>
      <x:c r="K4525" s="194">
        <x:v>290</x:v>
      </x:c>
    </x:row>
    <x:row r="4526" spans="3:11">
      <x:c r="C4526" s="195" t="s">
        <x:v>6245</x:v>
      </x:c>
      <x:c r="D4526" s="194" t="str">
        <x:f t="shared" si="66"/>
        <x:v>Bracelet</x:v>
      </x:c>
      <x:c r="E4526" s="194">
        <x:v>1</x:v>
      </x:c>
      <x:c r="F4526" s="195" t="s">
        <x:v>6147</x:v>
      </x:c>
      <x:c r="G4526" s="194" t="str">
        <x:f>IF(MID(F4526,LEN(F4526)-2,1)="1","Earring",IF(MID(F4526,LEN(F4526)-2,1)="2","Necklace",IF(MID(F4526,LEN(F4526)-2,1)="3","Bracelet",IF(MID(F4526,LEN(F4526)-2,1)="4","Ring",IF(MID(F4526,LEN(F4526)-2,1)="5","Anklet","")))))</x:f>
        <x:v>Earring</x:v>
      </x:c>
      <x:c r="H4526" s="194">
        <x:v>1</x:v>
      </x:c>
      <x:c r="I4526" s="448"/>
      <x:c r="J4526" s="194" t="s">
        <x:v>3163</x:v>
      </x:c>
      <x:c r="K4526" s="194">
        <x:v>130</x:v>
      </x:c>
    </x:row>
    <x:row r="4527" spans="3:11">
      <x:c r="C4527" s="195" t="s">
        <x:v>8288</x:v>
      </x:c>
      <x:c r="D4527" s="194" t="str">
        <x:f t="shared" si="66"/>
        <x:v>Earring</x:v>
      </x:c>
      <x:c r="E4527" s="194">
        <x:v>1</x:v>
      </x:c>
      <x:c r="F4527" s="195" t="s">
        <x:v>4678</x:v>
      </x:c>
      <x:c r="G4527" s="194" t="str">
        <x:f>IF(MID(F4527,LEN(F4527)-2,1)="1","Earring",IF(MID(F4527,LEN(F4527)-2,1)="2","Necklace",IF(MID(F4527,LEN(F4527)-2,1)="3","Bracelet",IF(MID(F4527,LEN(F4527)-2,1)="4","Ring",IF(MID(F4527,LEN(F4527)-2,1)="5","Anklet","")))))</x:f>
        <x:v>Earring</x:v>
      </x:c>
      <x:c r="H4527" s="194">
        <x:v>1</x:v>
      </x:c>
      <x:c r="I4527" s="448" t="s">
        <x:v>7755</x:v>
      </x:c>
      <x:c r="J4527" s="194" t="s">
        <x:v>3163</x:v>
      </x:c>
      <x:c r="K4527" s="194">
        <x:v>190</x:v>
      </x:c>
    </x:row>
    <x:row r="4528" spans="3:11">
      <x:c r="C4528" s="195" t="s">
        <x:v>1839</x:v>
      </x:c>
      <x:c r="D4528" s="194" t="str">
        <x:f t="shared" si="66"/>
        <x:v>Earring</x:v>
      </x:c>
      <x:c r="E4528" s="194">
        <x:v>1</x:v>
      </x:c>
      <x:c r="F4528" s="195" t="s">
        <x:v>6815</x:v>
      </x:c>
      <x:c r="G4528" s="194" t="str">
        <x:f>IF(MID(F4528,LEN(F4528)-2,1)="1","Earring",IF(MID(F4528,LEN(F4528)-2,1)="2","Necklace",IF(MID(F4528,LEN(F4528)-2,1)="3","Bracelet",IF(MID(F4528,LEN(F4528)-2,1)="4","Ring",IF(MID(F4528,LEN(F4528)-2,1)="5","Anklet","")))))</x:f>
        <x:v>Earring</x:v>
      </x:c>
      <x:c r="H4528" s="194">
        <x:v>1</x:v>
      </x:c>
      <x:c r="I4528" s="448"/>
      <x:c r="J4528" s="194" t="s">
        <x:v>7785</x:v>
      </x:c>
      <x:c r="K4528" s="194">
        <x:v>140</x:v>
      </x:c>
    </x:row>
    <x:row r="4529" spans="3:11">
      <x:c r="C4529" s="195" t="s">
        <x:v>6147</x:v>
      </x:c>
      <x:c r="D4529" s="194" t="str">
        <x:f t="shared" si="66"/>
        <x:v>Earring</x:v>
      </x:c>
      <x:c r="E4529" s="194">
        <x:v>1</x:v>
      </x:c>
      <x:c r="F4529" s="706" t="s">
        <x:v>6174</x:v>
      </x:c>
      <x:c r="G4529" s="707" t="s">
        <x:v>2999</x:v>
      </x:c>
      <x:c r="H4529" s="707">
        <x:v>1</x:v>
      </x:c>
      <x:c r="I4529" s="448" t="s">
        <x:v>7755</x:v>
      </x:c>
      <x:c r="J4529" s="194" t="s">
        <x:v>7348</x:v>
      </x:c>
      <x:c r="K4529" s="194">
        <x:v>320</x:v>
      </x:c>
    </x:row>
    <x:row r="4530" spans="3:11">
      <x:c r="C4530" s="195" t="s">
        <x:v>4678</x:v>
      </x:c>
      <x:c r="D4530" s="194" t="str">
        <x:f t="shared" si="66"/>
        <x:v>Earring</x:v>
      </x:c>
      <x:c r="E4530" s="194">
        <x:v>1</x:v>
      </x:c>
      <x:c r="F4530" s="195" t="s">
        <x:v>6173</x:v>
      </x:c>
      <x:c r="G4530" s="194" t="str">
        <x:f>IF(MID(F4530,LEN(F4530)-2,1)="1","Earring",IF(MID(F4530,LEN(F4530)-2,1)="2","Necklace",IF(MID(F4530,LEN(F4530)-2,1)="3","Bracelet",IF(MID(F4530,LEN(F4530)-2,1)="4","Ring",IF(MID(F4530,LEN(F4530)-2,1)="5","Anklet","")))))</x:f>
        <x:v>Necklace</x:v>
      </x:c>
      <x:c r="H4530" s="194">
        <x:v>1</x:v>
      </x:c>
      <x:c r="I4530" s="448" t="s">
        <x:v>4958</x:v>
      </x:c>
      <x:c r="J4530" s="194" t="s">
        <x:v>3163</x:v>
      </x:c>
      <x:c r="K4530" s="194">
        <x:v>330</x:v>
      </x:c>
    </x:row>
    <x:row r="4531" spans="3:11">
      <x:c r="C4531" s="195" t="s">
        <x:v>6815</x:v>
      </x:c>
      <x:c r="D4531" s="194" t="str">
        <x:f t="shared" si="66"/>
        <x:v>Earring</x:v>
      </x:c>
      <x:c r="E4531" s="194">
        <x:v>1</x:v>
      </x:c>
      <x:c r="F4531" s="195" t="s">
        <x:v>1810</x:v>
      </x:c>
      <x:c r="G4531" s="194" t="str">
        <x:f>IF(MID(F4531,LEN(F4531)-2,1)="1","Earring",IF(MID(F4531,LEN(F4531)-2,1)="2","Necklace",IF(MID(F4531,LEN(F4531)-2,1)="3","Bracelet",IF(MID(F4531,LEN(F4531)-2,1)="4","Ring",IF(MID(F4531,LEN(F4531)-2,1)="5","Anklet","")))))</x:f>
        <x:v>Ring</x:v>
      </x:c>
      <x:c r="H4531" s="194">
        <x:v>1</x:v>
      </x:c>
      <x:c r="I4531" s="448"/>
      <x:c r="J4531" s="194" t="s">
        <x:v>8995</x:v>
      </x:c>
      <x:c r="K4531" s="194">
        <x:v>150</x:v>
      </x:c>
    </x:row>
    <x:row r="4532" spans="3:11">
      <x:c r="C4532" s="195" t="s">
        <x:v>4233</x:v>
      </x:c>
      <x:c r="D4532" s="194" t="str">
        <x:f t="shared" si="66"/>
        <x:v>Earring</x:v>
      </x:c>
      <x:c r="E4532" s="194">
        <x:v>1</x:v>
      </x:c>
      <x:c r="F4532" s="355" t="s">
        <x:v>4540</x:v>
      </x:c>
      <x:c r="G4532" s="356" t="str">
        <x:f>IF(MID(F4532,LEN(F4532)-2,1)="1","Earring",IF(MID(F4532,LEN(F4532)-2,1)="2","Necklace",IF(MID(F4532,LEN(F4532)-2,1)="3","Bracelet",IF(MID(F4532,LEN(F4532)-2,1)="4","Ring",IF(MID(F4532,LEN(F4532)-2,1)="5","Anklet","")))))</x:f>
        <x:v>Necklace</x:v>
      </x:c>
      <x:c r="H4532" s="356">
        <x:v>1</x:v>
      </x:c>
      <x:c r="I4532" s="448" t="s">
        <x:v>4958</x:v>
      </x:c>
      <x:c r="J4532" s="194" t="s">
        <x:v>3163</x:v>
      </x:c>
      <x:c r="K4532" s="194">
        <x:v>210</x:v>
      </x:c>
    </x:row>
    <x:row r="4533" spans="3:11">
      <x:c r="C4533" s="195" t="s">
        <x:v>4587</x:v>
      </x:c>
      <x:c r="D4533" s="87" t="s">
        <x:v>6843</x:v>
      </x:c>
      <x:c r="E4533" s="194">
        <x:v>1</x:v>
      </x:c>
      <x:c r="F4533" s="355" t="s">
        <x:v>6246</x:v>
      </x:c>
      <x:c r="G4533" s="356" t="str">
        <x:f>IF(MID(F4533,LEN(F4533)-2,1)="1","Earring",IF(MID(F4533,LEN(F4533)-2,1)="2","Necklace",IF(MID(F4533,LEN(F4533)-2,1)="3","Bracelet",IF(MID(F4533,LEN(F4533)-2,1)="4","Ring",IF(MID(F4533,LEN(F4533)-2,1)="5","Anklet","")))))</x:f>
        <x:v>Ring</x:v>
      </x:c>
      <x:c r="H4533" s="356">
        <x:v>1</x:v>
      </x:c>
      <x:c r="I4533" s="448"/>
      <x:c r="J4533" s="194" t="s">
        <x:v>3163</x:v>
      </x:c>
      <x:c r="K4533" s="194">
        <x:v>200</x:v>
      </x:c>
    </x:row>
    <x:row r="4534" spans="3:11">
      <x:c r="C4534" s="195" t="s">
        <x:v>4493</x:v>
      </x:c>
      <x:c r="D4534" s="87" t="s">
        <x:v>6843</x:v>
      </x:c>
      <x:c r="E4534" s="194">
        <x:v>1</x:v>
      </x:c>
      <x:c r="F4534" s="355" t="s">
        <x:v>6950</x:v>
      </x:c>
      <x:c r="G4534" s="356" t="str">
        <x:f>IF(MID(F4534,LEN(F4534)-2,1)="1","Earring",IF(MID(F4534,LEN(F4534)-2,1)="2","Necklace",IF(MID(F4534,LEN(F4534)-2,1)="3","Bracelet",IF(MID(F4534,LEN(F4534)-2,1)="4","Ring",IF(MID(F4534,LEN(F4534)-2,1)="5","Anklet","")))))</x:f>
        <x:v>Necklace</x:v>
      </x:c>
      <x:c r="H4534" s="356">
        <x:v>1</x:v>
      </x:c>
      <x:c r="I4534" s="448" t="s">
        <x:v>4958</x:v>
      </x:c>
      <x:c r="J4534" s="194" t="s">
        <x:v>3163</x:v>
      </x:c>
      <x:c r="K4534" s="194">
        <x:v>420</x:v>
      </x:c>
    </x:row>
    <x:row r="4535" spans="3:11">
      <x:c r="C4535" s="195" t="s">
        <x:v>8863</x:v>
      </x:c>
      <x:c r="D4535" s="87" t="s">
        <x:v>6843</x:v>
      </x:c>
      <x:c r="E4535" s="194">
        <x:v>1</x:v>
      </x:c>
      <x:c r="F4535" s="355" t="s">
        <x:v>8876</x:v>
      </x:c>
      <x:c r="G4535" s="356" t="s">
        <x:v>2999</x:v>
      </x:c>
      <x:c r="H4535" s="356">
        <x:v>1</x:v>
      </x:c>
      <x:c r="I4535" s="448" t="s">
        <x:v>7755</x:v>
      </x:c>
      <x:c r="J4535" s="194" t="s">
        <x:v>7348</x:v>
      </x:c>
      <x:c r="K4535" s="194">
        <x:v>310</x:v>
      </x:c>
    </x:row>
    <x:row r="4536" spans="3:11">
      <x:c r="C4536" s="195" t="s">
        <x:v>6223</x:v>
      </x:c>
      <x:c r="D4536" s="194" t="str">
        <x:f t="shared" ref="D4536:D4545" si="67">IF(MID(C4536,LEN(C4536)-2,1)="1","Earring",IF(MID(C4536,LEN(C4536)-2,1)="2","Necklace",IF(MID(C4536,LEN(C4536)-2,1)="3","Bracelet",IF(MID(C4536,LEN(C4536)-2,1)="4","Ring",IF(MID(C4536,LEN(C4536)-2,1)="5","Anklet","")))))</x:f>
        <x:v>Necklace</x:v>
      </x:c>
      <x:c r="E4536" s="194">
        <x:v>1</x:v>
      </x:c>
      <x:c r="F4536" s="195" t="s">
        <x:v>4229</x:v>
      </x:c>
      <x:c r="G4536" s="194" t="str">
        <x:f>IF(MID(F4536,LEN(F4536)-2,1)="1","Earring",IF(MID(F4536,LEN(F4536)-2,1)="2","Necklace",IF(MID(F4536,LEN(F4536)-2,1)="3","Bracelet",IF(MID(F4536,LEN(F4536)-2,1)="4","Ring",IF(MID(F4536,LEN(F4536)-2,1)="5","Anklet","")))))</x:f>
        <x:v>Anklet</x:v>
      </x:c>
      <x:c r="H4536" s="194">
        <x:v>1</x:v>
      </x:c>
      <x:c r="I4536" s="448"/>
      <x:c r="J4536" s="194" t="s">
        <x:v>7785</x:v>
      </x:c>
      <x:c r="K4536" s="194">
        <x:v>180</x:v>
      </x:c>
    </x:row>
    <x:row r="4537" spans="3:11">
      <x:c r="C4537" s="195" t="s">
        <x:v>6173</x:v>
      </x:c>
      <x:c r="D4537" s="194" t="str">
        <x:f t="shared" si="67"/>
        <x:v>Necklace</x:v>
      </x:c>
      <x:c r="E4537" s="194">
        <x:v>1</x:v>
      </x:c>
      <x:c r="F4537" s="195" t="s">
        <x:v>4233</x:v>
      </x:c>
      <x:c r="G4537" s="194" t="str">
        <x:f>IF(MID(F4537,LEN(F4537)-2,1)="1","Earring",IF(MID(F4537,LEN(F4537)-2,1)="2","Necklace",IF(MID(F4537,LEN(F4537)-2,1)="3","Bracelet",IF(MID(F4537,LEN(F4537)-2,1)="4","Ring",IF(MID(F4537,LEN(F4537)-2,1)="5","Anklet","")))))</x:f>
        <x:v>Earring</x:v>
      </x:c>
      <x:c r="H4537" s="194">
        <x:v>1</x:v>
      </x:c>
      <x:c r="I4537" s="448" t="s">
        <x:v>4958</x:v>
      </x:c>
      <x:c r="J4537" s="194" t="s">
        <x:v>7785</x:v>
      </x:c>
      <x:c r="K4537" s="194">
        <x:v>190</x:v>
      </x:c>
    </x:row>
    <x:row r="4538" spans="3:11">
      <x:c r="C4538" s="195" t="s">
        <x:v>4540</x:v>
      </x:c>
      <x:c r="D4538" s="194" t="str">
        <x:f t="shared" si="67"/>
        <x:v>Necklace</x:v>
      </x:c>
      <x:c r="E4538" s="194">
        <x:v>1</x:v>
      </x:c>
      <x:c r="F4538" s="195" t="s">
        <x:v>6781</x:v>
      </x:c>
      <x:c r="G4538" s="194" t="str">
        <x:f>IF(MID(F4538,LEN(F4538)-2,1)="1","Earring",IF(MID(F4538,LEN(F4538)-2,1)="2","Necklace",IF(MID(F4538,LEN(F4538)-2,1)="3","Bracelet",IF(MID(F4538,LEN(F4538)-2,1)="4","Ring",IF(MID(F4538,LEN(F4538)-2,1)="5","Anklet","")))))</x:f>
        <x:v>Necklace</x:v>
      </x:c>
      <x:c r="H4538" s="194">
        <x:v>1</x:v>
      </x:c>
      <x:c r="I4538" s="448" t="s">
        <x:v>7755</x:v>
      </x:c>
      <x:c r="J4538" s="194" t="s">
        <x:v>7785</x:v>
      </x:c>
      <x:c r="K4538" s="194">
        <x:v>180</x:v>
      </x:c>
    </x:row>
    <x:row r="4539" spans="3:11">
      <x:c r="C4539" s="195" t="s">
        <x:v>6950</x:v>
      </x:c>
      <x:c r="D4539" s="194" t="str">
        <x:f t="shared" si="67"/>
        <x:v>Necklace</x:v>
      </x:c>
      <x:c r="E4539" s="194">
        <x:v>1</x:v>
      </x:c>
      <x:c r="F4539" s="195" t="s">
        <x:v>1841</x:v>
      </x:c>
      <x:c r="G4539" s="194" t="str">
        <x:f>IF(MID(F4539,LEN(F4539)-2,1)="1","Earring",IF(MID(F4539,LEN(F4539)-2,1)="2","Necklace",IF(MID(F4539,LEN(F4539)-2,1)="3","Bracelet",IF(MID(F4539,LEN(F4539)-2,1)="4","Ring",IF(MID(F4539,LEN(F4539)-2,1)="5","Anklet","")))))</x:f>
        <x:v>Bracelet</x:v>
      </x:c>
      <x:c r="H4539" s="194">
        <x:v>1</x:v>
      </x:c>
      <x:c r="I4539" s="448"/>
      <x:c r="J4539" s="194" t="s">
        <x:v>7785</x:v>
      </x:c>
      <x:c r="K4539" s="194">
        <x:v>190</x:v>
      </x:c>
    </x:row>
    <x:row r="4540" spans="3:11">
      <x:c r="C4540" s="195" t="s">
        <x:v>6781</x:v>
      </x:c>
      <x:c r="D4540" s="194" t="str">
        <x:f t="shared" si="67"/>
        <x:v>Necklace</x:v>
      </x:c>
      <x:c r="E4540" s="194">
        <x:v>1</x:v>
      </x:c>
      <x:c r="F4540" s="195" t="s">
        <x:v>6245</x:v>
      </x:c>
      <x:c r="G4540" s="194" t="str">
        <x:f>IF(MID(F4540,LEN(F4540)-2,1)="1","Earring",IF(MID(F4540,LEN(F4540)-2,1)="2","Necklace",IF(MID(F4540,LEN(F4540)-2,1)="3","Bracelet",IF(MID(F4540,LEN(F4540)-2,1)="4","Ring",IF(MID(F4540,LEN(F4540)-2,1)="5","Anklet","")))))</x:f>
        <x:v>Bracelet</x:v>
      </x:c>
      <x:c r="H4540" s="194">
        <x:v>1</x:v>
      </x:c>
      <x:c r="I4540" s="448" t="s">
        <x:v>7755</x:v>
      </x:c>
      <x:c r="J4540" s="194" t="s">
        <x:v>7785</x:v>
      </x:c>
      <x:c r="K4540" s="194">
        <x:v>200</x:v>
      </x:c>
    </x:row>
    <x:row r="4541" spans="3:11">
      <x:c r="C4541" s="195" t="s">
        <x:v>8633</x:v>
      </x:c>
      <x:c r="D4541" s="194" t="str">
        <x:f t="shared" si="67"/>
        <x:v>Necklace</x:v>
      </x:c>
      <x:c r="E4541" s="194">
        <x:v>1</x:v>
      </x:c>
      <x:c r="F4541" s="233" t="s">
        <x:v>4587</x:v>
      </x:c>
      <x:c r="G4541" s="188" t="s">
        <x:v>6843</x:v>
      </x:c>
      <x:c r="H4541" s="234">
        <x:v>1</x:v>
      </x:c>
      <x:c r="I4541" s="448" t="s">
        <x:v>7755</x:v>
      </x:c>
      <x:c r="J4541" s="194" t="s">
        <x:v>7785</x:v>
      </x:c>
      <x:c r="K4541" s="194">
        <x:v>160</x:v>
      </x:c>
    </x:row>
    <x:row r="4542" spans="3:11">
      <x:c r="C4542" s="195" t="s">
        <x:v>4197</x:v>
      </x:c>
      <x:c r="D4542" s="194" t="str">
        <x:f t="shared" si="67"/>
        <x:v>Ring</x:v>
      </x:c>
      <x:c r="E4542" s="194">
        <x:v>1</x:v>
      </x:c>
      <x:c r="F4542" s="233" t="s">
        <x:v>4493</x:v>
      </x:c>
      <x:c r="G4542" s="188" t="s">
        <x:v>6843</x:v>
      </x:c>
      <x:c r="H4542" s="234">
        <x:v>1</x:v>
      </x:c>
      <x:c r="I4542" s="448"/>
      <x:c r="J4542" s="194" t="s">
        <x:v>7785</x:v>
      </x:c>
      <x:c r="K4542" s="194">
        <x:v>180</x:v>
      </x:c>
    </x:row>
    <x:row r="4543" spans="3:11">
      <x:c r="C4543" s="195" t="s">
        <x:v>1810</x:v>
      </x:c>
      <x:c r="D4543" s="194" t="str">
        <x:f t="shared" si="67"/>
        <x:v>Ring</x:v>
      </x:c>
      <x:c r="E4543" s="194">
        <x:v>1</x:v>
      </x:c>
      <x:c r="F4543" s="233" t="s">
        <x:v>6232</x:v>
      </x:c>
      <x:c r="G4543" s="234" t="str">
        <x:f>IF(MID(F4543,LEN(F4543)-2,1)="1","Earring",IF(MID(F4543,LEN(F4543)-2,1)="2","Necklace",IF(MID(F4543,LEN(F4543)-2,1)="3","Bracelet",IF(MID(F4543,LEN(F4543)-2,1)="4","Ring",IF(MID(F4543,LEN(F4543)-2,1)="5","Anklet","")))))</x:f>
        <x:v>Ring</x:v>
      </x:c>
      <x:c r="H4543" s="234">
        <x:v>1</x:v>
      </x:c>
      <x:c r="I4543" s="448" t="s">
        <x:v>4958</x:v>
      </x:c>
      <x:c r="J4543" s="194" t="s">
        <x:v>7785</x:v>
      </x:c>
      <x:c r="K4543" s="194">
        <x:v>240</x:v>
      </x:c>
    </x:row>
    <x:row r="4544" spans="3:11">
      <x:c r="C4544" s="195" t="s">
        <x:v>6246</x:v>
      </x:c>
      <x:c r="D4544" s="194" t="str">
        <x:f t="shared" si="67"/>
        <x:v>Ring</x:v>
      </x:c>
      <x:c r="E4544" s="194">
        <x:v>1</x:v>
      </x:c>
      <x:c r="F4544" s="233" t="s">
        <x:v>8633</x:v>
      </x:c>
      <x:c r="G4544" s="234" t="str">
        <x:f>IF(MID(F4544,LEN(F4544)-2,1)="1","Earring",IF(MID(F4544,LEN(F4544)-2,1)="2","Necklace",IF(MID(F4544,LEN(F4544)-2,1)="3","Bracelet",IF(MID(F4544,LEN(F4544)-2,1)="4","Ring",IF(MID(F4544,LEN(F4544)-2,1)="5","Anklet","")))))</x:f>
        <x:v>Necklace</x:v>
      </x:c>
      <x:c r="H4544" s="234">
        <x:v>1</x:v>
      </x:c>
      <x:c r="I4544" s="448"/>
      <x:c r="J4544" s="194" t="s">
        <x:v>7785</x:v>
      </x:c>
      <x:c r="K4544" s="194">
        <x:v>170</x:v>
      </x:c>
    </x:row>
    <x:row r="4545" spans="3:11">
      <x:c r="C4545" s="195" t="s">
        <x:v>6232</x:v>
      </x:c>
      <x:c r="D4545" s="194" t="str">
        <x:f t="shared" si="67"/>
        <x:v>Ring</x:v>
      </x:c>
      <x:c r="E4545" s="194">
        <x:v>1</x:v>
      </x:c>
      <x:c r="F4545" s="233" t="s">
        <x:v>8863</x:v>
      </x:c>
      <x:c r="G4545" s="188" t="s">
        <x:v>6843</x:v>
      </x:c>
      <x:c r="H4545" s="234">
        <x:v>1</x:v>
      </x:c>
      <x:c r="I4545" s="448"/>
      <x:c r="J4545" s="194" t="s">
        <x:v>7785</x:v>
      </x:c>
      <x:c r="K4545" s="194">
        <x:v>190</x:v>
      </x:c>
    </x:row>
    <x:row r="4546" spans="5:5">
      <x:c r="E4546" s="194">
        <x:f>SUM(E4522:E4545)</x:f>
        <x:v>24</x:v>
      </x:c>
    </x:row>
    <x:row r="4547" spans="1:11">
      <x:c r="A4547" s="186">
        <x:v>46021</x:v>
      </x:c>
      <x:c r="B4547" s="452" t="s">
        <x:v>7779</x:v>
      </x:c>
      <x:c r="C4547" s="195" t="s">
        <x:v>4219</x:v>
      </x:c>
      <x:c r="D4547" s="194" t="s">
        <x:v>2999</x:v>
      </x:c>
      <x:c r="E4547" s="194">
        <x:v>1</x:v>
      </x:c>
      <x:c r="F4547" s="195" t="s">
        <x:v>5842</x:v>
      </x:c>
      <x:c r="G4547" s="194" t="str">
        <x:f>IF(MID(F4547,LEN(F4547)-2,1)="1","Earring",IF(MID(F4547,LEN(F4547)-2,1)="2","Necklace",IF(MID(F4547,LEN(F4547)-2,1)="3","Bracelet",IF(MID(F4547,LEN(F4547)-2,1)="4","Ring",IF(MID(F4547,LEN(F4547)-2,1)="5","Anklet","")))))</x:f>
        <x:v>Ring</x:v>
      </x:c>
      <x:c r="H4547" s="194">
        <x:v>1</x:v>
      </x:c>
      <x:c r="I4547" s="448"/>
      <x:c r="J4547" s="194" t="s">
        <x:v>7785</x:v>
      </x:c>
      <x:c r="K4547" s="194">
        <x:v>120</x:v>
      </x:c>
    </x:row>
    <x:row r="4548" spans="3:11">
      <x:c r="C4548" s="195" t="s">
        <x:v>5659</x:v>
      </x:c>
      <x:c r="D4548" s="194" t="s">
        <x:v>2999</x:v>
      </x:c>
      <x:c r="E4548" s="194">
        <x:v>1</x:v>
      </x:c>
      <x:c r="F4548" s="195" t="s">
        <x:v>2039</x:v>
      </x:c>
      <x:c r="G4548" s="194" t="str">
        <x:f>IF(MID(F4548,LEN(F4548)-2,1)="1","Earring",IF(MID(F4548,LEN(F4548)-2,1)="2","Necklace",IF(MID(F4548,LEN(F4548)-2,1)="3","Bracelet",IF(MID(F4548,LEN(F4548)-2,1)="4","Ring",IF(MID(F4548,LEN(F4548)-2,1)="5","Anklet","")))))</x:f>
        <x:v>Ring</x:v>
      </x:c>
      <x:c r="H4548" s="194">
        <x:v>1</x:v>
      </x:c>
      <x:c r="I4548" s="448" t="s">
        <x:v>4958</x:v>
      </x:c>
      <x:c r="J4548" s="194" t="s">
        <x:v>7785</x:v>
      </x:c>
      <x:c r="K4548" s="194">
        <x:v>120</x:v>
      </x:c>
    </x:row>
    <x:row r="4549" spans="3:11">
      <x:c r="C4549" s="195" t="s">
        <x:v>1786</x:v>
      </x:c>
      <x:c r="D4549" s="194" t="str">
        <x:f t="shared" ref="D4549:D4563" si="68">IF(MID(C4549,LEN(C4549)-2,1)="1","Earring",IF(MID(C4549,LEN(C4549)-2,1)="2","Necklace",IF(MID(C4549,LEN(C4549)-2,1)="3","Bracelet",IF(MID(C4549,LEN(C4549)-2,1)="4","Ring",IF(MID(C4549,LEN(C4549)-2,1)="5","Anklet","")))))</x:f>
        <x:v>Earring</x:v>
      </x:c>
      <x:c r="E4549" s="194">
        <x:v>1</x:v>
      </x:c>
      <x:c r="F4549" s="710" t="s">
        <x:v>1786</x:v>
      </x:c>
      <x:c r="G4549" s="711" t="str">
        <x:f>IF(MID(F4549,LEN(F4549)-2,1)="1","Earring",IF(MID(F4549,LEN(F4549)-2,1)="2","Necklace",IF(MID(F4549,LEN(F4549)-2,1)="3","Bracelet",IF(MID(F4549,LEN(F4549)-2,1)="4","Ring",IF(MID(F4549,LEN(F4549)-2,1)="5","Anklet","")))))</x:f>
        <x:v>Earring</x:v>
      </x:c>
      <x:c r="H4549" s="711">
        <x:v>1</x:v>
      </x:c>
      <x:c r="I4549" s="448" t="s">
        <x:v>4958</x:v>
      </x:c>
      <x:c r="J4549" s="194" t="s">
        <x:v>7348</x:v>
      </x:c>
      <x:c r="K4549" s="194">
        <x:v>150</x:v>
      </x:c>
    </x:row>
    <x:row r="4550" spans="3:11">
      <x:c r="C4550" s="195" t="s">
        <x:v>6842</x:v>
      </x:c>
      <x:c r="D4550" s="194" t="str">
        <x:f t="shared" si="68"/>
        <x:v>Earring</x:v>
      </x:c>
      <x:c r="E4550" s="194">
        <x:v>1</x:v>
      </x:c>
      <x:c r="F4550" s="195" t="s">
        <x:v>3393</x:v>
      </x:c>
      <x:c r="G4550" s="194" t="str">
        <x:f>IF(MID(F4550,LEN(F4550)-2,1)="1","Earring",IF(MID(F4550,LEN(F4550)-2,1)="2","Necklace",IF(MID(F4550,LEN(F4550)-2,1)="3","Bracelet",IF(MID(F4550,LEN(F4550)-2,1)="4","Ring",IF(MID(F4550,LEN(F4550)-2,1)="5","Anklet","")))))</x:f>
        <x:v>Ring</x:v>
      </x:c>
      <x:c r="H4550" s="194">
        <x:v>1</x:v>
      </x:c>
      <x:c r="I4550" s="448" t="s">
        <x:v>7755</x:v>
      </x:c>
      <x:c r="J4550" s="194" t="s">
        <x:v>7785</x:v>
      </x:c>
      <x:c r="K4550" s="194">
        <x:v>160</x:v>
      </x:c>
    </x:row>
    <x:row r="4551" spans="3:11">
      <x:c r="C4551" s="195" t="s">
        <x:v>8893</x:v>
      </x:c>
      <x:c r="D4551" s="194" t="str">
        <x:f t="shared" si="68"/>
        <x:v>Earring</x:v>
      </x:c>
      <x:c r="E4551" s="194">
        <x:v>1</x:v>
      </x:c>
      <x:c r="F4551" s="346" t="s">
        <x:v>6842</x:v>
      </x:c>
      <x:c r="G4551" s="347" t="str">
        <x:f>IF(MID(F4551,LEN(F4551)-2,1)="1","Earring",IF(MID(F4551,LEN(F4551)-2,1)="2","Necklace",IF(MID(F4551,LEN(F4551)-2,1)="3","Bracelet",IF(MID(F4551,LEN(F4551)-2,1)="4","Ring",IF(MID(F4551,LEN(F4551)-2,1)="5","Anklet","")))))</x:f>
        <x:v>Earring</x:v>
      </x:c>
      <x:c r="H4551" s="347">
        <x:v>1</x:v>
      </x:c>
      <x:c r="I4551" s="448"/>
      <x:c r="J4551" s="194" t="s">
        <x:v>3163</x:v>
      </x:c>
      <x:c r="K4551" s="194">
        <x:v>150</x:v>
      </x:c>
    </x:row>
    <x:row r="4552" spans="3:11">
      <x:c r="C4552" s="195" t="s">
        <x:v>9051</x:v>
      </x:c>
      <x:c r="D4552" s="194" t="str">
        <x:f t="shared" si="68"/>
        <x:v>Earring</x:v>
      </x:c>
      <x:c r="E4552" s="194">
        <x:v>1</x:v>
      </x:c>
      <x:c r="F4552" s="346" t="s">
        <x:v>3332</x:v>
      </x:c>
      <x:c r="G4552" s="347" t="str">
        <x:f>IF(MID(F4552,LEN(F4552)-2,1)="1","Earring",IF(MID(F4552,LEN(F4552)-2,1)="2","Necklace",IF(MID(F4552,LEN(F4552)-2,1)="3","Bracelet",IF(MID(F4552,LEN(F4552)-2,1)="4","Ring",IF(MID(F4552,LEN(F4552)-2,1)="5","Anklet","")))))</x:f>
        <x:v>Necklace</x:v>
      </x:c>
      <x:c r="H4552" s="347">
        <x:v>1</x:v>
      </x:c>
      <x:c r="I4552" s="448" t="s">
        <x:v>4958</x:v>
      </x:c>
      <x:c r="J4552" s="194" t="s">
        <x:v>3163</x:v>
      </x:c>
      <x:c r="K4552" s="194">
        <x:v>240</x:v>
      </x:c>
    </x:row>
    <x:row r="4553" spans="3:11">
      <x:c r="C4553" s="195" t="s">
        <x:v>3332</x:v>
      </x:c>
      <x:c r="D4553" s="194" t="str">
        <x:f t="shared" si="68"/>
        <x:v>Necklace</x:v>
      </x:c>
      <x:c r="E4553" s="194">
        <x:v>1</x:v>
      </x:c>
      <x:c r="F4553" s="346" t="s">
        <x:v>6292</x:v>
      </x:c>
      <x:c r="G4553" s="347" t="str">
        <x:f>IF(MID(F4553,LEN(F4553)-2,1)="1","Earring",IF(MID(F4553,LEN(F4553)-2,1)="2","Necklace",IF(MID(F4553,LEN(F4553)-2,1)="3","Bracelet",IF(MID(F4553,LEN(F4553)-2,1)="4","Ring",IF(MID(F4553,LEN(F4553)-2,1)="5","Anklet","")))))</x:f>
        <x:v>Ring</x:v>
      </x:c>
      <x:c r="H4553" s="347">
        <x:v>1</x:v>
      </x:c>
      <x:c r="I4553" s="448"/>
      <x:c r="J4553" s="194" t="s">
        <x:v>7785</x:v>
      </x:c>
      <x:c r="K4553" s="194">
        <x:v>190</x:v>
      </x:c>
    </x:row>
    <x:row r="4554" spans="3:11">
      <x:c r="C4554" s="195" t="s">
        <x:v>4555</x:v>
      </x:c>
      <x:c r="D4554" s="194" t="str">
        <x:f t="shared" si="68"/>
        <x:v>Necklace</x:v>
      </x:c>
      <x:c r="E4554" s="194">
        <x:v>1</x:v>
      </x:c>
      <x:c r="F4554" s="346" t="s">
        <x:v>4555</x:v>
      </x:c>
      <x:c r="G4554" s="347" t="str">
        <x:f>IF(MID(F4554,LEN(F4554)-2,1)="1","Earring",IF(MID(F4554,LEN(F4554)-2,1)="2","Necklace",IF(MID(F4554,LEN(F4554)-2,1)="3","Bracelet",IF(MID(F4554,LEN(F4554)-2,1)="4","Ring",IF(MID(F4554,LEN(F4554)-2,1)="5","Anklet","")))))</x:f>
        <x:v>Necklace</x:v>
      </x:c>
      <x:c r="H4554" s="347">
        <x:v>1</x:v>
      </x:c>
      <x:c r="I4554" s="448" t="s">
        <x:v>7755</x:v>
      </x:c>
      <x:c r="J4554" s="194" t="s">
        <x:v>8995</x:v>
      </x:c>
      <x:c r="K4554" s="194">
        <x:v>150</x:v>
      </x:c>
    </x:row>
    <x:row r="4555" spans="3:11">
      <x:c r="C4555" s="195" t="s">
        <x:v>6172</x:v>
      </x:c>
      <x:c r="D4555" s="194" t="str">
        <x:f t="shared" si="68"/>
        <x:v>Necklace</x:v>
      </x:c>
      <x:c r="E4555" s="194">
        <x:v>1</x:v>
      </x:c>
      <x:c r="F4555" s="195" t="s">
        <x:v>6246</x:v>
      </x:c>
      <x:c r="G4555" s="194" t="str">
        <x:f>IF(MID(F4555,LEN(F4555)-2,1)="1","Earring",IF(MID(F4555,LEN(F4555)-2,1)="2","Necklace",IF(MID(F4555,LEN(F4555)-2,1)="3","Bracelet",IF(MID(F4555,LEN(F4555)-2,1)="4","Ring",IF(MID(F4555,LEN(F4555)-2,1)="5","Anklet","")))))</x:f>
        <x:v>Ring</x:v>
      </x:c>
      <x:c r="H4555" s="194">
        <x:v>1</x:v>
      </x:c>
      <x:c r="I4555" s="448" t="s">
        <x:v>4958</x:v>
      </x:c>
      <x:c r="J4555" s="194" t="s">
        <x:v>3163</x:v>
      </x:c>
      <x:c r="K4555" s="194">
        <x:v>200</x:v>
      </x:c>
    </x:row>
    <x:row r="4556" spans="3:11">
      <x:c r="C4556" s="195" t="s">
        <x:v>2257</x:v>
      </x:c>
      <x:c r="D4556" s="194" t="str">
        <x:f t="shared" si="68"/>
        <x:v>Necklace</x:v>
      </x:c>
      <x:c r="E4556" s="194">
        <x:v>1</x:v>
      </x:c>
      <x:c r="F4556" s="195" t="s">
        <x:v>4219</x:v>
      </x:c>
      <x:c r="G4556" s="194" t="s">
        <x:v>2999</x:v>
      </x:c>
      <x:c r="H4556" s="194">
        <x:v>1</x:v>
      </x:c>
      <x:c r="I4556" s="448" t="s">
        <x:v>4958</x:v>
      </x:c>
      <x:c r="J4556" s="194" t="s">
        <x:v>7348</x:v>
      </x:c>
      <x:c r="K4556" s="194">
        <x:v>350</x:v>
      </x:c>
    </x:row>
    <x:row r="4557" spans="3:11">
      <x:c r="C4557" s="195" t="s">
        <x:v>2192</x:v>
      </x:c>
      <x:c r="D4557" s="194" t="str">
        <x:f t="shared" si="68"/>
        <x:v>Necklace</x:v>
      </x:c>
      <x:c r="E4557" s="194">
        <x:v>1</x:v>
      </x:c>
      <x:c r="F4557" s="195" t="s">
        <x:v>5659</x:v>
      </x:c>
      <x:c r="G4557" s="194" t="s">
        <x:v>2999</x:v>
      </x:c>
      <x:c r="H4557" s="194">
        <x:v>1</x:v>
      </x:c>
      <x:c r="I4557" s="448" t="s">
        <x:v>7755</x:v>
      </x:c>
      <x:c r="J4557" s="194" t="s">
        <x:v>7348</x:v>
      </x:c>
      <x:c r="K4557" s="194">
        <x:v>360</x:v>
      </x:c>
    </x:row>
    <x:row r="4558" spans="3:11">
      <x:c r="C4558" s="195" t="s">
        <x:v>9062</x:v>
      </x:c>
      <x:c r="D4558" s="194" t="str">
        <x:f t="shared" si="68"/>
        <x:v>Ring</x:v>
      </x:c>
      <x:c r="E4558" s="194">
        <x:v>1</x:v>
      </x:c>
      <x:c r="F4558" s="349" t="s">
        <x:v>6172</x:v>
      </x:c>
      <x:c r="G4558" s="350" t="str">
        <x:f>IF(MID(F4558,LEN(F4558)-2,1)="1","Earring",IF(MID(F4558,LEN(F4558)-2,1)="2","Necklace",IF(MID(F4558,LEN(F4558)-2,1)="3","Bracelet",IF(MID(F4558,LEN(F4558)-2,1)="4","Ring",IF(MID(F4558,LEN(F4558)-2,1)="5","Anklet","")))))</x:f>
        <x:v>Necklace</x:v>
      </x:c>
      <x:c r="H4558" s="350">
        <x:v>1</x:v>
      </x:c>
      <x:c r="I4558" s="448" t="s">
        <x:v>4958</x:v>
      </x:c>
      <x:c r="J4558" s="194" t="s">
        <x:v>7785</x:v>
      </x:c>
      <x:c r="K4558" s="194">
        <x:v>190</x:v>
      </x:c>
    </x:row>
    <x:row r="4559" spans="3:11">
      <x:c r="C4559" s="195" t="s">
        <x:v>4336</x:v>
      </x:c>
      <x:c r="D4559" s="194" t="str">
        <x:f t="shared" si="68"/>
        <x:v>Ring</x:v>
      </x:c>
      <x:c r="E4559" s="194">
        <x:v>1</x:v>
      </x:c>
      <x:c r="F4559" s="349" t="s">
        <x:v>8908</x:v>
      </x:c>
      <x:c r="G4559" s="350" t="str">
        <x:f>IF(MID(F4559,LEN(F4559)-2,1)="1","Earring",IF(MID(F4559,LEN(F4559)-2,1)="2","Necklace",IF(MID(F4559,LEN(F4559)-2,1)="3","Bracelet",IF(MID(F4559,LEN(F4559)-2,1)="4","Ring",IF(MID(F4559,LEN(F4559)-2,1)="5","Anklet","")))))</x:f>
        <x:v>Ring</x:v>
      </x:c>
      <x:c r="H4559" s="350">
        <x:v>1</x:v>
      </x:c>
      <x:c r="I4559" s="448" t="s">
        <x:v>4958</x:v>
      </x:c>
      <x:c r="J4559" s="194" t="s">
        <x:v>7785</x:v>
      </x:c>
      <x:c r="K4559" s="194">
        <x:v>150</x:v>
      </x:c>
    </x:row>
    <x:row r="4560" spans="3:11">
      <x:c r="C4560" s="195" t="s">
        <x:v>3393</x:v>
      </x:c>
      <x:c r="D4560" s="194" t="str">
        <x:f t="shared" si="68"/>
        <x:v>Ring</x:v>
      </x:c>
      <x:c r="E4560" s="194">
        <x:v>1</x:v>
      </x:c>
      <x:c r="F4560" s="349" t="s">
        <x:v>8893</x:v>
      </x:c>
      <x:c r="G4560" s="350" t="str">
        <x:f>IF(MID(F4560,LEN(F4560)-2,1)="1","Earring",IF(MID(F4560,LEN(F4560)-2,1)="2","Necklace",IF(MID(F4560,LEN(F4560)-2,1)="3","Bracelet",IF(MID(F4560,LEN(F4560)-2,1)="4","Ring",IF(MID(F4560,LEN(F4560)-2,1)="5","Anklet","")))))</x:f>
        <x:v>Earring</x:v>
      </x:c>
      <x:c r="H4560" s="350">
        <x:v>1</x:v>
      </x:c>
      <x:c r="I4560" s="448"/>
      <x:c r="J4560" s="194" t="s">
        <x:v>3163</x:v>
      </x:c>
      <x:c r="K4560" s="194">
        <x:v>160</x:v>
      </x:c>
    </x:row>
    <x:row r="4561" spans="3:11">
      <x:c r="C4561" s="195" t="s">
        <x:v>6292</x:v>
      </x:c>
      <x:c r="D4561" s="194" t="str">
        <x:f t="shared" si="68"/>
        <x:v>Ring</x:v>
      </x:c>
      <x:c r="E4561" s="194">
        <x:v>1</x:v>
      </x:c>
      <x:c r="F4561" s="349" t="s">
        <x:v>2257</x:v>
      </x:c>
      <x:c r="G4561" s="350" t="str">
        <x:f>IF(MID(F4561,LEN(F4561)-2,1)="1","Earring",IF(MID(F4561,LEN(F4561)-2,1)="2","Necklace",IF(MID(F4561,LEN(F4561)-2,1)="3","Bracelet",IF(MID(F4561,LEN(F4561)-2,1)="4","Ring",IF(MID(F4561,LEN(F4561)-2,1)="5","Anklet","")))))</x:f>
        <x:v>Necklace</x:v>
      </x:c>
      <x:c r="H4561" s="350">
        <x:v>1</x:v>
      </x:c>
      <x:c r="I4561" s="448" t="s">
        <x:v>7755</x:v>
      </x:c>
      <x:c r="J4561" s="194" t="s">
        <x:v>3163</x:v>
      </x:c>
      <x:c r="K4561" s="194">
        <x:v>270</x:v>
      </x:c>
    </x:row>
    <x:row r="4562" spans="3:11">
      <x:c r="C4562" s="195" t="s">
        <x:v>6246</x:v>
      </x:c>
      <x:c r="D4562" s="194" t="str">
        <x:f t="shared" si="68"/>
        <x:v>Ring</x:v>
      </x:c>
      <x:c r="E4562" s="194">
        <x:v>1</x:v>
      </x:c>
      <x:c r="F4562" s="349" t="s">
        <x:v>2192</x:v>
      </x:c>
      <x:c r="G4562" s="350" t="str">
        <x:f>IF(MID(F4562,LEN(F4562)-2,1)="1","Earring",IF(MID(F4562,LEN(F4562)-2,1)="2","Necklace",IF(MID(F4562,LEN(F4562)-2,1)="3","Bracelet",IF(MID(F4562,LEN(F4562)-2,1)="4","Ring",IF(MID(F4562,LEN(F4562)-2,1)="5","Anklet","")))))</x:f>
        <x:v>Necklace</x:v>
      </x:c>
      <x:c r="H4562" s="350">
        <x:v>1</x:v>
      </x:c>
      <x:c r="I4562" s="448"/>
      <x:c r="J4562" s="194" t="s">
        <x:v>7785</x:v>
      </x:c>
      <x:c r="K4562" s="194">
        <x:v>160</x:v>
      </x:c>
    </x:row>
    <x:row r="4563" spans="3:11">
      <x:c r="C4563" s="195" t="s">
        <x:v>8908</x:v>
      </x:c>
      <x:c r="D4563" s="194" t="str">
        <x:f t="shared" si="68"/>
        <x:v>Ring</x:v>
      </x:c>
      <x:c r="E4563" s="194">
        <x:v>1</x:v>
      </x:c>
      <x:c r="F4563" s="349" t="s">
        <x:v>9051</x:v>
      </x:c>
      <x:c r="G4563" s="350" t="str">
        <x:f>IF(MID(F4563,LEN(F4563)-2,1)="1","Earring",IF(MID(F4563,LEN(F4563)-2,1)="2","Necklace",IF(MID(F4563,LEN(F4563)-2,1)="3","Bracelet",IF(MID(F4563,LEN(F4563)-2,1)="4","Ring",IF(MID(F4563,LEN(F4563)-2,1)="5","Anklet","")))))</x:f>
        <x:v>Earring</x:v>
      </x:c>
      <x:c r="H4563" s="350">
        <x:v>1</x:v>
      </x:c>
      <x:c r="I4563" s="448"/>
      <x:c r="J4563" s="194" t="s">
        <x:v>3163</x:v>
      </x:c>
      <x:c r="K4563" s="194">
        <x:v>190</x:v>
      </x:c>
    </x:row>
    <x:row r="4564" spans="5:5">
      <x:c r="E4564" s="194">
        <x:f>SUM(E4547:E4563)</x:f>
        <x:v>17</x:v>
      </x:c>
    </x:row>
    <x:row r="4565" spans="1:11">
      <x:c r="A4565" s="186">
        <x:v>46022</x:v>
      </x:c>
      <x:c r="B4565" s="452" t="s">
        <x:v>7762</x:v>
      </x:c>
      <x:c r="C4565" s="195" t="s">
        <x:v>6005</x:v>
      </x:c>
      <x:c r="D4565" s="194" t="str">
        <x:f t="shared" ref="D4565:D4574" si="69">IF(MID(C4565,LEN(C4565)-2,1)="1","Earring",IF(MID(C4565,LEN(C4565)-2,1)="2","Necklace",IF(MID(C4565,LEN(C4565)-2,1)="3","Bracelet",IF(MID(C4565,LEN(C4565)-2,1)="4","Ring",IF(MID(C4565,LEN(C4565)-2,1)="5","Anklet","")))))</x:f>
        <x:v>Bracelet</x:v>
      </x:c>
      <x:c r="E4565" s="194">
        <x:v>1</x:v>
      </x:c>
      <x:c r="F4565" s="361" t="s">
        <x:v>8239</x:v>
      </x:c>
      <x:c r="G4565" s="362" t="str">
        <x:f>IF(MID(F4565,LEN(F4565)-2,1)="1","Earring",IF(MID(F4565,LEN(F4565)-2,1)="2","Necklace",IF(MID(F4565,LEN(F4565)-2,1)="3","Bracelet",IF(MID(F4565,LEN(F4565)-2,1)="4","Ring",IF(MID(F4565,LEN(F4565)-2,1)="5","Anklet","")))))</x:f>
        <x:v>Bracelet</x:v>
      </x:c>
      <x:c r="H4565" s="362">
        <x:v>1</x:v>
      </x:c>
      <x:c r="I4565" s="448" t="s">
        <x:v>4958</x:v>
      </x:c>
      <x:c r="J4565" s="194" t="s">
        <x:v>7785</x:v>
      </x:c>
      <x:c r="K4565" s="194">
        <x:v>230</x:v>
      </x:c>
    </x:row>
    <x:row r="4566" spans="3:11">
      <x:c r="C4566" s="195" t="s">
        <x:v>4549</x:v>
      </x:c>
      <x:c r="D4566" s="194" t="str">
        <x:f t="shared" si="69"/>
        <x:v>Bracelet</x:v>
      </x:c>
      <x:c r="E4566" s="194">
        <x:v>1</x:v>
      </x:c>
      <x:c r="F4566" s="195" t="s">
        <x:v>6861</x:v>
      </x:c>
      <x:c r="G4566" s="194" t="str">
        <x:f>IF(MID(F4566,LEN(F4566)-2,1)="1","Earring",IF(MID(F4566,LEN(F4566)-2,1)="2","Necklace",IF(MID(F4566,LEN(F4566)-2,1)="3","Bracelet",IF(MID(F4566,LEN(F4566)-2,1)="4","Ring",IF(MID(F4566,LEN(F4566)-2,1)="5","Anklet","")))))</x:f>
        <x:v>Ring</x:v>
      </x:c>
      <x:c r="H4566" s="194">
        <x:v>1</x:v>
      </x:c>
      <x:c r="I4566" s="448"/>
      <x:c r="J4566" s="194" t="s">
        <x:v>7785</x:v>
      </x:c>
      <x:c r="K4566" s="194">
        <x:v>140</x:v>
      </x:c>
    </x:row>
    <x:row r="4567" spans="3:11">
      <x:c r="C4567" s="195" t="s">
        <x:v>6107</x:v>
      </x:c>
      <x:c r="D4567" s="194" t="str">
        <x:f t="shared" si="69"/>
        <x:v>Bracelet</x:v>
      </x:c>
      <x:c r="E4567" s="194">
        <x:v>1</x:v>
      </x:c>
      <x:c r="F4567" s="355" t="s">
        <x:v>4549</x:v>
      </x:c>
      <x:c r="G4567" s="356" t="str">
        <x:f>IF(MID(F4567,LEN(F4567)-2,1)="1","Earring",IF(MID(F4567,LEN(F4567)-2,1)="2","Necklace",IF(MID(F4567,LEN(F4567)-2,1)="3","Bracelet",IF(MID(F4567,LEN(F4567)-2,1)="4","Ring",IF(MID(F4567,LEN(F4567)-2,1)="5","Anklet","")))))</x:f>
        <x:v>Bracelet</x:v>
      </x:c>
      <x:c r="H4567" s="356">
        <x:v>1</x:v>
      </x:c>
      <x:c r="I4567" s="448" t="s">
        <x:v>7755</x:v>
      </x:c>
      <x:c r="J4567" s="194" t="s">
        <x:v>3163</x:v>
      </x:c>
      <x:c r="K4567" s="194">
        <x:v>420</x:v>
      </x:c>
    </x:row>
    <x:row r="4568" spans="3:11">
      <x:c r="C4568" s="195" t="s">
        <x:v>6898</x:v>
      </x:c>
      <x:c r="D4568" s="194" t="str">
        <x:f t="shared" si="69"/>
        <x:v>Bracelet</x:v>
      </x:c>
      <x:c r="E4568" s="194">
        <x:v>1</x:v>
      </x:c>
      <x:c r="F4568" s="355" t="s">
        <x:v>6644</x:v>
      </x:c>
      <x:c r="G4568" s="356" t="str">
        <x:f>IF(MID(F4568,LEN(F4568)-2,1)="1","Earring",IF(MID(F4568,LEN(F4568)-2,1)="2","Necklace",IF(MID(F4568,LEN(F4568)-2,1)="3","Bracelet",IF(MID(F4568,LEN(F4568)-2,1)="4","Ring",IF(MID(F4568,LEN(F4568)-2,1)="5","Anklet","")))))</x:f>
        <x:v>Necklace</x:v>
      </x:c>
      <x:c r="H4568" s="356">
        <x:v>1</x:v>
      </x:c>
      <x:c r="I4568" s="448"/>
      <x:c r="J4568" s="194" t="s">
        <x:v>7785</x:v>
      </x:c>
      <x:c r="K4568" s="194">
        <x:v>150</x:v>
      </x:c>
    </x:row>
    <x:row r="4569" spans="3:11">
      <x:c r="C4569" s="195" t="s">
        <x:v>6644</x:v>
      </x:c>
      <x:c r="D4569" s="194" t="str">
        <x:f t="shared" si="69"/>
        <x:v>Necklace</x:v>
      </x:c>
      <x:c r="E4569" s="194">
        <x:v>1</x:v>
      </x:c>
      <x:c r="F4569" s="355" t="s">
        <x:v>4559</x:v>
      </x:c>
      <x:c r="G4569" s="356" t="str">
        <x:f>IF(MID(F4569,LEN(F4569)-2,1)="1","Earring",IF(MID(F4569,LEN(F4569)-2,1)="2","Necklace",IF(MID(F4569,LEN(F4569)-2,1)="3","Bracelet",IF(MID(F4569,LEN(F4569)-2,1)="4","Ring",IF(MID(F4569,LEN(F4569)-2,1)="5","Anklet","")))))</x:f>
        <x:v>Necklace</x:v>
      </x:c>
      <x:c r="H4569" s="356">
        <x:v>1</x:v>
      </x:c>
      <x:c r="I4569" s="448"/>
      <x:c r="J4569" s="194" t="s">
        <x:v>7785</x:v>
      </x:c>
      <x:c r="K4569" s="194">
        <x:v>150</x:v>
      </x:c>
    </x:row>
    <x:row r="4570" spans="3:11">
      <x:c r="C4570" s="195" t="s">
        <x:v>4559</x:v>
      </x:c>
      <x:c r="D4570" s="194" t="str">
        <x:f t="shared" si="69"/>
        <x:v>Necklace</x:v>
      </x:c>
      <x:c r="E4570" s="194">
        <x:v>1</x:v>
      </x:c>
      <x:c r="F4570" s="355" t="s">
        <x:v>4524</x:v>
      </x:c>
      <x:c r="G4570" s="356" t="str">
        <x:f>IF(MID(F4570,LEN(F4570)-2,1)="1","Earring",IF(MID(F4570,LEN(F4570)-2,1)="2","Necklace",IF(MID(F4570,LEN(F4570)-2,1)="3","Bracelet",IF(MID(F4570,LEN(F4570)-2,1)="4","Ring",IF(MID(F4570,LEN(F4570)-2,1)="5","Anklet","")))))</x:f>
        <x:v>Ring</x:v>
      </x:c>
      <x:c r="H4570" s="356">
        <x:v>1</x:v>
      </x:c>
      <x:c r="I4570" s="448"/>
      <x:c r="J4570" s="194" t="s">
        <x:v>3163</x:v>
      </x:c>
      <x:c r="K4570" s="194">
        <x:v>200</x:v>
      </x:c>
    </x:row>
    <x:row r="4571" spans="3:11">
      <x:c r="C4571" s="195" t="s">
        <x:v>6861</x:v>
      </x:c>
      <x:c r="D4571" s="194" t="str">
        <x:f t="shared" si="69"/>
        <x:v>Ring</x:v>
      </x:c>
      <x:c r="E4571" s="194">
        <x:v>1</x:v>
      </x:c>
      <x:c r="F4571" s="195" t="s">
        <x:v>6107</x:v>
      </x:c>
      <x:c r="G4571" s="194" t="str">
        <x:f>IF(MID(F4571,LEN(F4571)-2,1)="1","Earring",IF(MID(F4571,LEN(F4571)-2,1)="2","Necklace",IF(MID(F4571,LEN(F4571)-2,1)="3","Bracelet",IF(MID(F4571,LEN(F4571)-2,1)="4","Ring",IF(MID(F4571,LEN(F4571)-2,1)="5","Anklet","")))))</x:f>
        <x:v>Bracelet</x:v>
      </x:c>
      <x:c r="H4571" s="194">
        <x:v>1</x:v>
      </x:c>
      <x:c r="I4571" s="448"/>
      <x:c r="J4571" s="194" t="s">
        <x:v>7785</x:v>
      </x:c>
      <x:c r="K4571" s="194">
        <x:v>140</x:v>
      </x:c>
    </x:row>
    <x:row r="4572" spans="3:11">
      <x:c r="C4572" s="195" t="s">
        <x:v>4524</x:v>
      </x:c>
      <x:c r="D4572" s="194" t="str">
        <x:f t="shared" si="69"/>
        <x:v>Ring</x:v>
      </x:c>
      <x:c r="E4572" s="194">
        <x:v>1</x:v>
      </x:c>
      <x:c r="F4572" s="195" t="s">
        <x:v>6945</x:v>
      </x:c>
      <x:c r="G4572" s="194" t="str">
        <x:f>IF(MID(F4572,LEN(F4572)-2,1)="1","Earring",IF(MID(F4572,LEN(F4572)-2,1)="2","Necklace",IF(MID(F4572,LEN(F4572)-2,1)="3","Bracelet",IF(MID(F4572,LEN(F4572)-2,1)="4","Ring",IF(MID(F4572,LEN(F4572)-2,1)="5","Anklet","")))))</x:f>
        <x:v>Ring</x:v>
      </x:c>
      <x:c r="H4572" s="194">
        <x:v>1</x:v>
      </x:c>
      <x:c r="I4572" s="448"/>
      <x:c r="J4572" s="194" t="s">
        <x:v>7785</x:v>
      </x:c>
      <x:c r="K4572" s="194">
        <x:v>160</x:v>
      </x:c>
    </x:row>
    <x:row r="4573" spans="3:11">
      <x:c r="C4573" s="195" t="s">
        <x:v>6945</x:v>
      </x:c>
      <x:c r="D4573" s="194" t="str">
        <x:f t="shared" si="69"/>
        <x:v>Ring</x:v>
      </x:c>
      <x:c r="E4573" s="194">
        <x:v>1</x:v>
      </x:c>
      <x:c r="F4573" s="195" t="s">
        <x:v>6898</x:v>
      </x:c>
      <x:c r="G4573" s="194" t="str">
        <x:f>IF(MID(F4573,LEN(F4573)-2,1)="1","Earring",IF(MID(F4573,LEN(F4573)-2,1)="2","Necklace",IF(MID(F4573,LEN(F4573)-2,1)="3","Bracelet",IF(MID(F4573,LEN(F4573)-2,1)="4","Ring",IF(MID(F4573,LEN(F4573)-2,1)="5","Anklet","")))))</x:f>
        <x:v>Bracelet</x:v>
      </x:c>
      <x:c r="H4573" s="194">
        <x:v>1</x:v>
      </x:c>
      <x:c r="I4573" s="448" t="s">
        <x:v>4958</x:v>
      </x:c>
      <x:c r="J4573" s="194" t="s">
        <x:v>7785</x:v>
      </x:c>
      <x:c r="K4573" s="194">
        <x:v>150</x:v>
      </x:c>
    </x:row>
    <x:row r="4574" spans="3:11">
      <x:c r="C4574" s="195" t="s">
        <x:v>4481</x:v>
      </x:c>
      <x:c r="D4574" s="194" t="str">
        <x:f t="shared" si="69"/>
        <x:v>Ring</x:v>
      </x:c>
      <x:c r="E4574" s="194">
        <x:v>1</x:v>
      </x:c>
      <x:c r="F4574" s="233" t="s">
        <x:v>4481</x:v>
      </x:c>
      <x:c r="G4574" s="234" t="str">
        <x:f>IF(MID(F4574,LEN(F4574)-2,1)="1","Earring",IF(MID(F4574,LEN(F4574)-2,1)="2","Necklace",IF(MID(F4574,LEN(F4574)-2,1)="3","Bracelet",IF(MID(F4574,LEN(F4574)-2,1)="4","Ring",IF(MID(F4574,LEN(F4574)-2,1)="5","Anklet","")))))</x:f>
        <x:v>Ring</x:v>
      </x:c>
      <x:c r="H4574" s="234">
        <x:v>1</x:v>
      </x:c>
      <x:c r="I4574" s="448"/>
      <x:c r="J4574" s="194" t="s">
        <x:v>7348</x:v>
      </x:c>
      <x:c r="K4574" s="194">
        <x:v>150</x:v>
      </x:c>
    </x:row>
    <x:row r="4575" spans="5:5">
      <x:c r="E4575" s="194">
        <x:f>SUM(E4565:E4574)</x:f>
        <x:v>10</x:v>
      </x:c>
    </x:row>
    <x:row r="4576" spans="1:11">
      <x:c r="A4576" s="186">
        <x:v>46023</x:v>
      </x:c>
      <x:c r="B4576" s="452" t="s">
        <x:v>7753</x:v>
      </x:c>
      <x:c r="C4576" s="195" t="s">
        <x:v>8834</x:v>
      </x:c>
      <x:c r="D4576" s="194" t="str">
        <x:f>IF(MID(C4576,LEN(C4576)-2,1)="1","Earring",IF(MID(C4576,LEN(C4576)-2,1)="2","Necklace",IF(MID(C4576,LEN(C4576)-2,1)="3","Bracelet",IF(MID(C4576,LEN(C4576)-2,1)="4","Ring",IF(MID(C4576,LEN(C4576)-2,1)="5","Anklet","")))))</x:f>
        <x:v>Anklet</x:v>
      </x:c>
      <x:c r="E4576" s="194">
        <x:v>1</x:v>
      </x:c>
      <x:c r="F4576" s="195" t="s">
        <x:v>5939</x:v>
      </x:c>
      <x:c r="G4576" s="194" t="s">
        <x:v>2999</x:v>
      </x:c>
      <x:c r="H4576" s="194">
        <x:v>1</x:v>
      </x:c>
      <x:c r="I4576" s="448"/>
      <x:c r="J4576" s="194" t="s">
        <x:v>7785</x:v>
      </x:c>
      <x:c r="K4576" s="194">
        <x:v>150</x:v>
      </x:c>
    </x:row>
    <x:row r="4577" spans="3:11">
      <x:c r="C4577" s="195" t="s">
        <x:v>4285</x:v>
      </x:c>
      <x:c r="D4577" s="194" t="s">
        <x:v>2999</x:v>
      </x:c>
      <x:c r="E4577" s="194">
        <x:v>1</x:v>
      </x:c>
      <x:c r="F4577" s="712" t="s">
        <x:v>5851</x:v>
      </x:c>
      <x:c r="G4577" s="713" t="str">
        <x:f>IF(MID(F4577,LEN(F4577)-2,1)="1","Earring",IF(MID(F4577,LEN(F4577)-2,1)="2","Necklace",IF(MID(F4577,LEN(F4577)-2,1)="3","Bracelet",IF(MID(F4577,LEN(F4577)-2,1)="4","Ring",IF(MID(F4577,LEN(F4577)-2,1)="5","Anklet","")))))</x:f>
        <x:v>Earring</x:v>
      </x:c>
      <x:c r="H4577" s="713">
        <x:v>1</x:v>
      </x:c>
      <x:c r="I4577" s="448" t="s">
        <x:v>7755</x:v>
      </x:c>
      <x:c r="J4577" s="194" t="s">
        <x:v>8995</x:v>
      </x:c>
      <x:c r="K4577" s="194">
        <x:v>180</x:v>
      </x:c>
    </x:row>
    <x:row r="4578" spans="3:11">
      <x:c r="C4578" s="195" t="s">
        <x:v>3280</x:v>
      </x:c>
      <x:c r="D4578" s="194" t="s">
        <x:v>2999</x:v>
      </x:c>
      <x:c r="E4578" s="194">
        <x:v>1</x:v>
      </x:c>
      <x:c r="F4578" s="195" t="s">
        <x:v>5655</x:v>
      </x:c>
      <x:c r="G4578" s="194" t="str">
        <x:f>IF(MID(F4578,LEN(F4578)-2,1)="1","Earring",IF(MID(F4578,LEN(F4578)-2,1)="2","Necklace",IF(MID(F4578,LEN(F4578)-2,1)="3","Bracelet",IF(MID(F4578,LEN(F4578)-2,1)="4","Ring",IF(MID(F4578,LEN(F4578)-2,1)="5","Anklet","")))))</x:f>
        <x:v>Earring</x:v>
      </x:c>
      <x:c r="H4578" s="194">
        <x:v>1</x:v>
      </x:c>
      <x:c r="I4578" s="448" t="s">
        <x:v>7755</x:v>
      </x:c>
      <x:c r="J4578" s="194" t="s">
        <x:v>3163</x:v>
      </x:c>
      <x:c r="K4578" s="194">
        <x:v>195</x:v>
      </x:c>
    </x:row>
    <x:row r="4579" spans="3:11">
      <x:c r="C4579" s="195" t="s">
        <x:v>2016</x:v>
      </x:c>
      <x:c r="D4579" s="194" t="s">
        <x:v>2999</x:v>
      </x:c>
      <x:c r="E4579" s="194">
        <x:v>1</x:v>
      </x:c>
      <x:c r="F4579" s="404" t="s">
        <x:v>8624</x:v>
      </x:c>
      <x:c r="G4579" s="405" t="str">
        <x:f>IF(MID(F4579,LEN(F4579)-2,1)="1","Earring",IF(MID(F4579,LEN(F4579)-2,1)="2","Necklace",IF(MID(F4579,LEN(F4579)-2,1)="3","Bracelet",IF(MID(F4579,LEN(F4579)-2,1)="4","Ring",IF(MID(F4579,LEN(F4579)-2,1)="5","Anklet","")))))</x:f>
        <x:v>Earring</x:v>
      </x:c>
      <x:c r="H4579" s="405">
        <x:v>1</x:v>
      </x:c>
      <x:c r="I4579" s="448" t="s">
        <x:v>4958</x:v>
      </x:c>
      <x:c r="J4579" s="194" t="s">
        <x:v>7785</x:v>
      </x:c>
      <x:c r="K4579" s="194">
        <x:v>190</x:v>
      </x:c>
    </x:row>
    <x:row r="4580" spans="3:11">
      <x:c r="C4580" s="195" t="s">
        <x:v>4178</x:v>
      </x:c>
      <x:c r="D4580" s="194" t="str">
        <x:f>IF(MID(C4580,LEN(C4580)-2,1)="1","Earring",IF(MID(C4580,LEN(C4580)-2,1)="2","Necklace",IF(MID(C4580,LEN(C4580)-2,1)="3","Bracelet",IF(MID(C4580,LEN(C4580)-2,1)="4","Ring",IF(MID(C4580,LEN(C4580)-2,1)="5","Anklet","")))))</x:f>
        <x:v>Bracelet</x:v>
      </x:c>
      <x:c r="E4580" s="194">
        <x:v>1</x:v>
      </x:c>
      <x:c r="F4580" s="195" t="s">
        <x:v>4272</x:v>
      </x:c>
      <x:c r="G4580" s="194" t="str">
        <x:f>IF(MID(F4580,LEN(F4580)-2,1)="1","Earring",IF(MID(F4580,LEN(F4580)-2,1)="2","Necklace",IF(MID(F4580,LEN(F4580)-2,1)="3","Bracelet",IF(MID(F4580,LEN(F4580)-2,1)="4","Ring",IF(MID(F4580,LEN(F4580)-2,1)="5","Anklet","")))))</x:f>
        <x:v>Bracelet</x:v>
      </x:c>
      <x:c r="H4580" s="194">
        <x:v>1</x:v>
      </x:c>
      <x:c r="I4580" s="448" t="s">
        <x:v>7755</x:v>
      </x:c>
      <x:c r="J4580" s="194" t="s">
        <x:v>8995</x:v>
      </x:c>
      <x:c r="K4580" s="194">
        <x:v>240</x:v>
      </x:c>
    </x:row>
    <x:row r="4581" spans="3:11">
      <x:c r="C4581" s="195" t="s">
        <x:v>6203</x:v>
      </x:c>
      <x:c r="D4581" s="194" t="str">
        <x:f>IF(MID(C4581,LEN(C4581)-2,1)="1","Earring",IF(MID(C4581,LEN(C4581)-2,1)="2","Necklace",IF(MID(C4581,LEN(C4581)-2,1)="3","Bracelet",IF(MID(C4581,LEN(C4581)-2,1)="4","Ring",IF(MID(C4581,LEN(C4581)-2,1)="5","Anklet","")))))</x:f>
        <x:v>Bracelet</x:v>
      </x:c>
      <x:c r="E4581" s="194">
        <x:v>1</x:v>
      </x:c>
      <x:c r="F4581" s="606" t="s">
        <x:v>6813</x:v>
      </x:c>
      <x:c r="G4581" s="607" t="str">
        <x:f>IF(MID(F4581,LEN(F4581)-2,1)="1","Earring",IF(MID(F4581,LEN(F4581)-2,1)="2","Necklace",IF(MID(F4581,LEN(F4581)-2,1)="3","Bracelet",IF(MID(F4581,LEN(F4581)-2,1)="4","Ring",IF(MID(F4581,LEN(F4581)-2,1)="5","Anklet","")))))</x:f>
        <x:v>Earring</x:v>
      </x:c>
      <x:c r="H4581" s="607">
        <x:v>1</x:v>
      </x:c>
      <x:c r="I4581" s="448" t="s">
        <x:v>7755</x:v>
      </x:c>
      <x:c r="J4581" s="194" t="s">
        <x:v>3163</x:v>
      </x:c>
      <x:c r="K4581" s="194">
        <x:v>220</x:v>
      </x:c>
    </x:row>
    <x:row r="4582" spans="3:11">
      <x:c r="C4582" s="195" t="s">
        <x:v>4232</x:v>
      </x:c>
      <x:c r="D4582" s="194" t="str">
        <x:f t="shared" ref="D4582:D4597" si="70">IF(MID(C4582,LEN(C4582)-2,1)="1","Earring",IF(MID(C4582,LEN(C4582)-2,1)="2","Necklace",IF(MID(C4582,LEN(C4582)-2,1)="3","Bracelet",IF(MID(C4582,LEN(C4582)-2,1)="4","Ring",IF(MID(C4582,LEN(C4582)-2,1)="5","Anklet","")))))</x:f>
        <x:v>Earring</x:v>
      </x:c>
      <x:c r="E4582" s="194">
        <x:v>1</x:v>
      </x:c>
      <x:c r="F4582" s="195" t="s">
        <x:v>4589</x:v>
      </x:c>
      <x:c r="G4582" s="194" t="str">
        <x:f>IF(MID(F4582,LEN(F4582)-2,1)="1","Earring",IF(MID(F4582,LEN(F4582)-2,1)="2","Necklace",IF(MID(F4582,LEN(F4582)-2,1)="3","Bracelet",IF(MID(F4582,LEN(F4582)-2,1)="4","Ring",IF(MID(F4582,LEN(F4582)-2,1)="5","Anklet","")))))</x:f>
        <x:v>Necklace</x:v>
      </x:c>
      <x:c r="H4582" s="194">
        <x:v>1</x:v>
      </x:c>
      <x:c r="I4582" s="448" t="s">
        <x:v>7755</x:v>
      </x:c>
      <x:c r="J4582" s="194" t="s">
        <x:v>7766</x:v>
      </x:c>
      <x:c r="K4582" s="194">
        <x:v>480</x:v>
      </x:c>
    </x:row>
    <x:row r="4583" spans="3:11">
      <x:c r="C4583" s="195" t="s">
        <x:v>8318</x:v>
      </x:c>
      <x:c r="D4583" s="194" t="str">
        <x:f t="shared" si="70"/>
        <x:v>Earring</x:v>
      </x:c>
      <x:c r="E4583" s="194">
        <x:v>1</x:v>
      </x:c>
      <x:c r="F4583" s="610" t="s">
        <x:v>1857</x:v>
      </x:c>
      <x:c r="G4583" s="611" t="str">
        <x:f>IF(MID(F4583,LEN(F4583)-2,1)="1","Earring",IF(MID(F4583,LEN(F4583)-2,1)="2","Necklace",IF(MID(F4583,LEN(F4583)-2,1)="3","Bracelet",IF(MID(F4583,LEN(F4583)-2,1)="4","Ring",IF(MID(F4583,LEN(F4583)-2,1)="5","Anklet","")))))</x:f>
        <x:v>Earring</x:v>
      </x:c>
      <x:c r="H4583" s="611">
        <x:v>1</x:v>
      </x:c>
      <x:c r="I4583" s="448"/>
      <x:c r="J4583" s="194" t="s">
        <x:v>7785</x:v>
      </x:c>
      <x:c r="K4583" s="194">
        <x:v>150</x:v>
      </x:c>
    </x:row>
    <x:row r="4584" spans="3:11">
      <x:c r="C4584" s="195" t="s">
        <x:v>6004</x:v>
      </x:c>
      <x:c r="D4584" s="194" t="str">
        <x:f t="shared" si="70"/>
        <x:v>Earring</x:v>
      </x:c>
      <x:c r="E4584" s="194">
        <x:v>1</x:v>
      </x:c>
      <x:c r="F4584" s="195" t="s">
        <x:v>4459</x:v>
      </x:c>
      <x:c r="G4584" s="194" t="str">
        <x:f>IF(MID(F4584,LEN(F4584)-2,1)="1","Earring",IF(MID(F4584,LEN(F4584)-2,1)="2","Necklace",IF(MID(F4584,LEN(F4584)-2,1)="3","Bracelet",IF(MID(F4584,LEN(F4584)-2,1)="4","Ring",IF(MID(F4584,LEN(F4584)-2,1)="5","Anklet","")))))</x:f>
        <x:v>Ring</x:v>
      </x:c>
      <x:c r="H4584" s="194">
        <x:v>1</x:v>
      </x:c>
      <x:c r="I4584" s="448"/>
      <x:c r="J4584" s="194" t="s">
        <x:v>7785</x:v>
      </x:c>
      <x:c r="K4584" s="194">
        <x:v>170</x:v>
      </x:c>
    </x:row>
    <x:row r="4585" spans="3:11">
      <x:c r="C4585" s="195" t="s">
        <x:v>6813</x:v>
      </x:c>
      <x:c r="D4585" s="194" t="str">
        <x:f t="shared" si="70"/>
        <x:v>Earring</x:v>
      </x:c>
      <x:c r="E4585" s="194">
        <x:v>1</x:v>
      </x:c>
      <x:c r="F4585" s="361" t="s">
        <x:v>6200</x:v>
      </x:c>
      <x:c r="G4585" s="362" t="str">
        <x:f>IF(MID(F4585,LEN(F4585)-2,1)="1","Earring",IF(MID(F4585,LEN(F4585)-2,1)="2","Necklace",IF(MID(F4585,LEN(F4585)-2,1)="3","Bracelet",IF(MID(F4585,LEN(F4585)-2,1)="4","Ring",IF(MID(F4585,LEN(F4585)-2,1)="5","Anklet","")))))</x:f>
        <x:v>Ring</x:v>
      </x:c>
      <x:c r="H4585" s="362">
        <x:v>1</x:v>
      </x:c>
      <x:c r="I4585" s="448" t="s">
        <x:v>4958</x:v>
      </x:c>
      <x:c r="J4585" s="194" t="s">
        <x:v>2858</x:v>
      </x:c>
      <x:c r="K4585" s="194">
        <x:v>180</x:v>
      </x:c>
    </x:row>
    <x:row r="4586" spans="3:11">
      <x:c r="C4586" s="195" t="s">
        <x:v>1857</x:v>
      </x:c>
      <x:c r="D4586" s="194" t="str">
        <x:f t="shared" si="70"/>
        <x:v>Earring</x:v>
      </x:c>
      <x:c r="E4586" s="194">
        <x:v>1</x:v>
      </x:c>
      <x:c r="F4586" s="361" t="s">
        <x:v>3323</x:v>
      </x:c>
      <x:c r="G4586" s="362" t="str">
        <x:f>IF(MID(F4586,LEN(F4586)-2,1)="1","Earring",IF(MID(F4586,LEN(F4586)-2,1)="2","Necklace",IF(MID(F4586,LEN(F4586)-2,1)="3","Bracelet",IF(MID(F4586,LEN(F4586)-2,1)="4","Ring",IF(MID(F4586,LEN(F4586)-2,1)="5","Anklet","")))))</x:f>
        <x:v>Necklace</x:v>
      </x:c>
      <x:c r="H4586" s="362">
        <x:v>1</x:v>
      </x:c>
      <x:c r="I4586" s="448"/>
      <x:c r="J4586" s="194" t="s">
        <x:v>7785</x:v>
      </x:c>
      <x:c r="K4586" s="194">
        <x:v>190</x:v>
      </x:c>
    </x:row>
    <x:row r="4587" spans="3:11">
      <x:c r="C4587" s="195" t="s">
        <x:v>4780</x:v>
      </x:c>
      <x:c r="D4587" s="194" t="str">
        <x:f t="shared" si="70"/>
        <x:v>Earring</x:v>
      </x:c>
      <x:c r="E4587" s="194">
        <x:v>1</x:v>
      </x:c>
      <x:c r="F4587" s="195" t="s">
        <x:v>3280</x:v>
      </x:c>
      <x:c r="G4587" s="194" t="s">
        <x:v>2999</x:v>
      </x:c>
      <x:c r="H4587" s="194">
        <x:v>1</x:v>
      </x:c>
      <x:c r="I4587" s="448" t="s">
        <x:v>7755</x:v>
      </x:c>
      <x:c r="J4587" s="194" t="s">
        <x:v>7785</x:v>
      </x:c>
      <x:c r="K4587" s="194">
        <x:v>180</x:v>
      </x:c>
    </x:row>
    <x:row r="4588" spans="3:11">
      <x:c r="C4588" s="195" t="s">
        <x:v>1909</x:v>
      </x:c>
      <x:c r="D4588" s="194" t="str">
        <x:f t="shared" si="70"/>
        <x:v>Earring</x:v>
      </x:c>
      <x:c r="E4588" s="194">
        <x:v>1</x:v>
      </x:c>
      <x:c r="F4588" s="195" t="s">
        <x:v>4780</x:v>
      </x:c>
      <x:c r="G4588" s="194" t="str">
        <x:f>IF(MID(F4588,LEN(F4588)-2,1)="1","Earring",IF(MID(F4588,LEN(F4588)-2,1)="2","Necklace",IF(MID(F4588,LEN(F4588)-2,1)="3","Bracelet",IF(MID(F4588,LEN(F4588)-2,1)="4","Ring",IF(MID(F4588,LEN(F4588)-2,1)="5","Anklet","")))))</x:f>
        <x:v>Earring</x:v>
      </x:c>
      <x:c r="H4588" s="194">
        <x:v>1</x:v>
      </x:c>
      <x:c r="I4588" s="448" t="s">
        <x:v>4958</x:v>
      </x:c>
      <x:c r="J4588" s="194" t="s">
        <x:v>7785</x:v>
      </x:c>
      <x:c r="K4588" s="194">
        <x:v>150</x:v>
      </x:c>
    </x:row>
    <x:row r="4589" spans="3:11">
      <x:c r="C4589" s="195" t="s">
        <x:v>3303</x:v>
      </x:c>
      <x:c r="D4589" s="194" t="str">
        <x:f t="shared" si="70"/>
        <x:v>Earring</x:v>
      </x:c>
      <x:c r="E4589" s="194">
        <x:v>1</x:v>
      </x:c>
      <x:c r="F4589" s="195" t="s">
        <x:v>1909</x:v>
      </x:c>
      <x:c r="G4589" s="194" t="str">
        <x:f>IF(MID(F4589,LEN(F4589)-2,1)="1","Earring",IF(MID(F4589,LEN(F4589)-2,1)="2","Necklace",IF(MID(F4589,LEN(F4589)-2,1)="3","Bracelet",IF(MID(F4589,LEN(F4589)-2,1)="4","Ring",IF(MID(F4589,LEN(F4589)-2,1)="5","Anklet","")))))</x:f>
        <x:v>Earring</x:v>
      </x:c>
      <x:c r="H4589" s="194">
        <x:v>1</x:v>
      </x:c>
      <x:c r="I4589" s="448"/>
      <x:c r="J4589" s="194" t="s">
        <x:v>7785</x:v>
      </x:c>
      <x:c r="K4589" s="194">
        <x:v>150</x:v>
      </x:c>
    </x:row>
    <x:row r="4590" spans="3:11">
      <x:c r="C4590" s="195" t="s">
        <x:v>6665</x:v>
      </x:c>
      <x:c r="D4590" s="194" t="str">
        <x:f t="shared" si="70"/>
        <x:v>Earring</x:v>
      </x:c>
      <x:c r="E4590" s="194">
        <x:v>1</x:v>
      </x:c>
      <x:c r="F4590" s="355" t="s">
        <x:v>4711</x:v>
      </x:c>
      <x:c r="G4590" s="356" t="str">
        <x:f>IF(MID(F4590,LEN(F4590)-2,1)="1","Earring",IF(MID(F4590,LEN(F4590)-2,1)="2","Necklace",IF(MID(F4590,LEN(F4590)-2,1)="3","Bracelet",IF(MID(F4590,LEN(F4590)-2,1)="4","Ring",IF(MID(F4590,LEN(F4590)-2,1)="5","Anklet","")))))</x:f>
        <x:v>Necklace</x:v>
      </x:c>
      <x:c r="H4590" s="356">
        <x:v>1</x:v>
      </x:c>
      <x:c r="I4590" s="448"/>
      <x:c r="J4590" s="194" t="s">
        <x:v>7785</x:v>
      </x:c>
      <x:c r="K4590" s="194">
        <x:v>160</x:v>
      </x:c>
    </x:row>
    <x:row r="4591" spans="3:11">
      <x:c r="C4591" s="195" t="s">
        <x:v>3310</x:v>
      </x:c>
      <x:c r="D4591" s="194" t="str">
        <x:f t="shared" si="70"/>
        <x:v>Earring</x:v>
      </x:c>
      <x:c r="E4591" s="194">
        <x:v>1</x:v>
      </x:c>
      <x:c r="F4591" s="355" t="s">
        <x:v>6203</x:v>
      </x:c>
      <x:c r="G4591" s="356" t="str">
        <x:f>IF(MID(F4591,LEN(F4591)-2,1)="1","Earring",IF(MID(F4591,LEN(F4591)-2,1)="2","Necklace",IF(MID(F4591,LEN(F4591)-2,1)="3","Bracelet",IF(MID(F4591,LEN(F4591)-2,1)="4","Ring",IF(MID(F4591,LEN(F4591)-2,1)="5","Anklet","")))))</x:f>
        <x:v>Bracelet</x:v>
      </x:c>
      <x:c r="H4591" s="356">
        <x:v>1</x:v>
      </x:c>
      <x:c r="I4591" s="448"/>
      <x:c r="J4591" s="194" t="s">
        <x:v>7785</x:v>
      </x:c>
      <x:c r="K4591" s="194">
        <x:v>250</x:v>
      </x:c>
    </x:row>
    <x:row r="4592" spans="3:11">
      <x:c r="C4592" s="195" t="s">
        <x:v>8918</x:v>
      </x:c>
      <x:c r="D4592" s="194" t="str">
        <x:f t="shared" si="70"/>
        <x:v>Earring</x:v>
      </x:c>
      <x:c r="E4592" s="194">
        <x:v>1</x:v>
      </x:c>
      <x:c r="F4592" s="355" t="s">
        <x:v>3303</x:v>
      </x:c>
      <x:c r="G4592" s="356" t="str">
        <x:f>IF(MID(F4592,LEN(F4592)-2,1)="1","Earring",IF(MID(F4592,LEN(F4592)-2,1)="2","Necklace",IF(MID(F4592,LEN(F4592)-2,1)="3","Bracelet",IF(MID(F4592,LEN(F4592)-2,1)="4","Ring",IF(MID(F4592,LEN(F4592)-2,1)="5","Anklet","")))))</x:f>
        <x:v>Earring</x:v>
      </x:c>
      <x:c r="H4592" s="356">
        <x:v>1</x:v>
      </x:c>
      <x:c r="I4592" s="448" t="s">
        <x:v>4958</x:v>
      </x:c>
      <x:c r="J4592" s="194" t="s">
        <x:v>3163</x:v>
      </x:c>
      <x:c r="K4592" s="194">
        <x:v>160</x:v>
      </x:c>
    </x:row>
    <x:row r="4593" spans="3:11">
      <x:c r="C4593" s="195" t="s">
        <x:v>4125</x:v>
      </x:c>
      <x:c r="D4593" s="194" t="str">
        <x:f t="shared" si="70"/>
        <x:v>Earring</x:v>
      </x:c>
      <x:c r="E4593" s="194">
        <x:v>1</x:v>
      </x:c>
      <x:c r="F4593" s="355" t="s">
        <x:v>6665</x:v>
      </x:c>
      <x:c r="G4593" s="356" t="str">
        <x:f>IF(MID(F4593,LEN(F4593)-2,1)="1","Earring",IF(MID(F4593,LEN(F4593)-2,1)="2","Necklace",IF(MID(F4593,LEN(F4593)-2,1)="3","Bracelet",IF(MID(F4593,LEN(F4593)-2,1)="4","Ring",IF(MID(F4593,LEN(F4593)-2,1)="5","Anklet","")))))</x:f>
        <x:v>Earring</x:v>
      </x:c>
      <x:c r="H4593" s="356">
        <x:v>1</x:v>
      </x:c>
      <x:c r="I4593" s="448"/>
      <x:c r="J4593" s="194" t="s">
        <x:v>3163</x:v>
      </x:c>
      <x:c r="K4593" s="194">
        <x:v>180</x:v>
      </x:c>
    </x:row>
    <x:row r="4594" spans="3:11">
      <x:c r="C4594" s="195" t="s">
        <x:v>8893</x:v>
      </x:c>
      <x:c r="D4594" s="194" t="str">
        <x:f t="shared" si="70"/>
        <x:v>Earring</x:v>
      </x:c>
      <x:c r="E4594" s="194">
        <x:v>1</x:v>
      </x:c>
      <x:c r="F4594" s="195" t="s">
        <x:v>3310</x:v>
      </x:c>
      <x:c r="G4594" s="194" t="str">
        <x:f>IF(MID(F4594,LEN(F4594)-2,1)="1","Earring",IF(MID(F4594,LEN(F4594)-2,1)="2","Necklace",IF(MID(F4594,LEN(F4594)-2,1)="3","Bracelet",IF(MID(F4594,LEN(F4594)-2,1)="4","Ring",IF(MID(F4594,LEN(F4594)-2,1)="5","Anklet","")))))</x:f>
        <x:v>Earring</x:v>
      </x:c>
      <x:c r="H4594" s="194">
        <x:v>1</x:v>
      </x:c>
      <x:c r="I4594" s="448" t="s">
        <x:v>4958</x:v>
      </x:c>
      <x:c r="J4594" s="194" t="s">
        <x:v>7785</x:v>
      </x:c>
      <x:c r="K4594" s="194">
        <x:v>160</x:v>
      </x:c>
    </x:row>
    <x:row r="4595" spans="3:11">
      <x:c r="C4595" s="195" t="s">
        <x:v>6930</x:v>
      </x:c>
      <x:c r="D4595" s="194" t="str">
        <x:f t="shared" si="70"/>
        <x:v>Earring</x:v>
      </x:c>
      <x:c r="E4595" s="194">
        <x:v>1</x:v>
      </x:c>
      <x:c r="F4595" s="195" t="s">
        <x:v>8918</x:v>
      </x:c>
      <x:c r="G4595" s="194" t="str">
        <x:f>IF(MID(F4595,LEN(F4595)-2,1)="1","Earring",IF(MID(F4595,LEN(F4595)-2,1)="2","Necklace",IF(MID(F4595,LEN(F4595)-2,1)="3","Bracelet",IF(MID(F4595,LEN(F4595)-2,1)="4","Ring",IF(MID(F4595,LEN(F4595)-2,1)="5","Anklet","")))))</x:f>
        <x:v>Earring</x:v>
      </x:c>
      <x:c r="H4595" s="194">
        <x:v>1</x:v>
      </x:c>
      <x:c r="I4595" s="448"/>
      <x:c r="J4595" s="194" t="s">
        <x:v>3163</x:v>
      </x:c>
      <x:c r="K4595" s="194">
        <x:v>180</x:v>
      </x:c>
    </x:row>
    <x:row r="4596" spans="3:11">
      <x:c r="C4596" s="195" t="s">
        <x:v>6809</x:v>
      </x:c>
      <x:c r="D4596" s="194" t="str">
        <x:f t="shared" si="70"/>
        <x:v>Earring</x:v>
      </x:c>
      <x:c r="E4596" s="194">
        <x:v>1</x:v>
      </x:c>
      <x:c r="F4596" s="195" t="s">
        <x:v>2016</x:v>
      </x:c>
      <x:c r="G4596" s="194" t="s">
        <x:v>2999</x:v>
      </x:c>
      <x:c r="H4596" s="194">
        <x:v>1</x:v>
      </x:c>
      <x:c r="I4596" s="448"/>
      <x:c r="J4596" s="194" t="s">
        <x:v>7785</x:v>
      </x:c>
      <x:c r="K4596" s="194">
        <x:v>190</x:v>
      </x:c>
    </x:row>
    <x:row r="4597" spans="3:11">
      <x:c r="C4597" s="195" t="s">
        <x:v>9037</x:v>
      </x:c>
      <x:c r="D4597" s="194" t="str">
        <x:f t="shared" si="70"/>
        <x:v>Earring</x:v>
      </x:c>
      <x:c r="E4597" s="194">
        <x:v>1</x:v>
      </x:c>
      <x:c r="F4597" s="195" t="s">
        <x:v>4125</x:v>
      </x:c>
      <x:c r="G4597" s="194" t="str">
        <x:f>IF(MID(F4597,LEN(F4597)-2,1)="1","Earring",IF(MID(F4597,LEN(F4597)-2,1)="2","Necklace",IF(MID(F4597,LEN(F4597)-2,1)="3","Bracelet",IF(MID(F4597,LEN(F4597)-2,1)="4","Ring",IF(MID(F4597,LEN(F4597)-2,1)="5","Anklet","")))))</x:f>
        <x:v>Earring</x:v>
      </x:c>
      <x:c r="H4597" s="194">
        <x:v>1</x:v>
      </x:c>
      <x:c r="I4597" s="448" t="s">
        <x:v>7755</x:v>
      </x:c>
      <x:c r="J4597" s="194" t="s">
        <x:v>3163</x:v>
      </x:c>
      <x:c r="K4597" s="194">
        <x:v>150</x:v>
      </x:c>
    </x:row>
    <x:row r="4598" spans="3:11">
      <x:c r="C4598" s="195" t="s">
        <x:v>8863</x:v>
      </x:c>
      <x:c r="D4598" s="87" t="s">
        <x:v>6843</x:v>
      </x:c>
      <x:c r="E4598" s="194">
        <x:v>1</x:v>
      </x:c>
      <x:c r="F4598" s="195" t="s">
        <x:v>8893</x:v>
      </x:c>
      <x:c r="G4598" s="194" t="str">
        <x:f>IF(MID(F4598,LEN(F4598)-2,1)="1","Earring",IF(MID(F4598,LEN(F4598)-2,1)="2","Necklace",IF(MID(F4598,LEN(F4598)-2,1)="3","Bracelet",IF(MID(F4598,LEN(F4598)-2,1)="4","Ring",IF(MID(F4598,LEN(F4598)-2,1)="5","Anklet","")))))</x:f>
        <x:v>Earring</x:v>
      </x:c>
      <x:c r="H4598" s="194">
        <x:v>1</x:v>
      </x:c>
      <x:c r="I4598" s="448"/>
      <x:c r="J4598" s="194" t="s">
        <x:v>3163</x:v>
      </x:c>
      <x:c r="K4598" s="194">
        <x:v>160</x:v>
      </x:c>
    </x:row>
    <x:row r="4599" spans="3:11">
      <x:c r="C4599" s="195" t="s">
        <x:v>3323</x:v>
      </x:c>
      <x:c r="D4599" s="194" t="str">
        <x:f t="shared" ref="D4599:D4606" si="71">IF(MID(C4599,LEN(C4599)-2,1)="1","Earring",IF(MID(C4599,LEN(C4599)-2,1)="2","Necklace",IF(MID(C4599,LEN(C4599)-2,1)="3","Bracelet",IF(MID(C4599,LEN(C4599)-2,1)="4","Ring",IF(MID(C4599,LEN(C4599)-2,1)="5","Anklet","")))))</x:f>
        <x:v>Necklace</x:v>
      </x:c>
      <x:c r="E4599" s="194">
        <x:v>1</x:v>
      </x:c>
      <x:c r="F4599" s="233" t="s">
        <x:v>6930</x:v>
      </x:c>
      <x:c r="G4599" s="234" t="str">
        <x:f>IF(MID(F4599,LEN(F4599)-2,1)="1","Earring",IF(MID(F4599,LEN(F4599)-2,1)="2","Necklace",IF(MID(F4599,LEN(F4599)-2,1)="3","Bracelet",IF(MID(F4599,LEN(F4599)-2,1)="4","Ring",IF(MID(F4599,LEN(F4599)-2,1)="5","Anklet","")))))</x:f>
        <x:v>Earring</x:v>
      </x:c>
      <x:c r="H4599" s="234">
        <x:v>1</x:v>
      </x:c>
      <x:c r="I4599" s="448" t="s">
        <x:v>7755</x:v>
      </x:c>
      <x:c r="J4599" s="194" t="s">
        <x:v>7785</x:v>
      </x:c>
      <x:c r="K4599" s="194">
        <x:v>100</x:v>
      </x:c>
    </x:row>
    <x:row r="4600" spans="3:11">
      <x:c r="C4600" s="195" t="s">
        <x:v>4711</x:v>
      </x:c>
      <x:c r="D4600" s="194" t="str">
        <x:f t="shared" si="71"/>
        <x:v>Necklace</x:v>
      </x:c>
      <x:c r="E4600" s="194">
        <x:v>1</x:v>
      </x:c>
      <x:c r="F4600" s="233" t="s">
        <x:v>6809</x:v>
      </x:c>
      <x:c r="G4600" s="234" t="str">
        <x:f>IF(MID(F4600,LEN(F4600)-2,1)="1","Earring",IF(MID(F4600,LEN(F4600)-2,1)="2","Necklace",IF(MID(F4600,LEN(F4600)-2,1)="3","Bracelet",IF(MID(F4600,LEN(F4600)-2,1)="4","Ring",IF(MID(F4600,LEN(F4600)-2,1)="5","Anklet","")))))</x:f>
        <x:v>Earring</x:v>
      </x:c>
      <x:c r="H4600" s="234">
        <x:v>1</x:v>
      </x:c>
      <x:c r="I4600" s="448"/>
      <x:c r="J4600" s="194" t="s">
        <x:v>7785</x:v>
      </x:c>
      <x:c r="K4600" s="194">
        <x:v>100</x:v>
      </x:c>
    </x:row>
    <x:row r="4601" spans="3:11">
      <x:c r="C4601" s="195" t="s">
        <x:v>4786</x:v>
      </x:c>
      <x:c r="D4601" s="194" t="str">
        <x:f t="shared" si="71"/>
        <x:v>Necklace</x:v>
      </x:c>
      <x:c r="E4601" s="194">
        <x:v>1</x:v>
      </x:c>
      <x:c r="F4601" s="233" t="s">
        <x:v>4786</x:v>
      </x:c>
      <x:c r="G4601" s="234" t="str">
        <x:f>IF(MID(F4601,LEN(F4601)-2,1)="1","Earring",IF(MID(F4601,LEN(F4601)-2,1)="2","Necklace",IF(MID(F4601,LEN(F4601)-2,1)="3","Bracelet",IF(MID(F4601,LEN(F4601)-2,1)="4","Ring",IF(MID(F4601,LEN(F4601)-2,1)="5","Anklet","")))))</x:f>
        <x:v>Necklace</x:v>
      </x:c>
      <x:c r="H4601" s="234">
        <x:v>1</x:v>
      </x:c>
      <x:c r="I4601" s="448"/>
      <x:c r="J4601" s="194" t="s">
        <x:v>3163</x:v>
      </x:c>
      <x:c r="K4601" s="194">
        <x:v>340</x:v>
      </x:c>
    </x:row>
    <x:row r="4602" spans="3:11">
      <x:c r="C4602" s="195" t="s">
        <x:v>8633</x:v>
      </x:c>
      <x:c r="D4602" s="194" t="str">
        <x:f t="shared" si="71"/>
        <x:v>Necklace</x:v>
      </x:c>
      <x:c r="E4602" s="194">
        <x:v>1</x:v>
      </x:c>
      <x:c r="F4602" s="233" t="s">
        <x:v>8834</x:v>
      </x:c>
      <x:c r="G4602" s="234" t="str">
        <x:f>IF(MID(F4602,LEN(F4602)-2,1)="1","Earring",IF(MID(F4602,LEN(F4602)-2,1)="2","Necklace",IF(MID(F4602,LEN(F4602)-2,1)="3","Bracelet",IF(MID(F4602,LEN(F4602)-2,1)="4","Ring",IF(MID(F4602,LEN(F4602)-2,1)="5","Anklet","")))))</x:f>
        <x:v>Anklet</x:v>
      </x:c>
      <x:c r="H4602" s="234">
        <x:v>1</x:v>
      </x:c>
      <x:c r="I4602" s="448"/>
      <x:c r="J4602" s="194" t="s">
        <x:v>7785</x:v>
      </x:c>
      <x:c r="K4602" s="194">
        <x:v>140</x:v>
      </x:c>
    </x:row>
    <x:row r="4603" spans="3:11">
      <x:c r="C4603" s="195" t="s">
        <x:v>4589</x:v>
      </x:c>
      <x:c r="D4603" s="194" t="str">
        <x:f t="shared" si="71"/>
        <x:v>Necklace</x:v>
      </x:c>
      <x:c r="E4603" s="194">
        <x:v>1</x:v>
      </x:c>
      <x:c r="F4603" s="233" t="s">
        <x:v>8633</x:v>
      </x:c>
      <x:c r="G4603" s="234" t="str">
        <x:f>IF(MID(F4603,LEN(F4603)-2,1)="1","Earring",IF(MID(F4603,LEN(F4603)-2,1)="2","Necklace",IF(MID(F4603,LEN(F4603)-2,1)="3","Bracelet",IF(MID(F4603,LEN(F4603)-2,1)="4","Ring",IF(MID(F4603,LEN(F4603)-2,1)="5","Anklet","")))))</x:f>
        <x:v>Necklace</x:v>
      </x:c>
      <x:c r="H4603" s="234">
        <x:v>1</x:v>
      </x:c>
      <x:c r="I4603" s="448"/>
      <x:c r="J4603" s="194" t="s">
        <x:v>7785</x:v>
      </x:c>
      <x:c r="K4603" s="194">
        <x:v>170</x:v>
      </x:c>
    </x:row>
    <x:row r="4604" spans="3:11">
      <x:c r="C4604" s="195" t="s">
        <x:v>6049</x:v>
      </x:c>
      <x:c r="D4604" s="194" t="str">
        <x:f t="shared" si="71"/>
        <x:v>Necklace</x:v>
      </x:c>
      <x:c r="E4604" s="194">
        <x:v>1</x:v>
      </x:c>
      <x:c r="F4604" s="233" t="s">
        <x:v>8863</x:v>
      </x:c>
      <x:c r="G4604" s="188" t="s">
        <x:v>6843</x:v>
      </x:c>
      <x:c r="H4604" s="234">
        <x:v>1</x:v>
      </x:c>
      <x:c r="I4604" s="448"/>
      <x:c r="J4604" s="194" t="s">
        <x:v>7785</x:v>
      </x:c>
      <x:c r="K4604" s="194">
        <x:v>190</x:v>
      </x:c>
    </x:row>
    <x:row r="4605" spans="3:11">
      <x:c r="C4605" s="195" t="s">
        <x:v>4459</x:v>
      </x:c>
      <x:c r="D4605" s="194" t="str">
        <x:f t="shared" si="71"/>
        <x:v>Ring</x:v>
      </x:c>
      <x:c r="E4605" s="194">
        <x:v>1</x:v>
      </x:c>
      <x:c r="F4605" s="233" t="s">
        <x:v>6049</x:v>
      </x:c>
      <x:c r="G4605" s="234" t="str">
        <x:f>IF(MID(F4605,LEN(F4605)-2,1)="1","Earring",IF(MID(F4605,LEN(F4605)-2,1)="2","Necklace",IF(MID(F4605,LEN(F4605)-2,1)="3","Bracelet",IF(MID(F4605,LEN(F4605)-2,1)="4","Ring",IF(MID(F4605,LEN(F4605)-2,1)="5","Anklet","")))))</x:f>
        <x:v>Necklace</x:v>
      </x:c>
      <x:c r="H4605" s="234">
        <x:v>1</x:v>
      </x:c>
      <x:c r="I4605" s="448"/>
      <x:c r="J4605" s="194" t="s">
        <x:v>7348</x:v>
      </x:c>
      <x:c r="K4605" s="194">
        <x:v>520</x:v>
      </x:c>
    </x:row>
    <x:row r="4606" spans="3:9">
      <x:c r="C4606" s="195" t="s">
        <x:v>6200</x:v>
      </x:c>
      <x:c r="D4606" s="194" t="str">
        <x:f t="shared" si="71"/>
        <x:v>Ring</x:v>
      </x:c>
      <x:c r="E4606" s="194">
        <x:v>1</x:v>
      </x:c>
      <x:c r="F4606" s="233" t="s">
        <x:v>9037</x:v>
      </x:c>
      <x:c r="G4606" s="234" t="str">
        <x:f>IF(MID(F4606,LEN(F4606)-2,1)="1","Earring",IF(MID(F4606,LEN(F4606)-2,1)="2","Necklace",IF(MID(F4606,LEN(F4606)-2,1)="3","Bracelet",IF(MID(F4606,LEN(F4606)-2,1)="4","Ring",IF(MID(F4606,LEN(F4606)-2,1)="5","Anklet","")))))</x:f>
        <x:v>Earring</x:v>
      </x:c>
      <x:c r="H4606" s="234">
        <x:v>1</x:v>
      </x:c>
      <x:c r="I4606" s="448" t="s">
        <x:v>4958</x:v>
      </x:c>
    </x:row>
    <x:row r="4607" spans="5:5">
      <x:c r="E4607" s="194">
        <x:f>SUM(E4576:E4606)</x:f>
        <x:v>31</x:v>
      </x:c>
    </x:row>
    <x:row r="4608" spans="1:11">
      <x:c r="A4608" s="186">
        <x:v>46024</x:v>
      </x:c>
      <x:c r="B4608" s="452" t="s">
        <x:v>7716</x:v>
      </x:c>
      <x:c r="C4608" s="195" t="s">
        <x:v>4579</x:v>
      </x:c>
      <x:c r="D4608" s="194" t="str">
        <x:f t="shared" ref="D4608:D4634" si="72">IF(MID(C4608,LEN(C4608)-2,1)="1","Earring",IF(MID(C4608,LEN(C4608)-2,1)="2","Necklace",IF(MID(C4608,LEN(C4608)-2,1)="3","Bracelet",IF(MID(C4608,LEN(C4608)-2,1)="4","Ring",IF(MID(C4608,LEN(C4608)-2,1)="5","Anklet","")))))</x:f>
        <x:v>Bracelet</x:v>
      </x:c>
      <x:c r="E4608" s="194">
        <x:v>1</x:v>
      </x:c>
      <x:c r="F4608" s="273" t="s">
        <x:v>2132</x:v>
      </x:c>
      <x:c r="G4608" s="274" t="str">
        <x:f>IF(MID(F4608,LEN(F4608)-2,1)="1","Earring",IF(MID(F4608,LEN(F4608)-2,1)="2","Necklace",IF(MID(F4608,LEN(F4608)-2,1)="3","Bracelet",IF(MID(F4608,LEN(F4608)-2,1)="4","Ring",IF(MID(F4608,LEN(F4608)-2,1)="5","Anklet","")))))</x:f>
        <x:v>Necklace</x:v>
      </x:c>
      <x:c r="H4608" s="274">
        <x:v>1</x:v>
      </x:c>
      <x:c r="I4608" s="448" t="s">
        <x:v>7755</x:v>
      </x:c>
      <x:c r="J4608" s="194" t="s">
        <x:v>7766</x:v>
      </x:c>
      <x:c r="K4608" s="194">
        <x:v>1100</x:v>
      </x:c>
    </x:row>
    <x:row r="4609" spans="3:11">
      <x:c r="C4609" s="195" t="s">
        <x:v>3355</x:v>
      </x:c>
      <x:c r="D4609" s="194" t="str">
        <x:f t="shared" si="72"/>
        <x:v>Bracelet</x:v>
      </x:c>
      <x:c r="E4609" s="194">
        <x:v>1</x:v>
      </x:c>
      <x:c r="F4609" s="195" t="s">
        <x:v>4427</x:v>
      </x:c>
      <x:c r="G4609" s="194" t="str">
        <x:f>IF(MID(F4609,LEN(F4609)-2,1)="1","Earring",IF(MID(F4609,LEN(F4609)-2,1)="2","Necklace",IF(MID(F4609,LEN(F4609)-2,1)="3","Bracelet",IF(MID(F4609,LEN(F4609)-2,1)="4","Ring",IF(MID(F4609,LEN(F4609)-2,1)="5","Anklet","")))))</x:f>
        <x:v>Earring</x:v>
      </x:c>
      <x:c r="H4609" s="194">
        <x:v>1</x:v>
      </x:c>
      <x:c r="I4609" s="448"/>
      <x:c r="J4609" s="194" t="s">
        <x:v>3163</x:v>
      </x:c>
      <x:c r="K4609" s="194">
        <x:v>200</x:v>
      </x:c>
    </x:row>
    <x:row r="4610" spans="3:11">
      <x:c r="C4610" s="195" t="s">
        <x:v>4176</x:v>
      </x:c>
      <x:c r="D4610" s="194" t="str">
        <x:f t="shared" si="72"/>
        <x:v>Bracelet</x:v>
      </x:c>
      <x:c r="E4610" s="194">
        <x:v>1</x:v>
      </x:c>
      <x:c r="F4610" s="267" t="s">
        <x:v>4685</x:v>
      </x:c>
      <x:c r="G4610" s="268" t="str">
        <x:f>IF(MID(F4610,LEN(F4610)-2,1)="1","Earring",IF(MID(F4610,LEN(F4610)-2,1)="2","Necklace",IF(MID(F4610,LEN(F4610)-2,1)="3","Bracelet",IF(MID(F4610,LEN(F4610)-2,1)="4","Ring",IF(MID(F4610,LEN(F4610)-2,1)="5","Anklet","")))))</x:f>
        <x:v>Ring</x:v>
      </x:c>
      <x:c r="H4610" s="268">
        <x:v>1</x:v>
      </x:c>
      <x:c r="I4610" s="448" t="s">
        <x:v>7755</x:v>
      </x:c>
      <x:c r="J4610" s="194" t="s">
        <x:v>3163</x:v>
      </x:c>
      <x:c r="K4610" s="194">
        <x:v>180</x:v>
      </x:c>
    </x:row>
    <x:row r="4611" spans="3:11">
      <x:c r="C4611" s="195" t="s">
        <x:v>5762</x:v>
      </x:c>
      <x:c r="D4611" s="194" t="str">
        <x:f t="shared" si="72"/>
        <x:v>Earring</x:v>
      </x:c>
      <x:c r="E4611" s="194">
        <x:v>1</x:v>
      </x:c>
      <x:c r="F4611" s="195" t="s">
        <x:v>6630</x:v>
      </x:c>
      <x:c r="G4611" s="194" t="str">
        <x:f>IF(MID(F4611,LEN(F4611)-2,1)="1","Earring",IF(MID(F4611,LEN(F4611)-2,1)="2","Necklace",IF(MID(F4611,LEN(F4611)-2,1)="3","Bracelet",IF(MID(F4611,LEN(F4611)-2,1)="4","Ring",IF(MID(F4611,LEN(F4611)-2,1)="5","Anklet","")))))</x:f>
        <x:v>Earring</x:v>
      </x:c>
      <x:c r="H4611" s="194">
        <x:v>1</x:v>
      </x:c>
      <x:c r="I4611" s="448" t="s">
        <x:v>7755</x:v>
      </x:c>
      <x:c r="J4611" s="194" t="s">
        <x:v>3163</x:v>
      </x:c>
      <x:c r="K4611" s="194">
        <x:v>220</x:v>
      </x:c>
    </x:row>
    <x:row r="4612" spans="3:11">
      <x:c r="C4612" s="195" t="s">
        <x:v>6630</x:v>
      </x:c>
      <x:c r="D4612" s="194" t="str">
        <x:f t="shared" si="72"/>
        <x:v>Earring</x:v>
      </x:c>
      <x:c r="E4612" s="194">
        <x:v>1</x:v>
      </x:c>
      <x:c r="F4612" s="195" t="s">
        <x:v>4507</x:v>
      </x:c>
      <x:c r="G4612" s="194" t="str">
        <x:f>IF(MID(F4612,LEN(F4612)-2,1)="1","Earring",IF(MID(F4612,LEN(F4612)-2,1)="2","Necklace",IF(MID(F4612,LEN(F4612)-2,1)="3","Bracelet",IF(MID(F4612,LEN(F4612)-2,1)="4","Ring",IF(MID(F4612,LEN(F4612)-2,1)="5","Anklet","")))))</x:f>
        <x:v>Earring</x:v>
      </x:c>
      <x:c r="H4612" s="194">
        <x:v>1</x:v>
      </x:c>
      <x:c r="I4612" s="448" t="s">
        <x:v>7755</x:v>
      </x:c>
      <x:c r="J4612" s="194" t="s">
        <x:v>8995</x:v>
      </x:c>
      <x:c r="K4612" s="194">
        <x:v>170</x:v>
      </x:c>
    </x:row>
    <x:row r="4613" spans="3:11">
      <x:c r="C4613" s="195" t="s">
        <x:v>4507</x:v>
      </x:c>
      <x:c r="D4613" s="194" t="str">
        <x:f t="shared" si="72"/>
        <x:v>Earring</x:v>
      </x:c>
      <x:c r="E4613" s="194">
        <x:v>1</x:v>
      </x:c>
      <x:c r="F4613" s="195" t="s">
        <x:v>4695</x:v>
      </x:c>
      <x:c r="G4613" s="194" t="str">
        <x:f>IF(MID(F4613,LEN(F4613)-2,1)="1","Earring",IF(MID(F4613,LEN(F4613)-2,1)="2","Necklace",IF(MID(F4613,LEN(F4613)-2,1)="3","Bracelet",IF(MID(F4613,LEN(F4613)-2,1)="4","Ring",IF(MID(F4613,LEN(F4613)-2,1)="5","Anklet","")))))</x:f>
        <x:v>Earring</x:v>
      </x:c>
      <x:c r="H4613" s="194">
        <x:v>1</x:v>
      </x:c>
      <x:c r="I4613" s="448"/>
      <x:c r="J4613" s="194" t="s">
        <x:v>3163</x:v>
      </x:c>
      <x:c r="K4613" s="194">
        <x:v>200</x:v>
      </x:c>
    </x:row>
    <x:row r="4614" spans="3:11">
      <x:c r="C4614" s="195" t="s">
        <x:v>4695</x:v>
      </x:c>
      <x:c r="D4614" s="194" t="str">
        <x:f t="shared" si="72"/>
        <x:v>Earring</x:v>
      </x:c>
      <x:c r="E4614" s="194">
        <x:v>1</x:v>
      </x:c>
      <x:c r="F4614" s="636" t="s">
        <x:v>8912</x:v>
      </x:c>
      <x:c r="G4614" s="637" t="str">
        <x:f>IF(MID(F4614,LEN(F4614)-2,1)="1","Earring",IF(MID(F4614,LEN(F4614)-2,1)="2","Necklace",IF(MID(F4614,LEN(F4614)-2,1)="3","Bracelet",IF(MID(F4614,LEN(F4614)-2,1)="4","Ring",IF(MID(F4614,LEN(F4614)-2,1)="5","Anklet","")))))</x:f>
        <x:v>Earring</x:v>
      </x:c>
      <x:c r="H4614" s="637">
        <x:v>1</x:v>
      </x:c>
      <x:c r="I4614" s="448" t="s">
        <x:v>7755</x:v>
      </x:c>
      <x:c r="J4614" s="194" t="s">
        <x:v>3163</x:v>
      </x:c>
      <x:c r="K4614" s="194">
        <x:v>180</x:v>
      </x:c>
    </x:row>
    <x:row r="4615" spans="3:11">
      <x:c r="C4615" s="195" t="s">
        <x:v>8912</x:v>
      </x:c>
      <x:c r="D4615" s="194" t="str">
        <x:f t="shared" si="72"/>
        <x:v>Earring</x:v>
      </x:c>
      <x:c r="E4615" s="194">
        <x:v>1</x:v>
      </x:c>
      <x:c r="F4615" s="195" t="s">
        <x:v>6111</x:v>
      </x:c>
      <x:c r="G4615" s="194" t="str">
        <x:f>IF(MID(F4615,LEN(F4615)-2,1)="1","Earring",IF(MID(F4615,LEN(F4615)-2,1)="2","Necklace",IF(MID(F4615,LEN(F4615)-2,1)="3","Bracelet",IF(MID(F4615,LEN(F4615)-2,1)="4","Ring",IF(MID(F4615,LEN(F4615)-2,1)="5","Anklet","")))))</x:f>
        <x:v>Earring</x:v>
      </x:c>
      <x:c r="H4615" s="194">
        <x:v>1</x:v>
      </x:c>
      <x:c r="I4615" s="448"/>
      <x:c r="J4615" s="194" t="s">
        <x:v>3163</x:v>
      </x:c>
      <x:c r="K4615" s="194">
        <x:v>200</x:v>
      </x:c>
    </x:row>
    <x:row r="4616" spans="3:11">
      <x:c r="C4616" s="195" t="s">
        <x:v>6111</x:v>
      </x:c>
      <x:c r="D4616" s="194" t="str">
        <x:f t="shared" si="72"/>
        <x:v>Earring</x:v>
      </x:c>
      <x:c r="E4616" s="194">
        <x:v>1</x:v>
      </x:c>
      <x:c r="F4616" s="346" t="s">
        <x:v>6216</x:v>
      </x:c>
      <x:c r="G4616" s="347" t="str">
        <x:f>IF(MID(F4616,LEN(F4616)-2,1)="1","Earring",IF(MID(F4616,LEN(F4616)-2,1)="2","Necklace",IF(MID(F4616,LEN(F4616)-2,1)="3","Bracelet",IF(MID(F4616,LEN(F4616)-2,1)="4","Ring",IF(MID(F4616,LEN(F4616)-2,1)="5","Anklet","")))))</x:f>
        <x:v>Ring</x:v>
      </x:c>
      <x:c r="H4616" s="347">
        <x:v>1</x:v>
      </x:c>
      <x:c r="I4616" s="448"/>
      <x:c r="J4616" s="194" t="s">
        <x:v>8995</x:v>
      </x:c>
      <x:c r="K4616" s="194">
        <x:v>150</x:v>
      </x:c>
    </x:row>
    <x:row r="4617" spans="3:11">
      <x:c r="C4617" s="195" t="s">
        <x:v>6906</x:v>
      </x:c>
      <x:c r="D4617" s="194" t="str">
        <x:f t="shared" si="72"/>
        <x:v>Earring</x:v>
      </x:c>
      <x:c r="E4617" s="194">
        <x:v>1</x:v>
      </x:c>
      <x:c r="F4617" s="195" t="s">
        <x:v>6906</x:v>
      </x:c>
      <x:c r="G4617" s="194" t="str">
        <x:f>IF(MID(F4617,LEN(F4617)-2,1)="1","Earring",IF(MID(F4617,LEN(F4617)-2,1)="2","Necklace",IF(MID(F4617,LEN(F4617)-2,1)="3","Bracelet",IF(MID(F4617,LEN(F4617)-2,1)="4","Ring",IF(MID(F4617,LEN(F4617)-2,1)="5","Anklet","")))))</x:f>
        <x:v>Earring</x:v>
      </x:c>
      <x:c r="H4617" s="194">
        <x:v>1</x:v>
      </x:c>
      <x:c r="I4617" s="448" t="s">
        <x:v>7755</x:v>
      </x:c>
      <x:c r="J4617" s="194" t="s">
        <x:v>3163</x:v>
      </x:c>
      <x:c r="K4617" s="194">
        <x:v>210</x:v>
      </x:c>
    </x:row>
    <x:row r="4618" spans="3:11">
      <x:c r="C4618" s="195" t="s">
        <x:v>4812</x:v>
      </x:c>
      <x:c r="D4618" s="194" t="str">
        <x:f t="shared" si="72"/>
        <x:v>Earring</x:v>
      </x:c>
      <x:c r="E4618" s="194">
        <x:v>1</x:v>
      </x:c>
      <x:c r="F4618" s="349" t="s">
        <x:v>4517</x:v>
      </x:c>
      <x:c r="G4618" s="350" t="str">
        <x:f>IF(MID(F4618,LEN(F4618)-2,1)="1","Earring",IF(MID(F4618,LEN(F4618)-2,1)="2","Necklace",IF(MID(F4618,LEN(F4618)-2,1)="3","Bracelet",IF(MID(F4618,LEN(F4618)-2,1)="4","Ring",IF(MID(F4618,LEN(F4618)-2,1)="5","Anklet","")))))</x:f>
        <x:v>Necklace</x:v>
      </x:c>
      <x:c r="H4618" s="350">
        <x:v>1</x:v>
      </x:c>
      <x:c r="I4618" s="448" t="s">
        <x:v>4958</x:v>
      </x:c>
      <x:c r="J4618" s="194" t="s">
        <x:v>7785</x:v>
      </x:c>
      <x:c r="K4618" s="194">
        <x:v>150</x:v>
      </x:c>
    </x:row>
    <x:row r="4619" spans="3:11">
      <x:c r="C4619" s="195" t="s">
        <x:v>3304</x:v>
      </x:c>
      <x:c r="D4619" s="194" t="str">
        <x:f t="shared" si="72"/>
        <x:v>Earring</x:v>
      </x:c>
      <x:c r="E4619" s="194">
        <x:v>1</x:v>
      </x:c>
      <x:c r="F4619" s="349" t="s">
        <x:v>4812</x:v>
      </x:c>
      <x:c r="G4619" s="350" t="str">
        <x:f>IF(MID(F4619,LEN(F4619)-2,1)="1","Earring",IF(MID(F4619,LEN(F4619)-2,1)="2","Necklace",IF(MID(F4619,LEN(F4619)-2,1)="3","Bracelet",IF(MID(F4619,LEN(F4619)-2,1)="4","Ring",IF(MID(F4619,LEN(F4619)-2,1)="5","Anklet","")))))</x:f>
        <x:v>Earring</x:v>
      </x:c>
      <x:c r="H4619" s="350">
        <x:v>1</x:v>
      </x:c>
      <x:c r="I4619" s="448" t="s">
        <x:v>7755</x:v>
      </x:c>
      <x:c r="J4619" s="194" t="s">
        <x:v>3163</x:v>
      </x:c>
      <x:c r="K4619" s="194">
        <x:v>160</x:v>
      </x:c>
    </x:row>
    <x:row r="4620" spans="3:11">
      <x:c r="C4620" s="195" t="s">
        <x:v>3455</x:v>
      </x:c>
      <x:c r="D4620" s="194" t="str">
        <x:f t="shared" si="72"/>
        <x:v>Earring</x:v>
      </x:c>
      <x:c r="E4620" s="194">
        <x:v>1</x:v>
      </x:c>
      <x:c r="F4620" s="349" t="s">
        <x:v>4579</x:v>
      </x:c>
      <x:c r="G4620" s="350" t="str">
        <x:f>IF(MID(F4620,LEN(F4620)-2,1)="1","Earring",IF(MID(F4620,LEN(F4620)-2,1)="2","Necklace",IF(MID(F4620,LEN(F4620)-2,1)="3","Bracelet",IF(MID(F4620,LEN(F4620)-2,1)="4","Ring",IF(MID(F4620,LEN(F4620)-2,1)="5","Anklet","")))))</x:f>
        <x:v>Bracelet</x:v>
      </x:c>
      <x:c r="H4620" s="350">
        <x:v>1</x:v>
      </x:c>
      <x:c r="I4620" s="448"/>
      <x:c r="J4620" s="194" t="s">
        <x:v>7348</x:v>
      </x:c>
      <x:c r="K4620" s="194">
        <x:v>140</x:v>
      </x:c>
    </x:row>
    <x:row r="4621" spans="3:11">
      <x:c r="C4621" s="195" t="s">
        <x:v>8717</x:v>
      </x:c>
      <x:c r="D4621" s="194" t="str">
        <x:f t="shared" si="72"/>
        <x:v>Earring</x:v>
      </x:c>
      <x:c r="E4621" s="194">
        <x:v>1</x:v>
      </x:c>
      <x:c r="F4621" s="349" t="s">
        <x:v>3304</x:v>
      </x:c>
      <x:c r="G4621" s="350" t="str">
        <x:f>IF(MID(F4621,LEN(F4621)-2,1)="1","Earring",IF(MID(F4621,LEN(F4621)-2,1)="2","Necklace",IF(MID(F4621,LEN(F4621)-2,1)="3","Bracelet",IF(MID(F4621,LEN(F4621)-2,1)="4","Ring",IF(MID(F4621,LEN(F4621)-2,1)="5","Anklet","")))))</x:f>
        <x:v>Earring</x:v>
      </x:c>
      <x:c r="H4621" s="350">
        <x:v>1</x:v>
      </x:c>
      <x:c r="I4621" s="448" t="s">
        <x:v>7755</x:v>
      </x:c>
      <x:c r="J4621" s="194" t="s">
        <x:v>3163</x:v>
      </x:c>
      <x:c r="K4621" s="194">
        <x:v>150</x:v>
      </x:c>
    </x:row>
    <x:row r="4622" spans="3:11">
      <x:c r="C4622" s="195" t="s">
        <x:v>8840</x:v>
      </x:c>
      <x:c r="D4622" s="194" t="str">
        <x:f t="shared" si="72"/>
        <x:v>Earring</x:v>
      </x:c>
      <x:c r="E4622" s="194">
        <x:v>1</x:v>
      </x:c>
      <x:c r="F4622" s="349" t="s">
        <x:v>3455</x:v>
      </x:c>
      <x:c r="G4622" s="350" t="str">
        <x:f>IF(MID(F4622,LEN(F4622)-2,1)="1","Earring",IF(MID(F4622,LEN(F4622)-2,1)="2","Necklace",IF(MID(F4622,LEN(F4622)-2,1)="3","Bracelet",IF(MID(F4622,LEN(F4622)-2,1)="4","Ring",IF(MID(F4622,LEN(F4622)-2,1)="5","Anklet","")))))</x:f>
        <x:v>Earring</x:v>
      </x:c>
      <x:c r="H4622" s="350">
        <x:v>1</x:v>
      </x:c>
      <x:c r="I4622" s="448" t="s">
        <x:v>7755</x:v>
      </x:c>
      <x:c r="J4622" s="194" t="s">
        <x:v>3163</x:v>
      </x:c>
      <x:c r="K4622" s="194">
        <x:v>160</x:v>
      </x:c>
    </x:row>
    <x:row r="4623" spans="3:11">
      <x:c r="C4623" s="195" t="s">
        <x:v>5826</x:v>
      </x:c>
      <x:c r="D4623" s="194" t="str">
        <x:f t="shared" si="72"/>
        <x:v>Earring</x:v>
      </x:c>
      <x:c r="E4623" s="194">
        <x:v>1</x:v>
      </x:c>
      <x:c r="F4623" s="195" t="s">
        <x:v>3312</x:v>
      </x:c>
      <x:c r="G4623" s="194" t="str">
        <x:f>IF(MID(F4623,LEN(F4623)-2,1)="1","Earring",IF(MID(F4623,LEN(F4623)-2,1)="2","Necklace",IF(MID(F4623,LEN(F4623)-2,1)="3","Bracelet",IF(MID(F4623,LEN(F4623)-2,1)="4","Ring",IF(MID(F4623,LEN(F4623)-2,1)="5","Anklet","")))))</x:f>
        <x:v>Necklace</x:v>
      </x:c>
      <x:c r="H4623" s="194">
        <x:v>1</x:v>
      </x:c>
      <x:c r="I4623" s="448"/>
      <x:c r="J4623" s="194" t="s">
        <x:v>7785</x:v>
      </x:c>
      <x:c r="K4623" s="194">
        <x:v>170</x:v>
      </x:c>
    </x:row>
    <x:row r="4624" spans="3:11">
      <x:c r="C4624" s="195" t="s">
        <x:v>2151</x:v>
      </x:c>
      <x:c r="D4624" s="194" t="str">
        <x:f t="shared" si="72"/>
        <x:v>Earring</x:v>
      </x:c>
      <x:c r="E4624" s="194">
        <x:v>1</x:v>
      </x:c>
      <x:c r="F4624" s="195" t="s">
        <x:v>8908</x:v>
      </x:c>
      <x:c r="G4624" s="194" t="str">
        <x:f>IF(MID(F4624,LEN(F4624)-2,1)="1","Earring",IF(MID(F4624,LEN(F4624)-2,1)="2","Necklace",IF(MID(F4624,LEN(F4624)-2,1)="3","Bracelet",IF(MID(F4624,LEN(F4624)-2,1)="4","Ring",IF(MID(F4624,LEN(F4624)-2,1)="5","Anklet","")))))</x:f>
        <x:v>Ring</x:v>
      </x:c>
      <x:c r="H4624" s="194">
        <x:v>1</x:v>
      </x:c>
      <x:c r="I4624" s="448" t="s">
        <x:v>7755</x:v>
      </x:c>
      <x:c r="J4624" s="194" t="s">
        <x:v>7785</x:v>
      </x:c>
      <x:c r="K4624" s="194">
        <x:v>150</x:v>
      </x:c>
    </x:row>
    <x:row r="4625" spans="3:11">
      <x:c r="C4625" s="195" t="s">
        <x:v>8360</x:v>
      </x:c>
      <x:c r="D4625" s="194" t="str">
        <x:f t="shared" si="72"/>
        <x:v>Earring</x:v>
      </x:c>
      <x:c r="E4625" s="194">
        <x:v>1</x:v>
      </x:c>
      <x:c r="F4625" s="195" t="s">
        <x:v>8130</x:v>
      </x:c>
      <x:c r="G4625" s="194" t="str">
        <x:f>IF(MID(F4625,LEN(F4625)-2,1)="1","Earring",IF(MID(F4625,LEN(F4625)-2,1)="2","Necklace",IF(MID(F4625,LEN(F4625)-2,1)="3","Bracelet",IF(MID(F4625,LEN(F4625)-2,1)="4","Ring",IF(MID(F4625,LEN(F4625)-2,1)="5","Anklet","")))))</x:f>
        <x:v>Ring</x:v>
      </x:c>
      <x:c r="H4625" s="194">
        <x:v>1</x:v>
      </x:c>
      <x:c r="I4625" s="448"/>
      <x:c r="J4625" s="194" t="s">
        <x:v>7785</x:v>
      </x:c>
      <x:c r="K4625" s="194">
        <x:v>120</x:v>
      </x:c>
    </x:row>
    <x:row r="4626" spans="3:11">
      <x:c r="C4626" s="195" t="s">
        <x:v>4517</x:v>
      </x:c>
      <x:c r="D4626" s="194" t="str">
        <x:f t="shared" si="72"/>
        <x:v>Necklace</x:v>
      </x:c>
      <x:c r="E4626" s="194">
        <x:v>1</x:v>
      </x:c>
      <x:c r="F4626" s="195" t="s">
        <x:v>8717</x:v>
      </x:c>
      <x:c r="G4626" s="194" t="str">
        <x:f>IF(MID(F4626,LEN(F4626)-2,1)="1","Earring",IF(MID(F4626,LEN(F4626)-2,1)="2","Necklace",IF(MID(F4626,LEN(F4626)-2,1)="3","Bracelet",IF(MID(F4626,LEN(F4626)-2,1)="4","Ring",IF(MID(F4626,LEN(F4626)-2,1)="5","Anklet","")))))</x:f>
        <x:v>Earring</x:v>
      </x:c>
      <x:c r="H4626" s="194">
        <x:v>1</x:v>
      </x:c>
      <x:c r="I4626" s="448"/>
      <x:c r="J4626" s="194" t="s">
        <x:v>3163</x:v>
      </x:c>
      <x:c r="K4626" s="194">
        <x:v>180</x:v>
      </x:c>
    </x:row>
    <x:row r="4627" spans="3:11">
      <x:c r="C4627" s="195" t="s">
        <x:v>3312</x:v>
      </x:c>
      <x:c r="D4627" s="194" t="str">
        <x:f t="shared" si="72"/>
        <x:v>Necklace</x:v>
      </x:c>
      <x:c r="E4627" s="194">
        <x:v>1</x:v>
      </x:c>
      <x:c r="F4627" s="195" t="s">
        <x:v>8840</x:v>
      </x:c>
      <x:c r="G4627" s="194" t="str">
        <x:f>IF(MID(F4627,LEN(F4627)-2,1)="1","Earring",IF(MID(F4627,LEN(F4627)-2,1)="2","Necklace",IF(MID(F4627,LEN(F4627)-2,1)="3","Bracelet",IF(MID(F4627,LEN(F4627)-2,1)="4","Ring",IF(MID(F4627,LEN(F4627)-2,1)="5","Anklet","")))))</x:f>
        <x:v>Earring</x:v>
      </x:c>
      <x:c r="H4627" s="194">
        <x:v>1</x:v>
      </x:c>
      <x:c r="I4627" s="448"/>
      <x:c r="J4627" s="194" t="s">
        <x:v>3163</x:v>
      </x:c>
      <x:c r="K4627" s="194">
        <x:v>240</x:v>
      </x:c>
    </x:row>
    <x:row r="4628" spans="3:11">
      <x:c r="C4628" s="195" t="s">
        <x:v>1869</x:v>
      </x:c>
      <x:c r="D4628" s="194" t="str">
        <x:f t="shared" si="72"/>
        <x:v>Necklace</x:v>
      </x:c>
      <x:c r="E4628" s="194">
        <x:v>1</x:v>
      </x:c>
      <x:c r="F4628" s="233" t="s">
        <x:v>3355</x:v>
      </x:c>
      <x:c r="G4628" s="234" t="str">
        <x:f>IF(MID(F4628,LEN(F4628)-2,1)="1","Earring",IF(MID(F4628,LEN(F4628)-2,1)="2","Necklace",IF(MID(F4628,LEN(F4628)-2,1)="3","Bracelet",IF(MID(F4628,LEN(F4628)-2,1)="4","Ring",IF(MID(F4628,LEN(F4628)-2,1)="5","Anklet","")))))</x:f>
        <x:v>Bracelet</x:v>
      </x:c>
      <x:c r="H4628" s="234">
        <x:v>1</x:v>
      </x:c>
      <x:c r="I4628" s="448" t="s">
        <x:v>4958</x:v>
      </x:c>
      <x:c r="J4628" s="194" t="s">
        <x:v>3163</x:v>
      </x:c>
      <x:c r="K4628" s="194">
        <x:v>190</x:v>
      </x:c>
    </x:row>
    <x:row r="4629" spans="3:11">
      <x:c r="C4629" s="195" t="s">
        <x:v>9165</x:v>
      </x:c>
      <x:c r="D4629" s="194" t="str">
        <x:f t="shared" si="72"/>
        <x:v>Necklace</x:v>
      </x:c>
      <x:c r="E4629" s="194">
        <x:v>1</x:v>
      </x:c>
      <x:c r="F4629" s="233" t="s">
        <x:v>5826</x:v>
      </x:c>
      <x:c r="G4629" s="234" t="str">
        <x:f>IF(MID(F4629,LEN(F4629)-2,1)="1","Earring",IF(MID(F4629,LEN(F4629)-2,1)="2","Necklace",IF(MID(F4629,LEN(F4629)-2,1)="3","Bracelet",IF(MID(F4629,LEN(F4629)-2,1)="4","Ring",IF(MID(F4629,LEN(F4629)-2,1)="5","Anklet","")))))</x:f>
        <x:v>Earring</x:v>
      </x:c>
      <x:c r="H4629" s="234">
        <x:v>1</x:v>
      </x:c>
      <x:c r="I4629" s="448" t="s">
        <x:v>7755</x:v>
      </x:c>
      <x:c r="J4629" s="194" t="s">
        <x:v>3163</x:v>
      </x:c>
      <x:c r="K4629" s="194">
        <x:v>190</x:v>
      </x:c>
    </x:row>
    <x:row r="4630" spans="3:11">
      <x:c r="C4630" s="195" t="s">
        <x:v>4685</x:v>
      </x:c>
      <x:c r="D4630" s="194" t="str">
        <x:f t="shared" si="72"/>
        <x:v>Ring</x:v>
      </x:c>
      <x:c r="E4630" s="194">
        <x:v>1</x:v>
      </x:c>
      <x:c r="F4630" s="233" t="s">
        <x:v>1869</x:v>
      </x:c>
      <x:c r="G4630" s="234" t="str">
        <x:f>IF(MID(F4630,LEN(F4630)-2,1)="1","Earring",IF(MID(F4630,LEN(F4630)-2,1)="2","Necklace",IF(MID(F4630,LEN(F4630)-2,1)="3","Bracelet",IF(MID(F4630,LEN(F4630)-2,1)="4","Ring",IF(MID(F4630,LEN(F4630)-2,1)="5","Anklet","")))))</x:f>
        <x:v>Necklace</x:v>
      </x:c>
      <x:c r="H4630" s="234">
        <x:v>1</x:v>
      </x:c>
      <x:c r="I4630" s="448"/>
      <x:c r="J4630" s="194" t="s">
        <x:v>3163</x:v>
      </x:c>
      <x:c r="K4630" s="194">
        <x:v>260</x:v>
      </x:c>
    </x:row>
    <x:row r="4631" spans="3:11">
      <x:c r="C4631" s="195" t="s">
        <x:v>6216</x:v>
      </x:c>
      <x:c r="D4631" s="194" t="str">
        <x:f t="shared" si="72"/>
        <x:v>Ring</x:v>
      </x:c>
      <x:c r="E4631" s="194">
        <x:v>1</x:v>
      </x:c>
      <x:c r="F4631" s="233" t="s">
        <x:v>4176</x:v>
      </x:c>
      <x:c r="G4631" s="234" t="str">
        <x:f>IF(MID(F4631,LEN(F4631)-2,1)="1","Earring",IF(MID(F4631,LEN(F4631)-2,1)="2","Necklace",IF(MID(F4631,LEN(F4631)-2,1)="3","Bracelet",IF(MID(F4631,LEN(F4631)-2,1)="4","Ring",IF(MID(F4631,LEN(F4631)-2,1)="5","Anklet","")))))</x:f>
        <x:v>Bracelet</x:v>
      </x:c>
      <x:c r="H4631" s="234">
        <x:v>1</x:v>
      </x:c>
      <x:c r="I4631" s="448"/>
      <x:c r="J4631" s="194" t="s">
        <x:v>7348</x:v>
      </x:c>
      <x:c r="K4631" s="194">
        <x:v>190</x:v>
      </x:c>
    </x:row>
    <x:row r="4632" spans="3:11">
      <x:c r="C4632" s="195" t="s">
        <x:v>8908</x:v>
      </x:c>
      <x:c r="D4632" s="194" t="str">
        <x:f t="shared" si="72"/>
        <x:v>Ring</x:v>
      </x:c>
      <x:c r="E4632" s="194">
        <x:v>1</x:v>
      </x:c>
      <x:c r="F4632" s="233" t="s">
        <x:v>4287</x:v>
      </x:c>
      <x:c r="G4632" s="234" t="str">
        <x:f>IF(MID(F4632,LEN(F4632)-2,1)="1","Earring",IF(MID(F4632,LEN(F4632)-2,1)="2","Necklace",IF(MID(F4632,LEN(F4632)-2,1)="3","Bracelet",IF(MID(F4632,LEN(F4632)-2,1)="4","Ring",IF(MID(F4632,LEN(F4632)-2,1)="5","Anklet","")))))</x:f>
        <x:v>Ring</x:v>
      </x:c>
      <x:c r="H4632" s="234">
        <x:v>1</x:v>
      </x:c>
      <x:c r="I4632" s="448"/>
      <x:c r="J4632" s="194" t="s">
        <x:v>7785</x:v>
      </x:c>
      <x:c r="K4632" s="194">
        <x:v>160</x:v>
      </x:c>
    </x:row>
    <x:row r="4633" spans="3:11">
      <x:c r="C4633" s="195" t="s">
        <x:v>8130</x:v>
      </x:c>
      <x:c r="D4633" s="194" t="str">
        <x:f t="shared" si="72"/>
        <x:v>Ring</x:v>
      </x:c>
      <x:c r="E4633" s="194">
        <x:v>1</x:v>
      </x:c>
      <x:c r="F4633" s="233" t="s">
        <x:v>2151</x:v>
      </x:c>
      <x:c r="G4633" s="234" t="str">
        <x:f>IF(MID(F4633,LEN(F4633)-2,1)="1","Earring",IF(MID(F4633,LEN(F4633)-2,1)="2","Necklace",IF(MID(F4633,LEN(F4633)-2,1)="3","Bracelet",IF(MID(F4633,LEN(F4633)-2,1)="4","Ring",IF(MID(F4633,LEN(F4633)-2,1)="5","Anklet","")))))</x:f>
        <x:v>Earring</x:v>
      </x:c>
      <x:c r="H4633" s="234">
        <x:v>1</x:v>
      </x:c>
      <x:c r="I4633" s="448"/>
      <x:c r="J4633" s="194" t="s">
        <x:v>3163</x:v>
      </x:c>
      <x:c r="K4633" s="194">
        <x:v>220</x:v>
      </x:c>
    </x:row>
    <x:row r="4634" spans="3:11">
      <x:c r="C4634" s="195" t="s">
        <x:v>4287</x:v>
      </x:c>
      <x:c r="D4634" s="194" t="str">
        <x:f t="shared" si="72"/>
        <x:v>Ring</x:v>
      </x:c>
      <x:c r="E4634" s="194">
        <x:v>1</x:v>
      </x:c>
      <x:c r="F4634" s="233" t="s">
        <x:v>8360</x:v>
      </x:c>
      <x:c r="G4634" s="234" t="str">
        <x:f>IF(MID(F4634,LEN(F4634)-2,1)="1","Earring",IF(MID(F4634,LEN(F4634)-2,1)="2","Necklace",IF(MID(F4634,LEN(F4634)-2,1)="3","Bracelet",IF(MID(F4634,LEN(F4634)-2,1)="4","Ring",IF(MID(F4634,LEN(F4634)-2,1)="5","Anklet","")))))</x:f>
        <x:v>Earring</x:v>
      </x:c>
      <x:c r="H4634" s="234">
        <x:v>1</x:v>
      </x:c>
      <x:c r="I4634" s="448"/>
      <x:c r="J4634" s="194" t="s">
        <x:v>7348</x:v>
      </x:c>
      <x:c r="K4634" s="194">
        <x:v>290</x:v>
      </x:c>
    </x:row>
    <x:row r="4635" spans="5:5">
      <x:c r="E4635" s="194">
        <x:f>SUM(E4608:E4634)</x:f>
        <x:v>27</x:v>
      </x:c>
    </x:row>
    <x:row r="4636" spans="1:11">
      <x:c r="A4636" s="186">
        <x:v>46025</x:v>
      </x:c>
      <x:c r="B4636" s="452" t="s">
        <x:v>7734</x:v>
      </x:c>
      <x:c r="C4636" s="195" t="s">
        <x:v>8834</x:v>
      </x:c>
      <x:c r="D4636" s="194" t="str">
        <x:f t="shared" ref="D4636:D4651" si="73">IF(MID(C4636,LEN(C4636)-2,1)="1","Earring",IF(MID(C4636,LEN(C4636)-2,1)="2","Necklace",IF(MID(C4636,LEN(C4636)-2,1)="3","Bracelet",IF(MID(C4636,LEN(C4636)-2,1)="4","Ring",IF(MID(C4636,LEN(C4636)-2,1)="5","Anklet","")))))</x:f>
        <x:v>Anklet</x:v>
      </x:c>
      <x:c r="E4636" s="194">
        <x:v>1</x:v>
      </x:c>
      <x:c r="F4636" s="195" t="s">
        <x:v>8157</x:v>
      </x:c>
      <x:c r="G4636" s="194" t="str">
        <x:f>IF(MID(F4636,LEN(F4636)-2,1)="1","Earring",IF(MID(F4636,LEN(F4636)-2,1)="2","Necklace",IF(MID(F4636,LEN(F4636)-2,1)="3","Bracelet",IF(MID(F4636,LEN(F4636)-2,1)="4","Ring",IF(MID(F4636,LEN(F4636)-2,1)="5","Anklet","")))))</x:f>
        <x:v>Earring</x:v>
      </x:c>
      <x:c r="H4636" s="194">
        <x:v>1</x:v>
      </x:c>
      <x:c r="I4636" s="448" t="s">
        <x:v>4958</x:v>
      </x:c>
      <x:c r="J4636" s="194" t="s">
        <x:v>2858</x:v>
      </x:c>
      <x:c r="K4636" s="194">
        <x:v>220</x:v>
      </x:c>
    </x:row>
    <x:row r="4637" spans="3:11">
      <x:c r="C4637" s="195" t="s">
        <x:v>6829</x:v>
      </x:c>
      <x:c r="D4637" s="194" t="str">
        <x:f t="shared" si="73"/>
        <x:v>Bracelet</x:v>
      </x:c>
      <x:c r="E4637" s="194">
        <x:v>1</x:v>
      </x:c>
      <x:c r="F4637" s="714" t="s">
        <x:v>6829</x:v>
      </x:c>
      <x:c r="G4637" s="715" t="str">
        <x:f>IF(MID(F4637,LEN(F4637)-2,1)="1","Earring",IF(MID(F4637,LEN(F4637)-2,1)="2","Necklace",IF(MID(F4637,LEN(F4637)-2,1)="3","Bracelet",IF(MID(F4637,LEN(F4637)-2,1)="4","Ring",IF(MID(F4637,LEN(F4637)-2,1)="5","Anklet","")))))</x:f>
        <x:v>Bracelet</x:v>
      </x:c>
      <x:c r="H4637" s="715">
        <x:v>1</x:v>
      </x:c>
      <x:c r="I4637" s="448" t="s">
        <x:v>7755</x:v>
      </x:c>
      <x:c r="J4637" s="194" t="s">
        <x:v>7785</x:v>
      </x:c>
      <x:c r="K4637" s="194">
        <x:v>180</x:v>
      </x:c>
    </x:row>
    <x:row r="4638" spans="3:11">
      <x:c r="C4638" s="195" t="s">
        <x:v>6097</x:v>
      </x:c>
      <x:c r="D4638" s="194" t="str">
        <x:f t="shared" si="73"/>
        <x:v>Bracelet</x:v>
      </x:c>
      <x:c r="E4638" s="194">
        <x:v>1</x:v>
      </x:c>
      <x:c r="F4638" s="195" t="s">
        <x:v>6860</x:v>
      </x:c>
      <x:c r="G4638" s="194" t="str">
        <x:f>IF(MID(F4638,LEN(F4638)-2,1)="1","Earring",IF(MID(F4638,LEN(F4638)-2,1)="2","Necklace",IF(MID(F4638,LEN(F4638)-2,1)="3","Bracelet",IF(MID(F4638,LEN(F4638)-2,1)="4","Ring",IF(MID(F4638,LEN(F4638)-2,1)="5","Anklet","")))))</x:f>
        <x:v>Ring</x:v>
      </x:c>
      <x:c r="H4638" s="194">
        <x:v>1</x:v>
      </x:c>
      <x:c r="I4638" s="448" t="s">
        <x:v>4958</x:v>
      </x:c>
      <x:c r="J4638" s="194" t="s">
        <x:v>3163</x:v>
      </x:c>
      <x:c r="K4638" s="194">
        <x:v>160</x:v>
      </x:c>
    </x:row>
    <x:row r="4639" spans="3:11">
      <x:c r="C4639" s="195" t="s">
        <x:v>6910</x:v>
      </x:c>
      <x:c r="D4639" s="194" t="str">
        <x:f t="shared" si="73"/>
        <x:v>Bracelet</x:v>
      </x:c>
      <x:c r="E4639" s="194">
        <x:v>1</x:v>
      </x:c>
      <x:c r="F4639" s="319" t="s">
        <x:v>6698</x:v>
      </x:c>
      <x:c r="G4639" s="320" t="str">
        <x:f>IF(MID(F4639,LEN(F4639)-2,1)="1","Earring",IF(MID(F4639,LEN(F4639)-2,1)="2","Necklace",IF(MID(F4639,LEN(F4639)-2,1)="3","Bracelet",IF(MID(F4639,LEN(F4639)-2,1)="4","Ring",IF(MID(F4639,LEN(F4639)-2,1)="5","Anklet","")))))</x:f>
        <x:v>Necklace</x:v>
      </x:c>
      <x:c r="H4639" s="320">
        <x:v>1</x:v>
      </x:c>
      <x:c r="I4639" s="448"/>
      <x:c r="J4639" s="194" t="s">
        <x:v>3163</x:v>
      </x:c>
      <x:c r="K4639" s="194">
        <x:v>240</x:v>
      </x:c>
    </x:row>
    <x:row r="4640" spans="3:11">
      <x:c r="C4640" s="195" t="s">
        <x:v>8851</x:v>
      </x:c>
      <x:c r="D4640" s="194" t="str">
        <x:f t="shared" si="73"/>
        <x:v>Earring</x:v>
      </x:c>
      <x:c r="E4640" s="194">
        <x:v>1</x:v>
      </x:c>
      <x:c r="F4640" s="195" t="s">
        <x:v>6097</x:v>
      </x:c>
      <x:c r="G4640" s="194" t="str">
        <x:f>IF(MID(F4640,LEN(F4640)-2,1)="1","Earring",IF(MID(F4640,LEN(F4640)-2,1)="2","Necklace",IF(MID(F4640,LEN(F4640)-2,1)="3","Bracelet",IF(MID(F4640,LEN(F4640)-2,1)="4","Ring",IF(MID(F4640,LEN(F4640)-2,1)="5","Anklet","")))))</x:f>
        <x:v>Bracelet</x:v>
      </x:c>
      <x:c r="H4640" s="194">
        <x:v>1</x:v>
      </x:c>
      <x:c r="I4640" s="448" t="s">
        <x:v>4958</x:v>
      </x:c>
      <x:c r="J4640" s="194" t="s">
        <x:v>7785</x:v>
      </x:c>
      <x:c r="K4640" s="194">
        <x:v>140</x:v>
      </x:c>
    </x:row>
    <x:row r="4641" spans="3:11">
      <x:c r="C4641" s="195" t="s">
        <x:v>8840</x:v>
      </x:c>
      <x:c r="D4641" s="194" t="str">
        <x:f t="shared" si="73"/>
        <x:v>Earring</x:v>
      </x:c>
      <x:c r="E4641" s="194">
        <x:v>1</x:v>
      </x:c>
      <x:c r="F4641" s="355" t="s">
        <x:v>6246</x:v>
      </x:c>
      <x:c r="G4641" s="356" t="str">
        <x:f>IF(MID(F4641,LEN(F4641)-2,1)="1","Earring",IF(MID(F4641,LEN(F4641)-2,1)="2","Necklace",IF(MID(F4641,LEN(F4641)-2,1)="3","Bracelet",IF(MID(F4641,LEN(F4641)-2,1)="4","Ring",IF(MID(F4641,LEN(F4641)-2,1)="5","Anklet","")))))</x:f>
        <x:v>Ring</x:v>
      </x:c>
      <x:c r="H4641" s="356">
        <x:v>1</x:v>
      </x:c>
      <x:c r="I4641" s="448" t="s">
        <x:v>7755</x:v>
      </x:c>
      <x:c r="J4641" s="194" t="s">
        <x:v>3163</x:v>
      </x:c>
      <x:c r="K4641" s="194">
        <x:v>200</x:v>
      </x:c>
    </x:row>
    <x:row r="4642" spans="3:11">
      <x:c r="C4642" s="195" t="s">
        <x:v>5792</x:v>
      </x:c>
      <x:c r="D4642" s="194" t="str">
        <x:f t="shared" si="73"/>
        <x:v>Earring</x:v>
      </x:c>
      <x:c r="E4642" s="194">
        <x:v>1</x:v>
      </x:c>
      <x:c r="F4642" s="355" t="s">
        <x:v>6250</x:v>
      </x:c>
      <x:c r="G4642" s="356" t="str">
        <x:f>IF(MID(F4642,LEN(F4642)-2,1)="1","Earring",IF(MID(F4642,LEN(F4642)-2,1)="2","Necklace",IF(MID(F4642,LEN(F4642)-2,1)="3","Bracelet",IF(MID(F4642,LEN(F4642)-2,1)="4","Ring",IF(MID(F4642,LEN(F4642)-2,1)="5","Anklet","")))))</x:f>
        <x:v>Ring</x:v>
      </x:c>
      <x:c r="H4642" s="356">
        <x:v>1</x:v>
      </x:c>
      <x:c r="I4642" s="448" t="s">
        <x:v>7755</x:v>
      </x:c>
      <x:c r="J4642" s="194" t="s">
        <x:v>7785</x:v>
      </x:c>
      <x:c r="K4642" s="194">
        <x:v>120</x:v>
      </x:c>
    </x:row>
    <x:row r="4643" spans="3:11">
      <x:c r="C4643" s="195" t="s">
        <x:v>6698</x:v>
      </x:c>
      <x:c r="D4643" s="194" t="str">
        <x:f t="shared" si="73"/>
        <x:v>Necklace</x:v>
      </x:c>
      <x:c r="E4643" s="194">
        <x:v>1</x:v>
      </x:c>
      <x:c r="F4643" s="195" t="s">
        <x:v>3312</x:v>
      </x:c>
      <x:c r="G4643" s="194" t="str">
        <x:f>IF(MID(F4643,LEN(F4643)-2,1)="1","Earring",IF(MID(F4643,LEN(F4643)-2,1)="2","Necklace",IF(MID(F4643,LEN(F4643)-2,1)="3","Bracelet",IF(MID(F4643,LEN(F4643)-2,1)="4","Ring",IF(MID(F4643,LEN(F4643)-2,1)="5","Anklet","")))))</x:f>
        <x:v>Necklace</x:v>
      </x:c>
      <x:c r="H4643" s="194">
        <x:v>1</x:v>
      </x:c>
      <x:c r="I4643" s="448" t="s">
        <x:v>4958</x:v>
      </x:c>
      <x:c r="J4643" s="194" t="s">
        <x:v>7785</x:v>
      </x:c>
      <x:c r="K4643" s="194">
        <x:v>170</x:v>
      </x:c>
    </x:row>
    <x:row r="4644" spans="3:11">
      <x:c r="C4644" s="195" t="s">
        <x:v>3312</x:v>
      </x:c>
      <x:c r="D4644" s="194" t="str">
        <x:f t="shared" si="73"/>
        <x:v>Necklace</x:v>
      </x:c>
      <x:c r="E4644" s="194">
        <x:v>1</x:v>
      </x:c>
      <x:c r="F4644" s="195" t="s">
        <x:v>8382</x:v>
      </x:c>
      <x:c r="G4644" s="194" t="str">
        <x:f>IF(MID(F4644,LEN(F4644)-2,1)="1","Earring",IF(MID(F4644,LEN(F4644)-2,1)="2","Necklace",IF(MID(F4644,LEN(F4644)-2,1)="3","Bracelet",IF(MID(F4644,LEN(F4644)-2,1)="4","Ring",IF(MID(F4644,LEN(F4644)-2,1)="5","Anklet","")))))</x:f>
        <x:v>Necklace</x:v>
      </x:c>
      <x:c r="H4644" s="194">
        <x:v>2</x:v>
      </x:c>
      <x:c r="I4644" s="448" t="s">
        <x:v>7755</x:v>
      </x:c>
      <x:c r="J4644" s="194" t="s">
        <x:v>3163</x:v>
      </x:c>
      <x:c r="K4644" s="194">
        <x:v>250</x:v>
      </x:c>
    </x:row>
    <x:row r="4645" spans="3:11">
      <x:c r="C4645" s="195" t="s">
        <x:v>8382</x:v>
      </x:c>
      <x:c r="D4645" s="194" t="str">
        <x:f t="shared" si="73"/>
        <x:v>Necklace</x:v>
      </x:c>
      <x:c r="E4645" s="194">
        <x:v>2</x:v>
      </x:c>
      <x:c r="F4645" s="195" t="s">
        <x:v>2192</x:v>
      </x:c>
      <x:c r="G4645" s="194" t="str">
        <x:f>IF(MID(F4645,LEN(F4645)-2,1)="1","Earring",IF(MID(F4645,LEN(F4645)-2,1)="2","Necklace",IF(MID(F4645,LEN(F4645)-2,1)="3","Bracelet",IF(MID(F4645,LEN(F4645)-2,1)="4","Ring",IF(MID(F4645,LEN(F4645)-2,1)="5","Anklet","")))))</x:f>
        <x:v>Necklace</x:v>
      </x:c>
      <x:c r="H4645" s="194">
        <x:v>1</x:v>
      </x:c>
      <x:c r="I4645" s="448" t="s">
        <x:v>4958</x:v>
      </x:c>
      <x:c r="J4645" s="194" t="s">
        <x:v>7785</x:v>
      </x:c>
      <x:c r="K4645" s="194">
        <x:v>160</x:v>
      </x:c>
    </x:row>
    <x:row r="4646" spans="3:11">
      <x:c r="C4646" s="195" t="s">
        <x:v>2192</x:v>
      </x:c>
      <x:c r="D4646" s="194" t="str">
        <x:f t="shared" si="73"/>
        <x:v>Necklace</x:v>
      </x:c>
      <x:c r="E4646" s="194">
        <x:v>1</x:v>
      </x:c>
      <x:c r="F4646" s="195" t="s">
        <x:v>8122</x:v>
      </x:c>
      <x:c r="G4646" s="194" t="str">
        <x:f>IF(MID(F4646,LEN(F4646)-2,1)="1","Earring",IF(MID(F4646,LEN(F4646)-2,1)="2","Necklace",IF(MID(F4646,LEN(F4646)-2,1)="3","Bracelet",IF(MID(F4646,LEN(F4646)-2,1)="4","Ring",IF(MID(F4646,LEN(F4646)-2,1)="5","Anklet","")))))</x:f>
        <x:v>Necklace</x:v>
      </x:c>
      <x:c r="H4646" s="194">
        <x:v>1</x:v>
      </x:c>
      <x:c r="I4646" s="448"/>
      <x:c r="J4646" s="194" t="s">
        <x:v>7785</x:v>
      </x:c>
      <x:c r="K4646" s="194">
        <x:v>170</x:v>
      </x:c>
    </x:row>
    <x:row r="4647" spans="3:11">
      <x:c r="C4647" s="195" t="s">
        <x:v>8122</x:v>
      </x:c>
      <x:c r="D4647" s="194" t="str">
        <x:f t="shared" si="73"/>
        <x:v>Necklace</x:v>
      </x:c>
      <x:c r="E4647" s="194">
        <x:v>1</x:v>
      </x:c>
      <x:c r="F4647" s="195" t="s">
        <x:v>8840</x:v>
      </x:c>
      <x:c r="G4647" s="194" t="str">
        <x:f>IF(MID(F4647,LEN(F4647)-2,1)="1","Earring",IF(MID(F4647,LEN(F4647)-2,1)="2","Necklace",IF(MID(F4647,LEN(F4647)-2,1)="3","Bracelet",IF(MID(F4647,LEN(F4647)-2,1)="4","Ring",IF(MID(F4647,LEN(F4647)-2,1)="5","Anklet","")))))</x:f>
        <x:v>Earring</x:v>
      </x:c>
      <x:c r="H4647" s="194">
        <x:v>1</x:v>
      </x:c>
      <x:c r="I4647" s="448" t="s">
        <x:v>4958</x:v>
      </x:c>
      <x:c r="J4647" s="194" t="s">
        <x:v>3163</x:v>
      </x:c>
      <x:c r="K4647" s="194">
        <x:v>240</x:v>
      </x:c>
    </x:row>
    <x:row r="4648" spans="3:11">
      <x:c r="C4648" s="195" t="s">
        <x:v>4250</x:v>
      </x:c>
      <x:c r="D4648" s="194" t="str">
        <x:f t="shared" si="73"/>
        <x:v>Necklace</x:v>
      </x:c>
      <x:c r="E4648" s="194">
        <x:v>1</x:v>
      </x:c>
      <x:c r="F4648" s="233" t="s">
        <x:v>6910</x:v>
      </x:c>
      <x:c r="G4648" s="234" t="str">
        <x:f>IF(MID(F4648,LEN(F4648)-2,1)="1","Earring",IF(MID(F4648,LEN(F4648)-2,1)="2","Necklace",IF(MID(F4648,LEN(F4648)-2,1)="3","Bracelet",IF(MID(F4648,LEN(F4648)-2,1)="4","Ring",IF(MID(F4648,LEN(F4648)-2,1)="5","Anklet","")))))</x:f>
        <x:v>Bracelet</x:v>
      </x:c>
      <x:c r="H4648" s="234">
        <x:v>1</x:v>
      </x:c>
      <x:c r="I4648" s="448"/>
      <x:c r="J4648" s="194" t="s">
        <x:v>3163</x:v>
      </x:c>
      <x:c r="K4648" s="194">
        <x:v>240</x:v>
      </x:c>
    </x:row>
    <x:row r="4649" spans="3:11">
      <x:c r="C4649" s="195" t="s">
        <x:v>6860</x:v>
      </x:c>
      <x:c r="D4649" s="194" t="str">
        <x:f t="shared" si="73"/>
        <x:v>Ring</x:v>
      </x:c>
      <x:c r="E4649" s="194">
        <x:v>1</x:v>
      </x:c>
      <x:c r="F4649" s="233" t="s">
        <x:v>8834</x:v>
      </x:c>
      <x:c r="G4649" s="234" t="str">
        <x:f>IF(MID(F4649,LEN(F4649)-2,1)="1","Earring",IF(MID(F4649,LEN(F4649)-2,1)="2","Necklace",IF(MID(F4649,LEN(F4649)-2,1)="3","Bracelet",IF(MID(F4649,LEN(F4649)-2,1)="4","Ring",IF(MID(F4649,LEN(F4649)-2,1)="5","Anklet","")))))</x:f>
        <x:v>Anklet</x:v>
      </x:c>
      <x:c r="H4649" s="234">
        <x:v>1</x:v>
      </x:c>
      <x:c r="I4649" s="448" t="s">
        <x:v>4958</x:v>
      </x:c>
      <x:c r="J4649" s="194" t="s">
        <x:v>7785</x:v>
      </x:c>
      <x:c r="K4649" s="194">
        <x:v>140</x:v>
      </x:c>
    </x:row>
    <x:row r="4650" spans="3:11">
      <x:c r="C4650" s="195" t="s">
        <x:v>6246</x:v>
      </x:c>
      <x:c r="D4650" s="194" t="str">
        <x:f t="shared" si="73"/>
        <x:v>Ring</x:v>
      </x:c>
      <x:c r="E4650" s="194">
        <x:v>1</x:v>
      </x:c>
      <x:c r="F4650" s="233" t="s">
        <x:v>4250</x:v>
      </x:c>
      <x:c r="G4650" s="234" t="str">
        <x:f>IF(MID(F4650,LEN(F4650)-2,1)="1","Earring",IF(MID(F4650,LEN(F4650)-2,1)="2","Necklace",IF(MID(F4650,LEN(F4650)-2,1)="3","Bracelet",IF(MID(F4650,LEN(F4650)-2,1)="4","Ring",IF(MID(F4650,LEN(F4650)-2,1)="5","Anklet","")))))</x:f>
        <x:v>Necklace</x:v>
      </x:c>
      <x:c r="H4650" s="234">
        <x:v>1</x:v>
      </x:c>
      <x:c r="I4650" s="448"/>
      <x:c r="J4650" s="194" t="s">
        <x:v>7785</x:v>
      </x:c>
      <x:c r="K4650" s="194">
        <x:v>200</x:v>
      </x:c>
    </x:row>
    <x:row r="4651" spans="3:11">
      <x:c r="C4651" s="195" t="s">
        <x:v>6250</x:v>
      </x:c>
      <x:c r="D4651" s="194" t="str">
        <x:f t="shared" si="73"/>
        <x:v>Ring</x:v>
      </x:c>
      <x:c r="E4651" s="194">
        <x:v>1</x:v>
      </x:c>
      <x:c r="F4651" s="233" t="s">
        <x:v>5792</x:v>
      </x:c>
      <x:c r="G4651" s="234" t="str">
        <x:f>IF(MID(F4651,LEN(F4651)-2,1)="1","Earring",IF(MID(F4651,LEN(F4651)-2,1)="2","Necklace",IF(MID(F4651,LEN(F4651)-2,1)="3","Bracelet",IF(MID(F4651,LEN(F4651)-2,1)="4","Ring",IF(MID(F4651,LEN(F4651)-2,1)="5","Anklet","")))))</x:f>
        <x:v>Earring</x:v>
      </x:c>
      <x:c r="H4651" s="234">
        <x:v>1</x:v>
      </x:c>
      <x:c r="I4651" s="448"/>
      <x:c r="J4651" s="194" t="s">
        <x:v>7348</x:v>
      </x:c>
      <x:c r="K4651" s="194">
        <x:v>240</x:v>
      </x:c>
    </x:row>
    <x:row r="4652" spans="5:5">
      <x:c r="E4652" s="194">
        <x:f>SUM(E4636:E4651)</x:f>
        <x:v>17</x:v>
      </x:c>
    </x:row>
    <x:row r="4653" spans="1:11">
      <x:c r="A4653" s="186">
        <x:v>46026</x:v>
      </x:c>
      <x:c r="B4653" s="452" t="s">
        <x:v>7772</x:v>
      </x:c>
      <x:c r="C4653" s="195" t="s">
        <x:v>2085</x:v>
      </x:c>
      <x:c r="D4653" s="194" t="str">
        <x:f t="shared" ref="D4653:D4659" si="74">IF(MID(C4653,LEN(C4653)-2,1)="1","Earring",IF(MID(C4653,LEN(C4653)-2,1)="2","Necklace",IF(MID(C4653,LEN(C4653)-2,1)="3","Bracelet",IF(MID(C4653,LEN(C4653)-2,1)="4","Ring",IF(MID(C4653,LEN(C4653)-2,1)="5","Anklet","")))))</x:f>
        <x:v>Earring</x:v>
      </x:c>
      <x:c r="E4653" s="194">
        <x:v>1</x:v>
      </x:c>
      <x:c r="F4653" s="716" t="s">
        <x:v>5924</x:v>
      </x:c>
      <x:c r="G4653" s="717" t="str">
        <x:f>IF(MID(F4653,LEN(F4653)-2,1)="1","Earring",IF(MID(F4653,LEN(F4653)-2,1)="2","Necklace",IF(MID(F4653,LEN(F4653)-2,1)="3","Bracelet",IF(MID(F4653,LEN(F4653)-2,1)="4","Ring",IF(MID(F4653,LEN(F4653)-2,1)="5","Anklet","")))))</x:f>
        <x:v>Earring</x:v>
      </x:c>
      <x:c r="H4653" s="717">
        <x:v>1</x:v>
      </x:c>
      <x:c r="I4653" s="448"/>
      <x:c r="J4653" s="194" t="s">
        <x:v>3163</x:v>
      </x:c>
      <x:c r="K4653" s="194">
        <x:v>190</x:v>
      </x:c>
    </x:row>
    <x:row r="4654" spans="3:11">
      <x:c r="C4654" s="195" t="s">
        <x:v>4695</x:v>
      </x:c>
      <x:c r="D4654" s="194" t="str">
        <x:f t="shared" si="74"/>
        <x:v>Earring</x:v>
      </x:c>
      <x:c r="E4654" s="194">
        <x:v>1</x:v>
      </x:c>
      <x:c r="F4654" s="195" t="s">
        <x:v>4444</x:v>
      </x:c>
      <x:c r="G4654" s="194" t="str">
        <x:f>IF(MID(F4654,LEN(F4654)-2,1)="1","Earring",IF(MID(F4654,LEN(F4654)-2,1)="2","Necklace",IF(MID(F4654,LEN(F4654)-2,1)="3","Bracelet",IF(MID(F4654,LEN(F4654)-2,1)="4","Ring",IF(MID(F4654,LEN(F4654)-2,1)="5","Anklet","")))))</x:f>
        <x:v>Ring</x:v>
      </x:c>
      <x:c r="H4654" s="194">
        <x:v>1</x:v>
      </x:c>
      <x:c r="I4654" s="448" t="s">
        <x:v>4958</x:v>
      </x:c>
      <x:c r="J4654" s="194" t="s">
        <x:v>8995</x:v>
      </x:c>
      <x:c r="K4654" s="194">
        <x:v>120</x:v>
      </x:c>
    </x:row>
    <x:row r="4655" spans="3:11">
      <x:c r="C4655" s="195" t="s">
        <x:v>3391</x:v>
      </x:c>
      <x:c r="D4655" s="194" t="str">
        <x:f t="shared" si="74"/>
        <x:v>Earring</x:v>
      </x:c>
      <x:c r="E4655" s="194">
        <x:v>1</x:v>
      </x:c>
      <x:c r="F4655" s="355" t="s">
        <x:v>4695</x:v>
      </x:c>
      <x:c r="G4655" s="356" t="str">
        <x:f>IF(MID(F4655,LEN(F4655)-2,1)="1","Earring",IF(MID(F4655,LEN(F4655)-2,1)="2","Necklace",IF(MID(F4655,LEN(F4655)-2,1)="3","Bracelet",IF(MID(F4655,LEN(F4655)-2,1)="4","Ring",IF(MID(F4655,LEN(F4655)-2,1)="5","Anklet","")))))</x:f>
        <x:v>Earring</x:v>
      </x:c>
      <x:c r="H4655" s="356">
        <x:v>1</x:v>
      </x:c>
      <x:c r="I4655" s="448"/>
      <x:c r="J4655" s="194" t="s">
        <x:v>3163</x:v>
      </x:c>
      <x:c r="K4655" s="194">
        <x:v>200</x:v>
      </x:c>
    </x:row>
    <x:row r="4656" spans="3:11">
      <x:c r="C4656" s="195" t="s">
        <x:v>4766</x:v>
      </x:c>
      <x:c r="D4656" s="194" t="str">
        <x:f t="shared" si="74"/>
        <x:v>Necklace</x:v>
      </x:c>
      <x:c r="E4656" s="194">
        <x:v>1</x:v>
      </x:c>
      <x:c r="F4656" s="355" t="s">
        <x:v>3391</x:v>
      </x:c>
      <x:c r="G4656" s="356" t="str">
        <x:f>IF(MID(F4656,LEN(F4656)-2,1)="1","Earring",IF(MID(F4656,LEN(F4656)-2,1)="2","Necklace",IF(MID(F4656,LEN(F4656)-2,1)="3","Bracelet",IF(MID(F4656,LEN(F4656)-2,1)="4","Ring",IF(MID(F4656,LEN(F4656)-2,1)="5","Anklet","")))))</x:f>
        <x:v>Earring</x:v>
      </x:c>
      <x:c r="H4656" s="356">
        <x:v>1</x:v>
      </x:c>
      <x:c r="I4656" s="448"/>
      <x:c r="J4656" s="194" t="s">
        <x:v>3163</x:v>
      </x:c>
      <x:c r="K4656" s="194">
        <x:v>200</x:v>
      </x:c>
    </x:row>
    <x:row r="4657" spans="3:11">
      <x:c r="C4657" s="195" t="s">
        <x:v>9108</x:v>
      </x:c>
      <x:c r="D4657" s="194" t="str">
        <x:f t="shared" si="74"/>
        <x:v>Necklace</x:v>
      </x:c>
      <x:c r="E4657" s="194">
        <x:v>1</x:v>
      </x:c>
      <x:c r="F4657" s="195" t="s">
        <x:v>4766</x:v>
      </x:c>
      <x:c r="G4657" s="194" t="str">
        <x:f>IF(MID(F4657,LEN(F4657)-2,1)="1","Earring",IF(MID(F4657,LEN(F4657)-2,1)="2","Necklace",IF(MID(F4657,LEN(F4657)-2,1)="3","Bracelet",IF(MID(F4657,LEN(F4657)-2,1)="4","Ring",IF(MID(F4657,LEN(F4657)-2,1)="5","Anklet","")))))</x:f>
        <x:v>Necklace</x:v>
      </x:c>
      <x:c r="H4657" s="194">
        <x:v>1</x:v>
      </x:c>
      <x:c r="I4657" s="448"/>
      <x:c r="J4657" s="194" t="s">
        <x:v>3163</x:v>
      </x:c>
      <x:c r="K4657" s="194">
        <x:v>270</x:v>
      </x:c>
    </x:row>
    <x:row r="4658" spans="3:11">
      <x:c r="C4658" s="195" t="s">
        <x:v>9031</x:v>
      </x:c>
      <x:c r="D4658" s="194" t="str">
        <x:f t="shared" si="74"/>
        <x:v>Ring</x:v>
      </x:c>
      <x:c r="E4658" s="194">
        <x:v>1</x:v>
      </x:c>
      <x:c r="F4658" s="233" t="s">
        <x:v>8397</x:v>
      </x:c>
      <x:c r="G4658" s="234" t="str">
        <x:f>IF(MID(F4658,LEN(F4658)-2,1)="1","Earring",IF(MID(F4658,LEN(F4658)-2,1)="2","Necklace",IF(MID(F4658,LEN(F4658)-2,1)="3","Bracelet",IF(MID(F4658,LEN(F4658)-2,1)="4","Ring",IF(MID(F4658,LEN(F4658)-2,1)="5","Anklet","")))))</x:f>
        <x:v>Ring</x:v>
      </x:c>
      <x:c r="H4658" s="234">
        <x:v>1</x:v>
      </x:c>
      <x:c r="I4658" s="448"/>
      <x:c r="J4658" s="194" t="s">
        <x:v>7785</x:v>
      </x:c>
      <x:c r="K4658" s="194">
        <x:v>150</x:v>
      </x:c>
    </x:row>
    <x:row r="4659" spans="3:11">
      <x:c r="C4659" s="195" t="s">
        <x:v>8397</x:v>
      </x:c>
      <x:c r="D4659" s="194" t="str">
        <x:f t="shared" si="74"/>
        <x:v>Ring</x:v>
      </x:c>
      <x:c r="E4659" s="194">
        <x:v>1</x:v>
      </x:c>
      <x:c r="F4659" s="233" t="s">
        <x:v>9108</x:v>
      </x:c>
      <x:c r="G4659" s="234" t="str">
        <x:f>IF(MID(F4659,LEN(F4659)-2,1)="1","Earring",IF(MID(F4659,LEN(F4659)-2,1)="2","Necklace",IF(MID(F4659,LEN(F4659)-2,1)="3","Bracelet",IF(MID(F4659,LEN(F4659)-2,1)="4","Ring",IF(MID(F4659,LEN(F4659)-2,1)="5","Anklet","")))))</x:f>
        <x:v>Necklace</x:v>
      </x:c>
      <x:c r="H4659" s="234">
        <x:v>1</x:v>
      </x:c>
      <x:c r="I4659" s="448"/>
      <x:c r="J4659" s="194" t="s">
        <x:v>7785</x:v>
      </x:c>
      <x:c r="K4659" s="194">
        <x:v>190</x:v>
      </x:c>
    </x:row>
    <x:row r="4660" spans="5:5">
      <x:c r="E4660" s="194">
        <x:f>SUM(E4653:E4659)</x:f>
        <x:v>7</x:v>
      </x:c>
    </x:row>
    <x:row r="4661" spans="1:11">
      <x:c r="A4661" s="186">
        <x:v>46027</x:v>
      </x:c>
      <x:c r="B4661" s="452" t="s">
        <x:v>7737</x:v>
      </x:c>
      <x:c r="C4661" s="195" t="s">
        <x:v>4749</x:v>
      </x:c>
      <x:c r="D4661" s="194" t="str">
        <x:f t="shared" ref="D4661:D4665" si="75">IF(MID(C4661,LEN(C4661)-2,1)="1","Earring",IF(MID(C4661,LEN(C4661)-2,1)="2","Necklace",IF(MID(C4661,LEN(C4661)-2,1)="3","Bracelet",IF(MID(C4661,LEN(C4661)-2,1)="4","Ring",IF(MID(C4661,LEN(C4661)-2,1)="5","Anklet","")))))</x:f>
        <x:v>Earring</x:v>
      </x:c>
      <x:c r="E4661" s="194">
        <x:v>1</x:v>
      </x:c>
      <x:c r="F4661" s="355" t="s">
        <x:v>4749</x:v>
      </x:c>
      <x:c r="G4661" s="356" t="str">
        <x:f>IF(MID(F4661,LEN(F4661)-2,1)="1","Earring",IF(MID(F4661,LEN(F4661)-2,1)="2","Necklace",IF(MID(F4661,LEN(F4661)-2,1)="3","Bracelet",IF(MID(F4661,LEN(F4661)-2,1)="4","Ring",IF(MID(F4661,LEN(F4661)-2,1)="5","Anklet","")))))</x:f>
        <x:v>Earring</x:v>
      </x:c>
      <x:c r="H4661" s="356">
        <x:v>1</x:v>
      </x:c>
      <x:c r="I4661" s="448" t="s">
        <x:v>4958</x:v>
      </x:c>
      <x:c r="J4661" s="194" t="s">
        <x:v>2858</x:v>
      </x:c>
      <x:c r="K4661" s="194">
        <x:v>290</x:v>
      </x:c>
    </x:row>
    <x:row r="4662" spans="3:11">
      <x:c r="C4662" s="195" t="s">
        <x:v>4233</x:v>
      </x:c>
      <x:c r="D4662" s="194" t="str">
        <x:f t="shared" si="75"/>
        <x:v>Earring</x:v>
      </x:c>
      <x:c r="E4662" s="194">
        <x:v>1</x:v>
      </x:c>
      <x:c r="F4662" s="195" t="s">
        <x:v>4233</x:v>
      </x:c>
      <x:c r="G4662" s="194" t="str">
        <x:f>IF(MID(F4662,LEN(F4662)-2,1)="1","Earring",IF(MID(F4662,LEN(F4662)-2,1)="2","Necklace",IF(MID(F4662,LEN(F4662)-2,1)="3","Bracelet",IF(MID(F4662,LEN(F4662)-2,1)="4","Ring",IF(MID(F4662,LEN(F4662)-2,1)="5","Anklet","")))))</x:f>
        <x:v>Earring</x:v>
      </x:c>
      <x:c r="H4662" s="194">
        <x:v>1</x:v>
      </x:c>
      <x:c r="I4662" s="448" t="s">
        <x:v>7755</x:v>
      </x:c>
      <x:c r="J4662" s="194" t="s">
        <x:v>7785</x:v>
      </x:c>
      <x:c r="K4662" s="194">
        <x:v>190</x:v>
      </x:c>
    </x:row>
    <x:row r="4663" spans="3:11">
      <x:c r="C4663" s="195" t="s">
        <x:v>8154</x:v>
      </x:c>
      <x:c r="D4663" s="194" t="str">
        <x:f t="shared" si="75"/>
        <x:v>Earring</x:v>
      </x:c>
      <x:c r="E4663" s="194">
        <x:v>1</x:v>
      </x:c>
      <x:c r="F4663" s="195" t="s">
        <x:v>8154</x:v>
      </x:c>
      <x:c r="G4663" s="194" t="str">
        <x:f>IF(MID(F4663,LEN(F4663)-2,1)="1","Earring",IF(MID(F4663,LEN(F4663)-2,1)="2","Necklace",IF(MID(F4663,LEN(F4663)-2,1)="3","Bracelet",IF(MID(F4663,LEN(F4663)-2,1)="4","Ring",IF(MID(F4663,LEN(F4663)-2,1)="5","Anklet","")))))</x:f>
        <x:v>Earring</x:v>
      </x:c>
      <x:c r="H4663" s="194">
        <x:v>1</x:v>
      </x:c>
      <x:c r="I4663" s="448"/>
      <x:c r="J4663" s="194" t="s">
        <x:v>3163</x:v>
      </x:c>
      <x:c r="K4663" s="194">
        <x:v>160</x:v>
      </x:c>
    </x:row>
    <x:row r="4664" spans="3:11">
      <x:c r="C4664" s="195" t="s">
        <x:v>8122</x:v>
      </x:c>
      <x:c r="D4664" s="194" t="str">
        <x:f t="shared" si="75"/>
        <x:v>Necklace</x:v>
      </x:c>
      <x:c r="E4664" s="194">
        <x:v>1</x:v>
      </x:c>
      <x:c r="F4664" s="195" t="s">
        <x:v>8122</x:v>
      </x:c>
      <x:c r="G4664" s="194" t="str">
        <x:f>IF(MID(F4664,LEN(F4664)-2,1)="1","Earring",IF(MID(F4664,LEN(F4664)-2,1)="2","Necklace",IF(MID(F4664,LEN(F4664)-2,1)="3","Bracelet",IF(MID(F4664,LEN(F4664)-2,1)="4","Ring",IF(MID(F4664,LEN(F4664)-2,1)="5","Anklet","")))))</x:f>
        <x:v>Necklace</x:v>
      </x:c>
      <x:c r="H4664" s="194">
        <x:v>1</x:v>
      </x:c>
      <x:c r="I4664" s="448" t="s">
        <x:v>4958</x:v>
      </x:c>
      <x:c r="J4664" s="194" t="s">
        <x:v>7785</x:v>
      </x:c>
      <x:c r="K4664" s="194">
        <x:v>170</x:v>
      </x:c>
    </x:row>
    <x:row r="4665" spans="3:11">
      <x:c r="C4665" s="195" t="s">
        <x:v>9108</x:v>
      </x:c>
      <x:c r="D4665" s="194" t="str">
        <x:f t="shared" si="75"/>
        <x:v>Necklace</x:v>
      </x:c>
      <x:c r="E4665" s="194">
        <x:v>1</x:v>
      </x:c>
      <x:c r="F4665" s="233" t="s">
        <x:v>9108</x:v>
      </x:c>
      <x:c r="G4665" s="234" t="str">
        <x:f>IF(MID(F4665,LEN(F4665)-2,1)="1","Earring",IF(MID(F4665,LEN(F4665)-2,1)="2","Necklace",IF(MID(F4665,LEN(F4665)-2,1)="3","Bracelet",IF(MID(F4665,LEN(F4665)-2,1)="4","Ring",IF(MID(F4665,LEN(F4665)-2,1)="5","Anklet","")))))</x:f>
        <x:v>Necklace</x:v>
      </x:c>
      <x:c r="H4665" s="234">
        <x:v>1</x:v>
      </x:c>
      <x:c r="I4665" s="448"/>
      <x:c r="J4665" s="194" t="s">
        <x:v>7785</x:v>
      </x:c>
      <x:c r="K4665" s="194">
        <x:v>190</x:v>
      </x:c>
    </x:row>
    <x:row r="4666" spans="5:5">
      <x:c r="E4666" s="194">
        <x:f>SUM(E4661:E4665)</x:f>
        <x:v>5</x:v>
      </x:c>
    </x:row>
    <x:row r="4667" spans="1:11">
      <x:c r="A4667" s="186">
        <x:v>46028</x:v>
      </x:c>
      <x:c r="B4667" s="452" t="s">
        <x:v>7779</x:v>
      </x:c>
      <x:c r="C4667" s="195" t="s">
        <x:v>1786</x:v>
      </x:c>
      <x:c r="D4667" s="194" t="str">
        <x:f t="shared" ref="D4667:D4675" si="76">IF(MID(C4667,LEN(C4667)-2,1)="1","Earring",IF(MID(C4667,LEN(C4667)-2,1)="2","Necklace",IF(MID(C4667,LEN(C4667)-2,1)="3","Bracelet",IF(MID(C4667,LEN(C4667)-2,1)="4","Ring",IF(MID(C4667,LEN(C4667)-2,1)="5","Anklet","")))))</x:f>
        <x:v>Earring</x:v>
      </x:c>
      <x:c r="E4667" s="194">
        <x:v>1</x:v>
      </x:c>
      <x:c r="F4667" s="569" t="s">
        <x:v>5720</x:v>
      </x:c>
      <x:c r="G4667" s="570" t="str">
        <x:f>IF(MID(F4667,LEN(F4667)-2,1)="1","Earring",IF(MID(F4667,LEN(F4667)-2,1)="2","Necklace",IF(MID(F4667,LEN(F4667)-2,1)="3","Bracelet",IF(MID(F4667,LEN(F4667)-2,1)="4","Ring",IF(MID(F4667,LEN(F4667)-2,1)="5","Anklet","")))))</x:f>
        <x:v>Necklace</x:v>
      </x:c>
      <x:c r="H4667" s="570">
        <x:v>1</x:v>
      </x:c>
      <x:c r="I4667" s="448" t="s">
        <x:v>7755</x:v>
      </x:c>
      <x:c r="J4667" s="194" t="s">
        <x:v>8995</x:v>
      </x:c>
      <x:c r="K4667" s="194">
        <x:v>300</x:v>
      </x:c>
    </x:row>
    <x:row r="4668" spans="3:11">
      <x:c r="C4668" s="195" t="s">
        <x:v>1786</x:v>
      </x:c>
      <x:c r="D4668" s="194" t="str">
        <x:f t="shared" si="76"/>
        <x:v>Earring</x:v>
      </x:c>
      <x:c r="E4668" s="194">
        <x:v>1</x:v>
      </x:c>
      <x:c r="F4668" s="195" t="s">
        <x:v>1786</x:v>
      </x:c>
      <x:c r="G4668" s="194" t="str">
        <x:f>IF(MID(F4668,LEN(F4668)-2,1)="1","Earring",IF(MID(F4668,LEN(F4668)-2,1)="2","Necklace",IF(MID(F4668,LEN(F4668)-2,1)="3","Bracelet",IF(MID(F4668,LEN(F4668)-2,1)="4","Ring",IF(MID(F4668,LEN(F4668)-2,1)="5","Anklet","")))))</x:f>
        <x:v>Earring</x:v>
      </x:c>
      <x:c r="H4668" s="194">
        <x:v>1</x:v>
      </x:c>
      <x:c r="I4668" s="448" t="s">
        <x:v>7755</x:v>
      </x:c>
      <x:c r="J4668" s="194" t="s">
        <x:v>7348</x:v>
      </x:c>
      <x:c r="K4668" s="194">
        <x:v>150</x:v>
      </x:c>
    </x:row>
    <x:row r="4669" spans="3:11">
      <x:c r="C4669" s="195" t="s">
        <x:v>4780</x:v>
      </x:c>
      <x:c r="D4669" s="194" t="str">
        <x:f t="shared" si="76"/>
        <x:v>Earring</x:v>
      </x:c>
      <x:c r="E4669" s="194">
        <x:v>1</x:v>
      </x:c>
      <x:c r="F4669" s="195" t="s">
        <x:v>4566</x:v>
      </x:c>
      <x:c r="G4669" s="194" t="str">
        <x:f>IF(MID(F4669,LEN(F4669)-2,1)="1","Earring",IF(MID(F4669,LEN(F4669)-2,1)="2","Necklace",IF(MID(F4669,LEN(F4669)-2,1)="3","Bracelet",IF(MID(F4669,LEN(F4669)-2,1)="4","Ring",IF(MID(F4669,LEN(F4669)-2,1)="5","Anklet","")))))</x:f>
        <x:v>Earring</x:v>
      </x:c>
      <x:c r="H4669" s="194">
        <x:v>1</x:v>
      </x:c>
      <x:c r="I4669" s="448" t="s">
        <x:v>7755</x:v>
      </x:c>
      <x:c r="J4669" s="194" t="s">
        <x:v>7785</x:v>
      </x:c>
      <x:c r="K4669" s="194">
        <x:v>120</x:v>
      </x:c>
    </x:row>
    <x:row r="4670" spans="3:11">
      <x:c r="C4670" s="195" t="s">
        <x:v>4544</x:v>
      </x:c>
      <x:c r="D4670" s="194" t="str">
        <x:f t="shared" si="76"/>
        <x:v>Earring</x:v>
      </x:c>
      <x:c r="E4670" s="194">
        <x:v>1</x:v>
      </x:c>
      <x:c r="F4670" s="359" t="s">
        <x:v>4780</x:v>
      </x:c>
      <x:c r="G4670" s="360" t="str">
        <x:f>IF(MID(F4670,LEN(F4670)-2,1)="1","Earring",IF(MID(F4670,LEN(F4670)-2,1)="2","Necklace",IF(MID(F4670,LEN(F4670)-2,1)="3","Bracelet",IF(MID(F4670,LEN(F4670)-2,1)="4","Ring",IF(MID(F4670,LEN(F4670)-2,1)="5","Anklet","")))))</x:f>
        <x:v>Earring</x:v>
      </x:c>
      <x:c r="H4670" s="360">
        <x:v>1</x:v>
      </x:c>
      <x:c r="I4670" s="448" t="s">
        <x:v>7755</x:v>
      </x:c>
      <x:c r="J4670" s="194" t="s">
        <x:v>7785</x:v>
      </x:c>
      <x:c r="K4670" s="194">
        <x:v>150</x:v>
      </x:c>
    </x:row>
    <x:row r="4671" spans="3:11">
      <x:c r="C4671" s="195" t="s">
        <x:v>8572</x:v>
      </x:c>
      <x:c r="D4671" s="194" t="str">
        <x:f t="shared" si="76"/>
        <x:v>Necklace</x:v>
      </x:c>
      <x:c r="E4671" s="194">
        <x:v>1</x:v>
      </x:c>
      <x:c r="F4671" s="195" t="s">
        <x:v>4525</x:v>
      </x:c>
      <x:c r="G4671" s="194" t="str">
        <x:f>IF(MID(F4671,LEN(F4671)-2,1)="1","Earring",IF(MID(F4671,LEN(F4671)-2,1)="2","Necklace",IF(MID(F4671,LEN(F4671)-2,1)="3","Bracelet",IF(MID(F4671,LEN(F4671)-2,1)="4","Ring",IF(MID(F4671,LEN(F4671)-2,1)="5","Anklet","")))))</x:f>
        <x:v>Ring</x:v>
      </x:c>
      <x:c r="H4671" s="194">
        <x:v>1</x:v>
      </x:c>
      <x:c r="I4671" s="448" t="s">
        <x:v>7755</x:v>
      </x:c>
      <x:c r="J4671" s="194" t="s">
        <x:v>7785</x:v>
      </x:c>
      <x:c r="K4671" s="194">
        <x:v>240</x:v>
      </x:c>
    </x:row>
    <x:row r="4672" spans="3:11">
      <x:c r="C4672" s="195" t="s">
        <x:v>6132</x:v>
      </x:c>
      <x:c r="D4672" s="194" t="str">
        <x:f t="shared" si="76"/>
        <x:v>Necklace</x:v>
      </x:c>
      <x:c r="E4672" s="194">
        <x:v>1</x:v>
      </x:c>
      <x:c r="F4672" s="589" t="s">
        <x:v>4544</x:v>
      </x:c>
      <x:c r="G4672" s="590" t="str">
        <x:f>IF(MID(F4672,LEN(F4672)-2,1)="1","Earring",IF(MID(F4672,LEN(F4672)-2,1)="2","Necklace",IF(MID(F4672,LEN(F4672)-2,1)="3","Bracelet",IF(MID(F4672,LEN(F4672)-2,1)="4","Ring",IF(MID(F4672,LEN(F4672)-2,1)="5","Anklet","")))))</x:f>
        <x:v>Earring</x:v>
      </x:c>
      <x:c r="H4672" s="590">
        <x:v>1</x:v>
      </x:c>
      <x:c r="I4672" s="448" t="s">
        <x:v>7755</x:v>
      </x:c>
      <x:c r="J4672" s="194" t="s">
        <x:v>3163</x:v>
      </x:c>
      <x:c r="K4672" s="194">
        <x:v>100</x:v>
      </x:c>
    </x:row>
    <x:row r="4673" spans="3:11">
      <x:c r="C4673" s="195" t="s">
        <x:v>8122</x:v>
      </x:c>
      <x:c r="D4673" s="194" t="str">
        <x:f t="shared" si="76"/>
        <x:v>Necklace</x:v>
      </x:c>
      <x:c r="E4673" s="194">
        <x:v>1</x:v>
      </x:c>
      <x:c r="F4673" s="589" t="s">
        <x:v>6132</x:v>
      </x:c>
      <x:c r="G4673" s="590" t="str">
        <x:f>IF(MID(F4673,LEN(F4673)-2,1)="1","Earring",IF(MID(F4673,LEN(F4673)-2,1)="2","Necklace",IF(MID(F4673,LEN(F4673)-2,1)="3","Bracelet",IF(MID(F4673,LEN(F4673)-2,1)="4","Ring",IF(MID(F4673,LEN(F4673)-2,1)="5","Anklet","")))))</x:f>
        <x:v>Necklace</x:v>
      </x:c>
      <x:c r="H4673" s="590">
        <x:v>1</x:v>
      </x:c>
      <x:c r="I4673" s="448" t="s">
        <x:v>4958</x:v>
      </x:c>
      <x:c r="J4673" s="194" t="s">
        <x:v>3163</x:v>
      </x:c>
      <x:c r="K4673" s="194">
        <x:v>250</x:v>
      </x:c>
    </x:row>
    <x:row r="4674" spans="3:11">
      <x:c r="C4674" s="195" t="s">
        <x:v>6049</x:v>
      </x:c>
      <x:c r="D4674" s="194" t="str">
        <x:f t="shared" si="76"/>
        <x:v>Necklace</x:v>
      </x:c>
      <x:c r="E4674" s="194">
        <x:v>1</x:v>
      </x:c>
      <x:c r="F4674" s="195" t="s">
        <x:v>8122</x:v>
      </x:c>
      <x:c r="G4674" s="194" t="str">
        <x:f>IF(MID(F4674,LEN(F4674)-2,1)="1","Earring",IF(MID(F4674,LEN(F4674)-2,1)="2","Necklace",IF(MID(F4674,LEN(F4674)-2,1)="3","Bracelet",IF(MID(F4674,LEN(F4674)-2,1)="4","Ring",IF(MID(F4674,LEN(F4674)-2,1)="5","Anklet","")))))</x:f>
        <x:v>Necklace</x:v>
      </x:c>
      <x:c r="H4674" s="194">
        <x:v>1</x:v>
      </x:c>
      <x:c r="I4674" s="448" t="s">
        <x:v>7755</x:v>
      </x:c>
      <x:c r="J4674" s="194" t="s">
        <x:v>7785</x:v>
      </x:c>
      <x:c r="K4674" s="194">
        <x:v>170</x:v>
      </x:c>
    </x:row>
    <x:row r="4675" spans="3:11">
      <x:c r="C4675" s="195" t="s">
        <x:v>4525</x:v>
      </x:c>
      <x:c r="D4675" s="194" t="str">
        <x:f t="shared" si="76"/>
        <x:v>Ring</x:v>
      </x:c>
      <x:c r="E4675" s="194">
        <x:v>1</x:v>
      </x:c>
      <x:c r="F4675" s="233" t="s">
        <x:v>6049</x:v>
      </x:c>
      <x:c r="G4675" s="234" t="str">
        <x:f>IF(MID(F4675,LEN(F4675)-2,1)="1","Earring",IF(MID(F4675,LEN(F4675)-2,1)="2","Necklace",IF(MID(F4675,LEN(F4675)-2,1)="3","Bracelet",IF(MID(F4675,LEN(F4675)-2,1)="4","Ring",IF(MID(F4675,LEN(F4675)-2,1)="5","Anklet","")))))</x:f>
        <x:v>Necklace</x:v>
      </x:c>
      <x:c r="H4675" s="234">
        <x:v>1</x:v>
      </x:c>
      <x:c r="I4675" s="448" t="s">
        <x:v>4958</x:v>
      </x:c>
      <x:c r="J4675" s="194" t="s">
        <x:v>7348</x:v>
      </x:c>
      <x:c r="K4675" s="194">
        <x:v>520</x:v>
      </x:c>
    </x:row>
    <x:row r="4676" spans="5:5">
      <x:c r="E4676" s="194">
        <x:f>SUM(E4667:E4675)</x:f>
        <x:v>9</x:v>
      </x:c>
    </x:row>
    <x:row r="4677" spans="1:11">
      <x:c r="A4677" s="186">
        <x:v>46029</x:v>
      </x:c>
      <x:c r="B4677" s="452" t="s">
        <x:v>7762</x:v>
      </x:c>
      <x:c r="C4677" s="195" t="s">
        <x:v>6712</x:v>
      </x:c>
      <x:c r="D4677" s="194" t="str">
        <x:f t="shared" ref="D4677:D4690" si="77">IF(MID(C4677,LEN(C4677)-2,1)="1","Earring",IF(MID(C4677,LEN(C4677)-2,1)="2","Necklace",IF(MID(C4677,LEN(C4677)-2,1)="3","Bracelet",IF(MID(C4677,LEN(C4677)-2,1)="4","Ring",IF(MID(C4677,LEN(C4677)-2,1)="5","Anklet","")))))</x:f>
        <x:v>Bracelet</x:v>
      </x:c>
      <x:c r="E4677" s="194">
        <x:v>1</x:v>
      </x:c>
      <x:c r="F4677" s="195" t="s">
        <x:v>6000</x:v>
      </x:c>
      <x:c r="G4677" s="194" t="str">
        <x:f>IF(MID(F4677,LEN(F4677)-2,1)="1","Earring",IF(MID(F4677,LEN(F4677)-2,1)="2","Necklace",IF(MID(F4677,LEN(F4677)-2,1)="3","Bracelet",IF(MID(F4677,LEN(F4677)-2,1)="4","Ring",IF(MID(F4677,LEN(F4677)-2,1)="5","Anklet","")))))</x:f>
        <x:v>Earring</x:v>
      </x:c>
      <x:c r="H4677" s="194">
        <x:v>1</x:v>
      </x:c>
      <x:c r="I4677" s="448" t="s">
        <x:v>7755</x:v>
      </x:c>
      <x:c r="J4677" s="194" t="s">
        <x:v>7785</x:v>
      </x:c>
      <x:c r="K4677" s="194">
        <x:v>150</x:v>
      </x:c>
    </x:row>
    <x:row r="4678" spans="3:11">
      <x:c r="C4678" s="195" t="s">
        <x:v>4539</x:v>
      </x:c>
      <x:c r="D4678" s="194" t="str">
        <x:f t="shared" si="77"/>
        <x:v>Bracelet</x:v>
      </x:c>
      <x:c r="E4678" s="194">
        <x:v>3</x:v>
      </x:c>
      <x:c r="F4678" s="466" t="s">
        <x:v>3383</x:v>
      </x:c>
      <x:c r="G4678" s="467" t="str">
        <x:f>IF(MID(F4678,LEN(F4678)-2,1)="1","Earring",IF(MID(F4678,LEN(F4678)-2,1)="2","Necklace",IF(MID(F4678,LEN(F4678)-2,1)="3","Bracelet",IF(MID(F4678,LEN(F4678)-2,1)="4","Ring",IF(MID(F4678,LEN(F4678)-2,1)="5","Anklet","")))))</x:f>
        <x:v>Earring</x:v>
      </x:c>
      <x:c r="H4678" s="467">
        <x:v>1</x:v>
      </x:c>
      <x:c r="I4678" s="448" t="s">
        <x:v>7755</x:v>
      </x:c>
      <x:c r="J4678" s="194" t="s">
        <x:v>7785</x:v>
      </x:c>
      <x:c r="K4678" s="194">
        <x:v>160</x:v>
      </x:c>
    </x:row>
    <x:row r="4679" spans="3:11">
      <x:c r="C4679" s="195" t="s">
        <x:v>6910</x:v>
      </x:c>
      <x:c r="D4679" s="194" t="str">
        <x:f t="shared" si="77"/>
        <x:v>Bracelet</x:v>
      </x:c>
      <x:c r="E4679" s="194">
        <x:v>1</x:v>
      </x:c>
      <x:c r="F4679" s="195" t="s">
        <x:v>6828</x:v>
      </x:c>
      <x:c r="G4679" s="194" t="str">
        <x:f>IF(MID(F4679,LEN(F4679)-2,1)="1","Earring",IF(MID(F4679,LEN(F4679)-2,1)="2","Necklace",IF(MID(F4679,LEN(F4679)-2,1)="3","Bracelet",IF(MID(F4679,LEN(F4679)-2,1)="4","Ring",IF(MID(F4679,LEN(F4679)-2,1)="5","Anklet","")))))</x:f>
        <x:v>Ring</x:v>
      </x:c>
      <x:c r="H4679" s="194">
        <x:v>1</x:v>
      </x:c>
      <x:c r="I4679" s="448"/>
      <x:c r="J4679" s="194" t="s">
        <x:v>3163</x:v>
      </x:c>
      <x:c r="K4679" s="194">
        <x:v>250</x:v>
      </x:c>
    </x:row>
    <x:row r="4680" spans="3:11">
      <x:c r="C4680" s="195" t="s">
        <x:v>2190</x:v>
      </x:c>
      <x:c r="D4680" s="194" t="str">
        <x:f t="shared" si="77"/>
        <x:v>Bracelet</x:v>
      </x:c>
      <x:c r="E4680" s="194">
        <x:v>1</x:v>
      </x:c>
      <x:c r="F4680" s="726" t="s">
        <x:v>4639</x:v>
      </x:c>
      <x:c r="G4680" s="727" t="str">
        <x:f>IF(MID(F4680,LEN(F4680)-2,1)="1","Earring",IF(MID(F4680,LEN(F4680)-2,1)="2","Necklace",IF(MID(F4680,LEN(F4680)-2,1)="3","Bracelet",IF(MID(F4680,LEN(F4680)-2,1)="4","Ring",IF(MID(F4680,LEN(F4680)-2,1)="5","Anklet","")))))</x:f>
        <x:v>Earring</x:v>
      </x:c>
      <x:c r="H4680" s="727">
        <x:v>1</x:v>
      </x:c>
      <x:c r="I4680" s="448"/>
      <x:c r="J4680" s="194" t="s">
        <x:v>8995</x:v>
      </x:c>
      <x:c r="K4680" s="194">
        <x:v>140</x:v>
      </x:c>
    </x:row>
    <x:row r="4681" spans="3:11">
      <x:c r="C4681" s="195" t="s">
        <x:v>2088</x:v>
      </x:c>
      <x:c r="D4681" s="194" t="str">
        <x:f t="shared" si="77"/>
        <x:v>Earring</x:v>
      </x:c>
      <x:c r="E4681" s="194">
        <x:v>1</x:v>
      </x:c>
      <x:c r="F4681" s="195" t="s">
        <x:v>6851</x:v>
      </x:c>
      <x:c r="G4681" s="194" t="str">
        <x:f>IF(MID(F4681,LEN(F4681)-2,1)="1","Earring",IF(MID(F4681,LEN(F4681)-2,1)="2","Necklace",IF(MID(F4681,LEN(F4681)-2,1)="3","Bracelet",IF(MID(F4681,LEN(F4681)-2,1)="4","Ring",IF(MID(F4681,LEN(F4681)-2,1)="5","Anklet","")))))</x:f>
        <x:v>Ring</x:v>
      </x:c>
      <x:c r="H4681" s="194">
        <x:v>1</x:v>
      </x:c>
      <x:c r="I4681" s="448"/>
      <x:c r="J4681" s="194" t="s">
        <x:v>7785</x:v>
      </x:c>
      <x:c r="K4681" s="194">
        <x:v>100</x:v>
      </x:c>
    </x:row>
    <x:row r="4682" spans="3:11">
      <x:c r="C4682" s="195" t="s">
        <x:v>3383</x:v>
      </x:c>
      <x:c r="D4682" s="194" t="str">
        <x:f t="shared" si="77"/>
        <x:v>Earring</x:v>
      </x:c>
      <x:c r="E4682" s="194">
        <x:v>1</x:v>
      </x:c>
      <x:c r="F4682" s="346" t="s">
        <x:v>3248</x:v>
      </x:c>
      <x:c r="G4682" s="347" t="str">
        <x:f>IF(MID(F4682,LEN(F4682)-2,1)="1","Earring",IF(MID(F4682,LEN(F4682)-2,1)="2","Necklace",IF(MID(F4682,LEN(F4682)-2,1)="3","Bracelet",IF(MID(F4682,LEN(F4682)-2,1)="4","Ring",IF(MID(F4682,LEN(F4682)-2,1)="5","Anklet","")))))</x:f>
        <x:v>Earring</x:v>
      </x:c>
      <x:c r="H4682" s="347">
        <x:v>1</x:v>
      </x:c>
      <x:c r="I4682" s="448" t="s">
        <x:v>4958</x:v>
      </x:c>
      <x:c r="J4682" s="194" t="s">
        <x:v>3163</x:v>
      </x:c>
      <x:c r="K4682" s="194">
        <x:v>180</x:v>
      </x:c>
    </x:row>
    <x:row r="4683" spans="3:11">
      <x:c r="C4683" s="195" t="s">
        <x:v>4639</x:v>
      </x:c>
      <x:c r="D4683" s="194" t="str">
        <x:f t="shared" si="77"/>
        <x:v>Earring</x:v>
      </x:c>
      <x:c r="E4683" s="194">
        <x:v>1</x:v>
      </x:c>
      <x:c r="F4683" s="195" t="s">
        <x:v>6712</x:v>
      </x:c>
      <x:c r="G4683" s="194" t="str">
        <x:f>IF(MID(F4683,LEN(F4683)-2,1)="1","Earring",IF(MID(F4683,LEN(F4683)-2,1)="2","Necklace",IF(MID(F4683,LEN(F4683)-2,1)="3","Bracelet",IF(MID(F4683,LEN(F4683)-2,1)="4","Ring",IF(MID(F4683,LEN(F4683)-2,1)="5","Anklet","")))))</x:f>
        <x:v>Bracelet</x:v>
      </x:c>
      <x:c r="H4683" s="194">
        <x:v>1</x:v>
      </x:c>
      <x:c r="I4683" s="448" t="s">
        <x:v>7755</x:v>
      </x:c>
      <x:c r="J4683" s="194" t="s">
        <x:v>3163</x:v>
      </x:c>
      <x:c r="K4683" s="194">
        <x:v>180</x:v>
      </x:c>
    </x:row>
    <x:row r="4684" spans="3:11">
      <x:c r="C4684" s="195" t="s">
        <x:v>3248</x:v>
      </x:c>
      <x:c r="D4684" s="194" t="str">
        <x:f t="shared" si="77"/>
        <x:v>Earring</x:v>
      </x:c>
      <x:c r="E4684" s="194">
        <x:v>1</x:v>
      </x:c>
      <x:c r="F4684" s="195" t="s">
        <x:v>6660</x:v>
      </x:c>
      <x:c r="G4684" s="194" t="str">
        <x:f>IF(MID(F4684,LEN(F4684)-2,1)="1","Earring",IF(MID(F4684,LEN(F4684)-2,1)="2","Necklace",IF(MID(F4684,LEN(F4684)-2,1)="3","Bracelet",IF(MID(F4684,LEN(F4684)-2,1)="4","Ring",IF(MID(F4684,LEN(F4684)-2,1)="5","Anklet","")))))</x:f>
        <x:v>Earring</x:v>
      </x:c>
      <x:c r="H4684" s="194">
        <x:v>1</x:v>
      </x:c>
      <x:c r="I4684" s="448"/>
      <x:c r="J4684" s="194" t="s">
        <x:v>3163</x:v>
      </x:c>
      <x:c r="K4684" s="194">
        <x:v>180</x:v>
      </x:c>
    </x:row>
    <x:row r="4685" spans="3:11">
      <x:c r="C4685" s="195" t="s">
        <x:v>6660</x:v>
      </x:c>
      <x:c r="D4685" s="194" t="str">
        <x:f t="shared" si="77"/>
        <x:v>Earring</x:v>
      </x:c>
      <x:c r="E4685" s="194">
        <x:v>1</x:v>
      </x:c>
      <x:c r="F4685" s="195" t="s">
        <x:v>4539</x:v>
      </x:c>
      <x:c r="G4685" s="194" t="str">
        <x:f>IF(MID(F4685,LEN(F4685)-2,1)="1","Earring",IF(MID(F4685,LEN(F4685)-2,1)="2","Necklace",IF(MID(F4685,LEN(F4685)-2,1)="3","Bracelet",IF(MID(F4685,LEN(F4685)-2,1)="4","Ring",IF(MID(F4685,LEN(F4685)-2,1)="5","Anklet","")))))</x:f>
        <x:v>Bracelet</x:v>
      </x:c>
      <x:c r="H4685" s="194">
        <x:v>3</x:v>
      </x:c>
      <x:c r="I4685" s="448" t="s">
        <x:v>7755</x:v>
      </x:c>
      <x:c r="J4685" s="194" t="s">
        <x:v>3163</x:v>
      </x:c>
      <x:c r="K4685" s="194">
        <x:v>200</x:v>
      </x:c>
    </x:row>
    <x:row r="4686" spans="3:11">
      <x:c r="C4686" s="195" t="s">
        <x:v>2185</x:v>
      </x:c>
      <x:c r="D4686" s="194" t="str">
        <x:f t="shared" si="77"/>
        <x:v>Earring</x:v>
      </x:c>
      <x:c r="E4686" s="194">
        <x:v>1</x:v>
      </x:c>
      <x:c r="F4686" s="355" t="s">
        <x:v>4524</x:v>
      </x:c>
      <x:c r="G4686" s="356" t="str">
        <x:f>IF(MID(F4686,LEN(F4686)-2,1)="1","Earring",IF(MID(F4686,LEN(F4686)-2,1)="2","Necklace",IF(MID(F4686,LEN(F4686)-2,1)="3","Bracelet",IF(MID(F4686,LEN(F4686)-2,1)="4","Ring",IF(MID(F4686,LEN(F4686)-2,1)="5","Anklet","")))))</x:f>
        <x:v>Ring</x:v>
      </x:c>
      <x:c r="H4686" s="356">
        <x:v>1</x:v>
      </x:c>
      <x:c r="I4686" s="448"/>
      <x:c r="J4686" s="194" t="s">
        <x:v>3163</x:v>
      </x:c>
      <x:c r="K4686" s="194">
        <x:v>200</x:v>
      </x:c>
    </x:row>
    <x:row r="4687" spans="3:11">
      <x:c r="C4687" s="195" t="s">
        <x:v>9027</x:v>
      </x:c>
      <x:c r="D4687" s="194" t="str">
        <x:f t="shared" si="77"/>
        <x:v>Earring</x:v>
      </x:c>
      <x:c r="E4687" s="194">
        <x:v>1</x:v>
      </x:c>
      <x:c r="F4687" s="195" t="s">
        <x:v>2185</x:v>
      </x:c>
      <x:c r="G4687" s="194" t="str">
        <x:f>IF(MID(F4687,LEN(F4687)-2,1)="1","Earring",IF(MID(F4687,LEN(F4687)-2,1)="2","Necklace",IF(MID(F4687,LEN(F4687)-2,1)="3","Bracelet",IF(MID(F4687,LEN(F4687)-2,1)="4","Ring",IF(MID(F4687,LEN(F4687)-2,1)="5","Anklet","")))))</x:f>
        <x:v>Earring</x:v>
      </x:c>
      <x:c r="H4687" s="194">
        <x:v>1</x:v>
      </x:c>
      <x:c r="I4687" s="448" t="s">
        <x:v>4958</x:v>
      </x:c>
      <x:c r="J4687" s="194" t="s">
        <x:v>3163</x:v>
      </x:c>
      <x:c r="K4687" s="194">
        <x:v>160</x:v>
      </x:c>
    </x:row>
    <x:row r="4688" spans="3:11">
      <x:c r="C4688" s="195" t="s">
        <x:v>6828</x:v>
      </x:c>
      <x:c r="D4688" s="194" t="str">
        <x:f t="shared" si="77"/>
        <x:v>Ring</x:v>
      </x:c>
      <x:c r="E4688" s="194">
        <x:v>1</x:v>
      </x:c>
      <x:c r="F4688" s="195" t="s">
        <x:v>9027</x:v>
      </x:c>
      <x:c r="G4688" s="194" t="str">
        <x:f>IF(MID(F4688,LEN(F4688)-2,1)="1","Earring",IF(MID(F4688,LEN(F4688)-2,1)="2","Necklace",IF(MID(F4688,LEN(F4688)-2,1)="3","Bracelet",IF(MID(F4688,LEN(F4688)-2,1)="4","Ring",IF(MID(F4688,LEN(F4688)-2,1)="5","Anklet","")))))</x:f>
        <x:v>Earring</x:v>
      </x:c>
      <x:c r="H4688" s="194">
        <x:v>1</x:v>
      </x:c>
      <x:c r="I4688" s="448" t="s">
        <x:v>4958</x:v>
      </x:c>
      <x:c r="J4688" s="194" t="s">
        <x:v>3163</x:v>
      </x:c>
      <x:c r="K4688" s="194">
        <x:v>160</x:v>
      </x:c>
    </x:row>
    <x:row r="4689" spans="3:11">
      <x:c r="C4689" s="195" t="s">
        <x:v>6851</x:v>
      </x:c>
      <x:c r="D4689" s="194" t="str">
        <x:f t="shared" si="77"/>
        <x:v>Ring</x:v>
      </x:c>
      <x:c r="E4689" s="194">
        <x:v>1</x:v>
      </x:c>
      <x:c r="F4689" s="233" t="s">
        <x:v>6910</x:v>
      </x:c>
      <x:c r="G4689" s="234" t="str">
        <x:f>IF(MID(F4689,LEN(F4689)-2,1)="1","Earring",IF(MID(F4689,LEN(F4689)-2,1)="2","Necklace",IF(MID(F4689,LEN(F4689)-2,1)="3","Bracelet",IF(MID(F4689,LEN(F4689)-2,1)="4","Ring",IF(MID(F4689,LEN(F4689)-2,1)="5","Anklet","")))))</x:f>
        <x:v>Bracelet</x:v>
      </x:c>
      <x:c r="H4689" s="234">
        <x:v>1</x:v>
      </x:c>
      <x:c r="I4689" s="448"/>
      <x:c r="J4689" s="194" t="s">
        <x:v>3163</x:v>
      </x:c>
      <x:c r="K4689" s="194">
        <x:v>240</x:v>
      </x:c>
    </x:row>
    <x:row r="4690" spans="3:11">
      <x:c r="C4690" s="195" t="s">
        <x:v>4524</x:v>
      </x:c>
      <x:c r="D4690" s="194" t="str">
        <x:f t="shared" si="77"/>
        <x:v>Ring</x:v>
      </x:c>
      <x:c r="E4690" s="194">
        <x:v>1</x:v>
      </x:c>
      <x:c r="F4690" s="233" t="s">
        <x:v>2190</x:v>
      </x:c>
      <x:c r="G4690" s="234" t="str">
        <x:f>IF(MID(F4690,LEN(F4690)-2,1)="1","Earring",IF(MID(F4690,LEN(F4690)-2,1)="2","Necklace",IF(MID(F4690,LEN(F4690)-2,1)="3","Bracelet",IF(MID(F4690,LEN(F4690)-2,1)="4","Ring",IF(MID(F4690,LEN(F4690)-2,1)="5","Anklet","")))))</x:f>
        <x:v>Bracelet</x:v>
      </x:c>
      <x:c r="H4690" s="234">
        <x:v>1</x:v>
      </x:c>
      <x:c r="I4690" s="448"/>
      <x:c r="J4690" s="194" t="s">
        <x:v>3163</x:v>
      </x:c>
      <x:c r="K4690" s="194">
        <x:v>200</x:v>
      </x:c>
    </x:row>
    <x:row r="4691" spans="5:5">
      <x:c r="E4691" s="194">
        <x:f>SUM(E4677:E4690)</x:f>
        <x:v>16</x:v>
      </x:c>
    </x:row>
    <x:row r="4692" spans="1:11">
      <x:c r="A4692" s="186">
        <x:v>46030</x:v>
      </x:c>
      <x:c r="B4692" s="452" t="s">
        <x:v>7753</x:v>
      </x:c>
      <x:c r="C4692" s="195" t="s">
        <x:v>4467</x:v>
      </x:c>
      <x:c r="D4692" s="194" t="str">
        <x:f t="shared" ref="D4692:D4698" si="78">IF(MID(C4692,LEN(C4692)-2,1)="1","Earring",IF(MID(C4692,LEN(C4692)-2,1)="2","Necklace",IF(MID(C4692,LEN(C4692)-2,1)="3","Bracelet",IF(MID(C4692,LEN(C4692)-2,1)="4","Ring",IF(MID(C4692,LEN(C4692)-2,1)="5","Anklet","")))))</x:f>
        <x:v>Bracelet</x:v>
      </x:c>
      <x:c r="E4692" s="194">
        <x:v>1</x:v>
      </x:c>
      <x:c r="F4692" s="195" t="s">
        <x:v>5713</x:v>
      </x:c>
      <x:c r="G4692" s="194" t="str">
        <x:f>IF(MID(F4692,LEN(F4692)-2,1)="1","Earring",IF(MID(F4692,LEN(F4692)-2,1)="2","Necklace",IF(MID(F4692,LEN(F4692)-2,1)="3","Bracelet",IF(MID(F4692,LEN(F4692)-2,1)="4","Ring",IF(MID(F4692,LEN(F4692)-2,1)="5","Anklet","")))))</x:f>
        <x:v>Ring</x:v>
      </x:c>
      <x:c r="H4692" s="194">
        <x:v>1</x:v>
      </x:c>
      <x:c r="I4692" s="448" t="s">
        <x:v>4958</x:v>
      </x:c>
      <x:c r="J4692" s="194" t="s">
        <x:v>3163</x:v>
      </x:c>
      <x:c r="K4692" s="194">
        <x:v>290</x:v>
      </x:c>
    </x:row>
    <x:row r="4693" spans="3:11">
      <x:c r="C4693" s="195" t="s">
        <x:v>6261</x:v>
      </x:c>
      <x:c r="D4693" s="194" t="str">
        <x:f t="shared" si="78"/>
        <x:v>Bracelet</x:v>
      </x:c>
      <x:c r="E4693" s="194">
        <x:v>1</x:v>
      </x:c>
      <x:c r="F4693" s="415" t="s">
        <x:v>8312</x:v>
      </x:c>
      <x:c r="G4693" s="416" t="str">
        <x:f>IF(MID(F4693,LEN(F4693)-2,1)="1","Earring",IF(MID(F4693,LEN(F4693)-2,1)="2","Necklace",IF(MID(F4693,LEN(F4693)-2,1)="3","Bracelet",IF(MID(F4693,LEN(F4693)-2,1)="4","Ring",IF(MID(F4693,LEN(F4693)-2,1)="5","Anklet","")))))</x:f>
        <x:v>Earring</x:v>
      </x:c>
      <x:c r="H4693" s="416">
        <x:v>1</x:v>
      </x:c>
      <x:c r="I4693" s="448"/>
      <x:c r="J4693" s="194" t="s">
        <x:v>3163</x:v>
      </x:c>
      <x:c r="K4693" s="194">
        <x:v>130</x:v>
      </x:c>
    </x:row>
    <x:row r="4694" spans="3:11">
      <x:c r="C4694" s="195" t="s">
        <x:v>3346</x:v>
      </x:c>
      <x:c r="D4694" s="194" t="str">
        <x:f t="shared" si="78"/>
        <x:v>Bracelet</x:v>
      </x:c>
      <x:c r="E4694" s="194">
        <x:v>1</x:v>
      </x:c>
      <x:c r="F4694" s="195" t="s">
        <x:v>8568</x:v>
      </x:c>
      <x:c r="G4694" s="194" t="str">
        <x:f>IF(MID(F4694,LEN(F4694)-2,1)="1","Earring",IF(MID(F4694,LEN(F4694)-2,1)="2","Necklace",IF(MID(F4694,LEN(F4694)-2,1)="3","Bracelet",IF(MID(F4694,LEN(F4694)-2,1)="4","Ring",IF(MID(F4694,LEN(F4694)-2,1)="5","Anklet","")))))</x:f>
        <x:v>Bracelet</x:v>
      </x:c>
      <x:c r="H4694" s="194">
        <x:v>1</x:v>
      </x:c>
      <x:c r="I4694" s="448" t="s">
        <x:v>7755</x:v>
      </x:c>
      <x:c r="J4694" s="194" t="s">
        <x:v>3163</x:v>
      </x:c>
      <x:c r="K4694" s="194">
        <x:v>180</x:v>
      </x:c>
    </x:row>
    <x:row r="4695" spans="3:11">
      <x:c r="C4695" s="195" t="s">
        <x:v>3355</x:v>
      </x:c>
      <x:c r="D4695" s="194" t="str">
        <x:f t="shared" si="78"/>
        <x:v>Bracelet</x:v>
      </x:c>
      <x:c r="E4695" s="194">
        <x:v>1</x:v>
      </x:c>
      <x:c r="F4695" s="728" t="s">
        <x:v>4642</x:v>
      </x:c>
      <x:c r="G4695" s="729" t="str">
        <x:f>IF(MID(F4695,LEN(F4695)-2,1)="1","Earring",IF(MID(F4695,LEN(F4695)-2,1)="2","Necklace",IF(MID(F4695,LEN(F4695)-2,1)="3","Bracelet",IF(MID(F4695,LEN(F4695)-2,1)="4","Ring",IF(MID(F4695,LEN(F4695)-2,1)="5","Anklet","")))))</x:f>
        <x:v>Ring</x:v>
      </x:c>
      <x:c r="H4695" s="729">
        <x:v>1</x:v>
      </x:c>
      <x:c r="I4695" s="448"/>
      <x:c r="J4695" s="194" t="s">
        <x:v>3163</x:v>
      </x:c>
      <x:c r="K4695" s="194">
        <x:v>160</x:v>
      </x:c>
    </x:row>
    <x:row r="4696" spans="3:11">
      <x:c r="C4696" s="195" t="s">
        <x:v>9116</x:v>
      </x:c>
      <x:c r="D4696" s="194" t="str">
        <x:f t="shared" si="78"/>
        <x:v>Earring</x:v>
      </x:c>
      <x:c r="E4696" s="194">
        <x:v>1</x:v>
      </x:c>
      <x:c r="F4696" s="728" t="s">
        <x:v>4543</x:v>
      </x:c>
      <x:c r="G4696" s="729" t="str">
        <x:f>IF(MID(F4696,LEN(F4696)-2,1)="1","Earring",IF(MID(F4696,LEN(F4696)-2,1)="2","Necklace",IF(MID(F4696,LEN(F4696)-2,1)="3","Bracelet",IF(MID(F4696,LEN(F4696)-2,1)="4","Ring",IF(MID(F4696,LEN(F4696)-2,1)="5","Anklet","")))))</x:f>
        <x:v>Earring</x:v>
      </x:c>
      <x:c r="H4696" s="729">
        <x:v>1</x:v>
      </x:c>
      <x:c r="I4696" s="448" t="s">
        <x:v>7755</x:v>
      </x:c>
      <x:c r="J4696" s="194" t="s">
        <x:v>3163</x:v>
      </x:c>
      <x:c r="K4696" s="194">
        <x:v>150</x:v>
      </x:c>
    </x:row>
    <x:row r="4697" spans="3:11">
      <x:c r="C4697" s="195" t="s">
        <x:v>4543</x:v>
      </x:c>
      <x:c r="D4697" s="194" t="str">
        <x:f t="shared" si="78"/>
        <x:v>Earring</x:v>
      </x:c>
      <x:c r="E4697" s="194">
        <x:v>1</x:v>
      </x:c>
      <x:c r="F4697" s="195" t="s">
        <x:v>6261</x:v>
      </x:c>
      <x:c r="G4697" s="194" t="str">
        <x:f>IF(MID(F4697,LEN(F4697)-2,1)="1","Earring",IF(MID(F4697,LEN(F4697)-2,1)="2","Necklace",IF(MID(F4697,LEN(F4697)-2,1)="3","Bracelet",IF(MID(F4697,LEN(F4697)-2,1)="4","Ring",IF(MID(F4697,LEN(F4697)-2,1)="5","Anklet","")))))</x:f>
        <x:v>Bracelet</x:v>
      </x:c>
      <x:c r="H4697" s="194">
        <x:v>1</x:v>
      </x:c>
      <x:c r="I4697" s="448"/>
      <x:c r="J4697" s="194" t="s">
        <x:v>7785</x:v>
      </x:c>
      <x:c r="K4697" s="194">
        <x:v>140</x:v>
      </x:c>
    </x:row>
    <x:row r="4698" spans="3:11">
      <x:c r="C4698" s="195" t="s">
        <x:v>4671</x:v>
      </x:c>
      <x:c r="D4698" s="194" t="str">
        <x:f t="shared" si="78"/>
        <x:v>Earring</x:v>
      </x:c>
      <x:c r="E4698" s="194">
        <x:v>1</x:v>
      </x:c>
      <x:c r="F4698" s="355" t="s">
        <x:v>4671</x:v>
      </x:c>
      <x:c r="G4698" s="356" t="str">
        <x:f>IF(MID(F4698,LEN(F4698)-2,1)="1","Earring",IF(MID(F4698,LEN(F4698)-2,1)="2","Necklace",IF(MID(F4698,LEN(F4698)-2,1)="3","Bracelet",IF(MID(F4698,LEN(F4698)-2,1)="4","Ring",IF(MID(F4698,LEN(F4698)-2,1)="5","Anklet","")))))</x:f>
        <x:v>Earring</x:v>
      </x:c>
      <x:c r="H4698" s="356">
        <x:v>1</x:v>
      </x:c>
      <x:c r="I4698" s="448"/>
      <x:c r="J4698" s="194" t="s">
        <x:v>3163</x:v>
      </x:c>
      <x:c r="K4698" s="194">
        <x:v>170</x:v>
      </x:c>
    </x:row>
    <x:row r="4699" spans="3:11">
      <x:c r="C4699" s="195" t="s">
        <x:v>4493</x:v>
      </x:c>
      <x:c r="D4699" s="87" t="s">
        <x:v>6843</x:v>
      </x:c>
      <x:c r="E4699" s="194">
        <x:v>1</x:v>
      </x:c>
      <x:c r="F4699" s="355" t="s">
        <x:v>3346</x:v>
      </x:c>
      <x:c r="G4699" s="356" t="str">
        <x:f>IF(MID(F4699,LEN(F4699)-2,1)="1","Earring",IF(MID(F4699,LEN(F4699)-2,1)="2","Necklace",IF(MID(F4699,LEN(F4699)-2,1)="3","Bracelet",IF(MID(F4699,LEN(F4699)-2,1)="4","Ring",IF(MID(F4699,LEN(F4699)-2,1)="5","Anklet","")))))</x:f>
        <x:v>Bracelet</x:v>
      </x:c>
      <x:c r="H4699" s="356">
        <x:v>1</x:v>
      </x:c>
      <x:c r="I4699" s="448" t="s">
        <x:v>4958</x:v>
      </x:c>
      <x:c r="J4699" s="194" t="s">
        <x:v>7348</x:v>
      </x:c>
      <x:c r="K4699" s="194">
        <x:v>140</x:v>
      </x:c>
    </x:row>
    <x:row r="4700" spans="3:11">
      <x:c r="C4700" s="195" t="s">
        <x:v>6051</x:v>
      </x:c>
      <x:c r="D4700" s="194" t="str">
        <x:f t="shared" ref="D4700:D4706" si="79">IF(MID(C4700,LEN(C4700)-2,1)="1","Earring",IF(MID(C4700,LEN(C4700)-2,1)="2","Necklace",IF(MID(C4700,LEN(C4700)-2,1)="3","Bracelet",IF(MID(C4700,LEN(C4700)-2,1)="4","Ring",IF(MID(C4700,LEN(C4700)-2,1)="5","Anklet","")))))</x:f>
        <x:v>Necklace</x:v>
      </x:c>
      <x:c r="E4700" s="194">
        <x:v>1</x:v>
      </x:c>
      <x:c r="F4700" s="195" t="s">
        <x:v>6051</x:v>
      </x:c>
      <x:c r="G4700" s="194" t="str">
        <x:f>IF(MID(F4700,LEN(F4700)-2,1)="1","Earring",IF(MID(F4700,LEN(F4700)-2,1)="2","Necklace",IF(MID(F4700,LEN(F4700)-2,1)="3","Bracelet",IF(MID(F4700,LEN(F4700)-2,1)="4","Ring",IF(MID(F4700,LEN(F4700)-2,1)="5","Anklet","")))))</x:f>
        <x:v>Necklace</x:v>
      </x:c>
      <x:c r="H4700" s="194">
        <x:v>1</x:v>
      </x:c>
      <x:c r="I4700" s="448" t="s">
        <x:v>7755</x:v>
      </x:c>
      <x:c r="J4700" s="194" t="s">
        <x:v>3163</x:v>
      </x:c>
      <x:c r="K4700" s="194">
        <x:v>280</x:v>
      </x:c>
    </x:row>
    <x:row r="4701" spans="3:11">
      <x:c r="C4701" s="195" t="s">
        <x:v>2192</x:v>
      </x:c>
      <x:c r="D4701" s="194" t="str">
        <x:f t="shared" si="79"/>
        <x:v>Necklace</x:v>
      </x:c>
      <x:c r="E4701" s="194">
        <x:v>1</x:v>
      </x:c>
      <x:c r="F4701" s="195" t="s">
        <x:v>2192</x:v>
      </x:c>
      <x:c r="G4701" s="194" t="str">
        <x:f>IF(MID(F4701,LEN(F4701)-2,1)="1","Earring",IF(MID(F4701,LEN(F4701)-2,1)="2","Necklace",IF(MID(F4701,LEN(F4701)-2,1)="3","Bracelet",IF(MID(F4701,LEN(F4701)-2,1)="4","Ring",IF(MID(F4701,LEN(F4701)-2,1)="5","Anklet","")))))</x:f>
        <x:v>Necklace</x:v>
      </x:c>
      <x:c r="H4701" s="194">
        <x:v>1</x:v>
      </x:c>
      <x:c r="I4701" s="448" t="s">
        <x:v>7755</x:v>
      </x:c>
      <x:c r="J4701" s="194" t="s">
        <x:v>7785</x:v>
      </x:c>
      <x:c r="K4701" s="194">
        <x:v>160</x:v>
      </x:c>
    </x:row>
    <x:row r="4702" spans="3:11">
      <x:c r="C4702" s="195" t="s">
        <x:v>8875</x:v>
      </x:c>
      <x:c r="D4702" s="194" t="str">
        <x:f t="shared" si="79"/>
        <x:v>Necklace</x:v>
      </x:c>
      <x:c r="E4702" s="194">
        <x:v>1</x:v>
      </x:c>
      <x:c r="F4702" s="195" t="s">
        <x:v>8875</x:v>
      </x:c>
      <x:c r="G4702" s="194" t="str">
        <x:f>IF(MID(F4702,LEN(F4702)-2,1)="1","Earring",IF(MID(F4702,LEN(F4702)-2,1)="2","Necklace",IF(MID(F4702,LEN(F4702)-2,1)="3","Bracelet",IF(MID(F4702,LEN(F4702)-2,1)="4","Ring",IF(MID(F4702,LEN(F4702)-2,1)="5","Anklet","")))))</x:f>
        <x:v>Necklace</x:v>
      </x:c>
      <x:c r="H4702" s="194">
        <x:v>1</x:v>
      </x:c>
      <x:c r="I4702" s="448"/>
      <x:c r="J4702" s="194" t="s">
        <x:v>7785</x:v>
      </x:c>
      <x:c r="K4702" s="194">
        <x:v>150</x:v>
      </x:c>
    </x:row>
    <x:row r="4703" spans="3:11">
      <x:c r="C4703" s="195" t="s">
        <x:v>4433</x:v>
      </x:c>
      <x:c r="D4703" s="194" t="str">
        <x:f t="shared" si="79"/>
        <x:v>Necklace</x:v>
      </x:c>
      <x:c r="E4703" s="194">
        <x:v>1</x:v>
      </x:c>
      <x:c r="F4703" s="233" t="s">
        <x:v>3355</x:v>
      </x:c>
      <x:c r="G4703" s="234" t="str">
        <x:f>IF(MID(F4703,LEN(F4703)-2,1)="1","Earring",IF(MID(F4703,LEN(F4703)-2,1)="2","Necklace",IF(MID(F4703,LEN(F4703)-2,1)="3","Bracelet",IF(MID(F4703,LEN(F4703)-2,1)="4","Ring",IF(MID(F4703,LEN(F4703)-2,1)="5","Anklet","")))))</x:f>
        <x:v>Bracelet</x:v>
      </x:c>
      <x:c r="H4703" s="234">
        <x:v>1</x:v>
      </x:c>
      <x:c r="I4703" s="448" t="s">
        <x:v>7755</x:v>
      </x:c>
      <x:c r="J4703" s="194" t="s">
        <x:v>3163</x:v>
      </x:c>
      <x:c r="K4703" s="194">
        <x:v>190</x:v>
      </x:c>
    </x:row>
    <x:row r="4704" spans="3:11">
      <x:c r="C4704" s="195" t="s">
        <x:v>5875</x:v>
      </x:c>
      <x:c r="D4704" s="194" t="str">
        <x:f t="shared" si="79"/>
        <x:v>Ring</x:v>
      </x:c>
      <x:c r="E4704" s="194">
        <x:v>1</x:v>
      </x:c>
      <x:c r="F4704" s="233" t="s">
        <x:v>4493</x:v>
      </x:c>
      <x:c r="G4704" s="188" t="s">
        <x:v>6843</x:v>
      </x:c>
      <x:c r="H4704" s="234">
        <x:v>1</x:v>
      </x:c>
      <x:c r="I4704" s="448" t="s">
        <x:v>4958</x:v>
      </x:c>
      <x:c r="J4704" s="194" t="s">
        <x:v>7785</x:v>
      </x:c>
      <x:c r="K4704" s="194">
        <x:v>180</x:v>
      </x:c>
    </x:row>
    <x:row r="4705" spans="3:11">
      <x:c r="C4705" s="195" t="s">
        <x:v>4642</x:v>
      </x:c>
      <x:c r="D4705" s="194" t="str">
        <x:f t="shared" si="79"/>
        <x:v>Ring</x:v>
      </x:c>
      <x:c r="E4705" s="194">
        <x:v>1</x:v>
      </x:c>
      <x:c r="F4705" s="233" t="s">
        <x:v>4481</x:v>
      </x:c>
      <x:c r="G4705" s="234" t="str">
        <x:f>IF(MID(F4705,LEN(F4705)-2,1)="1","Earring",IF(MID(F4705,LEN(F4705)-2,1)="2","Necklace",IF(MID(F4705,LEN(F4705)-2,1)="3","Bracelet",IF(MID(F4705,LEN(F4705)-2,1)="4","Ring",IF(MID(F4705,LEN(F4705)-2,1)="5","Anklet","")))))</x:f>
        <x:v>Ring</x:v>
      </x:c>
      <x:c r="H4705" s="234">
        <x:v>1</x:v>
      </x:c>
      <x:c r="I4705" s="448"/>
      <x:c r="J4705" s="194" t="s">
        <x:v>7348</x:v>
      </x:c>
      <x:c r="K4705" s="194">
        <x:v>150</x:v>
      </x:c>
    </x:row>
    <x:row r="4706" spans="3:11">
      <x:c r="C4706" s="195" t="s">
        <x:v>4481</x:v>
      </x:c>
      <x:c r="D4706" s="194" t="str">
        <x:f t="shared" si="79"/>
        <x:v>Ring</x:v>
      </x:c>
      <x:c r="E4706" s="194">
        <x:v>1</x:v>
      </x:c>
      <x:c r="F4706" s="233" t="s">
        <x:v>4433</x:v>
      </x:c>
      <x:c r="G4706" s="234" t="str">
        <x:f>IF(MID(F4706,LEN(F4706)-2,1)="1","Earring",IF(MID(F4706,LEN(F4706)-2,1)="2","Necklace",IF(MID(F4706,LEN(F4706)-2,1)="3","Bracelet",IF(MID(F4706,LEN(F4706)-2,1)="4","Ring",IF(MID(F4706,LEN(F4706)-2,1)="5","Anklet","")))))</x:f>
        <x:v>Necklace</x:v>
      </x:c>
      <x:c r="H4706" s="234">
        <x:v>1</x:v>
      </x:c>
      <x:c r="I4706" s="448"/>
      <x:c r="J4706" s="194" t="s">
        <x:v>3163</x:v>
      </x:c>
      <x:c r="K4706" s="194">
        <x:v>360</x:v>
      </x:c>
    </x:row>
    <x:row r="4707" spans="5:5">
      <x:c r="E4707" s="194">
        <x:f>SUM(E4692:E4706)</x:f>
        <x:v>15</x:v>
      </x:c>
    </x:row>
    <x:row r="4708" spans="1:11">
      <x:c r="A4708" s="186">
        <x:v>46031</x:v>
      </x:c>
      <x:c r="B4708" s="452" t="s">
        <x:v>7716</x:v>
      </x:c>
      <x:c r="C4708" s="195" t="s">
        <x:v>8834</x:v>
      </x:c>
      <x:c r="D4708" s="194" t="str">
        <x:f>IF(MID(C4708,LEN(C4708)-2,1)="1","Earring",IF(MID(C4708,LEN(C4708)-2,1)="2","Necklace",IF(MID(C4708,LEN(C4708)-2,1)="3","Bracelet",IF(MID(C4708,LEN(C4708)-2,1)="4","Ring",IF(MID(C4708,LEN(C4708)-2,1)="5","Anklet","")))))</x:f>
        <x:v>Anklet</x:v>
      </x:c>
      <x:c r="E4708" s="194">
        <x:v>1</x:v>
      </x:c>
      <x:c r="F4708" s="361" t="s">
        <x:v>4249</x:v>
      </x:c>
      <x:c r="G4708" s="362" t="str">
        <x:f>IF(MID(F4708,LEN(F4708)-2,1)="1","Earring",IF(MID(F4708,LEN(F4708)-2,1)="2","Necklace",IF(MID(F4708,LEN(F4708)-2,1)="3","Bracelet",IF(MID(F4708,LEN(F4708)-2,1)="4","Ring",IF(MID(F4708,LEN(F4708)-2,1)="5","Anklet","")))))</x:f>
        <x:v>Bracelet</x:v>
      </x:c>
      <x:c r="H4708" s="362">
        <x:v>1</x:v>
      </x:c>
      <x:c r="I4708" s="448"/>
      <x:c r="J4708" s="194" t="s">
        <x:v>7785</x:v>
      </x:c>
      <x:c r="K4708" s="194">
        <x:v>150</x:v>
      </x:c>
    </x:row>
    <x:row r="4709" spans="1:11">
      <x:c r="A4709" s="230" t="s">
        <x:v>567</x:v>
      </x:c>
      <x:c r="C4709" s="195" t="s">
        <x:v>6747</x:v>
      </x:c>
      <x:c r="D4709" s="230" t="s">
        <x:v>567</x:v>
      </x:c>
      <x:c r="E4709" s="194">
        <x:v>1</x:v>
      </x:c>
      <x:c r="F4709" s="195" t="s">
        <x:v>1861</x:v>
      </x:c>
      <x:c r="G4709" s="194" t="str">
        <x:f>IF(MID(F4709,LEN(F4709)-2,1)="1","Earring",IF(MID(F4709,LEN(F4709)-2,1)="2","Necklace",IF(MID(F4709,LEN(F4709)-2,1)="3","Bracelet",IF(MID(F4709,LEN(F4709)-2,1)="4","Ring",IF(MID(F4709,LEN(F4709)-2,1)="5","Anklet","")))))</x:f>
        <x:v>Bracelet</x:v>
      </x:c>
      <x:c r="H4709" s="194">
        <x:v>1</x:v>
      </x:c>
      <x:c r="I4709" s="448" t="s">
        <x:v>4958</x:v>
      </x:c>
      <x:c r="J4709" s="194" t="s">
        <x:v>7766</x:v>
      </x:c>
      <x:c r="K4709" s="194">
        <x:v>230</x:v>
      </x:c>
    </x:row>
    <x:row r="4710" spans="3:11">
      <x:c r="C4710" s="195" t="s">
        <x:v>5872</x:v>
      </x:c>
      <x:c r="D4710" s="194" t="str">
        <x:f>IF(MID(C4710,LEN(C4710)-2,1)="1","Earring",IF(MID(C4710,LEN(C4710)-2,1)="2","Necklace",IF(MID(C4710,LEN(C4710)-2,1)="3","Bracelet",IF(MID(C4710,LEN(C4710)-2,1)="4","Ring",IF(MID(C4710,LEN(C4710)-2,1)="5","Anklet","")))))</x:f>
        <x:v>Bracelet</x:v>
      </x:c>
      <x:c r="E4710" s="194">
        <x:v>1</x:v>
      </x:c>
      <x:c r="F4710" s="527" t="s">
        <x:v>6921</x:v>
      </x:c>
      <x:c r="G4710" s="528" t="str">
        <x:f>IF(MID(F4710,LEN(F4710)-2,1)="1","Earring",IF(MID(F4710,LEN(F4710)-2,1)="2","Necklace",IF(MID(F4710,LEN(F4710)-2,1)="3","Bracelet",IF(MID(F4710,LEN(F4710)-2,1)="4","Ring",IF(MID(F4710,LEN(F4710)-2,1)="5","Anklet","")))))</x:f>
        <x:v>Earring</x:v>
      </x:c>
      <x:c r="H4710" s="528">
        <x:v>1</x:v>
      </x:c>
      <x:c r="I4710" s="448" t="s">
        <x:v>7755</x:v>
      </x:c>
      <x:c r="J4710" s="194" t="s">
        <x:v>3163</x:v>
      </x:c>
      <x:c r="K4710" s="194">
        <x:v>150</x:v>
      </x:c>
    </x:row>
    <x:row r="4711" spans="3:11">
      <x:c r="C4711" s="195" t="s">
        <x:v>1861</x:v>
      </x:c>
      <x:c r="D4711" s="194" t="str">
        <x:f>IF(MID(C4711,LEN(C4711)-2,1)="1","Earring",IF(MID(C4711,LEN(C4711)-2,1)="2","Necklace",IF(MID(C4711,LEN(C4711)-2,1)="3","Bracelet",IF(MID(C4711,LEN(C4711)-2,1)="4","Ring",IF(MID(C4711,LEN(C4711)-2,1)="5","Anklet","")))))</x:f>
        <x:v>Bracelet</x:v>
      </x:c>
      <x:c r="E4711" s="194">
        <x:v>1</x:v>
      </x:c>
      <x:c r="F4711" s="527" t="s">
        <x:v>6747</x:v>
      </x:c>
      <x:c r="G4711" s="730" t="s">
        <x:v>567</x:v>
      </x:c>
      <x:c r="H4711" s="528">
        <x:v>1</x:v>
      </x:c>
      <x:c r="I4711" s="448"/>
      <x:c r="J4711" s="194" t="s">
        <x:v>7785</x:v>
      </x:c>
      <x:c r="K4711" s="194">
        <x:v>120</x:v>
      </x:c>
    </x:row>
    <x:row r="4712" spans="3:11">
      <x:c r="C4712" s="195" t="s">
        <x:v>6921</x:v>
      </x:c>
      <x:c r="D4712" s="194" t="str">
        <x:f t="shared" ref="D4712:D4716" si="80">IF(MID(C4712,LEN(C4712)-2,1)="1","Earring",IF(MID(C4712,LEN(C4712)-2,1)="2","Necklace",IF(MID(C4712,LEN(C4712)-2,1)="3","Bracelet",IF(MID(C4712,LEN(C4712)-2,1)="4","Ring",IF(MID(C4712,LEN(C4712)-2,1)="5","Anklet","")))))</x:f>
        <x:v>Earring</x:v>
      </x:c>
      <x:c r="E4712" s="194">
        <x:v>1</x:v>
      </x:c>
      <x:c r="F4712" s="195" t="s">
        <x:v>1822</x:v>
      </x:c>
      <x:c r="G4712" s="194" t="str">
        <x:f>IF(MID(F4712,LEN(F4712)-2,1)="1","Earring",IF(MID(F4712,LEN(F4712)-2,1)="2","Necklace",IF(MID(F4712,LEN(F4712)-2,1)="3","Bracelet",IF(MID(F4712,LEN(F4712)-2,1)="4","Ring",IF(MID(F4712,LEN(F4712)-2,1)="5","Anklet","")))))</x:f>
        <x:v>Ring</x:v>
      </x:c>
      <x:c r="H4712" s="194">
        <x:v>1</x:v>
      </x:c>
      <x:c r="I4712" s="448"/>
      <x:c r="J4712" s="194" t="s">
        <x:v>7785</x:v>
      </x:c>
      <x:c r="K4712" s="194">
        <x:v>140</x:v>
      </x:c>
    </x:row>
    <x:row r="4713" spans="3:11">
      <x:c r="C4713" s="195" t="s">
        <x:v>1822</x:v>
      </x:c>
      <x:c r="D4713" s="194" t="str">
        <x:f t="shared" si="80"/>
        <x:v>Ring</x:v>
      </x:c>
      <x:c r="E4713" s="194">
        <x:v>1</x:v>
      </x:c>
      <x:c r="F4713" s="233" t="s">
        <x:v>6691</x:v>
      </x:c>
      <x:c r="G4713" s="234" t="str">
        <x:f>IF(MID(F4713,LEN(F4713)-2,1)="1","Earring",IF(MID(F4713,LEN(F4713)-2,1)="2","Necklace",IF(MID(F4713,LEN(F4713)-2,1)="3","Bracelet",IF(MID(F4713,LEN(F4713)-2,1)="4","Ring",IF(MID(F4713,LEN(F4713)-2,1)="5","Anklet","")))))</x:f>
        <x:v>Ring</x:v>
      </x:c>
      <x:c r="H4713" s="234">
        <x:v>1</x:v>
      </x:c>
      <x:c r="I4713" s="448"/>
      <x:c r="J4713" s="194" t="s">
        <x:v>7785</x:v>
      </x:c>
      <x:c r="K4713" s="194">
        <x:v>120</x:v>
      </x:c>
    </x:row>
    <x:row r="4714" spans="3:11">
      <x:c r="C4714" s="195" t="s">
        <x:v>6691</x:v>
      </x:c>
      <x:c r="D4714" s="194" t="str">
        <x:f t="shared" si="80"/>
        <x:v>Ring</x:v>
      </x:c>
      <x:c r="E4714" s="194">
        <x:v>1</x:v>
      </x:c>
      <x:c r="F4714" s="233" t="s">
        <x:v>3302</x:v>
      </x:c>
      <x:c r="G4714" s="234" t="str">
        <x:f>IF(MID(F4714,LEN(F4714)-2,1)="1","Earring",IF(MID(F4714,LEN(F4714)-2,1)="2","Necklace",IF(MID(F4714,LEN(F4714)-2,1)="3","Bracelet",IF(MID(F4714,LEN(F4714)-2,1)="4","Ring",IF(MID(F4714,LEN(F4714)-2,1)="5","Anklet","")))))</x:f>
        <x:v>Ring</x:v>
      </x:c>
      <x:c r="H4714" s="234">
        <x:v>1</x:v>
      </x:c>
      <x:c r="I4714" s="448"/>
      <x:c r="J4714" s="194" t="s">
        <x:v>7785</x:v>
      </x:c>
      <x:c r="K4714" s="194">
        <x:v>160</x:v>
      </x:c>
    </x:row>
    <x:row r="4715" spans="3:11">
      <x:c r="C4715" s="195" t="s">
        <x:v>3302</x:v>
      </x:c>
      <x:c r="D4715" s="194" t="str">
        <x:f t="shared" si="80"/>
        <x:v>Ring</x:v>
      </x:c>
      <x:c r="E4715" s="194">
        <x:v>1</x:v>
      </x:c>
      <x:c r="F4715" s="233" t="s">
        <x:v>8834</x:v>
      </x:c>
      <x:c r="G4715" s="234" t="str">
        <x:f>IF(MID(F4715,LEN(F4715)-2,1)="1","Earring",IF(MID(F4715,LEN(F4715)-2,1)="2","Necklace",IF(MID(F4715,LEN(F4715)-2,1)="3","Bracelet",IF(MID(F4715,LEN(F4715)-2,1)="4","Ring",IF(MID(F4715,LEN(F4715)-2,1)="5","Anklet","")))))</x:f>
        <x:v>Anklet</x:v>
      </x:c>
      <x:c r="H4715" s="234">
        <x:v>1</x:v>
      </x:c>
      <x:c r="I4715" s="448" t="s">
        <x:v>7755</x:v>
      </x:c>
      <x:c r="J4715" s="194" t="s">
        <x:v>7785</x:v>
      </x:c>
      <x:c r="K4715" s="194">
        <x:v>140</x:v>
      </x:c>
    </x:row>
    <x:row r="4716" spans="3:11">
      <x:c r="C4716" s="195" t="s">
        <x:v>2133</x:v>
      </x:c>
      <x:c r="D4716" s="194" t="str">
        <x:f t="shared" si="80"/>
        <x:v>Ring</x:v>
      </x:c>
      <x:c r="E4716" s="194">
        <x:v>1</x:v>
      </x:c>
      <x:c r="F4716" s="233" t="s">
        <x:v>2133</x:v>
      </x:c>
      <x:c r="G4716" s="234" t="str">
        <x:f>IF(MID(F4716,LEN(F4716)-2,1)="1","Earring",IF(MID(F4716,LEN(F4716)-2,1)="2","Necklace",IF(MID(F4716,LEN(F4716)-2,1)="3","Bracelet",IF(MID(F4716,LEN(F4716)-2,1)="4","Ring",IF(MID(F4716,LEN(F4716)-2,1)="5","Anklet","")))))</x:f>
        <x:v>Ring</x:v>
      </x:c>
      <x:c r="H4716" s="234">
        <x:v>1</x:v>
      </x:c>
      <x:c r="I4716" s="448"/>
      <x:c r="J4716" s="194" t="s">
        <x:v>7785</x:v>
      </x:c>
      <x:c r="K4716" s="194">
        <x:v>160</x:v>
      </x:c>
    </x:row>
    <x:row r="4717" spans="1:5">
      <x:c r="A4717" s="186"/>
      <x:c r="B4717" s="452"/>
      <x:c r="E4717" s="194">
        <x:f>SUM(E4708:E4716)</x:f>
        <x:v>9</x:v>
      </x:c>
    </x:row>
    <x:row r="4718" spans="1:11">
      <x:c r="A4718" s="186">
        <x:v>46032</x:v>
      </x:c>
      <x:c r="B4718" s="452" t="s">
        <x:v>7734</x:v>
      </x:c>
      <x:c r="C4718" s="195" t="s">
        <x:v>2307</x:v>
      </x:c>
      <x:c r="D4718" s="194" t="s">
        <x:v>2999</x:v>
      </x:c>
      <x:c r="E4718" s="194">
        <x:v>1</x:v>
      </x:c>
      <x:c r="F4718" s="543" t="s">
        <x:v>9137</x:v>
      </x:c>
      <x:c r="G4718" s="544" t="s">
        <x:v>2999</x:v>
      </x:c>
      <x:c r="H4718" s="544">
        <x:v>1</x:v>
      </x:c>
      <x:c r="I4718" s="448"/>
      <x:c r="J4718" s="194" t="s">
        <x:v>7785</x:v>
      </x:c>
      <x:c r="K4718" s="194">
        <x:v>150</x:v>
      </x:c>
    </x:row>
    <x:row r="4719" spans="3:11">
      <x:c r="C4719" s="195" t="s">
        <x:v>4165</x:v>
      </x:c>
      <x:c r="D4719" s="194" t="s">
        <x:v>2999</x:v>
      </x:c>
      <x:c r="E4719" s="194">
        <x:v>1</x:v>
      </x:c>
      <x:c r="F4719" s="195" t="s">
        <x:v>8751</x:v>
      </x:c>
      <x:c r="G4719" s="230" t="s">
        <x:v>622</x:v>
      </x:c>
      <x:c r="H4719" s="194">
        <x:v>1</x:v>
      </x:c>
      <x:c r="I4719" s="448" t="s">
        <x:v>4958</x:v>
      </x:c>
      <x:c r="J4719" s="194" t="s">
        <x:v>7785</x:v>
      </x:c>
      <x:c r="K4719" s="194">
        <x:v>75</x:v>
      </x:c>
    </x:row>
    <x:row r="4720" spans="3:11">
      <x:c r="C4720" s="195" t="s">
        <x:v>6747</x:v>
      </x:c>
      <x:c r="D4720" s="230" t="s">
        <x:v>567</x:v>
      </x:c>
      <x:c r="E4720" s="194">
        <x:v>1</x:v>
      </x:c>
      <x:c r="F4720" s="569" t="s">
        <x:v>8181</x:v>
      </x:c>
      <x:c r="G4720" s="570" t="str">
        <x:f>IF(MID(F4720,LEN(F4720)-2,1)="1","Earring",IF(MID(F4720,LEN(F4720)-2,1)="2","Necklace",IF(MID(F4720,LEN(F4720)-2,1)="3","Bracelet",IF(MID(F4720,LEN(F4720)-2,1)="4","Ring",IF(MID(F4720,LEN(F4720)-2,1)="5","Anklet","")))))</x:f>
        <x:v>Earring</x:v>
      </x:c>
      <x:c r="H4720" s="570">
        <x:v>1</x:v>
      </x:c>
      <x:c r="I4720" s="448" t="s">
        <x:v>7755</x:v>
      </x:c>
      <x:c r="J4720" s="194" t="s">
        <x:v>7785</x:v>
      </x:c>
      <x:c r="K4720" s="194">
        <x:v>130</x:v>
      </x:c>
    </x:row>
    <x:row r="4721" spans="3:11">
      <x:c r="C4721" s="195" t="s">
        <x:v>5749</x:v>
      </x:c>
      <x:c r="D4721" s="230" t="s">
        <x:v>622</x:v>
      </x:c>
      <x:c r="E4721" s="194">
        <x:v>1</x:v>
      </x:c>
      <x:c r="F4721" s="195" t="s">
        <x:v>6266</x:v>
      </x:c>
      <x:c r="G4721" s="194" t="str">
        <x:f>IF(MID(F4721,LEN(F4721)-2,1)="1","Earring",IF(MID(F4721,LEN(F4721)-2,1)="2","Necklace",IF(MID(F4721,LEN(F4721)-2,1)="3","Bracelet",IF(MID(F4721,LEN(F4721)-2,1)="4","Ring",IF(MID(F4721,LEN(F4721)-2,1)="5","Anklet","")))))</x:f>
        <x:v>Earring</x:v>
      </x:c>
      <x:c r="H4721" s="194">
        <x:v>1</x:v>
      </x:c>
      <x:c r="I4721" s="448" t="s">
        <x:v>7755</x:v>
      </x:c>
      <x:c r="J4721" s="194" t="s">
        <x:v>7785</x:v>
      </x:c>
      <x:c r="K4721" s="194">
        <x:v>75</x:v>
      </x:c>
    </x:row>
    <x:row r="4722" spans="3:11">
      <x:c r="C4722" s="195" t="s">
        <x:v>4348</x:v>
      </x:c>
      <x:c r="D4722" s="194" t="str">
        <x:f t="shared" ref="D4722:D4732" si="81">IF(MID(C4722,LEN(C4722)-2,1)="1","Earring",IF(MID(C4722,LEN(C4722)-2,1)="2","Necklace",IF(MID(C4722,LEN(C4722)-2,1)="3","Bracelet",IF(MID(C4722,LEN(C4722)-2,1)="4","Ring",IF(MID(C4722,LEN(C4722)-2,1)="5","Anklet","")))))</x:f>
        <x:v>Earring</x:v>
      </x:c>
      <x:c r="E4722" s="194">
        <x:v>1</x:v>
      </x:c>
      <x:c r="F4722" s="195" t="s">
        <x:v>4553</x:v>
      </x:c>
      <x:c r="G4722" s="194" t="str">
        <x:f>IF(MID(F4722,LEN(F4722)-2,1)="1","Earring",IF(MID(F4722,LEN(F4722)-2,1)="2","Necklace",IF(MID(F4722,LEN(F4722)-2,1)="3","Bracelet",IF(MID(F4722,LEN(F4722)-2,1)="4","Ring",IF(MID(F4722,LEN(F4722)-2,1)="5","Anklet","")))))</x:f>
        <x:v>Earring</x:v>
      </x:c>
      <x:c r="H4722" s="194">
        <x:v>1</x:v>
      </x:c>
      <x:c r="I4722" s="448" t="s">
        <x:v>4958</x:v>
      </x:c>
      <x:c r="J4722" s="194" t="s">
        <x:v>7785</x:v>
      </x:c>
      <x:c r="K4722" s="194">
        <x:v>75</x:v>
      </x:c>
    </x:row>
    <x:row r="4723" spans="3:11">
      <x:c r="C4723" s="195" t="s">
        <x:v>6266</x:v>
      </x:c>
      <x:c r="D4723" s="194" t="str">
        <x:f t="shared" si="81"/>
        <x:v>Earring</x:v>
      </x:c>
      <x:c r="E4723" s="194">
        <x:v>1</x:v>
      </x:c>
      <x:c r="F4723" s="319" t="s">
        <x:v>6211</x:v>
      </x:c>
      <x:c r="G4723" s="320" t="str">
        <x:f>IF(MID(F4723,LEN(F4723)-2,1)="1","Earring",IF(MID(F4723,LEN(F4723)-2,1)="2","Necklace",IF(MID(F4723,LEN(F4723)-2,1)="3","Bracelet",IF(MID(F4723,LEN(F4723)-2,1)="4","Ring",IF(MID(F4723,LEN(F4723)-2,1)="5","Anklet","")))))</x:f>
        <x:v>Necklace</x:v>
      </x:c>
      <x:c r="H4723" s="320">
        <x:v>1</x:v>
      </x:c>
      <x:c r="I4723" s="448" t="s">
        <x:v>4958</x:v>
      </x:c>
      <x:c r="J4723" s="194" t="s">
        <x:v>8995</x:v>
      </x:c>
      <x:c r="K4723" s="194">
        <x:v>150</x:v>
      </x:c>
    </x:row>
    <x:row r="4724" spans="3:11">
      <x:c r="C4724" s="195" t="s">
        <x:v>4553</x:v>
      </x:c>
      <x:c r="D4724" s="194" t="str">
        <x:f t="shared" si="81"/>
        <x:v>Earring</x:v>
      </x:c>
      <x:c r="E4724" s="194">
        <x:v>1</x:v>
      </x:c>
      <x:c r="F4724" s="195" t="s">
        <x:v>1940</x:v>
      </x:c>
      <x:c r="G4724" s="194" t="str">
        <x:f>IF(MID(F4724,LEN(F4724)-2,1)="1","Earring",IF(MID(F4724,LEN(F4724)-2,1)="2","Necklace",IF(MID(F4724,LEN(F4724)-2,1)="3","Bracelet",IF(MID(F4724,LEN(F4724)-2,1)="4","Ring",IF(MID(F4724,LEN(F4724)-2,1)="5","Anklet","")))))</x:f>
        <x:v>Ring</x:v>
      </x:c>
      <x:c r="H4724" s="194">
        <x:v>1</x:v>
      </x:c>
      <x:c r="I4724" s="448" t="s">
        <x:v>7755</x:v>
      </x:c>
      <x:c r="J4724" s="194" t="s">
        <x:v>7785</x:v>
      </x:c>
      <x:c r="K4724" s="194">
        <x:v>260</x:v>
      </x:c>
    </x:row>
    <x:row r="4725" spans="3:11">
      <x:c r="C4725" s="195" t="s">
        <x:v>4513</x:v>
      </x:c>
      <x:c r="D4725" s="194" t="str">
        <x:f t="shared" si="81"/>
        <x:v>Earring</x:v>
      </x:c>
      <x:c r="E4725" s="194">
        <x:v>1</x:v>
      </x:c>
      <x:c r="F4725" s="355" t="s">
        <x:v>1935</x:v>
      </x:c>
      <x:c r="G4725" s="356" t="str">
        <x:f>IF(MID(F4725,LEN(F4725)-2,1)="1","Earring",IF(MID(F4725,LEN(F4725)-2,1)="2","Necklace",IF(MID(F4725,LEN(F4725)-2,1)="3","Bracelet",IF(MID(F4725,LEN(F4725)-2,1)="4","Ring",IF(MID(F4725,LEN(F4725)-2,1)="5","Anklet","")))))</x:f>
        <x:v>Necklace</x:v>
      </x:c>
      <x:c r="H4725" s="356">
        <x:v>1</x:v>
      </x:c>
      <x:c r="I4725" s="448" t="s">
        <x:v>4958</x:v>
      </x:c>
      <x:c r="J4725" s="194" t="s">
        <x:v>3163</x:v>
      </x:c>
      <x:c r="K4725" s="194">
        <x:v>220</x:v>
      </x:c>
    </x:row>
    <x:row r="4726" spans="3:11">
      <x:c r="C4726" s="195" t="s">
        <x:v>8918</x:v>
      </x:c>
      <x:c r="D4726" s="194" t="str">
        <x:f t="shared" si="81"/>
        <x:v>Earring</x:v>
      </x:c>
      <x:c r="E4726" s="194">
        <x:v>1</x:v>
      </x:c>
      <x:c r="F4726" s="355" t="s">
        <x:v>6747</x:v>
      </x:c>
      <x:c r="G4726" s="414" t="s">
        <x:v>567</x:v>
      </x:c>
      <x:c r="H4726" s="356">
        <x:v>1</x:v>
      </x:c>
      <x:c r="I4726" s="448" t="s">
        <x:v>4958</x:v>
      </x:c>
      <x:c r="J4726" s="194" t="s">
        <x:v>7785</x:v>
      </x:c>
      <x:c r="K4726" s="194">
        <x:v>120</x:v>
      </x:c>
    </x:row>
    <x:row r="4727" spans="3:11">
      <x:c r="C4727" s="195" t="s">
        <x:v>8745</x:v>
      </x:c>
      <x:c r="D4727" s="194" t="str">
        <x:f t="shared" si="81"/>
        <x:v>Earring</x:v>
      </x:c>
      <x:c r="E4727" s="194">
        <x:v>1</x:v>
      </x:c>
      <x:c r="F4727" s="195" t="s">
        <x:v>4513</x:v>
      </x:c>
      <x:c r="G4727" s="194" t="str">
        <x:f>IF(MID(F4727,LEN(F4727)-2,1)="1","Earring",IF(MID(F4727,LEN(F4727)-2,1)="2","Necklace",IF(MID(F4727,LEN(F4727)-2,1)="3","Bracelet",IF(MID(F4727,LEN(F4727)-2,1)="4","Ring",IF(MID(F4727,LEN(F4727)-2,1)="5","Anklet","")))))</x:f>
        <x:v>Earring</x:v>
      </x:c>
      <x:c r="H4727" s="194">
        <x:v>1</x:v>
      </x:c>
      <x:c r="I4727" s="448" t="s">
        <x:v>7755</x:v>
      </x:c>
      <x:c r="J4727" s="194" t="s">
        <x:v>7785</x:v>
      </x:c>
      <x:c r="K4727" s="194">
        <x:v>100</x:v>
      </x:c>
    </x:row>
    <x:row r="4728" spans="3:11">
      <x:c r="C4728" s="195" t="s">
        <x:v>8154</x:v>
      </x:c>
      <x:c r="D4728" s="194" t="str">
        <x:f t="shared" si="81"/>
        <x:v>Earring</x:v>
      </x:c>
      <x:c r="E4728" s="194">
        <x:v>1</x:v>
      </x:c>
      <x:c r="F4728" s="195" t="s">
        <x:v>8918</x:v>
      </x:c>
      <x:c r="G4728" s="194" t="str">
        <x:f>IF(MID(F4728,LEN(F4728)-2,1)="1","Earring",IF(MID(F4728,LEN(F4728)-2,1)="2","Necklace",IF(MID(F4728,LEN(F4728)-2,1)="3","Bracelet",IF(MID(F4728,LEN(F4728)-2,1)="4","Ring",IF(MID(F4728,LEN(F4728)-2,1)="5","Anklet","")))))</x:f>
        <x:v>Earring</x:v>
      </x:c>
      <x:c r="H4728" s="194">
        <x:v>1</x:v>
      </x:c>
      <x:c r="I4728" s="448" t="s">
        <x:v>4958</x:v>
      </x:c>
      <x:c r="J4728" s="194" t="s">
        <x:v>3163</x:v>
      </x:c>
      <x:c r="K4728" s="194">
        <x:v>180</x:v>
      </x:c>
    </x:row>
    <x:row r="4729" spans="3:11">
      <x:c r="C4729" s="195" t="s">
        <x:v>9027</x:v>
      </x:c>
      <x:c r="D4729" s="194" t="str">
        <x:f t="shared" si="81"/>
        <x:v>Earring</x:v>
      </x:c>
      <x:c r="E4729" s="194">
        <x:v>1</x:v>
      </x:c>
      <x:c r="F4729" s="195" t="s">
        <x:v>8745</x:v>
      </x:c>
      <x:c r="G4729" s="194" t="str">
        <x:f>IF(MID(F4729,LEN(F4729)-2,1)="1","Earring",IF(MID(F4729,LEN(F4729)-2,1)="2","Necklace",IF(MID(F4729,LEN(F4729)-2,1)="3","Bracelet",IF(MID(F4729,LEN(F4729)-2,1)="4","Ring",IF(MID(F4729,LEN(F4729)-2,1)="5","Anklet","")))))</x:f>
        <x:v>Earring</x:v>
      </x:c>
      <x:c r="H4729" s="194">
        <x:v>1</x:v>
      </x:c>
      <x:c r="I4729" s="448"/>
      <x:c r="J4729" s="194" t="s">
        <x:v>3163</x:v>
      </x:c>
      <x:c r="K4729" s="194">
        <x:v>110</x:v>
      </x:c>
    </x:row>
    <x:row r="4730" spans="3:11">
      <x:c r="C4730" s="195" t="s">
        <x:v>2119</x:v>
      </x:c>
      <x:c r="D4730" s="194" t="str">
        <x:f t="shared" si="81"/>
        <x:v>Earring</x:v>
      </x:c>
      <x:c r="E4730" s="194">
        <x:v>1</x:v>
      </x:c>
      <x:c r="F4730" s="195" t="s">
        <x:v>8154</x:v>
      </x:c>
      <x:c r="G4730" s="194" t="str">
        <x:f>IF(MID(F4730,LEN(F4730)-2,1)="1","Earring",IF(MID(F4730,LEN(F4730)-2,1)="2","Necklace",IF(MID(F4730,LEN(F4730)-2,1)="3","Bracelet",IF(MID(F4730,LEN(F4730)-2,1)="4","Ring",IF(MID(F4730,LEN(F4730)-2,1)="5","Anklet","")))))</x:f>
        <x:v>Earring</x:v>
      </x:c>
      <x:c r="H4730" s="194">
        <x:v>1</x:v>
      </x:c>
      <x:c r="I4730" s="448"/>
      <x:c r="J4730" s="194" t="s">
        <x:v>3163</x:v>
      </x:c>
      <x:c r="K4730" s="194">
        <x:v>160</x:v>
      </x:c>
    </x:row>
    <x:row r="4731" spans="3:11">
      <x:c r="C4731" s="195" t="s">
        <x:v>2122</x:v>
      </x:c>
      <x:c r="D4731" s="194" t="str">
        <x:f t="shared" si="81"/>
        <x:v>Earring</x:v>
      </x:c>
      <x:c r="E4731" s="194">
        <x:v>1</x:v>
      </x:c>
      <x:c r="F4731" s="195" t="s">
        <x:v>9027</x:v>
      </x:c>
      <x:c r="G4731" s="194" t="str">
        <x:f>IF(MID(F4731,LEN(F4731)-2,1)="1","Earring",IF(MID(F4731,LEN(F4731)-2,1)="2","Necklace",IF(MID(F4731,LEN(F4731)-2,1)="3","Bracelet",IF(MID(F4731,LEN(F4731)-2,1)="4","Ring",IF(MID(F4731,LEN(F4731)-2,1)="5","Anklet","")))))</x:f>
        <x:v>Earring</x:v>
      </x:c>
      <x:c r="H4731" s="194">
        <x:v>1</x:v>
      </x:c>
      <x:c r="I4731" s="448" t="s">
        <x:v>7755</x:v>
      </x:c>
      <x:c r="J4731" s="194" t="s">
        <x:v>3163</x:v>
      </x:c>
      <x:c r="K4731" s="194">
        <x:v>160</x:v>
      </x:c>
    </x:row>
    <x:row r="4732" spans="3:11">
      <x:c r="C4732" s="195" t="s">
        <x:v>5707</x:v>
      </x:c>
      <x:c r="D4732" s="194" t="str">
        <x:f t="shared" si="81"/>
        <x:v>Earring</x:v>
      </x:c>
      <x:c r="E4732" s="194">
        <x:v>1</x:v>
      </x:c>
      <x:c r="F4732" s="195" t="s">
        <x:v>8439</x:v>
      </x:c>
      <x:c r="G4732" s="101" t="s">
        <x:v>6843</x:v>
      </x:c>
      <x:c r="H4732" s="194">
        <x:v>1</x:v>
      </x:c>
      <x:c r="I4732" s="448"/>
      <x:c r="J4732" s="194" t="s">
        <x:v>7785</x:v>
      </x:c>
      <x:c r="K4732" s="194">
        <x:v>150</x:v>
      </x:c>
    </x:row>
    <x:row r="4733" spans="3:11">
      <x:c r="C4733" s="195" t="s">
        <x:v>8439</x:v>
      </x:c>
      <x:c r="D4733" s="87" t="s">
        <x:v>6843</x:v>
      </x:c>
      <x:c r="E4733" s="194">
        <x:v>1</x:v>
      </x:c>
      <x:c r="F4733" s="233" t="s">
        <x:v>1864</x:v>
      </x:c>
      <x:c r="G4733" s="234" t="str">
        <x:f>IF(MID(F4733,LEN(F4733)-2,1)="1","Earring",IF(MID(F4733,LEN(F4733)-2,1)="2","Necklace",IF(MID(F4733,LEN(F4733)-2,1)="3","Bracelet",IF(MID(F4733,LEN(F4733)-2,1)="4","Ring",IF(MID(F4733,LEN(F4733)-2,1)="5","Anklet","")))))</x:f>
        <x:v>Necklace</x:v>
      </x:c>
      <x:c r="H4733" s="234">
        <x:v>1</x:v>
      </x:c>
      <x:c r="I4733" s="448"/>
      <x:c r="J4733" s="194" t="s">
        <x:v>3163</x:v>
      </x:c>
      <x:c r="K4733" s="194">
        <x:v>320</x:v>
      </x:c>
    </x:row>
    <x:row r="4734" spans="3:11">
      <x:c r="C4734" s="195" t="s">
        <x:v>6211</x:v>
      </x:c>
      <x:c r="D4734" s="194" t="str">
        <x:f t="shared" ref="D4734:D4739" si="82">IF(MID(C4734,LEN(C4734)-2,1)="1","Earring",IF(MID(C4734,LEN(C4734)-2,1)="2","Necklace",IF(MID(C4734,LEN(C4734)-2,1)="3","Bracelet",IF(MID(C4734,LEN(C4734)-2,1)="4","Ring",IF(MID(C4734,LEN(C4734)-2,1)="5","Anklet","")))))</x:f>
        <x:v>Necklace</x:v>
      </x:c>
      <x:c r="E4734" s="194">
        <x:v>1</x:v>
      </x:c>
      <x:c r="F4734" s="233" t="s">
        <x:v>4165</x:v>
      </x:c>
      <x:c r="G4734" s="234" t="s">
        <x:v>2999</x:v>
      </x:c>
      <x:c r="H4734" s="234">
        <x:v>1</x:v>
      </x:c>
      <x:c r="I4734" s="448"/>
      <x:c r="J4734" s="194" t="s">
        <x:v>7348</x:v>
      </x:c>
      <x:c r="K4734" s="194">
        <x:v>290</x:v>
      </x:c>
    </x:row>
    <x:row r="4735" spans="3:11">
      <x:c r="C4735" s="195" t="s">
        <x:v>1935</x:v>
      </x:c>
      <x:c r="D4735" s="194" t="str">
        <x:f t="shared" si="82"/>
        <x:v>Necklace</x:v>
      </x:c>
      <x:c r="E4735" s="194">
        <x:v>1</x:v>
      </x:c>
      <x:c r="F4735" s="233" t="s">
        <x:v>2072</x:v>
      </x:c>
      <x:c r="G4735" s="234" t="str">
        <x:f>IF(MID(F4735,LEN(F4735)-2,1)="1","Earring",IF(MID(F4735,LEN(F4735)-2,1)="2","Necklace",IF(MID(F4735,LEN(F4735)-2,1)="3","Bracelet",IF(MID(F4735,LEN(F4735)-2,1)="4","Ring",IF(MID(F4735,LEN(F4735)-2,1)="5","Anklet","")))))</x:f>
        <x:v>Necklace</x:v>
      </x:c>
      <x:c r="H4735" s="234">
        <x:v>1</x:v>
      </x:c>
      <x:c r="I4735" s="448" t="s">
        <x:v>4958</x:v>
      </x:c>
      <x:c r="J4735" s="194" t="s">
        <x:v>7785</x:v>
      </x:c>
      <x:c r="K4735" s="194">
        <x:v>190</x:v>
      </x:c>
    </x:row>
    <x:row r="4736" spans="3:11">
      <x:c r="C4736" s="195" t="s">
        <x:v>1864</x:v>
      </x:c>
      <x:c r="D4736" s="194" t="str">
        <x:f t="shared" si="82"/>
        <x:v>Necklace</x:v>
      </x:c>
      <x:c r="E4736" s="194">
        <x:v>1</x:v>
      </x:c>
      <x:c r="F4736" s="233" t="s">
        <x:v>2217</x:v>
      </x:c>
      <x:c r="G4736" s="234" t="str">
        <x:f>IF(MID(F4736,LEN(F4736)-2,1)="1","Earring",IF(MID(F4736,LEN(F4736)-2,1)="2","Necklace",IF(MID(F4736,LEN(F4736)-2,1)="3","Bracelet",IF(MID(F4736,LEN(F4736)-2,1)="4","Ring",IF(MID(F4736,LEN(F4736)-2,1)="5","Anklet","")))))</x:f>
        <x:v>Necklace</x:v>
      </x:c>
      <x:c r="H4736" s="234">
        <x:v>1</x:v>
      </x:c>
      <x:c r="I4736" s="448"/>
      <x:c r="J4736" s="194" t="s">
        <x:v>7785</x:v>
      </x:c>
      <x:c r="K4736" s="194">
        <x:v>150</x:v>
      </x:c>
    </x:row>
    <x:row r="4737" spans="3:11">
      <x:c r="C4737" s="195" t="s">
        <x:v>2072</x:v>
      </x:c>
      <x:c r="D4737" s="194" t="str">
        <x:f t="shared" si="82"/>
        <x:v>Necklace</x:v>
      </x:c>
      <x:c r="E4737" s="194">
        <x:v>1</x:v>
      </x:c>
      <x:c r="F4737" s="233" t="s">
        <x:v>2119</x:v>
      </x:c>
      <x:c r="G4737" s="234" t="str">
        <x:f>IF(MID(F4737,LEN(F4737)-2,1)="1","Earring",IF(MID(F4737,LEN(F4737)-2,1)="2","Necklace",IF(MID(F4737,LEN(F4737)-2,1)="3","Bracelet",IF(MID(F4737,LEN(F4737)-2,1)="4","Ring",IF(MID(F4737,LEN(F4737)-2,1)="5","Anklet","")))))</x:f>
        <x:v>Earring</x:v>
      </x:c>
      <x:c r="H4737" s="234">
        <x:v>1</x:v>
      </x:c>
      <x:c r="I4737" s="448"/>
      <x:c r="J4737" s="194" t="s">
        <x:v>7785</x:v>
      </x:c>
      <x:c r="K4737" s="194">
        <x:v>150</x:v>
      </x:c>
    </x:row>
    <x:row r="4738" spans="3:11">
      <x:c r="C4738" s="195" t="s">
        <x:v>2217</x:v>
      </x:c>
      <x:c r="D4738" s="194" t="str">
        <x:f t="shared" si="82"/>
        <x:v>Necklace</x:v>
      </x:c>
      <x:c r="E4738" s="194">
        <x:v>1</x:v>
      </x:c>
      <x:c r="F4738" s="233" t="s">
        <x:v>2122</x:v>
      </x:c>
      <x:c r="G4738" s="234" t="str">
        <x:f>IF(MID(F4738,LEN(F4738)-2,1)="1","Earring",IF(MID(F4738,LEN(F4738)-2,1)="2","Necklace",IF(MID(F4738,LEN(F4738)-2,1)="3","Bracelet",IF(MID(F4738,LEN(F4738)-2,1)="4","Ring",IF(MID(F4738,LEN(F4738)-2,1)="5","Anklet","")))))</x:f>
        <x:v>Earring</x:v>
      </x:c>
      <x:c r="H4738" s="234">
        <x:v>1</x:v>
      </x:c>
      <x:c r="I4738" s="448"/>
      <x:c r="J4738" s="194" t="s">
        <x:v>8995</x:v>
      </x:c>
      <x:c r="K4738" s="194">
        <x:v>160</x:v>
      </x:c>
    </x:row>
    <x:row r="4739" spans="3:11">
      <x:c r="C4739" s="195" t="s">
        <x:v>1940</x:v>
      </x:c>
      <x:c r="D4739" s="194" t="str">
        <x:f t="shared" si="82"/>
        <x:v>Ring</x:v>
      </x:c>
      <x:c r="E4739" s="194">
        <x:v>1</x:v>
      </x:c>
      <x:c r="F4739" s="233" t="s">
        <x:v>5707</x:v>
      </x:c>
      <x:c r="G4739" s="234" t="str">
        <x:f>IF(MID(F4739,LEN(F4739)-2,1)="1","Earring",IF(MID(F4739,LEN(F4739)-2,1)="2","Necklace",IF(MID(F4739,LEN(F4739)-2,1)="3","Bracelet",IF(MID(F4739,LEN(F4739)-2,1)="4","Ring",IF(MID(F4739,LEN(F4739)-2,1)="5","Anklet","")))))</x:f>
        <x:v>Earring</x:v>
      </x:c>
      <x:c r="H4739" s="234">
        <x:v>1</x:v>
      </x:c>
      <x:c r="I4739" s="448"/>
      <x:c r="J4739" s="194" t="s">
        <x:v>7348</x:v>
      </x:c>
      <x:c r="K4739" s="194">
        <x:v>290</x:v>
      </x:c>
    </x:row>
    <x:row r="4740" spans="5:5">
      <x:c r="E4740" s="194">
        <x:f>SUM(E4718:E4739)</x:f>
        <x:v>22</x:v>
      </x:c>
    </x:row>
    <x:row r="4741" spans="1:11">
      <x:c r="A4741" s="186">
        <x:v>46033</x:v>
      </x:c>
      <x:c r="B4741" s="452" t="s">
        <x:v>7772</x:v>
      </x:c>
      <x:c r="C4741" s="195" t="s">
        <x:v>8697</x:v>
      </x:c>
      <x:c r="D4741" s="230" t="s">
        <x:v>6795</x:v>
      </x:c>
      <x:c r="E4741" s="194">
        <x:v>1</x:v>
      </x:c>
      <x:c r="F4741" s="195" t="s">
        <x:v>8167</x:v>
      </x:c>
      <x:c r="G4741" s="194" t="str">
        <x:f>IF(MID(F4741,LEN(F4741)-2,1)="1","Earring",IF(MID(F4741,LEN(F4741)-2,1)="2","Necklace",IF(MID(F4741,LEN(F4741)-2,1)="3","Bracelet",IF(MID(F4741,LEN(F4741)-2,1)="4","Ring",IF(MID(F4741,LEN(F4741)-2,1)="5","Anklet","")))))</x:f>
        <x:v>Necklace</x:v>
      </x:c>
      <x:c r="H4741" s="194">
        <x:v>1</x:v>
      </x:c>
      <x:c r="I4741" s="448" t="s">
        <x:v>4958</x:v>
      </x:c>
      <x:c r="J4741" s="194" t="s">
        <x:v>3163</x:v>
      </x:c>
      <x:c r="K4741" s="194">
        <x:v>220</x:v>
      </x:c>
    </x:row>
    <x:row r="4742" spans="3:11">
      <x:c r="C4742" s="195" t="s">
        <x:v>2129</x:v>
      </x:c>
      <x:c r="D4742" s="194" t="str">
        <x:f t="shared" ref="D4742:D4743" si="83">IF(MID(C4742,LEN(C4742)-2,1)="1","Earring",IF(MID(C4742,LEN(C4742)-2,1)="2","Necklace",IF(MID(C4742,LEN(C4742)-2,1)="3","Bracelet",IF(MID(C4742,LEN(C4742)-2,1)="4","Ring",IF(MID(C4742,LEN(C4742)-2,1)="5","Anklet","")))))</x:f>
        <x:v>Bracelet</x:v>
      </x:c>
      <x:c r="E4742" s="194">
        <x:v>1</x:v>
      </x:c>
      <x:c r="F4742" s="355" t="s">
        <x:v>6705</x:v>
      </x:c>
      <x:c r="G4742" s="356" t="str">
        <x:f>IF(MID(F4742,LEN(F4742)-2,1)="1","Earring",IF(MID(F4742,LEN(F4742)-2,1)="2","Necklace",IF(MID(F4742,LEN(F4742)-2,1)="3","Bracelet",IF(MID(F4742,LEN(F4742)-2,1)="4","Ring",IF(MID(F4742,LEN(F4742)-2,1)="5","Anklet","")))))</x:f>
        <x:v>Earring</x:v>
      </x:c>
      <x:c r="H4742" s="356">
        <x:v>1</x:v>
      </x:c>
      <x:c r="I4742" s="448"/>
      <x:c r="J4742" s="194" t="s">
        <x:v>3163</x:v>
      </x:c>
      <x:c r="K4742" s="194">
        <x:v>130</x:v>
      </x:c>
    </x:row>
    <x:row r="4743" spans="3:11">
      <x:c r="C4743" s="195" t="s">
        <x:v>6705</x:v>
      </x:c>
      <x:c r="D4743" s="194" t="str">
        <x:f t="shared" si="83"/>
        <x:v>Earring</x:v>
      </x:c>
      <x:c r="E4743" s="194">
        <x:v>1</x:v>
      </x:c>
      <x:c r="F4743" s="355" t="s">
        <x:v>4769</x:v>
      </x:c>
      <x:c r="G4743" s="356" t="str">
        <x:f>IF(MID(F4743,LEN(F4743)-2,1)="1","Earring",IF(MID(F4743,LEN(F4743)-2,1)="2","Necklace",IF(MID(F4743,LEN(F4743)-2,1)="3","Bracelet",IF(MID(F4743,LEN(F4743)-2,1)="4","Ring",IF(MID(F4743,LEN(F4743)-2,1)="5","Anklet","")))))</x:f>
        <x:v>Necklace</x:v>
      </x:c>
      <x:c r="H4743" s="356">
        <x:v>1</x:v>
      </x:c>
      <x:c r="I4743" s="448"/>
      <x:c r="J4743" s="194" t="s">
        <x:v>7348</x:v>
      </x:c>
      <x:c r="K4743" s="194">
        <x:v>520</x:v>
      </x:c>
    </x:row>
    <x:row r="4744" spans="3:11">
      <x:c r="C4744" s="195" t="s">
        <x:v>8863</x:v>
      </x:c>
      <x:c r="D4744" s="87" t="s">
        <x:v>6843</x:v>
      </x:c>
      <x:c r="E4744" s="194">
        <x:v>1</x:v>
      </x:c>
      <x:c r="F4744" s="195" t="s">
        <x:v>4193</x:v>
      </x:c>
      <x:c r="G4744" s="194" t="str">
        <x:f>IF(MID(F4744,LEN(F4744)-2,1)="1","Earring",IF(MID(F4744,LEN(F4744)-2,1)="2","Necklace",IF(MID(F4744,LEN(F4744)-2,1)="3","Bracelet",IF(MID(F4744,LEN(F4744)-2,1)="4","Ring",IF(MID(F4744,LEN(F4744)-2,1)="5","Anklet","")))))</x:f>
        <x:v>Necklace</x:v>
      </x:c>
      <x:c r="H4744" s="194">
        <x:v>1</x:v>
      </x:c>
      <x:c r="I4744" s="448" t="s">
        <x:v>7755</x:v>
      </x:c>
      <x:c r="J4744" s="194" t="s">
        <x:v>3163</x:v>
      </x:c>
      <x:c r="K4744" s="194">
        <x:v>240</x:v>
      </x:c>
    </x:row>
    <x:row r="4745" spans="3:11">
      <x:c r="C4745" s="195" t="s">
        <x:v>8461</x:v>
      </x:c>
      <x:c r="D4745" s="194" t="str">
        <x:f t="shared" ref="D4745:D4750" si="84">IF(MID(C4745,LEN(C4745)-2,1)="1","Earring",IF(MID(C4745,LEN(C4745)-2,1)="2","Necklace",IF(MID(C4745,LEN(C4745)-2,1)="3","Bracelet",IF(MID(C4745,LEN(C4745)-2,1)="4","Ring",IF(MID(C4745,LEN(C4745)-2,1)="5","Anklet","")))))</x:f>
        <x:v>Necklace</x:v>
      </x:c>
      <x:c r="E4745" s="194">
        <x:v>1</x:v>
      </x:c>
      <x:c r="F4745" s="195" t="s">
        <x:v>4406</x:v>
      </x:c>
      <x:c r="G4745" s="194" t="str">
        <x:f>IF(MID(F4745,LEN(F4745)-2,1)="1","Earring",IF(MID(F4745,LEN(F4745)-2,1)="2","Necklace",IF(MID(F4745,LEN(F4745)-2,1)="3","Bracelet",IF(MID(F4745,LEN(F4745)-2,1)="4","Ring",IF(MID(F4745,LEN(F4745)-2,1)="5","Anklet","")))))</x:f>
        <x:v>Ring</x:v>
      </x:c>
      <x:c r="H4745" s="194">
        <x:v>1</x:v>
      </x:c>
      <x:c r="I4745" s="448"/>
      <x:c r="J4745" s="194" t="s">
        <x:v>7785</x:v>
      </x:c>
      <x:c r="K4745" s="194">
        <x:v>180</x:v>
      </x:c>
    </x:row>
    <x:row r="4746" spans="3:11">
      <x:c r="C4746" s="195" t="s">
        <x:v>4769</x:v>
      </x:c>
      <x:c r="D4746" s="194" t="str">
        <x:f t="shared" si="84"/>
        <x:v>Necklace</x:v>
      </x:c>
      <x:c r="E4746" s="194">
        <x:v>1</x:v>
      </x:c>
      <x:c r="F4746" s="233" t="s">
        <x:v>3302</x:v>
      </x:c>
      <x:c r="G4746" s="234" t="str">
        <x:f>IF(MID(F4746,LEN(F4746)-2,1)="1","Earring",IF(MID(F4746,LEN(F4746)-2,1)="2","Necklace",IF(MID(F4746,LEN(F4746)-2,1)="3","Bracelet",IF(MID(F4746,LEN(F4746)-2,1)="4","Ring",IF(MID(F4746,LEN(F4746)-2,1)="5","Anklet","")))))</x:f>
        <x:v>Ring</x:v>
      </x:c>
      <x:c r="H4746" s="234">
        <x:v>1</x:v>
      </x:c>
      <x:c r="I4746" s="448"/>
      <x:c r="J4746" s="194" t="s">
        <x:v>7785</x:v>
      </x:c>
      <x:c r="K4746" s="194">
        <x:v>160</x:v>
      </x:c>
    </x:row>
    <x:row r="4747" spans="3:11">
      <x:c r="C4747" s="195" t="s">
        <x:v>4193</x:v>
      </x:c>
      <x:c r="D4747" s="194" t="str">
        <x:f t="shared" si="84"/>
        <x:v>Necklace</x:v>
      </x:c>
      <x:c r="E4747" s="194">
        <x:v>1</x:v>
      </x:c>
      <x:c r="F4747" s="233" t="s">
        <x:v>8697</x:v>
      </x:c>
      <x:c r="G4747" s="232" t="s">
        <x:v>6795</x:v>
      </x:c>
      <x:c r="H4747" s="234">
        <x:v>1</x:v>
      </x:c>
      <x:c r="I4747" s="448"/>
      <x:c r="J4747" s="194" t="s">
        <x:v>7785</x:v>
      </x:c>
      <x:c r="K4747" s="194">
        <x:v>95</x:v>
      </x:c>
    </x:row>
    <x:row r="4748" spans="3:11">
      <x:c r="C4748" s="195" t="s">
        <x:v>4406</x:v>
      </x:c>
      <x:c r="D4748" s="194" t="str">
        <x:f t="shared" si="84"/>
        <x:v>Ring</x:v>
      </x:c>
      <x:c r="E4748" s="194">
        <x:v>1</x:v>
      </x:c>
      <x:c r="F4748" s="233" t="s">
        <x:v>8863</x:v>
      </x:c>
      <x:c r="G4748" s="188" t="s">
        <x:v>6843</x:v>
      </x:c>
      <x:c r="H4748" s="234">
        <x:v>1</x:v>
      </x:c>
      <x:c r="I4748" s="448"/>
      <x:c r="J4748" s="194" t="s">
        <x:v>7785</x:v>
      </x:c>
      <x:c r="K4748" s="194">
        <x:v>190</x:v>
      </x:c>
    </x:row>
    <x:row r="4749" spans="3:11">
      <x:c r="C4749" s="195" t="s">
        <x:v>3302</x:v>
      </x:c>
      <x:c r="D4749" s="194" t="str">
        <x:f t="shared" si="84"/>
        <x:v>Ring</x:v>
      </x:c>
      <x:c r="E4749" s="194">
        <x:v>1</x:v>
      </x:c>
      <x:c r="F4749" s="233" t="s">
        <x:v>2129</x:v>
      </x:c>
      <x:c r="G4749" s="234" t="str">
        <x:f>IF(MID(F4749,LEN(F4749)-2,1)="1","Earring",IF(MID(F4749,LEN(F4749)-2,1)="2","Necklace",IF(MID(F4749,LEN(F4749)-2,1)="3","Bracelet",IF(MID(F4749,LEN(F4749)-2,1)="4","Ring",IF(MID(F4749,LEN(F4749)-2,1)="5","Anklet","")))))</x:f>
        <x:v>Bracelet</x:v>
      </x:c>
      <x:c r="H4749" s="234">
        <x:v>1</x:v>
      </x:c>
      <x:c r="I4749" s="448"/>
      <x:c r="J4749" s="194" t="s">
        <x:v>3163</x:v>
      </x:c>
      <x:c r="K4749" s="194">
        <x:v>240</x:v>
      </x:c>
    </x:row>
    <x:row r="4750" spans="3:11">
      <x:c r="C4750" s="195" t="s">
        <x:v>9176</x:v>
      </x:c>
      <x:c r="D4750" s="194" t="str">
        <x:f t="shared" si="84"/>
        <x:v>Ring</x:v>
      </x:c>
      <x:c r="E4750" s="194">
        <x:v>1</x:v>
      </x:c>
      <x:c r="F4750" s="233" t="s">
        <x:v>9176</x:v>
      </x:c>
      <x:c r="G4750" s="234" t="str">
        <x:f>IF(MID(F4750,LEN(F4750)-2,1)="1","Earring",IF(MID(F4750,LEN(F4750)-2,1)="2","Necklace",IF(MID(F4750,LEN(F4750)-2,1)="3","Bracelet",IF(MID(F4750,LEN(F4750)-2,1)="4","Ring",IF(MID(F4750,LEN(F4750)-2,1)="5","Anklet","")))))</x:f>
        <x:v>Ring</x:v>
      </x:c>
      <x:c r="H4750" s="234">
        <x:v>1</x:v>
      </x:c>
      <x:c r="I4750" s="448"/>
      <x:c r="J4750" s="194" t="s">
        <x:v>7785</x:v>
      </x:c>
      <x:c r="K4750" s="194">
        <x:v>160</x:v>
      </x:c>
    </x:row>
    <x:row r="4751" spans="5:5">
      <x:c r="E4751" s="194">
        <x:f>SUM(E4741:E4750)</x:f>
        <x:v>10</x:v>
      </x:c>
    </x:row>
    <x:row r="4752" spans="1:11">
      <x:c r="A4752" s="186">
        <x:v>46034</x:v>
      </x:c>
      <x:c r="B4752" s="452" t="s">
        <x:v>7737</x:v>
      </x:c>
      <x:c r="C4752" s="195" t="s">
        <x:v>1932</x:v>
      </x:c>
      <x:c r="D4752" s="194" t="str">
        <x:f t="shared" ref="D4752:D4759" si="85">IF(MID(C4752,LEN(C4752)-2,1)="1","Earring",IF(MID(C4752,LEN(C4752)-2,1)="2","Necklace",IF(MID(C4752,LEN(C4752)-2,1)="3","Bracelet",IF(MID(C4752,LEN(C4752)-2,1)="4","Ring",IF(MID(C4752,LEN(C4752)-2,1)="5","Anklet","")))))</x:f>
        <x:v>Bracelet</x:v>
      </x:c>
      <x:c r="E4752" s="194">
        <x:v>1</x:v>
      </x:c>
      <x:c r="F4752" s="630" t="s">
        <x:v>5842</x:v>
      </x:c>
      <x:c r="G4752" s="631" t="str">
        <x:f>IF(MID(F4752,LEN(F4752)-2,1)="1","Earring",IF(MID(F4752,LEN(F4752)-2,1)="2","Necklace",IF(MID(F4752,LEN(F4752)-2,1)="3","Bracelet",IF(MID(F4752,LEN(F4752)-2,1)="4","Ring",IF(MID(F4752,LEN(F4752)-2,1)="5","Anklet","")))))</x:f>
        <x:v>Ring</x:v>
      </x:c>
      <x:c r="H4752" s="631">
        <x:v>1</x:v>
      </x:c>
      <x:c r="I4752" s="448" t="s">
        <x:v>4958</x:v>
      </x:c>
      <x:c r="J4752" s="194" t="s">
        <x:v>7785</x:v>
      </x:c>
      <x:c r="K4752" s="194">
        <x:v>120</x:v>
      </x:c>
    </x:row>
    <x:row r="4753" spans="3:11">
      <x:c r="C4753" s="195" t="s">
        <x:v>4732</x:v>
      </x:c>
      <x:c r="D4753" s="194" t="str">
        <x:f t="shared" si="85"/>
        <x:v>Earring</x:v>
      </x:c>
      <x:c r="E4753" s="194">
        <x:v>1</x:v>
      </x:c>
      <x:c r="F4753" s="630" t="s">
        <x:v>2039</x:v>
      </x:c>
      <x:c r="G4753" s="631" t="str">
        <x:f>IF(MID(F4753,LEN(F4753)-2,1)="1","Earring",IF(MID(F4753,LEN(F4753)-2,1)="2","Necklace",IF(MID(F4753,LEN(F4753)-2,1)="3","Bracelet",IF(MID(F4753,LEN(F4753)-2,1)="4","Ring",IF(MID(F4753,LEN(F4753)-2,1)="5","Anklet","")))))</x:f>
        <x:v>Ring</x:v>
      </x:c>
      <x:c r="H4753" s="631">
        <x:v>1</x:v>
      </x:c>
      <x:c r="I4753" s="448" t="s">
        <x:v>7755</x:v>
      </x:c>
      <x:c r="J4753" s="194" t="s">
        <x:v>7785</x:v>
      </x:c>
      <x:c r="K4753" s="194">
        <x:v>120</x:v>
      </x:c>
    </x:row>
    <x:row r="4754" spans="3:11">
      <x:c r="C4754" s="195" t="s">
        <x:v>8633</x:v>
      </x:c>
      <x:c r="D4754" s="194" t="str">
        <x:f t="shared" si="85"/>
        <x:v>Necklace</x:v>
      </x:c>
      <x:c r="E4754" s="194">
        <x:v>1</x:v>
      </x:c>
      <x:c r="F4754" s="195" t="s">
        <x:v>3266</x:v>
      </x:c>
      <x:c r="G4754" s="194" t="str">
        <x:f>IF(MID(F4754,LEN(F4754)-2,1)="1","Earring",IF(MID(F4754,LEN(F4754)-2,1)="2","Necklace",IF(MID(F4754,LEN(F4754)-2,1)="3","Bracelet",IF(MID(F4754,LEN(F4754)-2,1)="4","Ring",IF(MID(F4754,LEN(F4754)-2,1)="5","Anklet","")))))</x:f>
        <x:v>Ring</x:v>
      </x:c>
      <x:c r="H4754" s="194">
        <x:v>1</x:v>
      </x:c>
      <x:c r="I4754" s="448"/>
      <x:c r="J4754" s="194" t="s">
        <x:v>8995</x:v>
      </x:c>
      <x:c r="K4754" s="194">
        <x:v>140</x:v>
      </x:c>
    </x:row>
    <x:row r="4755" spans="3:11">
      <x:c r="C4755" s="195" t="s">
        <x:v>9102</x:v>
      </x:c>
      <x:c r="D4755" s="194" t="str">
        <x:f t="shared" si="85"/>
        <x:v>Necklace</x:v>
      </x:c>
      <x:c r="E4755" s="194">
        <x:v>1</x:v>
      </x:c>
      <x:c r="F4755" s="349" t="s">
        <x:v>4732</x:v>
      </x:c>
      <x:c r="G4755" s="350" t="str">
        <x:f>IF(MID(F4755,LEN(F4755)-2,1)="1","Earring",IF(MID(F4755,LEN(F4755)-2,1)="2","Necklace",IF(MID(F4755,LEN(F4755)-2,1)="3","Bracelet",IF(MID(F4755,LEN(F4755)-2,1)="4","Ring",IF(MID(F4755,LEN(F4755)-2,1)="5","Anklet","")))))</x:f>
        <x:v>Earring</x:v>
      </x:c>
      <x:c r="H4755" s="350">
        <x:v>1</x:v>
      </x:c>
      <x:c r="I4755" s="448"/>
      <x:c r="J4755" s="194" t="s">
        <x:v>7785</x:v>
      </x:c>
      <x:c r="K4755" s="194">
        <x:v>85</x:v>
      </x:c>
    </x:row>
    <x:row r="4756" spans="3:11">
      <x:c r="C4756" s="195" t="s">
        <x:v>9062</x:v>
      </x:c>
      <x:c r="D4756" s="194" t="str">
        <x:f t="shared" si="85"/>
        <x:v>Ring</x:v>
      </x:c>
      <x:c r="E4756" s="194">
        <x:v>1</x:v>
      </x:c>
      <x:c r="F4756" s="195" t="s">
        <x:v>1932</x:v>
      </x:c>
      <x:c r="G4756" s="194" t="str">
        <x:f>IF(MID(F4756,LEN(F4756)-2,1)="1","Earring",IF(MID(F4756,LEN(F4756)-2,1)="2","Necklace",IF(MID(F4756,LEN(F4756)-2,1)="3","Bracelet",IF(MID(F4756,LEN(F4756)-2,1)="4","Ring",IF(MID(F4756,LEN(F4756)-2,1)="5","Anklet","")))))</x:f>
        <x:v>Bracelet</x:v>
      </x:c>
      <x:c r="H4756" s="194">
        <x:v>1</x:v>
      </x:c>
      <x:c r="I4756" s="448"/>
      <x:c r="J4756" s="194" t="s">
        <x:v>7785</x:v>
      </x:c>
      <x:c r="K4756" s="194">
        <x:v>150</x:v>
      </x:c>
    </x:row>
    <x:row r="4757" spans="3:11">
      <x:c r="C4757" s="195" t="s">
        <x:v>4336</x:v>
      </x:c>
      <x:c r="D4757" s="194" t="str">
        <x:f t="shared" si="85"/>
        <x:v>Ring</x:v>
      </x:c>
      <x:c r="E4757" s="194">
        <x:v>1</x:v>
      </x:c>
      <x:c r="F4757" s="233" t="s">
        <x:v>3302</x:v>
      </x:c>
      <x:c r="G4757" s="234" t="str">
        <x:f>IF(MID(F4757,LEN(F4757)-2,1)="1","Earring",IF(MID(F4757,LEN(F4757)-2,1)="2","Necklace",IF(MID(F4757,LEN(F4757)-2,1)="3","Bracelet",IF(MID(F4757,LEN(F4757)-2,1)="4","Ring",IF(MID(F4757,LEN(F4757)-2,1)="5","Anklet","")))))</x:f>
        <x:v>Ring</x:v>
      </x:c>
      <x:c r="H4757" s="234">
        <x:v>1</x:v>
      </x:c>
      <x:c r="I4757" s="448"/>
      <x:c r="J4757" s="194" t="s">
        <x:v>7785</x:v>
      </x:c>
      <x:c r="K4757" s="194">
        <x:v>160</x:v>
      </x:c>
    </x:row>
    <x:row r="4758" spans="3:11">
      <x:c r="C4758" s="195" t="s">
        <x:v>3266</x:v>
      </x:c>
      <x:c r="D4758" s="194" t="str">
        <x:f t="shared" si="85"/>
        <x:v>Ring</x:v>
      </x:c>
      <x:c r="E4758" s="194">
        <x:v>1</x:v>
      </x:c>
      <x:c r="F4758" s="233" t="s">
        <x:v>8633</x:v>
      </x:c>
      <x:c r="G4758" s="234" t="str">
        <x:f>IF(MID(F4758,LEN(F4758)-2,1)="1","Earring",IF(MID(F4758,LEN(F4758)-2,1)="2","Necklace",IF(MID(F4758,LEN(F4758)-2,1)="3","Bracelet",IF(MID(F4758,LEN(F4758)-2,1)="4","Ring",IF(MID(F4758,LEN(F4758)-2,1)="5","Anklet","")))))</x:f>
        <x:v>Necklace</x:v>
      </x:c>
      <x:c r="H4758" s="234">
        <x:v>1</x:v>
      </x:c>
      <x:c r="I4758" s="448" t="s">
        <x:v>4958</x:v>
      </x:c>
      <x:c r="J4758" s="194" t="s">
        <x:v>7785</x:v>
      </x:c>
      <x:c r="K4758" s="194">
        <x:v>170</x:v>
      </x:c>
    </x:row>
    <x:row r="4759" spans="3:11">
      <x:c r="C4759" s="195" t="s">
        <x:v>3302</x:v>
      </x:c>
      <x:c r="D4759" s="194" t="str">
        <x:f t="shared" si="85"/>
        <x:v>Ring</x:v>
      </x:c>
      <x:c r="E4759" s="194">
        <x:v>1</x:v>
      </x:c>
      <x:c r="F4759" s="233" t="s">
        <x:v>9102</x:v>
      </x:c>
      <x:c r="G4759" s="234" t="str">
        <x:f>IF(MID(F4759,LEN(F4759)-2,1)="1","Earring",IF(MID(F4759,LEN(F4759)-2,1)="2","Necklace",IF(MID(F4759,LEN(F4759)-2,1)="3","Bracelet",IF(MID(F4759,LEN(F4759)-2,1)="4","Ring",IF(MID(F4759,LEN(F4759)-2,1)="5","Anklet","")))))</x:f>
        <x:v>Necklace</x:v>
      </x:c>
      <x:c r="H4759" s="234">
        <x:v>1</x:v>
      </x:c>
      <x:c r="I4759" s="448" t="s">
        <x:v>7755</x:v>
      </x:c>
      <x:c r="J4759" s="194" t="s">
        <x:v>7785</x:v>
      </x:c>
      <x:c r="K4759" s="194">
        <x:v>320</x:v>
      </x:c>
    </x:row>
    <x:row r="4760" spans="5:5">
      <x:c r="E4760" s="194">
        <x:f>SUM(E4752:E4759)</x:f>
        <x:v>8</x:v>
      </x:c>
    </x:row>
    <x:row r="4761" spans="1:11">
      <x:c r="A4761" s="186">
        <x:v>46035</x:v>
      </x:c>
      <x:c r="B4761" s="452" t="s">
        <x:v>7779</x:v>
      </x:c>
      <x:c r="C4761" s="195" t="s">
        <x:v>8827</x:v>
      </x:c>
      <x:c r="D4761" s="194" t="str">
        <x:f t="shared" ref="D4761:D4768" si="86">IF(MID(C4761,LEN(C4761)-2,1)="1","Earring",IF(MID(C4761,LEN(C4761)-2,1)="2","Necklace",IF(MID(C4761,LEN(C4761)-2,1)="3","Bracelet",IF(MID(C4761,LEN(C4761)-2,1)="4","Ring",IF(MID(C4761,LEN(C4761)-2,1)="5","Anklet","")))))</x:f>
        <x:v>Bracelet</x:v>
      </x:c>
      <x:c r="E4761" s="194">
        <x:v>1</x:v>
      </x:c>
      <x:c r="F4761" s="195" t="s">
        <x:v>5849</x:v>
      </x:c>
      <x:c r="G4761" s="194" t="str">
        <x:f>IF(MID(F4761,LEN(F4761)-2,1)="1","Earring",IF(MID(F4761,LEN(F4761)-2,1)="2","Necklace",IF(MID(F4761,LEN(F4761)-2,1)="3","Bracelet",IF(MID(F4761,LEN(F4761)-2,1)="4","Ring",IF(MID(F4761,LEN(F4761)-2,1)="5","Anklet","")))))</x:f>
        <x:v>Bracelet</x:v>
      </x:c>
      <x:c r="H4761" s="194">
        <x:v>1</x:v>
      </x:c>
      <x:c r="I4761" s="448" t="s">
        <x:v>7755</x:v>
      </x:c>
      <x:c r="J4761" s="194" t="s">
        <x:v>3163</x:v>
      </x:c>
      <x:c r="K4761" s="194">
        <x:v>190</x:v>
      </x:c>
    </x:row>
    <x:row r="4762" spans="3:11">
      <x:c r="C4762" s="195" t="s">
        <x:v>1841</x:v>
      </x:c>
      <x:c r="D4762" s="194" t="str">
        <x:f t="shared" si="86"/>
        <x:v>Bracelet</x:v>
      </x:c>
      <x:c r="E4762" s="194">
        <x:v>1</x:v>
      </x:c>
      <x:c r="F4762" s="1267" t="s">
        <x:v>5649</x:v>
      </x:c>
      <x:c r="G4762" s="1268" t="str">
        <x:f>IF(MID(F4762,LEN(F4762)-2,1)="1","Earring",IF(MID(F4762,LEN(F4762)-2,1)="2","Necklace",IF(MID(F4762,LEN(F4762)-2,1)="3","Bracelet",IF(MID(F4762,LEN(F4762)-2,1)="4","Ring",IF(MID(F4762,LEN(F4762)-2,1)="5","Anklet","")))))</x:f>
        <x:v>Earring</x:v>
      </x:c>
      <x:c r="H4762" s="1268">
        <x:v>1</x:v>
      </x:c>
      <x:c r="I4762" s="448" t="s">
        <x:v>4958</x:v>
      </x:c>
      <x:c r="J4762" s="194" t="s">
        <x:v>3163</x:v>
      </x:c>
      <x:c r="K4762" s="194">
        <x:v>160</x:v>
      </x:c>
    </x:row>
    <x:row r="4763" spans="3:11">
      <x:c r="C4763" s="195" t="s">
        <x:v>9024</x:v>
      </x:c>
      <x:c r="D4763" s="194" t="str">
        <x:f t="shared" si="86"/>
        <x:v>Earring</x:v>
      </x:c>
      <x:c r="E4763" s="194">
        <x:v>1</x:v>
      </x:c>
      <x:c r="F4763" s="195" t="s">
        <x:v>1900</x:v>
      </x:c>
      <x:c r="G4763" s="194" t="str">
        <x:f>IF(MID(F4763,LEN(F4763)-2,1)="1","Earring",IF(MID(F4763,LEN(F4763)-2,1)="2","Necklace",IF(MID(F4763,LEN(F4763)-2,1)="3","Bracelet",IF(MID(F4763,LEN(F4763)-2,1)="4","Ring",IF(MID(F4763,LEN(F4763)-2,1)="5","Anklet","")))))</x:f>
        <x:v>Ring</x:v>
      </x:c>
      <x:c r="H4763" s="194">
        <x:v>1</x:v>
      </x:c>
      <x:c r="I4763" s="448" t="s">
        <x:v>4958</x:v>
      </x:c>
      <x:c r="J4763" s="194" t="s">
        <x:v>7785</x:v>
      </x:c>
      <x:c r="K4763" s="194">
        <x:v>100</x:v>
      </x:c>
    </x:row>
    <x:row r="4764" spans="3:11">
      <x:c r="C4764" s="195" t="s">
        <x:v>6111</x:v>
      </x:c>
      <x:c r="D4764" s="194" t="str">
        <x:f t="shared" si="86"/>
        <x:v>Earring</x:v>
      </x:c>
      <x:c r="E4764" s="194">
        <x:v>1</x:v>
      </x:c>
      <x:c r="F4764" s="349" t="s">
        <x:v>6111</x:v>
      </x:c>
      <x:c r="G4764" s="350" t="str">
        <x:f>IF(MID(F4764,LEN(F4764)-2,1)="1","Earring",IF(MID(F4764,LEN(F4764)-2,1)="2","Necklace",IF(MID(F4764,LEN(F4764)-2,1)="3","Bracelet",IF(MID(F4764,LEN(F4764)-2,1)="4","Ring",IF(MID(F4764,LEN(F4764)-2,1)="5","Anklet","")))))</x:f>
        <x:v>Earring</x:v>
      </x:c>
      <x:c r="H4764" s="350">
        <x:v>1</x:v>
      </x:c>
      <x:c r="I4764" s="448"/>
      <x:c r="J4764" s="194" t="s">
        <x:v>3163</x:v>
      </x:c>
      <x:c r="K4764" s="194">
        <x:v>200</x:v>
      </x:c>
    </x:row>
    <x:row r="4765" spans="3:11">
      <x:c r="C4765" s="195" t="s">
        <x:v>6889</x:v>
      </x:c>
      <x:c r="D4765" s="194" t="str">
        <x:f t="shared" si="86"/>
        <x:v>Earring</x:v>
      </x:c>
      <x:c r="E4765" s="194">
        <x:v>1</x:v>
      </x:c>
      <x:c r="F4765" s="195" t="s">
        <x:v>6889</x:v>
      </x:c>
      <x:c r="G4765" s="194" t="str">
        <x:f>IF(MID(F4765,LEN(F4765)-2,1)="1","Earring",IF(MID(F4765,LEN(F4765)-2,1)="2","Necklace",IF(MID(F4765,LEN(F4765)-2,1)="3","Bracelet",IF(MID(F4765,LEN(F4765)-2,1)="4","Ring",IF(MID(F4765,LEN(F4765)-2,1)="5","Anklet","")))))</x:f>
        <x:v>Earring</x:v>
      </x:c>
      <x:c r="H4765" s="194">
        <x:v>1</x:v>
      </x:c>
      <x:c r="I4765" s="448" t="s">
        <x:v>4958</x:v>
      </x:c>
      <x:c r="J4765" s="194" t="s">
        <x:v>7785</x:v>
      </x:c>
      <x:c r="K4765" s="194">
        <x:v>150</x:v>
      </x:c>
    </x:row>
    <x:row r="4766" spans="3:11">
      <x:c r="C4766" s="195" t="s">
        <x:v>1900</x:v>
      </x:c>
      <x:c r="D4766" s="194" t="str">
        <x:f t="shared" si="86"/>
        <x:v>Ring</x:v>
      </x:c>
      <x:c r="E4766" s="194">
        <x:v>1</x:v>
      </x:c>
      <x:c r="F4766" s="195" t="s">
        <x:v>1841</x:v>
      </x:c>
      <x:c r="G4766" s="194" t="str">
        <x:f>IF(MID(F4766,LEN(F4766)-2,1)="1","Earring",IF(MID(F4766,LEN(F4766)-2,1)="2","Necklace",IF(MID(F4766,LEN(F4766)-2,1)="3","Bracelet",IF(MID(F4766,LEN(F4766)-2,1)="4","Ring",IF(MID(F4766,LEN(F4766)-2,1)="5","Anklet","")))))</x:f>
        <x:v>Bracelet</x:v>
      </x:c>
      <x:c r="H4766" s="194">
        <x:v>1</x:v>
      </x:c>
      <x:c r="I4766" s="448" t="s">
        <x:v>4958</x:v>
      </x:c>
      <x:c r="J4766" s="194" t="s">
        <x:v>7785</x:v>
      </x:c>
      <x:c r="K4766" s="194">
        <x:v>190</x:v>
      </x:c>
    </x:row>
    <x:row r="4767" spans="3:11">
      <x:c r="C4767" s="195" t="s">
        <x:v>4158</x:v>
      </x:c>
      <x:c r="D4767" s="194" t="str">
        <x:f t="shared" si="86"/>
        <x:v>Ring</x:v>
      </x:c>
      <x:c r="E4767" s="194">
        <x:v>1</x:v>
      </x:c>
      <x:c r="F4767" s="195" t="s">
        <x:v>4158</x:v>
      </x:c>
      <x:c r="G4767" s="194" t="str">
        <x:f>IF(MID(F4767,LEN(F4767)-2,1)="1","Earring",IF(MID(F4767,LEN(F4767)-2,1)="2","Necklace",IF(MID(F4767,LEN(F4767)-2,1)="3","Bracelet",IF(MID(F4767,LEN(F4767)-2,1)="4","Ring",IF(MID(F4767,LEN(F4767)-2,1)="5","Anklet","")))))</x:f>
        <x:v>Ring</x:v>
      </x:c>
      <x:c r="H4767" s="194">
        <x:v>1</x:v>
      </x:c>
      <x:c r="I4767" s="448"/>
      <x:c r="J4767" s="194" t="s">
        <x:v>7785</x:v>
      </x:c>
      <x:c r="K4767" s="194">
        <x:v>150</x:v>
      </x:c>
    </x:row>
    <x:row r="4768" spans="3:11">
      <x:c r="C4768" s="195" t="s">
        <x:v>8940</x:v>
      </x:c>
      <x:c r="D4768" s="194" t="str">
        <x:f t="shared" si="86"/>
        <x:v>Ring</x:v>
      </x:c>
      <x:c r="E4768" s="194">
        <x:v>1</x:v>
      </x:c>
      <x:c r="F4768" s="233" t="s">
        <x:v>8940</x:v>
      </x:c>
      <x:c r="G4768" s="234" t="str">
        <x:f>IF(MID(F4768,LEN(F4768)-2,1)="1","Earring",IF(MID(F4768,LEN(F4768)-2,1)="2","Necklace",IF(MID(F4768,LEN(F4768)-2,1)="3","Bracelet",IF(MID(F4768,LEN(F4768)-2,1)="4","Ring",IF(MID(F4768,LEN(F4768)-2,1)="5","Anklet","")))))</x:f>
        <x:v>Ring</x:v>
      </x:c>
      <x:c r="H4768" s="234">
        <x:v>1</x:v>
      </x:c>
      <x:c r="I4768" s="448"/>
      <x:c r="J4768" s="194" t="s">
        <x:v>7785</x:v>
      </x:c>
      <x:c r="K4768" s="194">
        <x:v>800</x:v>
      </x:c>
    </x:row>
    <x:row r="4769" spans="5:5">
      <x:c r="E4769" s="194">
        <x:f>SUM(E4761:E4768)</x:f>
        <x:v>8</x:v>
      </x:c>
    </x:row>
    <x:row r="4770" spans="1:11">
      <x:c r="A4770" s="186">
        <x:v>46036</x:v>
      </x:c>
      <x:c r="B4770" s="452" t="s">
        <x:v>7762</x:v>
      </x:c>
      <x:c r="C4770" s="195" t="s">
        <x:v>3279</x:v>
      </x:c>
      <x:c r="D4770" s="194" t="str">
        <x:f t="shared" ref="D4770:D4774" si="87">IF(MID(C4770,LEN(C4770)-2,1)="1","Earring",IF(MID(C4770,LEN(C4770)-2,1)="2","Necklace",IF(MID(C4770,LEN(C4770)-2,1)="3","Bracelet",IF(MID(C4770,LEN(C4770)-2,1)="4","Ring",IF(MID(C4770,LEN(C4770)-2,1)="5","Anklet","")))))</x:f>
        <x:v>Bracelet</x:v>
      </x:c>
      <x:c r="E4770" s="194">
        <x:v>1</x:v>
      </x:c>
      <x:c r="F4770" s="195" t="s">
        <x:v>6675</x:v>
      </x:c>
      <x:c r="G4770" s="194" t="str">
        <x:f>IF(MID(F4770,LEN(F4770)-2,1)="1","Earring",IF(MID(F4770,LEN(F4770)-2,1)="2","Necklace",IF(MID(F4770,LEN(F4770)-2,1)="3","Bracelet",IF(MID(F4770,LEN(F4770)-2,1)="4","Ring",IF(MID(F4770,LEN(F4770)-2,1)="5","Anklet","")))))</x:f>
        <x:v>Earring</x:v>
      </x:c>
      <x:c r="H4770" s="194">
        <x:v>1</x:v>
      </x:c>
      <x:c r="I4770" s="448" t="s">
        <x:v>7755</x:v>
      </x:c>
      <x:c r="J4770" s="194" t="s">
        <x:v>3163</x:v>
      </x:c>
      <x:c r="K4770" s="194">
        <x:v>180</x:v>
      </x:c>
    </x:row>
    <x:row r="4771" spans="3:11">
      <x:c r="C4771" s="195" t="s">
        <x:v>6675</x:v>
      </x:c>
      <x:c r="D4771" s="194" t="str">
        <x:f t="shared" si="87"/>
        <x:v>Earring</x:v>
      </x:c>
      <x:c r="E4771" s="194">
        <x:v>1</x:v>
      </x:c>
      <x:c r="F4771" s="349" t="s">
        <x:v>1929</x:v>
      </x:c>
      <x:c r="G4771" s="350" t="str">
        <x:f>IF(MID(F4771,LEN(F4771)-2,1)="1","Earring",IF(MID(F4771,LEN(F4771)-2,1)="2","Necklace",IF(MID(F4771,LEN(F4771)-2,1)="3","Bracelet",IF(MID(F4771,LEN(F4771)-2,1)="4","Ring",IF(MID(F4771,LEN(F4771)-2,1)="5","Anklet","")))))</x:f>
        <x:v>Earring</x:v>
      </x:c>
      <x:c r="H4771" s="350">
        <x:v>1</x:v>
      </x:c>
      <x:c r="I4771" s="448"/>
      <x:c r="J4771" s="194" t="s">
        <x:v>7785</x:v>
      </x:c>
      <x:c r="K4771" s="194">
        <x:v>90</x:v>
      </x:c>
    </x:row>
    <x:row r="4772" spans="3:11">
      <x:c r="C4772" s="195" t="s">
        <x:v>1929</x:v>
      </x:c>
      <x:c r="D4772" s="194" t="str">
        <x:f t="shared" si="87"/>
        <x:v>Earring</x:v>
      </x:c>
      <x:c r="E4772" s="194">
        <x:v>1</x:v>
      </x:c>
      <x:c r="F4772" s="349" t="s">
        <x:v>4554</x:v>
      </x:c>
      <x:c r="G4772" s="350" t="str">
        <x:f>IF(MID(F4772,LEN(F4772)-2,1)="1","Earring",IF(MID(F4772,LEN(F4772)-2,1)="2","Necklace",IF(MID(F4772,LEN(F4772)-2,1)="3","Bracelet",IF(MID(F4772,LEN(F4772)-2,1)="4","Ring",IF(MID(F4772,LEN(F4772)-2,1)="5","Anklet","")))))</x:f>
        <x:v>Earring</x:v>
      </x:c>
      <x:c r="H4772" s="350">
        <x:v>1</x:v>
      </x:c>
      <x:c r="I4772" s="448"/>
      <x:c r="J4772" s="194" t="s">
        <x:v>7785</x:v>
      </x:c>
      <x:c r="K4772" s="194">
        <x:v>100</x:v>
      </x:c>
    </x:row>
    <x:row r="4773" spans="3:11">
      <x:c r="C4773" s="195" t="s">
        <x:v>4554</x:v>
      </x:c>
      <x:c r="D4773" s="194" t="str">
        <x:f t="shared" si="87"/>
        <x:v>Earring</x:v>
      </x:c>
      <x:c r="E4773" s="194">
        <x:v>1</x:v>
      </x:c>
      <x:c r="F4773" s="195" t="s">
        <x:v>3279</x:v>
      </x:c>
      <x:c r="G4773" s="194" t="str">
        <x:f>IF(MID(F4773,LEN(F4773)-2,1)="1","Earring",IF(MID(F4773,LEN(F4773)-2,1)="2","Necklace",IF(MID(F4773,LEN(F4773)-2,1)="3","Bracelet",IF(MID(F4773,LEN(F4773)-2,1)="4","Ring",IF(MID(F4773,LEN(F4773)-2,1)="5","Anklet","")))))</x:f>
        <x:v>Bracelet</x:v>
      </x:c>
      <x:c r="H4773" s="194">
        <x:v>1</x:v>
      </x:c>
      <x:c r="I4773" s="448" t="s">
        <x:v>7755</x:v>
      </x:c>
      <x:c r="J4773" s="194" t="s">
        <x:v>7785</x:v>
      </x:c>
      <x:c r="K4773" s="194">
        <x:v>260</x:v>
      </x:c>
    </x:row>
    <x:row r="4774" spans="3:11">
      <x:c r="C4774" s="195" t="s">
        <x:v>5866</x:v>
      </x:c>
      <x:c r="D4774" s="194" t="str">
        <x:f t="shared" si="87"/>
        <x:v>Earring</x:v>
      </x:c>
      <x:c r="E4774" s="194">
        <x:v>1</x:v>
      </x:c>
      <x:c r="F4774" s="233" t="s">
        <x:v>5866</x:v>
      </x:c>
      <x:c r="G4774" s="234" t="str">
        <x:f>IF(MID(F4774,LEN(F4774)-2,1)="1","Earring",IF(MID(F4774,LEN(F4774)-2,1)="2","Necklace",IF(MID(F4774,LEN(F4774)-2,1)="3","Bracelet",IF(MID(F4774,LEN(F4774)-2,1)="4","Ring",IF(MID(F4774,LEN(F4774)-2,1)="5","Anklet","")))))</x:f>
        <x:v>Earring</x:v>
      </x:c>
      <x:c r="H4774" s="234">
        <x:v>1</x:v>
      </x:c>
      <x:c r="I4774" s="448"/>
      <x:c r="J4774" s="194" t="s">
        <x:v>3163</x:v>
      </x:c>
      <x:c r="K4774" s="194">
        <x:v>160</x:v>
      </x:c>
    </x:row>
    <x:row r="4775" spans="5:5">
      <x:c r="E4775" s="194">
        <x:f>SUM(E4770:E4774)</x:f>
        <x:v>5</x:v>
      </x:c>
    </x:row>
    <x:row r="4776" spans="1:11">
      <x:c r="A4776" s="186">
        <x:v>46037</x:v>
      </x:c>
      <x:c r="B4776" s="452" t="s">
        <x:v>7753</x:v>
      </x:c>
      <x:c r="C4776" s="195" t="s">
        <x:v>3396</x:v>
      </x:c>
      <x:c r="D4776" s="194" t="str">
        <x:f t="shared" ref="D4776:D4785" si="88">IF(MID(C4776,LEN(C4776)-2,1)="1","Earring",IF(MID(C4776,LEN(C4776)-2,1)="2","Necklace",IF(MID(C4776,LEN(C4776)-2,1)="3","Bracelet",IF(MID(C4776,LEN(C4776)-2,1)="4","Ring",IF(MID(C4776,LEN(C4776)-2,1)="5","Anklet","")))))</x:f>
        <x:v>Earring</x:v>
      </x:c>
      <x:c r="E4776" s="194">
        <x:v>1</x:v>
      </x:c>
      <x:c r="F4776" s="195" t="s">
        <x:v>4324</x:v>
      </x:c>
      <x:c r="G4776" s="194" t="str">
        <x:f>IF(MID(F4776,LEN(F4776)-2,1)="1","Earring",IF(MID(F4776,LEN(F4776)-2,1)="2","Necklace",IF(MID(F4776,LEN(F4776)-2,1)="3","Bracelet",IF(MID(F4776,LEN(F4776)-2,1)="4","Ring",IF(MID(F4776,LEN(F4776)-2,1)="5","Anklet","")))))</x:f>
        <x:v>Ring</x:v>
      </x:c>
      <x:c r="H4776" s="194">
        <x:v>1</x:v>
      </x:c>
      <x:c r="I4776" s="448" t="s">
        <x:v>4958</x:v>
      </x:c>
      <x:c r="J4776" s="194" t="s">
        <x:v>8995</x:v>
      </x:c>
      <x:c r="K4776" s="194">
        <x:v>170</x:v>
      </x:c>
    </x:row>
    <x:row r="4777" spans="3:11">
      <x:c r="C4777" s="195" t="s">
        <x:v>4749</x:v>
      </x:c>
      <x:c r="D4777" s="194" t="str">
        <x:f t="shared" si="88"/>
        <x:v>Earring</x:v>
      </x:c>
      <x:c r="E4777" s="194">
        <x:v>1</x:v>
      </x:c>
      <x:c r="F4777" s="569" t="s">
        <x:v>8684</x:v>
      </x:c>
      <x:c r="G4777" s="570" t="str">
        <x:f>IF(MID(F4777,LEN(F4777)-2,1)="1","Earring",IF(MID(F4777,LEN(F4777)-2,1)="2","Necklace",IF(MID(F4777,LEN(F4777)-2,1)="3","Bracelet",IF(MID(F4777,LEN(F4777)-2,1)="4","Ring",IF(MID(F4777,LEN(F4777)-2,1)="5","Anklet","")))))</x:f>
        <x:v>Necklace</x:v>
      </x:c>
      <x:c r="H4777" s="570">
        <x:v>1</x:v>
      </x:c>
      <x:c r="I4777" s="448"/>
      <x:c r="J4777" s="194" t="s">
        <x:v>7348</x:v>
      </x:c>
      <x:c r="K4777" s="194">
        <x:v>310</x:v>
      </x:c>
    </x:row>
    <x:row r="4778" spans="3:11">
      <x:c r="C4778" s="195" t="s">
        <x:v>8360</x:v>
      </x:c>
      <x:c r="D4778" s="194" t="str">
        <x:f t="shared" si="88"/>
        <x:v>Earring</x:v>
      </x:c>
      <x:c r="E4778" s="194">
        <x:v>1</x:v>
      </x:c>
      <x:c r="F4778" s="195" t="s">
        <x:v>5687</x:v>
      </x:c>
      <x:c r="G4778" s="194" t="str">
        <x:f>IF(MID(F4778,LEN(F4778)-2,1)="1","Earring",IF(MID(F4778,LEN(F4778)-2,1)="2","Necklace",IF(MID(F4778,LEN(F4778)-2,1)="3","Bracelet",IF(MID(F4778,LEN(F4778)-2,1)="4","Ring",IF(MID(F4778,LEN(F4778)-2,1)="5","Anklet","")))))</x:f>
        <x:v>Ring</x:v>
      </x:c>
      <x:c r="H4778" s="194">
        <x:v>1</x:v>
      </x:c>
      <x:c r="I4778" s="448"/>
      <x:c r="J4778" s="194" t="s">
        <x:v>7785</x:v>
      </x:c>
      <x:c r="K4778" s="194">
        <x:v>150</x:v>
      </x:c>
    </x:row>
    <x:row r="4779" spans="3:11">
      <x:c r="C4779" s="195" t="s">
        <x:v>8684</x:v>
      </x:c>
      <x:c r="D4779" s="194" t="str">
        <x:f t="shared" si="88"/>
        <x:v>Necklace</x:v>
      </x:c>
      <x:c r="E4779" s="194">
        <x:v>1</x:v>
      </x:c>
      <x:c r="F4779" s="346" t="s">
        <x:v>6841</x:v>
      </x:c>
      <x:c r="G4779" s="347" t="str">
        <x:f>IF(MID(F4779,LEN(F4779)-2,1)="1","Earring",IF(MID(F4779,LEN(F4779)-2,1)="2","Necklace",IF(MID(F4779,LEN(F4779)-2,1)="3","Bracelet",IF(MID(F4779,LEN(F4779)-2,1)="4","Ring",IF(MID(F4779,LEN(F4779)-2,1)="5","Anklet","")))))</x:f>
        <x:v>Necklace</x:v>
      </x:c>
      <x:c r="H4779" s="347">
        <x:v>1</x:v>
      </x:c>
      <x:c r="I4779" s="448"/>
      <x:c r="J4779" s="194" t="s">
        <x:v>7785</x:v>
      </x:c>
      <x:c r="K4779" s="194">
        <x:v>180</x:v>
      </x:c>
    </x:row>
    <x:row r="4780" spans="3:11">
      <x:c r="C4780" s="195" t="s">
        <x:v>6841</x:v>
      </x:c>
      <x:c r="D4780" s="194" t="str">
        <x:f t="shared" si="88"/>
        <x:v>Necklace</x:v>
      </x:c>
      <x:c r="E4780" s="194">
        <x:v>1</x:v>
      </x:c>
      <x:c r="F4780" s="195" t="s">
        <x:v>3396</x:v>
      </x:c>
      <x:c r="G4780" s="194" t="str">
        <x:f>IF(MID(F4780,LEN(F4780)-2,1)="1","Earring",IF(MID(F4780,LEN(F4780)-2,1)="2","Necklace",IF(MID(F4780,LEN(F4780)-2,1)="3","Bracelet",IF(MID(F4780,LEN(F4780)-2,1)="4","Ring",IF(MID(F4780,LEN(F4780)-2,1)="5","Anklet","")))))</x:f>
        <x:v>Earring</x:v>
      </x:c>
      <x:c r="H4780" s="194">
        <x:v>1</x:v>
      </x:c>
      <x:c r="I4780" s="448" t="s">
        <x:v>4958</x:v>
      </x:c>
      <x:c r="J4780" s="194" t="s">
        <x:v>3163</x:v>
      </x:c>
      <x:c r="K4780" s="194">
        <x:v>200</x:v>
      </x:c>
    </x:row>
    <x:row r="4781" spans="3:11">
      <x:c r="C4781" s="195" t="s">
        <x:v>9164</x:v>
      </x:c>
      <x:c r="D4781" s="194" t="str">
        <x:f t="shared" si="88"/>
        <x:v>Necklace</x:v>
      </x:c>
      <x:c r="E4781" s="194">
        <x:v>1</x:v>
      </x:c>
      <x:c r="F4781" s="355" t="s">
        <x:v>4749</x:v>
      </x:c>
      <x:c r="G4781" s="356" t="str">
        <x:f>IF(MID(F4781,LEN(F4781)-2,1)="1","Earring",IF(MID(F4781,LEN(F4781)-2,1)="2","Necklace",IF(MID(F4781,LEN(F4781)-2,1)="3","Bracelet",IF(MID(F4781,LEN(F4781)-2,1)="4","Ring",IF(MID(F4781,LEN(F4781)-2,1)="5","Anklet","")))))</x:f>
        <x:v>Earring</x:v>
      </x:c>
      <x:c r="H4781" s="356">
        <x:v>1</x:v>
      </x:c>
      <x:c r="I4781" s="448" t="s">
        <x:v>7755</x:v>
      </x:c>
      <x:c r="J4781" s="194" t="s">
        <x:v>2858</x:v>
      </x:c>
      <x:c r="K4781" s="194">
        <x:v>290</x:v>
      </x:c>
    </x:row>
    <x:row r="4782" spans="3:11">
      <x:c r="C4782" s="195" t="s">
        <x:v>8306</x:v>
      </x:c>
      <x:c r="D4782" s="194" t="str">
        <x:f t="shared" si="88"/>
        <x:v>Necklace</x:v>
      </x:c>
      <x:c r="E4782" s="194">
        <x:v>1</x:v>
      </x:c>
      <x:c r="F4782" s="195" t="s">
        <x:v>9164</x:v>
      </x:c>
      <x:c r="G4782" s="194" t="str">
        <x:f>IF(MID(F4782,LEN(F4782)-2,1)="1","Earring",IF(MID(F4782,LEN(F4782)-2,1)="2","Necklace",IF(MID(F4782,LEN(F4782)-2,1)="3","Bracelet",IF(MID(F4782,LEN(F4782)-2,1)="4","Ring",IF(MID(F4782,LEN(F4782)-2,1)="5","Anklet","")))))</x:f>
        <x:v>Necklace</x:v>
      </x:c>
      <x:c r="H4782" s="194">
        <x:v>1</x:v>
      </x:c>
      <x:c r="I4782" s="448"/>
      <x:c r="J4782" s="194" t="s">
        <x:v>7785</x:v>
      </x:c>
      <x:c r="K4782" s="194">
        <x:v>170</x:v>
      </x:c>
    </x:row>
    <x:row r="4783" spans="3:11">
      <x:c r="C4783" s="195" t="s">
        <x:v>4324</x:v>
      </x:c>
      <x:c r="D4783" s="194" t="str">
        <x:f t="shared" si="88"/>
        <x:v>Ring</x:v>
      </x:c>
      <x:c r="E4783" s="194">
        <x:v>1</x:v>
      </x:c>
      <x:c r="F4783" s="233" t="s">
        <x:v>8306</x:v>
      </x:c>
      <x:c r="G4783" s="234" t="str">
        <x:f>IF(MID(F4783,LEN(F4783)-2,1)="1","Earring",IF(MID(F4783,LEN(F4783)-2,1)="2","Necklace",IF(MID(F4783,LEN(F4783)-2,1)="3","Bracelet",IF(MID(F4783,LEN(F4783)-2,1)="4","Ring",IF(MID(F4783,LEN(F4783)-2,1)="5","Anklet","")))))</x:f>
        <x:v>Necklace</x:v>
      </x:c>
      <x:c r="H4783" s="234">
        <x:v>1</x:v>
      </x:c>
      <x:c r="I4783" s="448"/>
      <x:c r="J4783" s="194" t="s">
        <x:v>7785</x:v>
      </x:c>
      <x:c r="K4783" s="194">
        <x:v>180</x:v>
      </x:c>
    </x:row>
    <x:row r="4784" spans="3:11">
      <x:c r="C4784" s="195" t="s">
        <x:v>5687</x:v>
      </x:c>
      <x:c r="D4784" s="194" t="str">
        <x:f t="shared" si="88"/>
        <x:v>Ring</x:v>
      </x:c>
      <x:c r="E4784" s="194">
        <x:v>1</x:v>
      </x:c>
      <x:c r="F4784" s="233" t="s">
        <x:v>2133</x:v>
      </x:c>
      <x:c r="G4784" s="234" t="str">
        <x:f>IF(MID(F4784,LEN(F4784)-2,1)="1","Earring",IF(MID(F4784,LEN(F4784)-2,1)="2","Necklace",IF(MID(F4784,LEN(F4784)-2,1)="3","Bracelet",IF(MID(F4784,LEN(F4784)-2,1)="4","Ring",IF(MID(F4784,LEN(F4784)-2,1)="5","Anklet","")))))</x:f>
        <x:v>Ring</x:v>
      </x:c>
      <x:c r="H4784" s="234">
        <x:v>1</x:v>
      </x:c>
      <x:c r="I4784" s="448" t="s">
        <x:v>4958</x:v>
      </x:c>
      <x:c r="J4784" s="194" t="s">
        <x:v>7785</x:v>
      </x:c>
      <x:c r="K4784" s="194">
        <x:v>160</x:v>
      </x:c>
    </x:row>
    <x:row r="4785" spans="3:11">
      <x:c r="C4785" s="195" t="s">
        <x:v>2133</x:v>
      </x:c>
      <x:c r="D4785" s="194" t="str">
        <x:f t="shared" si="88"/>
        <x:v>Ring</x:v>
      </x:c>
      <x:c r="E4785" s="194">
        <x:v>1</x:v>
      </x:c>
      <x:c r="F4785" s="233" t="s">
        <x:v>8360</x:v>
      </x:c>
      <x:c r="G4785" s="234" t="str">
        <x:f>IF(MID(F4785,LEN(F4785)-2,1)="1","Earring",IF(MID(F4785,LEN(F4785)-2,1)="2","Necklace",IF(MID(F4785,LEN(F4785)-2,1)="3","Bracelet",IF(MID(F4785,LEN(F4785)-2,1)="4","Ring",IF(MID(F4785,LEN(F4785)-2,1)="5","Anklet","")))))</x:f>
        <x:v>Earring</x:v>
      </x:c>
      <x:c r="H4785" s="234">
        <x:v>1</x:v>
      </x:c>
      <x:c r="I4785" s="448"/>
      <x:c r="J4785" s="194" t="s">
        <x:v>7348</x:v>
      </x:c>
      <x:c r="K4785" s="194">
        <x:v>290</x:v>
      </x:c>
    </x:row>
    <x:row r="4786" spans="5:5">
      <x:c r="E4786" s="194">
        <x:f>SUM(E4776:E4785)</x:f>
        <x:v>10</x:v>
      </x:c>
    </x:row>
    <x:row r="4787" spans="1:11">
      <x:c r="A4787" s="186">
        <x:v>46038</x:v>
      </x:c>
      <x:c r="B4787" s="452" t="s">
        <x:v>7716</x:v>
      </x:c>
      <x:c r="C4787" s="195" t="s">
        <x:v>1833</x:v>
      </x:c>
      <x:c r="D4787" s="194" t="str">
        <x:f t="shared" ref="D4787:D4792" si="89">IF(MID(C4787,LEN(C4787)-2,1)="1","Earring",IF(MID(C4787,LEN(C4787)-2,1)="2","Necklace",IF(MID(C4787,LEN(C4787)-2,1)="3","Bracelet",IF(MID(C4787,LEN(C4787)-2,1)="4","Ring",IF(MID(C4787,LEN(C4787)-2,1)="5","Anklet","")))))</x:f>
        <x:v>Bracelet</x:v>
      </x:c>
      <x:c r="E4787" s="194">
        <x:v>1</x:v>
      </x:c>
      <x:c r="F4787" s="195" t="s">
        <x:v>1833</x:v>
      </x:c>
      <x:c r="G4787" s="194" t="str">
        <x:f>IF(MID(F4787,LEN(F4787)-2,1)="1","Earring",IF(MID(F4787,LEN(F4787)-2,1)="2","Necklace",IF(MID(F4787,LEN(F4787)-2,1)="3","Bracelet",IF(MID(F4787,LEN(F4787)-2,1)="4","Ring",IF(MID(F4787,LEN(F4787)-2,1)="5","Anklet","")))))</x:f>
        <x:v>Bracelet</x:v>
      </x:c>
      <x:c r="H4787" s="194">
        <x:v>1</x:v>
      </x:c>
      <x:c r="I4787" s="448"/>
      <x:c r="J4787" s="194" t="s">
        <x:v>8995</x:v>
      </x:c>
      <x:c r="K4787" s="194">
        <x:v>180</x:v>
      </x:c>
    </x:row>
    <x:row r="4788" spans="3:11">
      <x:c r="C4788" s="195" t="s">
        <x:v>6147</x:v>
      </x:c>
      <x:c r="D4788" s="194" t="str">
        <x:f t="shared" si="89"/>
        <x:v>Earring</x:v>
      </x:c>
      <x:c r="E4788" s="194">
        <x:v>1</x:v>
      </x:c>
      <x:c r="F4788" s="355" t="s">
        <x:v>6147</x:v>
      </x:c>
      <x:c r="G4788" s="356" t="str">
        <x:f>IF(MID(F4788,LEN(F4788)-2,1)="1","Earring",IF(MID(F4788,LEN(F4788)-2,1)="2","Necklace",IF(MID(F4788,LEN(F4788)-2,1)="3","Bracelet",IF(MID(F4788,LEN(F4788)-2,1)="4","Ring",IF(MID(F4788,LEN(F4788)-2,1)="5","Anklet","")))))</x:f>
        <x:v>Earring</x:v>
      </x:c>
      <x:c r="H4788" s="356">
        <x:v>1</x:v>
      </x:c>
      <x:c r="I4788" s="448" t="s">
        <x:v>4958</x:v>
      </x:c>
      <x:c r="J4788" s="194" t="s">
        <x:v>3163</x:v>
      </x:c>
      <x:c r="K4788" s="194">
        <x:v>130</x:v>
      </x:c>
    </x:row>
    <x:row r="4789" spans="3:11">
      <x:c r="C4789" s="195" t="s">
        <x:v>4223</x:v>
      </x:c>
      <x:c r="D4789" s="194" t="str">
        <x:f t="shared" si="89"/>
        <x:v>Earring</x:v>
      </x:c>
      <x:c r="E4789" s="194">
        <x:v>1</x:v>
      </x:c>
      <x:c r="F4789" s="195" t="s">
        <x:v>6614</x:v>
      </x:c>
      <x:c r="G4789" s="194" t="str">
        <x:f>IF(MID(F4789,LEN(F4789)-2,1)="1","Earring",IF(MID(F4789,LEN(F4789)-2,1)="2","Necklace",IF(MID(F4789,LEN(F4789)-2,1)="3","Bracelet",IF(MID(F4789,LEN(F4789)-2,1)="4","Ring",IF(MID(F4789,LEN(F4789)-2,1)="5","Anklet","")))))</x:f>
        <x:v>Necklace</x:v>
      </x:c>
      <x:c r="H4789" s="194">
        <x:v>1</x:v>
      </x:c>
      <x:c r="I4789" s="448" t="s">
        <x:v>7755</x:v>
      </x:c>
      <x:c r="J4789" s="194" t="s">
        <x:v>8995</x:v>
      </x:c>
      <x:c r="K4789" s="194">
        <x:v>200</x:v>
      </x:c>
    </x:row>
    <x:row r="4790" spans="3:11">
      <x:c r="C4790" s="195" t="s">
        <x:v>6614</x:v>
      </x:c>
      <x:c r="D4790" s="194" t="str">
        <x:f t="shared" si="89"/>
        <x:v>Necklace</x:v>
      </x:c>
      <x:c r="E4790" s="194">
        <x:v>1</x:v>
      </x:c>
      <x:c r="F4790" s="195" t="s">
        <x:v>6202</x:v>
      </x:c>
      <x:c r="G4790" s="194" t="str">
        <x:f>IF(MID(F4790,LEN(F4790)-2,1)="1","Earring",IF(MID(F4790,LEN(F4790)-2,1)="2","Necklace",IF(MID(F4790,LEN(F4790)-2,1)="3","Bracelet",IF(MID(F4790,LEN(F4790)-2,1)="4","Ring",IF(MID(F4790,LEN(F4790)-2,1)="5","Anklet","")))))</x:f>
        <x:v>Necklace</x:v>
      </x:c>
      <x:c r="H4790" s="194">
        <x:v>1</x:v>
      </x:c>
      <x:c r="I4790" s="448" t="s">
        <x:v>7755</x:v>
      </x:c>
      <x:c r="J4790" s="194" t="s">
        <x:v>7785</x:v>
      </x:c>
      <x:c r="K4790" s="194">
        <x:v>170</x:v>
      </x:c>
    </x:row>
    <x:row r="4791" spans="3:11">
      <x:c r="C4791" s="195" t="s">
        <x:v>6202</x:v>
      </x:c>
      <x:c r="D4791" s="194" t="str">
        <x:f t="shared" si="89"/>
        <x:v>Necklace</x:v>
      </x:c>
      <x:c r="E4791" s="194">
        <x:v>1</x:v>
      </x:c>
      <x:c r="F4791" s="195" t="s">
        <x:v>6866</x:v>
      </x:c>
      <x:c r="G4791" s="194" t="str">
        <x:f>IF(MID(F4791,LEN(F4791)-2,1)="1","Earring",IF(MID(F4791,LEN(F4791)-2,1)="2","Necklace",IF(MID(F4791,LEN(F4791)-2,1)="3","Bracelet",IF(MID(F4791,LEN(F4791)-2,1)="4","Ring",IF(MID(F4791,LEN(F4791)-2,1)="5","Anklet","")))))</x:f>
        <x:v>Necklace</x:v>
      </x:c>
      <x:c r="H4791" s="194">
        <x:v>1</x:v>
      </x:c>
      <x:c r="I4791" s="448"/>
      <x:c r="J4791" s="194" t="s">
        <x:v>7785</x:v>
      </x:c>
      <x:c r="K4791" s="194">
        <x:v>130</x:v>
      </x:c>
    </x:row>
    <x:row r="4792" spans="3:11">
      <x:c r="C4792" s="195" t="s">
        <x:v>6866</x:v>
      </x:c>
      <x:c r="D4792" s="194" t="str">
        <x:f t="shared" si="89"/>
        <x:v>Necklace</x:v>
      </x:c>
      <x:c r="E4792" s="194">
        <x:v>1</x:v>
      </x:c>
      <x:c r="F4792" s="233" t="s">
        <x:v>4223</x:v>
      </x:c>
      <x:c r="G4792" s="234" t="str">
        <x:f>IF(MID(F4792,LEN(F4792)-2,1)="1","Earring",IF(MID(F4792,LEN(F4792)-2,1)="2","Necklace",IF(MID(F4792,LEN(F4792)-2,1)="3","Bracelet",IF(MID(F4792,LEN(F4792)-2,1)="4","Ring",IF(MID(F4792,LEN(F4792)-2,1)="5","Anklet","")))))</x:f>
        <x:v>Earring</x:v>
      </x:c>
      <x:c r="H4792" s="234">
        <x:v>1</x:v>
      </x:c>
      <x:c r="I4792" s="448"/>
      <x:c r="J4792" s="194" t="s">
        <x:v>3163</x:v>
      </x:c>
      <x:c r="K4792" s="194">
        <x:v>240</x:v>
      </x:c>
    </x:row>
    <x:row r="4793" spans="5:5">
      <x:c r="E4793" s="194">
        <x:f>SUM(E4787:E4792)</x:f>
        <x:v>6</x:v>
      </x:c>
    </x:row>
    <x:row r="4794" spans="1:11">
      <x:c r="A4794" s="186">
        <x:v>46039</x:v>
      </x:c>
      <x:c r="B4794" s="452" t="s">
        <x:v>7734</x:v>
      </x:c>
      <x:c r="C4794" s="195" t="s">
        <x:v>6680</x:v>
      </x:c>
      <x:c r="D4794" s="194" t="s">
        <x:v>2999</x:v>
      </x:c>
      <x:c r="E4794" s="194">
        <x:v>1</x:v>
      </x:c>
      <x:c r="F4794" s="460" t="s">
        <x:v>9092</x:v>
      </x:c>
      <x:c r="G4794" s="461" t="str">
        <x:f>IF(MID(F4794,LEN(F4794)-2,1)="1","Earring",IF(MID(F4794,LEN(F4794)-2,1)="2","Necklace",IF(MID(F4794,LEN(F4794)-2,1)="3","Bracelet",IF(MID(F4794,LEN(F4794)-2,1)="4","Ring",IF(MID(F4794,LEN(F4794)-2,1)="5","Anklet","")))))</x:f>
        <x:v>Bracelet</x:v>
      </x:c>
      <x:c r="H4794" s="461">
        <x:v>1</x:v>
      </x:c>
      <x:c r="I4794" s="448" t="s">
        <x:v>7755</x:v>
      </x:c>
      <x:c r="J4794" s="194" t="s">
        <x:v>7785</x:v>
      </x:c>
      <x:c r="K4794" s="194">
        <x:v>120</x:v>
      </x:c>
    </x:row>
    <x:row r="4795" spans="3:11">
      <x:c r="C4795" s="195" t="s">
        <x:v>8603</x:v>
      </x:c>
      <x:c r="D4795" s="194" t="s">
        <x:v>2999</x:v>
      </x:c>
      <x:c r="E4795" s="194">
        <x:v>1</x:v>
      </x:c>
      <x:c r="F4795" s="460" t="s">
        <x:v>8178</x:v>
      </x:c>
      <x:c r="G4795" s="461" t="str">
        <x:f>IF(MID(F4795,LEN(F4795)-2,1)="1","Earring",IF(MID(F4795,LEN(F4795)-2,1)="2","Necklace",IF(MID(F4795,LEN(F4795)-2,1)="3","Bracelet",IF(MID(F4795,LEN(F4795)-2,1)="4","Ring",IF(MID(F4795,LEN(F4795)-2,1)="5","Anklet","")))))</x:f>
        <x:v>Bracelet</x:v>
      </x:c>
      <x:c r="H4795" s="461">
        <x:v>1</x:v>
      </x:c>
      <x:c r="I4795" s="448" t="s">
        <x:v>4958</x:v>
      </x:c>
      <x:c r="J4795" s="194" t="s">
        <x:v>8995</x:v>
      </x:c>
      <x:c r="K4795" s="194">
        <x:v>190</x:v>
      </x:c>
    </x:row>
    <x:row r="4796" spans="3:11">
      <x:c r="C4796" s="195" t="s">
        <x:v>8738</x:v>
      </x:c>
      <x:c r="D4796" s="194" t="str">
        <x:f t="shared" ref="D4796:D4801" si="90">IF(MID(C4796,LEN(C4796)-2,1)="1","Earring",IF(MID(C4796,LEN(C4796)-2,1)="2","Necklace",IF(MID(C4796,LEN(C4796)-2,1)="3","Bracelet",IF(MID(C4796,LEN(C4796)-2,1)="4","Ring",IF(MID(C4796,LEN(C4796)-2,1)="5","Anklet","")))))</x:f>
        <x:v>Bracelet</x:v>
      </x:c>
      <x:c r="E4796" s="194">
        <x:v>1</x:v>
      </x:c>
      <x:c r="F4796" s="195" t="s">
        <x:v>5771</x:v>
      </x:c>
      <x:c r="G4796" s="194" t="str">
        <x:f>IF(MID(F4796,LEN(F4796)-2,1)="1","Earring",IF(MID(F4796,LEN(F4796)-2,1)="2","Necklace",IF(MID(F4796,LEN(F4796)-2,1)="3","Bracelet",IF(MID(F4796,LEN(F4796)-2,1)="4","Ring",IF(MID(F4796,LEN(F4796)-2,1)="5","Anklet","")))))</x:f>
        <x:v>Earring</x:v>
      </x:c>
      <x:c r="H4796" s="194">
        <x:v>1</x:v>
      </x:c>
      <x:c r="I4796" s="448"/>
      <x:c r="J4796" s="194" t="s">
        <x:v>3163</x:v>
      </x:c>
      <x:c r="K4796" s="194">
        <x:v>170</x:v>
      </x:c>
    </x:row>
    <x:row r="4797" spans="3:11">
      <x:c r="C4797" s="195" t="s">
        <x:v>4179</x:v>
      </x:c>
      <x:c r="D4797" s="194" t="str">
        <x:f t="shared" si="90"/>
        <x:v>Bracelet</x:v>
      </x:c>
      <x:c r="E4797" s="194">
        <x:v>1</x:v>
      </x:c>
      <x:c r="F4797" s="357" t="s">
        <x:v>6280</x:v>
      </x:c>
      <x:c r="G4797" s="358" t="str">
        <x:f>IF(MID(F4797,LEN(F4797)-2,1)="1","Earring",IF(MID(F4797,LEN(F4797)-2,1)="2","Necklace",IF(MID(F4797,LEN(F4797)-2,1)="3","Bracelet",IF(MID(F4797,LEN(F4797)-2,1)="4","Ring",IF(MID(F4797,LEN(F4797)-2,1)="5","Anklet","")))))</x:f>
        <x:v>Ring</x:v>
      </x:c>
      <x:c r="H4797" s="358">
        <x:v>1</x:v>
      </x:c>
      <x:c r="I4797" s="448" t="s">
        <x:v>7755</x:v>
      </x:c>
      <x:c r="J4797" s="194" t="s">
        <x:v>3163</x:v>
      </x:c>
      <x:c r="K4797" s="194">
        <x:v>550</x:v>
      </x:c>
    </x:row>
    <x:row r="4798" spans="3:11">
      <x:c r="C4798" s="195" t="s">
        <x:v>5976</x:v>
      </x:c>
      <x:c r="D4798" s="194" t="str">
        <x:f t="shared" si="90"/>
        <x:v>Bracelet</x:v>
      </x:c>
      <x:c r="E4798" s="194">
        <x:v>1</x:v>
      </x:c>
      <x:c r="F4798" s="195" t="s">
        <x:v>6680</x:v>
      </x:c>
      <x:c r="G4798" s="194" t="s">
        <x:v>2999</x:v>
      </x:c>
      <x:c r="H4798" s="194">
        <x:v>1</x:v>
      </x:c>
      <x:c r="I4798" s="448" t="s">
        <x:v>7755</x:v>
      </x:c>
      <x:c r="J4798" s="194" t="s">
        <x:v>7348</x:v>
      </x:c>
      <x:c r="K4798" s="194">
        <x:v>290</x:v>
      </x:c>
    </x:row>
    <x:row r="4799" spans="3:11">
      <x:c r="C4799" s="195" t="s">
        <x:v>5838</x:v>
      </x:c>
      <x:c r="D4799" s="194" t="str">
        <x:f t="shared" si="90"/>
        <x:v>Earring</x:v>
      </x:c>
      <x:c r="E4799" s="194">
        <x:v>1</x:v>
      </x:c>
      <x:c r="F4799" s="359" t="s">
        <x:v>4642</x:v>
      </x:c>
      <x:c r="G4799" s="360" t="str">
        <x:f>IF(MID(F4799,LEN(F4799)-2,1)="1","Earring",IF(MID(F4799,LEN(F4799)-2,1)="2","Necklace",IF(MID(F4799,LEN(F4799)-2,1)="3","Bracelet",IF(MID(F4799,LEN(F4799)-2,1)="4","Ring",IF(MID(F4799,LEN(F4799)-2,1)="5","Anklet","")))))</x:f>
        <x:v>Ring</x:v>
      </x:c>
      <x:c r="H4799" s="360">
        <x:v>1</x:v>
      </x:c>
      <x:c r="I4799" s="448" t="s">
        <x:v>4958</x:v>
      </x:c>
      <x:c r="J4799" s="194" t="s">
        <x:v>3163</x:v>
      </x:c>
      <x:c r="K4799" s="194">
        <x:v>160</x:v>
      </x:c>
    </x:row>
    <x:row r="4800" spans="3:11">
      <x:c r="C4800" s="195" t="s">
        <x:v>6189</x:v>
      </x:c>
      <x:c r="D4800" s="194" t="str">
        <x:f t="shared" si="90"/>
        <x:v>Earring</x:v>
      </x:c>
      <x:c r="E4800" s="194">
        <x:v>1</x:v>
      </x:c>
      <x:c r="F4800" s="195" t="s">
        <x:v>6189</x:v>
      </x:c>
      <x:c r="G4800" s="194" t="str">
        <x:f>IF(MID(F4800,LEN(F4800)-2,1)="1","Earring",IF(MID(F4800,LEN(F4800)-2,1)="2","Necklace",IF(MID(F4800,LEN(F4800)-2,1)="3","Bracelet",IF(MID(F4800,LEN(F4800)-2,1)="4","Ring",IF(MID(F4800,LEN(F4800)-2,1)="5","Anklet","")))))</x:f>
        <x:v>Earring</x:v>
      </x:c>
      <x:c r="H4800" s="194">
        <x:v>1</x:v>
      </x:c>
      <x:c r="I4800" s="448" t="s">
        <x:v>4958</x:v>
      </x:c>
      <x:c r="J4800" s="194" t="s">
        <x:v>3163</x:v>
      </x:c>
      <x:c r="K4800" s="194">
        <x:v>150</x:v>
      </x:c>
    </x:row>
    <x:row r="4801" spans="3:11">
      <x:c r="C4801" s="195" t="s">
        <x:v>6116</x:v>
      </x:c>
      <x:c r="D4801" s="194" t="str">
        <x:f t="shared" si="90"/>
        <x:v>Earring</x:v>
      </x:c>
      <x:c r="E4801" s="194">
        <x:v>1</x:v>
      </x:c>
      <x:c r="F4801" s="355" t="s">
        <x:v>6116</x:v>
      </x:c>
      <x:c r="G4801" s="356" t="str">
        <x:f>IF(MID(F4801,LEN(F4801)-2,1)="1","Earring",IF(MID(F4801,LEN(F4801)-2,1)="2","Necklace",IF(MID(F4801,LEN(F4801)-2,1)="3","Bracelet",IF(MID(F4801,LEN(F4801)-2,1)="4","Ring",IF(MID(F4801,LEN(F4801)-2,1)="5","Anklet","")))))</x:f>
        <x:v>Earring</x:v>
      </x:c>
      <x:c r="H4801" s="356">
        <x:v>1</x:v>
      </x:c>
      <x:c r="I4801" s="448"/>
      <x:c r="J4801" s="194" t="s">
        <x:v>3163</x:v>
      </x:c>
      <x:c r="K4801" s="194">
        <x:v>170</x:v>
      </x:c>
    </x:row>
    <x:row r="4802" spans="3:11">
      <x:c r="C4802" s="195" t="s">
        <x:v>8863</x:v>
      </x:c>
      <x:c r="D4802" s="87" t="s">
        <x:v>6843</x:v>
      </x:c>
      <x:c r="E4802" s="194">
        <x:v>1</x:v>
      </x:c>
      <x:c r="F4802" s="355" t="s">
        <x:v>4524</x:v>
      </x:c>
      <x:c r="G4802" s="356" t="str">
        <x:f>IF(MID(F4802,LEN(F4802)-2,1)="1","Earring",IF(MID(F4802,LEN(F4802)-2,1)="2","Necklace",IF(MID(F4802,LEN(F4802)-2,1)="3","Bracelet",IF(MID(F4802,LEN(F4802)-2,1)="4","Ring",IF(MID(F4802,LEN(F4802)-2,1)="5","Anklet","")))))</x:f>
        <x:v>Ring</x:v>
      </x:c>
      <x:c r="H4802" s="356">
        <x:v>1</x:v>
      </x:c>
      <x:c r="I4802" s="448"/>
      <x:c r="J4802" s="194" t="s">
        <x:v>3163</x:v>
      </x:c>
      <x:c r="K4802" s="194">
        <x:v>200</x:v>
      </x:c>
    </x:row>
    <x:row r="4803" spans="3:11">
      <x:c r="C4803" s="195" t="s">
        <x:v>4786</x:v>
      </x:c>
      <x:c r="D4803" s="194" t="str">
        <x:f t="shared" ref="D4803:D4806" si="91">IF(MID(C4803,LEN(C4803)-2,1)="1","Earring",IF(MID(C4803,LEN(C4803)-2,1)="2","Necklace",IF(MID(C4803,LEN(C4803)-2,1)="3","Bracelet",IF(MID(C4803,LEN(C4803)-2,1)="4","Ring",IF(MID(C4803,LEN(C4803)-2,1)="5","Anklet","")))))</x:f>
        <x:v>Necklace</x:v>
      </x:c>
      <x:c r="E4803" s="194">
        <x:v>1</x:v>
      </x:c>
      <x:c r="F4803" s="195" t="s">
        <x:v>5976</x:v>
      </x:c>
      <x:c r="G4803" s="194" t="str">
        <x:f>IF(MID(F4803,LEN(F4803)-2,1)="1","Earring",IF(MID(F4803,LEN(F4803)-2,1)="2","Necklace",IF(MID(F4803,LEN(F4803)-2,1)="3","Bracelet",IF(MID(F4803,LEN(F4803)-2,1)="4","Ring",IF(MID(F4803,LEN(F4803)-2,1)="5","Anklet","")))))</x:f>
        <x:v>Bracelet</x:v>
      </x:c>
      <x:c r="H4803" s="194">
        <x:v>1</x:v>
      </x:c>
      <x:c r="I4803" s="448"/>
      <x:c r="J4803" s="194" t="s">
        <x:v>7785</x:v>
      </x:c>
      <x:c r="K4803" s="194">
        <x:v>180</x:v>
      </x:c>
    </x:row>
    <x:row r="4804" spans="3:11">
      <x:c r="C4804" s="195" t="s">
        <x:v>6280</x:v>
      </x:c>
      <x:c r="D4804" s="194" t="str">
        <x:f t="shared" si="91"/>
        <x:v>Ring</x:v>
      </x:c>
      <x:c r="E4804" s="194">
        <x:v>1</x:v>
      </x:c>
      <x:c r="F4804" s="233" t="s">
        <x:v>4786</x:v>
      </x:c>
      <x:c r="G4804" s="234" t="str">
        <x:f>IF(MID(F4804,LEN(F4804)-2,1)="1","Earring",IF(MID(F4804,LEN(F4804)-2,1)="2","Necklace",IF(MID(F4804,LEN(F4804)-2,1)="3","Bracelet",IF(MID(F4804,LEN(F4804)-2,1)="4","Ring",IF(MID(F4804,LEN(F4804)-2,1)="5","Anklet","")))))</x:f>
        <x:v>Necklace</x:v>
      </x:c>
      <x:c r="H4804" s="234">
        <x:v>1</x:v>
      </x:c>
      <x:c r="I4804" s="448" t="s">
        <x:v>4958</x:v>
      </x:c>
      <x:c r="J4804" s="194" t="s">
        <x:v>3163</x:v>
      </x:c>
      <x:c r="K4804" s="194">
        <x:v>340</x:v>
      </x:c>
    </x:row>
    <x:row r="4805" spans="3:11">
      <x:c r="C4805" s="195" t="s">
        <x:v>4642</x:v>
      </x:c>
      <x:c r="D4805" s="194" t="str">
        <x:f t="shared" si="91"/>
        <x:v>Ring</x:v>
      </x:c>
      <x:c r="E4805" s="194">
        <x:v>1</x:v>
      </x:c>
      <x:c r="F4805" s="233" t="s">
        <x:v>8863</x:v>
      </x:c>
      <x:c r="G4805" s="188" t="s">
        <x:v>6843</x:v>
      </x:c>
      <x:c r="H4805" s="234">
        <x:v>1</x:v>
      </x:c>
      <x:c r="I4805" s="448" t="s">
        <x:v>4958</x:v>
      </x:c>
      <x:c r="J4805" s="194" t="s">
        <x:v>7785</x:v>
      </x:c>
      <x:c r="K4805" s="194">
        <x:v>190</x:v>
      </x:c>
    </x:row>
    <x:row r="4806" spans="3:11">
      <x:c r="C4806" s="195" t="s">
        <x:v>4524</x:v>
      </x:c>
      <x:c r="D4806" s="194" t="str">
        <x:f t="shared" si="91"/>
        <x:v>Ring</x:v>
      </x:c>
      <x:c r="E4806" s="194">
        <x:v>1</x:v>
      </x:c>
      <x:c r="F4806" s="233" t="s">
        <x:v>8603</x:v>
      </x:c>
      <x:c r="G4806" s="234" t="s">
        <x:v>2999</x:v>
      </x:c>
      <x:c r="H4806" s="234">
        <x:v>1</x:v>
      </x:c>
      <x:c r="I4806" s="448"/>
      <x:c r="J4806" s="194" t="s">
        <x:v>7348</x:v>
      </x:c>
      <x:c r="K4806" s="194">
        <x:v>280</x:v>
      </x:c>
    </x:row>
    <x:row r="4807" spans="5:5">
      <x:c r="E4807" s="194">
        <x:f>SUM(E4794:E4806)</x:f>
        <x:v>13</x:v>
      </x:c>
    </x:row>
    <x:row r="4808" spans="1:11">
      <x:c r="A4808" s="186">
        <x:v>46040</x:v>
      </x:c>
      <x:c r="B4808" s="452" t="s">
        <x:v>7772</x:v>
      </x:c>
      <x:c r="C4808" s="195" t="s">
        <x:v>2300</x:v>
      </x:c>
      <x:c r="D4808" s="194" t="s">
        <x:v>2999</x:v>
      </x:c>
      <x:c r="E4808" s="194">
        <x:v>1</x:v>
      </x:c>
      <x:c r="F4808" s="195" t="s">
        <x:v>5756</x:v>
      </x:c>
      <x:c r="G4808" s="194" t="str">
        <x:f>IF(MID(F4808,LEN(F4808)-2,1)="1","Earring",IF(MID(F4808,LEN(F4808)-2,1)="2","Necklace",IF(MID(F4808,LEN(F4808)-2,1)="3","Bracelet",IF(MID(F4808,LEN(F4808)-2,1)="4","Ring",IF(MID(F4808,LEN(F4808)-2,1)="5","Anklet","")))))</x:f>
        <x:v>Necklace</x:v>
      </x:c>
      <x:c r="H4808" s="194">
        <x:v>1</x:v>
      </x:c>
      <x:c r="I4808" s="448" t="s">
        <x:v>7755</x:v>
      </x:c>
      <x:c r="J4808" s="194" t="s">
        <x:v>8995</x:v>
      </x:c>
      <x:c r="K4808" s="194">
        <x:v>330</x:v>
      </x:c>
    </x:row>
    <x:row r="4809" spans="3:11">
      <x:c r="C4809" s="195" t="s">
        <x:v>2016</x:v>
      </x:c>
      <x:c r="D4809" s="194" t="s">
        <x:v>2999</x:v>
      </x:c>
      <x:c r="E4809" s="194">
        <x:v>1</x:v>
      </x:c>
      <x:c r="F4809" s="535" t="s">
        <x:v>5842</x:v>
      </x:c>
      <x:c r="G4809" s="536" t="str">
        <x:f>IF(MID(F4809,LEN(F4809)-2,1)="1","Earring",IF(MID(F4809,LEN(F4809)-2,1)="2","Necklace",IF(MID(F4809,LEN(F4809)-2,1)="3","Bracelet",IF(MID(F4809,LEN(F4809)-2,1)="4","Ring",IF(MID(F4809,LEN(F4809)-2,1)="5","Anklet","")))))</x:f>
        <x:v>Ring</x:v>
      </x:c>
      <x:c r="H4809" s="536">
        <x:v>1</x:v>
      </x:c>
      <x:c r="I4809" s="448" t="s">
        <x:v>7755</x:v>
      </x:c>
      <x:c r="J4809" s="194" t="s">
        <x:v>7785</x:v>
      </x:c>
      <x:c r="K4809" s="194">
        <x:v>120</x:v>
      </x:c>
    </x:row>
    <x:row r="4810" spans="3:11">
      <x:c r="C4810" s="195" t="s">
        <x:v>6747</x:v>
      </x:c>
      <x:c r="D4810" s="87" t="s">
        <x:v>567</x:v>
      </x:c>
      <x:c r="E4810" s="194">
        <x:v>1</x:v>
      </x:c>
      <x:c r="F4810" s="195" t="s">
        <x:v>6841</x:v>
      </x:c>
      <x:c r="G4810" s="194" t="str">
        <x:f>IF(MID(F4810,LEN(F4810)-2,1)="1","Earring",IF(MID(F4810,LEN(F4810)-2,1)="2","Necklace",IF(MID(F4810,LEN(F4810)-2,1)="3","Bracelet",IF(MID(F4810,LEN(F4810)-2,1)="4","Ring",IF(MID(F4810,LEN(F4810)-2,1)="5","Anklet","")))))</x:f>
        <x:v>Necklace</x:v>
      </x:c>
      <x:c r="H4810" s="194">
        <x:v>1</x:v>
      </x:c>
      <x:c r="I4810" s="448"/>
      <x:c r="J4810" s="194" t="s">
        <x:v>7785</x:v>
      </x:c>
      <x:c r="K4810" s="194">
        <x:v>180</x:v>
      </x:c>
    </x:row>
    <x:row r="4811" spans="3:11">
      <x:c r="C4811" s="195" t="s">
        <x:v>8408</x:v>
      </x:c>
      <x:c r="D4811" s="194" t="s">
        <x:v>6795</x:v>
      </x:c>
      <x:c r="E4811" s="194">
        <x:v>1</x:v>
      </x:c>
      <x:c r="F4811" s="355" t="s">
        <x:v>6747</x:v>
      </x:c>
      <x:c r="G4811" s="204" t="s">
        <x:v>567</x:v>
      </x:c>
      <x:c r="H4811" s="356">
        <x:v>1</x:v>
      </x:c>
      <x:c r="I4811" s="448" t="s">
        <x:v>7755</x:v>
      </x:c>
      <x:c r="J4811" s="194" t="s">
        <x:v>7785</x:v>
      </x:c>
      <x:c r="K4811" s="194">
        <x:v>120</x:v>
      </x:c>
    </x:row>
    <x:row r="4812" spans="3:11">
      <x:c r="C4812" s="195" t="s">
        <x:v>4314</x:v>
      </x:c>
      <x:c r="D4812" s="194" t="s">
        <x:v>6795</x:v>
      </x:c>
      <x:c r="E4812" s="194">
        <x:v>1</x:v>
      </x:c>
      <x:c r="F4812" s="355" t="s">
        <x:v>6940</x:v>
      </x:c>
      <x:c r="G4812" s="356" t="str">
        <x:f>IF(MID(F4812,LEN(F4812)-2,1)="1","Earring",IF(MID(F4812,LEN(F4812)-2,1)="2","Necklace",IF(MID(F4812,LEN(F4812)-2,1)="3","Bracelet",IF(MID(F4812,LEN(F4812)-2,1)="4","Ring",IF(MID(F4812,LEN(F4812)-2,1)="5","Anklet","")))))</x:f>
        <x:v>Earring</x:v>
      </x:c>
      <x:c r="H4812" s="356">
        <x:v>1</x:v>
      </x:c>
      <x:c r="I4812" s="448"/>
      <x:c r="J4812" s="194" t="s">
        <x:v>3163</x:v>
      </x:c>
      <x:c r="K4812" s="194">
        <x:v>150</x:v>
      </x:c>
    </x:row>
    <x:row r="4813" spans="3:11">
      <x:c r="C4813" s="195" t="s">
        <x:v>8349</x:v>
      </x:c>
      <x:c r="D4813" s="194" t="str">
        <x:f t="shared" ref="D4813:D4814" si="92">IF(MID(C4813,LEN(C4813)-2,1)="1","Earring",IF(MID(C4813,LEN(C4813)-2,1)="2","Necklace",IF(MID(C4813,LEN(C4813)-2,1)="3","Bracelet",IF(MID(C4813,LEN(C4813)-2,1)="4","Ring",IF(MID(C4813,LEN(C4813)-2,1)="5","Anklet","")))))</x:f>
        <x:v>Bracelet</x:v>
      </x:c>
      <x:c r="E4813" s="194">
        <x:v>1</x:v>
      </x:c>
      <x:c r="F4813" s="195" t="s">
        <x:v>2300</x:v>
      </x:c>
      <x:c r="G4813" s="194" t="s">
        <x:v>2999</x:v>
      </x:c>
      <x:c r="H4813" s="194">
        <x:v>1</x:v>
      </x:c>
      <x:c r="I4813" s="448"/>
      <x:c r="J4813" s="194" t="s">
        <x:v>7785</x:v>
      </x:c>
      <x:c r="K4813" s="194">
        <x:v>190</x:v>
      </x:c>
    </x:row>
    <x:row r="4814" spans="3:11">
      <x:c r="C4814" s="195" t="s">
        <x:v>6940</x:v>
      </x:c>
      <x:c r="D4814" s="194" t="str">
        <x:f t="shared" si="92"/>
        <x:v>Earring</x:v>
      </x:c>
      <x:c r="E4814" s="194">
        <x:v>1</x:v>
      </x:c>
      <x:c r="F4814" s="195" t="s">
        <x:v>2016</x:v>
      </x:c>
      <x:c r="G4814" s="194" t="s">
        <x:v>2999</x:v>
      </x:c>
      <x:c r="H4814" s="194">
        <x:v>1</x:v>
      </x:c>
      <x:c r="I4814" s="448" t="s">
        <x:v>4958</x:v>
      </x:c>
      <x:c r="J4814" s="194" t="s">
        <x:v>7785</x:v>
      </x:c>
      <x:c r="K4814" s="194">
        <x:v>190</x:v>
      </x:c>
    </x:row>
    <x:row r="4815" spans="3:11">
      <x:c r="C4815" s="195" t="s">
        <x:v>4493</x:v>
      </x:c>
      <x:c r="D4815" s="194" t="s">
        <x:v>6843</x:v>
      </x:c>
      <x:c r="E4815" s="194">
        <x:v>1</x:v>
      </x:c>
      <x:c r="F4815" s="195" t="s">
        <x:v>8349</x:v>
      </x:c>
      <x:c r="G4815" s="194" t="str">
        <x:f>IF(MID(F4815,LEN(F4815)-2,1)="1","Earring",IF(MID(F4815,LEN(F4815)-2,1)="2","Necklace",IF(MID(F4815,LEN(F4815)-2,1)="3","Bracelet",IF(MID(F4815,LEN(F4815)-2,1)="4","Ring",IF(MID(F4815,LEN(F4815)-2,1)="5","Anklet","")))))</x:f>
        <x:v>Bracelet</x:v>
      </x:c>
      <x:c r="H4815" s="194">
        <x:v>1</x:v>
      </x:c>
      <x:c r="I4815" s="448"/>
      <x:c r="J4815" s="194" t="s">
        <x:v>7785</x:v>
      </x:c>
      <x:c r="K4815" s="194">
        <x:v>180</x:v>
      </x:c>
    </x:row>
    <x:row r="4816" spans="3:11">
      <x:c r="C4816" s="195" t="s">
        <x:v>8310</x:v>
      </x:c>
      <x:c r="D4816" s="194" t="str">
        <x:f t="shared" ref="D4816:D4818" si="93">IF(MID(C4816,LEN(C4816)-2,1)="1","Earring",IF(MID(C4816,LEN(C4816)-2,1)="2","Necklace",IF(MID(C4816,LEN(C4816)-2,1)="3","Bracelet",IF(MID(C4816,LEN(C4816)-2,1)="4","Ring",IF(MID(C4816,LEN(C4816)-2,1)="5","Anklet","")))))</x:f>
        <x:v>Necklace</x:v>
      </x:c>
      <x:c r="E4816" s="194">
        <x:v>1</x:v>
      </x:c>
      <x:c r="F4816" s="233" t="s">
        <x:v>4493</x:v>
      </x:c>
      <x:c r="G4816" s="234" t="s">
        <x:v>6843</x:v>
      </x:c>
      <x:c r="H4816" s="234">
        <x:v>1</x:v>
      </x:c>
      <x:c r="I4816" s="448" t="s">
        <x:v>7755</x:v>
      </x:c>
      <x:c r="J4816" s="194" t="s">
        <x:v>7785</x:v>
      </x:c>
      <x:c r="K4816" s="194">
        <x:v>180</x:v>
      </x:c>
    </x:row>
    <x:row r="4817" spans="3:11">
      <x:c r="C4817" s="195" t="s">
        <x:v>6841</x:v>
      </x:c>
      <x:c r="D4817" s="194" t="str">
        <x:f t="shared" si="93"/>
        <x:v>Necklace</x:v>
      </x:c>
      <x:c r="E4817" s="194">
        <x:v>1</x:v>
      </x:c>
      <x:c r="F4817" s="233" t="s">
        <x:v>8408</x:v>
      </x:c>
      <x:c r="G4817" s="234" t="s">
        <x:v>6795</x:v>
      </x:c>
      <x:c r="H4817" s="234">
        <x:v>1</x:v>
      </x:c>
      <x:c r="I4817" s="448"/>
      <x:c r="J4817" s="194" t="s">
        <x:v>7785</x:v>
      </x:c>
      <x:c r="K4817" s="194">
        <x:v>95</x:v>
      </x:c>
    </x:row>
    <x:row r="4818" spans="3:11">
      <x:c r="C4818" s="195" t="s">
        <x:v>9062</x:v>
      </x:c>
      <x:c r="D4818" s="194" t="str">
        <x:f t="shared" si="93"/>
        <x:v>Ring</x:v>
      </x:c>
      <x:c r="E4818" s="194">
        <x:v>1</x:v>
      </x:c>
      <x:c r="F4818" s="233" t="s">
        <x:v>4314</x:v>
      </x:c>
      <x:c r="G4818" s="234" t="s">
        <x:v>6795</x:v>
      </x:c>
      <x:c r="H4818" s="234">
        <x:v>1</x:v>
      </x:c>
      <x:c r="I4818" s="448"/>
      <x:c r="J4818" s="194" t="s">
        <x:v>7785</x:v>
      </x:c>
      <x:c r="K4818" s="194">
        <x:v>95</x:v>
      </x:c>
    </x:row>
    <x:row r="4819" spans="5:5">
      <x:c r="E4819" s="194">
        <x:f>SUM(E4808:E4818)</x:f>
        <x:v>11</x:v>
      </x:c>
    </x:row>
    <x:row r="4820" spans="1:9">
      <x:c r="A4820" s="186">
        <x:v>46041</x:v>
      </x:c>
      <x:c r="B4820" s="452" t="s">
        <x:v>7737</x:v>
      </x:c>
      <x:c r="C4820" s="195" t="s">
        <x:v>5981</x:v>
      </x:c>
      <x:c r="D4820" s="194" t="str">
        <x:f>IF(MID(C4820,LEN(C4820)-2,1)="1","Earring",IF(MID(C4820,LEN(C4820)-2,1)="2","Necklace",IF(MID(C4820,LEN(C4820)-2,1)="3","Bracelet",IF(MID(C4820,LEN(C4820)-2,1)="4","Ring",IF(MID(C4820,LEN(C4820)-2,1)="5","Anklet","")))))</x:f>
        <x:v>Anklet</x:v>
      </x:c>
      <x:c r="E4820" s="194">
        <x:v>2</x:v>
      </x:c>
      <x:c r="F4820" s="359" t="s">
        <x:v>4769</x:v>
      </x:c>
      <x:c r="G4820" s="360" t="str">
        <x:f>IF(MID(F4820,LEN(F4820)-2,1)="1","Earring",IF(MID(F4820,LEN(F4820)-2,1)="2","Necklace",IF(MID(F4820,LEN(F4820)-2,1)="3","Bracelet",IF(MID(F4820,LEN(F4820)-2,1)="4","Ring",IF(MID(F4820,LEN(F4820)-2,1)="5","Anklet","")))))</x:f>
        <x:v>Necklace</x:v>
      </x:c>
      <x:c r="H4820" s="360">
        <x:v>1</x:v>
      </x:c>
      <x:c r="I4820" s="448"/>
    </x:row>
    <x:row r="4821" spans="3:9">
      <x:c r="C4821" s="195" t="s">
        <x:v>6249</x:v>
      </x:c>
      <x:c r="D4821" s="194" t="s">
        <x:v>2999</x:v>
      </x:c>
      <x:c r="E4821" s="194">
        <x:v>1</x:v>
      </x:c>
      <x:c r="F4821" s="359" t="s">
        <x:v>6249</x:v>
      </x:c>
      <x:c r="G4821" s="360" t="s">
        <x:v>2999</x:v>
      </x:c>
      <x:c r="H4821" s="360">
        <x:v>1</x:v>
      </x:c>
      <x:c r="I4821" s="448" t="s">
        <x:v>4958</x:v>
      </x:c>
    </x:row>
    <x:row r="4822" spans="3:9">
      <x:c r="C4822" s="195" t="s">
        <x:v>4165</x:v>
      </x:c>
      <x:c r="D4822" s="194" t="s">
        <x:v>2999</x:v>
      </x:c>
      <x:c r="E4822" s="194">
        <x:v>1</x:v>
      </x:c>
      <x:c r="F4822" s="195" t="s">
        <x:v>6108</x:v>
      </x:c>
      <x:c r="G4822" s="194" t="str">
        <x:f>IF(MID(F4822,LEN(F4822)-2,1)="1","Earring",IF(MID(F4822,LEN(F4822)-2,1)="2","Necklace",IF(MID(F4822,LEN(F4822)-2,1)="3","Bracelet",IF(MID(F4822,LEN(F4822)-2,1)="4","Ring",IF(MID(F4822,LEN(F4822)-2,1)="5","Anklet","")))))</x:f>
        <x:v>Necklace</x:v>
      </x:c>
      <x:c r="H4822" s="194">
        <x:v>1</x:v>
      </x:c>
      <x:c r="I4822" s="448"/>
    </x:row>
    <x:row r="4823" spans="3:9">
      <x:c r="C4823" s="195" t="s">
        <x:v>8929</x:v>
      </x:c>
      <x:c r="D4823" s="194" t="s">
        <x:v>2999</x:v>
      </x:c>
      <x:c r="E4823" s="194">
        <x:v>1</x:v>
      </x:c>
      <x:c r="F4823" s="355" t="s">
        <x:v>6132</x:v>
      </x:c>
      <x:c r="G4823" s="356" t="str">
        <x:f>IF(MID(F4823,LEN(F4823)-2,1)="1","Earring",IF(MID(F4823,LEN(F4823)-2,1)="2","Necklace",IF(MID(F4823,LEN(F4823)-2,1)="3","Bracelet",IF(MID(F4823,LEN(F4823)-2,1)="4","Ring",IF(MID(F4823,LEN(F4823)-2,1)="5","Anklet","")))))</x:f>
        <x:v>Necklace</x:v>
      </x:c>
      <x:c r="H4823" s="356">
        <x:v>1</x:v>
      </x:c>
      <x:c r="I4823" s="448" t="s">
        <x:v>7755</x:v>
      </x:c>
    </x:row>
    <x:row r="4824" spans="3:9">
      <x:c r="C4824" s="195" t="s">
        <x:v>6910</x:v>
      </x:c>
      <x:c r="D4824" s="194" t="str">
        <x:f t="shared" ref="D4824:D4827" si="94">IF(MID(C4824,LEN(C4824)-2,1)="1","Earring",IF(MID(C4824,LEN(C4824)-2,1)="2","Necklace",IF(MID(C4824,LEN(C4824)-2,1)="3","Bracelet",IF(MID(C4824,LEN(C4824)-2,1)="4","Ring",IF(MID(C4824,LEN(C4824)-2,1)="5","Anklet","")))))</x:f>
        <x:v>Bracelet</x:v>
      </x:c>
      <x:c r="E4824" s="194">
        <x:v>1</x:v>
      </x:c>
      <x:c r="F4824" s="195" t="s">
        <x:v>5981</x:v>
      </x:c>
      <x:c r="G4824" s="194" t="str">
        <x:f>IF(MID(F4824,LEN(F4824)-2,1)="1","Earring",IF(MID(F4824,LEN(F4824)-2,1)="2","Necklace",IF(MID(F4824,LEN(F4824)-2,1)="3","Bracelet",IF(MID(F4824,LEN(F4824)-2,1)="4","Ring",IF(MID(F4824,LEN(F4824)-2,1)="5","Anklet","")))))</x:f>
        <x:v>Anklet</x:v>
      </x:c>
      <x:c r="H4824" s="194">
        <x:v>2</x:v>
      </x:c>
      <x:c r="I4824" s="448"/>
    </x:row>
    <x:row r="4825" spans="3:9">
      <x:c r="C4825" s="195" t="s">
        <x:v>4769</x:v>
      </x:c>
      <x:c r="D4825" s="194" t="str">
        <x:f t="shared" si="94"/>
        <x:v>Necklace</x:v>
      </x:c>
      <x:c r="E4825" s="194">
        <x:v>1</x:v>
      </x:c>
      <x:c r="F4825" s="233" t="s">
        <x:v>6910</x:v>
      </x:c>
      <x:c r="G4825" s="234" t="str">
        <x:f>IF(MID(F4825,LEN(F4825)-2,1)="1","Earring",IF(MID(F4825,LEN(F4825)-2,1)="2","Necklace",IF(MID(F4825,LEN(F4825)-2,1)="3","Bracelet",IF(MID(F4825,LEN(F4825)-2,1)="4","Ring",IF(MID(F4825,LEN(F4825)-2,1)="5","Anklet","")))))</x:f>
        <x:v>Bracelet</x:v>
      </x:c>
      <x:c r="H4825" s="234">
        <x:v>1</x:v>
      </x:c>
      <x:c r="I4825" s="448" t="s">
        <x:v>4958</x:v>
      </x:c>
    </x:row>
    <x:row r="4826" spans="3:9">
      <x:c r="C4826" s="195" t="s">
        <x:v>6108</x:v>
      </x:c>
      <x:c r="D4826" s="194" t="str">
        <x:f t="shared" si="94"/>
        <x:v>Necklace</x:v>
      </x:c>
      <x:c r="E4826" s="194">
        <x:v>1</x:v>
      </x:c>
      <x:c r="F4826" s="233" t="s">
        <x:v>4165</x:v>
      </x:c>
      <x:c r="G4826" s="234" t="s">
        <x:v>2999</x:v>
      </x:c>
      <x:c r="H4826" s="234">
        <x:v>1</x:v>
      </x:c>
      <x:c r="I4826" s="448"/>
    </x:row>
    <x:row r="4827" spans="3:9">
      <x:c r="C4827" s="195" t="s">
        <x:v>6132</x:v>
      </x:c>
      <x:c r="D4827" s="194" t="str">
        <x:f t="shared" si="94"/>
        <x:v>Necklace</x:v>
      </x:c>
      <x:c r="E4827" s="194">
        <x:v>1</x:v>
      </x:c>
      <x:c r="F4827" s="233" t="s">
        <x:v>8929</x:v>
      </x:c>
      <x:c r="G4827" s="234" t="s">
        <x:v>2999</x:v>
      </x:c>
      <x:c r="H4827" s="234">
        <x:v>1</x:v>
      </x:c>
      <x:c r="I4827" s="448" t="s">
        <x:v>4958</x:v>
      </x:c>
    </x:row>
    <x:row r="4828" spans="5:5">
      <x:c r="E4828" s="194">
        <x:f>SUM(E4820:E4827)</x:f>
        <x:v>9</x:v>
      </x:c>
    </x:row>
    <x:row r="4829" spans="1:9">
      <x:c r="A4829" s="186">
        <x:v>46042</x:v>
      </x:c>
      <x:c r="B4829" s="452" t="s">
        <x:v>7779</x:v>
      </x:c>
      <x:c r="C4829" s="195" t="s">
        <x:v>6737</x:v>
      </x:c>
      <x:c r="D4829" s="194" t="str">
        <x:f t="shared" ref="D4829:D4830" si="95">IF(MID(C4829,LEN(C4829)-2,1)="1","Earring",IF(MID(C4829,LEN(C4829)-2,1)="2","Necklace",IF(MID(C4829,LEN(C4829)-2,1)="3","Bracelet",IF(MID(C4829,LEN(C4829)-2,1)="4","Ring",IF(MID(C4829,LEN(C4829)-2,1)="5","Anklet","")))))</x:f>
        <x:v>Necklace</x:v>
      </x:c>
      <x:c r="E4829" s="194">
        <x:v>1</x:v>
      </x:c>
      <x:c r="F4829" s="195" t="s">
        <x:v>6737</x:v>
      </x:c>
      <x:c r="G4829" s="194" t="str">
        <x:f t="shared" ref="G4829:G4830" si="96">IF(MID(F4829,LEN(F4829)-2,1)="1","Earring",IF(MID(F4829,LEN(F4829)-2,1)="2","Necklace",IF(MID(F4829,LEN(F4829)-2,1)="3","Bracelet",IF(MID(F4829,LEN(F4829)-2,1)="4","Ring",IF(MID(F4829,LEN(F4829)-2,1)="5","Anklet","")))))</x:f>
        <x:v>Necklace</x:v>
      </x:c>
      <x:c r="H4829" s="194">
        <x:v>1</x:v>
      </x:c>
      <x:c r="I4829" s="448" t="s">
        <x:v>7755</x:v>
      </x:c>
    </x:row>
    <x:row r="4830" spans="3:9">
      <x:c r="C4830" s="195" t="s">
        <x:v>8975</x:v>
      </x:c>
      <x:c r="D4830" s="194" t="str">
        <x:f t="shared" si="95"/>
        <x:v>Necklace</x:v>
      </x:c>
      <x:c r="E4830" s="194">
        <x:v>1</x:v>
      </x:c>
      <x:c r="F4830" s="233" t="s">
        <x:v>8975</x:v>
      </x:c>
      <x:c r="G4830" s="234" t="str">
        <x:f t="shared" si="96"/>
        <x:v>Necklace</x:v>
      </x:c>
      <x:c r="H4830" s="234">
        <x:v>1</x:v>
      </x:c>
      <x:c r="I4830" s="448"/>
    </x:row>
    <x:row r="4831" spans="5:5">
      <x:c r="E4831" s="194">
        <x:f>SUM(E4829:E4830)</x:f>
        <x:v>2</x:v>
      </x:c>
    </x:row>
    <x:row r="4832" spans="1:9">
      <x:c r="A4832" s="186">
        <x:v>46043</x:v>
      </x:c>
      <x:c r="B4832" s="452" t="s">
        <x:v>7762</x:v>
      </x:c>
      <x:c r="C4832" s="195" t="s">
        <x:v>6249</x:v>
      </x:c>
      <x:c r="D4832" s="194" t="s">
        <x:v>2999</x:v>
      </x:c>
      <x:c r="E4832" s="194">
        <x:v>1</x:v>
      </x:c>
      <x:c r="F4832" s="295" t="s">
        <x:v>1967</x:v>
      </x:c>
      <x:c r="G4832" s="296" t="str">
        <x:f>IF(MID(F4832,LEN(F4832)-2,1)="1","Earring",IF(MID(F4832,LEN(F4832)-2,1)="2","Necklace",IF(MID(F4832,LEN(F4832)-2,1)="3","Bracelet",IF(MID(F4832,LEN(F4832)-2,1)="4","Ring",IF(MID(F4832,LEN(F4832)-2,1)="5","Anklet","")))))</x:f>
        <x:v>Earring</x:v>
      </x:c>
      <x:c r="H4832" s="296">
        <x:v>1</x:v>
      </x:c>
      <x:c r="I4832" s="448"/>
    </x:row>
    <x:row r="4833" spans="3:9">
      <x:c r="C4833" s="195" t="s">
        <x:v>9160</x:v>
      </x:c>
      <x:c r="D4833" s="194" t="str">
        <x:f t="shared" ref="D4833:D4842" si="97">IF(MID(C4833,LEN(C4833)-2,1)="1","Earring",IF(MID(C4833,LEN(C4833)-2,1)="2","Necklace",IF(MID(C4833,LEN(C4833)-2,1)="3","Bracelet",IF(MID(C4833,LEN(C4833)-2,1)="4","Ring",IF(MID(C4833,LEN(C4833)-2,1)="5","Anklet","")))))</x:f>
        <x:v>Earring</x:v>
      </x:c>
      <x:c r="E4833" s="194">
        <x:v>1</x:v>
      </x:c>
      <x:c r="F4833" s="195" t="s">
        <x:v>6952</x:v>
      </x:c>
      <x:c r="G4833" s="194" t="str">
        <x:f>IF(MID(F4833,LEN(F4833)-2,1)="1","Earring",IF(MID(F4833,LEN(F4833)-2,1)="2","Necklace",IF(MID(F4833,LEN(F4833)-2,1)="3","Bracelet",IF(MID(F4833,LEN(F4833)-2,1)="4","Ring",IF(MID(F4833,LEN(F4833)-2,1)="5","Anklet","")))))</x:f>
        <x:v>Earring</x:v>
      </x:c>
      <x:c r="H4833" s="194">
        <x:v>1</x:v>
      </x:c>
      <x:c r="I4833" s="448" t="s">
        <x:v>7755</x:v>
      </x:c>
    </x:row>
    <x:row r="4834" spans="3:9">
      <x:c r="C4834" s="195" t="s">
        <x:v>6952</x:v>
      </x:c>
      <x:c r="D4834" s="194" t="str">
        <x:f t="shared" si="97"/>
        <x:v>Earring</x:v>
      </x:c>
      <x:c r="E4834" s="194">
        <x:v>1</x:v>
      </x:c>
      <x:c r="F4834" s="492" t="s">
        <x:v>6607</x:v>
      </x:c>
      <x:c r="G4834" s="493" t="str">
        <x:f>IF(MID(F4834,LEN(F4834)-2,1)="1","Earring",IF(MID(F4834,LEN(F4834)-2,1)="2","Necklace",IF(MID(F4834,LEN(F4834)-2,1)="3","Bracelet",IF(MID(F4834,LEN(F4834)-2,1)="4","Ring",IF(MID(F4834,LEN(F4834)-2,1)="5","Anklet","")))))</x:f>
        <x:v>Earring</x:v>
      </x:c>
      <x:c r="H4834" s="493">
        <x:v>1</x:v>
      </x:c>
      <x:c r="I4834" s="448" t="s">
        <x:v>4958</x:v>
      </x:c>
    </x:row>
    <x:row r="4835" spans="3:9">
      <x:c r="C4835" s="195" t="s">
        <x:v>6607</x:v>
      </x:c>
      <x:c r="D4835" s="194" t="str">
        <x:f t="shared" si="97"/>
        <x:v>Earring</x:v>
      </x:c>
      <x:c r="E4835" s="194">
        <x:v>1</x:v>
      </x:c>
      <x:c r="F4835" s="195" t="s">
        <x:v>6249</x:v>
      </x:c>
      <x:c r="G4835" s="194" t="s">
        <x:v>2999</x:v>
      </x:c>
      <x:c r="H4835" s="194">
        <x:v>1</x:v>
      </x:c>
      <x:c r="I4835" s="448" t="s">
        <x:v>7755</x:v>
      </x:c>
    </x:row>
    <x:row r="4836" spans="3:9">
      <x:c r="C4836" s="195" t="s">
        <x:v>3303</x:v>
      </x:c>
      <x:c r="D4836" s="194" t="str">
        <x:f t="shared" si="97"/>
        <x:v>Earring</x:v>
      </x:c>
      <x:c r="E4836" s="194">
        <x:v>1</x:v>
      </x:c>
      <x:c r="F4836" s="195" t="s">
        <x:v>3359</x:v>
      </x:c>
      <x:c r="G4836" s="194" t="str">
        <x:f>IF(MID(F4836,LEN(F4836)-2,1)="1","Earring",IF(MID(F4836,LEN(F4836)-2,1)="2","Necklace",IF(MID(F4836,LEN(F4836)-2,1)="3","Bracelet",IF(MID(F4836,LEN(F4836)-2,1)="4","Ring",IF(MID(F4836,LEN(F4836)-2,1)="5","Anklet","")))))</x:f>
        <x:v>Ring</x:v>
      </x:c>
      <x:c r="H4836" s="194">
        <x:v>1</x:v>
      </x:c>
      <x:c r="I4836" s="448"/>
    </x:row>
    <x:row r="4837" spans="3:9">
      <x:c r="C4837" s="195" t="s">
        <x:v>3371</x:v>
      </x:c>
      <x:c r="D4837" s="194" t="str">
        <x:f t="shared" si="97"/>
        <x:v>Earring</x:v>
      </x:c>
      <x:c r="E4837" s="194">
        <x:v>1</x:v>
      </x:c>
      <x:c r="F4837" s="500" t="s">
        <x:v>3428</x:v>
      </x:c>
      <x:c r="G4837" s="501" t="str">
        <x:f>IF(MID(F4837,LEN(F4837)-2,1)="1","Earring",IF(MID(F4837,LEN(F4837)-2,1)="2","Necklace",IF(MID(F4837,LEN(F4837)-2,1)="3","Bracelet",IF(MID(F4837,LEN(F4837)-2,1)="4","Ring",IF(MID(F4837,LEN(F4837)-2,1)="5","Anklet","")))))</x:f>
        <x:v>Necklace</x:v>
      </x:c>
      <x:c r="H4837" s="501">
        <x:v>1</x:v>
      </x:c>
      <x:c r="I4837" s="448" t="s">
        <x:v>4958</x:v>
      </x:c>
    </x:row>
    <x:row r="4838" spans="3:9">
      <x:c r="C4838" s="195" t="s">
        <x:v>3459</x:v>
      </x:c>
      <x:c r="D4838" s="194" t="str">
        <x:f t="shared" si="97"/>
        <x:v>Earring</x:v>
      </x:c>
      <x:c r="E4838" s="194">
        <x:v>2</x:v>
      </x:c>
      <x:c r="F4838" s="195" t="s">
        <x:v>3303</x:v>
      </x:c>
      <x:c r="G4838" s="194" t="str">
        <x:f>IF(MID(F4838,LEN(F4838)-2,1)="1","Earring",IF(MID(F4838,LEN(F4838)-2,1)="2","Necklace",IF(MID(F4838,LEN(F4838)-2,1)="3","Bracelet",IF(MID(F4838,LEN(F4838)-2,1)="4","Ring",IF(MID(F4838,LEN(F4838)-2,1)="5","Anklet","")))))</x:f>
        <x:v>Earring</x:v>
      </x:c>
      <x:c r="H4838" s="194">
        <x:v>1</x:v>
      </x:c>
      <x:c r="I4838" s="448" t="s">
        <x:v>7755</x:v>
      </x:c>
    </x:row>
    <x:row r="4839" spans="3:9">
      <x:c r="C4839" s="195" t="s">
        <x:v>3428</x:v>
      </x:c>
      <x:c r="D4839" s="194" t="str">
        <x:f t="shared" si="97"/>
        <x:v>Necklace</x:v>
      </x:c>
      <x:c r="E4839" s="194">
        <x:v>1</x:v>
      </x:c>
      <x:c r="F4839" s="195" t="s">
        <x:v>3371</x:v>
      </x:c>
      <x:c r="G4839" s="194" t="str">
        <x:f>IF(MID(F4839,LEN(F4839)-2,1)="1","Earring",IF(MID(F4839,LEN(F4839)-2,1)="2","Necklace",IF(MID(F4839,LEN(F4839)-2,1)="3","Bracelet",IF(MID(F4839,LEN(F4839)-2,1)="4","Ring",IF(MID(F4839,LEN(F4839)-2,1)="5","Anklet","")))))</x:f>
        <x:v>Earring</x:v>
      </x:c>
      <x:c r="H4839" s="194">
        <x:v>1</x:v>
      </x:c>
      <x:c r="I4839" s="448" t="s">
        <x:v>7755</x:v>
      </x:c>
    </x:row>
    <x:row r="4840" spans="3:9">
      <x:c r="C4840" s="195" t="s">
        <x:v>9018</x:v>
      </x:c>
      <x:c r="D4840" s="194" t="str">
        <x:f t="shared" si="97"/>
        <x:v>Necklace</x:v>
      </x:c>
      <x:c r="E4840" s="194">
        <x:v>1</x:v>
      </x:c>
      <x:c r="F4840" s="195" t="s">
        <x:v>3459</x:v>
      </x:c>
      <x:c r="G4840" s="194" t="str">
        <x:f>IF(MID(F4840,LEN(F4840)-2,1)="1","Earring",IF(MID(F4840,LEN(F4840)-2,1)="2","Necklace",IF(MID(F4840,LEN(F4840)-2,1)="3","Bracelet",IF(MID(F4840,LEN(F4840)-2,1)="4","Ring",IF(MID(F4840,LEN(F4840)-2,1)="5","Anklet","")))))</x:f>
        <x:v>Earring</x:v>
      </x:c>
      <x:c r="H4840" s="194">
        <x:v>2</x:v>
      </x:c>
      <x:c r="I4840" s="448" t="s">
        <x:v>4958</x:v>
      </x:c>
    </x:row>
    <x:row r="4841" spans="3:9">
      <x:c r="C4841" s="195" t="s">
        <x:v>3359</x:v>
      </x:c>
      <x:c r="D4841" s="194" t="str">
        <x:f t="shared" si="97"/>
        <x:v>Ring</x:v>
      </x:c>
      <x:c r="E4841" s="194">
        <x:v>1</x:v>
      </x:c>
      <x:c r="F4841" s="1271" t="s">
        <x:v>1794</x:v>
      </x:c>
      <x:c r="G4841" s="1272" t="str">
        <x:f>IF(MID(F4841,LEN(F4841)-2,1)="1","Earring",IF(MID(F4841,LEN(F4841)-2,1)="2","Necklace",IF(MID(F4841,LEN(F4841)-2,1)="3","Bracelet",IF(MID(F4841,LEN(F4841)-2,1)="4","Ring",IF(MID(F4841,LEN(F4841)-2,1)="5","Anklet","")))))</x:f>
        <x:v>Ring</x:v>
      </x:c>
      <x:c r="H4841" s="1272">
        <x:v>1</x:v>
      </x:c>
      <x:c r="I4841" s="448"/>
    </x:row>
    <x:row r="4842" spans="3:9">
      <x:c r="C4842" s="195" t="s">
        <x:v>1794</x:v>
      </x:c>
      <x:c r="D4842" s="194" t="str">
        <x:f t="shared" si="97"/>
        <x:v>Ring</x:v>
      </x:c>
      <x:c r="E4842" s="194">
        <x:v>1</x:v>
      </x:c>
      <x:c r="F4842" s="1271" t="s">
        <x:v>9018</x:v>
      </x:c>
      <x:c r="G4842" s="1272" t="str">
        <x:f>IF(MID(F4842,LEN(F4842)-2,1)="1","Earring",IF(MID(F4842,LEN(F4842)-2,1)="2","Necklace",IF(MID(F4842,LEN(F4842)-2,1)="3","Bracelet",IF(MID(F4842,LEN(F4842)-2,1)="4","Ring",IF(MID(F4842,LEN(F4842)-2,1)="5","Anklet","")))))</x:f>
        <x:v>Necklace</x:v>
      </x:c>
      <x:c r="H4842" s="1272">
        <x:v>1</x:v>
      </x:c>
      <x:c r="I4842" s="448" t="s">
        <x:v>7755</x:v>
      </x:c>
    </x:row>
    <x:row r="4843" spans="5:5">
      <x:c r="E4843" s="194">
        <x:f>SUM(E4832:E4842)</x:f>
        <x:v>12</x:v>
      </x:c>
    </x:row>
    <x:row r="4844" spans="1:9">
      <x:c r="A4844" s="186">
        <x:v>46044</x:v>
      </x:c>
      <x:c r="B4844" s="452" t="s">
        <x:v>7753</x:v>
      </x:c>
      <x:c r="C4844" s="195" t="s">
        <x:v>2277</x:v>
      </x:c>
      <x:c r="D4844" s="194" t="s">
        <x:v>6795</x:v>
      </x:c>
      <x:c r="E4844" s="194">
        <x:v>1</x:v>
      </x:c>
      <x:c r="F4844" s="706" t="s">
        <x:v>1872</x:v>
      </x:c>
      <x:c r="G4844" s="707" t="str">
        <x:f>IF(MID(F4844,LEN(F4844)-2,1)="1","Earring",IF(MID(F4844,LEN(F4844)-2,1)="2","Necklace",IF(MID(F4844,LEN(F4844)-2,1)="3","Bracelet",IF(MID(F4844,LEN(F4844)-2,1)="4","Ring",IF(MID(F4844,LEN(F4844)-2,1)="5","Anklet","")))))</x:f>
        <x:v>Ring</x:v>
      </x:c>
      <x:c r="H4844" s="707">
        <x:v>1</x:v>
      </x:c>
      <x:c r="I4844" s="448"/>
    </x:row>
    <x:row r="4845" spans="3:9">
      <x:c r="C4845" s="195" t="s">
        <x:v>6591</x:v>
      </x:c>
      <x:c r="D4845" s="194" t="str">
        <x:f t="shared" ref="D4845:D4849" si="98">IF(MID(C4845,LEN(C4845)-2,1)="1","Earring",IF(MID(C4845,LEN(C4845)-2,1)="2","Necklace",IF(MID(C4845,LEN(C4845)-2,1)="3","Bracelet",IF(MID(C4845,LEN(C4845)-2,1)="4","Ring",IF(MID(C4845,LEN(C4845)-2,1)="5","Anklet","")))))</x:f>
        <x:v>Bracelet</x:v>
      </x:c>
      <x:c r="E4845" s="194">
        <x:v>1</x:v>
      </x:c>
      <x:c r="F4845" s="195" t="s">
        <x:v>4327</x:v>
      </x:c>
      <x:c r="G4845" s="194" t="str">
        <x:f>IF(MID(F4845,LEN(F4845)-2,1)="1","Earring",IF(MID(F4845,LEN(F4845)-2,1)="2","Necklace",IF(MID(F4845,LEN(F4845)-2,1)="3","Bracelet",IF(MID(F4845,LEN(F4845)-2,1)="4","Ring",IF(MID(F4845,LEN(F4845)-2,1)="5","Anklet","")))))</x:f>
        <x:v>Earring</x:v>
      </x:c>
      <x:c r="H4845" s="194">
        <x:v>1</x:v>
      </x:c>
      <x:c r="I4845" s="448" t="s">
        <x:v>7755</x:v>
      </x:c>
    </x:row>
    <x:row r="4846" spans="3:9">
      <x:c r="C4846" s="195" t="s">
        <x:v>4327</x:v>
      </x:c>
      <x:c r="D4846" s="194" t="str">
        <x:f t="shared" si="98"/>
        <x:v>Earring</x:v>
      </x:c>
      <x:c r="E4846" s="194">
        <x:v>1</x:v>
      </x:c>
      <x:c r="F4846" s="195" t="s">
        <x:v>6591</x:v>
      </x:c>
      <x:c r="G4846" s="194" t="str">
        <x:f>IF(MID(F4846,LEN(F4846)-2,1)="1","Earring",IF(MID(F4846,LEN(F4846)-2,1)="2","Necklace",IF(MID(F4846,LEN(F4846)-2,1)="3","Bracelet",IF(MID(F4846,LEN(F4846)-2,1)="4","Ring",IF(MID(F4846,LEN(F4846)-2,1)="5","Anklet","")))))</x:f>
        <x:v>Bracelet</x:v>
      </x:c>
      <x:c r="H4846" s="194">
        <x:v>1</x:v>
      </x:c>
      <x:c r="I4846" s="448" t="s">
        <x:v>7755</x:v>
      </x:c>
    </x:row>
    <x:row r="4847" spans="3:9">
      <x:c r="C4847" s="195" t="s">
        <x:v>8360</x:v>
      </x:c>
      <x:c r="D4847" s="194" t="str">
        <x:f t="shared" si="98"/>
        <x:v>Earring</x:v>
      </x:c>
      <x:c r="E4847" s="194">
        <x:v>1</x:v>
      </x:c>
      <x:c r="F4847" s="195" t="s">
        <x:v>8830</x:v>
      </x:c>
      <x:c r="G4847" s="194" t="str">
        <x:f>IF(MID(F4847,LEN(F4847)-2,1)="1","Earring",IF(MID(F4847,LEN(F4847)-2,1)="2","Necklace",IF(MID(F4847,LEN(F4847)-2,1)="3","Bracelet",IF(MID(F4847,LEN(F4847)-2,1)="4","Ring",IF(MID(F4847,LEN(F4847)-2,1)="5","Anklet","")))))</x:f>
        <x:v>Necklace</x:v>
      </x:c>
      <x:c r="H4847" s="194">
        <x:v>1</x:v>
      </x:c>
      <x:c r="I4847" s="448" t="s">
        <x:v>7755</x:v>
      </x:c>
    </x:row>
    <x:row r="4848" spans="3:9">
      <x:c r="C4848" s="195" t="s">
        <x:v>8830</x:v>
      </x:c>
      <x:c r="D4848" s="194" t="str">
        <x:f t="shared" si="98"/>
        <x:v>Necklace</x:v>
      </x:c>
      <x:c r="E4848" s="194">
        <x:v>1</x:v>
      </x:c>
      <x:c r="F4848" s="355" t="s">
        <x:v>2277</x:v>
      </x:c>
      <x:c r="G4848" s="356" t="s">
        <x:v>6795</x:v>
      </x:c>
      <x:c r="H4848" s="356">
        <x:v>1</x:v>
      </x:c>
      <x:c r="I4848" s="448"/>
    </x:row>
    <x:row r="4849" spans="3:9">
      <x:c r="C4849" s="195" t="s">
        <x:v>4208</x:v>
      </x:c>
      <x:c r="D4849" s="194" t="str">
        <x:f t="shared" si="98"/>
        <x:v>Ring</x:v>
      </x:c>
      <x:c r="E4849" s="194">
        <x:v>1</x:v>
      </x:c>
      <x:c r="F4849" s="355" t="s">
        <x:v>8360</x:v>
      </x:c>
      <x:c r="G4849" s="356" t="str">
        <x:f>IF(MID(F4849,LEN(F4849)-2,1)="1","Earring",IF(MID(F4849,LEN(F4849)-2,1)="2","Necklace",IF(MID(F4849,LEN(F4849)-2,1)="3","Bracelet",IF(MID(F4849,LEN(F4849)-2,1)="4","Ring",IF(MID(F4849,LEN(F4849)-2,1)="5","Anklet","")))))</x:f>
        <x:v>Earring</x:v>
      </x:c>
      <x:c r="H4849" s="356">
        <x:v>1</x:v>
      </x:c>
      <x:c r="I4849" s="448"/>
    </x:row>
    <x:row r="4850" spans="5:5">
      <x:c r="E4850" s="194">
        <x:f>SUM(E4844:E4849)</x:f>
        <x:v>6</x:v>
      </x:c>
    </x:row>
    <x:row r="4851" spans="1:9">
      <x:c r="A4851" s="186">
        <x:v>46045</x:v>
      </x:c>
      <x:c r="B4851" s="452" t="s">
        <x:v>7716</x:v>
      </x:c>
      <x:c r="C4851" s="195" t="s">
        <x:v>6681</x:v>
      </x:c>
      <x:c r="D4851" s="194" t="s">
        <x:v>2999</x:v>
      </x:c>
      <x:c r="E4851" s="194">
        <x:v>1</x:v>
      </x:c>
      <x:c r="F4851" s="359" t="s">
        <x:v>4459</x:v>
      </x:c>
      <x:c r="G4851" s="360" t="str">
        <x:f>IF(MID(F4851,LEN(F4851)-2,1)="1","Earring",IF(MID(F4851,LEN(F4851)-2,1)="2","Necklace",IF(MID(F4851,LEN(F4851)-2,1)="3","Bracelet",IF(MID(F4851,LEN(F4851)-2,1)="4","Ring",IF(MID(F4851,LEN(F4851)-2,1)="5","Anklet","")))))</x:f>
        <x:v>Ring</x:v>
      </x:c>
      <x:c r="H4851" s="360">
        <x:v>1</x:v>
      </x:c>
      <x:c r="I4851" s="448" t="s">
        <x:v>4958</x:v>
      </x:c>
    </x:row>
    <x:row r="4852" spans="3:9">
      <x:c r="C4852" s="195" t="s">
        <x:v>3291</x:v>
      </x:c>
      <x:c r="D4852" s="194" t="str">
        <x:f t="shared" ref="D4852:D4855" si="99">IF(MID(C4852,LEN(C4852)-2,1)="1","Earring",IF(MID(C4852,LEN(C4852)-2,1)="2","Necklace",IF(MID(C4852,LEN(C4852)-2,1)="3","Bracelet",IF(MID(C4852,LEN(C4852)-2,1)="4","Ring",IF(MID(C4852,LEN(C4852)-2,1)="5","Anklet","")))))</x:f>
        <x:v>Earring</x:v>
      </x:c>
      <x:c r="E4852" s="194">
        <x:v>1</x:v>
      </x:c>
      <x:c r="F4852" s="195" t="s">
        <x:v>3291</x:v>
      </x:c>
      <x:c r="G4852" s="194" t="str">
        <x:f>IF(MID(F4852,LEN(F4852)-2,1)="1","Earring",IF(MID(F4852,LEN(F4852)-2,1)="2","Necklace",IF(MID(F4852,LEN(F4852)-2,1)="3","Bracelet",IF(MID(F4852,LEN(F4852)-2,1)="4","Ring",IF(MID(F4852,LEN(F4852)-2,1)="5","Anklet","")))))</x:f>
        <x:v>Earring</x:v>
      </x:c>
      <x:c r="H4852" s="194">
        <x:v>1</x:v>
      </x:c>
      <x:c r="I4852" s="448" t="s">
        <x:v>4958</x:v>
      </x:c>
    </x:row>
    <x:row r="4853" spans="3:9">
      <x:c r="C4853" s="195" t="s">
        <x:v>6198</x:v>
      </x:c>
      <x:c r="D4853" s="194" t="str">
        <x:f t="shared" si="99"/>
        <x:v>Earring</x:v>
      </x:c>
      <x:c r="E4853" s="194">
        <x:v>1</x:v>
      </x:c>
      <x:c r="F4853" s="195" t="s">
        <x:v>6198</x:v>
      </x:c>
      <x:c r="G4853" s="194" t="str">
        <x:f>IF(MID(F4853,LEN(F4853)-2,1)="1","Earring",IF(MID(F4853,LEN(F4853)-2,1)="2","Necklace",IF(MID(F4853,LEN(F4853)-2,1)="3","Bracelet",IF(MID(F4853,LEN(F4853)-2,1)="4","Ring",IF(MID(F4853,LEN(F4853)-2,1)="5","Anklet","")))))</x:f>
        <x:v>Earring</x:v>
      </x:c>
      <x:c r="H4853" s="194">
        <x:v>1</x:v>
      </x:c>
      <x:c r="I4853" s="448" t="s">
        <x:v>4958</x:v>
      </x:c>
    </x:row>
    <x:row r="4854" spans="3:9">
      <x:c r="C4854" s="195" t="s">
        <x:v>8661</x:v>
      </x:c>
      <x:c r="D4854" s="194" t="str">
        <x:f t="shared" si="99"/>
        <x:v>Earring</x:v>
      </x:c>
      <x:c r="E4854" s="194">
        <x:v>1</x:v>
      </x:c>
      <x:c r="F4854" s="355" t="s">
        <x:v>6681</x:v>
      </x:c>
      <x:c r="G4854" s="356" t="s">
        <x:v>2999</x:v>
      </x:c>
      <x:c r="H4854" s="356">
        <x:v>1</x:v>
      </x:c>
      <x:c r="I4854" s="448" t="s">
        <x:v>7755</x:v>
      </x:c>
    </x:row>
    <x:row r="4855" spans="3:9">
      <x:c r="C4855" s="195" t="s">
        <x:v>5977</x:v>
      </x:c>
      <x:c r="D4855" s="194" t="str">
        <x:f t="shared" si="99"/>
        <x:v>Earring</x:v>
      </x:c>
      <x:c r="E4855" s="194">
        <x:v>1</x:v>
      </x:c>
      <x:c r="F4855" s="355" t="s">
        <x:v>6647</x:v>
      </x:c>
      <x:c r="G4855" s="356" t="s">
        <x:v>6843</x:v>
      </x:c>
      <x:c r="H4855" s="356">
        <x:v>1</x:v>
      </x:c>
      <x:c r="I4855" s="448" t="s">
        <x:v>7755</x:v>
      </x:c>
    </x:row>
    <x:row r="4856" spans="3:9">
      <x:c r="C4856" s="195" t="s">
        <x:v>6647</x:v>
      </x:c>
      <x:c r="D4856" s="194" t="s">
        <x:v>6843</x:v>
      </x:c>
      <x:c r="E4856" s="194">
        <x:v>1</x:v>
      </x:c>
      <x:c r="F4856" s="195" t="s">
        <x:v>8199</x:v>
      </x:c>
      <x:c r="G4856" s="194" t="str">
        <x:f>IF(MID(F4856,LEN(F4856)-2,1)="1","Earring",IF(MID(F4856,LEN(F4856)-2,1)="2","Necklace",IF(MID(F4856,LEN(F4856)-2,1)="3","Bracelet",IF(MID(F4856,LEN(F4856)-2,1)="4","Ring",IF(MID(F4856,LEN(F4856)-2,1)="5","Anklet","")))))</x:f>
        <x:v>Necklace</x:v>
      </x:c>
      <x:c r="H4856" s="194">
        <x:v>1</x:v>
      </x:c>
      <x:c r="I4856" s="448"/>
    </x:row>
    <x:row r="4857" spans="3:9">
      <x:c r="C4857" s="195" t="s">
        <x:v>8199</x:v>
      </x:c>
      <x:c r="D4857" s="194" t="str">
        <x:f t="shared" ref="D4857:D4859" si="100">IF(MID(C4857,LEN(C4857)-2,1)="1","Earring",IF(MID(C4857,LEN(C4857)-2,1)="2","Necklace",IF(MID(C4857,LEN(C4857)-2,1)="3","Bracelet",IF(MID(C4857,LEN(C4857)-2,1)="4","Ring",IF(MID(C4857,LEN(C4857)-2,1)="5","Anklet","")))))</x:f>
        <x:v>Necklace</x:v>
      </x:c>
      <x:c r="E4857" s="194">
        <x:v>1</x:v>
      </x:c>
      <x:c r="F4857" s="195" t="s">
        <x:v>8661</x:v>
      </x:c>
      <x:c r="G4857" s="194" t="str">
        <x:f>IF(MID(F4857,LEN(F4857)-2,1)="1","Earring",IF(MID(F4857,LEN(F4857)-2,1)="2","Necklace",IF(MID(F4857,LEN(F4857)-2,1)="3","Bracelet",IF(MID(F4857,LEN(F4857)-2,1)="4","Ring",IF(MID(F4857,LEN(F4857)-2,1)="5","Anklet","")))))</x:f>
        <x:v>Earring</x:v>
      </x:c>
      <x:c r="H4857" s="194">
        <x:v>1</x:v>
      </x:c>
      <x:c r="I4857" s="448"/>
    </x:row>
    <x:row r="4858" spans="3:9">
      <x:c r="C4858" s="195" t="s">
        <x:v>4459</x:v>
      </x:c>
      <x:c r="D4858" s="194" t="str">
        <x:f t="shared" si="100"/>
        <x:v>Ring</x:v>
      </x:c>
      <x:c r="E4858" s="194">
        <x:v>1</x:v>
      </x:c>
      <x:c r="F4858" s="233" t="s">
        <x:v>8428</x:v>
      </x:c>
      <x:c r="G4858" s="234" t="str">
        <x:f>IF(MID(F4858,LEN(F4858)-2,1)="1","Earring",IF(MID(F4858,LEN(F4858)-2,1)="2","Necklace",IF(MID(F4858,LEN(F4858)-2,1)="3","Bracelet",IF(MID(F4858,LEN(F4858)-2,1)="4","Ring",IF(MID(F4858,LEN(F4858)-2,1)="5","Anklet","")))))</x:f>
        <x:v>Ring</x:v>
      </x:c>
      <x:c r="H4858" s="234">
        <x:v>1</x:v>
      </x:c>
      <x:c r="I4858" s="448"/>
    </x:row>
    <x:row r="4859" spans="3:9">
      <x:c r="C4859" s="195" t="s">
        <x:v>8428</x:v>
      </x:c>
      <x:c r="D4859" s="194" t="str">
        <x:f t="shared" si="100"/>
        <x:v>Ring</x:v>
      </x:c>
      <x:c r="E4859" s="194">
        <x:v>1</x:v>
      </x:c>
      <x:c r="F4859" s="233" t="s">
        <x:v>5977</x:v>
      </x:c>
      <x:c r="G4859" s="234" t="str">
        <x:f>IF(MID(F4859,LEN(F4859)-2,1)="1","Earring",IF(MID(F4859,LEN(F4859)-2,1)="2","Necklace",IF(MID(F4859,LEN(F4859)-2,1)="3","Bracelet",IF(MID(F4859,LEN(F4859)-2,1)="4","Ring",IF(MID(F4859,LEN(F4859)-2,1)="5","Anklet","")))))</x:f>
        <x:v>Earring</x:v>
      </x:c>
      <x:c r="H4859" s="234">
        <x:v>1</x:v>
      </x:c>
      <x:c r="I4859" s="448" t="s">
        <x:v>4958</x:v>
      </x:c>
    </x:row>
    <x:row r="4860" spans="5:5">
      <x:c r="E4860" s="194">
        <x:f>SUM(E4851:E4859)</x:f>
        <x:v>9</x:v>
      </x:c>
    </x:row>
    <x:row r="4861" spans="1:9">
      <x:c r="A4861" s="186">
        <x:v>46046</x:v>
      </x:c>
      <x:c r="B4861" s="452" t="s">
        <x:v>7734</x:v>
      </x:c>
      <x:c r="C4861" s="195" t="s">
        <x:v>4165</x:v>
      </x:c>
      <x:c r="D4861" s="194" t="s">
        <x:v>2999</x:v>
      </x:c>
      <x:c r="E4861" s="194">
        <x:v>1</x:v>
      </x:c>
      <x:c r="F4861" s="195" t="s">
        <x:v>5649</x:v>
      </x:c>
      <x:c r="G4861" s="194" t="str">
        <x:f>IF(MID(F4861,LEN(F4861)-2,1)="1","Earring",IF(MID(F4861,LEN(F4861)-2,1)="2","Necklace",IF(MID(F4861,LEN(F4861)-2,1)="3","Bracelet",IF(MID(F4861,LEN(F4861)-2,1)="4","Ring",IF(MID(F4861,LEN(F4861)-2,1)="5","Anklet","")))))</x:f>
        <x:v>Earring</x:v>
      </x:c>
      <x:c r="H4861" s="194">
        <x:v>1</x:v>
      </x:c>
      <x:c r="I4861" s="448" t="s">
        <x:v>7755</x:v>
      </x:c>
    </x:row>
    <x:row r="4862" spans="3:9">
      <x:c r="C4862" s="195" t="s">
        <x:v>8697</x:v>
      </x:c>
      <x:c r="D4862" s="194" t="s">
        <x:v>6795</x:v>
      </x:c>
      <x:c r="E4862" s="194">
        <x:v>1</x:v>
      </x:c>
      <x:c r="F4862" s="1279" t="s">
        <x:v>6222</x:v>
      </x:c>
      <x:c r="G4862" s="1280" t="str">
        <x:f>IF(MID(F4862,LEN(F4862)-2,1)="1","Earring",IF(MID(F4862,LEN(F4862)-2,1)="2","Necklace",IF(MID(F4862,LEN(F4862)-2,1)="3","Bracelet",IF(MID(F4862,LEN(F4862)-2,1)="4","Ring",IF(MID(F4862,LEN(F4862)-2,1)="5","Anklet","")))))</x:f>
        <x:v>Earring</x:v>
      </x:c>
      <x:c r="H4862" s="1280">
        <x:v>1</x:v>
      </x:c>
      <x:c r="I4862" s="448" t="s">
        <x:v>4958</x:v>
      </x:c>
    </x:row>
    <x:row r="4863" spans="3:9">
      <x:c r="C4863" s="195" t="s">
        <x:v>6107</x:v>
      </x:c>
      <x:c r="D4863" s="194" t="str">
        <x:f t="shared" ref="D4863:D4874" si="101">IF(MID(C4863,LEN(C4863)-2,1)="1","Earring",IF(MID(C4863,LEN(C4863)-2,1)="2","Necklace",IF(MID(C4863,LEN(C4863)-2,1)="3","Bracelet",IF(MID(C4863,LEN(C4863)-2,1)="4","Ring",IF(MID(C4863,LEN(C4863)-2,1)="5","Anklet","")))))</x:f>
        <x:v>Bracelet</x:v>
      </x:c>
      <x:c r="E4863" s="194">
        <x:v>2</x:v>
      </x:c>
      <x:c r="F4863" s="195" t="s">
        <x:v>4546</x:v>
      </x:c>
      <x:c r="G4863" s="194" t="str">
        <x:f>IF(MID(F4863,LEN(F4863)-2,1)="1","Earring",IF(MID(F4863,LEN(F4863)-2,1)="2","Necklace",IF(MID(F4863,LEN(F4863)-2,1)="3","Bracelet",IF(MID(F4863,LEN(F4863)-2,1)="4","Ring",IF(MID(F4863,LEN(F4863)-2,1)="5","Anklet","")))))</x:f>
        <x:v>Earring</x:v>
      </x:c>
      <x:c r="H4863" s="194">
        <x:v>1</x:v>
      </x:c>
      <x:c r="I4863" s="448" t="s">
        <x:v>4958</x:v>
      </x:c>
    </x:row>
    <x:row r="4864" spans="3:9">
      <x:c r="C4864" s="195" t="s">
        <x:v>4176</x:v>
      </x:c>
      <x:c r="D4864" s="194" t="str">
        <x:f t="shared" si="101"/>
        <x:v>Bracelet</x:v>
      </x:c>
      <x:c r="E4864" s="194">
        <x:v>1</x:v>
      </x:c>
      <x:c r="F4864" s="195" t="s">
        <x:v>6107</x:v>
      </x:c>
      <x:c r="G4864" s="194" t="str">
        <x:f>IF(MID(F4864,LEN(F4864)-2,1)="1","Earring",IF(MID(F4864,LEN(F4864)-2,1)="2","Necklace",IF(MID(F4864,LEN(F4864)-2,1)="3","Bracelet",IF(MID(F4864,LEN(F4864)-2,1)="4","Ring",IF(MID(F4864,LEN(F4864)-2,1)="5","Anklet","")))))</x:f>
        <x:v>Bracelet</x:v>
      </x:c>
      <x:c r="H4864" s="194">
        <x:v>2</x:v>
      </x:c>
      <x:c r="I4864" s="448" t="s">
        <x:v>4958</x:v>
      </x:c>
    </x:row>
    <x:row r="4865" spans="3:9">
      <x:c r="C4865" s="195" t="s">
        <x:v>5649</x:v>
      </x:c>
      <x:c r="D4865" s="194" t="str">
        <x:f t="shared" si="101"/>
        <x:v>Earring</x:v>
      </x:c>
      <x:c r="E4865" s="194">
        <x:v>1</x:v>
      </x:c>
      <x:c r="F4865" s="195" t="s">
        <x:v>6260</x:v>
      </x:c>
      <x:c r="G4865" s="194" t="str">
        <x:f>IF(MID(F4865,LEN(F4865)-2,1)="1","Earring",IF(MID(F4865,LEN(F4865)-2,1)="2","Necklace",IF(MID(F4865,LEN(F4865)-2,1)="3","Bracelet",IF(MID(F4865,LEN(F4865)-2,1)="4","Ring",IF(MID(F4865,LEN(F4865)-2,1)="5","Anklet","")))))</x:f>
        <x:v>Necklace</x:v>
      </x:c>
      <x:c r="H4865" s="194">
        <x:v>1</x:v>
      </x:c>
      <x:c r="I4865" s="448"/>
    </x:row>
    <x:row r="4866" spans="3:9">
      <x:c r="C4866" s="195" t="s">
        <x:v>6222</x:v>
      </x:c>
      <x:c r="D4866" s="194" t="str">
        <x:f t="shared" si="101"/>
        <x:v>Earring</x:v>
      </x:c>
      <x:c r="E4866" s="194">
        <x:v>1</x:v>
      </x:c>
      <x:c r="F4866" s="195" t="s">
        <x:v>8130</x:v>
      </x:c>
      <x:c r="G4866" s="194" t="str">
        <x:f>IF(MID(F4866,LEN(F4866)-2,1)="1","Earring",IF(MID(F4866,LEN(F4866)-2,1)="2","Necklace",IF(MID(F4866,LEN(F4866)-2,1)="3","Bracelet",IF(MID(F4866,LEN(F4866)-2,1)="4","Ring",IF(MID(F4866,LEN(F4866)-2,1)="5","Anklet","")))))</x:f>
        <x:v>Ring</x:v>
      </x:c>
      <x:c r="H4866" s="194">
        <x:v>1</x:v>
      </x:c>
      <x:c r="I4866" s="448" t="s">
        <x:v>4958</x:v>
      </x:c>
    </x:row>
    <x:row r="4867" spans="3:9">
      <x:c r="C4867" s="195" t="s">
        <x:v>4546</x:v>
      </x:c>
      <x:c r="D4867" s="194" t="str">
        <x:f t="shared" si="101"/>
        <x:v>Earring</x:v>
      </x:c>
      <x:c r="E4867" s="194">
        <x:v>1</x:v>
      </x:c>
      <x:c r="F4867" s="195" t="s">
        <x:v>8893</x:v>
      </x:c>
      <x:c r="G4867" s="194" t="str">
        <x:f>IF(MID(F4867,LEN(F4867)-2,1)="1","Earring",IF(MID(F4867,LEN(F4867)-2,1)="2","Necklace",IF(MID(F4867,LEN(F4867)-2,1)="3","Bracelet",IF(MID(F4867,LEN(F4867)-2,1)="4","Ring",IF(MID(F4867,LEN(F4867)-2,1)="5","Anklet","")))))</x:f>
        <x:v>Earring</x:v>
      </x:c>
      <x:c r="H4867" s="194">
        <x:v>1</x:v>
      </x:c>
      <x:c r="I4867" s="448" t="s">
        <x:v>4958</x:v>
      </x:c>
    </x:row>
    <x:row r="4868" spans="3:9">
      <x:c r="C4868" s="195" t="s">
        <x:v>8893</x:v>
      </x:c>
      <x:c r="D4868" s="194" t="str">
        <x:f t="shared" si="101"/>
        <x:v>Earring</x:v>
      </x:c>
      <x:c r="E4868" s="194">
        <x:v>1</x:v>
      </x:c>
      <x:c r="F4868" s="195" t="s">
        <x:v>4406</x:v>
      </x:c>
      <x:c r="G4868" s="194" t="str">
        <x:f>IF(MID(F4868,LEN(F4868)-2,1)="1","Earring",IF(MID(F4868,LEN(F4868)-2,1)="2","Necklace",IF(MID(F4868,LEN(F4868)-2,1)="3","Bracelet",IF(MID(F4868,LEN(F4868)-2,1)="4","Ring",IF(MID(F4868,LEN(F4868)-2,1)="5","Anklet","")))))</x:f>
        <x:v>Ring</x:v>
      </x:c>
      <x:c r="H4868" s="194">
        <x:v>1</x:v>
      </x:c>
      <x:c r="I4868" s="448"/>
    </x:row>
    <x:row r="4869" spans="3:9">
      <x:c r="C4869" s="195" t="s">
        <x:v>4143</x:v>
      </x:c>
      <x:c r="D4869" s="194" t="str">
        <x:f t="shared" si="101"/>
        <x:v>Earring</x:v>
      </x:c>
      <x:c r="E4869" s="194">
        <x:v>1</x:v>
      </x:c>
      <x:c r="F4869" s="233" t="s">
        <x:v>4165</x:v>
      </x:c>
      <x:c r="G4869" s="234" t="s">
        <x:v>2999</x:v>
      </x:c>
      <x:c r="H4869" s="234">
        <x:v>1</x:v>
      </x:c>
      <x:c r="I4869" s="448"/>
    </x:row>
    <x:row r="4870" spans="3:9">
      <x:c r="C4870" s="195" t="s">
        <x:v>6260</x:v>
      </x:c>
      <x:c r="D4870" s="194" t="str">
        <x:f t="shared" si="101"/>
        <x:v>Necklace</x:v>
      </x:c>
      <x:c r="E4870" s="194">
        <x:v>1</x:v>
      </x:c>
      <x:c r="F4870" s="233" t="s">
        <x:v>8697</x:v>
      </x:c>
      <x:c r="G4870" s="234" t="s">
        <x:v>6795</x:v>
      </x:c>
      <x:c r="H4870" s="234">
        <x:v>1</x:v>
      </x:c>
      <x:c r="I4870" s="448" t="s">
        <x:v>4958</x:v>
      </x:c>
    </x:row>
    <x:row r="4871" spans="3:9">
      <x:c r="C4871" s="195" t="s">
        <x:v>4450</x:v>
      </x:c>
      <x:c r="D4871" s="194" t="str">
        <x:f t="shared" si="101"/>
        <x:v>Necklace</x:v>
      </x:c>
      <x:c r="E4871" s="194">
        <x:v>1</x:v>
      </x:c>
      <x:c r="F4871" s="233" t="s">
        <x:v>4143</x:v>
      </x:c>
      <x:c r="G4871" s="234" t="str">
        <x:f>IF(MID(F4871,LEN(F4871)-2,1)="1","Earring",IF(MID(F4871,LEN(F4871)-2,1)="2","Necklace",IF(MID(F4871,LEN(F4871)-2,1)="3","Bracelet",IF(MID(F4871,LEN(F4871)-2,1)="4","Ring",IF(MID(F4871,LEN(F4871)-2,1)="5","Anklet","")))))</x:f>
        <x:v>Earring</x:v>
      </x:c>
      <x:c r="H4871" s="234">
        <x:v>1</x:v>
      </x:c>
      <x:c r="I4871" s="448"/>
    </x:row>
    <x:row r="4872" spans="3:9">
      <x:c r="C4872" s="195" t="s">
        <x:v>8211</x:v>
      </x:c>
      <x:c r="D4872" s="194" t="str">
        <x:f t="shared" si="101"/>
        <x:v>Necklace</x:v>
      </x:c>
      <x:c r="E4872" s="194">
        <x:v>1</x:v>
      </x:c>
      <x:c r="F4872" s="233" t="s">
        <x:v>4450</x:v>
      </x:c>
      <x:c r="G4872" s="234" t="str">
        <x:f>IF(MID(F4872,LEN(F4872)-2,1)="1","Earring",IF(MID(F4872,LEN(F4872)-2,1)="2","Necklace",IF(MID(F4872,LEN(F4872)-2,1)="3","Bracelet",IF(MID(F4872,LEN(F4872)-2,1)="4","Ring",IF(MID(F4872,LEN(F4872)-2,1)="5","Anklet","")))))</x:f>
        <x:v>Necklace</x:v>
      </x:c>
      <x:c r="H4872" s="234">
        <x:v>1</x:v>
      </x:c>
      <x:c r="I4872" s="448"/>
    </x:row>
    <x:row r="4873" spans="3:9">
      <x:c r="C4873" s="195" t="s">
        <x:v>8130</x:v>
      </x:c>
      <x:c r="D4873" s="194" t="str">
        <x:f t="shared" si="101"/>
        <x:v>Ring</x:v>
      </x:c>
      <x:c r="E4873" s="194">
        <x:v>1</x:v>
      </x:c>
      <x:c r="F4873" s="233" t="s">
        <x:v>4176</x:v>
      </x:c>
      <x:c r="G4873" s="234" t="str">
        <x:f>IF(MID(F4873,LEN(F4873)-2,1)="1","Earring",IF(MID(F4873,LEN(F4873)-2,1)="2","Necklace",IF(MID(F4873,LEN(F4873)-2,1)="3","Bracelet",IF(MID(F4873,LEN(F4873)-2,1)="4","Ring",IF(MID(F4873,LEN(F4873)-2,1)="5","Anklet","")))))</x:f>
        <x:v>Bracelet</x:v>
      </x:c>
      <x:c r="H4873" s="234">
        <x:v>1</x:v>
      </x:c>
      <x:c r="I4873" s="448"/>
    </x:row>
    <x:row r="4874" spans="3:9">
      <x:c r="C4874" s="195" t="s">
        <x:v>4406</x:v>
      </x:c>
      <x:c r="D4874" s="194" t="str">
        <x:f t="shared" si="101"/>
        <x:v>Ring</x:v>
      </x:c>
      <x:c r="E4874" s="194">
        <x:v>1</x:v>
      </x:c>
      <x:c r="F4874" s="233" t="s">
        <x:v>8211</x:v>
      </x:c>
      <x:c r="G4874" s="234" t="str">
        <x:f>IF(MID(F4874,LEN(F4874)-2,1)="1","Earring",IF(MID(F4874,LEN(F4874)-2,1)="2","Necklace",IF(MID(F4874,LEN(F4874)-2,1)="3","Bracelet",IF(MID(F4874,LEN(F4874)-2,1)="4","Ring",IF(MID(F4874,LEN(F4874)-2,1)="5","Anklet","")))))</x:f>
        <x:v>Necklace</x:v>
      </x:c>
      <x:c r="H4874" s="234">
        <x:v>1</x:v>
      </x:c>
      <x:c r="I4874" s="448"/>
    </x:row>
    <x:row r="4875" spans="5:5">
      <x:c r="E4875" s="194">
        <x:f>SUM(E4861:E4874)</x:f>
        <x:v>15</x:v>
      </x:c>
    </x:row>
    <x:row r="4876" spans="1:9">
      <x:c r="A4876" s="186">
        <x:v>46047</x:v>
      </x:c>
      <x:c r="B4876" s="452" t="s">
        <x:v>7772</x:v>
      </x:c>
      <x:c r="C4876" s="195" t="s">
        <x:v>4619</x:v>
      </x:c>
      <x:c r="D4876" s="194" t="str">
        <x:f t="shared" ref="D4876:D4883" si="102">IF(MID(C4876,LEN(C4876)-2,1)="1","Earring",IF(MID(C4876,LEN(C4876)-2,1)="2","Necklace",IF(MID(C4876,LEN(C4876)-2,1)="3","Bracelet",IF(MID(C4876,LEN(C4876)-2,1)="4","Ring",IF(MID(C4876,LEN(C4876)-2,1)="5","Anklet","")))))</x:f>
        <x:v>Bracelet</x:v>
      </x:c>
      <x:c r="E4876" s="194">
        <x:v>1</x:v>
      </x:c>
      <x:c r="F4876" s="1281" t="s">
        <x:v>2100</x:v>
      </x:c>
      <x:c r="G4876" s="1282" t="str">
        <x:f>IF(MID(F4876,LEN(F4876)-2,1)="1","Earring",IF(MID(F4876,LEN(F4876)-2,1)="2","Necklace",IF(MID(F4876,LEN(F4876)-2,1)="3","Bracelet",IF(MID(F4876,LEN(F4876)-2,1)="4","Ring",IF(MID(F4876,LEN(F4876)-2,1)="5","Anklet","")))))</x:f>
        <x:v>Earring</x:v>
      </x:c>
      <x:c r="H4876" s="1282">
        <x:v>1</x:v>
      </x:c>
      <x:c r="I4876" s="448"/>
    </x:row>
    <x:row r="4877" spans="3:9">
      <x:c r="C4877" s="195" t="s">
        <x:v>2180</x:v>
      </x:c>
      <x:c r="D4877" s="194" t="str">
        <x:f t="shared" si="102"/>
        <x:v>Earring</x:v>
      </x:c>
      <x:c r="E4877" s="194">
        <x:v>1</x:v>
      </x:c>
      <x:c r="F4877" s="195" t="s">
        <x:v>5811</x:v>
      </x:c>
      <x:c r="G4877" s="194" t="str">
        <x:f>IF(MID(F4877,LEN(F4877)-2,1)="1","Earring",IF(MID(F4877,LEN(F4877)-2,1)="2","Necklace",IF(MID(F4877,LEN(F4877)-2,1)="3","Bracelet",IF(MID(F4877,LEN(F4877)-2,1)="4","Ring",IF(MID(F4877,LEN(F4877)-2,1)="5","Anklet","")))))</x:f>
        <x:v>Necklace</x:v>
      </x:c>
      <x:c r="H4877" s="194">
        <x:v>1</x:v>
      </x:c>
      <x:c r="I4877" s="448" t="s">
        <x:v>7755</x:v>
      </x:c>
    </x:row>
    <x:row r="4878" spans="3:9">
      <x:c r="C4878" s="195" t="s">
        <x:v>6101</x:v>
      </x:c>
      <x:c r="D4878" s="194" t="str">
        <x:f t="shared" si="102"/>
        <x:v>Earring</x:v>
      </x:c>
      <x:c r="E4878" s="194">
        <x:v>1</x:v>
      </x:c>
      <x:c r="F4878" s="500" t="s">
        <x:v>4299</x:v>
      </x:c>
      <x:c r="G4878" s="501" t="str">
        <x:f>IF(MID(F4878,LEN(F4878)-2,1)="1","Earring",IF(MID(F4878,LEN(F4878)-2,1)="2","Necklace",IF(MID(F4878,LEN(F4878)-2,1)="3","Bracelet",IF(MID(F4878,LEN(F4878)-2,1)="4","Ring",IF(MID(F4878,LEN(F4878)-2,1)="5","Anklet","")))))</x:f>
        <x:v>Bracelet</x:v>
      </x:c>
      <x:c r="H4878" s="501">
        <x:v>1</x:v>
      </x:c>
      <x:c r="I4878" s="448" t="s">
        <x:v>7755</x:v>
      </x:c>
    </x:row>
    <x:row r="4879" spans="3:9">
      <x:c r="C4879" s="195" t="s">
        <x:v>2075</x:v>
      </x:c>
      <x:c r="D4879" s="194" t="str">
        <x:f t="shared" si="102"/>
        <x:v>Earring</x:v>
      </x:c>
      <x:c r="E4879" s="194">
        <x:v>1</x:v>
      </x:c>
      <x:c r="F4879" s="500" t="s">
        <x:v>4763</x:v>
      </x:c>
      <x:c r="G4879" s="501" t="str">
        <x:f>IF(MID(F4879,LEN(F4879)-2,1)="1","Earring",IF(MID(F4879,LEN(F4879)-2,1)="2","Necklace",IF(MID(F4879,LEN(F4879)-2,1)="3","Bracelet",IF(MID(F4879,LEN(F4879)-2,1)="4","Ring",IF(MID(F4879,LEN(F4879)-2,1)="5","Anklet","")))))</x:f>
        <x:v>Ring</x:v>
      </x:c>
      <x:c r="H4879" s="501">
        <x:v>1</x:v>
      </x:c>
      <x:c r="I4879" s="448" t="s">
        <x:v>4958</x:v>
      </x:c>
    </x:row>
    <x:row r="4880" spans="3:9">
      <x:c r="C4880" s="195" t="s">
        <x:v>8473</x:v>
      </x:c>
      <x:c r="D4880" s="194" t="str">
        <x:f t="shared" si="102"/>
        <x:v>Necklace</x:v>
      </x:c>
      <x:c r="E4880" s="194">
        <x:v>1</x:v>
      </x:c>
      <x:c r="F4880" s="500" t="s">
        <x:v>6101</x:v>
      </x:c>
      <x:c r="G4880" s="501" t="str">
        <x:f>IF(MID(F4880,LEN(F4880)-2,1)="1","Earring",IF(MID(F4880,LEN(F4880)-2,1)="2","Necklace",IF(MID(F4880,LEN(F4880)-2,1)="3","Bracelet",IF(MID(F4880,LEN(F4880)-2,1)="4","Ring",IF(MID(F4880,LEN(F4880)-2,1)="5","Anklet","")))))</x:f>
        <x:v>Earring</x:v>
      </x:c>
      <x:c r="H4880" s="501">
        <x:v>1</x:v>
      </x:c>
      <x:c r="I4880" s="448"/>
    </x:row>
    <x:row r="4881" spans="3:9">
      <x:c r="C4881" s="195" t="s">
        <x:v>6950</x:v>
      </x:c>
      <x:c r="D4881" s="194" t="str">
        <x:f t="shared" si="102"/>
        <x:v>Necklace</x:v>
      </x:c>
      <x:c r="E4881" s="194">
        <x:v>1</x:v>
      </x:c>
      <x:c r="F4881" s="195" t="s">
        <x:v>4714</x:v>
      </x:c>
      <x:c r="G4881" s="194" t="str">
        <x:f>IF(MID(F4881,LEN(F4881)-2,1)="1","Earring",IF(MID(F4881,LEN(F4881)-2,1)="2","Necklace",IF(MID(F4881,LEN(F4881)-2,1)="3","Bracelet",IF(MID(F4881,LEN(F4881)-2,1)="4","Ring",IF(MID(F4881,LEN(F4881)-2,1)="5","Anklet","")))))</x:f>
        <x:v>Ring</x:v>
      </x:c>
      <x:c r="H4881" s="194">
        <x:v>1</x:v>
      </x:c>
      <x:c r="I4881" s="448" t="s">
        <x:v>4958</x:v>
      </x:c>
    </x:row>
    <x:row r="4882" spans="3:9">
      <x:c r="C4882" s="195" t="s">
        <x:v>4763</x:v>
      </x:c>
      <x:c r="D4882" s="194" t="str">
        <x:f t="shared" si="102"/>
        <x:v>Ring</x:v>
      </x:c>
      <x:c r="E4882" s="194">
        <x:v>1</x:v>
      </x:c>
      <x:c r="F4882" s="195" t="s">
        <x:v>6950</x:v>
      </x:c>
      <x:c r="G4882" s="194" t="str">
        <x:f>IF(MID(F4882,LEN(F4882)-2,1)="1","Earring",IF(MID(F4882,LEN(F4882)-2,1)="2","Necklace",IF(MID(F4882,LEN(F4882)-2,1)="3","Bracelet",IF(MID(F4882,LEN(F4882)-2,1)="4","Ring",IF(MID(F4882,LEN(F4882)-2,1)="5","Anklet","")))))</x:f>
        <x:v>Necklace</x:v>
      </x:c>
      <x:c r="H4882" s="194">
        <x:v>1</x:v>
      </x:c>
      <x:c r="I4882" s="448" t="s">
        <x:v>7755</x:v>
      </x:c>
    </x:row>
    <x:row r="4883" spans="3:9">
      <x:c r="C4883" s="195" t="s">
        <x:v>4714</x:v>
      </x:c>
      <x:c r="D4883" s="194" t="str">
        <x:f t="shared" si="102"/>
        <x:v>Ring</x:v>
      </x:c>
      <x:c r="E4883" s="194">
        <x:v>1</x:v>
      </x:c>
      <x:c r="F4883" s="355" t="s">
        <x:v>2075</x:v>
      </x:c>
      <x:c r="G4883" s="356" t="str">
        <x:f>IF(MID(F4883,LEN(F4883)-2,1)="1","Earring",IF(MID(F4883,LEN(F4883)-2,1)="2","Necklace",IF(MID(F4883,LEN(F4883)-2,1)="3","Bracelet",IF(MID(F4883,LEN(F4883)-2,1)="4","Ring",IF(MID(F4883,LEN(F4883)-2,1)="5","Anklet","")))))</x:f>
        <x:v>Earring</x:v>
      </x:c>
      <x:c r="H4883" s="356">
        <x:v>1</x:v>
      </x:c>
      <x:c r="I4883" s="448" t="s">
        <x:v>7755</x:v>
      </x:c>
    </x:row>
    <x:row r="4884" spans="5:5">
      <x:c r="E4884" s="194">
        <x:f>SUM(E4876:E4883)</x:f>
        <x:v>8</x:v>
      </x:c>
    </x:row>
    <x:row r="4885" spans="1:9">
      <x:c r="A4885" s="186">
        <x:v>46048</x:v>
      </x:c>
      <x:c r="B4885" s="452" t="s">
        <x:v>7737</x:v>
      </x:c>
      <x:c r="C4885" s="195" t="s">
        <x:v>8425</x:v>
      </x:c>
      <x:c r="D4885" s="194" t="str">
        <x:f t="shared" ref="D4885:D4887" si="103">IF(MID(C4885,LEN(C4885)-2,1)="1","Earring",IF(MID(C4885,LEN(C4885)-2,1)="2","Necklace",IF(MID(C4885,LEN(C4885)-2,1)="3","Bracelet",IF(MID(C4885,LEN(C4885)-2,1)="4","Ring",IF(MID(C4885,LEN(C4885)-2,1)="5","Anklet","")))))</x:f>
        <x:v>Earring</x:v>
      </x:c>
      <x:c r="E4885" s="194">
        <x:v>1</x:v>
      </x:c>
      <x:c r="F4885" s="355" t="s">
        <x:v>5954</x:v>
      </x:c>
      <x:c r="G4885" s="356" t="str">
        <x:f>IF(MID(F4885,LEN(F4885)-2,1)="1","Earring",IF(MID(F4885,LEN(F4885)-2,1)="2","Necklace",IF(MID(F4885,LEN(F4885)-2,1)="3","Bracelet",IF(MID(F4885,LEN(F4885)-2,1)="4","Ring",IF(MID(F4885,LEN(F4885)-2,1)="5","Anklet","")))))</x:f>
        <x:v>Earring</x:v>
      </x:c>
      <x:c r="H4885" s="356">
        <x:v>1</x:v>
      </x:c>
      <x:c r="I4885" s="448" t="s">
        <x:v>7755</x:v>
      </x:c>
    </x:row>
    <x:row r="4886" spans="3:9">
      <x:c r="C4886" s="195" t="s">
        <x:v>2151</x:v>
      </x:c>
      <x:c r="D4886" s="194" t="str">
        <x:f t="shared" si="103"/>
        <x:v>Earring</x:v>
      </x:c>
      <x:c r="E4886" s="194">
        <x:v>1</x:v>
      </x:c>
      <x:c r="F4886" s="195" t="s">
        <x:v>6692</x:v>
      </x:c>
      <x:c r="G4886" s="194" t="str">
        <x:f>IF(MID(F4886,LEN(F4886)-2,1)="1","Earring",IF(MID(F4886,LEN(F4886)-2,1)="2","Necklace",IF(MID(F4886,LEN(F4886)-2,1)="3","Bracelet",IF(MID(F4886,LEN(F4886)-2,1)="4","Ring",IF(MID(F4886,LEN(F4886)-2,1)="5","Anklet","")))))</x:f>
        <x:v>Necklace</x:v>
      </x:c>
      <x:c r="H4886" s="194">
        <x:v>1</x:v>
      </x:c>
      <x:c r="I4886" s="448" t="s">
        <x:v>7755</x:v>
      </x:c>
    </x:row>
    <x:row r="4887" spans="3:9">
      <x:c r="C4887" s="195" t="s">
        <x:v>6692</x:v>
      </x:c>
      <x:c r="D4887" s="194" t="str">
        <x:f t="shared" si="103"/>
        <x:v>Necklace</x:v>
      </x:c>
      <x:c r="E4887" s="194">
        <x:v>1</x:v>
      </x:c>
      <x:c r="F4887" s="233" t="s">
        <x:v>2151</x:v>
      </x:c>
      <x:c r="G4887" s="234" t="str">
        <x:f>IF(MID(F4887,LEN(F4887)-2,1)="1","Earring",IF(MID(F4887,LEN(F4887)-2,1)="2","Necklace",IF(MID(F4887,LEN(F4887)-2,1)="3","Bracelet",IF(MID(F4887,LEN(F4887)-2,1)="4","Ring",IF(MID(F4887,LEN(F4887)-2,1)="5","Anklet","")))))</x:f>
        <x:v>Earring</x:v>
      </x:c>
      <x:c r="H4887" s="234">
        <x:v>1</x:v>
      </x:c>
      <x:c r="I4887" s="448"/>
    </x:row>
    <x:row r="4888" spans="5:5">
      <x:c r="E4888" s="194">
        <x:f>SUM(E4885:E4887)</x:f>
        <x:v>3</x:v>
      </x:c>
    </x:row>
    <x:row r="4889" spans="1:9">
      <x:c r="A4889" s="186">
        <x:v>46049</x:v>
      </x:c>
      <x:c r="B4889" s="452" t="s">
        <x:v>7779</x:v>
      </x:c>
      <x:c r="C4889" s="195" t="s">
        <x:v>8603</x:v>
      </x:c>
      <x:c r="D4889" s="194" t="s">
        <x:v>2999</x:v>
      </x:c>
      <x:c r="E4889" s="194">
        <x:v>1</x:v>
      </x:c>
      <x:c r="F4889" s="355" t="s">
        <x:v>4559</x:v>
      </x:c>
      <x:c r="G4889" s="356" t="str">
        <x:f>IF(MID(F4889,LEN(F4889)-2,1)="1","Earring",IF(MID(F4889,LEN(F4889)-2,1)="2","Necklace",IF(MID(F4889,LEN(F4889)-2,1)="3","Bracelet",IF(MID(F4889,LEN(F4889)-2,1)="4","Ring",IF(MID(F4889,LEN(F4889)-2,1)="5","Anklet","")))))</x:f>
        <x:v>Necklace</x:v>
      </x:c>
      <x:c r="H4889" s="356">
        <x:v>1</x:v>
      </x:c>
      <x:c r="I4889" s="448"/>
    </x:row>
    <x:row r="4890" spans="3:9">
      <x:c r="C4890" s="195" t="s">
        <x:v>4579</x:v>
      </x:c>
      <x:c r="D4890" s="194" t="str">
        <x:f t="shared" ref="D4890:D4897" si="104">IF(MID(C4890,LEN(C4890)-2,1)="1","Earring",IF(MID(C4890,LEN(C4890)-2,1)="2","Necklace",IF(MID(C4890,LEN(C4890)-2,1)="3","Bracelet",IF(MID(C4890,LEN(C4890)-2,1)="4","Ring",IF(MID(C4890,LEN(C4890)-2,1)="5","Anklet","")))))</x:f>
        <x:v>Bracelet</x:v>
      </x:c>
      <x:c r="E4890" s="194">
        <x:v>1</x:v>
      </x:c>
      <x:c r="F4890" s="355" t="s">
        <x:v>4579</x:v>
      </x:c>
      <x:c r="G4890" s="356" t="str">
        <x:f>IF(MID(F4890,LEN(F4890)-2,1)="1","Earring",IF(MID(F4890,LEN(F4890)-2,1)="2","Necklace",IF(MID(F4890,LEN(F4890)-2,1)="3","Bracelet",IF(MID(F4890,LEN(F4890)-2,1)="4","Ring",IF(MID(F4890,LEN(F4890)-2,1)="5","Anklet","")))))</x:f>
        <x:v>Bracelet</x:v>
      </x:c>
      <x:c r="H4890" s="356">
        <x:v>1</x:v>
      </x:c>
      <x:c r="I4890" s="448"/>
    </x:row>
    <x:row r="4891" spans="3:9">
      <x:c r="C4891" s="195" t="s">
        <x:v>4176</x:v>
      </x:c>
      <x:c r="D4891" s="194" t="str">
        <x:f t="shared" si="104"/>
        <x:v>Bracelet</x:v>
      </x:c>
      <x:c r="E4891" s="194">
        <x:v>1</x:v>
      </x:c>
      <x:c r="F4891" s="355" t="s">
        <x:v>1892</x:v>
      </x:c>
      <x:c r="G4891" s="356" t="str">
        <x:f>IF(MID(F4891,LEN(F4891)-2,1)="1","Earring",IF(MID(F4891,LEN(F4891)-2,1)="2","Necklace",IF(MID(F4891,LEN(F4891)-2,1)="3","Bracelet",IF(MID(F4891,LEN(F4891)-2,1)="4","Ring",IF(MID(F4891,LEN(F4891)-2,1)="5","Anklet","")))))</x:f>
        <x:v>Ring</x:v>
      </x:c>
      <x:c r="H4891" s="356">
        <x:v>1</x:v>
      </x:c>
      <x:c r="I4891" s="448" t="s">
        <x:v>4958</x:v>
      </x:c>
    </x:row>
    <x:row r="4892" spans="3:9">
      <x:c r="C4892" s="195" t="s">
        <x:v>5973</x:v>
      </x:c>
      <x:c r="D4892" s="194" t="str">
        <x:f t="shared" si="104"/>
        <x:v>Earring</x:v>
      </x:c>
      <x:c r="E4892" s="194">
        <x:v>1</x:v>
      </x:c>
      <x:c r="F4892" s="195" t="s">
        <x:v>6172</x:v>
      </x:c>
      <x:c r="G4892" s="194" t="str">
        <x:f>IF(MID(F4892,LEN(F4892)-2,1)="1","Earring",IF(MID(F4892,LEN(F4892)-2,1)="2","Necklace",IF(MID(F4892,LEN(F4892)-2,1)="3","Bracelet",IF(MID(F4892,LEN(F4892)-2,1)="4","Ring",IF(MID(F4892,LEN(F4892)-2,1)="5","Anklet","")))))</x:f>
        <x:v>Necklace</x:v>
      </x:c>
      <x:c r="H4892" s="194">
        <x:v>1</x:v>
      </x:c>
      <x:c r="I4892" s="448" t="s">
        <x:v>7755</x:v>
      </x:c>
    </x:row>
    <x:row r="4893" spans="3:9">
      <x:c r="C4893" s="195" t="s">
        <x:v>4559</x:v>
      </x:c>
      <x:c r="D4893" s="194" t="str">
        <x:f t="shared" si="104"/>
        <x:v>Necklace</x:v>
      </x:c>
      <x:c r="E4893" s="194">
        <x:v>1</x:v>
      </x:c>
      <x:c r="F4893" s="233" t="s">
        <x:v>3302</x:v>
      </x:c>
      <x:c r="G4893" s="234" t="str">
        <x:f>IF(MID(F4893,LEN(F4893)-2,1)="1","Earring",IF(MID(F4893,LEN(F4893)-2,1)="2","Necklace",IF(MID(F4893,LEN(F4893)-2,1)="3","Bracelet",IF(MID(F4893,LEN(F4893)-2,1)="4","Ring",IF(MID(F4893,LEN(F4893)-2,1)="5","Anklet","")))))</x:f>
        <x:v>Ring</x:v>
      </x:c>
      <x:c r="H4893" s="234">
        <x:v>1</x:v>
      </x:c>
      <x:c r="I4893" s="448"/>
    </x:row>
    <x:row r="4894" spans="3:9">
      <x:c r="C4894" s="195" t="s">
        <x:v>6172</x:v>
      </x:c>
      <x:c r="D4894" s="194" t="str">
        <x:f t="shared" si="104"/>
        <x:v>Necklace</x:v>
      </x:c>
      <x:c r="E4894" s="194">
        <x:v>1</x:v>
      </x:c>
      <x:c r="F4894" s="233" t="s">
        <x:v>4450</x:v>
      </x:c>
      <x:c r="G4894" s="234" t="str">
        <x:f>IF(MID(F4894,LEN(F4894)-2,1)="1","Earring",IF(MID(F4894,LEN(F4894)-2,1)="2","Necklace",IF(MID(F4894,LEN(F4894)-2,1)="3","Bracelet",IF(MID(F4894,LEN(F4894)-2,1)="4","Ring",IF(MID(F4894,LEN(F4894)-2,1)="5","Anklet","")))))</x:f>
        <x:v>Necklace</x:v>
      </x:c>
      <x:c r="H4894" s="234">
        <x:v>1</x:v>
      </x:c>
      <x:c r="I4894" s="448"/>
    </x:row>
    <x:row r="4895" spans="3:9">
      <x:c r="C4895" s="195" t="s">
        <x:v>4450</x:v>
      </x:c>
      <x:c r="D4895" s="194" t="str">
        <x:f t="shared" si="104"/>
        <x:v>Necklace</x:v>
      </x:c>
      <x:c r="E4895" s="194">
        <x:v>1</x:v>
      </x:c>
      <x:c r="F4895" s="233" t="s">
        <x:v>4176</x:v>
      </x:c>
      <x:c r="G4895" s="234" t="str">
        <x:f>IF(MID(F4895,LEN(F4895)-2,1)="1","Earring",IF(MID(F4895,LEN(F4895)-2,1)="2","Necklace",IF(MID(F4895,LEN(F4895)-2,1)="3","Bracelet",IF(MID(F4895,LEN(F4895)-2,1)="4","Ring",IF(MID(F4895,LEN(F4895)-2,1)="5","Anklet","")))))</x:f>
        <x:v>Bracelet</x:v>
      </x:c>
      <x:c r="H4895" s="234">
        <x:v>1</x:v>
      </x:c>
      <x:c r="I4895" s="448"/>
    </x:row>
    <x:row r="4896" spans="3:9">
      <x:c r="C4896" s="195" t="s">
        <x:v>1892</x:v>
      </x:c>
      <x:c r="D4896" s="194" t="str">
        <x:f t="shared" si="104"/>
        <x:v>Ring</x:v>
      </x:c>
      <x:c r="E4896" s="194">
        <x:v>1</x:v>
      </x:c>
      <x:c r="F4896" s="233" t="s">
        <x:v>8603</x:v>
      </x:c>
      <x:c r="G4896" s="234" t="s">
        <x:v>2999</x:v>
      </x:c>
      <x:c r="H4896" s="234">
        <x:v>1</x:v>
      </x:c>
      <x:c r="I4896" s="448" t="s">
        <x:v>4958</x:v>
      </x:c>
    </x:row>
    <x:row r="4897" spans="3:9">
      <x:c r="C4897" s="195" t="s">
        <x:v>3302</x:v>
      </x:c>
      <x:c r="D4897" s="194" t="str">
        <x:f t="shared" si="104"/>
        <x:v>Ring</x:v>
      </x:c>
      <x:c r="E4897" s="194">
        <x:v>1</x:v>
      </x:c>
      <x:c r="F4897" s="233" t="s">
        <x:v>5973</x:v>
      </x:c>
      <x:c r="G4897" s="234" t="str">
        <x:f>IF(MID(F4897,LEN(F4897)-2,1)="1","Earring",IF(MID(F4897,LEN(F4897)-2,1)="2","Necklace",IF(MID(F4897,LEN(F4897)-2,1)="3","Bracelet",IF(MID(F4897,LEN(F4897)-2,1)="4","Ring",IF(MID(F4897,LEN(F4897)-2,1)="5","Anklet","")))))</x:f>
        <x:v>Earring</x:v>
      </x:c>
      <x:c r="H4897" s="234">
        <x:v>1</x:v>
      </x:c>
      <x:c r="I4897" s="448"/>
    </x:row>
    <x:row r="4898" spans="5:5">
      <x:c r="E4898" s="194">
        <x:f>SUM(E4889:E4897)</x:f>
        <x:v>9</x:v>
      </x:c>
    </x:row>
    <x:row r="4899" spans="1:9">
      <x:c r="A4899" s="186">
        <x:v>46050</x:v>
      </x:c>
      <x:c r="B4899" s="452" t="s">
        <x:v>7762</x:v>
      </x:c>
      <x:c r="C4899" s="195" t="s">
        <x:v>3287</x:v>
      </x:c>
      <x:c r="D4899" s="194" t="str">
        <x:f t="shared" ref="D4899:D4902" si="105">IF(MID(C4899,LEN(C4899)-2,1)="1","Earring",IF(MID(C4899,LEN(C4899)-2,1)="2","Necklace",IF(MID(C4899,LEN(C4899)-2,1)="3","Bracelet",IF(MID(C4899,LEN(C4899)-2,1)="4","Ring",IF(MID(C4899,LEN(C4899)-2,1)="5","Anklet","")))))</x:f>
        <x:v>Bracelet</x:v>
      </x:c>
      <x:c r="E4899" s="194">
        <x:v>1</x:v>
      </x:c>
      <x:c r="F4899" s="195" t="s">
        <x:v>8157</x:v>
      </x:c>
      <x:c r="G4899" s="194" t="str">
        <x:f>IF(MID(F4899,LEN(F4899)-2,1)="1","Earring",IF(MID(F4899,LEN(F4899)-2,1)="2","Necklace",IF(MID(F4899,LEN(F4899)-2,1)="3","Bracelet",IF(MID(F4899,LEN(F4899)-2,1)="4","Ring",IF(MID(F4899,LEN(F4899)-2,1)="5","Anklet","")))))</x:f>
        <x:v>Earring</x:v>
      </x:c>
      <x:c r="H4899" s="194">
        <x:v>1</x:v>
      </x:c>
      <x:c r="I4899" s="448" t="s">
        <x:v>7755</x:v>
      </x:c>
    </x:row>
    <x:row r="4900" spans="3:9">
      <x:c r="C4900" s="195" t="s">
        <x:v>8851</x:v>
      </x:c>
      <x:c r="D4900" s="194" t="str">
        <x:f t="shared" si="105"/>
        <x:v>Earring</x:v>
      </x:c>
      <x:c r="E4900" s="194">
        <x:v>1</x:v>
      </x:c>
      <x:c r="F4900" s="355" t="s">
        <x:v>1910</x:v>
      </x:c>
      <x:c r="G4900" s="356" t="s">
        <x:v>6843</x:v>
      </x:c>
      <x:c r="H4900" s="356">
        <x:v>1</x:v>
      </x:c>
      <x:c r="I4900" s="448" t="s">
        <x:v>4958</x:v>
      </x:c>
    </x:row>
    <x:row r="4901" spans="3:9">
      <x:c r="C4901" s="195" t="s">
        <x:v>4143</x:v>
      </x:c>
      <x:c r="D4901" s="194" t="str">
        <x:f t="shared" si="105"/>
        <x:v>Earring</x:v>
      </x:c>
      <x:c r="E4901" s="194">
        <x:v>1</x:v>
      </x:c>
      <x:c r="F4901" s="195" t="s">
        <x:v>3287</x:v>
      </x:c>
      <x:c r="G4901" s="194" t="str">
        <x:f>IF(MID(F4901,LEN(F4901)-2,1)="1","Earring",IF(MID(F4901,LEN(F4901)-2,1)="2","Necklace",IF(MID(F4901,LEN(F4901)-2,1)="3","Bracelet",IF(MID(F4901,LEN(F4901)-2,1)="4","Ring",IF(MID(F4901,LEN(F4901)-2,1)="5","Anklet","")))))</x:f>
        <x:v>Bracelet</x:v>
      </x:c>
      <x:c r="H4901" s="194">
        <x:v>1</x:v>
      </x:c>
      <x:c r="I4901" s="448"/>
    </x:row>
    <x:row r="4902" spans="3:9">
      <x:c r="C4902" s="195" t="s">
        <x:v>3394</x:v>
      </x:c>
      <x:c r="D4902" s="194" t="str">
        <x:f t="shared" si="105"/>
        <x:v>Earring</x:v>
      </x:c>
      <x:c r="E4902" s="194">
        <x:v>1</x:v>
      </x:c>
      <x:c r="F4902" s="195" t="s">
        <x:v>4559</x:v>
      </x:c>
      <x:c r="G4902" s="194" t="str">
        <x:f>IF(MID(F4902,LEN(F4902)-2,1)="1","Earring",IF(MID(F4902,LEN(F4902)-2,1)="2","Necklace",IF(MID(F4902,LEN(F4902)-2,1)="3","Bracelet",IF(MID(F4902,LEN(F4902)-2,1)="4","Ring",IF(MID(F4902,LEN(F4902)-2,1)="5","Anklet","")))))</x:f>
        <x:v>Necklace</x:v>
      </x:c>
      <x:c r="H4902" s="194">
        <x:v>1</x:v>
      </x:c>
      <x:c r="I4902" s="448" t="s">
        <x:v>4958</x:v>
      </x:c>
    </x:row>
    <x:row r="4903" spans="3:9">
      <x:c r="C4903" s="195" t="s">
        <x:v>1910</x:v>
      </x:c>
      <x:c r="D4903" s="194" t="s">
        <x:v>6843</x:v>
      </x:c>
      <x:c r="E4903" s="194">
        <x:v>1</x:v>
      </x:c>
      <x:c r="F4903" s="233" t="s">
        <x:v>4143</x:v>
      </x:c>
      <x:c r="G4903" s="234" t="str">
        <x:f>IF(MID(F4903,LEN(F4903)-2,1)="1","Earring",IF(MID(F4903,LEN(F4903)-2,1)="2","Necklace",IF(MID(F4903,LEN(F4903)-2,1)="3","Bracelet",IF(MID(F4903,LEN(F4903)-2,1)="4","Ring",IF(MID(F4903,LEN(F4903)-2,1)="5","Anklet","")))))</x:f>
        <x:v>Earring</x:v>
      </x:c>
      <x:c r="H4903" s="234">
        <x:v>1</x:v>
      </x:c>
      <x:c r="I4903" s="448" t="s">
        <x:v>4958</x:v>
      </x:c>
    </x:row>
    <x:row r="4904" spans="3:9">
      <x:c r="C4904" s="195" t="s">
        <x:v>8863</x:v>
      </x:c>
      <x:c r="D4904" s="194" t="s">
        <x:v>6843</x:v>
      </x:c>
      <x:c r="E4904" s="194">
        <x:v>1</x:v>
      </x:c>
      <x:c r="F4904" s="233" t="s">
        <x:v>8863</x:v>
      </x:c>
      <x:c r="G4904" s="234" t="s">
        <x:v>6843</x:v>
      </x:c>
      <x:c r="H4904" s="234">
        <x:v>1</x:v>
      </x:c>
      <x:c r="I4904" s="448" t="s">
        <x:v>7755</x:v>
      </x:c>
    </x:row>
    <x:row r="4905" spans="3:9">
      <x:c r="C4905" s="195" t="s">
        <x:v>4559</x:v>
      </x:c>
      <x:c r="D4905" s="194" t="str">
        <x:f>IF(MID(C4905,LEN(C4905)-2,1)="1","Earring",IF(MID(C4905,LEN(C4905)-2,1)="2","Necklace",IF(MID(C4905,LEN(C4905)-2,1)="3","Bracelet",IF(MID(C4905,LEN(C4905)-2,1)="4","Ring",IF(MID(C4905,LEN(C4905)-2,1)="5","Anklet","")))))</x:f>
        <x:v>Necklace</x:v>
      </x:c>
      <x:c r="E4905" s="194">
        <x:v>1</x:v>
      </x:c>
      <x:c r="F4905" s="233" t="s">
        <x:v>3394</x:v>
      </x:c>
      <x:c r="G4905" s="234" t="str">
        <x:f>IF(MID(F4905,LEN(F4905)-2,1)="1","Earring",IF(MID(F4905,LEN(F4905)-2,1)="2","Necklace",IF(MID(F4905,LEN(F4905)-2,1)="3","Bracelet",IF(MID(F4905,LEN(F4905)-2,1)="4","Ring",IF(MID(F4905,LEN(F4905)-2,1)="5","Anklet","")))))</x:f>
        <x:v>Earring</x:v>
      </x:c>
      <x:c r="H4905" s="234">
        <x:v>1</x:v>
      </x:c>
      <x:c r="I4905" s="448"/>
    </x:row>
    <x:row r="4906" spans="5:5">
      <x:c r="E4906" s="194">
        <x:f>SUM(E4899:E4905)</x:f>
        <x:v>7</x:v>
      </x:c>
    </x:row>
    <x:row r="4907" spans="1:9">
      <x:c r="A4907" s="186">
        <x:v>46051</x:v>
      </x:c>
      <x:c r="B4907" s="452" t="s">
        <x:v>7753</x:v>
      </x:c>
      <x:c r="C4907" s="195" t="s">
        <x:v>3444</x:v>
      </x:c>
      <x:c r="D4907" s="194" t="s">
        <x:v>2999</x:v>
      </x:c>
      <x:c r="E4907" s="194">
        <x:v>1</x:v>
      </x:c>
      <x:c r="F4907" s="1300" t="s">
        <x:v>3444</x:v>
      </x:c>
      <x:c r="G4907" s="1301" t="s">
        <x:v>2999</x:v>
      </x:c>
      <x:c r="H4907" s="1301">
        <x:v>1</x:v>
      </x:c>
      <x:c r="I4907" s="448" t="s">
        <x:v>7755</x:v>
      </x:c>
    </x:row>
    <x:row r="4908" spans="3:9">
      <x:c r="C4908" s="195" t="s">
        <x:v>4782</x:v>
      </x:c>
      <x:c r="D4908" s="194" t="str">
        <x:f t="shared" ref="D4908:D4913" si="106">IF(MID(C4908,LEN(C4908)-2,1)="1","Earring",IF(MID(C4908,LEN(C4908)-2,1)="2","Necklace",IF(MID(C4908,LEN(C4908)-2,1)="3","Bracelet",IF(MID(C4908,LEN(C4908)-2,1)="4","Ring",IF(MID(C4908,LEN(C4908)-2,1)="5","Anklet","")))))</x:f>
        <x:v>Bracelet</x:v>
      </x:c>
      <x:c r="E4908" s="194">
        <x:v>1</x:v>
      </x:c>
      <x:c r="F4908" s="195" t="s">
        <x:v>6093</x:v>
      </x:c>
      <x:c r="G4908" s="194" t="str">
        <x:f>IF(MID(F4908,LEN(F4908)-2,1)="1","Earring",IF(MID(F4908,LEN(F4908)-2,1)="2","Necklace",IF(MID(F4908,LEN(F4908)-2,1)="3","Bracelet",IF(MID(F4908,LEN(F4908)-2,1)="4","Ring",IF(MID(F4908,LEN(F4908)-2,1)="5","Anklet","")))))</x:f>
        <x:v>Ring</x:v>
      </x:c>
      <x:c r="H4908" s="194">
        <x:v>1</x:v>
      </x:c>
      <x:c r="I4908" s="448"/>
    </x:row>
    <x:row r="4909" spans="3:9">
      <x:c r="C4909" s="195" t="s">
        <x:v>4143</x:v>
      </x:c>
      <x:c r="D4909" s="194" t="str">
        <x:f t="shared" si="106"/>
        <x:v>Earring</x:v>
      </x:c>
      <x:c r="E4909" s="194">
        <x:v>1</x:v>
      </x:c>
      <x:c r="F4909" s="355" t="s">
        <x:v>6787</x:v>
      </x:c>
      <x:c r="G4909" s="356" t="str">
        <x:f>IF(MID(F4909,LEN(F4909)-2,1)="1","Earring",IF(MID(F4909,LEN(F4909)-2,1)="2","Necklace",IF(MID(F4909,LEN(F4909)-2,1)="3","Bracelet",IF(MID(F4909,LEN(F4909)-2,1)="4","Ring",IF(MID(F4909,LEN(F4909)-2,1)="5","Anklet","")))))</x:f>
        <x:v>Ring</x:v>
      </x:c>
      <x:c r="H4909" s="356">
        <x:v>1</x:v>
      </x:c>
      <x:c r="I4909" s="448"/>
    </x:row>
    <x:row r="4910" spans="3:9">
      <x:c r="C4910" s="195" t="s">
        <x:v>6093</x:v>
      </x:c>
      <x:c r="D4910" s="194" t="str">
        <x:f t="shared" si="106"/>
        <x:v>Ring</x:v>
      </x:c>
      <x:c r="E4910" s="194">
        <x:v>1</x:v>
      </x:c>
      <x:c r="F4910" s="195" t="s">
        <x:v>4143</x:v>
      </x:c>
      <x:c r="G4910" s="194" t="str">
        <x:f>IF(MID(F4910,LEN(F4910)-2,1)="1","Earring",IF(MID(F4910,LEN(F4910)-2,1)="2","Necklace",IF(MID(F4910,LEN(F4910)-2,1)="3","Bracelet",IF(MID(F4910,LEN(F4910)-2,1)="4","Ring",IF(MID(F4910,LEN(F4910)-2,1)="5","Anklet","")))))</x:f>
        <x:v>Earring</x:v>
      </x:c>
      <x:c r="H4910" s="194">
        <x:v>1</x:v>
      </x:c>
      <x:c r="I4910" s="448" t="s">
        <x:v>7755</x:v>
      </x:c>
    </x:row>
    <x:row r="4911" spans="3:9">
      <x:c r="C4911" s="195" t="s">
        <x:v>6787</x:v>
      </x:c>
      <x:c r="D4911" s="194" t="str">
        <x:f t="shared" si="106"/>
        <x:v>Ring</x:v>
      </x:c>
      <x:c r="E4911" s="194">
        <x:v>1</x:v>
      </x:c>
      <x:c r="F4911" s="233" t="s">
        <x:v>4782</x:v>
      </x:c>
      <x:c r="G4911" s="234" t="str">
        <x:f>IF(MID(F4911,LEN(F4911)-2,1)="1","Earring",IF(MID(F4911,LEN(F4911)-2,1)="2","Necklace",IF(MID(F4911,LEN(F4911)-2,1)="3","Bracelet",IF(MID(F4911,LEN(F4911)-2,1)="4","Ring",IF(MID(F4911,LEN(F4911)-2,1)="5","Anklet","")))))</x:f>
        <x:v>Bracelet</x:v>
      </x:c>
      <x:c r="H4911" s="234">
        <x:v>1</x:v>
      </x:c>
      <x:c r="I4911" s="448"/>
    </x:row>
    <x:row r="4912" spans="3:9">
      <x:c r="C4912" s="195" t="s">
        <x:v>4583</x:v>
      </x:c>
      <x:c r="D4912" s="194" t="str">
        <x:f t="shared" si="106"/>
        <x:v>Ring</x:v>
      </x:c>
      <x:c r="E4912" s="194">
        <x:v>2</x:v>
      </x:c>
      <x:c r="F4912" s="233" t="s">
        <x:v>4583</x:v>
      </x:c>
      <x:c r="G4912" s="234" t="str">
        <x:f>IF(MID(F4912,LEN(F4912)-2,1)="1","Earring",IF(MID(F4912,LEN(F4912)-2,1)="2","Necklace",IF(MID(F4912,LEN(F4912)-2,1)="3","Bracelet",IF(MID(F4912,LEN(F4912)-2,1)="4","Ring",IF(MID(F4912,LEN(F4912)-2,1)="5","Anklet","")))))</x:f>
        <x:v>Ring</x:v>
      </x:c>
      <x:c r="H4912" s="234">
        <x:v>2</x:v>
      </x:c>
      <x:c r="I4912" s="448"/>
    </x:row>
    <x:row r="4913" spans="3:9">
      <x:c r="C4913" s="195" t="s">
        <x:v>4538</x:v>
      </x:c>
      <x:c r="D4913" s="194" t="str">
        <x:f t="shared" si="106"/>
        <x:v>Ring</x:v>
      </x:c>
      <x:c r="E4913" s="194">
        <x:v>1</x:v>
      </x:c>
      <x:c r="F4913" s="233" t="s">
        <x:v>4538</x:v>
      </x:c>
      <x:c r="G4913" s="234" t="str">
        <x:f>IF(MID(F4913,LEN(F4913)-2,1)="1","Earring",IF(MID(F4913,LEN(F4913)-2,1)="2","Necklace",IF(MID(F4913,LEN(F4913)-2,1)="3","Bracelet",IF(MID(F4913,LEN(F4913)-2,1)="4","Ring",IF(MID(F4913,LEN(F4913)-2,1)="5","Anklet","")))))</x:f>
        <x:v>Ring</x:v>
      </x:c>
      <x:c r="H4913" s="234">
        <x:v>1</x:v>
      </x:c>
      <x:c r="I4913" s="448"/>
    </x:row>
    <x:row r="4914" spans="5:5">
      <x:c r="E4914" s="194">
        <x:f>SUM(E4907:E4913)</x:f>
        <x:v>8</x:v>
      </x:c>
    </x:row>
    <x:row r="4915" spans="1:9">
      <x:c r="A4915" s="186">
        <x:v>46052</x:v>
      </x:c>
      <x:c r="B4915" s="452" t="s">
        <x:v>7716</x:v>
      </x:c>
      <x:c r="C4915" s="195" t="s">
        <x:v>3308</x:v>
      </x:c>
      <x:c r="D4915" s="194" t="str">
        <x:f t="shared" ref="D4915:D4928" si="107">IF(MID(C4915,LEN(C4915)-2,1)="1","Earring",IF(MID(C4915,LEN(C4915)-2,1)="2","Necklace",IF(MID(C4915,LEN(C4915)-2,1)="3","Bracelet",IF(MID(C4915,LEN(C4915)-2,1)="4","Ring",IF(MID(C4915,LEN(C4915)-2,1)="5","Anklet","")))))</x:f>
        <x:v>Bracelet</x:v>
      </x:c>
      <x:c r="E4915" s="194">
        <x:v>1</x:v>
      </x:c>
      <x:c r="F4915" s="543" t="s">
        <x:v>5716</x:v>
      </x:c>
      <x:c r="G4915" s="544" t="str">
        <x:f>IF(MID(F4915,LEN(F4915)-2,1)="1","Earring",IF(MID(F4915,LEN(F4915)-2,1)="2","Necklace",IF(MID(F4915,LEN(F4915)-2,1)="3","Bracelet",IF(MID(F4915,LEN(F4915)-2,1)="4","Ring",IF(MID(F4915,LEN(F4915)-2,1)="5","Anklet","")))))</x:f>
        <x:v>Earring</x:v>
      </x:c>
      <x:c r="H4915" s="544">
        <x:v>1</x:v>
      </x:c>
      <x:c r="I4915" s="448"/>
    </x:row>
    <x:row r="4916" spans="3:9">
      <x:c r="C4916" s="195" t="s">
        <x:v>4484</x:v>
      </x:c>
      <x:c r="D4916" s="194" t="str">
        <x:f t="shared" si="107"/>
        <x:v>Bracelet</x:v>
      </x:c>
      <x:c r="E4916" s="194">
        <x:v>1</x:v>
      </x:c>
      <x:c r="F4916" s="543" t="s">
        <x:v>1963</x:v>
      </x:c>
      <x:c r="G4916" s="544" t="str">
        <x:f>IF(MID(F4916,LEN(F4916)-2,1)="1","Earring",IF(MID(F4916,LEN(F4916)-2,1)="2","Necklace",IF(MID(F4916,LEN(F4916)-2,1)="3","Bracelet",IF(MID(F4916,LEN(F4916)-2,1)="4","Ring",IF(MID(F4916,LEN(F4916)-2,1)="5","Anklet","")))))</x:f>
        <x:v>Earring</x:v>
      </x:c>
      <x:c r="H4916" s="544">
        <x:v>1</x:v>
      </x:c>
      <x:c r="I4916" s="448"/>
    </x:row>
    <x:row r="4917" spans="3:9">
      <x:c r="C4917" s="195" t="s">
        <x:v>4579</x:v>
      </x:c>
      <x:c r="D4917" s="194" t="str">
        <x:f t="shared" si="107"/>
        <x:v>Bracelet</x:v>
      </x:c>
      <x:c r="E4917" s="194">
        <x:v>1</x:v>
      </x:c>
      <x:c r="F4917" s="195" t="s">
        <x:v>9120</x:v>
      </x:c>
      <x:c r="G4917" s="194" t="str">
        <x:f>IF(MID(F4917,LEN(F4917)-2,1)="1","Earring",IF(MID(F4917,LEN(F4917)-2,1)="2","Necklace",IF(MID(F4917,LEN(F4917)-2,1)="3","Bracelet",IF(MID(F4917,LEN(F4917)-2,1)="4","Ring",IF(MID(F4917,LEN(F4917)-2,1)="5","Anklet","")))))</x:f>
        <x:v>Ring</x:v>
      </x:c>
      <x:c r="H4917" s="194">
        <x:v>1</x:v>
      </x:c>
      <x:c r="I4917" s="448" t="s">
        <x:v>7755</x:v>
      </x:c>
    </x:row>
    <x:row r="4918" spans="3:9">
      <x:c r="C4918" s="195" t="s">
        <x:v>5696</x:v>
      </x:c>
      <x:c r="D4918" s="194" t="str">
        <x:f t="shared" si="107"/>
        <x:v>Bracelet</x:v>
      </x:c>
      <x:c r="E4918" s="194">
        <x:v>1</x:v>
      </x:c>
      <x:c r="F4918" s="195" t="s">
        <x:v>4521</x:v>
      </x:c>
      <x:c r="G4918" s="194" t="str">
        <x:f>IF(MID(F4918,LEN(F4918)-2,1)="1","Earring",IF(MID(F4918,LEN(F4918)-2,1)="2","Necklace",IF(MID(F4918,LEN(F4918)-2,1)="3","Bracelet",IF(MID(F4918,LEN(F4918)-2,1)="4","Ring",IF(MID(F4918,LEN(F4918)-2,1)="5","Anklet","")))))</x:f>
        <x:v>Ring</x:v>
      </x:c>
      <x:c r="H4918" s="194">
        <x:v>1</x:v>
      </x:c>
      <x:c r="I4918" s="448" t="s">
        <x:v>7755</x:v>
      </x:c>
    </x:row>
    <x:row r="4919" spans="3:9">
      <x:c r="C4919" s="195" t="s">
        <x:v>2190</x:v>
      </x:c>
      <x:c r="D4919" s="194" t="str">
        <x:f t="shared" si="107"/>
        <x:v>Bracelet</x:v>
      </x:c>
      <x:c r="E4919" s="194">
        <x:v>1</x:v>
      </x:c>
      <x:c r="F4919" s="1311" t="s">
        <x:v>6719</x:v>
      </x:c>
      <x:c r="G4919" s="1312" t="str">
        <x:f>IF(MID(F4919,LEN(F4919)-2,1)="1","Earring",IF(MID(F4919,LEN(F4919)-2,1)="2","Necklace",IF(MID(F4919,LEN(F4919)-2,1)="3","Bracelet",IF(MID(F4919,LEN(F4919)-2,1)="4","Ring",IF(MID(F4919,LEN(F4919)-2,1)="5","Anklet","")))))</x:f>
        <x:v>Earring</x:v>
      </x:c>
      <x:c r="H4919" s="1312">
        <x:v>1</x:v>
      </x:c>
      <x:c r="I4919" s="448"/>
    </x:row>
    <x:row r="4920" spans="3:9">
      <x:c r="C4920" s="195" t="s">
        <x:v>5716</x:v>
      </x:c>
      <x:c r="D4920" s="194" t="str">
        <x:f t="shared" si="107"/>
        <x:v>Earring</x:v>
      </x:c>
      <x:c r="E4920" s="194">
        <x:v>1</x:v>
      </x:c>
      <x:c r="F4920" s="1311" t="s">
        <x:v>3308</x:v>
      </x:c>
      <x:c r="G4920" s="1312" t="str">
        <x:f>IF(MID(F4920,LEN(F4920)-2,1)="1","Earring",IF(MID(F4920,LEN(F4920)-2,1)="2","Necklace",IF(MID(F4920,LEN(F4920)-2,1)="3","Bracelet",IF(MID(F4920,LEN(F4920)-2,1)="4","Ring",IF(MID(F4920,LEN(F4920)-2,1)="5","Anklet","")))))</x:f>
        <x:v>Bracelet</x:v>
      </x:c>
      <x:c r="H4920" s="1312">
        <x:v>1</x:v>
      </x:c>
      <x:c r="I4920" s="448"/>
    </x:row>
    <x:row r="4921" spans="3:9">
      <x:c r="C4921" s="195" t="s">
        <x:v>1963</x:v>
      </x:c>
      <x:c r="D4921" s="194" t="str">
        <x:f t="shared" si="107"/>
        <x:v>Earring</x:v>
      </x:c>
      <x:c r="E4921" s="194">
        <x:v>1</x:v>
      </x:c>
      <x:c r="F4921" s="195" t="s">
        <x:v>3342</x:v>
      </x:c>
      <x:c r="G4921" s="194" t="str">
        <x:f>IF(MID(F4921,LEN(F4921)-2,1)="1","Earring",IF(MID(F4921,LEN(F4921)-2,1)="2","Necklace",IF(MID(F4921,LEN(F4921)-2,1)="3","Bracelet",IF(MID(F4921,LEN(F4921)-2,1)="4","Ring",IF(MID(F4921,LEN(F4921)-2,1)="5","Anklet","")))))</x:f>
        <x:v>Necklace</x:v>
      </x:c>
      <x:c r="H4921" s="194">
        <x:v>1</x:v>
      </x:c>
      <x:c r="I4921" s="448" t="s">
        <x:v>7755</x:v>
      </x:c>
    </x:row>
    <x:row r="4922" spans="3:9">
      <x:c r="C4922" s="195" t="s">
        <x:v>6719</x:v>
      </x:c>
      <x:c r="D4922" s="194" t="str">
        <x:f t="shared" si="107"/>
        <x:v>Earring</x:v>
      </x:c>
      <x:c r="E4922" s="194">
        <x:v>1</x:v>
      </x:c>
      <x:c r="F4922" s="535" t="s">
        <x:v>1851</x:v>
      </x:c>
      <x:c r="G4922" s="536" t="str">
        <x:f>IF(MID(F4922,LEN(F4922)-2,1)="1","Earring",IF(MID(F4922,LEN(F4922)-2,1)="2","Necklace",IF(MID(F4922,LEN(F4922)-2,1)="3","Bracelet",IF(MID(F4922,LEN(F4922)-2,1)="4","Ring",IF(MID(F4922,LEN(F4922)-2,1)="5","Anklet","")))))</x:f>
        <x:v>Earring</x:v>
      </x:c>
      <x:c r="H4922" s="536">
        <x:v>1</x:v>
      </x:c>
      <x:c r="I4922" s="448" t="s">
        <x:v>4958</x:v>
      </x:c>
    </x:row>
    <x:row r="4923" spans="3:9">
      <x:c r="C4923" s="195" t="s">
        <x:v>1851</x:v>
      </x:c>
      <x:c r="D4923" s="194" t="str">
        <x:f t="shared" si="107"/>
        <x:v>Earring</x:v>
      </x:c>
      <x:c r="E4923" s="194">
        <x:v>1</x:v>
      </x:c>
      <x:c r="F4923" s="535" t="s">
        <x:v>4753</x:v>
      </x:c>
      <x:c r="G4923" s="536" t="s">
        <x:v>6843</x:v>
      </x:c>
      <x:c r="H4923" s="536">
        <x:v>2</x:v>
      </x:c>
      <x:c r="I4923" s="448"/>
    </x:row>
    <x:row r="4924" spans="3:9">
      <x:c r="C4924" s="195" t="s">
        <x:v>5809</x:v>
      </x:c>
      <x:c r="D4924" s="194" t="str">
        <x:f t="shared" si="107"/>
        <x:v>Earring</x:v>
      </x:c>
      <x:c r="E4924" s="194">
        <x:v>1</x:v>
      </x:c>
      <x:c r="F4924" s="195" t="s">
        <x:v>6923</x:v>
      </x:c>
      <x:c r="G4924" s="194" t="str">
        <x:f>IF(MID(F4924,LEN(F4924)-2,1)="1","Earring",IF(MID(F4924,LEN(F4924)-2,1)="2","Necklace",IF(MID(F4924,LEN(F4924)-2,1)="3","Bracelet",IF(MID(F4924,LEN(F4924)-2,1)="4","Ring",IF(MID(F4924,LEN(F4924)-2,1)="5","Anklet","")))))</x:f>
        <x:v>Necklace</x:v>
      </x:c>
      <x:c r="H4924" s="194">
        <x:v>1</x:v>
      </x:c>
      <x:c r="I4924" s="448" t="s">
        <x:v>7755</x:v>
      </x:c>
    </x:row>
    <x:row r="4925" spans="3:9">
      <x:c r="C4925" s="195" t="s">
        <x:v>9051</x:v>
      </x:c>
      <x:c r="D4925" s="194" t="str">
        <x:f t="shared" si="107"/>
        <x:v>Earring</x:v>
      </x:c>
      <x:c r="E4925" s="194">
        <x:v>1</x:v>
      </x:c>
      <x:c r="F4925" s="195" t="s">
        <x:v>4484</x:v>
      </x:c>
      <x:c r="G4925" s="194" t="str">
        <x:f>IF(MID(F4925,LEN(F4925)-2,1)="1","Earring",IF(MID(F4925,LEN(F4925)-2,1)="2","Necklace",IF(MID(F4925,LEN(F4925)-2,1)="3","Bracelet",IF(MID(F4925,LEN(F4925)-2,1)="4","Ring",IF(MID(F4925,LEN(F4925)-2,1)="5","Anklet","")))))</x:f>
        <x:v>Bracelet</x:v>
      </x:c>
      <x:c r="H4925" s="194">
        <x:v>1</x:v>
      </x:c>
      <x:c r="I4925" s="448"/>
    </x:row>
    <x:row r="4926" spans="3:9">
      <x:c r="C4926" s="195" t="s">
        <x:v>4565</x:v>
      </x:c>
      <x:c r="D4926" s="194" t="str">
        <x:f t="shared" si="107"/>
        <x:v>Earring</x:v>
      </x:c>
      <x:c r="E4926" s="194">
        <x:v>1</x:v>
      </x:c>
      <x:c r="F4926" s="195" t="s">
        <x:v>4579</x:v>
      </x:c>
      <x:c r="G4926" s="194" t="str">
        <x:f>IF(MID(F4926,LEN(F4926)-2,1)="1","Earring",IF(MID(F4926,LEN(F4926)-2,1)="2","Necklace",IF(MID(F4926,LEN(F4926)-2,1)="3","Bracelet",IF(MID(F4926,LEN(F4926)-2,1)="4","Ring",IF(MID(F4926,LEN(F4926)-2,1)="5","Anklet","")))))</x:f>
        <x:v>Bracelet</x:v>
      </x:c>
      <x:c r="H4926" s="194">
        <x:v>1</x:v>
      </x:c>
      <x:c r="I4926" s="448" t="s">
        <x:v>4958</x:v>
      </x:c>
    </x:row>
    <x:row r="4927" spans="3:9">
      <x:c r="C4927" s="195" t="s">
        <x:v>4117</x:v>
      </x:c>
      <x:c r="D4927" s="194" t="str">
        <x:f t="shared" si="107"/>
        <x:v>Earring</x:v>
      </x:c>
      <x:c r="E4927" s="194">
        <x:v>1</x:v>
      </x:c>
      <x:c r="F4927" s="355" t="s">
        <x:v>5809</x:v>
      </x:c>
      <x:c r="G4927" s="356" t="str">
        <x:f>IF(MID(F4927,LEN(F4927)-2,1)="1","Earring",IF(MID(F4927,LEN(F4927)-2,1)="2","Necklace",IF(MID(F4927,LEN(F4927)-2,1)="3","Bracelet",IF(MID(F4927,LEN(F4927)-2,1)="4","Ring",IF(MID(F4927,LEN(F4927)-2,1)="5","Anklet","")))))</x:f>
        <x:v>Earring</x:v>
      </x:c>
      <x:c r="H4927" s="356">
        <x:v>1</x:v>
      </x:c>
      <x:c r="I4927" s="448" t="s">
        <x:v>7755</x:v>
      </x:c>
    </x:row>
    <x:row r="4928" spans="3:9">
      <x:c r="C4928" s="195" t="s">
        <x:v>4574</x:v>
      </x:c>
      <x:c r="D4928" s="194" t="str">
        <x:f t="shared" si="107"/>
        <x:v>Earring</x:v>
      </x:c>
      <x:c r="E4928" s="194">
        <x:v>1</x:v>
      </x:c>
      <x:c r="F4928" s="355" t="s">
        <x:v>5696</x:v>
      </x:c>
      <x:c r="G4928" s="356" t="str">
        <x:f>IF(MID(F4928,LEN(F4928)-2,1)="1","Earring",IF(MID(F4928,LEN(F4928)-2,1)="2","Necklace",IF(MID(F4928,LEN(F4928)-2,1)="3","Bracelet",IF(MID(F4928,LEN(F4928)-2,1)="4","Ring",IF(MID(F4928,LEN(F4928)-2,1)="5","Anklet","")))))</x:f>
        <x:v>Bracelet</x:v>
      </x:c>
      <x:c r="H4928" s="356">
        <x:v>1</x:v>
      </x:c>
      <x:c r="I4928" s="448"/>
    </x:row>
    <x:row r="4929" spans="3:9">
      <x:c r="C4929" s="195" t="s">
        <x:v>4753</x:v>
      </x:c>
      <x:c r="D4929" s="194" t="s">
        <x:v>6843</x:v>
      </x:c>
      <x:c r="E4929" s="194">
        <x:v>2</x:v>
      </x:c>
      <x:c r="F4929" s="355" t="s">
        <x:v>9051</x:v>
      </x:c>
      <x:c r="G4929" s="356" t="str">
        <x:f>IF(MID(F4929,LEN(F4929)-2,1)="1","Earring",IF(MID(F4929,LEN(F4929)-2,1)="2","Necklace",IF(MID(F4929,LEN(F4929)-2,1)="3","Bracelet",IF(MID(F4929,LEN(F4929)-2,1)="4","Ring",IF(MID(F4929,LEN(F4929)-2,1)="5","Anklet","")))))</x:f>
        <x:v>Earring</x:v>
      </x:c>
      <x:c r="H4929" s="356">
        <x:v>1</x:v>
      </x:c>
      <x:c r="I4929" s="448" t="s">
        <x:v>4958</x:v>
      </x:c>
    </x:row>
    <x:row r="4930" spans="3:9">
      <x:c r="C4930" s="195" t="s">
        <x:v>6923</x:v>
      </x:c>
      <x:c r="D4930" s="194" t="str">
        <x:f t="shared" ref="D4930:D4935" si="108">IF(MID(C4930,LEN(C4930)-2,1)="1","Earring",IF(MID(C4930,LEN(C4930)-2,1)="2","Necklace",IF(MID(C4930,LEN(C4930)-2,1)="3","Bracelet",IF(MID(C4930,LEN(C4930)-2,1)="4","Ring",IF(MID(C4930,LEN(C4930)-2,1)="5","Anklet","")))))</x:f>
        <x:v>Necklace</x:v>
      </x:c>
      <x:c r="E4930" s="194">
        <x:v>1</x:v>
      </x:c>
      <x:c r="F4930" s="195" t="s">
        <x:v>4565</x:v>
      </x:c>
      <x:c r="G4930" s="194" t="str">
        <x:f>IF(MID(F4930,LEN(F4930)-2,1)="1","Earring",IF(MID(F4930,LEN(F4930)-2,1)="2","Necklace",IF(MID(F4930,LEN(F4930)-2,1)="3","Bracelet",IF(MID(F4930,LEN(F4930)-2,1)="4","Ring",IF(MID(F4930,LEN(F4930)-2,1)="5","Anklet","")))))</x:f>
        <x:v>Earring</x:v>
      </x:c>
      <x:c r="H4930" s="194">
        <x:v>1</x:v>
      </x:c>
      <x:c r="I4930" s="448" t="s">
        <x:v>4958</x:v>
      </x:c>
    </x:row>
    <x:row r="4931" spans="3:9">
      <x:c r="C4931" s="195" t="s">
        <x:v>5787</x:v>
      </x:c>
      <x:c r="D4931" s="194" t="str">
        <x:f t="shared" si="108"/>
        <x:v>Necklace</x:v>
      </x:c>
      <x:c r="E4931" s="194">
        <x:v>1</x:v>
      </x:c>
      <x:c r="F4931" s="195" t="s">
        <x:v>2190</x:v>
      </x:c>
      <x:c r="G4931" s="194" t="str">
        <x:f>IF(MID(F4931,LEN(F4931)-2,1)="1","Earring",IF(MID(F4931,LEN(F4931)-2,1)="2","Necklace",IF(MID(F4931,LEN(F4931)-2,1)="3","Bracelet",IF(MID(F4931,LEN(F4931)-2,1)="4","Ring",IF(MID(F4931,LEN(F4931)-2,1)="5","Anklet","")))))</x:f>
        <x:v>Bracelet</x:v>
      </x:c>
      <x:c r="H4931" s="194">
        <x:v>1</x:v>
      </x:c>
      <x:c r="I4931" s="448"/>
    </x:row>
    <x:row r="4932" spans="3:9">
      <x:c r="C4932" s="195" t="s">
        <x:v>4787</x:v>
      </x:c>
      <x:c r="D4932" s="194" t="str">
        <x:f t="shared" si="108"/>
        <x:v>Necklace</x:v>
      </x:c>
      <x:c r="E4932" s="194">
        <x:v>1</x:v>
      </x:c>
      <x:c r="F4932" s="195" t="s">
        <x:v>5787</x:v>
      </x:c>
      <x:c r="G4932" s="194" t="str">
        <x:f>IF(MID(F4932,LEN(F4932)-2,1)="1","Earring",IF(MID(F4932,LEN(F4932)-2,1)="2","Necklace",IF(MID(F4932,LEN(F4932)-2,1)="3","Bracelet",IF(MID(F4932,LEN(F4932)-2,1)="4","Ring",IF(MID(F4932,LEN(F4932)-2,1)="5","Anklet","")))))</x:f>
        <x:v>Necklace</x:v>
      </x:c>
      <x:c r="H4932" s="194">
        <x:v>1</x:v>
      </x:c>
      <x:c r="I4932" s="448"/>
    </x:row>
    <x:row r="4933" spans="3:9">
      <x:c r="C4933" s="195" t="s">
        <x:v>3342</x:v>
      </x:c>
      <x:c r="D4933" s="194" t="str">
        <x:f t="shared" si="108"/>
        <x:v>Necklace</x:v>
      </x:c>
      <x:c r="E4933" s="194">
        <x:v>1</x:v>
      </x:c>
      <x:c r="F4933" s="195" t="s">
        <x:v>4117</x:v>
      </x:c>
      <x:c r="G4933" s="194" t="str">
        <x:f>IF(MID(F4933,LEN(F4933)-2,1)="1","Earring",IF(MID(F4933,LEN(F4933)-2,1)="2","Necklace",IF(MID(F4933,LEN(F4933)-2,1)="3","Bracelet",IF(MID(F4933,LEN(F4933)-2,1)="4","Ring",IF(MID(F4933,LEN(F4933)-2,1)="5","Anklet","")))))</x:f>
        <x:v>Earring</x:v>
      </x:c>
      <x:c r="H4933" s="194">
        <x:v>1</x:v>
      </x:c>
      <x:c r="I4933" s="448"/>
    </x:row>
    <x:row r="4934" spans="3:9">
      <x:c r="C4934" s="195" t="s">
        <x:v>9120</x:v>
      </x:c>
      <x:c r="D4934" s="194" t="str">
        <x:f t="shared" si="108"/>
        <x:v>Ring</x:v>
      </x:c>
      <x:c r="E4934" s="194">
        <x:v>1</x:v>
      </x:c>
      <x:c r="F4934" s="233" t="s">
        <x:v>4787</x:v>
      </x:c>
      <x:c r="G4934" s="234" t="str">
        <x:f>IF(MID(F4934,LEN(F4934)-2,1)="1","Earring",IF(MID(F4934,LEN(F4934)-2,1)="2","Necklace",IF(MID(F4934,LEN(F4934)-2,1)="3","Bracelet",IF(MID(F4934,LEN(F4934)-2,1)="4","Ring",IF(MID(F4934,LEN(F4934)-2,1)="5","Anklet","")))))</x:f>
        <x:v>Necklace</x:v>
      </x:c>
      <x:c r="H4934" s="234">
        <x:v>1</x:v>
      </x:c>
      <x:c r="I4934" s="448"/>
    </x:row>
    <x:row r="4935" spans="3:9">
      <x:c r="C4935" s="195" t="s">
        <x:v>4521</x:v>
      </x:c>
      <x:c r="D4935" s="194" t="str">
        <x:f t="shared" si="108"/>
        <x:v>Ring</x:v>
      </x:c>
      <x:c r="E4935" s="194">
        <x:v>1</x:v>
      </x:c>
      <x:c r="F4935" s="233" t="s">
        <x:v>4574</x:v>
      </x:c>
      <x:c r="G4935" s="234" t="str">
        <x:f>IF(MID(F4935,LEN(F4935)-2,1)="1","Earring",IF(MID(F4935,LEN(F4935)-2,1)="2","Necklace",IF(MID(F4935,LEN(F4935)-2,1)="3","Bracelet",IF(MID(F4935,LEN(F4935)-2,1)="4","Ring",IF(MID(F4935,LEN(F4935)-2,1)="5","Anklet","")))))</x:f>
        <x:v>Earring</x:v>
      </x:c>
      <x:c r="H4935" s="234">
        <x:v>1</x:v>
      </x:c>
      <x:c r="I4935" s="448"/>
    </x:row>
    <x:row r="4936" spans="5:5">
      <x:c r="E4936" s="194">
        <x:f>SUM(E4915:E4935)</x:f>
        <x:v>22</x:v>
      </x:c>
    </x:row>
    <x:row r="4937" spans="1:9">
      <x:c r="A4937" s="186">
        <x:v>46053</x:v>
      </x:c>
      <x:c r="B4937" s="452" t="s">
        <x:v>7734</x:v>
      </x:c>
      <x:c r="C4937" s="195" t="s">
        <x:v>5763</x:v>
      </x:c>
      <x:c r="D4937" s="194" t="s">
        <x:v>2999</x:v>
      </x:c>
      <x:c r="E4937" s="194">
        <x:v>1</x:v>
      </x:c>
      <x:c r="F4937" s="273" t="s">
        <x:v>9174</x:v>
      </x:c>
      <x:c r="G4937" s="274" t="str">
        <x:f>IF(MID(F4937,LEN(F4937)-2,1)="1","Earring",IF(MID(F4937,LEN(F4937)-2,1)="2","Necklace",IF(MID(F4937,LEN(F4937)-2,1)="3","Bracelet",IF(MID(F4937,LEN(F4937)-2,1)="4","Ring",IF(MID(F4937,LEN(F4937)-2,1)="5","Anklet","")))))</x:f>
        <x:v>Earring</x:v>
      </x:c>
      <x:c r="H4937" s="274">
        <x:v>1</x:v>
      </x:c>
      <x:c r="I4937" s="448" t="s">
        <x:v>4958</x:v>
      </x:c>
    </x:row>
    <x:row r="4938" spans="3:9">
      <x:c r="C4938" s="195" t="s">
        <x:v>6768</x:v>
      </x:c>
      <x:c r="D4938" s="194" t="s">
        <x:v>2999</x:v>
      </x:c>
      <x:c r="E4938" s="194">
        <x:v>1</x:v>
      </x:c>
      <x:c r="F4938" s="195" t="s">
        <x:v>8934</x:v>
      </x:c>
      <x:c r="G4938" s="194" t="s">
        <x:v>2999</x:v>
      </x:c>
      <x:c r="H4938" s="194">
        <x:v>1</x:v>
      </x:c>
      <x:c r="I4938" s="448" t="s">
        <x:v>7755</x:v>
      </x:c>
    </x:row>
    <x:row r="4939" spans="3:9">
      <x:c r="C4939" s="195" t="s">
        <x:v>5931</x:v>
      </x:c>
      <x:c r="D4939" s="194" t="s">
        <x:v>2999</x:v>
      </x:c>
      <x:c r="E4939" s="194">
        <x:v>1</x:v>
      </x:c>
      <x:c r="F4939" s="295" t="s">
        <x:v>5716</x:v>
      </x:c>
      <x:c r="G4939" s="296" t="str">
        <x:f>IF(MID(F4939,LEN(F4939)-2,1)="1","Earring",IF(MID(F4939,LEN(F4939)-2,1)="2","Necklace",IF(MID(F4939,LEN(F4939)-2,1)="3","Bracelet",IF(MID(F4939,LEN(F4939)-2,1)="4","Ring",IF(MID(F4939,LEN(F4939)-2,1)="5","Anklet","")))))</x:f>
        <x:v>Earring</x:v>
      </x:c>
      <x:c r="H4939" s="296">
        <x:v>1</x:v>
      </x:c>
      <x:c r="I4939" s="448"/>
    </x:row>
    <x:row r="4940" spans="3:9">
      <x:c r="C4940" s="195" t="s">
        <x:v>8305</x:v>
      </x:c>
      <x:c r="D4940" s="194" t="s">
        <x:v>2999</x:v>
      </x:c>
      <x:c r="E4940" s="194">
        <x:v>1</x:v>
      </x:c>
      <x:c r="F4940" s="295" t="s">
        <x:v>8407</x:v>
      </x:c>
      <x:c r="G4940" s="296" t="str">
        <x:f>IF(MID(F4940,LEN(F4940)-2,1)="1","Earring",IF(MID(F4940,LEN(F4940)-2,1)="2","Necklace",IF(MID(F4940,LEN(F4940)-2,1)="3","Bracelet",IF(MID(F4940,LEN(F4940)-2,1)="4","Ring",IF(MID(F4940,LEN(F4940)-2,1)="5","Anklet","")))))</x:f>
        <x:v>Necklace</x:v>
      </x:c>
      <x:c r="H4940" s="296">
        <x:v>1</x:v>
      </x:c>
      <x:c r="I4940" s="448"/>
    </x:row>
    <x:row r="4941" spans="3:9">
      <x:c r="C4941" s="195" t="s">
        <x:v>3270</x:v>
      </x:c>
      <x:c r="D4941" s="194" t="str">
        <x:f t="shared" ref="D4941:D4956" si="109">IF(MID(C4941,LEN(C4941)-2,1)="1","Earring",IF(MID(C4941,LEN(C4941)-2,1)="2","Necklace",IF(MID(C4941,LEN(C4941)-2,1)="3","Bracelet",IF(MID(C4941,LEN(C4941)-2,1)="4","Ring",IF(MID(C4941,LEN(C4941)-2,1)="5","Anklet","")))))</x:f>
        <x:v>Bracelet</x:v>
      </x:c>
      <x:c r="E4941" s="194">
        <x:v>1</x:v>
      </x:c>
      <x:c r="F4941" s="195" t="s">
        <x:v>1839</x:v>
      </x:c>
      <x:c r="G4941" s="194" t="str">
        <x:f>IF(MID(F4941,LEN(F4941)-2,1)="1","Earring",IF(MID(F4941,LEN(F4941)-2,1)="2","Necklace",IF(MID(F4941,LEN(F4941)-2,1)="3","Bracelet",IF(MID(F4941,LEN(F4941)-2,1)="4","Ring",IF(MID(F4941,LEN(F4941)-2,1)="5","Anklet","")))))</x:f>
        <x:v>Earring</x:v>
      </x:c>
      <x:c r="H4941" s="194">
        <x:v>1</x:v>
      </x:c>
      <x:c r="I4941" s="448" t="s">
        <x:v>4958</x:v>
      </x:c>
    </x:row>
    <x:row r="4942" spans="3:9">
      <x:c r="C4942" s="195" t="s">
        <x:v>6639</x:v>
      </x:c>
      <x:c r="D4942" s="194" t="str">
        <x:f t="shared" si="109"/>
        <x:v>Bracelet</x:v>
      </x:c>
      <x:c r="E4942" s="194">
        <x:v>1</x:v>
      </x:c>
      <x:c r="F4942" s="1313" t="s">
        <x:v>3270</x:v>
      </x:c>
      <x:c r="G4942" s="1314" t="str">
        <x:f>IF(MID(F4942,LEN(F4942)-2,1)="1","Earring",IF(MID(F4942,LEN(F4942)-2,1)="2","Necklace",IF(MID(F4942,LEN(F4942)-2,1)="3","Bracelet",IF(MID(F4942,LEN(F4942)-2,1)="4","Ring",IF(MID(F4942,LEN(F4942)-2,1)="5","Anklet","")))))</x:f>
        <x:v>Bracelet</x:v>
      </x:c>
      <x:c r="H4942" s="1314">
        <x:v>1</x:v>
      </x:c>
      <x:c r="I4942" s="448"/>
    </x:row>
    <x:row r="4943" spans="3:9">
      <x:c r="C4943" s="195" t="s">
        <x:v>1841</x:v>
      </x:c>
      <x:c r="D4943" s="194" t="str">
        <x:f t="shared" si="109"/>
        <x:v>Bracelet</x:v>
      </x:c>
      <x:c r="E4943" s="194">
        <x:v>1</x:v>
      </x:c>
      <x:c r="F4943" s="1313" t="s">
        <x:v>6639</x:v>
      </x:c>
      <x:c r="G4943" s="1314" t="str">
        <x:f>IF(MID(F4943,LEN(F4943)-2,1)="1","Earring",IF(MID(F4943,LEN(F4943)-2,1)="2","Necklace",IF(MID(F4943,LEN(F4943)-2,1)="3","Bracelet",IF(MID(F4943,LEN(F4943)-2,1)="4","Ring",IF(MID(F4943,LEN(F4943)-2,1)="5","Anklet","")))))</x:f>
        <x:v>Bracelet</x:v>
      </x:c>
      <x:c r="H4943" s="1314">
        <x:v>1</x:v>
      </x:c>
      <x:c r="I4943" s="448" t="s">
        <x:v>4958</x:v>
      </x:c>
    </x:row>
    <x:row r="4944" spans="3:9">
      <x:c r="C4944" s="195" t="s">
        <x:v>5976</x:v>
      </x:c>
      <x:c r="D4944" s="194" t="str">
        <x:f t="shared" si="109"/>
        <x:v>Bracelet</x:v>
      </x:c>
      <x:c r="E4944" s="194">
        <x:v>1</x:v>
      </x:c>
      <x:c r="F4944" s="195" t="s">
        <x:v>4657</x:v>
      </x:c>
      <x:c r="G4944" s="194" t="str">
        <x:f>IF(MID(F4944,LEN(F4944)-2,1)="1","Earring",IF(MID(F4944,LEN(F4944)-2,1)="2","Necklace",IF(MID(F4944,LEN(F4944)-2,1)="3","Bracelet",IF(MID(F4944,LEN(F4944)-2,1)="4","Ring",IF(MID(F4944,LEN(F4944)-2,1)="5","Anklet","")))))</x:f>
        <x:v>Earring</x:v>
      </x:c>
      <x:c r="H4944" s="194">
        <x:v>2</x:v>
      </x:c>
      <x:c r="I4944" s="448"/>
    </x:row>
    <x:row r="4945" spans="3:9">
      <x:c r="C4945" s="195" t="s">
        <x:v>3360</x:v>
      </x:c>
      <x:c r="D4945" s="194" t="str">
        <x:f t="shared" si="109"/>
        <x:v>Bracelet</x:v>
      </x:c>
      <x:c r="E4945" s="194">
        <x:v>1</x:v>
      </x:c>
      <x:c r="F4945" s="346" t="s">
        <x:v>1903</x:v>
      </x:c>
      <x:c r="G4945" s="347" t="str">
        <x:f>IF(MID(F4945,LEN(F4945)-2,1)="1","Earring",IF(MID(F4945,LEN(F4945)-2,1)="2","Necklace",IF(MID(F4945,LEN(F4945)-2,1)="3","Bracelet",IF(MID(F4945,LEN(F4945)-2,1)="4","Ring",IF(MID(F4945,LEN(F4945)-2,1)="5","Anklet","")))))</x:f>
        <x:v>Ring</x:v>
      </x:c>
      <x:c r="H4945" s="347">
        <x:v>1</x:v>
      </x:c>
      <x:c r="I4945" s="448"/>
    </x:row>
    <x:row r="4946" spans="3:9">
      <x:c r="C4946" s="195" t="s">
        <x:v>2190</x:v>
      </x:c>
      <x:c r="D4946" s="194" t="str">
        <x:f t="shared" si="109"/>
        <x:v>Bracelet</x:v>
      </x:c>
      <x:c r="E4946" s="194">
        <x:v>1</x:v>
      </x:c>
      <x:c r="F4946" s="346" t="s">
        <x:v>6768</x:v>
      </x:c>
      <x:c r="G4946" s="347" t="s">
        <x:v>2999</x:v>
      </x:c>
      <x:c r="H4946" s="347">
        <x:v>1</x:v>
      </x:c>
      <x:c r="I4946" s="448"/>
    </x:row>
    <x:row r="4947" spans="3:9">
      <x:c r="C4947" s="195" t="s">
        <x:v>5946</x:v>
      </x:c>
      <x:c r="D4947" s="194" t="str">
        <x:f t="shared" si="109"/>
        <x:v>Earring</x:v>
      </x:c>
      <x:c r="E4947" s="194">
        <x:v>1</x:v>
      </x:c>
      <x:c r="F4947" s="195" t="s">
        <x:v>8305</x:v>
      </x:c>
      <x:c r="G4947" s="194" t="s">
        <x:v>2999</x:v>
      </x:c>
      <x:c r="H4947" s="194">
        <x:v>1</x:v>
      </x:c>
      <x:c r="I4947" s="448" t="s">
        <x:v>7755</x:v>
      </x:c>
    </x:row>
    <x:row r="4948" spans="3:9">
      <x:c r="C4948" s="195" t="s">
        <x:v>2144</x:v>
      </x:c>
      <x:c r="D4948" s="194" t="str">
        <x:f t="shared" si="109"/>
        <x:v>Earring</x:v>
      </x:c>
      <x:c r="E4948" s="194">
        <x:v>1</x:v>
      </x:c>
      <x:c r="F4948" s="355" t="s">
        <x:v>1841</x:v>
      </x:c>
      <x:c r="G4948" s="356" t="str">
        <x:f>IF(MID(F4948,LEN(F4948)-2,1)="1","Earring",IF(MID(F4948,LEN(F4948)-2,1)="2","Necklace",IF(MID(F4948,LEN(F4948)-2,1)="3","Bracelet",IF(MID(F4948,LEN(F4948)-2,1)="4","Ring",IF(MID(F4948,LEN(F4948)-2,1)="5","Anklet","")))))</x:f>
        <x:v>Bracelet</x:v>
      </x:c>
      <x:c r="H4948" s="356">
        <x:v>1</x:v>
      </x:c>
      <x:c r="I4948" s="448" t="s">
        <x:v>7755</x:v>
      </x:c>
    </x:row>
    <x:row r="4949" spans="3:9">
      <x:c r="C4949" s="195" t="s">
        <x:v>1839</x:v>
      </x:c>
      <x:c r="D4949" s="194" t="str">
        <x:f t="shared" si="109"/>
        <x:v>Earring</x:v>
      </x:c>
      <x:c r="E4949" s="194">
        <x:v>1</x:v>
      </x:c>
      <x:c r="F4949" s="355" t="s">
        <x:v>5976</x:v>
      </x:c>
      <x:c r="G4949" s="356" t="str">
        <x:f>IF(MID(F4949,LEN(F4949)-2,1)="1","Earring",IF(MID(F4949,LEN(F4949)-2,1)="2","Necklace",IF(MID(F4949,LEN(F4949)-2,1)="3","Bracelet",IF(MID(F4949,LEN(F4949)-2,1)="4","Ring",IF(MID(F4949,LEN(F4949)-2,1)="5","Anklet","")))))</x:f>
        <x:v>Bracelet</x:v>
      </x:c>
      <x:c r="H4949" s="356">
        <x:v>1</x:v>
      </x:c>
      <x:c r="I4949" s="448" t="s">
        <x:v>4958</x:v>
      </x:c>
    </x:row>
    <x:row r="4950" spans="3:9">
      <x:c r="C4950" s="195" t="s">
        <x:v>4657</x:v>
      </x:c>
      <x:c r="D4950" s="194" t="str">
        <x:f t="shared" si="109"/>
        <x:v>Earring</x:v>
      </x:c>
      <x:c r="E4950" s="194">
        <x:v>2</x:v>
      </x:c>
      <x:c r="F4950" s="195" t="s">
        <x:v>4786</x:v>
      </x:c>
      <x:c r="G4950" s="194" t="str">
        <x:f>IF(MID(F4950,LEN(F4950)-2,1)="1","Earring",IF(MID(F4950,LEN(F4950)-2,1)="2","Necklace",IF(MID(F4950,LEN(F4950)-2,1)="3","Bracelet",IF(MID(F4950,LEN(F4950)-2,1)="4","Ring",IF(MID(F4950,LEN(F4950)-2,1)="5","Anklet","")))))</x:f>
        <x:v>Necklace</x:v>
      </x:c>
      <x:c r="H4950" s="194">
        <x:v>1</x:v>
      </x:c>
      <x:c r="I4950" s="448" t="s">
        <x:v>7755</x:v>
      </x:c>
    </x:row>
    <x:row r="4951" spans="3:9">
      <x:c r="C4951" s="195" t="s">
        <x:v>6291</x:v>
      </x:c>
      <x:c r="D4951" s="194" t="str">
        <x:f t="shared" si="109"/>
        <x:v>Earring</x:v>
      </x:c>
      <x:c r="E4951" s="194">
        <x:v>1</x:v>
      </x:c>
      <x:c r="F4951" s="195" t="s">
        <x:v>8975</x:v>
      </x:c>
      <x:c r="G4951" s="194" t="str">
        <x:f>IF(MID(F4951,LEN(F4951)-2,1)="1","Earring",IF(MID(F4951,LEN(F4951)-2,1)="2","Necklace",IF(MID(F4951,LEN(F4951)-2,1)="3","Bracelet",IF(MID(F4951,LEN(F4951)-2,1)="4","Ring",IF(MID(F4951,LEN(F4951)-2,1)="5","Anklet","")))))</x:f>
        <x:v>Necklace</x:v>
      </x:c>
      <x:c r="H4951" s="194">
        <x:v>1</x:v>
      </x:c>
      <x:c r="I4951" s="448"/>
    </x:row>
    <x:row r="4952" spans="3:9">
      <x:c r="C4952" s="195" t="s">
        <x:v>8932</x:v>
      </x:c>
      <x:c r="D4952" s="194" t="str">
        <x:f t="shared" si="109"/>
        <x:v>Necklace</x:v>
      </x:c>
      <x:c r="E4952" s="194">
        <x:v>1</x:v>
      </x:c>
      <x:c r="F4952" s="195" t="s">
        <x:v>3360</x:v>
      </x:c>
      <x:c r="G4952" s="194" t="str">
        <x:f>IF(MID(F4952,LEN(F4952)-2,1)="1","Earring",IF(MID(F4952,LEN(F4952)-2,1)="2","Necklace",IF(MID(F4952,LEN(F4952)-2,1)="3","Bracelet",IF(MID(F4952,LEN(F4952)-2,1)="4","Ring",IF(MID(F4952,LEN(F4952)-2,1)="5","Anklet","")))))</x:f>
        <x:v>Bracelet</x:v>
      </x:c>
      <x:c r="H4952" s="194">
        <x:v>1</x:v>
      </x:c>
      <x:c r="I4952" s="448" t="s">
        <x:v>4958</x:v>
      </x:c>
    </x:row>
    <x:row r="4953" spans="3:9">
      <x:c r="C4953" s="195" t="s">
        <x:v>4786</x:v>
      </x:c>
      <x:c r="D4953" s="194" t="str">
        <x:f t="shared" si="109"/>
        <x:v>Necklace</x:v>
      </x:c>
      <x:c r="E4953" s="194">
        <x:v>1</x:v>
      </x:c>
      <x:c r="F4953" s="195" t="s">
        <x:v>2190</x:v>
      </x:c>
      <x:c r="G4953" s="194" t="str">
        <x:f>IF(MID(F4953,LEN(F4953)-2,1)="1","Earring",IF(MID(F4953,LEN(F4953)-2,1)="2","Necklace",IF(MID(F4953,LEN(F4953)-2,1)="3","Bracelet",IF(MID(F4953,LEN(F4953)-2,1)="4","Ring",IF(MID(F4953,LEN(F4953)-2,1)="5","Anklet","")))))</x:f>
        <x:v>Bracelet</x:v>
      </x:c>
      <x:c r="H4953" s="194">
        <x:v>1</x:v>
      </x:c>
      <x:c r="I4953" s="448" t="s">
        <x:v>4958</x:v>
      </x:c>
    </x:row>
    <x:row r="4954" spans="3:9">
      <x:c r="C4954" s="195" t="s">
        <x:v>8975</x:v>
      </x:c>
      <x:c r="D4954" s="194" t="str">
        <x:f t="shared" si="109"/>
        <x:v>Necklace</x:v>
      </x:c>
      <x:c r="E4954" s="194">
        <x:v>1</x:v>
      </x:c>
      <x:c r="F4954" s="195" t="s">
        <x:v>5931</x:v>
      </x:c>
      <x:c r="G4954" s="194" t="s">
        <x:v>2999</x:v>
      </x:c>
      <x:c r="H4954" s="194">
        <x:v>1</x:v>
      </x:c>
      <x:c r="I4954" s="448"/>
    </x:row>
    <x:row r="4955" spans="3:9">
      <x:c r="C4955" s="195" t="s">
        <x:v>4596</x:v>
      </x:c>
      <x:c r="D4955" s="194" t="str">
        <x:f t="shared" si="109"/>
        <x:v>Necklace</x:v>
      </x:c>
      <x:c r="E4955" s="194">
        <x:v>1</x:v>
      </x:c>
      <x:c r="F4955" s="233" t="s">
        <x:v>4596</x:v>
      </x:c>
      <x:c r="G4955" s="234" t="str">
        <x:f>IF(MID(F4955,LEN(F4955)-2,1)="1","Earring",IF(MID(F4955,LEN(F4955)-2,1)="2","Necklace",IF(MID(F4955,LEN(F4955)-2,1)="3","Bracelet",IF(MID(F4955,LEN(F4955)-2,1)="4","Ring",IF(MID(F4955,LEN(F4955)-2,1)="5","Anklet","")))))</x:f>
        <x:v>Necklace</x:v>
      </x:c>
      <x:c r="H4955" s="234">
        <x:v>1</x:v>
      </x:c>
      <x:c r="I4955" s="448"/>
    </x:row>
    <x:row r="4956" spans="3:9">
      <x:c r="C4956" s="195" t="s">
        <x:v>1903</x:v>
      </x:c>
      <x:c r="D4956" s="194" t="str">
        <x:f t="shared" si="109"/>
        <x:v>Ring</x:v>
      </x:c>
      <x:c r="E4956" s="194">
        <x:v>1</x:v>
      </x:c>
      <x:c r="F4956" s="233" t="s">
        <x:v>6291</x:v>
      </x:c>
      <x:c r="G4956" s="234" t="str">
        <x:f>IF(MID(F4956,LEN(F4956)-2,1)="1","Earring",IF(MID(F4956,LEN(F4956)-2,1)="2","Necklace",IF(MID(F4956,LEN(F4956)-2,1)="3","Bracelet",IF(MID(F4956,LEN(F4956)-2,1)="4","Ring",IF(MID(F4956,LEN(F4956)-2,1)="5","Anklet","")))))</x:f>
        <x:v>Earring</x:v>
      </x:c>
      <x:c r="H4956" s="234">
        <x:v>1</x:v>
      </x:c>
      <x:c r="I4956" s="448"/>
    </x:row>
    <x:row r="4957" spans="5:5">
      <x:c r="E4957" s="194">
        <x:f>SUM(E4937:E4956)</x:f>
        <x:v>21</x:v>
      </x:c>
    </x:row>
    <x:row r="4958" spans="1:9">
      <x:c r="A4958" s="186">
        <x:v>46054</x:v>
      </x:c>
      <x:c r="B4958" s="452" t="s">
        <x:v>7772</x:v>
      </x:c>
      <x:c r="C4958" s="195" t="s">
        <x:v>2237</x:v>
      </x:c>
      <x:c r="D4958" s="194" t="s">
        <x:v>2999</x:v>
      </x:c>
      <x:c r="E4958" s="194">
        <x:v>2</x:v>
      </x:c>
      <x:c r="F4958" s="625" t="s">
        <x:v>8465</x:v>
      </x:c>
      <x:c r="G4958" s="626" t="str">
        <x:f>IF(MID(F4958,LEN(F4958)-2,1)="1","Earring",IF(MID(F4958,LEN(F4958)-2,1)="2","Necklace",IF(MID(F4958,LEN(F4958)-2,1)="3","Bracelet",IF(MID(F4958,LEN(F4958)-2,1)="4","Ring",IF(MID(F4958,LEN(F4958)-2,1)="5","Anklet","")))))</x:f>
        <x:v>Bracelet</x:v>
      </x:c>
      <x:c r="H4958" s="626">
        <x:v>1</x:v>
      </x:c>
      <x:c r="I4958" s="448"/>
    </x:row>
    <x:row r="4959" spans="1:9">
      <x:c r="A4959" s="186">
        <x:v>46055</x:v>
      </x:c>
      <x:c r="B4959" s="452" t="s">
        <x:v>7737</x:v>
      </x:c>
      <x:c r="C4959" s="195" t="s">
        <x:v>4703</x:v>
      </x:c>
      <x:c r="D4959" s="194" t="s">
        <x:v>2999</x:v>
      </x:c>
      <x:c r="E4959" s="194">
        <x:v>1</x:v>
      </x:c>
      <x:c r="F4959" s="195" t="s">
        <x:v>3273</x:v>
      </x:c>
      <x:c r="G4959" s="194" t="str">
        <x:f>IF(MID(F4959,LEN(F4959)-2,1)="1","Earring",IF(MID(F4959,LEN(F4959)-2,1)="2","Necklace",IF(MID(F4959,LEN(F4959)-2,1)="3","Bracelet",IF(MID(F4959,LEN(F4959)-2,1)="4","Ring",IF(MID(F4959,LEN(F4959)-2,1)="5","Anklet","")))))</x:f>
        <x:v>Ring</x:v>
      </x:c>
      <x:c r="H4959" s="194">
        <x:v>1</x:v>
      </x:c>
      <x:c r="I4959" s="448" t="s">
        <x:v>7755</x:v>
      </x:c>
    </x:row>
    <x:row r="4960" spans="1:9">
      <x:c r="A4960" s="186">
        <x:v>46056</x:v>
      </x:c>
      <x:c r="B4960" s="452" t="s">
        <x:v>7779</x:v>
      </x:c>
      <x:c r="C4960" s="195" t="s">
        <x:v>8676</x:v>
      </x:c>
      <x:c r="D4960" s="194" t="str">
        <x:f t="shared" ref="D4960:D4970" si="110">IF(MID(C4960,LEN(C4960)-2,1)="1","Earring",IF(MID(C4960,LEN(C4960)-2,1)="2","Necklace",IF(MID(C4960,LEN(C4960)-2,1)="3","Bracelet",IF(MID(C4960,LEN(C4960)-2,1)="4","Ring",IF(MID(C4960,LEN(C4960)-2,1)="5","Anklet","")))))</x:f>
        <x:v>Bracelet</x:v>
      </x:c>
      <x:c r="E4960" s="194">
        <x:v>1</x:v>
      </x:c>
      <x:c r="F4960" s="195" t="s">
        <x:v>6157</x:v>
      </x:c>
      <x:c r="G4960" s="194" t="str">
        <x:f>IF(MID(F4960,LEN(F4960)-2,1)="1","Earring",IF(MID(F4960,LEN(F4960)-2,1)="2","Necklace",IF(MID(F4960,LEN(F4960)-2,1)="3","Bracelet",IF(MID(F4960,LEN(F4960)-2,1)="4","Ring",IF(MID(F4960,LEN(F4960)-2,1)="5","Anklet","")))))</x:f>
        <x:v>Ring</x:v>
      </x:c>
      <x:c r="H4960" s="194">
        <x:v>1</x:v>
      </x:c>
      <x:c r="I4960" s="448" t="s">
        <x:v>4958</x:v>
      </x:c>
    </x:row>
    <x:row r="4961" spans="3:9">
      <x:c r="C4961" s="195" t="s">
        <x:v>6882</x:v>
      </x:c>
      <x:c r="D4961" s="194" t="str">
        <x:f t="shared" si="110"/>
        <x:v>Earring</x:v>
      </x:c>
      <x:c r="E4961" s="194">
        <x:v>1</x:v>
      </x:c>
      <x:c r="F4961" s="359" t="s">
        <x:v>6882</x:v>
      </x:c>
      <x:c r="G4961" s="360" t="str">
        <x:f>IF(MID(F4961,LEN(F4961)-2,1)="1","Earring",IF(MID(F4961,LEN(F4961)-2,1)="2","Necklace",IF(MID(F4961,LEN(F4961)-2,1)="3","Bracelet",IF(MID(F4961,LEN(F4961)-2,1)="4","Ring",IF(MID(F4961,LEN(F4961)-2,1)="5","Anklet","")))))</x:f>
        <x:v>Earring</x:v>
      </x:c>
      <x:c r="H4961" s="360">
        <x:v>1</x:v>
      </x:c>
      <x:c r="I4961" s="448"/>
    </x:row>
    <x:row r="4962" spans="3:9">
      <x:c r="C4962" s="195" t="s">
        <x:v>6825</x:v>
      </x:c>
      <x:c r="D4962" s="194" t="str">
        <x:f t="shared" si="110"/>
        <x:v>Earring</x:v>
      </x:c>
      <x:c r="E4962" s="194">
        <x:v>1</x:v>
      </x:c>
      <x:c r="F4962" s="195" t="s">
        <x:v>1892</x:v>
      </x:c>
      <x:c r="G4962" s="194" t="str">
        <x:f>IF(MID(F4962,LEN(F4962)-2,1)="1","Earring",IF(MID(F4962,LEN(F4962)-2,1)="2","Necklace",IF(MID(F4962,LEN(F4962)-2,1)="3","Bracelet",IF(MID(F4962,LEN(F4962)-2,1)="4","Ring",IF(MID(F4962,LEN(F4962)-2,1)="5","Anklet","")))))</x:f>
        <x:v>Ring</x:v>
      </x:c>
      <x:c r="H4962" s="194">
        <x:v>1</x:v>
      </x:c>
      <x:c r="I4962" s="448" t="s">
        <x:v>7755</x:v>
      </x:c>
    </x:row>
    <x:row r="4963" spans="3:9">
      <x:c r="C4963" s="195" t="s">
        <x:v>8199</x:v>
      </x:c>
      <x:c r="D4963" s="194" t="str">
        <x:f t="shared" si="110"/>
        <x:v>Necklace</x:v>
      </x:c>
      <x:c r="E4963" s="194">
        <x:v>2</x:v>
      </x:c>
      <x:c r="F4963" s="195" t="s">
        <x:v>3368</x:v>
      </x:c>
      <x:c r="G4963" s="194" t="str">
        <x:f>IF(MID(F4963,LEN(F4963)-2,1)="1","Earring",IF(MID(F4963,LEN(F4963)-2,1)="2","Necklace",IF(MID(F4963,LEN(F4963)-2,1)="3","Bracelet",IF(MID(F4963,LEN(F4963)-2,1)="4","Ring",IF(MID(F4963,LEN(F4963)-2,1)="5","Anklet","")))))</x:f>
        <x:v>Ring</x:v>
      </x:c>
      <x:c r="H4963" s="194">
        <x:v>1</x:v>
      </x:c>
      <x:c r="I4963" s="448"/>
    </x:row>
    <x:row r="4964" spans="3:9">
      <x:c r="C4964" s="195" t="s">
        <x:v>4811</x:v>
      </x:c>
      <x:c r="D4964" s="194" t="str">
        <x:f t="shared" si="110"/>
        <x:v>Necklace</x:v>
      </x:c>
      <x:c r="E4964" s="194">
        <x:v>1</x:v>
      </x:c>
      <x:c r="F4964" s="355" t="s">
        <x:v>8199</x:v>
      </x:c>
      <x:c r="G4964" s="356" t="str">
        <x:f>IF(MID(F4964,LEN(F4964)-2,1)="1","Earring",IF(MID(F4964,LEN(F4964)-2,1)="2","Necklace",IF(MID(F4964,LEN(F4964)-2,1)="3","Bracelet",IF(MID(F4964,LEN(F4964)-2,1)="4","Ring",IF(MID(F4964,LEN(F4964)-2,1)="5","Anklet","")))))</x:f>
        <x:v>Necklace</x:v>
      </x:c>
      <x:c r="H4964" s="356">
        <x:v>2</x:v>
      </x:c>
      <x:c r="I4964" s="448"/>
    </x:row>
    <x:row r="4965" spans="3:9">
      <x:c r="C4965" s="195" t="s">
        <x:v>3273</x:v>
      </x:c>
      <x:c r="D4965" s="194" t="str">
        <x:f t="shared" si="110"/>
        <x:v>Ring</x:v>
      </x:c>
      <x:c r="E4965" s="194">
        <x:v>1</x:v>
      </x:c>
      <x:c r="F4965" s="355" t="s">
        <x:v>2237</x:v>
      </x:c>
      <x:c r="G4965" s="356" t="s">
        <x:v>2999</x:v>
      </x:c>
      <x:c r="H4965" s="356">
        <x:v>2</x:v>
      </x:c>
      <x:c r="I4965" s="448" t="s">
        <x:v>7755</x:v>
      </x:c>
    </x:row>
    <x:row r="4966" spans="3:9">
      <x:c r="C4966" s="195" t="s">
        <x:v>6157</x:v>
      </x:c>
      <x:c r="D4966" s="194" t="str">
        <x:f t="shared" si="110"/>
        <x:v>Ring</x:v>
      </x:c>
      <x:c r="E4966" s="194">
        <x:v>1</x:v>
      </x:c>
      <x:c r="F4966" s="355" t="s">
        <x:v>8243</x:v>
      </x:c>
      <x:c r="G4966" s="356" t="str">
        <x:f>IF(MID(F4966,LEN(F4966)-2,1)="1","Earring",IF(MID(F4966,LEN(F4966)-2,1)="2","Necklace",IF(MID(F4966,LEN(F4966)-2,1)="3","Bracelet",IF(MID(F4966,LEN(F4966)-2,1)="4","Ring",IF(MID(F4966,LEN(F4966)-2,1)="5","Anklet","")))))</x:f>
        <x:v>Ring</x:v>
      </x:c>
      <x:c r="H4966" s="356">
        <x:v>1</x:v>
      </x:c>
      <x:c r="I4966" s="448" t="s">
        <x:v>4958</x:v>
      </x:c>
    </x:row>
    <x:row r="4967" spans="3:9">
      <x:c r="C4967" s="195" t="s">
        <x:v>1892</x:v>
      </x:c>
      <x:c r="D4967" s="194" t="str">
        <x:f t="shared" si="110"/>
        <x:v>Ring</x:v>
      </x:c>
      <x:c r="E4967" s="194">
        <x:v>1</x:v>
      </x:c>
      <x:c r="F4967" s="195" t="s">
        <x:v>6825</x:v>
      </x:c>
      <x:c r="G4967" s="194" t="str">
        <x:f>IF(MID(F4967,LEN(F4967)-2,1)="1","Earring",IF(MID(F4967,LEN(F4967)-2,1)="2","Necklace",IF(MID(F4967,LEN(F4967)-2,1)="3","Bracelet",IF(MID(F4967,LEN(F4967)-2,1)="4","Ring",IF(MID(F4967,LEN(F4967)-2,1)="5","Anklet","")))))</x:f>
        <x:v>Earring</x:v>
      </x:c>
      <x:c r="H4967" s="194">
        <x:v>1</x:v>
      </x:c>
      <x:c r="I4967" s="448"/>
    </x:row>
    <x:row r="4968" spans="3:9">
      <x:c r="C4968" s="195" t="s">
        <x:v>3368</x:v>
      </x:c>
      <x:c r="D4968" s="194" t="str">
        <x:f t="shared" si="110"/>
        <x:v>Ring</x:v>
      </x:c>
      <x:c r="E4968" s="194">
        <x:v>1</x:v>
      </x:c>
      <x:c r="F4968" s="195" t="s">
        <x:v>8940</x:v>
      </x:c>
      <x:c r="G4968" s="194" t="str">
        <x:f>IF(MID(F4968,LEN(F4968)-2,1)="1","Earring",IF(MID(F4968,LEN(F4968)-2,1)="2","Necklace",IF(MID(F4968,LEN(F4968)-2,1)="3","Bracelet",IF(MID(F4968,LEN(F4968)-2,1)="4","Ring",IF(MID(F4968,LEN(F4968)-2,1)="5","Anklet","")))))</x:f>
        <x:v>Ring</x:v>
      </x:c>
      <x:c r="H4968" s="194">
        <x:v>1</x:v>
      </x:c>
      <x:c r="I4968" s="448"/>
    </x:row>
    <x:row r="4969" spans="3:9">
      <x:c r="C4969" s="195" t="s">
        <x:v>8243</x:v>
      </x:c>
      <x:c r="D4969" s="194" t="str">
        <x:f t="shared" si="110"/>
        <x:v>Ring</x:v>
      </x:c>
      <x:c r="E4969" s="194">
        <x:v>1</x:v>
      </x:c>
      <x:c r="F4969" s="233" t="s">
        <x:v>4703</x:v>
      </x:c>
      <x:c r="G4969" s="234" t="s">
        <x:v>2999</x:v>
      </x:c>
      <x:c r="H4969" s="234">
        <x:v>1</x:v>
      </x:c>
      <x:c r="I4969" s="448"/>
    </x:row>
    <x:row r="4970" spans="3:9">
      <x:c r="C4970" s="195" t="s">
        <x:v>8940</x:v>
      </x:c>
      <x:c r="D4970" s="194" t="str">
        <x:f t="shared" si="110"/>
        <x:v>Ring</x:v>
      </x:c>
      <x:c r="E4970" s="194">
        <x:v>1</x:v>
      </x:c>
      <x:c r="F4970" s="233" t="s">
        <x:v>4811</x:v>
      </x:c>
      <x:c r="G4970" s="234" t="str">
        <x:f>IF(MID(F4970,LEN(F4970)-2,1)="1","Earring",IF(MID(F4970,LEN(F4970)-2,1)="2","Necklace",IF(MID(F4970,LEN(F4970)-2,1)="3","Bracelet",IF(MID(F4970,LEN(F4970)-2,1)="4","Ring",IF(MID(F4970,LEN(F4970)-2,1)="5","Anklet","")))))</x:f>
        <x:v>Necklace</x:v>
      </x:c>
      <x:c r="H4970" s="234">
        <x:v>1</x:v>
      </x:c>
      <x:c r="I4970" s="448"/>
    </x:row>
    <x:row r="4971" spans="5:5">
      <x:c r="E4971" s="194">
        <x:f>SUM(E4958:E4970)</x:f>
        <x:v>15</x:v>
      </x:c>
    </x:row>
    <x:row r="4972" spans="1:9">
      <x:c r="A4972" s="186">
        <x:v>46057</x:v>
      </x:c>
      <x:c r="B4972" s="452" t="s">
        <x:v>7762</x:v>
      </x:c>
      <x:c r="C4972" s="195" t="s">
        <x:v>3306</x:v>
      </x:c>
      <x:c r="D4972" s="194" t="str">
        <x:f t="shared" ref="D4972:D4979" si="111">IF(MID(C4972,LEN(C4972)-2,1)="1","Earring",IF(MID(C4972,LEN(C4972)-2,1)="2","Necklace",IF(MID(C4972,LEN(C4972)-2,1)="3","Bracelet",IF(MID(C4972,LEN(C4972)-2,1)="4","Ring",IF(MID(C4972,LEN(C4972)-2,1)="5","Anklet","")))))</x:f>
        <x:v>Bracelet</x:v>
      </x:c>
      <x:c r="E4972" s="194">
        <x:v>1</x:v>
      </x:c>
      <x:c r="F4972" s="349" t="s">
        <x:v>2349</x:v>
      </x:c>
      <x:c r="G4972" s="350" t="str">
        <x:f>IF(MID(F4972,LEN(F4972)-2,1)="1","Earring",IF(MID(F4972,LEN(F4972)-2,1)="2","Necklace",IF(MID(F4972,LEN(F4972)-2,1)="3","Bracelet",IF(MID(F4972,LEN(F4972)-2,1)="4","Ring",IF(MID(F4972,LEN(F4972)-2,1)="5","Anklet","")))))</x:f>
        <x:v>Earring</x:v>
      </x:c>
      <x:c r="H4972" s="350">
        <x:v>1</x:v>
      </x:c>
      <x:c r="I4972" s="448"/>
    </x:row>
    <x:row r="4973" spans="3:9">
      <x:c r="C4973" s="195" t="s">
        <x:v>11122</x:v>
      </x:c>
      <x:c r="D4973" s="194" t="str">
        <x:f t="shared" si="111"/>
        <x:v>Bracelet</x:v>
      </x:c>
      <x:c r="E4973" s="194">
        <x:v>1</x:v>
      </x:c>
      <x:c r="F4973" s="195" t="s">
        <x:v>11116</x:v>
      </x:c>
      <x:c r="G4973" s="194" t="str">
        <x:f>IF(MID(F4973,LEN(F4973)-2,1)="1","Earring",IF(MID(F4973,LEN(F4973)-2,1)="2","Necklace",IF(MID(F4973,LEN(F4973)-2,1)="3","Bracelet",IF(MID(F4973,LEN(F4973)-2,1)="4","Ring",IF(MID(F4973,LEN(F4973)-2,1)="5","Anklet","")))))</x:f>
        <x:v>Ring</x:v>
      </x:c>
      <x:c r="H4973" s="194">
        <x:v>1</x:v>
      </x:c>
      <x:c r="I4973" s="448"/>
    </x:row>
    <x:row r="4974" spans="3:9">
      <x:c r="C4974" s="195" t="s">
        <x:v>2349</x:v>
      </x:c>
      <x:c r="D4974" s="194" t="str">
        <x:f t="shared" si="111"/>
        <x:v>Earring</x:v>
      </x:c>
      <x:c r="E4974" s="194">
        <x:v>1</x:v>
      </x:c>
      <x:c r="F4974" s="195" t="s">
        <x:v>4745</x:v>
      </x:c>
      <x:c r="G4974" s="194" t="str">
        <x:f>IF(MID(F4974,LEN(F4974)-2,1)="1","Earring",IF(MID(F4974,LEN(F4974)-2,1)="2","Necklace",IF(MID(F4974,LEN(F4974)-2,1)="3","Bracelet",IF(MID(F4974,LEN(F4974)-2,1)="4","Ring",IF(MID(F4974,LEN(F4974)-2,1)="5","Anklet","")))))</x:f>
        <x:v>Ring</x:v>
      </x:c>
      <x:c r="H4974" s="194">
        <x:v>1</x:v>
      </x:c>
      <x:c r="I4974" s="448"/>
    </x:row>
    <x:row r="4975" spans="3:9">
      <x:c r="C4975" s="195" t="s">
        <x:v>6253</x:v>
      </x:c>
      <x:c r="D4975" s="194" t="str">
        <x:f t="shared" si="111"/>
        <x:v>Earring</x:v>
      </x:c>
      <x:c r="E4975" s="194">
        <x:v>1</x:v>
      </x:c>
      <x:c r="F4975" s="195" t="s">
        <x:v>6253</x:v>
      </x:c>
      <x:c r="G4975" s="194" t="str">
        <x:f>IF(MID(F4975,LEN(F4975)-2,1)="1","Earring",IF(MID(F4975,LEN(F4975)-2,1)="2","Necklace",IF(MID(F4975,LEN(F4975)-2,1)="3","Bracelet",IF(MID(F4975,LEN(F4975)-2,1)="4","Ring",IF(MID(F4975,LEN(F4975)-2,1)="5","Anklet","")))))</x:f>
        <x:v>Earring</x:v>
      </x:c>
      <x:c r="H4975" s="194">
        <x:v>1</x:v>
      </x:c>
      <x:c r="I4975" s="448"/>
    </x:row>
    <x:row r="4976" spans="3:9">
      <x:c r="C4976" s="195" t="s">
        <x:v>11130</x:v>
      </x:c>
      <x:c r="D4976" s="194" t="str">
        <x:f t="shared" si="111"/>
        <x:v>Earring</x:v>
      </x:c>
      <x:c r="E4976" s="194">
        <x:v>1</x:v>
      </x:c>
      <x:c r="F4976" s="195" t="s">
        <x:v>10956</x:v>
      </x:c>
      <x:c r="G4976" s="194" t="str">
        <x:f>IF(MID(F4976,LEN(F4976)-2,1)="1","Earring",IF(MID(F4976,LEN(F4976)-2,1)="2","Necklace",IF(MID(F4976,LEN(F4976)-2,1)="3","Bracelet",IF(MID(F4976,LEN(F4976)-2,1)="4","Ring",IF(MID(F4976,LEN(F4976)-2,1)="5","Anklet","")))))</x:f>
        <x:v>Ring</x:v>
      </x:c>
      <x:c r="H4976" s="194">
        <x:v>1</x:v>
      </x:c>
      <x:c r="I4976" s="448"/>
    </x:row>
    <x:row r="4977" spans="3:9">
      <x:c r="C4977" s="195" t="s">
        <x:v>10957</x:v>
      </x:c>
      <x:c r="D4977" s="194" t="str">
        <x:f t="shared" si="111"/>
        <x:v>Earring</x:v>
      </x:c>
      <x:c r="E4977" s="194">
        <x:v>1</x:v>
      </x:c>
      <x:c r="F4977" s="195" t="s">
        <x:v>11009</x:v>
      </x:c>
      <x:c r="G4977" s="194" t="str">
        <x:f>IF(MID(F4977,LEN(F4977)-2,1)="1","Earring",IF(MID(F4977,LEN(F4977)-2,1)="2","Necklace",IF(MID(F4977,LEN(F4977)-2,1)="3","Bracelet",IF(MID(F4977,LEN(F4977)-2,1)="4","Ring",IF(MID(F4977,LEN(F4977)-2,1)="5","Anklet","")))))</x:f>
        <x:v>Necklace</x:v>
      </x:c>
      <x:c r="H4977" s="194">
        <x:v>1</x:v>
      </x:c>
      <x:c r="I4977" s="448"/>
    </x:row>
    <x:row r="4978" spans="3:9">
      <x:c r="C4978" s="195" t="s">
        <x:v>11070</x:v>
      </x:c>
      <x:c r="D4978" s="194" t="str">
        <x:f t="shared" si="111"/>
        <x:v>Earring</x:v>
      </x:c>
      <x:c r="E4978" s="194">
        <x:v>1</x:v>
      </x:c>
      <x:c r="F4978" s="195" t="s">
        <x:v>10962</x:v>
      </x:c>
      <x:c r="G4978" s="194" t="str">
        <x:f>IF(MID(F4978,LEN(F4978)-2,1)="1","Earring",IF(MID(F4978,LEN(F4978)-2,1)="2","Necklace",IF(MID(F4978,LEN(F4978)-2,1)="3","Bracelet",IF(MID(F4978,LEN(F4978)-2,1)="4","Ring",IF(MID(F4978,LEN(F4978)-2,1)="5","Anklet","")))))</x:f>
        <x:v>Necklace</x:v>
      </x:c>
      <x:c r="H4978" s="194">
        <x:v>1</x:v>
      </x:c>
      <x:c r="I4978" s="448"/>
    </x:row>
    <x:row r="4979" spans="3:9">
      <x:c r="C4979" s="195" t="s">
        <x:v>4723</x:v>
      </x:c>
      <x:c r="D4979" s="194" t="str">
        <x:f t="shared" si="111"/>
        <x:v>Earring</x:v>
      </x:c>
      <x:c r="E4979" s="194">
        <x:v>1</x:v>
      </x:c>
      <x:c r="F4979" s="195" t="s">
        <x:v>3306</x:v>
      </x:c>
      <x:c r="G4979" s="194" t="str">
        <x:f>IF(MID(F4979,LEN(F4979)-2,1)="1","Earring",IF(MID(F4979,LEN(F4979)-2,1)="2","Necklace",IF(MID(F4979,LEN(F4979)-2,1)="3","Bracelet",IF(MID(F4979,LEN(F4979)-2,1)="4","Ring",IF(MID(F4979,LEN(F4979)-2,1)="5","Anklet","")))))</x:f>
        <x:v>Bracelet</x:v>
      </x:c>
      <x:c r="H4979" s="194">
        <x:v>1</x:v>
      </x:c>
      <x:c r="I4979" s="448"/>
    </x:row>
    <x:row r="4980" spans="3:9">
      <x:c r="C4980" s="195" t="s">
        <x:v>10924</x:v>
      </x:c>
      <x:c r="D4980" s="194" t="s">
        <x:v>6843</x:v>
      </x:c>
      <x:c r="E4980" s="194">
        <x:v>1</x:v>
      </x:c>
      <x:c r="F4980" s="195" t="s">
        <x:v>11098</x:v>
      </x:c>
      <x:c r="G4980" s="194" t="str">
        <x:f>IF(MID(F4980,LEN(F4980)-2,1)="1","Earring",IF(MID(F4980,LEN(F4980)-2,1)="2","Necklace",IF(MID(F4980,LEN(F4980)-2,1)="3","Bracelet",IF(MID(F4980,LEN(F4980)-2,1)="4","Ring",IF(MID(F4980,LEN(F4980)-2,1)="5","Anklet","")))))</x:f>
        <x:v>Necklace</x:v>
      </x:c>
      <x:c r="H4980" s="194">
        <x:v>1</x:v>
      </x:c>
      <x:c r="I4980" s="448"/>
    </x:row>
    <x:row r="4981" spans="3:9">
      <x:c r="C4981" s="195" t="s">
        <x:v>4742</x:v>
      </x:c>
      <x:c r="D4981" s="194" t="s">
        <x:v>6843</x:v>
      </x:c>
      <x:c r="E4981" s="194">
        <x:v>1</x:v>
      </x:c>
      <x:c r="F4981" s="195" t="s">
        <x:v>11018</x:v>
      </x:c>
      <x:c r="G4981" s="194" t="str">
        <x:f>IF(MID(F4981,LEN(F4981)-2,1)="1","Earring",IF(MID(F4981,LEN(F4981)-2,1)="2","Necklace",IF(MID(F4981,LEN(F4981)-2,1)="3","Bracelet",IF(MID(F4981,LEN(F4981)-2,1)="4","Ring",IF(MID(F4981,LEN(F4981)-2,1)="5","Anklet","")))))</x:f>
        <x:v>Ring</x:v>
      </x:c>
      <x:c r="H4981" s="194">
        <x:v>1</x:v>
      </x:c>
      <x:c r="I4981" s="448"/>
    </x:row>
    <x:row r="4982" spans="3:9">
      <x:c r="C4982" s="195" t="s">
        <x:v>1933</x:v>
      </x:c>
      <x:c r="D4982" s="194" t="s">
        <x:v>6843</x:v>
      </x:c>
      <x:c r="E4982" s="194">
        <x:v>1</x:v>
      </x:c>
      <x:c r="F4982" s="195" t="s">
        <x:v>10924</x:v>
      </x:c>
      <x:c r="G4982" s="194" t="s">
        <x:v>6843</x:v>
      </x:c>
      <x:c r="H4982" s="194">
        <x:v>1</x:v>
      </x:c>
      <x:c r="I4982" s="448"/>
    </x:row>
    <x:row r="4983" spans="3:9">
      <x:c r="C4983" s="195" t="s">
        <x:v>11009</x:v>
      </x:c>
      <x:c r="D4983" s="194" t="str">
        <x:f t="shared" ref="D4983:D4989" si="112">IF(MID(C4983,LEN(C4983)-2,1)="1","Earring",IF(MID(C4983,LEN(C4983)-2,1)="2","Necklace",IF(MID(C4983,LEN(C4983)-2,1)="3","Bracelet",IF(MID(C4983,LEN(C4983)-2,1)="4","Ring",IF(MID(C4983,LEN(C4983)-2,1)="5","Anklet","")))))</x:f>
        <x:v>Necklace</x:v>
      </x:c>
      <x:c r="E4983" s="194">
        <x:v>1</x:v>
      </x:c>
      <x:c r="F4983" s="195" t="s">
        <x:v>11130</x:v>
      </x:c>
      <x:c r="G4983" s="194" t="str">
        <x:f>IF(MID(F4983,LEN(F4983)-2,1)="1","Earring",IF(MID(F4983,LEN(F4983)-2,1)="2","Necklace",IF(MID(F4983,LEN(F4983)-2,1)="3","Bracelet",IF(MID(F4983,LEN(F4983)-2,1)="4","Ring",IF(MID(F4983,LEN(F4983)-2,1)="5","Anklet","")))))</x:f>
        <x:v>Earring</x:v>
      </x:c>
      <x:c r="H4983" s="194">
        <x:v>1</x:v>
      </x:c>
      <x:c r="I4983" s="448"/>
    </x:row>
    <x:row r="4984" spans="3:9">
      <x:c r="C4984" s="195" t="s">
        <x:v>10962</x:v>
      </x:c>
      <x:c r="D4984" s="194" t="str">
        <x:f t="shared" si="112"/>
        <x:v>Necklace</x:v>
      </x:c>
      <x:c r="E4984" s="194">
        <x:v>1</x:v>
      </x:c>
      <x:c r="F4984" s="233" t="s">
        <x:v>10957</x:v>
      </x:c>
      <x:c r="G4984" s="234" t="str">
        <x:f>IF(MID(F4984,LEN(F4984)-2,1)="1","Earring",IF(MID(F4984,LEN(F4984)-2,1)="2","Necklace",IF(MID(F4984,LEN(F4984)-2,1)="3","Bracelet",IF(MID(F4984,LEN(F4984)-2,1)="4","Ring",IF(MID(F4984,LEN(F4984)-2,1)="5","Anklet","")))))</x:f>
        <x:v>Earring</x:v>
      </x:c>
      <x:c r="H4984" s="234">
        <x:v>1</x:v>
      </x:c>
      <x:c r="I4984" s="448"/>
    </x:row>
    <x:row r="4985" spans="3:9">
      <x:c r="C4985" s="195" t="s">
        <x:v>11098</x:v>
      </x:c>
      <x:c r="D4985" s="194" t="str">
        <x:f t="shared" si="112"/>
        <x:v>Necklace</x:v>
      </x:c>
      <x:c r="E4985" s="194">
        <x:v>1</x:v>
      </x:c>
      <x:c r="F4985" s="233" t="s">
        <x:v>11122</x:v>
      </x:c>
      <x:c r="G4985" s="234" t="str">
        <x:f>IF(MID(F4985,LEN(F4985)-2,1)="1","Earring",IF(MID(F4985,LEN(F4985)-2,1)="2","Necklace",IF(MID(F4985,LEN(F4985)-2,1)="3","Bracelet",IF(MID(F4985,LEN(F4985)-2,1)="4","Ring",IF(MID(F4985,LEN(F4985)-2,1)="5","Anklet","")))))</x:f>
        <x:v>Bracelet</x:v>
      </x:c>
      <x:c r="H4985" s="234">
        <x:v>1</x:v>
      </x:c>
      <x:c r="I4985" s="448"/>
    </x:row>
    <x:row r="4986" spans="3:9">
      <x:c r="C4986" s="195" t="s">
        <x:v>11116</x:v>
      </x:c>
      <x:c r="D4986" s="194" t="str">
        <x:f t="shared" si="112"/>
        <x:v>Ring</x:v>
      </x:c>
      <x:c r="E4986" s="194">
        <x:v>1</x:v>
      </x:c>
      <x:c r="F4986" s="233" t="s">
        <x:v>4742</x:v>
      </x:c>
      <x:c r="G4986" s="234" t="s">
        <x:v>6843</x:v>
      </x:c>
      <x:c r="H4986" s="234">
        <x:v>1</x:v>
      </x:c>
      <x:c r="I4986" s="448"/>
    </x:row>
    <x:row r="4987" spans="3:9">
      <x:c r="C4987" s="195" t="s">
        <x:v>4745</x:v>
      </x:c>
      <x:c r="D4987" s="194" t="str">
        <x:f t="shared" si="112"/>
        <x:v>Ring</x:v>
      </x:c>
      <x:c r="E4987" s="194">
        <x:v>1</x:v>
      </x:c>
      <x:c r="F4987" s="233" t="s">
        <x:v>1933</x:v>
      </x:c>
      <x:c r="G4987" s="234" t="s">
        <x:v>6843</x:v>
      </x:c>
      <x:c r="H4987" s="234">
        <x:v>1</x:v>
      </x:c>
      <x:c r="I4987" s="448"/>
    </x:row>
    <x:row r="4988" spans="3:9">
      <x:c r="C4988" s="195" t="s">
        <x:v>10956</x:v>
      </x:c>
      <x:c r="D4988" s="194" t="str">
        <x:f t="shared" si="112"/>
        <x:v>Ring</x:v>
      </x:c>
      <x:c r="E4988" s="194">
        <x:v>1</x:v>
      </x:c>
      <x:c r="F4988" s="233" t="s">
        <x:v>11070</x:v>
      </x:c>
      <x:c r="G4988" s="234" t="str">
        <x:f>IF(MID(F4988,LEN(F4988)-2,1)="1","Earring",IF(MID(F4988,LEN(F4988)-2,1)="2","Necklace",IF(MID(F4988,LEN(F4988)-2,1)="3","Bracelet",IF(MID(F4988,LEN(F4988)-2,1)="4","Ring",IF(MID(F4988,LEN(F4988)-2,1)="5","Anklet","")))))</x:f>
        <x:v>Earring</x:v>
      </x:c>
      <x:c r="H4988" s="234">
        <x:v>1</x:v>
      </x:c>
      <x:c r="I4988" s="448"/>
    </x:row>
    <x:row r="4989" spans="3:9">
      <x:c r="C4989" s="195" t="s">
        <x:v>11018</x:v>
      </x:c>
      <x:c r="D4989" s="194" t="str">
        <x:f t="shared" si="112"/>
        <x:v>Ring</x:v>
      </x:c>
      <x:c r="E4989" s="194">
        <x:v>1</x:v>
      </x:c>
      <x:c r="F4989" s="233" t="s">
        <x:v>4723</x:v>
      </x:c>
      <x:c r="G4989" s="234" t="str">
        <x:f>IF(MID(F4989,LEN(F4989)-2,1)="1","Earring",IF(MID(F4989,LEN(F4989)-2,1)="2","Necklace",IF(MID(F4989,LEN(F4989)-2,1)="3","Bracelet",IF(MID(F4989,LEN(F4989)-2,1)="4","Ring",IF(MID(F4989,LEN(F4989)-2,1)="5","Anklet","")))))</x:f>
        <x:v>Earring</x:v>
      </x:c>
      <x:c r="H4989" s="234">
        <x:v>1</x:v>
      </x:c>
      <x:c r="I4989" s="448"/>
    </x:row>
    <x:row r="4990" spans="5:5">
      <x:c r="E4990" s="194">
        <x:f>SUM(E4972:E4989)</x:f>
        <x:v>18</x:v>
      </x:c>
    </x:row>
    <x:row r="4991" spans="1:9">
      <x:c r="A4991" s="186">
        <x:v>46058</x:v>
      </x:c>
      <x:c r="B4991" s="452" t="s">
        <x:v>7753</x:v>
      </x:c>
      <x:c r="C4991" s="584">
        <x:v>2601150315</x:v>
      </x:c>
      <x:c r="D4991" s="194" t="s">
        <x:v>2999</x:v>
      </x:c>
      <x:c r="E4991" s="194">
        <x:v>1</x:v>
      </x:c>
      <x:c r="F4991" s="584">
        <x:v>2601150315</x:v>
      </x:c>
      <x:c r="G4991" s="194" t="s">
        <x:v>2999</x:v>
      </x:c>
      <x:c r="H4991" s="194">
        <x:v>1</x:v>
      </x:c>
      <x:c r="I4991" s="448"/>
    </x:row>
    <x:row r="4992" spans="3:9">
      <x:c r="C4992" s="584" t="s">
        <x:v>3306</x:v>
      </x:c>
      <x:c r="D4992" s="194" t="str">
        <x:f t="shared" ref="D4992:D4994" si="113">IF(MID(C4992,LEN(C4992)-2,1)="1","Earring",IF(MID(C4992,LEN(C4992)-2,1)="2","Necklace",IF(MID(C4992,LEN(C4992)-2,1)="3","Bracelet",IF(MID(C4992,LEN(C4992)-2,1)="4","Ring",IF(MID(C4992,LEN(C4992)-2,1)="5","Anklet","")))))</x:f>
        <x:v>Bracelet</x:v>
      </x:c>
      <x:c r="E4992" s="194">
        <x:v>1</x:v>
      </x:c>
      <x:c r="F4992" s="584" t="s">
        <x:v>4538</x:v>
      </x:c>
      <x:c r="G4992" s="194" t="str">
        <x:f>IF(MID(F4992,LEN(F4992)-2,1)="1","Earring",IF(MID(F4992,LEN(F4992)-2,1)="2","Necklace",IF(MID(F4992,LEN(F4992)-2,1)="3","Bracelet",IF(MID(F4992,LEN(F4992)-2,1)="4","Ring",IF(MID(F4992,LEN(F4992)-2,1)="5","Anklet","")))))</x:f>
        <x:v>Ring</x:v>
      </x:c>
      <x:c r="H4992" s="194">
        <x:v>1</x:v>
      </x:c>
      <x:c r="I4992" s="448"/>
    </x:row>
    <x:row r="4993" spans="3:9">
      <x:c r="C4993" s="584" t="s">
        <x:v>11004</x:v>
      </x:c>
      <x:c r="D4993" s="194" t="str">
        <x:f t="shared" si="113"/>
        <x:v>Earring</x:v>
      </x:c>
      <x:c r="E4993" s="194">
        <x:v>1</x:v>
      </x:c>
      <x:c r="F4993" s="584" t="s">
        <x:v>11091</x:v>
      </x:c>
      <x:c r="G4993" s="194" t="str">
        <x:f>IF(MID(F4993,LEN(F4993)-2,1)="1","Earring",IF(MID(F4993,LEN(F4993)-2,1)="2","Necklace",IF(MID(F4993,LEN(F4993)-2,1)="3","Bracelet",IF(MID(F4993,LEN(F4993)-2,1)="4","Ring",IF(MID(F4993,LEN(F4993)-2,1)="5","Anklet","")))))</x:f>
        <x:v>Necklace</x:v>
      </x:c>
      <x:c r="H4993" s="194">
        <x:v>1</x:v>
      </x:c>
      <x:c r="I4993" s="448"/>
    </x:row>
    <x:row r="4994" spans="3:9">
      <x:c r="C4994" s="584" t="s">
        <x:v>6154</x:v>
      </x:c>
      <x:c r="D4994" s="194" t="str">
        <x:f t="shared" si="113"/>
        <x:v>Earring</x:v>
      </x:c>
      <x:c r="E4994" s="194">
        <x:v>1</x:v>
      </x:c>
      <x:c r="F4994" s="584" t="s">
        <x:v>11004</x:v>
      </x:c>
      <x:c r="G4994" s="194" t="str">
        <x:f>IF(MID(F4994,LEN(F4994)-2,1)="1","Earring",IF(MID(F4994,LEN(F4994)-2,1)="2","Necklace",IF(MID(F4994,LEN(F4994)-2,1)="3","Bracelet",IF(MID(F4994,LEN(F4994)-2,1)="4","Ring",IF(MID(F4994,LEN(F4994)-2,1)="5","Anklet","")))))</x:f>
        <x:v>Earring</x:v>
      </x:c>
      <x:c r="H4994" s="194">
        <x:v>1</x:v>
      </x:c>
      <x:c r="I4994" s="448"/>
    </x:row>
    <x:row r="4995" spans="3:9">
      <x:c r="C4995" s="584" t="s">
        <x:v>1933</x:v>
      </x:c>
      <x:c r="D4995" s="194" t="s">
        <x:v>6843</x:v>
      </x:c>
      <x:c r="E4995" s="194">
        <x:v>1</x:v>
      </x:c>
      <x:c r="F4995" s="584" t="s">
        <x:v>3306</x:v>
      </x:c>
      <x:c r="G4995" s="194" t="str">
        <x:f>IF(MID(F4995,LEN(F4995)-2,1)="1","Earring",IF(MID(F4995,LEN(F4995)-2,1)="2","Necklace",IF(MID(F4995,LEN(F4995)-2,1)="3","Bracelet",IF(MID(F4995,LEN(F4995)-2,1)="4","Ring",IF(MID(F4995,LEN(F4995)-2,1)="5","Anklet","")))))</x:f>
        <x:v>Bracelet</x:v>
      </x:c>
      <x:c r="H4995" s="194">
        <x:v>1</x:v>
      </x:c>
      <x:c r="I4995" s="448"/>
    </x:row>
    <x:row r="4996" spans="3:9">
      <x:c r="C4996" s="584" t="s">
        <x:v>11091</x:v>
      </x:c>
      <x:c r="D4996" s="194" t="str">
        <x:f t="shared" ref="D4996:D5001" si="114">IF(MID(C4996,LEN(C4996)-2,1)="1","Earring",IF(MID(C4996,LEN(C4996)-2,1)="2","Necklace",IF(MID(C4996,LEN(C4996)-2,1)="3","Bracelet",IF(MID(C4996,LEN(C4996)-2,1)="4","Ring",IF(MID(C4996,LEN(C4996)-2,1)="5","Anklet","")))))</x:f>
        <x:v>Necklace</x:v>
      </x:c>
      <x:c r="E4996" s="194">
        <x:v>1</x:v>
      </x:c>
      <x:c r="F4996" s="588" t="s">
        <x:v>6154</x:v>
      </x:c>
      <x:c r="G4996" s="234" t="str">
        <x:f>IF(MID(F4996,LEN(F4996)-2,1)="1","Earring",IF(MID(F4996,LEN(F4996)-2,1)="2","Necklace",IF(MID(F4996,LEN(F4996)-2,1)="3","Bracelet",IF(MID(F4996,LEN(F4996)-2,1)="4","Ring",IF(MID(F4996,LEN(F4996)-2,1)="5","Anklet","")))))</x:f>
        <x:v>Earring</x:v>
      </x:c>
      <x:c r="H4996" s="234">
        <x:v>1</x:v>
      </x:c>
      <x:c r="I4996" s="448"/>
    </x:row>
    <x:row r="4997" spans="3:9">
      <x:c r="C4997" s="584" t="s">
        <x:v>6207</x:v>
      </x:c>
      <x:c r="D4997" s="194" t="str">
        <x:f t="shared" si="114"/>
        <x:v>Necklace</x:v>
      </x:c>
      <x:c r="E4997" s="194">
        <x:v>1</x:v>
      </x:c>
      <x:c r="F4997" s="588" t="s">
        <x:v>6207</x:v>
      </x:c>
      <x:c r="G4997" s="234" t="str">
        <x:f>IF(MID(F4997,LEN(F4997)-2,1)="1","Earring",IF(MID(F4997,LEN(F4997)-2,1)="2","Necklace",IF(MID(F4997,LEN(F4997)-2,1)="3","Bracelet",IF(MID(F4997,LEN(F4997)-2,1)="4","Ring",IF(MID(F4997,LEN(F4997)-2,1)="5","Anklet","")))))</x:f>
        <x:v>Necklace</x:v>
      </x:c>
      <x:c r="H4997" s="234">
        <x:v>1</x:v>
      </x:c>
      <x:c r="I4997" s="448"/>
    </x:row>
    <x:row r="4998" spans="3:9">
      <x:c r="C4998" s="584" t="s">
        <x:v>1816</x:v>
      </x:c>
      <x:c r="D4998" s="194" t="str">
        <x:f t="shared" si="114"/>
        <x:v>Necklace</x:v>
      </x:c>
      <x:c r="E4998" s="194">
        <x:v>1</x:v>
      </x:c>
      <x:c r="F4998" s="588" t="s">
        <x:v>1816</x:v>
      </x:c>
      <x:c r="G4998" s="234" t="str">
        <x:f>IF(MID(F4998,LEN(F4998)-2,1)="1","Earring",IF(MID(F4998,LEN(F4998)-2,1)="2","Necklace",IF(MID(F4998,LEN(F4998)-2,1)="3","Bracelet",IF(MID(F4998,LEN(F4998)-2,1)="4","Ring",IF(MID(F4998,LEN(F4998)-2,1)="5","Anklet","")))))</x:f>
        <x:v>Necklace</x:v>
      </x:c>
      <x:c r="H4998" s="234">
        <x:v>1</x:v>
      </x:c>
      <x:c r="I4998" s="448"/>
    </x:row>
    <x:row r="4999" spans="3:9">
      <x:c r="C4999" s="584" t="s">
        <x:v>10934</x:v>
      </x:c>
      <x:c r="D4999" s="194" t="str">
        <x:f t="shared" si="114"/>
        <x:v>Necklace</x:v>
      </x:c>
      <x:c r="E4999" s="194">
        <x:v>1</x:v>
      </x:c>
      <x:c r="F4999" s="588" t="s">
        <x:v>10934</x:v>
      </x:c>
      <x:c r="G4999" s="234" t="str">
        <x:f>IF(MID(F4999,LEN(F4999)-2,1)="1","Earring",IF(MID(F4999,LEN(F4999)-2,1)="2","Necklace",IF(MID(F4999,LEN(F4999)-2,1)="3","Bracelet",IF(MID(F4999,LEN(F4999)-2,1)="4","Ring",IF(MID(F4999,LEN(F4999)-2,1)="5","Anklet","")))))</x:f>
        <x:v>Necklace</x:v>
      </x:c>
      <x:c r="H4999" s="234">
        <x:v>1</x:v>
      </x:c>
      <x:c r="I4999" s="448"/>
    </x:row>
    <x:row r="5000" spans="3:9">
      <x:c r="C5000" s="584" t="s">
        <x:v>4538</x:v>
      </x:c>
      <x:c r="D5000" s="194" t="str">
        <x:f t="shared" si="114"/>
        <x:v>Ring</x:v>
      </x:c>
      <x:c r="E5000" s="194">
        <x:v>1</x:v>
      </x:c>
      <x:c r="F5000" s="588" t="s">
        <x:v>1933</x:v>
      </x:c>
      <x:c r="G5000" s="234" t="s">
        <x:v>6843</x:v>
      </x:c>
      <x:c r="H5000" s="234">
        <x:v>1</x:v>
      </x:c>
      <x:c r="I5000" s="448"/>
    </x:row>
    <x:row r="5001" spans="3:9">
      <x:c r="C5001" s="584" t="s">
        <x:v>6709</x:v>
      </x:c>
      <x:c r="D5001" s="194" t="str">
        <x:f t="shared" si="114"/>
        <x:v>Ring</x:v>
      </x:c>
      <x:c r="E5001" s="194">
        <x:v>1</x:v>
      </x:c>
      <x:c r="F5001" s="588" t="s">
        <x:v>6709</x:v>
      </x:c>
      <x:c r="G5001" s="234" t="str">
        <x:f>IF(MID(F5001,LEN(F5001)-2,1)="1","Earring",IF(MID(F5001,LEN(F5001)-2,1)="2","Necklace",IF(MID(F5001,LEN(F5001)-2,1)="3","Bracelet",IF(MID(F5001,LEN(F5001)-2,1)="4","Ring",IF(MID(F5001,LEN(F5001)-2,1)="5","Anklet","")))))</x:f>
        <x:v>Ring</x:v>
      </x:c>
      <x:c r="H5001" s="234">
        <x:v>1</x:v>
      </x:c>
      <x:c r="I5001" s="448"/>
    </x:row>
    <x:row r="5002" spans="3:5">
      <x:c r="C5002" s="584"/>
      <x:c r="E5002" s="194">
        <x:f>SUM(E4991:E5001)</x:f>
        <x:v>11</x:v>
      </x:c>
    </x:row>
    <x:row r="5003" spans="1:9">
      <x:c r="A5003" s="186">
        <x:v>46059</x:v>
      </x:c>
      <x:c r="B5003" s="452" t="s">
        <x:v>7716</x:v>
      </x:c>
      <x:c r="C5003" s="195" t="s">
        <x:v>11025</x:v>
      </x:c>
      <x:c r="D5003" s="194" t="s">
        <x:v>2999</x:v>
      </x:c>
      <x:c r="E5003" s="194">
        <x:v>1</x:v>
      </x:c>
      <x:c r="F5003" s="195" t="s">
        <x:v>4787</x:v>
      </x:c>
      <x:c r="G5003" s="194" t="str">
        <x:f>IF(MID(F5003,LEN(F5003)-2,1)="1","Earring",IF(MID(F5003,LEN(F5003)-2,1)="2","Necklace",IF(MID(F5003,LEN(F5003)-2,1)="3","Bracelet",IF(MID(F5003,LEN(F5003)-2,1)="4","Ring",IF(MID(F5003,LEN(F5003)-2,1)="5","Anklet","")))))</x:f>
        <x:v>Necklace</x:v>
      </x:c>
      <x:c r="H5003" s="194">
        <x:v>1</x:v>
      </x:c>
      <x:c r="I5003" s="448"/>
    </x:row>
    <x:row r="5004" spans="3:9">
      <x:c r="C5004" s="195" t="s">
        <x:v>4703</x:v>
      </x:c>
      <x:c r="D5004" s="194" t="s">
        <x:v>2999</x:v>
      </x:c>
      <x:c r="E5004" s="194">
        <x:v>1</x:v>
      </x:c>
      <x:c r="F5004" s="195" t="s">
        <x:v>11025</x:v>
      </x:c>
      <x:c r="G5004" s="194" t="s">
        <x:v>2999</x:v>
      </x:c>
      <x:c r="H5004" s="194">
        <x:v>1</x:v>
      </x:c>
      <x:c r="I5004" s="448"/>
    </x:row>
    <x:row r="5005" spans="3:9">
      <x:c r="C5005" s="195" t="s">
        <x:v>11112</x:v>
      </x:c>
      <x:c r="D5005" s="194" t="str">
        <x:f t="shared" ref="D5005:D5007" si="115">IF(MID(C5005,LEN(C5005)-2,1)="1","Earring",IF(MID(C5005,LEN(C5005)-2,1)="2","Necklace",IF(MID(C5005,LEN(C5005)-2,1)="3","Bracelet",IF(MID(C5005,LEN(C5005)-2,1)="4","Ring",IF(MID(C5005,LEN(C5005)-2,1)="5","Anklet","")))))</x:f>
        <x:v>Bracelet</x:v>
      </x:c>
      <x:c r="E5005" s="194">
        <x:v>1</x:v>
      </x:c>
      <x:c r="F5005" s="195" t="s">
        <x:v>4703</x:v>
      </x:c>
      <x:c r="G5005" s="194" t="s">
        <x:v>2999</x:v>
      </x:c>
      <x:c r="H5005" s="194">
        <x:v>1</x:v>
      </x:c>
      <x:c r="I5005" s="448"/>
    </x:row>
    <x:row r="5006" spans="3:9">
      <x:c r="C5006" s="195" t="s">
        <x:v>10953</x:v>
      </x:c>
      <x:c r="D5006" s="194" t="str">
        <x:f t="shared" si="115"/>
        <x:v>Bracelet</x:v>
      </x:c>
      <x:c r="E5006" s="194">
        <x:v>1</x:v>
      </x:c>
      <x:c r="F5006" s="195" t="s">
        <x:v>1802</x:v>
      </x:c>
      <x:c r="G5006" s="194" t="str">
        <x:f>IF(MID(F5006,LEN(F5006)-2,1)="1","Earring",IF(MID(F5006,LEN(F5006)-2,1)="2","Necklace",IF(MID(F5006,LEN(F5006)-2,1)="3","Bracelet",IF(MID(F5006,LEN(F5006)-2,1)="4","Ring",IF(MID(F5006,LEN(F5006)-2,1)="5","Anklet","")))))</x:f>
        <x:v>Necklace</x:v>
      </x:c>
      <x:c r="H5006" s="194">
        <x:v>3</x:v>
      </x:c>
      <x:c r="I5006" s="448"/>
    </x:row>
    <x:row r="5007" spans="3:9">
      <x:c r="C5007" s="195" t="s">
        <x:v>11031</x:v>
      </x:c>
      <x:c r="D5007" s="194" t="str">
        <x:f t="shared" si="115"/>
        <x:v>Bracelet</x:v>
      </x:c>
      <x:c r="E5007" s="194">
        <x:v>1</x:v>
      </x:c>
      <x:c r="F5007" s="195" t="s">
        <x:v>11112</x:v>
      </x:c>
      <x:c r="G5007" s="194" t="str">
        <x:f>IF(MID(F5007,LEN(F5007)-2,1)="1","Earring",IF(MID(F5007,LEN(F5007)-2,1)="2","Necklace",IF(MID(F5007,LEN(F5007)-2,1)="3","Bracelet",IF(MID(F5007,LEN(F5007)-2,1)="4","Ring",IF(MID(F5007,LEN(F5007)-2,1)="5","Anklet","")))))</x:f>
        <x:v>Bracelet</x:v>
      </x:c>
      <x:c r="H5007" s="194">
        <x:v>1</x:v>
      </x:c>
      <x:c r="I5007" s="448"/>
    </x:row>
    <x:row r="5008" spans="3:9">
      <x:c r="C5008" s="195" t="s">
        <x:v>11113</x:v>
      </x:c>
      <x:c r="D5008" s="194" t="s">
        <x:v>1924</x:v>
      </x:c>
      <x:c r="E5008" s="194">
        <x:v>1</x:v>
      </x:c>
      <x:c r="F5008" s="195" t="s">
        <x:v>11028</x:v>
      </x:c>
      <x:c r="G5008" s="194" t="str">
        <x:f>IF(MID(F5008,LEN(F5008)-2,1)="1","Earring",IF(MID(F5008,LEN(F5008)-2,1)="2","Necklace",IF(MID(F5008,LEN(F5008)-2,1)="3","Bracelet",IF(MID(F5008,LEN(F5008)-2,1)="4","Ring",IF(MID(F5008,LEN(F5008)-2,1)="5","Anklet","")))))</x:f>
        <x:v>Earring</x:v>
      </x:c>
      <x:c r="H5008" s="194">
        <x:v>1</x:v>
      </x:c>
      <x:c r="I5008" s="448"/>
    </x:row>
    <x:row r="5009" spans="3:9">
      <x:c r="C5009" s="195" t="s">
        <x:v>10963</x:v>
      </x:c>
      <x:c r="D5009" s="194" t="s">
        <x:v>1924</x:v>
      </x:c>
      <x:c r="E5009" s="194">
        <x:v>1</x:v>
      </x:c>
      <x:c r="F5009" s="233" t="s">
        <x:v>9229</x:v>
      </x:c>
      <x:c r="G5009" s="234" t="str">
        <x:f>IF(MID(F5009,LEN(F5009)-2,1)="1","Earring",IF(MID(F5009,LEN(F5009)-2,1)="2","Necklace",IF(MID(F5009,LEN(F5009)-2,1)="3","Bracelet",IF(MID(F5009,LEN(F5009)-2,1)="4","Ring",IF(MID(F5009,LEN(F5009)-2,1)="5","Anklet","")))))</x:f>
        <x:v>Necklace</x:v>
      </x:c>
      <x:c r="H5009" s="234">
        <x:v>1</x:v>
      </x:c>
      <x:c r="I5009" s="448"/>
    </x:row>
    <x:row r="5010" spans="3:9">
      <x:c r="C5010" s="195" t="s">
        <x:v>11028</x:v>
      </x:c>
      <x:c r="D5010" s="194" t="str">
        <x:f t="shared" ref="D5010:D5013" si="116">IF(MID(C5010,LEN(C5010)-2,1)="1","Earring",IF(MID(C5010,LEN(C5010)-2,1)="2","Necklace",IF(MID(C5010,LEN(C5010)-2,1)="3","Bracelet",IF(MID(C5010,LEN(C5010)-2,1)="4","Ring",IF(MID(C5010,LEN(C5010)-2,1)="5","Anklet","")))))</x:f>
        <x:v>Earring</x:v>
      </x:c>
      <x:c r="E5010" s="194">
        <x:v>1</x:v>
      </x:c>
      <x:c r="F5010" s="233" t="s">
        <x:v>10953</x:v>
      </x:c>
      <x:c r="G5010" s="234" t="str">
        <x:f>IF(MID(F5010,LEN(F5010)-2,1)="1","Earring",IF(MID(F5010,LEN(F5010)-2,1)="2","Necklace",IF(MID(F5010,LEN(F5010)-2,1)="3","Bracelet",IF(MID(F5010,LEN(F5010)-2,1)="4","Ring",IF(MID(F5010,LEN(F5010)-2,1)="5","Anklet","")))))</x:f>
        <x:v>Bracelet</x:v>
      </x:c>
      <x:c r="H5010" s="234">
        <x:v>1</x:v>
      </x:c>
      <x:c r="I5010" s="448"/>
    </x:row>
    <x:row r="5011" spans="3:9">
      <x:c r="C5011" s="195" t="s">
        <x:v>6286</x:v>
      </x:c>
      <x:c r="D5011" s="194" t="str">
        <x:f t="shared" si="116"/>
        <x:v>Earring</x:v>
      </x:c>
      <x:c r="E5011" s="194">
        <x:v>1</x:v>
      </x:c>
      <x:c r="F5011" s="233" t="s">
        <x:v>6286</x:v>
      </x:c>
      <x:c r="G5011" s="234" t="str">
        <x:f>IF(MID(F5011,LEN(F5011)-2,1)="1","Earring",IF(MID(F5011,LEN(F5011)-2,1)="2","Necklace",IF(MID(F5011,LEN(F5011)-2,1)="3","Bracelet",IF(MID(F5011,LEN(F5011)-2,1)="4","Ring",IF(MID(F5011,LEN(F5011)-2,1)="5","Anklet","")))))</x:f>
        <x:v>Earring</x:v>
      </x:c>
      <x:c r="H5011" s="234">
        <x:v>1</x:v>
      </x:c>
      <x:c r="I5011" s="448"/>
    </x:row>
    <x:row r="5012" spans="3:9">
      <x:c r="C5012" s="195" t="s">
        <x:v>9236</x:v>
      </x:c>
      <x:c r="D5012" s="194" t="str">
        <x:f t="shared" si="116"/>
        <x:v>Earring</x:v>
      </x:c>
      <x:c r="E5012" s="194">
        <x:v>1</x:v>
      </x:c>
      <x:c r="F5012" s="233" t="s">
        <x:v>11031</x:v>
      </x:c>
      <x:c r="G5012" s="234" t="str">
        <x:f>IF(MID(F5012,LEN(F5012)-2,1)="1","Earring",IF(MID(F5012,LEN(F5012)-2,1)="2","Necklace",IF(MID(F5012,LEN(F5012)-2,1)="3","Bracelet",IF(MID(F5012,LEN(F5012)-2,1)="4","Ring",IF(MID(F5012,LEN(F5012)-2,1)="5","Anklet","")))))</x:f>
        <x:v>Bracelet</x:v>
      </x:c>
      <x:c r="H5012" s="234">
        <x:v>1</x:v>
      </x:c>
      <x:c r="I5012" s="448"/>
    </x:row>
    <x:row r="5013" spans="3:9">
      <x:c r="C5013" s="195" t="s">
        <x:v>11015</x:v>
      </x:c>
      <x:c r="D5013" s="194" t="str">
        <x:f t="shared" si="116"/>
        <x:v>Earring</x:v>
      </x:c>
      <x:c r="E5013" s="194">
        <x:v>1</x:v>
      </x:c>
      <x:c r="F5013" s="233" t="s">
        <x:v>9236</x:v>
      </x:c>
      <x:c r="G5013" s="234" t="str">
        <x:f>IF(MID(F5013,LEN(F5013)-2,1)="1","Earring",IF(MID(F5013,LEN(F5013)-2,1)="2","Necklace",IF(MID(F5013,LEN(F5013)-2,1)="3","Bracelet",IF(MID(F5013,LEN(F5013)-2,1)="4","Ring",IF(MID(F5013,LEN(F5013)-2,1)="5","Anklet","")))))</x:f>
        <x:v>Earring</x:v>
      </x:c>
      <x:c r="H5013" s="234">
        <x:v>1</x:v>
      </x:c>
      <x:c r="I5013" s="448"/>
    </x:row>
    <x:row r="5014" spans="3:9">
      <x:c r="C5014" s="195" t="s">
        <x:v>1933</x:v>
      </x:c>
      <x:c r="D5014" s="194" t="s">
        <x:v>6843</x:v>
      </x:c>
      <x:c r="E5014" s="194">
        <x:v>1</x:v>
      </x:c>
      <x:c r="F5014" s="233" t="s">
        <x:v>11110</x:v>
      </x:c>
      <x:c r="G5014" s="234" t="str">
        <x:f>IF(MID(F5014,LEN(F5014)-2,1)="1","Earring",IF(MID(F5014,LEN(F5014)-2,1)="2","Necklace",IF(MID(F5014,LEN(F5014)-2,1)="3","Bracelet",IF(MID(F5014,LEN(F5014)-2,1)="4","Ring",IF(MID(F5014,LEN(F5014)-2,1)="5","Anklet","")))))</x:f>
        <x:v>Necklace</x:v>
      </x:c>
      <x:c r="H5014" s="234">
        <x:v>1</x:v>
      </x:c>
      <x:c r="I5014" s="448"/>
    </x:row>
    <x:row r="5015" spans="3:9">
      <x:c r="C5015" s="195" t="s">
        <x:v>4787</x:v>
      </x:c>
      <x:c r="D5015" s="194" t="str">
        <x:f t="shared" ref="D5015:D5021" si="117">IF(MID(C5015,LEN(C5015)-2,1)="1","Earring",IF(MID(C5015,LEN(C5015)-2,1)="2","Necklace",IF(MID(C5015,LEN(C5015)-2,1)="3","Bracelet",IF(MID(C5015,LEN(C5015)-2,1)="4","Ring",IF(MID(C5015,LEN(C5015)-2,1)="5","Anklet","")))))</x:f>
        <x:v>Necklace</x:v>
      </x:c>
      <x:c r="E5015" s="194">
        <x:v>1</x:v>
      </x:c>
      <x:c r="F5015" s="233" t="s">
        <x:v>11036</x:v>
      </x:c>
      <x:c r="G5015" s="234" t="str">
        <x:f>IF(MID(F5015,LEN(F5015)-2,1)="1","Earring",IF(MID(F5015,LEN(F5015)-2,1)="2","Necklace",IF(MID(F5015,LEN(F5015)-2,1)="3","Bracelet",IF(MID(F5015,LEN(F5015)-2,1)="4","Ring",IF(MID(F5015,LEN(F5015)-2,1)="5","Anklet","")))))</x:f>
        <x:v>Ring</x:v>
      </x:c>
      <x:c r="H5015" s="234">
        <x:v>1</x:v>
      </x:c>
      <x:c r="I5015" s="448"/>
    </x:row>
    <x:row r="5016" spans="3:9">
      <x:c r="C5016" s="195" t="s">
        <x:v>1802</x:v>
      </x:c>
      <x:c r="D5016" s="194" t="str">
        <x:f t="shared" si="117"/>
        <x:v>Necklace</x:v>
      </x:c>
      <x:c r="E5016" s="194">
        <x:v>3</x:v>
      </x:c>
      <x:c r="F5016" s="233" t="s">
        <x:v>11132</x:v>
      </x:c>
      <x:c r="G5016" s="234" t="str">
        <x:f>IF(MID(F5016,LEN(F5016)-2,1)="1","Earring",IF(MID(F5016,LEN(F5016)-2,1)="2","Necklace",IF(MID(F5016,LEN(F5016)-2,1)="3","Bracelet",IF(MID(F5016,LEN(F5016)-2,1)="4","Ring",IF(MID(F5016,LEN(F5016)-2,1)="5","Anklet","")))))</x:f>
        <x:v>Necklace</x:v>
      </x:c>
      <x:c r="H5016" s="234">
        <x:v>1</x:v>
      </x:c>
      <x:c r="I5016" s="448" t="s">
        <x:v>4958</x:v>
      </x:c>
    </x:row>
    <x:row r="5017" spans="3:9">
      <x:c r="C5017" s="195" t="s">
        <x:v>9229</x:v>
      </x:c>
      <x:c r="D5017" s="194" t="str">
        <x:f t="shared" si="117"/>
        <x:v>Necklace</x:v>
      </x:c>
      <x:c r="E5017" s="194">
        <x:v>1</x:v>
      </x:c>
      <x:c r="F5017" s="233" t="s">
        <x:v>10928</x:v>
      </x:c>
      <x:c r="G5017" s="234" t="str">
        <x:f>IF(MID(F5017,LEN(F5017)-2,1)="1","Earring",IF(MID(F5017,LEN(F5017)-2,1)="2","Necklace",IF(MID(F5017,LEN(F5017)-2,1)="3","Bracelet",IF(MID(F5017,LEN(F5017)-2,1)="4","Ring",IF(MID(F5017,LEN(F5017)-2,1)="5","Anklet","")))))</x:f>
        <x:v>Necklace</x:v>
      </x:c>
      <x:c r="H5017" s="234">
        <x:v>2</x:v>
      </x:c>
      <x:c r="I5017" s="448"/>
    </x:row>
    <x:row r="5018" spans="3:9">
      <x:c r="C5018" s="195" t="s">
        <x:v>11110</x:v>
      </x:c>
      <x:c r="D5018" s="194" t="str">
        <x:f t="shared" si="117"/>
        <x:v>Necklace</x:v>
      </x:c>
      <x:c r="E5018" s="194">
        <x:v>1</x:v>
      </x:c>
      <x:c r="F5018" s="233" t="s">
        <x:v>1933</x:v>
      </x:c>
      <x:c r="G5018" s="234" t="s">
        <x:v>6843</x:v>
      </x:c>
      <x:c r="H5018" s="234">
        <x:v>1</x:v>
      </x:c>
      <x:c r="I5018" s="448"/>
    </x:row>
    <x:row r="5019" spans="3:9">
      <x:c r="C5019" s="195" t="s">
        <x:v>11132</x:v>
      </x:c>
      <x:c r="D5019" s="194" t="str">
        <x:f t="shared" si="117"/>
        <x:v>Necklace</x:v>
      </x:c>
      <x:c r="E5019" s="194">
        <x:v>1</x:v>
      </x:c>
      <x:c r="F5019" s="233" t="s">
        <x:v>11015</x:v>
      </x:c>
      <x:c r="G5019" s="234" t="str">
        <x:f>IF(MID(F5019,LEN(F5019)-2,1)="1","Earring",IF(MID(F5019,LEN(F5019)-2,1)="2","Necklace",IF(MID(F5019,LEN(F5019)-2,1)="3","Bracelet",IF(MID(F5019,LEN(F5019)-2,1)="4","Ring",IF(MID(F5019,LEN(F5019)-2,1)="5","Anklet","")))))</x:f>
        <x:v>Earring</x:v>
      </x:c>
      <x:c r="H5019" s="234">
        <x:v>1</x:v>
      </x:c>
      <x:c r="I5019" s="448"/>
    </x:row>
    <x:row r="5020" spans="3:9">
      <x:c r="C5020" s="195" t="s">
        <x:v>10928</x:v>
      </x:c>
      <x:c r="D5020" s="194" t="str">
        <x:f t="shared" si="117"/>
        <x:v>Necklace</x:v>
      </x:c>
      <x:c r="E5020" s="194">
        <x:v>2</x:v>
      </x:c>
      <x:c r="F5020" s="233" t="s">
        <x:v>11113</x:v>
      </x:c>
      <x:c r="G5020" s="234" t="s">
        <x:v>1924</x:v>
      </x:c>
      <x:c r="H5020" s="234">
        <x:v>1</x:v>
      </x:c>
      <x:c r="I5020" s="448"/>
    </x:row>
    <x:row r="5021" spans="3:9">
      <x:c r="C5021" s="195" t="s">
        <x:v>11036</x:v>
      </x:c>
      <x:c r="D5021" s="194" t="str">
        <x:f t="shared" si="117"/>
        <x:v>Ring</x:v>
      </x:c>
      <x:c r="E5021" s="194">
        <x:v>1</x:v>
      </x:c>
      <x:c r="F5021" s="233" t="s">
        <x:v>10963</x:v>
      </x:c>
      <x:c r="G5021" s="234" t="s">
        <x:v>1924</x:v>
      </x:c>
      <x:c r="H5021" s="234">
        <x:v>1</x:v>
      </x:c>
      <x:c r="I5021" s="448"/>
    </x:row>
    <x:row r="5022" spans="5:5">
      <x:c r="E5022" s="194">
        <x:f>SUM(E5003:E5021)</x:f>
        <x:v>22</x:v>
      </x:c>
    </x:row>
    <x:row r="5023" spans="1:9">
      <x:c r="A5023" s="186">
        <x:v>46060</x:v>
      </x:c>
      <x:c r="B5023" s="452" t="s">
        <x:v>7734</x:v>
      </x:c>
      <x:c r="C5023" s="195" t="s">
        <x:v>6098</x:v>
      </x:c>
      <x:c r="D5023" s="194" t="s">
        <x:v>2999</x:v>
      </x:c>
      <x:c r="E5023" s="194">
        <x:v>1</x:v>
      </x:c>
      <x:c r="F5023" s="195" t="s">
        <x:v>10961</x:v>
      </x:c>
      <x:c r="G5023" s="194" t="str">
        <x:f>IF(MID(F5023,LEN(F5023)-2,1)="1","Earring",IF(MID(F5023,LEN(F5023)-2,1)="2","Necklace",IF(MID(F5023,LEN(F5023)-2,1)="3","Bracelet",IF(MID(F5023,LEN(F5023)-2,1)="4","Ring",IF(MID(F5023,LEN(F5023)-2,1)="5","Anklet","")))))</x:f>
        <x:v>Ring</x:v>
      </x:c>
      <x:c r="H5023" s="194">
        <x:v>1</x:v>
      </x:c>
      <x:c r="I5023" s="448"/>
    </x:row>
    <x:row r="5024" spans="3:9">
      <x:c r="C5024" s="195" t="s">
        <x:v>1912</x:v>
      </x:c>
      <x:c r="D5024" s="194" t="s">
        <x:v>2999</x:v>
      </x:c>
      <x:c r="E5024" s="194">
        <x:v>1</x:v>
      </x:c>
      <x:c r="F5024" s="195" t="s">
        <x:v>10954</x:v>
      </x:c>
      <x:c r="G5024" s="194" t="str">
        <x:f>IF(MID(F5024,LEN(F5024)-2,1)="1","Earring",IF(MID(F5024,LEN(F5024)-2,1)="2","Necklace",IF(MID(F5024,LEN(F5024)-2,1)="3","Bracelet",IF(MID(F5024,LEN(F5024)-2,1)="4","Ring",IF(MID(F5024,LEN(F5024)-2,1)="5","Anklet","")))))</x:f>
        <x:v>Earring</x:v>
      </x:c>
      <x:c r="H5024" s="194">
        <x:v>1</x:v>
      </x:c>
      <x:c r="I5024" s="448"/>
    </x:row>
    <x:row r="5025" spans="3:9">
      <x:c r="C5025" s="195" t="s">
        <x:v>4612</x:v>
      </x:c>
      <x:c r="D5025" s="194" t="s">
        <x:v>2999</x:v>
      </x:c>
      <x:c r="E5025" s="194">
        <x:v>1</x:v>
      </x:c>
      <x:c r="F5025" s="195" t="s">
        <x:v>11009</x:v>
      </x:c>
      <x:c r="G5025" s="194" t="str">
        <x:f>IF(MID(F5025,LEN(F5025)-2,1)="1","Earring",IF(MID(F5025,LEN(F5025)-2,1)="2","Necklace",IF(MID(F5025,LEN(F5025)-2,1)="3","Bracelet",IF(MID(F5025,LEN(F5025)-2,1)="4","Ring",IF(MID(F5025,LEN(F5025)-2,1)="5","Anklet","")))))</x:f>
        <x:v>Necklace</x:v>
      </x:c>
      <x:c r="H5025" s="194">
        <x:v>1</x:v>
      </x:c>
      <x:c r="I5025" s="448"/>
    </x:row>
    <x:row r="5026" spans="3:9">
      <x:c r="C5026" s="195" t="s">
        <x:v>11068</x:v>
      </x:c>
      <x:c r="D5026" s="194" t="str">
        <x:f t="shared" ref="D5026:D5039" si="118">IF(MID(C5026,LEN(C5026)-2,1)="1","Earring",IF(MID(C5026,LEN(C5026)-2,1)="2","Necklace",IF(MID(C5026,LEN(C5026)-2,1)="3","Bracelet",IF(MID(C5026,LEN(C5026)-2,1)="4","Ring",IF(MID(C5026,LEN(C5026)-2,1)="5","Anklet","")))))</x:f>
        <x:v>Bracelet</x:v>
      </x:c>
      <x:c r="E5026" s="194">
        <x:v>1</x:v>
      </x:c>
      <x:c r="F5026" s="195" t="s">
        <x:v>10962</x:v>
      </x:c>
      <x:c r="G5026" s="194" t="str">
        <x:f>IF(MID(F5026,LEN(F5026)-2,1)="1","Earring",IF(MID(F5026,LEN(F5026)-2,1)="2","Necklace",IF(MID(F5026,LEN(F5026)-2,1)="3","Bracelet",IF(MID(F5026,LEN(F5026)-2,1)="4","Ring",IF(MID(F5026,LEN(F5026)-2,1)="5","Anklet","")))))</x:f>
        <x:v>Necklace</x:v>
      </x:c>
      <x:c r="H5026" s="194">
        <x:v>1</x:v>
      </x:c>
      <x:c r="I5026" s="448"/>
    </x:row>
    <x:row r="5027" spans="3:9">
      <x:c r="C5027" s="195" t="s">
        <x:v>11045</x:v>
      </x:c>
      <x:c r="D5027" s="194" t="str">
        <x:f t="shared" si="118"/>
        <x:v>Bracelet</x:v>
      </x:c>
      <x:c r="E5027" s="194">
        <x:v>1</x:v>
      </x:c>
      <x:c r="F5027" s="195" t="s">
        <x:v>6098</x:v>
      </x:c>
      <x:c r="G5027" s="194" t="s">
        <x:v>2999</x:v>
      </x:c>
      <x:c r="H5027" s="194">
        <x:v>1</x:v>
      </x:c>
      <x:c r="I5027" s="448"/>
    </x:row>
    <x:row r="5028" spans="3:9">
      <x:c r="C5028" s="195" t="s">
        <x:v>10994</x:v>
      </x:c>
      <x:c r="D5028" s="194" t="str">
        <x:f t="shared" si="118"/>
        <x:v>Bracelet</x:v>
      </x:c>
      <x:c r="E5028" s="194">
        <x:v>1</x:v>
      </x:c>
      <x:c r="F5028" s="195" t="s">
        <x:v>4718</x:v>
      </x:c>
      <x:c r="G5028" s="194" t="str">
        <x:f>IF(MID(F5028,LEN(F5028)-2,1)="1","Earring",IF(MID(F5028,LEN(F5028)-2,1)="2","Necklace",IF(MID(F5028,LEN(F5028)-2,1)="3","Bracelet",IF(MID(F5028,LEN(F5028)-2,1)="4","Ring",IF(MID(F5028,LEN(F5028)-2,1)="5","Anklet","")))))</x:f>
        <x:v>Earring</x:v>
      </x:c>
      <x:c r="H5028" s="194">
        <x:v>1</x:v>
      </x:c>
      <x:c r="I5028" s="448"/>
    </x:row>
    <x:row r="5029" spans="3:9">
      <x:c r="C5029" s="195" t="s">
        <x:v>10907</x:v>
      </x:c>
      <x:c r="D5029" s="194" t="str">
        <x:f t="shared" si="118"/>
        <x:v>Bracelet</x:v>
      </x:c>
      <x:c r="E5029" s="194">
        <x:v>1</x:v>
      </x:c>
      <x:c r="F5029" s="195" t="s">
        <x:v>10943</x:v>
      </x:c>
      <x:c r="G5029" s="194" t="str">
        <x:f>IF(MID(F5029,LEN(F5029)-2,1)="1","Earring",IF(MID(F5029,LEN(F5029)-2,1)="2","Necklace",IF(MID(F5029,LEN(F5029)-2,1)="3","Bracelet",IF(MID(F5029,LEN(F5029)-2,1)="4","Ring",IF(MID(F5029,LEN(F5029)-2,1)="5","Anklet","")))))</x:f>
        <x:v>Necklace</x:v>
      </x:c>
      <x:c r="H5029" s="194">
        <x:v>1</x:v>
      </x:c>
      <x:c r="I5029" s="448"/>
    </x:row>
    <x:row r="5030" spans="3:9">
      <x:c r="C5030" s="195" t="s">
        <x:v>10954</x:v>
      </x:c>
      <x:c r="D5030" s="194" t="str">
        <x:f t="shared" si="118"/>
        <x:v>Earring</x:v>
      </x:c>
      <x:c r="E5030" s="194">
        <x:v>1</x:v>
      </x:c>
      <x:c r="F5030" s="195" t="s">
        <x:v>9227</x:v>
      </x:c>
      <x:c r="G5030" s="194" t="str">
        <x:f>IF(MID(F5030,LEN(F5030)-2,1)="1","Earring",IF(MID(F5030,LEN(F5030)-2,1)="2","Necklace",IF(MID(F5030,LEN(F5030)-2,1)="3","Bracelet",IF(MID(F5030,LEN(F5030)-2,1)="4","Ring",IF(MID(F5030,LEN(F5030)-2,1)="5","Anklet","")))))</x:f>
        <x:v>Necklace</x:v>
      </x:c>
      <x:c r="H5030" s="194">
        <x:v>1</x:v>
      </x:c>
      <x:c r="I5030" s="448"/>
    </x:row>
    <x:row r="5031" spans="3:9">
      <x:c r="C5031" s="195" t="s">
        <x:v>4718</x:v>
      </x:c>
      <x:c r="D5031" s="194" t="str">
        <x:f t="shared" si="118"/>
        <x:v>Earring</x:v>
      </x:c>
      <x:c r="E5031" s="194">
        <x:v>1</x:v>
      </x:c>
      <x:c r="F5031" s="195" t="s">
        <x:v>11068</x:v>
      </x:c>
      <x:c r="G5031" s="194" t="str">
        <x:f>IF(MID(F5031,LEN(F5031)-2,1)="1","Earring",IF(MID(F5031,LEN(F5031)-2,1)="2","Necklace",IF(MID(F5031,LEN(F5031)-2,1)="3","Bracelet",IF(MID(F5031,LEN(F5031)-2,1)="4","Ring",IF(MID(F5031,LEN(F5031)-2,1)="5","Anklet","")))))</x:f>
        <x:v>Bracelet</x:v>
      </x:c>
      <x:c r="H5031" s="194">
        <x:v>1</x:v>
      </x:c>
      <x:c r="I5031" s="448"/>
    </x:row>
    <x:row r="5032" spans="3:9">
      <x:c r="C5032" s="195" t="s">
        <x:v>11159</x:v>
      </x:c>
      <x:c r="D5032" s="194" t="str">
        <x:f t="shared" si="118"/>
        <x:v>Earring</x:v>
      </x:c>
      <x:c r="E5032" s="194">
        <x:v>1</x:v>
      </x:c>
      <x:c r="F5032" s="195" t="s">
        <x:v>11159</x:v>
      </x:c>
      <x:c r="G5032" s="194" t="str">
        <x:f>IF(MID(F5032,LEN(F5032)-2,1)="1","Earring",IF(MID(F5032,LEN(F5032)-2,1)="2","Necklace",IF(MID(F5032,LEN(F5032)-2,1)="3","Bracelet",IF(MID(F5032,LEN(F5032)-2,1)="4","Ring",IF(MID(F5032,LEN(F5032)-2,1)="5","Anklet","")))))</x:f>
        <x:v>Earring</x:v>
      </x:c>
      <x:c r="H5032" s="194">
        <x:v>1</x:v>
      </x:c>
      <x:c r="I5032" s="448"/>
    </x:row>
    <x:row r="5033" spans="3:9">
      <x:c r="C5033" s="195" t="s">
        <x:v>10914</x:v>
      </x:c>
      <x:c r="D5033" s="194" t="str">
        <x:f t="shared" si="118"/>
        <x:v>Earring</x:v>
      </x:c>
      <x:c r="E5033" s="194">
        <x:v>1</x:v>
      </x:c>
      <x:c r="F5033" s="195" t="s">
        <x:v>10924</x:v>
      </x:c>
      <x:c r="G5033" s="194" t="s">
        <x:v>6843</x:v>
      </x:c>
      <x:c r="H5033" s="194">
        <x:v>1</x:v>
      </x:c>
      <x:c r="I5033" s="448"/>
    </x:row>
    <x:row r="5034" spans="3:9">
      <x:c r="C5034" s="195" t="s">
        <x:v>11102</x:v>
      </x:c>
      <x:c r="D5034" s="194" t="str">
        <x:f t="shared" si="118"/>
        <x:v>Earring</x:v>
      </x:c>
      <x:c r="E5034" s="194">
        <x:v>1</x:v>
      </x:c>
      <x:c r="F5034" s="195" t="s">
        <x:v>10914</x:v>
      </x:c>
      <x:c r="G5034" s="194" t="str">
        <x:f>IF(MID(F5034,LEN(F5034)-2,1)="1","Earring",IF(MID(F5034,LEN(F5034)-2,1)="2","Necklace",IF(MID(F5034,LEN(F5034)-2,1)="3","Bracelet",IF(MID(F5034,LEN(F5034)-2,1)="4","Ring",IF(MID(F5034,LEN(F5034)-2,1)="5","Anklet","")))))</x:f>
        <x:v>Earring</x:v>
      </x:c>
      <x:c r="H5034" s="194">
        <x:v>1</x:v>
      </x:c>
      <x:c r="I5034" s="448"/>
    </x:row>
    <x:row r="5035" spans="3:9">
      <x:c r="C5035" s="195" t="s">
        <x:v>3265</x:v>
      </x:c>
      <x:c r="D5035" s="194" t="str">
        <x:f t="shared" si="118"/>
        <x:v>Earring</x:v>
      </x:c>
      <x:c r="E5035" s="194">
        <x:v>1</x:v>
      </x:c>
      <x:c r="F5035" s="195" t="s">
        <x:v>11102</x:v>
      </x:c>
      <x:c r="G5035" s="194" t="str">
        <x:f>IF(MID(F5035,LEN(F5035)-2,1)="1","Earring",IF(MID(F5035,LEN(F5035)-2,1)="2","Necklace",IF(MID(F5035,LEN(F5035)-2,1)="3","Bracelet",IF(MID(F5035,LEN(F5035)-2,1)="4","Ring",IF(MID(F5035,LEN(F5035)-2,1)="5","Anklet","")))))</x:f>
        <x:v>Earring</x:v>
      </x:c>
      <x:c r="H5035" s="194">
        <x:v>1</x:v>
      </x:c>
      <x:c r="I5035" s="448"/>
    </x:row>
    <x:row r="5036" spans="3:9">
      <x:c r="C5036" s="195" t="s">
        <x:v>3265</x:v>
      </x:c>
      <x:c r="D5036" s="194" t="str">
        <x:f t="shared" si="118"/>
        <x:v>Earring</x:v>
      </x:c>
      <x:c r="E5036" s="194">
        <x:v>1</x:v>
      </x:c>
      <x:c r="F5036" s="195" t="s">
        <x:v>3265</x:v>
      </x:c>
      <x:c r="G5036" s="194" t="str">
        <x:f>IF(MID(F5036,LEN(F5036)-2,1)="1","Earring",IF(MID(F5036,LEN(F5036)-2,1)="2","Necklace",IF(MID(F5036,LEN(F5036)-2,1)="3","Bracelet",IF(MID(F5036,LEN(F5036)-2,1)="4","Ring",IF(MID(F5036,LEN(F5036)-2,1)="5","Anklet","")))))</x:f>
        <x:v>Earring</x:v>
      </x:c>
      <x:c r="H5036" s="194">
        <x:v>1</x:v>
      </x:c>
      <x:c r="I5036" s="448"/>
    </x:row>
    <x:row r="5037" spans="3:9">
      <x:c r="C5037" s="195" t="s">
        <x:v>11164</x:v>
      </x:c>
      <x:c r="D5037" s="194" t="str">
        <x:f t="shared" si="118"/>
        <x:v>Earring</x:v>
      </x:c>
      <x:c r="E5037" s="194">
        <x:v>1</x:v>
      </x:c>
      <x:c r="F5037" s="195" t="s">
        <x:v>3265</x:v>
      </x:c>
      <x:c r="G5037" s="194" t="str">
        <x:f>IF(MID(F5037,LEN(F5037)-2,1)="1","Earring",IF(MID(F5037,LEN(F5037)-2,1)="2","Necklace",IF(MID(F5037,LEN(F5037)-2,1)="3","Bracelet",IF(MID(F5037,LEN(F5037)-2,1)="4","Ring",IF(MID(F5037,LEN(F5037)-2,1)="5","Anklet","")))))</x:f>
        <x:v>Earring</x:v>
      </x:c>
      <x:c r="H5037" s="194">
        <x:v>1</x:v>
      </x:c>
      <x:c r="I5037" s="448"/>
    </x:row>
    <x:row r="5038" spans="3:9">
      <x:c r="C5038" s="195" t="s">
        <x:v>3437</x:v>
      </x:c>
      <x:c r="D5038" s="194" t="str">
        <x:f t="shared" si="118"/>
        <x:v>Earring</x:v>
      </x:c>
      <x:c r="E5038" s="194">
        <x:v>1</x:v>
      </x:c>
      <x:c r="F5038" s="195" t="s">
        <x:v>11164</x:v>
      </x:c>
      <x:c r="G5038" s="194" t="str">
        <x:f>IF(MID(F5038,LEN(F5038)-2,1)="1","Earring",IF(MID(F5038,LEN(F5038)-2,1)="2","Necklace",IF(MID(F5038,LEN(F5038)-2,1)="3","Bracelet",IF(MID(F5038,LEN(F5038)-2,1)="4","Ring",IF(MID(F5038,LEN(F5038)-2,1)="5","Anklet","")))))</x:f>
        <x:v>Earring</x:v>
      </x:c>
      <x:c r="H5038" s="194">
        <x:v>1</x:v>
      </x:c>
      <x:c r="I5038" s="448"/>
    </x:row>
    <x:row r="5039" spans="3:9">
      <x:c r="C5039" s="195" t="s">
        <x:v>9233</x:v>
      </x:c>
      <x:c r="D5039" s="194" t="str">
        <x:f t="shared" si="118"/>
        <x:v>Earring</x:v>
      </x:c>
      <x:c r="E5039" s="194">
        <x:v>1</x:v>
      </x:c>
      <x:c r="F5039" s="233" t="s">
        <x:v>3437</x:v>
      </x:c>
      <x:c r="G5039" s="234" t="str">
        <x:f>IF(MID(F5039,LEN(F5039)-2,1)="1","Earring",IF(MID(F5039,LEN(F5039)-2,1)="2","Necklace",IF(MID(F5039,LEN(F5039)-2,1)="3","Bracelet",IF(MID(F5039,LEN(F5039)-2,1)="4","Ring",IF(MID(F5039,LEN(F5039)-2,1)="5","Anklet","")))))</x:f>
        <x:v>Earring</x:v>
      </x:c>
      <x:c r="H5039" s="234">
        <x:v>1</x:v>
      </x:c>
      <x:c r="I5039" s="448"/>
    </x:row>
    <x:row r="5040" spans="3:9">
      <x:c r="C5040" s="195" t="s">
        <x:v>10924</x:v>
      </x:c>
      <x:c r="D5040" s="194" t="s">
        <x:v>6843</x:v>
      </x:c>
      <x:c r="E5040" s="194">
        <x:v>1</x:v>
      </x:c>
      <x:c r="F5040" s="233" t="s">
        <x:v>9230</x:v>
      </x:c>
      <x:c r="G5040" s="234" t="str">
        <x:f>IF(MID(F5040,LEN(F5040)-2,1)="1","Earring",IF(MID(F5040,LEN(F5040)-2,1)="2","Necklace",IF(MID(F5040,LEN(F5040)-2,1)="3","Bracelet",IF(MID(F5040,LEN(F5040)-2,1)="4","Ring",IF(MID(F5040,LEN(F5040)-2,1)="5","Anklet","")))))</x:f>
        <x:v>Necklace</x:v>
      </x:c>
      <x:c r="H5040" s="234">
        <x:v>1</x:v>
      </x:c>
      <x:c r="I5040" s="448"/>
    </x:row>
    <x:row r="5041" spans="3:9">
      <x:c r="C5041" s="195" t="s">
        <x:v>6616</x:v>
      </x:c>
      <x:c r="D5041" s="194" t="s">
        <x:v>6843</x:v>
      </x:c>
      <x:c r="E5041" s="194">
        <x:v>1</x:v>
      </x:c>
      <x:c r="F5041" s="233" t="s">
        <x:v>11179</x:v>
      </x:c>
      <x:c r="G5041" s="234" t="str">
        <x:f>IF(MID(F5041,LEN(F5041)-2,1)="1","Earring",IF(MID(F5041,LEN(F5041)-2,1)="2","Necklace",IF(MID(F5041,LEN(F5041)-2,1)="3","Bracelet",IF(MID(F5041,LEN(F5041)-2,1)="4","Ring",IF(MID(F5041,LEN(F5041)-2,1)="5","Anklet","")))))</x:f>
        <x:v>Ring</x:v>
      </x:c>
      <x:c r="H5041" s="234">
        <x:v>1</x:v>
      </x:c>
      <x:c r="I5041" s="448"/>
    </x:row>
    <x:row r="5042" spans="3:9">
      <x:c r="C5042" s="195" t="s">
        <x:v>11009</x:v>
      </x:c>
      <x:c r="D5042" s="194" t="str">
        <x:f t="shared" ref="D5042:D5053" si="119">IF(MID(C5042,LEN(C5042)-2,1)="1","Earring",IF(MID(C5042,LEN(C5042)-2,1)="2","Necklace",IF(MID(C5042,LEN(C5042)-2,1)="3","Bracelet",IF(MID(C5042,LEN(C5042)-2,1)="4","Ring",IF(MID(C5042,LEN(C5042)-2,1)="5","Anklet","")))))</x:f>
        <x:v>Necklace</x:v>
      </x:c>
      <x:c r="E5042" s="194">
        <x:v>1</x:v>
      </x:c>
      <x:c r="F5042" s="233" t="s">
        <x:v>3432</x:v>
      </x:c>
      <x:c r="G5042" s="234" t="str">
        <x:f>IF(MID(F5042,LEN(F5042)-2,1)="1","Earring",IF(MID(F5042,LEN(F5042)-2,1)="2","Necklace",IF(MID(F5042,LEN(F5042)-2,1)="3","Bracelet",IF(MID(F5042,LEN(F5042)-2,1)="4","Ring",IF(MID(F5042,LEN(F5042)-2,1)="5","Anklet","")))))</x:f>
        <x:v>Necklace</x:v>
      </x:c>
      <x:c r="H5042" s="234">
        <x:v>1</x:v>
      </x:c>
      <x:c r="I5042" s="448"/>
    </x:row>
    <x:row r="5043" spans="3:9">
      <x:c r="C5043" s="195" t="s">
        <x:v>10962</x:v>
      </x:c>
      <x:c r="D5043" s="194" t="str">
        <x:f t="shared" si="119"/>
        <x:v>Necklace</x:v>
      </x:c>
      <x:c r="E5043" s="194">
        <x:v>1</x:v>
      </x:c>
      <x:c r="F5043" s="233" t="s">
        <x:v>11045</x:v>
      </x:c>
      <x:c r="G5043" s="234" t="str">
        <x:f>IF(MID(F5043,LEN(F5043)-2,1)="1","Earring",IF(MID(F5043,LEN(F5043)-2,1)="2","Necklace",IF(MID(F5043,LEN(F5043)-2,1)="3","Bracelet",IF(MID(F5043,LEN(F5043)-2,1)="4","Ring",IF(MID(F5043,LEN(F5043)-2,1)="5","Anklet","")))))</x:f>
        <x:v>Bracelet</x:v>
      </x:c>
      <x:c r="H5043" s="234">
        <x:v>1</x:v>
      </x:c>
      <x:c r="I5043" s="448"/>
    </x:row>
    <x:row r="5044" spans="3:9">
      <x:c r="C5044" s="195" t="s">
        <x:v>10943</x:v>
      </x:c>
      <x:c r="D5044" s="194" t="str">
        <x:f t="shared" si="119"/>
        <x:v>Necklace</x:v>
      </x:c>
      <x:c r="E5044" s="194">
        <x:v>1</x:v>
      </x:c>
      <x:c r="F5044" s="233" t="s">
        <x:v>10994</x:v>
      </x:c>
      <x:c r="G5044" s="234" t="str">
        <x:f>IF(MID(F5044,LEN(F5044)-2,1)="1","Earring",IF(MID(F5044,LEN(F5044)-2,1)="2","Necklace",IF(MID(F5044,LEN(F5044)-2,1)="3","Bracelet",IF(MID(F5044,LEN(F5044)-2,1)="4","Ring",IF(MID(F5044,LEN(F5044)-2,1)="5","Anklet","")))))</x:f>
        <x:v>Bracelet</x:v>
      </x:c>
      <x:c r="H5044" s="234">
        <x:v>1</x:v>
      </x:c>
      <x:c r="I5044" s="448"/>
    </x:row>
    <x:row r="5045" spans="3:9">
      <x:c r="C5045" s="195" t="s">
        <x:v>9227</x:v>
      </x:c>
      <x:c r="D5045" s="194" t="str">
        <x:f t="shared" si="119"/>
        <x:v>Necklace</x:v>
      </x:c>
      <x:c r="E5045" s="194">
        <x:v>1</x:v>
      </x:c>
      <x:c r="F5045" s="233" t="s">
        <x:v>1912</x:v>
      </x:c>
      <x:c r="G5045" s="234" t="s">
        <x:v>2999</x:v>
      </x:c>
      <x:c r="H5045" s="234">
        <x:v>1</x:v>
      </x:c>
      <x:c r="I5045" s="448"/>
    </x:row>
    <x:row r="5046" spans="3:9">
      <x:c r="C5046" s="195" t="s">
        <x:v>9230</x:v>
      </x:c>
      <x:c r="D5046" s="194" t="str">
        <x:f t="shared" si="119"/>
        <x:v>Necklace</x:v>
      </x:c>
      <x:c r="E5046" s="194">
        <x:v>1</x:v>
      </x:c>
      <x:c r="F5046" s="233" t="s">
        <x:v>4612</x:v>
      </x:c>
      <x:c r="G5046" s="234" t="s">
        <x:v>2999</x:v>
      </x:c>
      <x:c r="H5046" s="234">
        <x:v>1</x:v>
      </x:c>
      <x:c r="I5046" s="448"/>
    </x:row>
    <x:row r="5047" spans="3:9">
      <x:c r="C5047" s="195" t="s">
        <x:v>3432</x:v>
      </x:c>
      <x:c r="D5047" s="194" t="str">
        <x:f t="shared" si="119"/>
        <x:v>Necklace</x:v>
      </x:c>
      <x:c r="E5047" s="194">
        <x:v>1</x:v>
      </x:c>
      <x:c r="F5047" s="233" t="s">
        <x:v>10944</x:v>
      </x:c>
      <x:c r="G5047" s="234" t="str">
        <x:f>IF(MID(F5047,LEN(F5047)-2,1)="1","Earring",IF(MID(F5047,LEN(F5047)-2,1)="2","Necklace",IF(MID(F5047,LEN(F5047)-2,1)="3","Bracelet",IF(MID(F5047,LEN(F5047)-2,1)="4","Ring",IF(MID(F5047,LEN(F5047)-2,1)="5","Anklet","")))))</x:f>
        <x:v>Ring</x:v>
      </x:c>
      <x:c r="H5047" s="234">
        <x:v>1</x:v>
      </x:c>
      <x:c r="I5047" s="448"/>
    </x:row>
    <x:row r="5048" spans="3:9">
      <x:c r="C5048" s="195" t="s">
        <x:v>11132</x:v>
      </x:c>
      <x:c r="D5048" s="194" t="str">
        <x:f t="shared" si="119"/>
        <x:v>Necklace</x:v>
      </x:c>
      <x:c r="E5048" s="194">
        <x:v>1</x:v>
      </x:c>
      <x:c r="F5048" s="233" t="s">
        <x:v>9233</x:v>
      </x:c>
      <x:c r="G5048" s="234" t="str">
        <x:f>IF(MID(F5048,LEN(F5048)-2,1)="1","Earring",IF(MID(F5048,LEN(F5048)-2,1)="2","Necklace",IF(MID(F5048,LEN(F5048)-2,1)="3","Bracelet",IF(MID(F5048,LEN(F5048)-2,1)="4","Ring",IF(MID(F5048,LEN(F5048)-2,1)="5","Anklet","")))))</x:f>
        <x:v>Earring</x:v>
      </x:c>
      <x:c r="H5048" s="234">
        <x:v>1</x:v>
      </x:c>
      <x:c r="I5048" s="448"/>
    </x:row>
    <x:row r="5049" spans="3:9">
      <x:c r="C5049" s="195" t="s">
        <x:v>10928</x:v>
      </x:c>
      <x:c r="D5049" s="194" t="str">
        <x:f t="shared" si="119"/>
        <x:v>Necklace</x:v>
      </x:c>
      <x:c r="E5049" s="194">
        <x:v>1</x:v>
      </x:c>
      <x:c r="F5049" s="233" t="s">
        <x:v>11132</x:v>
      </x:c>
      <x:c r="G5049" s="234" t="str">
        <x:f>IF(MID(F5049,LEN(F5049)-2,1)="1","Earring",IF(MID(F5049,LEN(F5049)-2,1)="2","Necklace",IF(MID(F5049,LEN(F5049)-2,1)="3","Bracelet",IF(MID(F5049,LEN(F5049)-2,1)="4","Ring",IF(MID(F5049,LEN(F5049)-2,1)="5","Anklet","")))))</x:f>
        <x:v>Necklace</x:v>
      </x:c>
      <x:c r="H5049" s="234">
        <x:v>1</x:v>
      </x:c>
      <x:c r="I5049" s="448" t="s">
        <x:v>7755</x:v>
      </x:c>
    </x:row>
    <x:row r="5050" spans="3:9">
      <x:c r="C5050" s="195" t="s">
        <x:v>10961</x:v>
      </x:c>
      <x:c r="D5050" s="194" t="str">
        <x:f t="shared" si="119"/>
        <x:v>Ring</x:v>
      </x:c>
      <x:c r="E5050" s="194">
        <x:v>1</x:v>
      </x:c>
      <x:c r="F5050" s="233" t="s">
        <x:v>10928</x:v>
      </x:c>
      <x:c r="G5050" s="234" t="str">
        <x:f>IF(MID(F5050,LEN(F5050)-2,1)="1","Earring",IF(MID(F5050,LEN(F5050)-2,1)="2","Necklace",IF(MID(F5050,LEN(F5050)-2,1)="3","Bracelet",IF(MID(F5050,LEN(F5050)-2,1)="4","Ring",IF(MID(F5050,LEN(F5050)-2,1)="5","Anklet","")))))</x:f>
        <x:v>Necklace</x:v>
      </x:c>
      <x:c r="H5050" s="234">
        <x:v>1</x:v>
      </x:c>
      <x:c r="I5050" s="448"/>
    </x:row>
    <x:row r="5051" spans="3:9">
      <x:c r="C5051" s="195" t="s">
        <x:v>11179</x:v>
      </x:c>
      <x:c r="D5051" s="194" t="str">
        <x:f t="shared" si="119"/>
        <x:v>Ring</x:v>
      </x:c>
      <x:c r="E5051" s="194">
        <x:v>1</x:v>
      </x:c>
      <x:c r="F5051" s="233" t="s">
        <x:v>6616</x:v>
      </x:c>
      <x:c r="G5051" s="234" t="s">
        <x:v>6843</x:v>
      </x:c>
      <x:c r="H5051" s="234">
        <x:v>1</x:v>
      </x:c>
      <x:c r="I5051" s="448"/>
    </x:row>
    <x:row r="5052" spans="3:9">
      <x:c r="C5052" s="195" t="s">
        <x:v>10944</x:v>
      </x:c>
      <x:c r="D5052" s="194" t="str">
        <x:f t="shared" si="119"/>
        <x:v>Ring</x:v>
      </x:c>
      <x:c r="E5052" s="194">
        <x:v>1</x:v>
      </x:c>
      <x:c r="F5052" s="233" t="s">
        <x:v>10907</x:v>
      </x:c>
      <x:c r="G5052" s="234" t="str">
        <x:f>IF(MID(F5052,LEN(F5052)-2,1)="1","Earring",IF(MID(F5052,LEN(F5052)-2,1)="2","Necklace",IF(MID(F5052,LEN(F5052)-2,1)="3","Bracelet",IF(MID(F5052,LEN(F5052)-2,1)="4","Ring",IF(MID(F5052,LEN(F5052)-2,1)="5","Anklet","")))))</x:f>
        <x:v>Bracelet</x:v>
      </x:c>
      <x:c r="H5052" s="234">
        <x:v>1</x:v>
      </x:c>
      <x:c r="I5052" s="448"/>
    </x:row>
    <x:row r="5053" spans="3:9">
      <x:c r="C5053" s="195" t="s">
        <x:v>11135</x:v>
      </x:c>
      <x:c r="D5053" s="194" t="str">
        <x:f t="shared" si="119"/>
        <x:v>Ring</x:v>
      </x:c>
      <x:c r="E5053" s="194">
        <x:v>1</x:v>
      </x:c>
      <x:c r="F5053" s="233" t="s">
        <x:v>11135</x:v>
      </x:c>
      <x:c r="G5053" s="234" t="str">
        <x:f>IF(MID(F5053,LEN(F5053)-2,1)="1","Earring",IF(MID(F5053,LEN(F5053)-2,1)="2","Necklace",IF(MID(F5053,LEN(F5053)-2,1)="3","Bracelet",IF(MID(F5053,LEN(F5053)-2,1)="4","Ring",IF(MID(F5053,LEN(F5053)-2,1)="5","Anklet","")))))</x:f>
        <x:v>Ring</x:v>
      </x:c>
      <x:c r="H5053" s="234">
        <x:v>1</x:v>
      </x:c>
      <x:c r="I5053" s="448"/>
    </x:row>
    <x:row r="5054" spans="5:5">
      <x:c r="E5054" s="194">
        <x:f>SUM(E5023:E5053)</x:f>
        <x:v>31</x:v>
      </x:c>
    </x:row>
    <x:row r="5055" spans="1:9">
      <x:c r="A5055" s="186">
        <x:v>46061</x:v>
      </x:c>
      <x:c r="B5055" s="452" t="s">
        <x:v>7772</x:v>
      </x:c>
      <x:c r="C5055" s="195" t="s">
        <x:v>3402</x:v>
      </x:c>
      <x:c r="D5055" s="194" t="s">
        <x:v>2999</x:v>
      </x:c>
      <x:c r="E5055" s="194">
        <x:v>1</x:v>
      </x:c>
      <x:c r="F5055" s="195" t="s">
        <x:v>3384</x:v>
      </x:c>
      <x:c r="G5055" s="194" t="str">
        <x:f>IF(MID(F5055,LEN(F5055)-2,1)="1","Earring",IF(MID(F5055,LEN(F5055)-2,1)="2","Necklace",IF(MID(F5055,LEN(F5055)-2,1)="3","Bracelet",IF(MID(F5055,LEN(F5055)-2,1)="4","Ring",IF(MID(F5055,LEN(F5055)-2,1)="5","Anklet","")))))</x:f>
        <x:v>Earring</x:v>
      </x:c>
      <x:c r="H5055" s="194">
        <x:v>1</x:v>
      </x:c>
      <x:c r="I5055" s="448"/>
    </x:row>
    <x:row r="5056" spans="3:9">
      <x:c r="C5056" s="195" t="s">
        <x:v>11025</x:v>
      </x:c>
      <x:c r="D5056" s="194" t="s">
        <x:v>2999</x:v>
      </x:c>
      <x:c r="E5056" s="194">
        <x:v>1</x:v>
      </x:c>
      <x:c r="F5056" s="195" t="s">
        <x:v>1898</x:v>
      </x:c>
      <x:c r="G5056" s="194" t="str">
        <x:f>IF(MID(F5056,LEN(F5056)-2,1)="1","Earring",IF(MID(F5056,LEN(F5056)-2,1)="2","Necklace",IF(MID(F5056,LEN(F5056)-2,1)="3","Bracelet",IF(MID(F5056,LEN(F5056)-2,1)="4","Ring",IF(MID(F5056,LEN(F5056)-2,1)="5","Anklet","")))))</x:f>
        <x:v>Necklace</x:v>
      </x:c>
      <x:c r="H5056" s="194">
        <x:v>1</x:v>
      </x:c>
      <x:c r="I5056" s="448"/>
    </x:row>
    <x:row r="5057" spans="3:9">
      <x:c r="C5057" s="195" t="s">
        <x:v>6831</x:v>
      </x:c>
      <x:c r="D5057" s="194" t="s">
        <x:v>2999</x:v>
      </x:c>
      <x:c r="E5057" s="194">
        <x:v>1</x:v>
      </x:c>
      <x:c r="F5057" s="195" t="s">
        <x:v>4596</x:v>
      </x:c>
      <x:c r="G5057" s="194" t="str">
        <x:f>IF(MID(F5057,LEN(F5057)-2,1)="1","Earring",IF(MID(F5057,LEN(F5057)-2,1)="2","Necklace",IF(MID(F5057,LEN(F5057)-2,1)="3","Bracelet",IF(MID(F5057,LEN(F5057)-2,1)="4","Ring",IF(MID(F5057,LEN(F5057)-2,1)="5","Anklet","")))))</x:f>
        <x:v>Necklace</x:v>
      </x:c>
      <x:c r="H5057" s="194">
        <x:v>1</x:v>
      </x:c>
      <x:c r="I5057" s="448"/>
    </x:row>
    <x:row r="5058" spans="3:9">
      <x:c r="C5058" s="195" t="s">
        <x:v>4366</x:v>
      </x:c>
      <x:c r="D5058" s="194" t="s">
        <x:v>2999</x:v>
      </x:c>
      <x:c r="E5058" s="194">
        <x:v>1</x:v>
      </x:c>
      <x:c r="F5058" s="195" t="s">
        <x:v>3402</x:v>
      </x:c>
      <x:c r="G5058" s="194" t="s">
        <x:v>2999</x:v>
      </x:c>
      <x:c r="H5058" s="194">
        <x:v>1</x:v>
      </x:c>
      <x:c r="I5058" s="448"/>
    </x:row>
    <x:row r="5059" spans="3:9">
      <x:c r="C5059" s="195" t="s">
        <x:v>11157</x:v>
      </x:c>
      <x:c r="D5059" s="194" t="str">
        <x:f t="shared" ref="D5059:D5065" si="120">IF(MID(C5059,LEN(C5059)-2,1)="1","Earring",IF(MID(C5059,LEN(C5059)-2,1)="2","Necklace",IF(MID(C5059,LEN(C5059)-2,1)="3","Bracelet",IF(MID(C5059,LEN(C5059)-2,1)="4","Ring",IF(MID(C5059,LEN(C5059)-2,1)="5","Anklet","")))))</x:f>
        <x:v>Bracelet</x:v>
      </x:c>
      <x:c r="E5059" s="194">
        <x:v>1</x:v>
      </x:c>
      <x:c r="F5059" s="195" t="s">
        <x:v>3411</x:v>
      </x:c>
      <x:c r="G5059" s="194" t="str">
        <x:f>IF(MID(F5059,LEN(F5059)-2,1)="1","Earring",IF(MID(F5059,LEN(F5059)-2,1)="2","Necklace",IF(MID(F5059,LEN(F5059)-2,1)="3","Bracelet",IF(MID(F5059,LEN(F5059)-2,1)="4","Ring",IF(MID(F5059,LEN(F5059)-2,1)="5","Anklet","")))))</x:f>
        <x:v>Earring</x:v>
      </x:c>
      <x:c r="H5059" s="194">
        <x:v>1</x:v>
      </x:c>
      <x:c r="I5059" s="448"/>
    </x:row>
    <x:row r="5060" spans="3:9">
      <x:c r="C5060" s="195" t="s">
        <x:v>3384</x:v>
      </x:c>
      <x:c r="D5060" s="194" t="str">
        <x:f t="shared" si="120"/>
        <x:v>Earring</x:v>
      </x:c>
      <x:c r="E5060" s="194">
        <x:v>1</x:v>
      </x:c>
      <x:c r="F5060" s="195" t="s">
        <x:v>6745</x:v>
      </x:c>
      <x:c r="G5060" s="194" t="str">
        <x:f>IF(MID(F5060,LEN(F5060)-2,1)="1","Earring",IF(MID(F5060,LEN(F5060)-2,1)="2","Necklace",IF(MID(F5060,LEN(F5060)-2,1)="3","Bracelet",IF(MID(F5060,LEN(F5060)-2,1)="4","Ring",IF(MID(F5060,LEN(F5060)-2,1)="5","Anklet","")))))</x:f>
        <x:v>Necklace</x:v>
      </x:c>
      <x:c r="H5060" s="194">
        <x:v>1</x:v>
      </x:c>
      <x:c r="I5060" s="448"/>
    </x:row>
    <x:row r="5061" spans="3:9">
      <x:c r="C5061" s="195" t="s">
        <x:v>3411</x:v>
      </x:c>
      <x:c r="D5061" s="194" t="str">
        <x:f t="shared" si="120"/>
        <x:v>Earring</x:v>
      </x:c>
      <x:c r="E5061" s="194">
        <x:v>1</x:v>
      </x:c>
      <x:c r="F5061" s="195" t="s">
        <x:v>11151</x:v>
      </x:c>
      <x:c r="G5061" s="194" t="str">
        <x:f>IF(MID(F5061,LEN(F5061)-2,1)="1","Earring",IF(MID(F5061,LEN(F5061)-2,1)="2","Necklace",IF(MID(F5061,LEN(F5061)-2,1)="3","Bracelet",IF(MID(F5061,LEN(F5061)-2,1)="4","Ring",IF(MID(F5061,LEN(F5061)-2,1)="5","Anklet","")))))</x:f>
        <x:v>Necklace</x:v>
      </x:c>
      <x:c r="H5061" s="194">
        <x:v>1</x:v>
      </x:c>
      <x:c r="I5061" s="448"/>
    </x:row>
    <x:row r="5062" spans="3:9">
      <x:c r="C5062" s="195" t="s">
        <x:v>4574</x:v>
      </x:c>
      <x:c r="D5062" s="194" t="str">
        <x:f t="shared" si="120"/>
        <x:v>Earring</x:v>
      </x:c>
      <x:c r="E5062" s="194">
        <x:v>1</x:v>
      </x:c>
      <x:c r="F5062" s="195" t="s">
        <x:v>6583</x:v>
      </x:c>
      <x:c r="G5062" s="194" t="str">
        <x:f>IF(MID(F5062,LEN(F5062)-2,1)="1","Earring",IF(MID(F5062,LEN(F5062)-2,1)="2","Necklace",IF(MID(F5062,LEN(F5062)-2,1)="3","Bracelet",IF(MID(F5062,LEN(F5062)-2,1)="4","Ring",IF(MID(F5062,LEN(F5062)-2,1)="5","Anklet","")))))</x:f>
        <x:v>Necklace</x:v>
      </x:c>
      <x:c r="H5062" s="194">
        <x:v>1</x:v>
      </x:c>
      <x:c r="I5062" s="448"/>
    </x:row>
    <x:row r="5063" spans="3:9">
      <x:c r="C5063" s="195" t="s">
        <x:v>6807</x:v>
      </x:c>
      <x:c r="D5063" s="194" t="str">
        <x:f t="shared" si="120"/>
        <x:v>Earring</x:v>
      </x:c>
      <x:c r="E5063" s="194">
        <x:v>1</x:v>
      </x:c>
      <x:c r="F5063" s="195" t="s">
        <x:v>11025</x:v>
      </x:c>
      <x:c r="G5063" s="194" t="s">
        <x:v>2999</x:v>
      </x:c>
      <x:c r="H5063" s="194">
        <x:v>1</x:v>
      </x:c>
      <x:c r="I5063" s="448"/>
    </x:row>
    <x:row r="5064" spans="3:9">
      <x:c r="C5064" s="195" t="s">
        <x:v>4531</x:v>
      </x:c>
      <x:c r="D5064" s="194" t="str">
        <x:f t="shared" si="120"/>
        <x:v>Earring</x:v>
      </x:c>
      <x:c r="E5064" s="194">
        <x:v>3</x:v>
      </x:c>
      <x:c r="F5064" s="195" t="s">
        <x:v>11121</x:v>
      </x:c>
      <x:c r="G5064" s="194" t="str">
        <x:f>IF(MID(F5064,LEN(F5064)-2,1)="1","Earring",IF(MID(F5064,LEN(F5064)-2,1)="2","Necklace",IF(MID(F5064,LEN(F5064)-2,1)="3","Bracelet",IF(MID(F5064,LEN(F5064)-2,1)="4","Ring",IF(MID(F5064,LEN(F5064)-2,1)="5","Anklet","")))))</x:f>
        <x:v>Ring</x:v>
      </x:c>
      <x:c r="H5064" s="194">
        <x:v>1</x:v>
      </x:c>
      <x:c r="I5064" s="448"/>
    </x:row>
    <x:row r="5065" spans="3:9">
      <x:c r="C5065" s="195" t="s">
        <x:v>6604</x:v>
      </x:c>
      <x:c r="D5065" s="194" t="str">
        <x:f t="shared" si="120"/>
        <x:v>Earring</x:v>
      </x:c>
      <x:c r="E5065" s="194">
        <x:v>1</x:v>
      </x:c>
      <x:c r="F5065" s="195" t="s">
        <x:v>10961</x:v>
      </x:c>
      <x:c r="G5065" s="194" t="str">
        <x:f>IF(MID(F5065,LEN(F5065)-2,1)="1","Earring",IF(MID(F5065,LEN(F5065)-2,1)="2","Necklace",IF(MID(F5065,LEN(F5065)-2,1)="3","Bracelet",IF(MID(F5065,LEN(F5065)-2,1)="4","Ring",IF(MID(F5065,LEN(F5065)-2,1)="5","Anklet","")))))</x:f>
        <x:v>Ring</x:v>
      </x:c>
      <x:c r="H5065" s="194">
        <x:v>1</x:v>
      </x:c>
      <x:c r="I5065" s="448"/>
    </x:row>
    <x:row r="5066" spans="3:9">
      <x:c r="C5066" s="195" t="s">
        <x:v>1933</x:v>
      </x:c>
      <x:c r="D5066" s="194" t="s">
        <x:v>6843</x:v>
      </x:c>
      <x:c r="E5066" s="194">
        <x:v>1</x:v>
      </x:c>
      <x:c r="F5066" s="195" t="s">
        <x:v>4574</x:v>
      </x:c>
      <x:c r="G5066" s="194" t="str">
        <x:f>IF(MID(F5066,LEN(F5066)-2,1)="1","Earring",IF(MID(F5066,LEN(F5066)-2,1)="2","Necklace",IF(MID(F5066,LEN(F5066)-2,1)="3","Bracelet",IF(MID(F5066,LEN(F5066)-2,1)="4","Ring",IF(MID(F5066,LEN(F5066)-2,1)="5","Anklet","")))))</x:f>
        <x:v>Earring</x:v>
      </x:c>
      <x:c r="H5066" s="194">
        <x:v>1</x:v>
      </x:c>
      <x:c r="I5066" s="448"/>
    </x:row>
    <x:row r="5067" spans="3:9">
      <x:c r="C5067" s="195" t="s">
        <x:v>1898</x:v>
      </x:c>
      <x:c r="D5067" s="194" t="str">
        <x:f t="shared" ref="D5067:D5083" si="121">IF(MID(C5067,LEN(C5067)-2,1)="1","Earring",IF(MID(C5067,LEN(C5067)-2,1)="2","Necklace",IF(MID(C5067,LEN(C5067)-2,1)="3","Bracelet",IF(MID(C5067,LEN(C5067)-2,1)="4","Ring",IF(MID(C5067,LEN(C5067)-2,1)="5","Anklet","")))))</x:f>
        <x:v>Necklace</x:v>
      </x:c>
      <x:c r="E5067" s="194">
        <x:v>1</x:v>
      </x:c>
      <x:c r="F5067" s="195" t="s">
        <x:v>10930</x:v>
      </x:c>
      <x:c r="G5067" s="194" t="str">
        <x:f>IF(MID(F5067,LEN(F5067)-2,1)="1","Earring",IF(MID(F5067,LEN(F5067)-2,1)="2","Necklace",IF(MID(F5067,LEN(F5067)-2,1)="3","Bracelet",IF(MID(F5067,LEN(F5067)-2,1)="4","Ring",IF(MID(F5067,LEN(F5067)-2,1)="5","Anklet","")))))</x:f>
        <x:v>Necklace</x:v>
      </x:c>
      <x:c r="H5067" s="194">
        <x:v>1</x:v>
      </x:c>
      <x:c r="I5067" s="448"/>
    </x:row>
    <x:row r="5068" spans="3:9">
      <x:c r="C5068" s="195" t="s">
        <x:v>4596</x:v>
      </x:c>
      <x:c r="D5068" s="194" t="str">
        <x:f t="shared" si="121"/>
        <x:v>Necklace</x:v>
      </x:c>
      <x:c r="E5068" s="194">
        <x:v>1</x:v>
      </x:c>
      <x:c r="F5068" s="195" t="s">
        <x:v>6231</x:v>
      </x:c>
      <x:c r="G5068" s="194" t="str">
        <x:f>IF(MID(F5068,LEN(F5068)-2,1)="1","Earring",IF(MID(F5068,LEN(F5068)-2,1)="2","Necklace",IF(MID(F5068,LEN(F5068)-2,1)="3","Bracelet",IF(MID(F5068,LEN(F5068)-2,1)="4","Ring",IF(MID(F5068,LEN(F5068)-2,1)="5","Anklet","")))))</x:f>
        <x:v>Ring</x:v>
      </x:c>
      <x:c r="H5068" s="194">
        <x:v>1</x:v>
      </x:c>
      <x:c r="I5068" s="448"/>
    </x:row>
    <x:row r="5069" spans="3:9">
      <x:c r="C5069" s="195" t="s">
        <x:v>11151</x:v>
      </x:c>
      <x:c r="D5069" s="194" t="str">
        <x:f t="shared" si="121"/>
        <x:v>Necklace</x:v>
      </x:c>
      <x:c r="E5069" s="194">
        <x:v>1</x:v>
      </x:c>
      <x:c r="F5069" s="195" t="s">
        <x:v>6807</x:v>
      </x:c>
      <x:c r="G5069" s="194" t="str">
        <x:f>IF(MID(F5069,LEN(F5069)-2,1)="1","Earring",IF(MID(F5069,LEN(F5069)-2,1)="2","Necklace",IF(MID(F5069,LEN(F5069)-2,1)="3","Bracelet",IF(MID(F5069,LEN(F5069)-2,1)="4","Ring",IF(MID(F5069,LEN(F5069)-2,1)="5","Anklet","")))))</x:f>
        <x:v>Earring</x:v>
      </x:c>
      <x:c r="H5069" s="194">
        <x:v>1</x:v>
      </x:c>
      <x:c r="I5069" s="448"/>
    </x:row>
    <x:row r="5070" spans="3:9">
      <x:c r="C5070" s="195" t="s">
        <x:v>6583</x:v>
      </x:c>
      <x:c r="D5070" s="194" t="str">
        <x:f t="shared" si="121"/>
        <x:v>Necklace</x:v>
      </x:c>
      <x:c r="E5070" s="194">
        <x:v>1</x:v>
      </x:c>
      <x:c r="F5070" s="195" t="s">
        <x:v>4531</x:v>
      </x:c>
      <x:c r="G5070" s="194" t="str">
        <x:f>IF(MID(F5070,LEN(F5070)-2,1)="1","Earring",IF(MID(F5070,LEN(F5070)-2,1)="2","Necklace",IF(MID(F5070,LEN(F5070)-2,1)="3","Bracelet",IF(MID(F5070,LEN(F5070)-2,1)="4","Ring",IF(MID(F5070,LEN(F5070)-2,1)="5","Anklet","")))))</x:f>
        <x:v>Earring</x:v>
      </x:c>
      <x:c r="H5070" s="194">
        <x:v>3</x:v>
      </x:c>
      <x:c r="I5070" s="448" t="s">
        <x:v>4958</x:v>
      </x:c>
    </x:row>
    <x:row r="5071" spans="3:9">
      <x:c r="C5071" s="195" t="s">
        <x:v>10930</x:v>
      </x:c>
      <x:c r="D5071" s="194" t="str">
        <x:f t="shared" si="121"/>
        <x:v>Necklace</x:v>
      </x:c>
      <x:c r="E5071" s="194">
        <x:v>1</x:v>
      </x:c>
      <x:c r="F5071" s="233" t="s">
        <x:v>1886</x:v>
      </x:c>
      <x:c r="G5071" s="234" t="str">
        <x:f>IF(MID(F5071,LEN(F5071)-2,1)="1","Earring",IF(MID(F5071,LEN(F5071)-2,1)="2","Necklace",IF(MID(F5071,LEN(F5071)-2,1)="3","Bracelet",IF(MID(F5071,LEN(F5071)-2,1)="4","Ring",IF(MID(F5071,LEN(F5071)-2,1)="5","Anklet","")))))</x:f>
        <x:v>Necklace</x:v>
      </x:c>
      <x:c r="H5071" s="234">
        <x:v>1</x:v>
      </x:c>
      <x:c r="I5071" s="448"/>
    </x:row>
    <x:row r="5072" spans="3:9">
      <x:c r="C5072" s="195" t="s">
        <x:v>1886</x:v>
      </x:c>
      <x:c r="D5072" s="194" t="str">
        <x:f t="shared" si="121"/>
        <x:v>Necklace</x:v>
      </x:c>
      <x:c r="E5072" s="194">
        <x:v>1</x:v>
      </x:c>
      <x:c r="F5072" s="233" t="s">
        <x:v>11097</x:v>
      </x:c>
      <x:c r="G5072" s="234" t="str">
        <x:f>IF(MID(F5072,LEN(F5072)-2,1)="1","Earring",IF(MID(F5072,LEN(F5072)-2,1)="2","Necklace",IF(MID(F5072,LEN(F5072)-2,1)="3","Bracelet",IF(MID(F5072,LEN(F5072)-2,1)="4","Ring",IF(MID(F5072,LEN(F5072)-2,1)="5","Anklet","")))))</x:f>
        <x:v>Necklace</x:v>
      </x:c>
      <x:c r="H5072" s="234">
        <x:v>1</x:v>
      </x:c>
      <x:c r="I5072" s="448"/>
    </x:row>
    <x:row r="5073" spans="3:9">
      <x:c r="C5073" s="195" t="s">
        <x:v>11097</x:v>
      </x:c>
      <x:c r="D5073" s="194" t="str">
        <x:f t="shared" si="121"/>
        <x:v>Necklace</x:v>
      </x:c>
      <x:c r="E5073" s="194">
        <x:v>1</x:v>
      </x:c>
      <x:c r="F5073" s="233" t="s">
        <x:v>11157</x:v>
      </x:c>
      <x:c r="G5073" s="234" t="str">
        <x:f>IF(MID(F5073,LEN(F5073)-2,1)="1","Earring",IF(MID(F5073,LEN(F5073)-2,1)="2","Necklace",IF(MID(F5073,LEN(F5073)-2,1)="3","Bracelet",IF(MID(F5073,LEN(F5073)-2,1)="4","Ring",IF(MID(F5073,LEN(F5073)-2,1)="5","Anklet","")))))</x:f>
        <x:v>Bracelet</x:v>
      </x:c>
      <x:c r="H5073" s="234">
        <x:v>1</x:v>
      </x:c>
      <x:c r="I5073" s="448"/>
    </x:row>
    <x:row r="5074" spans="3:9">
      <x:c r="C5074" s="195" t="s">
        <x:v>11110</x:v>
      </x:c>
      <x:c r="D5074" s="194" t="str">
        <x:f t="shared" si="121"/>
        <x:v>Necklace</x:v>
      </x:c>
      <x:c r="E5074" s="194">
        <x:v>1</x:v>
      </x:c>
      <x:c r="F5074" s="233" t="s">
        <x:v>6604</x:v>
      </x:c>
      <x:c r="G5074" s="234" t="str">
        <x:f>IF(MID(F5074,LEN(F5074)-2,1)="1","Earring",IF(MID(F5074,LEN(F5074)-2,1)="2","Necklace",IF(MID(F5074,LEN(F5074)-2,1)="3","Bracelet",IF(MID(F5074,LEN(F5074)-2,1)="4","Ring",IF(MID(F5074,LEN(F5074)-2,1)="5","Anklet","")))))</x:f>
        <x:v>Earring</x:v>
      </x:c>
      <x:c r="H5074" s="234">
        <x:v>1</x:v>
      </x:c>
      <x:c r="I5074" s="448"/>
    </x:row>
    <x:row r="5075" spans="3:9">
      <x:c r="C5075" s="195" t="s">
        <x:v>10928</x:v>
      </x:c>
      <x:c r="D5075" s="194" t="str">
        <x:f t="shared" si="121"/>
        <x:v>Necklace</x:v>
      </x:c>
      <x:c r="E5075" s="194">
        <x:v>1</x:v>
      </x:c>
      <x:c r="F5075" s="233" t="s">
        <x:v>6831</x:v>
      </x:c>
      <x:c r="G5075" s="234" t="s">
        <x:v>2999</x:v>
      </x:c>
      <x:c r="H5075" s="234">
        <x:v>1</x:v>
      </x:c>
      <x:c r="I5075" s="448"/>
    </x:row>
    <x:row r="5076" spans="3:9">
      <x:c r="C5076" s="195" t="s">
        <x:v>6745</x:v>
      </x:c>
      <x:c r="D5076" s="194" t="str">
        <x:f t="shared" si="121"/>
        <x:v>Necklace</x:v>
      </x:c>
      <x:c r="E5076" s="194">
        <x:v>1</x:v>
      </x:c>
      <x:c r="F5076" s="233" t="s">
        <x:v>11035</x:v>
      </x:c>
      <x:c r="G5076" s="234" t="str">
        <x:f>IF(MID(F5076,LEN(F5076)-2,1)="1","Earring",IF(MID(F5076,LEN(F5076)-2,1)="2","Necklace",IF(MID(F5076,LEN(F5076)-2,1)="3","Bracelet",IF(MID(F5076,LEN(F5076)-2,1)="4","Ring",IF(MID(F5076,LEN(F5076)-2,1)="5","Anklet","")))))</x:f>
        <x:v>Ring</x:v>
      </x:c>
      <x:c r="H5076" s="234">
        <x:v>1</x:v>
      </x:c>
      <x:c r="I5076" s="448"/>
    </x:row>
    <x:row r="5077" spans="3:9">
      <x:c r="C5077" s="195" t="s">
        <x:v>11121</x:v>
      </x:c>
      <x:c r="D5077" s="194" t="str">
        <x:f t="shared" si="121"/>
        <x:v>Ring</x:v>
      </x:c>
      <x:c r="E5077" s="194">
        <x:v>1</x:v>
      </x:c>
      <x:c r="F5077" s="233" t="s">
        <x:v>11110</x:v>
      </x:c>
      <x:c r="G5077" s="234" t="str">
        <x:f>IF(MID(F5077,LEN(F5077)-2,1)="1","Earring",IF(MID(F5077,LEN(F5077)-2,1)="2","Necklace",IF(MID(F5077,LEN(F5077)-2,1)="3","Bracelet",IF(MID(F5077,LEN(F5077)-2,1)="4","Ring",IF(MID(F5077,LEN(F5077)-2,1)="5","Anklet","")))))</x:f>
        <x:v>Necklace</x:v>
      </x:c>
      <x:c r="H5077" s="234">
        <x:v>1</x:v>
      </x:c>
      <x:c r="I5077" s="448"/>
    </x:row>
    <x:row r="5078" spans="3:9">
      <x:c r="C5078" s="195" t="s">
        <x:v>10961</x:v>
      </x:c>
      <x:c r="D5078" s="194" t="str">
        <x:f t="shared" si="121"/>
        <x:v>Ring</x:v>
      </x:c>
      <x:c r="E5078" s="194">
        <x:v>1</x:v>
      </x:c>
      <x:c r="F5078" s="233" t="s">
        <x:v>4366</x:v>
      </x:c>
      <x:c r="G5078" s="234" t="s">
        <x:v>2999</x:v>
      </x:c>
      <x:c r="H5078" s="234">
        <x:v>1</x:v>
      </x:c>
      <x:c r="I5078" s="448"/>
    </x:row>
    <x:row r="5079" spans="3:9">
      <x:c r="C5079" s="195" t="s">
        <x:v>6231</x:v>
      </x:c>
      <x:c r="D5079" s="194" t="str">
        <x:f t="shared" si="121"/>
        <x:v>Ring</x:v>
      </x:c>
      <x:c r="E5079" s="194">
        <x:v>1</x:v>
      </x:c>
      <x:c r="F5079" s="233" t="s">
        <x:v>10933</x:v>
      </x:c>
      <x:c r="G5079" s="234" t="str">
        <x:f>IF(MID(F5079,LEN(F5079)-2,1)="1","Earring",IF(MID(F5079,LEN(F5079)-2,1)="2","Necklace",IF(MID(F5079,LEN(F5079)-2,1)="3","Bracelet",IF(MID(F5079,LEN(F5079)-2,1)="4","Ring",IF(MID(F5079,LEN(F5079)-2,1)="5","Anklet","")))))</x:f>
        <x:v>Ring</x:v>
      </x:c>
      <x:c r="H5079" s="234">
        <x:v>1</x:v>
      </x:c>
      <x:c r="I5079" s="448"/>
    </x:row>
    <x:row r="5080" spans="3:9">
      <x:c r="C5080" s="195" t="s">
        <x:v>11035</x:v>
      </x:c>
      <x:c r="D5080" s="194" t="str">
        <x:f t="shared" si="121"/>
        <x:v>Ring</x:v>
      </x:c>
      <x:c r="E5080" s="194">
        <x:v>1</x:v>
      </x:c>
      <x:c r="F5080" s="233" t="s">
        <x:v>10928</x:v>
      </x:c>
      <x:c r="G5080" s="234" t="str">
        <x:f>IF(MID(F5080,LEN(F5080)-2,1)="1","Earring",IF(MID(F5080,LEN(F5080)-2,1)="2","Necklace",IF(MID(F5080,LEN(F5080)-2,1)="3","Bracelet",IF(MID(F5080,LEN(F5080)-2,1)="4","Ring",IF(MID(F5080,LEN(F5080)-2,1)="5","Anklet","")))))</x:f>
        <x:v>Necklace</x:v>
      </x:c>
      <x:c r="H5080" s="234">
        <x:v>1</x:v>
      </x:c>
      <x:c r="I5080" s="448"/>
    </x:row>
    <x:row r="5081" spans="3:9">
      <x:c r="C5081" s="195" t="s">
        <x:v>10933</x:v>
      </x:c>
      <x:c r="D5081" s="194" t="str">
        <x:f t="shared" si="121"/>
        <x:v>Ring</x:v>
      </x:c>
      <x:c r="E5081" s="194">
        <x:v>1</x:v>
      </x:c>
      <x:c r="F5081" s="233" t="s">
        <x:v>1933</x:v>
      </x:c>
      <x:c r="G5081" s="234" t="s">
        <x:v>6843</x:v>
      </x:c>
      <x:c r="H5081" s="234">
        <x:v>1</x:v>
      </x:c>
      <x:c r="I5081" s="448" t="s">
        <x:v>4958</x:v>
      </x:c>
    </x:row>
    <x:row r="5082" spans="3:9">
      <x:c r="C5082" s="195" t="s">
        <x:v>6752</x:v>
      </x:c>
      <x:c r="D5082" s="194" t="str">
        <x:f t="shared" si="121"/>
        <x:v>Ring</x:v>
      </x:c>
      <x:c r="E5082" s="194">
        <x:v>1</x:v>
      </x:c>
      <x:c r="F5082" s="233" t="s">
        <x:v>6752</x:v>
      </x:c>
      <x:c r="G5082" s="234" t="str">
        <x:f>IF(MID(F5082,LEN(F5082)-2,1)="1","Earring",IF(MID(F5082,LEN(F5082)-2,1)="2","Necklace",IF(MID(F5082,LEN(F5082)-2,1)="3","Bracelet",IF(MID(F5082,LEN(F5082)-2,1)="4","Ring",IF(MID(F5082,LEN(F5082)-2,1)="5","Anklet","")))))</x:f>
        <x:v>Ring</x:v>
      </x:c>
      <x:c r="H5082" s="234">
        <x:v>1</x:v>
      </x:c>
      <x:c r="I5082" s="448"/>
    </x:row>
    <x:row r="5083" spans="3:9">
      <x:c r="C5083" s="195" t="s">
        <x:v>11212</x:v>
      </x:c>
      <x:c r="D5083" s="194" t="str">
        <x:f t="shared" si="121"/>
        <x:v>Ring</x:v>
      </x:c>
      <x:c r="E5083" s="194">
        <x:v>1</x:v>
      </x:c>
      <x:c r="F5083" s="233" t="s">
        <x:v>11212</x:v>
      </x:c>
      <x:c r="G5083" s="234" t="str">
        <x:f>IF(MID(F5083,LEN(F5083)-2,1)="1","Earring",IF(MID(F5083,LEN(F5083)-2,1)="2","Necklace",IF(MID(F5083,LEN(F5083)-2,1)="3","Bracelet",IF(MID(F5083,LEN(F5083)-2,1)="4","Ring",IF(MID(F5083,LEN(F5083)-2,1)="5","Anklet","")))))</x:f>
        <x:v>Ring</x:v>
      </x:c>
      <x:c r="H5083" s="234">
        <x:v>1</x:v>
      </x:c>
      <x:c r="I5083" s="448"/>
    </x:row>
    <x:row r="5084" spans="5:5">
      <x:c r="E5084" s="194">
        <x:f>SUM(E5055:E5083)</x:f>
        <x:v>31</x:v>
      </x:c>
    </x:row>
    <x:row r="5085" spans="1:9">
      <x:c r="A5085" s="186">
        <x:v>46062</x:v>
      </x:c>
      <x:c r="B5085" s="452" t="s">
        <x:v>7737</x:v>
      </x:c>
      <x:c r="C5085" s="195" t="s">
        <x:v>11160</x:v>
      </x:c>
      <x:c r="D5085" s="194" t="s">
        <x:v>2999</x:v>
      </x:c>
      <x:c r="E5085" s="194">
        <x:v>1</x:v>
      </x:c>
      <x:c r="F5085" s="195" t="s">
        <x:v>11078</x:v>
      </x:c>
      <x:c r="G5085" s="194" t="str">
        <x:f>IF(MID(F5085,LEN(F5085)-2,1)="1","Earring",IF(MID(F5085,LEN(F5085)-2,1)="2","Necklace",IF(MID(F5085,LEN(F5085)-2,1)="3","Bracelet",IF(MID(F5085,LEN(F5085)-2,1)="4","Ring",IF(MID(F5085,LEN(F5085)-2,1)="5","Anklet","")))))</x:f>
        <x:v>Earring</x:v>
      </x:c>
      <x:c r="H5085" s="194">
        <x:v>1</x:v>
      </x:c>
      <x:c r="I5085" s="448"/>
    </x:row>
    <x:row r="5086" spans="3:9">
      <x:c r="C5086" s="195" t="s">
        <x:v>6190</x:v>
      </x:c>
      <x:c r="D5086" s="194" t="str">
        <x:f t="shared" ref="D5086:D5094" si="122">IF(MID(C5086,LEN(C5086)-2,1)="1","Earring",IF(MID(C5086,LEN(C5086)-2,1)="2","Necklace",IF(MID(C5086,LEN(C5086)-2,1)="3","Bracelet",IF(MID(C5086,LEN(C5086)-2,1)="4","Ring",IF(MID(C5086,LEN(C5086)-2,1)="5","Anklet","")))))</x:f>
        <x:v>Bracelet</x:v>
      </x:c>
      <x:c r="E5086" s="194">
        <x:v>1</x:v>
      </x:c>
      <x:c r="F5086" s="195" t="s">
        <x:v>4654</x:v>
      </x:c>
      <x:c r="G5086" s="194" t="str">
        <x:f>IF(MID(F5086,LEN(F5086)-2,1)="1","Earring",IF(MID(F5086,LEN(F5086)-2,1)="2","Necklace",IF(MID(F5086,LEN(F5086)-2,1)="3","Bracelet",IF(MID(F5086,LEN(F5086)-2,1)="4","Ring",IF(MID(F5086,LEN(F5086)-2,1)="5","Anklet","")))))</x:f>
        <x:v>Earring</x:v>
      </x:c>
      <x:c r="H5086" s="194">
        <x:v>1</x:v>
      </x:c>
      <x:c r="I5086" s="448"/>
    </x:row>
    <x:row r="5087" spans="3:9">
      <x:c r="C5087" s="195" t="s">
        <x:v>10922</x:v>
      </x:c>
      <x:c r="D5087" s="194" t="str">
        <x:f t="shared" si="122"/>
        <x:v>Bracelet</x:v>
      </x:c>
      <x:c r="E5087" s="194">
        <x:v>1</x:v>
      </x:c>
      <x:c r="F5087" s="233" t="s">
        <x:v>4511</x:v>
      </x:c>
      <x:c r="G5087" s="234" t="str">
        <x:f>IF(MID(F5087,LEN(F5087)-2,1)="1","Earring",IF(MID(F5087,LEN(F5087)-2,1)="2","Necklace",IF(MID(F5087,LEN(F5087)-2,1)="3","Bracelet",IF(MID(F5087,LEN(F5087)-2,1)="4","Ring",IF(MID(F5087,LEN(F5087)-2,1)="5","Anklet","")))))</x:f>
        <x:v>Earring</x:v>
      </x:c>
      <x:c r="H5087" s="234">
        <x:v>1</x:v>
      </x:c>
      <x:c r="I5087" s="448"/>
    </x:row>
    <x:row r="5088" spans="3:9">
      <x:c r="C5088" s="195" t="s">
        <x:v>11078</x:v>
      </x:c>
      <x:c r="D5088" s="194" t="str">
        <x:f t="shared" si="122"/>
        <x:v>Earring</x:v>
      </x:c>
      <x:c r="E5088" s="194">
        <x:v>1</x:v>
      </x:c>
      <x:c r="F5088" s="233" t="s">
        <x:v>6190</x:v>
      </x:c>
      <x:c r="G5088" s="234" t="str">
        <x:f>IF(MID(F5088,LEN(F5088)-2,1)="1","Earring",IF(MID(F5088,LEN(F5088)-2,1)="2","Necklace",IF(MID(F5088,LEN(F5088)-2,1)="3","Bracelet",IF(MID(F5088,LEN(F5088)-2,1)="4","Ring",IF(MID(F5088,LEN(F5088)-2,1)="5","Anklet","")))))</x:f>
        <x:v>Bracelet</x:v>
      </x:c>
      <x:c r="H5088" s="234">
        <x:v>1</x:v>
      </x:c>
      <x:c r="I5088" s="448"/>
    </x:row>
    <x:row r="5089" spans="3:9">
      <x:c r="C5089" s="195" t="s">
        <x:v>4654</x:v>
      </x:c>
      <x:c r="D5089" s="194" t="str">
        <x:f t="shared" si="122"/>
        <x:v>Earring</x:v>
      </x:c>
      <x:c r="E5089" s="194">
        <x:v>1</x:v>
      </x:c>
      <x:c r="F5089" s="233" t="s">
        <x:v>10922</x:v>
      </x:c>
      <x:c r="G5089" s="234" t="str">
        <x:f>IF(MID(F5089,LEN(F5089)-2,1)="1","Earring",IF(MID(F5089,LEN(F5089)-2,1)="2","Necklace",IF(MID(F5089,LEN(F5089)-2,1)="3","Bracelet",IF(MID(F5089,LEN(F5089)-2,1)="4","Ring",IF(MID(F5089,LEN(F5089)-2,1)="5","Anklet","")))))</x:f>
        <x:v>Bracelet</x:v>
      </x:c>
      <x:c r="H5089" s="234">
        <x:v>1</x:v>
      </x:c>
      <x:c r="I5089" s="448"/>
    </x:row>
    <x:row r="5090" spans="3:9">
      <x:c r="C5090" s="195" t="s">
        <x:v>4511</x:v>
      </x:c>
      <x:c r="D5090" s="194" t="str">
        <x:f t="shared" si="122"/>
        <x:v>Earring</x:v>
      </x:c>
      <x:c r="E5090" s="194">
        <x:v>1</x:v>
      </x:c>
      <x:c r="F5090" s="233" t="s">
        <x:v>11160</x:v>
      </x:c>
      <x:c r="G5090" s="234" t="s">
        <x:v>2999</x:v>
      </x:c>
      <x:c r="H5090" s="234">
        <x:v>1</x:v>
      </x:c>
      <x:c r="I5090" s="448"/>
    </x:row>
    <x:row r="5091" spans="3:9">
      <x:c r="C5091" s="195" t="s">
        <x:v>1933</x:v>
      </x:c>
      <x:c r="D5091" s="194" t="s">
        <x:v>6843</x:v>
      </x:c>
      <x:c r="E5091" s="194">
        <x:v>1</x:v>
      </x:c>
      <x:c r="F5091" s="233" t="s">
        <x:v>10915</x:v>
      </x:c>
      <x:c r="G5091" s="234" t="str">
        <x:f>IF(MID(F5091,LEN(F5091)-2,1)="1","Earring",IF(MID(F5091,LEN(F5091)-2,1)="2","Necklace",IF(MID(F5091,LEN(F5091)-2,1)="3","Bracelet",IF(MID(F5091,LEN(F5091)-2,1)="4","Ring",IF(MID(F5091,LEN(F5091)-2,1)="5","Anklet","")))))</x:f>
        <x:v>Necklace</x:v>
      </x:c>
      <x:c r="H5091" s="234">
        <x:v>1</x:v>
      </x:c>
      <x:c r="I5091" s="448"/>
    </x:row>
    <x:row r="5092" spans="3:9">
      <x:c r="C5092" s="195" t="s">
        <x:v>6616</x:v>
      </x:c>
      <x:c r="D5092" s="194" t="s">
        <x:v>6843</x:v>
      </x:c>
      <x:c r="E5092" s="194">
        <x:v>1</x:v>
      </x:c>
      <x:c r="F5092" s="233" t="s">
        <x:v>4702</x:v>
      </x:c>
      <x:c r="G5092" s="234" t="str">
        <x:f>IF(MID(F5092,LEN(F5092)-2,1)="1","Earring",IF(MID(F5092,LEN(F5092)-2,1)="2","Necklace",IF(MID(F5092,LEN(F5092)-2,1)="3","Bracelet",IF(MID(F5092,LEN(F5092)-2,1)="4","Ring",IF(MID(F5092,LEN(F5092)-2,1)="5","Anklet","")))))</x:f>
        <x:v>Necklace</x:v>
      </x:c>
      <x:c r="H5092" s="234">
        <x:v>2</x:v>
      </x:c>
      <x:c r="I5092" s="448"/>
    </x:row>
    <x:row r="5093" spans="3:9">
      <x:c r="C5093" s="195" t="s">
        <x:v>10915</x:v>
      </x:c>
      <x:c r="D5093" s="194" t="str">
        <x:f t="shared" si="122"/>
        <x:v>Necklace</x:v>
      </x:c>
      <x:c r="E5093" s="194">
        <x:v>1</x:v>
      </x:c>
      <x:c r="F5093" s="233" t="s">
        <x:v>1933</x:v>
      </x:c>
      <x:c r="G5093" s="234" t="s">
        <x:v>6843</x:v>
      </x:c>
      <x:c r="H5093" s="234">
        <x:v>1</x:v>
      </x:c>
      <x:c r="I5093" s="448" t="s">
        <x:v>7755</x:v>
      </x:c>
    </x:row>
    <x:row r="5094" spans="3:9">
      <x:c r="C5094" s="195" t="s">
        <x:v>4702</x:v>
      </x:c>
      <x:c r="D5094" s="194" t="str">
        <x:f t="shared" si="122"/>
        <x:v>Necklace</x:v>
      </x:c>
      <x:c r="E5094" s="194">
        <x:v>2</x:v>
      </x:c>
      <x:c r="F5094" s="233" t="s">
        <x:v>6616</x:v>
      </x:c>
      <x:c r="G5094" s="234" t="s">
        <x:v>6843</x:v>
      </x:c>
      <x:c r="H5094" s="234">
        <x:v>1</x:v>
      </x:c>
      <x:c r="I5094" s="448"/>
    </x:row>
    <x:row r="5095" spans="5:5">
      <x:c r="E5095" s="194">
        <x:f>SUM(E5085:E5094)</x:f>
        <x:v>11</x:v>
      </x:c>
    </x:row>
    <x:row r="5096" spans="1:9">
      <x:c r="A5096" s="186">
        <x:v>46063</x:v>
      </x:c>
      <x:c r="B5096" s="452" t="s">
        <x:v>7779</x:v>
      </x:c>
      <x:c r="C5096" s="195" t="s">
        <x:v>3441</x:v>
      </x:c>
      <x:c r="D5096" s="194" t="s">
        <x:v>2999</x:v>
      </x:c>
      <x:c r="E5096" s="194">
        <x:v>1</x:v>
      </x:c>
      <x:c r="F5096" s="510" t="s">
        <x:v>9485</x:v>
      </x:c>
      <x:c r="G5096" s="511" t="str">
        <x:f>IF(MID(F5096,LEN(F5096)-2,1)="1","Earring",IF(MID(F5096,LEN(F5096)-2,1)="2","Necklace",IF(MID(F5096,LEN(F5096)-2,1)="3","Bracelet",IF(MID(F5096,LEN(F5096)-2,1)="4","Ring",IF(MID(F5096,LEN(F5096)-2,1)="5","Anklet","")))))</x:f>
        <x:v>Bracelet</x:v>
      </x:c>
      <x:c r="H5096" s="511">
        <x:v>1</x:v>
      </x:c>
      <x:c r="I5096" s="448" t="s">
        <x:v>4958</x:v>
      </x:c>
    </x:row>
    <x:row r="5097" spans="3:9">
      <x:c r="C5097" s="195" t="s">
        <x:v>4541</x:v>
      </x:c>
      <x:c r="D5097" s="194" t="s">
        <x:v>2999</x:v>
      </x:c>
      <x:c r="E5097" s="194">
        <x:v>1</x:v>
      </x:c>
      <x:c r="F5097" s="195" t="s">
        <x:v>6855</x:v>
      </x:c>
      <x:c r="G5097" s="194" t="str">
        <x:f>IF(MID(F5097,LEN(F5097)-2,1)="1","Earring",IF(MID(F5097,LEN(F5097)-2,1)="2","Necklace",IF(MID(F5097,LEN(F5097)-2,1)="3","Bracelet",IF(MID(F5097,LEN(F5097)-2,1)="4","Ring",IF(MID(F5097,LEN(F5097)-2,1)="5","Anklet","")))))</x:f>
        <x:v>Earring</x:v>
      </x:c>
      <x:c r="H5097" s="194">
        <x:v>1</x:v>
      </x:c>
      <x:c r="I5097" s="448"/>
    </x:row>
    <x:row r="5098" spans="3:9">
      <x:c r="C5098" s="195" t="s">
        <x:v>6831</x:v>
      </x:c>
      <x:c r="D5098" s="194" t="s">
        <x:v>2999</x:v>
      </x:c>
      <x:c r="E5098" s="194">
        <x:v>1</x:v>
      </x:c>
      <x:c r="F5098" s="195" t="s">
        <x:v>10951</x:v>
      </x:c>
      <x:c r="G5098" s="194" t="str">
        <x:f>IF(MID(F5098,LEN(F5098)-2,1)="1","Earring",IF(MID(F5098,LEN(F5098)-2,1)="2","Necklace",IF(MID(F5098,LEN(F5098)-2,1)="3","Bracelet",IF(MID(F5098,LEN(F5098)-2,1)="4","Ring",IF(MID(F5098,LEN(F5098)-2,1)="5","Anklet","")))))</x:f>
        <x:v>Necklace</x:v>
      </x:c>
      <x:c r="H5098" s="194">
        <x:v>1</x:v>
      </x:c>
      <x:c r="I5098" s="448"/>
    </x:row>
    <x:row r="5099" spans="3:9">
      <x:c r="C5099" s="195" t="s">
        <x:v>10735</x:v>
      </x:c>
      <x:c r="D5099" s="194" t="s">
        <x:v>2999</x:v>
      </x:c>
      <x:c r="E5099" s="194">
        <x:v>1</x:v>
      </x:c>
      <x:c r="F5099" s="195" t="s">
        <x:v>4779</x:v>
      </x:c>
      <x:c r="G5099" s="194" t="str">
        <x:f>IF(MID(F5099,LEN(F5099)-2,1)="1","Earring",IF(MID(F5099,LEN(F5099)-2,1)="2","Necklace",IF(MID(F5099,LEN(F5099)-2,1)="3","Bracelet",IF(MID(F5099,LEN(F5099)-2,1)="4","Ring",IF(MID(F5099,LEN(F5099)-2,1)="5","Anklet","")))))</x:f>
        <x:v>Necklace</x:v>
      </x:c>
      <x:c r="H5099" s="194">
        <x:v>1</x:v>
      </x:c>
      <x:c r="I5099" s="448"/>
    </x:row>
    <x:row r="5100" spans="3:9">
      <x:c r="C5100" s="195" t="s">
        <x:v>4119</x:v>
      </x:c>
      <x:c r="D5100" s="194" t="str">
        <x:f t="shared" ref="D5100:D5120" si="123">IF(MID(C5100,LEN(C5100)-2,1)="1","Earring",IF(MID(C5100,LEN(C5100)-2,1)="2","Necklace",IF(MID(C5100,LEN(C5100)-2,1)="3","Bracelet",IF(MID(C5100,LEN(C5100)-2,1)="4","Ring",IF(MID(C5100,LEN(C5100)-2,1)="5","Anklet","")))))</x:f>
        <x:v>Bracelet</x:v>
      </x:c>
      <x:c r="E5100" s="194">
        <x:v>1</x:v>
      </x:c>
      <x:c r="F5100" s="195" t="s">
        <x:v>3441</x:v>
      </x:c>
      <x:c r="G5100" s="194" t="s">
        <x:v>2999</x:v>
      </x:c>
      <x:c r="H5100" s="194">
        <x:v>1</x:v>
      </x:c>
      <x:c r="I5100" s="448"/>
    </x:row>
    <x:row r="5101" spans="3:9">
      <x:c r="C5101" s="195" t="s">
        <x:v>9241</x:v>
      </x:c>
      <x:c r="D5101" s="194" t="str">
        <x:f t="shared" si="123"/>
        <x:v>Bracelet</x:v>
      </x:c>
      <x:c r="E5101" s="194">
        <x:v>1</x:v>
      </x:c>
      <x:c r="F5101" s="195" t="s">
        <x:v>11144</x:v>
      </x:c>
      <x:c r="G5101" s="194" t="str">
        <x:f>IF(MID(F5101,LEN(F5101)-2,1)="1","Earring",IF(MID(F5101,LEN(F5101)-2,1)="2","Necklace",IF(MID(F5101,LEN(F5101)-2,1)="3","Bracelet",IF(MID(F5101,LEN(F5101)-2,1)="4","Ring",IF(MID(F5101,LEN(F5101)-2,1)="5","Anklet","")))))</x:f>
        <x:v>Necklace</x:v>
      </x:c>
      <x:c r="H5101" s="194">
        <x:v>1</x:v>
      </x:c>
      <x:c r="I5101" s="448"/>
    </x:row>
    <x:row r="5102" spans="3:9">
      <x:c r="C5102" s="195" t="s">
        <x:v>11060</x:v>
      </x:c>
      <x:c r="D5102" s="194" t="str">
        <x:f t="shared" si="123"/>
        <x:v>Bracelet</x:v>
      </x:c>
      <x:c r="E5102" s="194">
        <x:v>1</x:v>
      </x:c>
      <x:c r="F5102" s="195" t="s">
        <x:v>10943</x:v>
      </x:c>
      <x:c r="G5102" s="194" t="str">
        <x:f>IF(MID(F5102,LEN(F5102)-2,1)="1","Earring",IF(MID(F5102,LEN(F5102)-2,1)="2","Necklace",IF(MID(F5102,LEN(F5102)-2,1)="3","Bracelet",IF(MID(F5102,LEN(F5102)-2,1)="4","Ring",IF(MID(F5102,LEN(F5102)-2,1)="5","Anklet","")))))</x:f>
        <x:v>Necklace</x:v>
      </x:c>
      <x:c r="H5102" s="194">
        <x:v>1</x:v>
      </x:c>
      <x:c r="I5102" s="448" t="s">
        <x:v>4958</x:v>
      </x:c>
    </x:row>
    <x:row r="5103" spans="3:9">
      <x:c r="C5103" s="195" t="s">
        <x:v>10921</x:v>
      </x:c>
      <x:c r="D5103" s="194" t="str">
        <x:f t="shared" si="123"/>
        <x:v>Bracelet</x:v>
      </x:c>
      <x:c r="E5103" s="194">
        <x:v>1</x:v>
      </x:c>
      <x:c r="F5103" s="195" t="s">
        <x:v>9241</x:v>
      </x:c>
      <x:c r="G5103" s="194" t="str">
        <x:f>IF(MID(F5103,LEN(F5103)-2,1)="1","Earring",IF(MID(F5103,LEN(F5103)-2,1)="2","Necklace",IF(MID(F5103,LEN(F5103)-2,1)="3","Bracelet",IF(MID(F5103,LEN(F5103)-2,1)="4","Ring",IF(MID(F5103,LEN(F5103)-2,1)="5","Anklet","")))))</x:f>
        <x:v>Bracelet</x:v>
      </x:c>
      <x:c r="H5103" s="194">
        <x:v>1</x:v>
      </x:c>
      <x:c r="I5103" s="448"/>
    </x:row>
    <x:row r="5104" spans="3:9">
      <x:c r="C5104" s="195" t="s">
        <x:v>10922</x:v>
      </x:c>
      <x:c r="D5104" s="194" t="str">
        <x:f t="shared" si="123"/>
        <x:v>Bracelet</x:v>
      </x:c>
      <x:c r="E5104" s="194">
        <x:v>1</x:v>
      </x:c>
      <x:c r="F5104" s="195" t="s">
        <x:v>11134</x:v>
      </x:c>
      <x:c r="G5104" s="194" t="str">
        <x:f>IF(MID(F5104,LEN(F5104)-2,1)="1","Earring",IF(MID(F5104,LEN(F5104)-2,1)="2","Necklace",IF(MID(F5104,LEN(F5104)-2,1)="3","Bracelet",IF(MID(F5104,LEN(F5104)-2,1)="4","Ring",IF(MID(F5104,LEN(F5104)-2,1)="5","Anklet","")))))</x:f>
        <x:v>Necklace</x:v>
      </x:c>
      <x:c r="H5104" s="194">
        <x:v>1</x:v>
      </x:c>
      <x:c r="I5104" s="448"/>
    </x:row>
    <x:row r="5105" spans="3:9">
      <x:c r="C5105" s="195" t="s">
        <x:v>11157</x:v>
      </x:c>
      <x:c r="D5105" s="194" t="str">
        <x:f t="shared" si="123"/>
        <x:v>Bracelet</x:v>
      </x:c>
      <x:c r="E5105" s="194">
        <x:v>1</x:v>
      </x:c>
      <x:c r="F5105" s="195" t="s">
        <x:v>11060</x:v>
      </x:c>
      <x:c r="G5105" s="194" t="str">
        <x:f>IF(MID(F5105,LEN(F5105)-2,1)="1","Earring",IF(MID(F5105,LEN(F5105)-2,1)="2","Necklace",IF(MID(F5105,LEN(F5105)-2,1)="3","Bracelet",IF(MID(F5105,LEN(F5105)-2,1)="4","Ring",IF(MID(F5105,LEN(F5105)-2,1)="5","Anklet","")))))</x:f>
        <x:v>Bracelet</x:v>
      </x:c>
      <x:c r="H5105" s="194">
        <x:v>1</x:v>
      </x:c>
      <x:c r="I5105" s="448"/>
    </x:row>
    <x:row r="5106" spans="3:9">
      <x:c r="C5106" s="195" t="s">
        <x:v>11046</x:v>
      </x:c>
      <x:c r="D5106" s="194" t="s">
        <x:v>3010</x:v>
      </x:c>
      <x:c r="E5106" s="194">
        <x:v>2</x:v>
      </x:c>
      <x:c r="F5106" s="195" t="s">
        <x:v>11130</x:v>
      </x:c>
      <x:c r="G5106" s="194" t="str">
        <x:f>IF(MID(F5106,LEN(F5106)-2,1)="1","Earring",IF(MID(F5106,LEN(F5106)-2,1)="2","Necklace",IF(MID(F5106,LEN(F5106)-2,1)="3","Bracelet",IF(MID(F5106,LEN(F5106)-2,1)="4","Ring",IF(MID(F5106,LEN(F5106)-2,1)="5","Anklet","")))))</x:f>
        <x:v>Earring</x:v>
      </x:c>
      <x:c r="H5106" s="194">
        <x:v>1</x:v>
      </x:c>
      <x:c r="I5106" s="448"/>
    </x:row>
    <x:row r="5107" spans="3:9">
      <x:c r="C5107" s="195" t="s">
        <x:v>6855</x:v>
      </x:c>
      <x:c r="D5107" s="194" t="str">
        <x:f t="shared" si="123"/>
        <x:v>Earring</x:v>
      </x:c>
      <x:c r="E5107" s="194">
        <x:v>1</x:v>
      </x:c>
      <x:c r="F5107" s="195" t="s">
        <x:v>4531</x:v>
      </x:c>
      <x:c r="G5107" s="194" t="str">
        <x:f>IF(MID(F5107,LEN(F5107)-2,1)="1","Earring",IF(MID(F5107,LEN(F5107)-2,1)="2","Necklace",IF(MID(F5107,LEN(F5107)-2,1)="3","Bracelet",IF(MID(F5107,LEN(F5107)-2,1)="4","Ring",IF(MID(F5107,LEN(F5107)-2,1)="5","Anklet","")))))</x:f>
        <x:v>Earring</x:v>
      </x:c>
      <x:c r="H5107" s="194">
        <x:v>1</x:v>
      </x:c>
      <x:c r="I5107" s="448" t="s">
        <x:v>7755</x:v>
      </x:c>
    </x:row>
    <x:row r="5108" spans="3:9">
      <x:c r="C5108" s="195" t="s">
        <x:v>11130</x:v>
      </x:c>
      <x:c r="D5108" s="194" t="str">
        <x:f t="shared" si="123"/>
        <x:v>Earring</x:v>
      </x:c>
      <x:c r="E5108" s="194">
        <x:v>1</x:v>
      </x:c>
      <x:c r="F5108" s="195" t="s">
        <x:v>11046</x:v>
      </x:c>
      <x:c r="G5108" s="194" t="s">
        <x:v>3010</x:v>
      </x:c>
      <x:c r="H5108" s="194">
        <x:v>2</x:v>
      </x:c>
      <x:c r="I5108" s="448"/>
    </x:row>
    <x:row r="5109" spans="3:9">
      <x:c r="C5109" s="195" t="s">
        <x:v>4531</x:v>
      </x:c>
      <x:c r="D5109" s="194" t="str">
        <x:f t="shared" si="123"/>
        <x:v>Earring</x:v>
      </x:c>
      <x:c r="E5109" s="194">
        <x:v>1</x:v>
      </x:c>
      <x:c r="F5109" s="233" t="s">
        <x:v>1845</x:v>
      </x:c>
      <x:c r="G5109" s="234" t="str">
        <x:f>IF(MID(F5109,LEN(F5109)-2,1)="1","Earring",IF(MID(F5109,LEN(F5109)-2,1)="2","Necklace",IF(MID(F5109,LEN(F5109)-2,1)="3","Bracelet",IF(MID(F5109,LEN(F5109)-2,1)="4","Ring",IF(MID(F5109,LEN(F5109)-2,1)="5","Anklet","")))))</x:f>
        <x:v>Earring</x:v>
      </x:c>
      <x:c r="H5109" s="234">
        <x:v>1</x:v>
      </x:c>
      <x:c r="I5109" s="448"/>
    </x:row>
    <x:row r="5110" spans="3:9">
      <x:c r="C5110" s="195" t="s">
        <x:v>1845</x:v>
      </x:c>
      <x:c r="D5110" s="194" t="str">
        <x:f t="shared" si="123"/>
        <x:v>Earring</x:v>
      </x:c>
      <x:c r="E5110" s="194">
        <x:v>1</x:v>
      </x:c>
      <x:c r="F5110" s="233" t="s">
        <x:v>3437</x:v>
      </x:c>
      <x:c r="G5110" s="234" t="str">
        <x:f>IF(MID(F5110,LEN(F5110)-2,1)="1","Earring",IF(MID(F5110,LEN(F5110)-2,1)="2","Necklace",IF(MID(F5110,LEN(F5110)-2,1)="3","Bracelet",IF(MID(F5110,LEN(F5110)-2,1)="4","Ring",IF(MID(F5110,LEN(F5110)-2,1)="5","Anklet","")))))</x:f>
        <x:v>Earring</x:v>
      </x:c>
      <x:c r="H5110" s="234">
        <x:v>1</x:v>
      </x:c>
      <x:c r="I5110" s="448" t="s">
        <x:v>4958</x:v>
      </x:c>
    </x:row>
    <x:row r="5111" spans="3:9">
      <x:c r="C5111" s="195" t="s">
        <x:v>3437</x:v>
      </x:c>
      <x:c r="D5111" s="194" t="str">
        <x:f t="shared" si="123"/>
        <x:v>Earring</x:v>
      </x:c>
      <x:c r="E5111" s="194">
        <x:v>1</x:v>
      </x:c>
      <x:c r="F5111" s="233" t="s">
        <x:v>10921</x:v>
      </x:c>
      <x:c r="G5111" s="234" t="str">
        <x:f>IF(MID(F5111,LEN(F5111)-2,1)="1","Earring",IF(MID(F5111,LEN(F5111)-2,1)="2","Necklace",IF(MID(F5111,LEN(F5111)-2,1)="3","Bracelet",IF(MID(F5111,LEN(F5111)-2,1)="4","Ring",IF(MID(F5111,LEN(F5111)-2,1)="5","Anklet","")))))</x:f>
        <x:v>Bracelet</x:v>
      </x:c>
      <x:c r="H5111" s="234">
        <x:v>1</x:v>
      </x:c>
      <x:c r="I5111" s="448"/>
    </x:row>
    <x:row r="5112" spans="3:9">
      <x:c r="C5112" s="195" t="s">
        <x:v>6281</x:v>
      </x:c>
      <x:c r="D5112" s="194" t="str">
        <x:f t="shared" si="123"/>
        <x:v>Earring</x:v>
      </x:c>
      <x:c r="E5112" s="194">
        <x:v>1</x:v>
      </x:c>
      <x:c r="F5112" s="233" t="s">
        <x:v>10922</x:v>
      </x:c>
      <x:c r="G5112" s="234" t="str">
        <x:f>IF(MID(F5112,LEN(F5112)-2,1)="1","Earring",IF(MID(F5112,LEN(F5112)-2,1)="2","Necklace",IF(MID(F5112,LEN(F5112)-2,1)="3","Bracelet",IF(MID(F5112,LEN(F5112)-2,1)="4","Ring",IF(MID(F5112,LEN(F5112)-2,1)="5","Anklet","")))))</x:f>
        <x:v>Bracelet</x:v>
      </x:c>
      <x:c r="H5112" s="234">
        <x:v>1</x:v>
      </x:c>
      <x:c r="I5112" s="448"/>
    </x:row>
    <x:row r="5113" spans="3:9">
      <x:c r="C5113" s="195" t="s">
        <x:v>10951</x:v>
      </x:c>
      <x:c r="D5113" s="194" t="str">
        <x:f t="shared" si="123"/>
        <x:v>Necklace</x:v>
      </x:c>
      <x:c r="E5113" s="194">
        <x:v>1</x:v>
      </x:c>
      <x:c r="F5113" s="233" t="s">
        <x:v>11049</x:v>
      </x:c>
      <x:c r="G5113" s="234" t="str">
        <x:f>IF(MID(F5113,LEN(F5113)-2,1)="1","Earring",IF(MID(F5113,LEN(F5113)-2,1)="2","Necklace",IF(MID(F5113,LEN(F5113)-2,1)="3","Bracelet",IF(MID(F5113,LEN(F5113)-2,1)="4","Ring",IF(MID(F5113,LEN(F5113)-2,1)="5","Anklet","")))))</x:f>
        <x:v>Ring</x:v>
      </x:c>
      <x:c r="H5113" s="234">
        <x:v>1</x:v>
      </x:c>
      <x:c r="I5113" s="448"/>
    </x:row>
    <x:row r="5114" spans="3:9">
      <x:c r="C5114" s="195" t="s">
        <x:v>4779</x:v>
      </x:c>
      <x:c r="D5114" s="194" t="str">
        <x:f t="shared" si="123"/>
        <x:v>Necklace</x:v>
      </x:c>
      <x:c r="E5114" s="194">
        <x:v>1</x:v>
      </x:c>
      <x:c r="F5114" s="233" t="s">
        <x:v>6281</x:v>
      </x:c>
      <x:c r="G5114" s="234" t="str">
        <x:f>IF(MID(F5114,LEN(F5114)-2,1)="1","Earring",IF(MID(F5114,LEN(F5114)-2,1)="2","Necklace",IF(MID(F5114,LEN(F5114)-2,1)="3","Bracelet",IF(MID(F5114,LEN(F5114)-2,1)="4","Ring",IF(MID(F5114,LEN(F5114)-2,1)="5","Anklet","")))))</x:f>
        <x:v>Earring</x:v>
      </x:c>
      <x:c r="H5114" s="234">
        <x:v>1</x:v>
      </x:c>
      <x:c r="I5114" s="448"/>
    </x:row>
    <x:row r="5115" spans="3:9">
      <x:c r="C5115" s="195" t="s">
        <x:v>11144</x:v>
      </x:c>
      <x:c r="D5115" s="194" t="str">
        <x:f t="shared" si="123"/>
        <x:v>Necklace</x:v>
      </x:c>
      <x:c r="E5115" s="194">
        <x:v>1</x:v>
      </x:c>
      <x:c r="F5115" s="233" t="s">
        <x:v>11157</x:v>
      </x:c>
      <x:c r="G5115" s="234" t="str">
        <x:f>IF(MID(F5115,LEN(F5115)-2,1)="1","Earring",IF(MID(F5115,LEN(F5115)-2,1)="2","Necklace",IF(MID(F5115,LEN(F5115)-2,1)="3","Bracelet",IF(MID(F5115,LEN(F5115)-2,1)="4","Ring",IF(MID(F5115,LEN(F5115)-2,1)="5","Anklet","")))))</x:f>
        <x:v>Bracelet</x:v>
      </x:c>
      <x:c r="H5115" s="234">
        <x:v>1</x:v>
      </x:c>
      <x:c r="I5115" s="448"/>
    </x:row>
    <x:row r="5116" spans="3:9">
      <x:c r="C5116" s="195" t="s">
        <x:v>10943</x:v>
      </x:c>
      <x:c r="D5116" s="194" t="str">
        <x:f t="shared" si="123"/>
        <x:v>Necklace</x:v>
      </x:c>
      <x:c r="E5116" s="194">
        <x:v>1</x:v>
      </x:c>
      <x:c r="F5116" s="233" t="s">
        <x:v>4541</x:v>
      </x:c>
      <x:c r="G5116" s="234" t="s">
        <x:v>2999</x:v>
      </x:c>
      <x:c r="H5116" s="234">
        <x:v>1</x:v>
      </x:c>
      <x:c r="I5116" s="448"/>
    </x:row>
    <x:row r="5117" spans="3:9">
      <x:c r="C5117" s="195" t="s">
        <x:v>11134</x:v>
      </x:c>
      <x:c r="D5117" s="194" t="str">
        <x:f t="shared" si="123"/>
        <x:v>Necklace</x:v>
      </x:c>
      <x:c r="E5117" s="194">
        <x:v>1</x:v>
      </x:c>
      <x:c r="F5117" s="233" t="s">
        <x:v>6831</x:v>
      </x:c>
      <x:c r="G5117" s="234" t="s">
        <x:v>2999</x:v>
      </x:c>
      <x:c r="H5117" s="234">
        <x:v>1</x:v>
      </x:c>
      <x:c r="I5117" s="448"/>
    </x:row>
    <x:row r="5118" spans="3:9">
      <x:c r="C5118" s="195" t="s">
        <x:v>10934</x:v>
      </x:c>
      <x:c r="D5118" s="194" t="str">
        <x:f t="shared" si="123"/>
        <x:v>Necklace</x:v>
      </x:c>
      <x:c r="E5118" s="194">
        <x:v>1</x:v>
      </x:c>
      <x:c r="F5118" s="233" t="s">
        <x:v>10735</x:v>
      </x:c>
      <x:c r="G5118" s="234" t="s">
        <x:v>2999</x:v>
      </x:c>
      <x:c r="H5118" s="234">
        <x:v>1</x:v>
      </x:c>
      <x:c r="I5118" s="448"/>
    </x:row>
    <x:row r="5119" spans="3:9">
      <x:c r="C5119" s="195" t="s">
        <x:v>11049</x:v>
      </x:c>
      <x:c r="D5119" s="194" t="str">
        <x:f t="shared" si="123"/>
        <x:v>Ring</x:v>
      </x:c>
      <x:c r="E5119" s="194">
        <x:v>1</x:v>
      </x:c>
      <x:c r="F5119" s="233" t="s">
        <x:v>10934</x:v>
      </x:c>
      <x:c r="G5119" s="234" t="str">
        <x:f>IF(MID(F5119,LEN(F5119)-2,1)="1","Earring",IF(MID(F5119,LEN(F5119)-2,1)="2","Necklace",IF(MID(F5119,LEN(F5119)-2,1)="3","Bracelet",IF(MID(F5119,LEN(F5119)-2,1)="4","Ring",IF(MID(F5119,LEN(F5119)-2,1)="5","Anklet","")))))</x:f>
        <x:v>Necklace</x:v>
      </x:c>
      <x:c r="H5119" s="234">
        <x:v>1</x:v>
      </x:c>
      <x:c r="I5119" s="448"/>
    </x:row>
    <x:row r="5120" spans="3:9">
      <x:c r="C5120" s="195" t="s">
        <x:v>6752</x:v>
      </x:c>
      <x:c r="D5120" s="194" t="str">
        <x:f t="shared" si="123"/>
        <x:v>Ring</x:v>
      </x:c>
      <x:c r="E5120" s="194">
        <x:v>1</x:v>
      </x:c>
      <x:c r="F5120" s="233" t="s">
        <x:v>6752</x:v>
      </x:c>
      <x:c r="G5120" s="234" t="str">
        <x:f>IF(MID(F5120,LEN(F5120)-2,1)="1","Earring",IF(MID(F5120,LEN(F5120)-2,1)="2","Necklace",IF(MID(F5120,LEN(F5120)-2,1)="3","Bracelet",IF(MID(F5120,LEN(F5120)-2,1)="4","Ring",IF(MID(F5120,LEN(F5120)-2,1)="5","Anklet","")))))</x:f>
        <x:v>Ring</x:v>
      </x:c>
      <x:c r="H5120" s="234">
        <x:v>1</x:v>
      </x:c>
      <x:c r="I5120" s="448"/>
    </x:row>
    <x:row r="5121" spans="5:5">
      <x:c r="E5121" s="194">
        <x:f>SUM(E5096:E5120)</x:f>
        <x:v>26</x:v>
      </x:c>
    </x:row>
    <x:row r="5122" spans="1:9">
      <x:c r="A5122" s="186">
        <x:v>46064</x:v>
      </x:c>
      <x:c r="B5122" s="452" t="s">
        <x:v>7762</x:v>
      </x:c>
      <x:c r="C5122" s="195" t="s">
        <x:v>11104</x:v>
      </x:c>
      <x:c r="D5122" s="194" t="s">
        <x:v>2999</x:v>
      </x:c>
      <x:c r="E5122" s="194">
        <x:v>1</x:v>
      </x:c>
      <x:c r="F5122" s="359" t="s">
        <x:v>9485</x:v>
      </x:c>
      <x:c r="G5122" s="360" t="str">
        <x:f>IF(MID(F5122,LEN(F5122)-2,1)="1","Earring",IF(MID(F5122,LEN(F5122)-2,1)="2","Necklace",IF(MID(F5122,LEN(F5122)-2,1)="3","Bracelet",IF(MID(F5122,LEN(F5122)-2,1)="4","Ring",IF(MID(F5122,LEN(F5122)-2,1)="5","Anklet","")))))</x:f>
        <x:v>Bracelet</x:v>
      </x:c>
      <x:c r="H5122" s="360">
        <x:v>1</x:v>
      </x:c>
      <x:c r="I5122" s="448" t="s">
        <x:v>7755</x:v>
      </x:c>
    </x:row>
    <x:row r="5123" spans="3:9">
      <x:c r="C5123" s="195" t="s">
        <x:v>1912</x:v>
      </x:c>
      <x:c r="D5123" s="194" t="s">
        <x:v>2999</x:v>
      </x:c>
      <x:c r="E5123" s="194">
        <x:v>1</x:v>
      </x:c>
      <x:c r="F5123" s="195" t="s">
        <x:v>6583</x:v>
      </x:c>
      <x:c r="G5123" s="345" t="str">
        <x:f>IF(MID(F5123,LEN(F5123)-2,1)="1","Earring",IF(MID(F5123,LEN(F5123)-2,1)="2","Necklace",IF(MID(F5123,LEN(F5123)-2,1)="3","Bracelet",IF(MID(F5123,LEN(F5123)-2,1)="4","Ring",IF(MID(F5123,LEN(F5123)-2,1)="5","Anklet","")))))</x:f>
        <x:v>Necklace</x:v>
      </x:c>
      <x:c r="H5123" s="345">
        <x:v>1</x:v>
      </x:c>
      <x:c r="I5123" s="448" t="s">
        <x:v>4958</x:v>
      </x:c>
    </x:row>
    <x:row r="5124" spans="3:9">
      <x:c r="C5124" s="195" t="s">
        <x:v>4119</x:v>
      </x:c>
      <x:c r="D5124" s="194" t="str">
        <x:f t="shared" ref="D5124:D5134" si="124">IF(MID(C5124,LEN(C5124)-2,1)="1","Earring",IF(MID(C5124,LEN(C5124)-2,1)="2","Necklace",IF(MID(C5124,LEN(C5124)-2,1)="3","Bracelet",IF(MID(C5124,LEN(C5124)-2,1)="4","Ring",IF(MID(C5124,LEN(C5124)-2,1)="5","Anklet","")))))</x:f>
        <x:v>Bracelet</x:v>
      </x:c>
      <x:c r="E5124" s="194">
        <x:v>1</x:v>
      </x:c>
      <x:c r="F5124" s="195" t="s">
        <x:v>11047</x:v>
      </x:c>
      <x:c r="G5124" s="345" t="str">
        <x:f>IF(MID(F5124,LEN(F5124)-2,1)="1","Earring",IF(MID(F5124,LEN(F5124)-2,1)="2","Necklace",IF(MID(F5124,LEN(F5124)-2,1)="3","Bracelet",IF(MID(F5124,LEN(F5124)-2,1)="4","Ring",IF(MID(F5124,LEN(F5124)-2,1)="5","Anklet","")))))</x:f>
        <x:v>Bracelet</x:v>
      </x:c>
      <x:c r="H5124" s="345">
        <x:v>1</x:v>
      </x:c>
      <x:c r="I5124" s="448"/>
    </x:row>
    <x:row r="5125" spans="3:9">
      <x:c r="C5125" s="195" t="s">
        <x:v>11047</x:v>
      </x:c>
      <x:c r="D5125" s="194" t="str">
        <x:f t="shared" si="124"/>
        <x:v>Bracelet</x:v>
      </x:c>
      <x:c r="E5125" s="194">
        <x:v>1</x:v>
      </x:c>
      <x:c r="F5125" s="195" t="s">
        <x:v>11028</x:v>
      </x:c>
      <x:c r="G5125" s="345" t="str">
        <x:f>IF(MID(F5125,LEN(F5125)-2,1)="1","Earring",IF(MID(F5125,LEN(F5125)-2,1)="2","Necklace",IF(MID(F5125,LEN(F5125)-2,1)="3","Bracelet",IF(MID(F5125,LEN(F5125)-2,1)="4","Ring",IF(MID(F5125,LEN(F5125)-2,1)="5","Anklet","")))))</x:f>
        <x:v>Earring</x:v>
      </x:c>
      <x:c r="H5125" s="345">
        <x:v>1</x:v>
      </x:c>
      <x:c r="I5125" s="448" t="s">
        <x:v>4958</x:v>
      </x:c>
    </x:row>
    <x:row r="5126" spans="3:9">
      <x:c r="C5126" s="195" t="s">
        <x:v>9226</x:v>
      </x:c>
      <x:c r="D5126" s="194" t="str">
        <x:f t="shared" si="124"/>
        <x:v>Bracelet</x:v>
      </x:c>
      <x:c r="E5126" s="194">
        <x:v>1</x:v>
      </x:c>
      <x:c r="F5126" s="233" t="s">
        <x:v>10942</x:v>
      </x:c>
      <x:c r="G5126" s="234" t="str">
        <x:f>IF(MID(F5126,LEN(F5126)-2,1)="1","Earring",IF(MID(F5126,LEN(F5126)-2,1)="2","Necklace",IF(MID(F5126,LEN(F5126)-2,1)="3","Bracelet",IF(MID(F5126,LEN(F5126)-2,1)="4","Ring",IF(MID(F5126,LEN(F5126)-2,1)="5","Anklet","")))))</x:f>
        <x:v>Necklace</x:v>
      </x:c>
      <x:c r="H5126" s="234">
        <x:v>1</x:v>
      </x:c>
      <x:c r="I5126" s="448"/>
    </x:row>
    <x:row r="5127" spans="3:9">
      <x:c r="C5127" s="195" t="s">
        <x:v>6127</x:v>
      </x:c>
      <x:c r="D5127" s="194" t="str">
        <x:f t="shared" si="124"/>
        <x:v>Bracelet</x:v>
      </x:c>
      <x:c r="E5127" s="194">
        <x:v>1</x:v>
      </x:c>
      <x:c r="F5127" s="233" t="s">
        <x:v>11104</x:v>
      </x:c>
      <x:c r="G5127" s="234" t="s">
        <x:v>2999</x:v>
      </x:c>
      <x:c r="H5127" s="234">
        <x:v>1</x:v>
      </x:c>
      <x:c r="I5127" s="448"/>
    </x:row>
    <x:row r="5128" spans="3:9">
      <x:c r="C5128" s="195" t="s">
        <x:v>11028</x:v>
      </x:c>
      <x:c r="D5128" s="194" t="str">
        <x:f t="shared" si="124"/>
        <x:v>Earring</x:v>
      </x:c>
      <x:c r="E5128" s="194">
        <x:v>1</x:v>
      </x:c>
      <x:c r="F5128" s="233" t="s">
        <x:v>11065</x:v>
      </x:c>
      <x:c r="G5128" s="234" t="str">
        <x:f>IF(MID(F5128,LEN(F5128)-2,1)="1","Earring",IF(MID(F5128,LEN(F5128)-2,1)="2","Necklace",IF(MID(F5128,LEN(F5128)-2,1)="3","Bracelet",IF(MID(F5128,LEN(F5128)-2,1)="4","Ring",IF(MID(F5128,LEN(F5128)-2,1)="5","Anklet","")))))</x:f>
        <x:v>Earring</x:v>
      </x:c>
      <x:c r="H5128" s="234">
        <x:v>1</x:v>
      </x:c>
      <x:c r="I5128" s="448"/>
    </x:row>
    <x:row r="5129" spans="3:9">
      <x:c r="C5129" s="195" t="s">
        <x:v>11065</x:v>
      </x:c>
      <x:c r="D5129" s="194" t="str">
        <x:f t="shared" si="124"/>
        <x:v>Earring</x:v>
      </x:c>
      <x:c r="E5129" s="194">
        <x:v>1</x:v>
      </x:c>
      <x:c r="F5129" s="233" t="s">
        <x:v>9226</x:v>
      </x:c>
      <x:c r="G5129" s="234" t="str">
        <x:f>IF(MID(F5129,LEN(F5129)-2,1)="1","Earring",IF(MID(F5129,LEN(F5129)-2,1)="2","Necklace",IF(MID(F5129,LEN(F5129)-2,1)="3","Bracelet",IF(MID(F5129,LEN(F5129)-2,1)="4","Ring",IF(MID(F5129,LEN(F5129)-2,1)="5","Anklet","")))))</x:f>
        <x:v>Bracelet</x:v>
      </x:c>
      <x:c r="H5129" s="234">
        <x:v>1</x:v>
      </x:c>
      <x:c r="I5129" s="448"/>
    </x:row>
    <x:row r="5130" spans="3:9">
      <x:c r="C5130" s="195" t="s">
        <x:v>6718</x:v>
      </x:c>
      <x:c r="D5130" s="194" t="str">
        <x:f t="shared" si="124"/>
        <x:v>Earring</x:v>
      </x:c>
      <x:c r="E5130" s="194">
        <x:v>1</x:v>
      </x:c>
      <x:c r="F5130" s="233" t="s">
        <x:v>1912</x:v>
      </x:c>
      <x:c r="G5130" s="234" t="s">
        <x:v>2999</x:v>
      </x:c>
      <x:c r="H5130" s="234">
        <x:v>1</x:v>
      </x:c>
      <x:c r="I5130" s="448"/>
    </x:row>
    <x:row r="5131" spans="3:9">
      <x:c r="C5131" s="195" t="s">
        <x:v>6583</x:v>
      </x:c>
      <x:c r="D5131" s="194" t="str">
        <x:f t="shared" si="124"/>
        <x:v>Necklace</x:v>
      </x:c>
      <x:c r="E5131" s="194">
        <x:v>1</x:v>
      </x:c>
      <x:c r="F5131" s="233" t="s">
        <x:v>6127</x:v>
      </x:c>
      <x:c r="G5131" s="234" t="str">
        <x:f>IF(MID(F5131,LEN(F5131)-2,1)="1","Earring",IF(MID(F5131,LEN(F5131)-2,1)="2","Necklace",IF(MID(F5131,LEN(F5131)-2,1)="3","Bracelet",IF(MID(F5131,LEN(F5131)-2,1)="4","Ring",IF(MID(F5131,LEN(F5131)-2,1)="5","Anklet","")))))</x:f>
        <x:v>Bracelet</x:v>
      </x:c>
      <x:c r="H5131" s="234">
        <x:v>1</x:v>
      </x:c>
      <x:c r="I5131" s="448"/>
    </x:row>
    <x:row r="5132" spans="3:9">
      <x:c r="C5132" s="195" t="s">
        <x:v>10942</x:v>
      </x:c>
      <x:c r="D5132" s="194" t="str">
        <x:f t="shared" si="124"/>
        <x:v>Necklace</x:v>
      </x:c>
      <x:c r="E5132" s="194">
        <x:v>1</x:v>
      </x:c>
      <x:c r="F5132" s="233" t="s">
        <x:v>10934</x:v>
      </x:c>
      <x:c r="G5132" s="234" t="str">
        <x:f>IF(MID(F5132,LEN(F5132)-2,1)="1","Earring",IF(MID(F5132,LEN(F5132)-2,1)="2","Necklace",IF(MID(F5132,LEN(F5132)-2,1)="3","Bracelet",IF(MID(F5132,LEN(F5132)-2,1)="4","Ring",IF(MID(F5132,LEN(F5132)-2,1)="5","Anklet","")))))</x:f>
        <x:v>Necklace</x:v>
      </x:c>
      <x:c r="H5132" s="234">
        <x:v>1</x:v>
      </x:c>
      <x:c r="I5132" s="448" t="s">
        <x:v>4958</x:v>
      </x:c>
    </x:row>
    <x:row r="5133" spans="3:9">
      <x:c r="C5133" s="195" t="s">
        <x:v>10934</x:v>
      </x:c>
      <x:c r="D5133" s="194" t="str">
        <x:f t="shared" si="124"/>
        <x:v>Necklace</x:v>
      </x:c>
      <x:c r="E5133" s="194">
        <x:v>1</x:v>
      </x:c>
      <x:c r="F5133" s="233" t="s">
        <x:v>10851</x:v>
      </x:c>
      <x:c r="G5133" s="234" t="str">
        <x:f>IF(MID(F5133,LEN(F5133)-2,1)="1","Earring",IF(MID(F5133,LEN(F5133)-2,1)="2","Necklace",IF(MID(F5133,LEN(F5133)-2,1)="3","Bracelet",IF(MID(F5133,LEN(F5133)-2,1)="4","Ring",IF(MID(F5133,LEN(F5133)-2,1)="5","Anklet","")))))</x:f>
        <x:v>Necklace</x:v>
      </x:c>
      <x:c r="H5133" s="234">
        <x:v>1</x:v>
      </x:c>
      <x:c r="I5133" s="448"/>
    </x:row>
    <x:row r="5134" spans="3:9">
      <x:c r="C5134" s="195" t="s">
        <x:v>10851</x:v>
      </x:c>
      <x:c r="D5134" s="194" t="str">
        <x:f t="shared" si="124"/>
        <x:v>Necklace</x:v>
      </x:c>
      <x:c r="E5134" s="194">
        <x:v>1</x:v>
      </x:c>
      <x:c r="F5134" s="233" t="s">
        <x:v>6718</x:v>
      </x:c>
      <x:c r="G5134" s="234" t="str">
        <x:f>IF(MID(F5134,LEN(F5134)-2,1)="1","Earring",IF(MID(F5134,LEN(F5134)-2,1)="2","Necklace",IF(MID(F5134,LEN(F5134)-2,1)="3","Bracelet",IF(MID(F5134,LEN(F5134)-2,1)="4","Ring",IF(MID(F5134,LEN(F5134)-2,1)="5","Anklet","")))))</x:f>
        <x:v>Earring</x:v>
      </x:c>
      <x:c r="H5134" s="234">
        <x:v>1</x:v>
      </x:c>
      <x:c r="I5134" s="448"/>
    </x:row>
    <x:row r="5135" spans="5:5">
      <x:c r="E5135" s="194">
        <x:f>SUM(E5122:E5134)</x:f>
        <x:v>13</x:v>
      </x:c>
    </x:row>
    <x:row r="5136" spans="1:9">
      <x:c r="A5136" s="186">
        <x:v>46065</x:v>
      </x:c>
      <x:c r="B5136" s="452" t="s">
        <x:v>7753</x:v>
      </x:c>
      <x:c r="C5136" s="195" t="s">
        <x:v>8789</x:v>
      </x:c>
      <x:c r="D5136" s="194" t="s">
        <x:v>2999</x:v>
      </x:c>
      <x:c r="E5136" s="194">
        <x:v>2</x:v>
      </x:c>
      <x:c r="F5136" s="195" t="s">
        <x:v>6179</x:v>
      </x:c>
      <x:c r="G5136" s="194" t="str">
        <x:f>IF(MID(F5136,LEN(F5136)-2,1)="1","Earring",IF(MID(F5136,LEN(F5136)-2,1)="2","Necklace",IF(MID(F5136,LEN(F5136)-2,1)="3","Bracelet",IF(MID(F5136,LEN(F5136)-2,1)="4","Ring",IF(MID(F5136,LEN(F5136)-2,1)="5","Anklet","")))))</x:f>
        <x:v>Earring</x:v>
      </x:c>
      <x:c r="H5136" s="194">
        <x:v>1</x:v>
      </x:c>
      <x:c r="I5136" s="448"/>
    </x:row>
    <x:row r="5137" spans="3:9">
      <x:c r="C5137" s="195" t="s">
        <x:v>6235</x:v>
      </x:c>
      <x:c r="D5137" s="194" t="str">
        <x:f t="shared" ref="D5137:D5144" si="125">IF(MID(C5137,LEN(C5137)-2,1)="1","Earring",IF(MID(C5137,LEN(C5137)-2,1)="2","Necklace",IF(MID(C5137,LEN(C5137)-2,1)="3","Bracelet",IF(MID(C5137,LEN(C5137)-2,1)="4","Ring",IF(MID(C5137,LEN(C5137)-2,1)="5","Anklet","")))))</x:f>
        <x:v>Bracelet</x:v>
      </x:c>
      <x:c r="E5137" s="194">
        <x:v>1</x:v>
      </x:c>
      <x:c r="F5137" s="195" t="s">
        <x:v>11143</x:v>
      </x:c>
      <x:c r="G5137" s="194" t="str">
        <x:f>IF(MID(F5137,LEN(F5137)-2,1)="1","Earring",IF(MID(F5137,LEN(F5137)-2,1)="2","Necklace",IF(MID(F5137,LEN(F5137)-2,1)="3","Bracelet",IF(MID(F5137,LEN(F5137)-2,1)="4","Ring",IF(MID(F5137,LEN(F5137)-2,1)="5","Anklet","")))))</x:f>
        <x:v>Necklace</x:v>
      </x:c>
      <x:c r="H5137" s="194">
        <x:v>1</x:v>
      </x:c>
      <x:c r="I5137" s="448"/>
    </x:row>
    <x:row r="5138" spans="3:9">
      <x:c r="C5138" s="195" t="s">
        <x:v>11068</x:v>
      </x:c>
      <x:c r="D5138" s="194" t="str">
        <x:f t="shared" si="125"/>
        <x:v>Bracelet</x:v>
      </x:c>
      <x:c r="E5138" s="194">
        <x:v>1</x:v>
      </x:c>
      <x:c r="F5138" s="195" t="s">
        <x:v>6235</x:v>
      </x:c>
      <x:c r="G5138" s="194" t="str">
        <x:f>IF(MID(F5138,LEN(F5138)-2,1)="1","Earring",IF(MID(F5138,LEN(F5138)-2,1)="2","Necklace",IF(MID(F5138,LEN(F5138)-2,1)="3","Bracelet",IF(MID(F5138,LEN(F5138)-2,1)="4","Ring",IF(MID(F5138,LEN(F5138)-2,1)="5","Anklet","")))))</x:f>
        <x:v>Bracelet</x:v>
      </x:c>
      <x:c r="H5138" s="194">
        <x:v>1</x:v>
      </x:c>
      <x:c r="I5138" s="448"/>
    </x:row>
    <x:row r="5139" spans="3:9">
      <x:c r="C5139" s="195" t="s">
        <x:v>10952</x:v>
      </x:c>
      <x:c r="D5139" s="194" t="str">
        <x:f t="shared" si="125"/>
        <x:v>Bracelet</x:v>
      </x:c>
      <x:c r="E5139" s="194">
        <x:v>2</x:v>
      </x:c>
      <x:c r="F5139" s="195" t="s">
        <x:v>11089</x:v>
      </x:c>
      <x:c r="G5139" s="194" t="str">
        <x:f>IF(MID(F5139,LEN(F5139)-2,1)="1","Earring",IF(MID(F5139,LEN(F5139)-2,1)="2","Necklace",IF(MID(F5139,LEN(F5139)-2,1)="3","Bracelet",IF(MID(F5139,LEN(F5139)-2,1)="4","Ring",IF(MID(F5139,LEN(F5139)-2,1)="5","Anklet","")))))</x:f>
        <x:v>Ring</x:v>
      </x:c>
      <x:c r="H5139" s="194">
        <x:v>1</x:v>
      </x:c>
      <x:c r="I5139" s="448"/>
    </x:row>
    <x:row r="5140" spans="3:9">
      <x:c r="C5140" s="195" t="s">
        <x:v>10921</x:v>
      </x:c>
      <x:c r="D5140" s="194" t="str">
        <x:f t="shared" si="125"/>
        <x:v>Bracelet</x:v>
      </x:c>
      <x:c r="E5140" s="194">
        <x:v>1</x:v>
      </x:c>
      <x:c r="F5140" s="195" t="s">
        <x:v>10962</x:v>
      </x:c>
      <x:c r="G5140" s="194" t="str">
        <x:f>IF(MID(F5140,LEN(F5140)-2,1)="1","Earring",IF(MID(F5140,LEN(F5140)-2,1)="2","Necklace",IF(MID(F5140,LEN(F5140)-2,1)="3","Bracelet",IF(MID(F5140,LEN(F5140)-2,1)="4","Ring",IF(MID(F5140,LEN(F5140)-2,1)="5","Anklet","")))))</x:f>
        <x:v>Necklace</x:v>
      </x:c>
      <x:c r="H5140" s="194">
        <x:v>1</x:v>
      </x:c>
      <x:c r="I5140" s="448" t="s">
        <x:v>4958</x:v>
      </x:c>
    </x:row>
    <x:row r="5141" spans="3:9">
      <x:c r="C5141" s="195" t="s">
        <x:v>11157</x:v>
      </x:c>
      <x:c r="D5141" s="194" t="str">
        <x:f t="shared" si="125"/>
        <x:v>Bracelet</x:v>
      </x:c>
      <x:c r="E5141" s="194">
        <x:v>1</x:v>
      </x:c>
      <x:c r="F5141" s="195" t="s">
        <x:v>11068</x:v>
      </x:c>
      <x:c r="G5141" s="194" t="str">
        <x:f>IF(MID(F5141,LEN(F5141)-2,1)="1","Earring",IF(MID(F5141,LEN(F5141)-2,1)="2","Necklace",IF(MID(F5141,LEN(F5141)-2,1)="3","Bracelet",IF(MID(F5141,LEN(F5141)-2,1)="4","Ring",IF(MID(F5141,LEN(F5141)-2,1)="5","Anklet","")))))</x:f>
        <x:v>Bracelet</x:v>
      </x:c>
      <x:c r="H5141" s="194">
        <x:v>1</x:v>
      </x:c>
      <x:c r="I5141" s="448"/>
    </x:row>
    <x:row r="5142" spans="3:9">
      <x:c r="C5142" s="195" t="s">
        <x:v>6179</x:v>
      </x:c>
      <x:c r="D5142" s="194" t="str">
        <x:f t="shared" si="125"/>
        <x:v>Earring</x:v>
      </x:c>
      <x:c r="E5142" s="194">
        <x:v>1</x:v>
      </x:c>
      <x:c r="F5142" s="195" t="s">
        <x:v>10913</x:v>
      </x:c>
      <x:c r="G5142" s="194" t="str">
        <x:f>IF(MID(F5142,LEN(F5142)-2,1)="1","Earring",IF(MID(F5142,LEN(F5142)-2,1)="2","Necklace",IF(MID(F5142,LEN(F5142)-2,1)="3","Bracelet",IF(MID(F5142,LEN(F5142)-2,1)="4","Ring",IF(MID(F5142,LEN(F5142)-2,1)="5","Anklet","")))))</x:f>
        <x:v>Necklace</x:v>
      </x:c>
      <x:c r="H5142" s="194">
        <x:v>1</x:v>
      </x:c>
      <x:c r="I5142" s="448"/>
    </x:row>
    <x:row r="5143" spans="3:9">
      <x:c r="C5143" s="195" t="s">
        <x:v>10965</x:v>
      </x:c>
      <x:c r="D5143" s="194" t="str">
        <x:f t="shared" si="125"/>
        <x:v>Earring</x:v>
      </x:c>
      <x:c r="E5143" s="194">
        <x:v>1</x:v>
      </x:c>
      <x:c r="F5143" s="195" t="s">
        <x:v>10952</x:v>
      </x:c>
      <x:c r="G5143" s="194" t="str">
        <x:f>IF(MID(F5143,LEN(F5143)-2,1)="1","Earring",IF(MID(F5143,LEN(F5143)-2,1)="2","Necklace",IF(MID(F5143,LEN(F5143)-2,1)="3","Bracelet",IF(MID(F5143,LEN(F5143)-2,1)="4","Ring",IF(MID(F5143,LEN(F5143)-2,1)="5","Anklet","")))))</x:f>
        <x:v>Bracelet</x:v>
      </x:c>
      <x:c r="H5143" s="194">
        <x:v>2</x:v>
      </x:c>
      <x:c r="I5143" s="448"/>
    </x:row>
    <x:row r="5144" spans="3:9">
      <x:c r="C5144" s="195" t="s">
        <x:v>10972</x:v>
      </x:c>
      <x:c r="D5144" s="194" t="str">
        <x:f t="shared" si="125"/>
        <x:v>Earring</x:v>
      </x:c>
      <x:c r="E5144" s="194">
        <x:v>1</x:v>
      </x:c>
      <x:c r="F5144" s="233" t="s">
        <x:v>10965</x:v>
      </x:c>
      <x:c r="G5144" s="234" t="str">
        <x:f>IF(MID(F5144,LEN(F5144)-2,1)="1","Earring",IF(MID(F5144,LEN(F5144)-2,1)="2","Necklace",IF(MID(F5144,LEN(F5144)-2,1)="3","Bracelet",IF(MID(F5144,LEN(F5144)-2,1)="4","Ring",IF(MID(F5144,LEN(F5144)-2,1)="5","Anklet","")))))</x:f>
        <x:v>Earring</x:v>
      </x:c>
      <x:c r="H5144" s="234">
        <x:v>1</x:v>
      </x:c>
      <x:c r="I5144" s="448"/>
    </x:row>
    <x:row r="5145" spans="3:9">
      <x:c r="C5145" s="195" t="s">
        <x:v>4742</x:v>
      </x:c>
      <x:c r="D5145" s="194" t="s">
        <x:v>6843</x:v>
      </x:c>
      <x:c r="E5145" s="194">
        <x:v>1</x:v>
      </x:c>
      <x:c r="F5145" s="233" t="s">
        <x:v>10921</x:v>
      </x:c>
      <x:c r="G5145" s="234" t="str">
        <x:f>IF(MID(F5145,LEN(F5145)-2,1)="1","Earring",IF(MID(F5145,LEN(F5145)-2,1)="2","Necklace",IF(MID(F5145,LEN(F5145)-2,1)="3","Bracelet",IF(MID(F5145,LEN(F5145)-2,1)="4","Ring",IF(MID(F5145,LEN(F5145)-2,1)="5","Anklet","")))))</x:f>
        <x:v>Bracelet</x:v>
      </x:c>
      <x:c r="H5145" s="234">
        <x:v>2</x:v>
      </x:c>
      <x:c r="I5145" s="448"/>
    </x:row>
    <x:row r="5146" spans="3:9">
      <x:c r="C5146" s="195" t="s">
        <x:v>11143</x:v>
      </x:c>
      <x:c r="D5146" s="194" t="str">
        <x:f t="shared" ref="D5146:D5153" si="126">IF(MID(C5146,LEN(C5146)-2,1)="1","Earring",IF(MID(C5146,LEN(C5146)-2,1)="2","Necklace",IF(MID(C5146,LEN(C5146)-2,1)="3","Bracelet",IF(MID(C5146,LEN(C5146)-2,1)="4","Ring",IF(MID(C5146,LEN(C5146)-2,1)="5","Anklet","")))))</x:f>
        <x:v>Necklace</x:v>
      </x:c>
      <x:c r="E5146" s="194">
        <x:v>1</x:v>
      </x:c>
      <x:c r="F5146" s="233" t="s">
        <x:v>1828</x:v>
      </x:c>
      <x:c r="G5146" s="234" t="str">
        <x:f>IF(MID(F5146,LEN(F5146)-2,1)="1","Earring",IF(MID(F5146,LEN(F5146)-2,1)="2","Necklace",IF(MID(F5146,LEN(F5146)-2,1)="3","Bracelet",IF(MID(F5146,LEN(F5146)-2,1)="4","Ring",IF(MID(F5146,LEN(F5146)-2,1)="5","Anklet","")))))</x:f>
        <x:v>Ring</x:v>
      </x:c>
      <x:c r="H5146" s="234">
        <x:v>1</x:v>
      </x:c>
      <x:c r="I5146" s="448"/>
    </x:row>
    <x:row r="5147" spans="3:9">
      <x:c r="C5147" s="195" t="s">
        <x:v>10962</x:v>
      </x:c>
      <x:c r="D5147" s="194" t="str">
        <x:f t="shared" si="126"/>
        <x:v>Necklace</x:v>
      </x:c>
      <x:c r="E5147" s="194">
        <x:v>1</x:v>
      </x:c>
      <x:c r="F5147" s="233" t="s">
        <x:v>3358</x:v>
      </x:c>
      <x:c r="G5147" s="234" t="str">
        <x:f>IF(MID(F5147,LEN(F5147)-2,1)="1","Earring",IF(MID(F5147,LEN(F5147)-2,1)="2","Necklace",IF(MID(F5147,LEN(F5147)-2,1)="3","Bracelet",IF(MID(F5147,LEN(F5147)-2,1)="4","Ring",IF(MID(F5147,LEN(F5147)-2,1)="5","Anklet","")))))</x:f>
        <x:v>Ring</x:v>
      </x:c>
      <x:c r="H5147" s="234">
        <x:v>2</x:v>
      </x:c>
      <x:c r="I5147" s="448"/>
    </x:row>
    <x:row r="5148" spans="3:9">
      <x:c r="C5148" s="195" t="s">
        <x:v>10913</x:v>
      </x:c>
      <x:c r="D5148" s="194" t="str">
        <x:f t="shared" si="126"/>
        <x:v>Necklace</x:v>
      </x:c>
      <x:c r="E5148" s="194">
        <x:v>1</x:v>
      </x:c>
      <x:c r="F5148" s="233" t="s">
        <x:v>11157</x:v>
      </x:c>
      <x:c r="G5148" s="234" t="str">
        <x:f>IF(MID(F5148,LEN(F5148)-2,1)="1","Earring",IF(MID(F5148,LEN(F5148)-2,1)="2","Necklace",IF(MID(F5148,LEN(F5148)-2,1)="3","Bracelet",IF(MID(F5148,LEN(F5148)-2,1)="4","Ring",IF(MID(F5148,LEN(F5148)-2,1)="5","Anklet","")))))</x:f>
        <x:v>Bracelet</x:v>
      </x:c>
      <x:c r="H5148" s="234">
        <x:v>1</x:v>
      </x:c>
      <x:c r="I5148" s="448" t="s">
        <x:v>4958</x:v>
      </x:c>
    </x:row>
    <x:row r="5149" spans="3:9">
      <x:c r="C5149" s="195" t="s">
        <x:v>11089</x:v>
      </x:c>
      <x:c r="D5149" s="194" t="str">
        <x:f t="shared" si="126"/>
        <x:v>Ring</x:v>
      </x:c>
      <x:c r="E5149" s="194">
        <x:v>1</x:v>
      </x:c>
      <x:c r="F5149" s="233" t="s">
        <x:v>4742</x:v>
      </x:c>
      <x:c r="G5149" s="234" t="s">
        <x:v>6843</x:v>
      </x:c>
      <x:c r="H5149" s="234">
        <x:v>1</x:v>
      </x:c>
      <x:c r="I5149" s="448"/>
    </x:row>
    <x:row r="5150" spans="3:9">
      <x:c r="C5150" s="195" t="s">
        <x:v>1828</x:v>
      </x:c>
      <x:c r="D5150" s="194" t="str">
        <x:f t="shared" si="126"/>
        <x:v>Ring</x:v>
      </x:c>
      <x:c r="E5150" s="194">
        <x:v>1</x:v>
      </x:c>
      <x:c r="F5150" s="233" t="s">
        <x:v>8789</x:v>
      </x:c>
      <x:c r="G5150" s="234" t="s">
        <x:v>2999</x:v>
      </x:c>
      <x:c r="H5150" s="234">
        <x:v>2</x:v>
      </x:c>
      <x:c r="I5150" s="448"/>
    </x:row>
    <x:row r="5151" spans="3:9">
      <x:c r="C5151" s="195" t="s">
        <x:v>3358</x:v>
      </x:c>
      <x:c r="D5151" s="194" t="str">
        <x:f t="shared" si="126"/>
        <x:v>Ring</x:v>
      </x:c>
      <x:c r="E5151" s="194">
        <x:v>2</x:v>
      </x:c>
      <x:c r="F5151" s="233" t="s">
        <x:v>11135</x:v>
      </x:c>
      <x:c r="G5151" s="234" t="str">
        <x:f>IF(MID(F5151,LEN(F5151)-2,1)="1","Earring",IF(MID(F5151,LEN(F5151)-2,1)="2","Necklace",IF(MID(F5151,LEN(F5151)-2,1)="3","Bracelet",IF(MID(F5151,LEN(F5151)-2,1)="4","Ring",IF(MID(F5151,LEN(F5151)-2,1)="5","Anklet","")))))</x:f>
        <x:v>Ring</x:v>
      </x:c>
      <x:c r="H5151" s="234">
        <x:v>1</x:v>
      </x:c>
      <x:c r="I5151" s="448"/>
    </x:row>
    <x:row r="5152" spans="3:9">
      <x:c r="C5152" s="195" t="s">
        <x:v>11135</x:v>
      </x:c>
      <x:c r="D5152" s="194" t="str">
        <x:f t="shared" si="126"/>
        <x:v>Ring</x:v>
      </x:c>
      <x:c r="E5152" s="194">
        <x:v>1</x:v>
      </x:c>
      <x:c r="F5152" s="233" t="s">
        <x:v>10972</x:v>
      </x:c>
      <x:c r="G5152" s="234" t="str">
        <x:f>IF(MID(F5152,LEN(F5152)-2,1)="1","Earring",IF(MID(F5152,LEN(F5152)-2,1)="2","Necklace",IF(MID(F5152,LEN(F5152)-2,1)="3","Bracelet",IF(MID(F5152,LEN(F5152)-2,1)="4","Ring",IF(MID(F5152,LEN(F5152)-2,1)="5","Anklet","")))))</x:f>
        <x:v>Earring</x:v>
      </x:c>
      <x:c r="H5152" s="234">
        <x:v>1</x:v>
      </x:c>
      <x:c r="I5152" s="448"/>
    </x:row>
    <x:row r="5153" spans="3:9">
      <x:c r="C5153" s="195" t="s">
        <x:v>11212</x:v>
      </x:c>
      <x:c r="D5153" s="194" t="str">
        <x:f t="shared" si="126"/>
        <x:v>Ring</x:v>
      </x:c>
      <x:c r="E5153" s="194">
        <x:v>1</x:v>
      </x:c>
      <x:c r="F5153" s="233" t="s">
        <x:v>11212</x:v>
      </x:c>
      <x:c r="G5153" s="234" t="str">
        <x:f>IF(MID(F5153,LEN(F5153)-2,1)="1","Earring",IF(MID(F5153,LEN(F5153)-2,1)="2","Necklace",IF(MID(F5153,LEN(F5153)-2,1)="3","Bracelet",IF(MID(F5153,LEN(F5153)-2,1)="4","Ring",IF(MID(F5153,LEN(F5153)-2,1)="5","Anklet","")))))</x:f>
        <x:v>Ring</x:v>
      </x:c>
      <x:c r="H5153" s="234">
        <x:v>1</x:v>
      </x:c>
      <x:c r="I5153" s="448"/>
    </x:row>
    <x:row r="5154" spans="5:5">
      <x:c r="E5154" s="194">
        <x:f>SUM(E5136:E5153)</x:f>
        <x:v>21</x:v>
      </x:c>
    </x:row>
    <x:row r="5155" spans="1:12">
      <x:c r="A5155" s="186">
        <x:v>46066</x:v>
      </x:c>
      <x:c r="B5155" s="452" t="s">
        <x:v>7716</x:v>
      </x:c>
      <x:c r="C5155" s="195" t="s">
        <x:v>3343</x:v>
      </x:c>
      <x:c r="D5155" s="194" t="str">
        <x:f t="shared" ref="D5155:D5160" si="127">IF(MID(C5155,LEN(C5155)-2,1)="1","Earring",IF(MID(C5155,LEN(C5155)-2,1)="2","Necklace",IF(MID(C5155,LEN(C5155)-2,1)="3","Bracelet",IF(MID(C5155,LEN(C5155)-2,1)="4","Ring",IF(MID(C5155,LEN(C5155)-2,1)="5","Anklet","")))))</x:f>
        <x:v>Anklet</x:v>
      </x:c>
      <x:c r="E5155" s="194">
        <x:v>1</x:v>
      </x:c>
      <x:c r="F5155" s="1325" t="s">
        <x:v>10798</x:v>
      </x:c>
      <x:c r="G5155" s="1326" t="str">
        <x:f>IF(MID(F5155,LEN(F5155)-2,1)="1","Earring",IF(MID(F5155,LEN(F5155)-2,1)="2","Necklace",IF(MID(F5155,LEN(F5155)-2,1)="3","Bracelet",IF(MID(F5155,LEN(F5155)-2,1)="4","Ring",IF(MID(F5155,LEN(F5155)-2,1)="5","Anklet","")))))</x:f>
        <x:v>Ring</x:v>
      </x:c>
      <x:c r="H5155" s="1326">
        <x:v>1</x:v>
      </x:c>
      <x:c r="I5155" s="448"/>
      <x:c r="J5155" s="1325" t="s">
        <x:v>10798</x:v>
      </x:c>
      <x:c r="K5155" s="1326" t="str">
        <x:f>IF(MID(J5155,LEN(J5155)-2,1)="1","Earring",IF(MID(J5155,LEN(J5155)-2,1)="2","Necklace",IF(MID(J5155,LEN(J5155)-2,1)="3","Bracelet",IF(MID(J5155,LEN(J5155)-2,1)="4","Ring",IF(MID(J5155,LEN(J5155)-2,1)="5","Anklet","")))))</x:f>
        <x:v>Ring</x:v>
      </x:c>
      <x:c r="L5155" s="1326">
        <x:v>1</x:v>
      </x:c>
    </x:row>
    <x:row r="5156" spans="3:12">
      <x:c r="C5156" s="195" t="s">
        <x:v>4520</x:v>
      </x:c>
      <x:c r="D5156" s="194" t="str">
        <x:f t="shared" si="127"/>
        <x:v>Bracelet</x:v>
      </x:c>
      <x:c r="E5156" s="194">
        <x:v>1</x:v>
      </x:c>
      <x:c r="F5156" s="253" t="s">
        <x:v>6092</x:v>
      </x:c>
      <x:c r="G5156" s="254" t="str">
        <x:f>IF(MID(F5156,LEN(F5156)-2,1)="1","Earring",IF(MID(F5156,LEN(F5156)-2,1)="2","Necklace",IF(MID(F5156,LEN(F5156)-2,1)="3","Bracelet",IF(MID(F5156,LEN(F5156)-2,1)="4","Ring",IF(MID(F5156,LEN(F5156)-2,1)="5","Anklet","")))))</x:f>
        <x:v>Necklace</x:v>
      </x:c>
      <x:c r="H5156" s="254">
        <x:v>1</x:v>
      </x:c>
      <x:c r="I5156" s="448"/>
      <x:c r="J5156" s="253" t="s">
        <x:v>6092</x:v>
      </x:c>
      <x:c r="K5156" s="254" t="str">
        <x:f>IF(MID(J5156,LEN(J5156)-2,1)="1","Earring",IF(MID(J5156,LEN(J5156)-2,1)="2","Necklace",IF(MID(J5156,LEN(J5156)-2,1)="3","Bracelet",IF(MID(J5156,LEN(J5156)-2,1)="4","Ring",IF(MID(J5156,LEN(J5156)-2,1)="5","Anklet","")))))</x:f>
        <x:v>Necklace</x:v>
      </x:c>
      <x:c r="L5156" s="254">
        <x:v>1</x:v>
      </x:c>
    </x:row>
    <x:row r="5157" spans="3:12">
      <x:c r="C5157" s="195" t="s">
        <x:v>4796</x:v>
      </x:c>
      <x:c r="D5157" s="194" t="str">
        <x:f t="shared" si="127"/>
        <x:v>Bracelet</x:v>
      </x:c>
      <x:c r="E5157" s="194">
        <x:v>1</x:v>
      </x:c>
      <x:c r="F5157" s="253" t="s">
        <x:v>8873</x:v>
      </x:c>
      <x:c r="G5157" s="254" t="str">
        <x:f>IF(MID(F5157,LEN(F5157)-2,1)="1","Earring",IF(MID(F5157,LEN(F5157)-2,1)="2","Necklace",IF(MID(F5157,LEN(F5157)-2,1)="3","Bracelet",IF(MID(F5157,LEN(F5157)-2,1)="4","Ring",IF(MID(F5157,LEN(F5157)-2,1)="5","Anklet","")))))</x:f>
        <x:v>Earring</x:v>
      </x:c>
      <x:c r="H5157" s="254">
        <x:v>1</x:v>
      </x:c>
      <x:c r="I5157" s="448"/>
      <x:c r="J5157" s="253" t="s">
        <x:v>8873</x:v>
      </x:c>
      <x:c r="K5157" s="254" t="str">
        <x:f>IF(MID(J5157,LEN(J5157)-2,1)="1","Earring",IF(MID(J5157,LEN(J5157)-2,1)="2","Necklace",IF(MID(J5157,LEN(J5157)-2,1)="3","Bracelet",IF(MID(J5157,LEN(J5157)-2,1)="4","Ring",IF(MID(J5157,LEN(J5157)-2,1)="5","Anklet","")))))</x:f>
        <x:v>Earring</x:v>
      </x:c>
      <x:c r="L5157" s="254">
        <x:v>1</x:v>
      </x:c>
    </x:row>
    <x:row r="5158" spans="3:12">
      <x:c r="C5158" s="195" t="s">
        <x:v>11068</x:v>
      </x:c>
      <x:c r="D5158" s="194" t="str">
        <x:f t="shared" si="127"/>
        <x:v>Bracelet</x:v>
      </x:c>
      <x:c r="E5158" s="194">
        <x:v>1</x:v>
      </x:c>
      <x:c r="F5158" s="195" t="s">
        <x:v>11143</x:v>
      </x:c>
      <x:c r="G5158" s="194" t="str">
        <x:f>IF(MID(F5158,LEN(F5158)-2,1)="1","Earring",IF(MID(F5158,LEN(F5158)-2,1)="2","Necklace",IF(MID(F5158,LEN(F5158)-2,1)="3","Bracelet",IF(MID(F5158,LEN(F5158)-2,1)="4","Ring",IF(MID(F5158,LEN(F5158)-2,1)="5","Anklet","")))))</x:f>
        <x:v>Necklace</x:v>
      </x:c>
      <x:c r="H5158" s="194">
        <x:v>1</x:v>
      </x:c>
      <x:c r="I5158" s="448"/>
      <x:c r="J5158" s="195" t="s">
        <x:v>11143</x:v>
      </x:c>
      <x:c r="K5158" s="194" t="str">
        <x:f>IF(MID(J5158,LEN(J5158)-2,1)="1","Earring",IF(MID(J5158,LEN(J5158)-2,1)="2","Necklace",IF(MID(J5158,LEN(J5158)-2,1)="3","Bracelet",IF(MID(J5158,LEN(J5158)-2,1)="4","Ring",IF(MID(J5158,LEN(J5158)-2,1)="5","Anklet","")))))</x:f>
        <x:v>Necklace</x:v>
      </x:c>
      <x:c r="L5158" s="194">
        <x:v>1</x:v>
      </x:c>
    </x:row>
    <x:row r="5159" spans="3:12">
      <x:c r="C5159" s="195" t="s">
        <x:v>10952</x:v>
      </x:c>
      <x:c r="D5159" s="194" t="str">
        <x:f t="shared" si="127"/>
        <x:v>Bracelet</x:v>
      </x:c>
      <x:c r="E5159" s="194">
        <x:v>1</x:v>
      </x:c>
      <x:c r="F5159" s="195" t="s">
        <x:v>4520</x:v>
      </x:c>
      <x:c r="G5159" s="194" t="str">
        <x:f>IF(MID(F5159,LEN(F5159)-2,1)="1","Earring",IF(MID(F5159,LEN(F5159)-2,1)="2","Necklace",IF(MID(F5159,LEN(F5159)-2,1)="3","Bracelet",IF(MID(F5159,LEN(F5159)-2,1)="4","Ring",IF(MID(F5159,LEN(F5159)-2,1)="5","Anklet","")))))</x:f>
        <x:v>Bracelet</x:v>
      </x:c>
      <x:c r="H5159" s="194">
        <x:v>1</x:v>
      </x:c>
      <x:c r="I5159" s="448"/>
      <x:c r="J5159" s="195" t="s">
        <x:v>4520</x:v>
      </x:c>
      <x:c r="K5159" s="194" t="str">
        <x:f>IF(MID(J5159,LEN(J5159)-2,1)="1","Earring",IF(MID(J5159,LEN(J5159)-2,1)="2","Necklace",IF(MID(J5159,LEN(J5159)-2,1)="3","Bracelet",IF(MID(J5159,LEN(J5159)-2,1)="4","Ring",IF(MID(J5159,LEN(J5159)-2,1)="5","Anklet","")))))</x:f>
        <x:v>Bracelet</x:v>
      </x:c>
      <x:c r="L5159" s="194">
        <x:v>1</x:v>
      </x:c>
    </x:row>
    <x:row r="5160" spans="3:12">
      <x:c r="C5160" s="195" t="s">
        <x:v>6648</x:v>
      </x:c>
      <x:c r="D5160" s="194" t="str">
        <x:f t="shared" si="127"/>
        <x:v>Bracelet</x:v>
      </x:c>
      <x:c r="E5160" s="194">
        <x:v>1</x:v>
      </x:c>
      <x:c r="F5160" s="195" t="s">
        <x:v>4796</x:v>
      </x:c>
      <x:c r="G5160" s="194" t="str">
        <x:f>IF(MID(F5160,LEN(F5160)-2,1)="1","Earring",IF(MID(F5160,LEN(F5160)-2,1)="2","Necklace",IF(MID(F5160,LEN(F5160)-2,1)="3","Bracelet",IF(MID(F5160,LEN(F5160)-2,1)="4","Ring",IF(MID(F5160,LEN(F5160)-2,1)="5","Anklet","")))))</x:f>
        <x:v>Bracelet</x:v>
      </x:c>
      <x:c r="H5160" s="194">
        <x:v>1</x:v>
      </x:c>
      <x:c r="I5160" s="448"/>
      <x:c r="J5160" s="195" t="s">
        <x:v>4796</x:v>
      </x:c>
      <x:c r="K5160" s="194" t="str">
        <x:f>IF(MID(J5160,LEN(J5160)-2,1)="1","Earring",IF(MID(J5160,LEN(J5160)-2,1)="2","Necklace",IF(MID(J5160,LEN(J5160)-2,1)="3","Bracelet",IF(MID(J5160,LEN(J5160)-2,1)="4","Ring",IF(MID(J5160,LEN(J5160)-2,1)="5","Anklet","")))))</x:f>
        <x:v>Bracelet</x:v>
      </x:c>
      <x:c r="L5160" s="194">
        <x:v>1</x:v>
      </x:c>
    </x:row>
    <x:row r="5161" spans="3:12">
      <x:c r="C5161" s="195" t="s">
        <x:v>11108</x:v>
      </x:c>
      <x:c r="D5161" s="194" t="s">
        <x:v>3010</x:v>
      </x:c>
      <x:c r="E5161" s="194">
        <x:v>1</x:v>
      </x:c>
      <x:c r="F5161" s="195" t="s">
        <x:v>11004</x:v>
      </x:c>
      <x:c r="G5161" s="194" t="str">
        <x:f>IF(MID(F5161,LEN(F5161)-2,1)="1","Earring",IF(MID(F5161,LEN(F5161)-2,1)="2","Necklace",IF(MID(F5161,LEN(F5161)-2,1)="3","Bracelet",IF(MID(F5161,LEN(F5161)-2,1)="4","Ring",IF(MID(F5161,LEN(F5161)-2,1)="5","Anklet","")))))</x:f>
        <x:v>Earring</x:v>
      </x:c>
      <x:c r="H5161" s="194">
        <x:v>1</x:v>
      </x:c>
      <x:c r="I5161" s="448"/>
      <x:c r="J5161" s="195" t="s">
        <x:v>11004</x:v>
      </x:c>
      <x:c r="K5161" s="194" t="str">
        <x:f>IF(MID(J5161,LEN(J5161)-2,1)="1","Earring",IF(MID(J5161,LEN(J5161)-2,1)="2","Necklace",IF(MID(J5161,LEN(J5161)-2,1)="3","Bracelet",IF(MID(J5161,LEN(J5161)-2,1)="4","Ring",IF(MID(J5161,LEN(J5161)-2,1)="5","Anklet","")))))</x:f>
        <x:v>Earring</x:v>
      </x:c>
      <x:c r="L5161" s="194">
        <x:v>1</x:v>
      </x:c>
    </x:row>
    <x:row r="5162" spans="3:12">
      <x:c r="C5162" s="195" t="s">
        <x:v>11046</x:v>
      </x:c>
      <x:c r="D5162" s="194" t="s">
        <x:v>3010</x:v>
      </x:c>
      <x:c r="E5162" s="194">
        <x:v>1</x:v>
      </x:c>
      <x:c r="F5162" s="195" t="s">
        <x:v>11068</x:v>
      </x:c>
      <x:c r="G5162" s="194" t="str">
        <x:f>IF(MID(F5162,LEN(F5162)-2,1)="1","Earring",IF(MID(F5162,LEN(F5162)-2,1)="2","Necklace",IF(MID(F5162,LEN(F5162)-2,1)="3","Bracelet",IF(MID(F5162,LEN(F5162)-2,1)="4","Ring",IF(MID(F5162,LEN(F5162)-2,1)="5","Anklet","")))))</x:f>
        <x:v>Bracelet</x:v>
      </x:c>
      <x:c r="H5162" s="194">
        <x:v>1</x:v>
      </x:c>
      <x:c r="I5162" s="448"/>
      <x:c r="J5162" s="195" t="s">
        <x:v>11068</x:v>
      </x:c>
      <x:c r="K5162" s="194" t="str">
        <x:f>IF(MID(J5162,LEN(J5162)-2,1)="1","Earring",IF(MID(J5162,LEN(J5162)-2,1)="2","Necklace",IF(MID(J5162,LEN(J5162)-2,1)="3","Bracelet",IF(MID(J5162,LEN(J5162)-2,1)="4","Ring",IF(MID(J5162,LEN(J5162)-2,1)="5","Anklet","")))))</x:f>
        <x:v>Bracelet</x:v>
      </x:c>
      <x:c r="L5162" s="194">
        <x:v>1</x:v>
      </x:c>
    </x:row>
    <x:row r="5163" spans="3:13">
      <x:c r="C5163" s="195" t="s">
        <x:v>8873</x:v>
      </x:c>
      <x:c r="D5163" s="194" t="str">
        <x:f t="shared" ref="D5163:D5168" si="128">IF(MID(C5163,LEN(C5163)-2,1)="1","Earring",IF(MID(C5163,LEN(C5163)-2,1)="2","Necklace",IF(MID(C5163,LEN(C5163)-2,1)="3","Bracelet",IF(MID(C5163,LEN(C5163)-2,1)="4","Ring",IF(MID(C5163,LEN(C5163)-2,1)="5","Anklet","")))))</x:f>
        <x:v>Earring</x:v>
      </x:c>
      <x:c r="E5163" s="194">
        <x:v>1</x:v>
      </x:c>
      <x:c r="F5163" s="195" t="s">
        <x:v>10952</x:v>
      </x:c>
      <x:c r="G5163" s="194" t="str">
        <x:f>IF(MID(F5163,LEN(F5163)-2,1)="1","Earring",IF(MID(F5163,LEN(F5163)-2,1)="2","Necklace",IF(MID(F5163,LEN(F5163)-2,1)="3","Bracelet",IF(MID(F5163,LEN(F5163)-2,1)="4","Ring",IF(MID(F5163,LEN(F5163)-2,1)="5","Anklet","")))))</x:f>
        <x:v>Bracelet</x:v>
      </x:c>
      <x:c r="H5163" s="194">
        <x:v>1</x:v>
      </x:c>
      <x:c r="I5163" s="448" t="s">
        <x:v>4958</x:v>
      </x:c>
      <x:c r="J5163" s="195" t="s">
        <x:v>10952</x:v>
      </x:c>
      <x:c r="K5163" s="194" t="str">
        <x:f>IF(MID(J5163,LEN(J5163)-2,1)="1","Earring",IF(MID(J5163,LEN(J5163)-2,1)="2","Necklace",IF(MID(J5163,LEN(J5163)-2,1)="3","Bracelet",IF(MID(J5163,LEN(J5163)-2,1)="4","Ring",IF(MID(J5163,LEN(J5163)-2,1)="5","Anklet","")))))</x:f>
        <x:v>Bracelet</x:v>
      </x:c>
      <x:c r="L5163" s="194">
        <x:v>1</x:v>
      </x:c>
      <x:c r="M5163" s="448" t="s">
        <x:v>4958</x:v>
      </x:c>
    </x:row>
    <x:row r="5164" spans="3:12">
      <x:c r="C5164" s="195" t="s">
        <x:v>11004</x:v>
      </x:c>
      <x:c r="D5164" s="194" t="str">
        <x:f t="shared" si="128"/>
        <x:v>Earring</x:v>
      </x:c>
      <x:c r="E5164" s="194">
        <x:v>1</x:v>
      </x:c>
      <x:c r="F5164" s="195" t="s">
        <x:v>10924</x:v>
      </x:c>
      <x:c r="G5164" s="194" t="s">
        <x:v>6843</x:v>
      </x:c>
      <x:c r="H5164" s="194">
        <x:v>1</x:v>
      </x:c>
      <x:c r="I5164" s="448"/>
      <x:c r="J5164" s="195" t="s">
        <x:v>10924</x:v>
      </x:c>
      <x:c r="K5164" s="194" t="s">
        <x:v>6843</x:v>
      </x:c>
      <x:c r="L5164" s="194">
        <x:v>1</x:v>
      </x:c>
    </x:row>
    <x:row r="5165" spans="3:13">
      <x:c r="C5165" s="195" t="s">
        <x:v>11028</x:v>
      </x:c>
      <x:c r="D5165" s="194" t="str">
        <x:f t="shared" si="128"/>
        <x:v>Earring</x:v>
      </x:c>
      <x:c r="E5165" s="194">
        <x:v>1</x:v>
      </x:c>
      <x:c r="F5165" s="195" t="s">
        <x:v>11028</x:v>
      </x:c>
      <x:c r="G5165" s="194" t="str">
        <x:f>IF(MID(F5165,LEN(F5165)-2,1)="1","Earring",IF(MID(F5165,LEN(F5165)-2,1)="2","Necklace",IF(MID(F5165,LEN(F5165)-2,1)="3","Bracelet",IF(MID(F5165,LEN(F5165)-2,1)="4","Ring",IF(MID(F5165,LEN(F5165)-2,1)="5","Anklet","")))))</x:f>
        <x:v>Earring</x:v>
      </x:c>
      <x:c r="H5165" s="194">
        <x:v>1</x:v>
      </x:c>
      <x:c r="I5165" s="448" t="s">
        <x:v>7755</x:v>
      </x:c>
      <x:c r="J5165" s="195" t="s">
        <x:v>11028</x:v>
      </x:c>
      <x:c r="K5165" s="194" t="str">
        <x:f>IF(MID(J5165,LEN(J5165)-2,1)="1","Earring",IF(MID(J5165,LEN(J5165)-2,1)="2","Necklace",IF(MID(J5165,LEN(J5165)-2,1)="3","Bracelet",IF(MID(J5165,LEN(J5165)-2,1)="4","Ring",IF(MID(J5165,LEN(J5165)-2,1)="5","Anklet","")))))</x:f>
        <x:v>Earring</x:v>
      </x:c>
      <x:c r="L5165" s="194">
        <x:v>1</x:v>
      </x:c>
      <x:c r="M5165" s="448" t="s">
        <x:v>7755</x:v>
      </x:c>
    </x:row>
    <x:row r="5166" spans="3:12">
      <x:c r="C5166" s="195" t="s">
        <x:v>10905</x:v>
      </x:c>
      <x:c r="D5166" s="194" t="str">
        <x:f t="shared" si="128"/>
        <x:v>Earring</x:v>
      </x:c>
      <x:c r="E5166" s="194">
        <x:v>1</x:v>
      </x:c>
      <x:c r="F5166" s="195" t="s">
        <x:v>11108</x:v>
      </x:c>
      <x:c r="G5166" s="194" t="s">
        <x:v>3010</x:v>
      </x:c>
      <x:c r="H5166" s="194">
        <x:v>1</x:v>
      </x:c>
      <x:c r="I5166" s="448"/>
      <x:c r="J5166" s="195" t="s">
        <x:v>11108</x:v>
      </x:c>
      <x:c r="K5166" s="194" t="s">
        <x:v>3010</x:v>
      </x:c>
      <x:c r="L5166" s="194">
        <x:v>1</x:v>
      </x:c>
    </x:row>
    <x:row r="5167" spans="3:12">
      <x:c r="C5167" s="195" t="s">
        <x:v>6139</x:v>
      </x:c>
      <x:c r="D5167" s="194" t="str">
        <x:f t="shared" si="128"/>
        <x:v>Earring</x:v>
      </x:c>
      <x:c r="E5167" s="194">
        <x:v>1</x:v>
      </x:c>
      <x:c r="F5167" s="195" t="s">
        <x:v>11046</x:v>
      </x:c>
      <x:c r="G5167" s="194" t="s">
        <x:v>3010</x:v>
      </x:c>
      <x:c r="H5167" s="194">
        <x:v>1</x:v>
      </x:c>
      <x:c r="I5167" s="448" t="s">
        <x:v>4958</x:v>
      </x:c>
      <x:c r="J5167" s="195" t="s">
        <x:v>11046</x:v>
      </x:c>
      <x:c r="K5167" s="194" t="s">
        <x:v>3010</x:v>
      </x:c>
      <x:c r="L5167" s="194">
        <x:v>1</x:v>
      </x:c>
    </x:row>
    <x:row r="5168" spans="3:12">
      <x:c r="C5168" s="195" t="s">
        <x:v>11148</x:v>
      </x:c>
      <x:c r="D5168" s="194" t="str">
        <x:f t="shared" si="128"/>
        <x:v>Earring</x:v>
      </x:c>
      <x:c r="E5168" s="194">
        <x:v>1</x:v>
      </x:c>
      <x:c r="F5168" s="233" t="s">
        <x:v>3343</x:v>
      </x:c>
      <x:c r="G5168" s="234" t="str">
        <x:f>IF(MID(F5168,LEN(F5168)-2,1)="1","Earring",IF(MID(F5168,LEN(F5168)-2,1)="2","Necklace",IF(MID(F5168,LEN(F5168)-2,1)="3","Bracelet",IF(MID(F5168,LEN(F5168)-2,1)="4","Ring",IF(MID(F5168,LEN(F5168)-2,1)="5","Anklet","")))))</x:f>
        <x:v>Anklet</x:v>
      </x:c>
      <x:c r="H5168" s="234">
        <x:v>1</x:v>
      </x:c>
      <x:c r="I5168" s="448"/>
      <x:c r="J5168" s="233" t="s">
        <x:v>3343</x:v>
      </x:c>
      <x:c r="K5168" s="234" t="str">
        <x:f>IF(MID(J5168,LEN(J5168)-2,1)="1","Earring",IF(MID(J5168,LEN(J5168)-2,1)="2","Necklace",IF(MID(J5168,LEN(J5168)-2,1)="3","Bracelet",IF(MID(J5168,LEN(J5168)-2,1)="4","Ring",IF(MID(J5168,LEN(J5168)-2,1)="5","Anklet","")))))</x:f>
        <x:v>Anklet</x:v>
      </x:c>
      <x:c r="L5168" s="234">
        <x:v>1</x:v>
      </x:c>
    </x:row>
    <x:row r="5169" spans="3:12">
      <x:c r="C5169" s="195" t="s">
        <x:v>10924</x:v>
      </x:c>
      <x:c r="D5169" s="194" t="s">
        <x:v>6843</x:v>
      </x:c>
      <x:c r="E5169" s="194">
        <x:v>1</x:v>
      </x:c>
      <x:c r="F5169" s="233" t="s">
        <x:v>6648</x:v>
      </x:c>
      <x:c r="G5169" s="234" t="str">
        <x:f>IF(MID(F5169,LEN(F5169)-2,1)="1","Earring",IF(MID(F5169,LEN(F5169)-2,1)="2","Necklace",IF(MID(F5169,LEN(F5169)-2,1)="3","Bracelet",IF(MID(F5169,LEN(F5169)-2,1)="4","Ring",IF(MID(F5169,LEN(F5169)-2,1)="5","Anklet","")))))</x:f>
        <x:v>Bracelet</x:v>
      </x:c>
      <x:c r="H5169" s="234">
        <x:v>1</x:v>
      </x:c>
      <x:c r="I5169" s="448"/>
      <x:c r="J5169" s="233" t="s">
        <x:v>6648</x:v>
      </x:c>
      <x:c r="K5169" s="234" t="str">
        <x:f>IF(MID(J5169,LEN(J5169)-2,1)="1","Earring",IF(MID(J5169,LEN(J5169)-2,1)="2","Necklace",IF(MID(J5169,LEN(J5169)-2,1)="3","Bracelet",IF(MID(J5169,LEN(J5169)-2,1)="4","Ring",IF(MID(J5169,LEN(J5169)-2,1)="5","Anklet","")))))</x:f>
        <x:v>Bracelet</x:v>
      </x:c>
      <x:c r="L5169" s="234">
        <x:v>1</x:v>
      </x:c>
    </x:row>
    <x:row r="5170" spans="3:12">
      <x:c r="C5170" s="195" t="s">
        <x:v>4742</x:v>
      </x:c>
      <x:c r="D5170" s="194" t="s">
        <x:v>6843</x:v>
      </x:c>
      <x:c r="E5170" s="194">
        <x:v>2</x:v>
      </x:c>
      <x:c r="F5170" s="233" t="s">
        <x:v>10905</x:v>
      </x:c>
      <x:c r="G5170" s="234" t="str">
        <x:f>IF(MID(F5170,LEN(F5170)-2,1)="1","Earring",IF(MID(F5170,LEN(F5170)-2,1)="2","Necklace",IF(MID(F5170,LEN(F5170)-2,1)="3","Bracelet",IF(MID(F5170,LEN(F5170)-2,1)="4","Ring",IF(MID(F5170,LEN(F5170)-2,1)="5","Anklet","")))))</x:f>
        <x:v>Earring</x:v>
      </x:c>
      <x:c r="H5170" s="234">
        <x:v>1</x:v>
      </x:c>
      <x:c r="I5170" s="448"/>
      <x:c r="J5170" s="233" t="s">
        <x:v>10905</x:v>
      </x:c>
      <x:c r="K5170" s="234" t="str">
        <x:f>IF(MID(J5170,LEN(J5170)-2,1)="1","Earring",IF(MID(J5170,LEN(J5170)-2,1)="2","Necklace",IF(MID(J5170,LEN(J5170)-2,1)="3","Bracelet",IF(MID(J5170,LEN(J5170)-2,1)="4","Ring",IF(MID(J5170,LEN(J5170)-2,1)="5","Anklet","")))))</x:f>
        <x:v>Earring</x:v>
      </x:c>
      <x:c r="L5170" s="234">
        <x:v>1</x:v>
      </x:c>
    </x:row>
    <x:row r="5171" spans="3:12">
      <x:c r="C5171" s="195" t="s">
        <x:v>6092</x:v>
      </x:c>
      <x:c r="D5171" s="194" t="str">
        <x:f t="shared" ref="D5171:D5174" si="129">IF(MID(C5171,LEN(C5171)-2,1)="1","Earring",IF(MID(C5171,LEN(C5171)-2,1)="2","Necklace",IF(MID(C5171,LEN(C5171)-2,1)="3","Bracelet",IF(MID(C5171,LEN(C5171)-2,1)="4","Ring",IF(MID(C5171,LEN(C5171)-2,1)="5","Anklet","")))))</x:f>
        <x:v>Necklace</x:v>
      </x:c>
      <x:c r="E5171" s="194">
        <x:v>1</x:v>
      </x:c>
      <x:c r="F5171" s="233" t="s">
        <x:v>6139</x:v>
      </x:c>
      <x:c r="G5171" s="234" t="str">
        <x:f>IF(MID(F5171,LEN(F5171)-2,1)="1","Earring",IF(MID(F5171,LEN(F5171)-2,1)="2","Necklace",IF(MID(F5171,LEN(F5171)-2,1)="3","Bracelet",IF(MID(F5171,LEN(F5171)-2,1)="4","Ring",IF(MID(F5171,LEN(F5171)-2,1)="5","Anklet","")))))</x:f>
        <x:v>Earring</x:v>
      </x:c>
      <x:c r="H5171" s="234">
        <x:v>1</x:v>
      </x:c>
      <x:c r="I5171" s="448"/>
      <x:c r="J5171" s="233" t="s">
        <x:v>6139</x:v>
      </x:c>
      <x:c r="K5171" s="234" t="str">
        <x:f>IF(MID(J5171,LEN(J5171)-2,1)="1","Earring",IF(MID(J5171,LEN(J5171)-2,1)="2","Necklace",IF(MID(J5171,LEN(J5171)-2,1)="3","Bracelet",IF(MID(J5171,LEN(J5171)-2,1)="4","Ring",IF(MID(J5171,LEN(J5171)-2,1)="5","Anklet","")))))</x:f>
        <x:v>Earring</x:v>
      </x:c>
      <x:c r="L5171" s="234">
        <x:v>1</x:v>
      </x:c>
    </x:row>
    <x:row r="5172" spans="3:13">
      <x:c r="C5172" s="195" t="s">
        <x:v>11143</x:v>
      </x:c>
      <x:c r="D5172" s="194" t="str">
        <x:f t="shared" si="129"/>
        <x:v>Necklace</x:v>
      </x:c>
      <x:c r="E5172" s="194">
        <x:v>1</x:v>
      </x:c>
      <x:c r="F5172" s="233" t="s">
        <x:v>4742</x:v>
      </x:c>
      <x:c r="G5172" s="234" t="s">
        <x:v>6843</x:v>
      </x:c>
      <x:c r="H5172" s="234">
        <x:v>2</x:v>
      </x:c>
      <x:c r="I5172" s="448" t="s">
        <x:v>4958</x:v>
      </x:c>
      <x:c r="J5172" s="233" t="s">
        <x:v>4742</x:v>
      </x:c>
      <x:c r="K5172" s="234" t="s">
        <x:v>6843</x:v>
      </x:c>
      <x:c r="L5172" s="234">
        <x:v>2</x:v>
      </x:c>
      <x:c r="M5172" s="448" t="s">
        <x:v>4958</x:v>
      </x:c>
    </x:row>
    <x:row r="5173" spans="3:12">
      <x:c r="C5173" s="195" t="s">
        <x:v>11156</x:v>
      </x:c>
      <x:c r="D5173" s="194" t="str">
        <x:f t="shared" si="129"/>
        <x:v>Necklace</x:v>
      </x:c>
      <x:c r="E5173" s="194">
        <x:v>1</x:v>
      </x:c>
      <x:c r="F5173" s="233" t="s">
        <x:v>11156</x:v>
      </x:c>
      <x:c r="G5173" s="234" t="str">
        <x:f>IF(MID(F5173,LEN(F5173)-2,1)="1","Earring",IF(MID(F5173,LEN(F5173)-2,1)="2","Necklace",IF(MID(F5173,LEN(F5173)-2,1)="3","Bracelet",IF(MID(F5173,LEN(F5173)-2,1)="4","Ring",IF(MID(F5173,LEN(F5173)-2,1)="5","Anklet","")))))</x:f>
        <x:v>Necklace</x:v>
      </x:c>
      <x:c r="H5173" s="234">
        <x:v>1</x:v>
      </x:c>
      <x:c r="I5173" s="448"/>
      <x:c r="J5173" s="233" t="s">
        <x:v>11156</x:v>
      </x:c>
      <x:c r="K5173" s="234" t="str">
        <x:f>IF(MID(J5173,LEN(J5173)-2,1)="1","Earring",IF(MID(J5173,LEN(J5173)-2,1)="2","Necklace",IF(MID(J5173,LEN(J5173)-2,1)="3","Bracelet",IF(MID(J5173,LEN(J5173)-2,1)="4","Ring",IF(MID(J5173,LEN(J5173)-2,1)="5","Anklet","")))))</x:f>
        <x:v>Necklace</x:v>
      </x:c>
      <x:c r="L5173" s="234">
        <x:v>1</x:v>
      </x:c>
    </x:row>
    <x:row r="5174" spans="3:12">
      <x:c r="C5174" s="195" t="s">
        <x:v>8383</x:v>
      </x:c>
      <x:c r="D5174" s="194" t="str">
        <x:f t="shared" si="129"/>
        <x:v>Ring</x:v>
      </x:c>
      <x:c r="E5174" s="194">
        <x:v>1</x:v>
      </x:c>
      <x:c r="F5174" s="233" t="s">
        <x:v>11148</x:v>
      </x:c>
      <x:c r="G5174" s="234" t="str">
        <x:f>IF(MID(F5174,LEN(F5174)-2,1)="1","Earring",IF(MID(F5174,LEN(F5174)-2,1)="2","Necklace",IF(MID(F5174,LEN(F5174)-2,1)="3","Bracelet",IF(MID(F5174,LEN(F5174)-2,1)="4","Ring",IF(MID(F5174,LEN(F5174)-2,1)="5","Anklet","")))))</x:f>
        <x:v>Earring</x:v>
      </x:c>
      <x:c r="H5174" s="234">
        <x:v>1</x:v>
      </x:c>
      <x:c r="I5174" s="448"/>
      <x:c r="J5174" s="233" t="s">
        <x:v>11148</x:v>
      </x:c>
      <x:c r="K5174" s="234" t="str">
        <x:f>IF(MID(J5174,LEN(J5174)-2,1)="1","Earring",IF(MID(J5174,LEN(J5174)-2,1)="2","Necklace",IF(MID(J5174,LEN(J5174)-2,1)="3","Bracelet",IF(MID(J5174,LEN(J5174)-2,1)="4","Ring",IF(MID(J5174,LEN(J5174)-2,1)="5","Anklet","")))))</x:f>
        <x:v>Earring</x:v>
      </x:c>
      <x:c r="L5174" s="234">
        <x:v>1</x:v>
      </x:c>
    </x:row>
    <x:row r="5175" spans="5:5">
      <x:c r="E5175" s="194">
        <x:f>SUM(E5155:E5174)</x:f>
        <x:v>21</x:v>
      </x:c>
    </x:row>
    <x:row r="5176" spans="1:8">
      <x:c r="A5176" s="186">
        <x:v>46067</x:v>
      </x:c>
      <x:c r="B5176" s="452" t="s">
        <x:v>7734</x:v>
      </x:c>
      <x:c r="C5176" s="195" t="s">
        <x:v>11080</x:v>
      </x:c>
      <x:c r="D5176" s="194" t="str">
        <x:f t="shared" ref="D5176:D5188" si="130">IF(MID(C5176,LEN(C5176)-2,1)="1","Earring",IF(MID(C5176,LEN(C5176)-2,1)="2","Necklace",IF(MID(C5176,LEN(C5176)-2,1)="3","Bracelet",IF(MID(C5176,LEN(C5176)-2,1)="4","Ring",IF(MID(C5176,LEN(C5176)-2,1)="5","Anklet","")))))</x:f>
        <x:v>Bracelet</x:v>
      </x:c>
      <x:c r="E5176" s="194">
        <x:v>1</x:v>
      </x:c>
      <x:c r="F5176" s="1325" t="s">
        <x:v>10772</x:v>
      </x:c>
      <x:c r="G5176" s="1326" t="str">
        <x:f>IF(MID(F5176,LEN(F5176)-2,1)="1","Earring",IF(MID(F5176,LEN(F5176)-2,1)="2","Necklace",IF(MID(F5176,LEN(F5176)-2,1)="3","Bracelet",IF(MID(F5176,LEN(F5176)-2,1)="4","Ring",IF(MID(F5176,LEN(F5176)-2,1)="5","Anklet","")))))</x:f>
        <x:v>Ring</x:v>
      </x:c>
      <x:c r="H5176" s="1326">
        <x:v>1</x:v>
      </x:c>
    </x:row>
    <x:row r="5177" spans="3:9">
      <x:c r="C5177" s="195" t="s">
        <x:v>11063</x:v>
      </x:c>
      <x:c r="D5177" s="194" t="str">
        <x:f t="shared" si="130"/>
        <x:v>Bracelet</x:v>
      </x:c>
      <x:c r="E5177" s="194">
        <x:v>1</x:v>
      </x:c>
      <x:c r="F5177" s="349" t="s">
        <x:v>11236</x:v>
      </x:c>
      <x:c r="G5177" s="350" t="str">
        <x:f>IF(MID(F5177,LEN(F5177)-2,1)="1","Earring",IF(MID(F5177,LEN(F5177)-2,1)="2","Necklace",IF(MID(F5177,LEN(F5177)-2,1)="3","Bracelet",IF(MID(F5177,LEN(F5177)-2,1)="4","Ring",IF(MID(F5177,LEN(F5177)-2,1)="5","Anklet","")))))</x:f>
        <x:v>Earring</x:v>
      </x:c>
      <x:c r="H5177" s="350">
        <x:v>1</x:v>
      </x:c>
      <x:c r="I5177" s="448" t="s">
        <x:v>4958</x:v>
      </x:c>
    </x:row>
    <x:row r="5178" spans="3:9">
      <x:c r="C5178" s="195" t="s">
        <x:v>10953</x:v>
      </x:c>
      <x:c r="D5178" s="194" t="str">
        <x:f t="shared" si="130"/>
        <x:v>Bracelet</x:v>
      </x:c>
      <x:c r="E5178" s="194">
        <x:v>1</x:v>
      </x:c>
      <x:c r="F5178" s="195" t="s">
        <x:v>1898</x:v>
      </x:c>
      <x:c r="G5178" s="194" t="str">
        <x:f>IF(MID(F5178,LEN(F5178)-2,1)="1","Earring",IF(MID(F5178,LEN(F5178)-2,1)="2","Necklace",IF(MID(F5178,LEN(F5178)-2,1)="3","Bracelet",IF(MID(F5178,LEN(F5178)-2,1)="4","Ring",IF(MID(F5178,LEN(F5178)-2,1)="5","Anklet","")))))</x:f>
        <x:v>Necklace</x:v>
      </x:c>
      <x:c r="H5178" s="194">
        <x:v>1</x:v>
      </x:c>
      <x:c r="I5178" s="448"/>
    </x:row>
    <x:row r="5179" spans="3:9">
      <x:c r="C5179" s="195" t="s">
        <x:v>10922</x:v>
      </x:c>
      <x:c r="D5179" s="194" t="str">
        <x:f t="shared" si="130"/>
        <x:v>Bracelet</x:v>
      </x:c>
      <x:c r="E5179" s="194">
        <x:v>1</x:v>
      </x:c>
      <x:c r="F5179" s="195" t="s">
        <x:v>11080</x:v>
      </x:c>
      <x:c r="G5179" s="194" t="str">
        <x:f>IF(MID(F5179,LEN(F5179)-2,1)="1","Earring",IF(MID(F5179,LEN(F5179)-2,1)="2","Necklace",IF(MID(F5179,LEN(F5179)-2,1)="3","Bracelet",IF(MID(F5179,LEN(F5179)-2,1)="4","Ring",IF(MID(F5179,LEN(F5179)-2,1)="5","Anklet","")))))</x:f>
        <x:v>Bracelet</x:v>
      </x:c>
      <x:c r="H5179" s="194">
        <x:v>1</x:v>
      </x:c>
      <x:c r="I5179" s="448"/>
    </x:row>
    <x:row r="5180" spans="3:9">
      <x:c r="C5180" s="195" t="s">
        <x:v>10967</x:v>
      </x:c>
      <x:c r="D5180" s="194" t="str">
        <x:f t="shared" si="130"/>
        <x:v>Bracelet</x:v>
      </x:c>
      <x:c r="E5180" s="194">
        <x:v>1</x:v>
      </x:c>
      <x:c r="F5180" s="195" t="s">
        <x:v>11037</x:v>
      </x:c>
      <x:c r="G5180" s="194" t="str">
        <x:f>IF(MID(F5180,LEN(F5180)-2,1)="1","Earring",IF(MID(F5180,LEN(F5180)-2,1)="2","Necklace",IF(MID(F5180,LEN(F5180)-2,1)="3","Bracelet",IF(MID(F5180,LEN(F5180)-2,1)="4","Ring",IF(MID(F5180,LEN(F5180)-2,1)="5","Anklet","")))))</x:f>
        <x:v>Necklace</x:v>
      </x:c>
      <x:c r="H5180" s="194">
        <x:v>1</x:v>
      </x:c>
      <x:c r="I5180" s="448"/>
    </x:row>
    <x:row r="5181" spans="3:9">
      <x:c r="C5181" s="195" t="s">
        <x:v>11186</x:v>
      </x:c>
      <x:c r="D5181" s="194" t="str">
        <x:f t="shared" si="130"/>
        <x:v>Earring</x:v>
      </x:c>
      <x:c r="E5181" s="194">
        <x:v>1</x:v>
      </x:c>
      <x:c r="F5181" s="195" t="s">
        <x:v>11063</x:v>
      </x:c>
      <x:c r="G5181" s="194" t="str">
        <x:f>IF(MID(F5181,LEN(F5181)-2,1)="1","Earring",IF(MID(F5181,LEN(F5181)-2,1)="2","Necklace",IF(MID(F5181,LEN(F5181)-2,1)="3","Bracelet",IF(MID(F5181,LEN(F5181)-2,1)="4","Ring",IF(MID(F5181,LEN(F5181)-2,1)="5","Anklet","")))))</x:f>
        <x:v>Bracelet</x:v>
      </x:c>
      <x:c r="H5181" s="194">
        <x:v>1</x:v>
      </x:c>
      <x:c r="I5181" s="448"/>
    </x:row>
    <x:row r="5182" spans="3:9">
      <x:c r="C5182" s="195" t="s">
        <x:v>1845</x:v>
      </x:c>
      <x:c r="D5182" s="194" t="str">
        <x:f t="shared" si="130"/>
        <x:v>Earring</x:v>
      </x:c>
      <x:c r="E5182" s="194">
        <x:v>1</x:v>
      </x:c>
      <x:c r="F5182" s="233" t="s">
        <x:v>1845</x:v>
      </x:c>
      <x:c r="G5182" s="234" t="str">
        <x:f>IF(MID(F5182,LEN(F5182)-2,1)="1","Earring",IF(MID(F5182,LEN(F5182)-2,1)="2","Necklace",IF(MID(F5182,LEN(F5182)-2,1)="3","Bracelet",IF(MID(F5182,LEN(F5182)-2,1)="4","Ring",IF(MID(F5182,LEN(F5182)-2,1)="5","Anklet","")))))</x:f>
        <x:v>Earring</x:v>
      </x:c>
      <x:c r="H5182" s="234">
        <x:v>1</x:v>
      </x:c>
      <x:c r="I5182" s="448"/>
    </x:row>
    <x:row r="5183" spans="3:9">
      <x:c r="C5183" s="195" t="s">
        <x:v>11067</x:v>
      </x:c>
      <x:c r="D5183" s="194" t="str">
        <x:f t="shared" si="130"/>
        <x:v>Earring</x:v>
      </x:c>
      <x:c r="E5183" s="194">
        <x:v>1</x:v>
      </x:c>
      <x:c r="F5183" s="233" t="s">
        <x:v>10953</x:v>
      </x:c>
      <x:c r="G5183" s="234" t="str">
        <x:f>IF(MID(F5183,LEN(F5183)-2,1)="1","Earring",IF(MID(F5183,LEN(F5183)-2,1)="2","Necklace",IF(MID(F5183,LEN(F5183)-2,1)="3","Bracelet",IF(MID(F5183,LEN(F5183)-2,1)="4","Ring",IF(MID(F5183,LEN(F5183)-2,1)="5","Anklet","")))))</x:f>
        <x:v>Bracelet</x:v>
      </x:c>
      <x:c r="H5183" s="234">
        <x:v>1</x:v>
      </x:c>
      <x:c r="I5183" s="448"/>
    </x:row>
    <x:row r="5184" spans="3:9">
      <x:c r="C5184" s="195" t="s">
        <x:v>11040</x:v>
      </x:c>
      <x:c r="D5184" s="194" t="str">
        <x:f t="shared" si="130"/>
        <x:v>Earring</x:v>
      </x:c>
      <x:c r="E5184" s="194">
        <x:v>1</x:v>
      </x:c>
      <x:c r="F5184" s="233" t="s">
        <x:v>10922</x:v>
      </x:c>
      <x:c r="G5184" s="234" t="str">
        <x:f>IF(MID(F5184,LEN(F5184)-2,1)="1","Earring",IF(MID(F5184,LEN(F5184)-2,1)="2","Necklace",IF(MID(F5184,LEN(F5184)-2,1)="3","Bracelet",IF(MID(F5184,LEN(F5184)-2,1)="4","Ring",IF(MID(F5184,LEN(F5184)-2,1)="5","Anklet","")))))</x:f>
        <x:v>Bracelet</x:v>
      </x:c>
      <x:c r="H5184" s="234">
        <x:v>1</x:v>
      </x:c>
      <x:c r="I5184" s="448" t="s">
        <x:v>4958</x:v>
      </x:c>
    </x:row>
    <x:row r="5185" spans="3:9">
      <x:c r="C5185" s="195" t="s">
        <x:v>11014</x:v>
      </x:c>
      <x:c r="D5185" s="194" t="str">
        <x:f t="shared" si="130"/>
        <x:v>Earring</x:v>
      </x:c>
      <x:c r="E5185" s="194">
        <x:v>1</x:v>
      </x:c>
      <x:c r="F5185" s="233" t="s">
        <x:v>11067</x:v>
      </x:c>
      <x:c r="G5185" s="234" t="str">
        <x:f>IF(MID(F5185,LEN(F5185)-2,1)="1","Earring",IF(MID(F5185,LEN(F5185)-2,1)="2","Necklace",IF(MID(F5185,LEN(F5185)-2,1)="3","Bracelet",IF(MID(F5185,LEN(F5185)-2,1)="4","Ring",IF(MID(F5185,LEN(F5185)-2,1)="5","Anklet","")))))</x:f>
        <x:v>Earring</x:v>
      </x:c>
      <x:c r="H5185" s="234">
        <x:v>1</x:v>
      </x:c>
      <x:c r="I5185" s="448"/>
    </x:row>
    <x:row r="5186" spans="3:9">
      <x:c r="C5186" s="195" t="s">
        <x:v>6668</x:v>
      </x:c>
      <x:c r="D5186" s="194" t="str">
        <x:f t="shared" si="130"/>
        <x:v>Earring</x:v>
      </x:c>
      <x:c r="E5186" s="194">
        <x:v>1</x:v>
      </x:c>
      <x:c r="F5186" s="233" t="s">
        <x:v>10967</x:v>
      </x:c>
      <x:c r="G5186" s="234" t="str">
        <x:f>IF(MID(F5186,LEN(F5186)-2,1)="1","Earring",IF(MID(F5186,LEN(F5186)-2,1)="2","Necklace",IF(MID(F5186,LEN(F5186)-2,1)="3","Bracelet",IF(MID(F5186,LEN(F5186)-2,1)="4","Ring",IF(MID(F5186,LEN(F5186)-2,1)="5","Anklet","")))))</x:f>
        <x:v>Bracelet</x:v>
      </x:c>
      <x:c r="H5186" s="234">
        <x:v>1</x:v>
      </x:c>
      <x:c r="I5186" s="448"/>
    </x:row>
    <x:row r="5187" spans="3:9">
      <x:c r="C5187" s="195" t="s">
        <x:v>11180</x:v>
      </x:c>
      <x:c r="D5187" s="194" t="str">
        <x:f t="shared" si="130"/>
        <x:v>Earring</x:v>
      </x:c>
      <x:c r="E5187" s="194">
        <x:v>1</x:v>
      </x:c>
      <x:c r="F5187" s="233" t="s">
        <x:v>11040</x:v>
      </x:c>
      <x:c r="G5187" s="234" t="str">
        <x:f>IF(MID(F5187,LEN(F5187)-2,1)="1","Earring",IF(MID(F5187,LEN(F5187)-2,1)="2","Necklace",IF(MID(F5187,LEN(F5187)-2,1)="3","Bracelet",IF(MID(F5187,LEN(F5187)-2,1)="4","Ring",IF(MID(F5187,LEN(F5187)-2,1)="5","Anklet","")))))</x:f>
        <x:v>Earring</x:v>
      </x:c>
      <x:c r="H5187" s="234">
        <x:v>1</x:v>
      </x:c>
      <x:c r="I5187" s="448"/>
    </x:row>
    <x:row r="5188" spans="3:9">
      <x:c r="C5188" s="195" t="s">
        <x:v>11051</x:v>
      </x:c>
      <x:c r="D5188" s="194" t="str">
        <x:f t="shared" si="130"/>
        <x:v>Earring</x:v>
      </x:c>
      <x:c r="E5188" s="194">
        <x:v>1</x:v>
      </x:c>
      <x:c r="F5188" s="233" t="s">
        <x:v>10969</x:v>
      </x:c>
      <x:c r="G5188" s="234" t="str">
        <x:f>IF(MID(F5188,LEN(F5188)-2,1)="1","Earring",IF(MID(F5188,LEN(F5188)-2,1)="2","Necklace",IF(MID(F5188,LEN(F5188)-2,1)="3","Bracelet",IF(MID(F5188,LEN(F5188)-2,1)="4","Ring",IF(MID(F5188,LEN(F5188)-2,1)="5","Anklet","")))))</x:f>
        <x:v>Necklace</x:v>
      </x:c>
      <x:c r="H5188" s="234">
        <x:v>1</x:v>
      </x:c>
      <x:c r="I5188" s="448"/>
    </x:row>
    <x:row r="5189" spans="3:9">
      <x:c r="C5189" s="195" t="s">
        <x:v>4742</x:v>
      </x:c>
      <x:c r="D5189" s="194" t="s">
        <x:v>6843</x:v>
      </x:c>
      <x:c r="E5189" s="194">
        <x:v>1</x:v>
      </x:c>
      <x:c r="F5189" s="233" t="s">
        <x:v>4747</x:v>
      </x:c>
      <x:c r="G5189" s="234" t="str">
        <x:f>IF(MID(F5189,LEN(F5189)-2,1)="1","Earring",IF(MID(F5189,LEN(F5189)-2,1)="2","Necklace",IF(MID(F5189,LEN(F5189)-2,1)="3","Bracelet",IF(MID(F5189,LEN(F5189)-2,1)="4","Ring",IF(MID(F5189,LEN(F5189)-2,1)="5","Anklet","")))))</x:f>
        <x:v>Necklace</x:v>
      </x:c>
      <x:c r="H5189" s="234">
        <x:v>1</x:v>
      </x:c>
      <x:c r="I5189" s="448"/>
    </x:row>
    <x:row r="5190" spans="3:9">
      <x:c r="C5190" s="195" t="s">
        <x:v>1898</x:v>
      </x:c>
      <x:c r="D5190" s="194" t="str">
        <x:f t="shared" ref="D5190:D5195" si="131">IF(MID(C5190,LEN(C5190)-2,1)="1","Earring",IF(MID(C5190,LEN(C5190)-2,1)="2","Necklace",IF(MID(C5190,LEN(C5190)-2,1)="3","Bracelet",IF(MID(C5190,LEN(C5190)-2,1)="4","Ring",IF(MID(C5190,LEN(C5190)-2,1)="5","Anklet","")))))</x:f>
        <x:v>Necklace</x:v>
      </x:c>
      <x:c r="E5190" s="194">
        <x:v>1</x:v>
      </x:c>
      <x:c r="F5190" s="233" t="s">
        <x:v>4742</x:v>
      </x:c>
      <x:c r="G5190" s="234" t="s">
        <x:v>6843</x:v>
      </x:c>
      <x:c r="H5190" s="234">
        <x:v>1</x:v>
      </x:c>
      <x:c r="I5190" s="448" t="s">
        <x:v>7755</x:v>
      </x:c>
    </x:row>
    <x:row r="5191" spans="3:9">
      <x:c r="C5191" s="195" t="s">
        <x:v>11037</x:v>
      </x:c>
      <x:c r="D5191" s="194" t="str">
        <x:f t="shared" si="131"/>
        <x:v>Necklace</x:v>
      </x:c>
      <x:c r="E5191" s="194">
        <x:v>1</x:v>
      </x:c>
      <x:c r="F5191" s="233" t="s">
        <x:v>6188</x:v>
      </x:c>
      <x:c r="G5191" s="234" t="str">
        <x:f>IF(MID(F5191,LEN(F5191)-2,1)="1","Earring",IF(MID(F5191,LEN(F5191)-2,1)="2","Necklace",IF(MID(F5191,LEN(F5191)-2,1)="3","Bracelet",IF(MID(F5191,LEN(F5191)-2,1)="4","Ring",IF(MID(F5191,LEN(F5191)-2,1)="5","Anklet","")))))</x:f>
        <x:v>Ring</x:v>
      </x:c>
      <x:c r="H5191" s="234">
        <x:v>1</x:v>
      </x:c>
      <x:c r="I5191" s="448"/>
    </x:row>
    <x:row r="5192" spans="3:9">
      <x:c r="C5192" s="195" t="s">
        <x:v>10969</x:v>
      </x:c>
      <x:c r="D5192" s="194" t="str">
        <x:f t="shared" si="131"/>
        <x:v>Necklace</x:v>
      </x:c>
      <x:c r="E5192" s="194">
        <x:v>1</x:v>
      </x:c>
      <x:c r="F5192" s="233" t="s">
        <x:v>11014</x:v>
      </x:c>
      <x:c r="G5192" s="234" t="str">
        <x:f>IF(MID(F5192,LEN(F5192)-2,1)="1","Earring",IF(MID(F5192,LEN(F5192)-2,1)="2","Necklace",IF(MID(F5192,LEN(F5192)-2,1)="3","Bracelet",IF(MID(F5192,LEN(F5192)-2,1)="4","Ring",IF(MID(F5192,LEN(F5192)-2,1)="5","Anklet","")))))</x:f>
        <x:v>Earring</x:v>
      </x:c>
      <x:c r="H5192" s="234">
        <x:v>1</x:v>
      </x:c>
      <x:c r="I5192" s="448"/>
    </x:row>
    <x:row r="5193" spans="3:9">
      <x:c r="C5193" s="195" t="s">
        <x:v>4747</x:v>
      </x:c>
      <x:c r="D5193" s="194" t="str">
        <x:f t="shared" si="131"/>
        <x:v>Necklace</x:v>
      </x:c>
      <x:c r="E5193" s="194">
        <x:v>1</x:v>
      </x:c>
      <x:c r="F5193" s="233" t="s">
        <x:v>6668</x:v>
      </x:c>
      <x:c r="G5193" s="234" t="str">
        <x:f>IF(MID(F5193,LEN(F5193)-2,1)="1","Earring",IF(MID(F5193,LEN(F5193)-2,1)="2","Necklace",IF(MID(F5193,LEN(F5193)-2,1)="3","Bracelet",IF(MID(F5193,LEN(F5193)-2,1)="4","Ring",IF(MID(F5193,LEN(F5193)-2,1)="5","Anklet","")))))</x:f>
        <x:v>Earring</x:v>
      </x:c>
      <x:c r="H5193" s="234">
        <x:v>1</x:v>
      </x:c>
      <x:c r="I5193" s="448"/>
    </x:row>
    <x:row r="5194" spans="3:9">
      <x:c r="C5194" s="195" t="s">
        <x:v>10813</x:v>
      </x:c>
      <x:c r="D5194" s="194" t="str">
        <x:f t="shared" si="131"/>
        <x:v>Ring</x:v>
      </x:c>
      <x:c r="E5194" s="194">
        <x:v>1</x:v>
      </x:c>
      <x:c r="F5194" s="233" t="s">
        <x:v>11180</x:v>
      </x:c>
      <x:c r="G5194" s="234" t="str">
        <x:f>IF(MID(F5194,LEN(F5194)-2,1)="1","Earring",IF(MID(F5194,LEN(F5194)-2,1)="2","Necklace",IF(MID(F5194,LEN(F5194)-2,1)="3","Bracelet",IF(MID(F5194,LEN(F5194)-2,1)="4","Ring",IF(MID(F5194,LEN(F5194)-2,1)="5","Anklet","")))))</x:f>
        <x:v>Earring</x:v>
      </x:c>
      <x:c r="H5194" s="234">
        <x:v>1</x:v>
      </x:c>
      <x:c r="I5194" s="448"/>
    </x:row>
    <x:row r="5195" spans="3:9">
      <x:c r="C5195" s="195" t="s">
        <x:v>6188</x:v>
      </x:c>
      <x:c r="D5195" s="194" t="str">
        <x:f t="shared" si="131"/>
        <x:v>Ring</x:v>
      </x:c>
      <x:c r="E5195" s="194">
        <x:v>1</x:v>
      </x:c>
      <x:c r="F5195" s="233" t="s">
        <x:v>11051</x:v>
      </x:c>
      <x:c r="G5195" s="234" t="str">
        <x:f>IF(MID(F5195,LEN(F5195)-2,1)="1","Earring",IF(MID(F5195,LEN(F5195)-2,1)="2","Necklace",IF(MID(F5195,LEN(F5195)-2,1)="3","Bracelet",IF(MID(F5195,LEN(F5195)-2,1)="4","Ring",IF(MID(F5195,LEN(F5195)-2,1)="5","Anklet","")))))</x:f>
        <x:v>Earring</x:v>
      </x:c>
      <x:c r="H5195" s="234">
        <x:v>1</x:v>
      </x:c>
      <x:c r="I5195" s="448"/>
    </x:row>
    <x:row r="5196" spans="5:5">
      <x:c r="E5196" s="194">
        <x:f>SUM(E5176:E5195)</x:f>
        <x:v>20</x:v>
      </x:c>
    </x:row>
    <x:row r="5197" spans="1:5">
      <x:c r="A5197" s="197" t="s">
        <x:v>307</x:v>
      </x:c>
      <x:c r="C5197" s="195" t="s">
        <x:v>10772</x:v>
      </x:c>
      <x:c r="D5197" s="194" t="s">
        <x:v>3016</x:v>
      </x:c>
      <x:c r="E5197" s="194">
        <x:v>1</x:v>
      </x:c>
    </x:row>
    <x:row r="5198" spans="1:8">
      <x:c r="A5198" s="186">
        <x:v>46068</x:v>
      </x:c>
      <x:c r="B5198" s="452" t="s">
        <x:v>7772</x:v>
      </x:c>
      <x:c r="C5198" s="195" t="s">
        <x:v>6904</x:v>
      </x:c>
      <x:c r="D5198" s="194" t="str">
        <x:f t="shared" ref="D5198:D5205" si="132">IF(MID(C5198,LEN(C5198)-2,1)="1","Earring",IF(MID(C5198,LEN(C5198)-2,1)="2","Necklace",IF(MID(C5198,LEN(C5198)-2,1)="3","Bracelet",IF(MID(C5198,LEN(C5198)-2,1)="4","Ring",IF(MID(C5198,LEN(C5198)-2,1)="5","Anklet","")))))</x:f>
        <x:v>Bracelet</x:v>
      </x:c>
      <x:c r="E5198" s="194">
        <x:v>1</x:v>
      </x:c>
      <x:c r="F5198" s="1325" t="s">
        <x:v>6904</x:v>
      </x:c>
      <x:c r="G5198" s="1326" t="str">
        <x:f>IF(MID(F5198,LEN(F5198)-2,1)="1","Earring",IF(MID(F5198,LEN(F5198)-2,1)="2","Necklace",IF(MID(F5198,LEN(F5198)-2,1)="3","Bracelet",IF(MID(F5198,LEN(F5198)-2,1)="4","Ring",IF(MID(F5198,LEN(F5198)-2,1)="5","Anklet","")))))</x:f>
        <x:v>Bracelet</x:v>
      </x:c>
      <x:c r="H5198" s="1326">
        <x:v>1</x:v>
      </x:c>
    </x:row>
    <x:row r="5199" spans="3:8">
      <x:c r="C5199" s="195" t="s">
        <x:v>11130</x:v>
      </x:c>
      <x:c r="D5199" s="194" t="str">
        <x:f t="shared" si="132"/>
        <x:v>Earring</x:v>
      </x:c>
      <x:c r="E5199" s="194">
        <x:v>1</x:v>
      </x:c>
      <x:c r="F5199" s="1325" t="s">
        <x:v>6092</x:v>
      </x:c>
      <x:c r="G5199" s="1326" t="str">
        <x:f>IF(MID(F5199,LEN(F5199)-2,1)="1","Earring",IF(MID(F5199,LEN(F5199)-2,1)="2","Necklace",IF(MID(F5199,LEN(F5199)-2,1)="3","Bracelet",IF(MID(F5199,LEN(F5199)-2,1)="4","Ring",IF(MID(F5199,LEN(F5199)-2,1)="5","Anklet","")))))</x:f>
        <x:v>Necklace</x:v>
      </x:c>
      <x:c r="H5199" s="1326">
        <x:v>1</x:v>
      </x:c>
    </x:row>
    <x:row r="5200" spans="3:8">
      <x:c r="C5200" s="195" t="s">
        <x:v>11150</x:v>
      </x:c>
      <x:c r="D5200" s="194" t="str">
        <x:f t="shared" si="132"/>
        <x:v>Earring</x:v>
      </x:c>
      <x:c r="E5200" s="194">
        <x:v>1</x:v>
      </x:c>
      <x:c r="F5200" s="1325" t="s">
        <x:v>4753</x:v>
      </x:c>
      <x:c r="G5200" s="1326" t="s">
        <x:v>6843</x:v>
      </x:c>
      <x:c r="H5200" s="1326">
        <x:v>2</x:v>
      </x:c>
    </x:row>
    <x:row r="5201" spans="3:9">
      <x:c r="C5201" s="195" t="s">
        <x:v>4753</x:v>
      </x:c>
      <x:c r="D5201" s="194" t="s">
        <x:v>6843</x:v>
      </x:c>
      <x:c r="E5201" s="194">
        <x:v>2</x:v>
      </x:c>
      <x:c r="F5201" s="195" t="s">
        <x:v>6145</x:v>
      </x:c>
      <x:c r="G5201" s="194" t="str">
        <x:f>IF(MID(F5201,LEN(F5201)-2,1)="1","Earring",IF(MID(F5201,LEN(F5201)-2,1)="2","Necklace",IF(MID(F5201,LEN(F5201)-2,1)="3","Bracelet",IF(MID(F5201,LEN(F5201)-2,1)="4","Ring",IF(MID(F5201,LEN(F5201)-2,1)="5","Anklet","")))))</x:f>
        <x:v>Ring</x:v>
      </x:c>
      <x:c r="H5201" s="194">
        <x:v>1</x:v>
      </x:c>
      <x:c r="I5201" s="448"/>
    </x:row>
    <x:row r="5202" spans="3:9">
      <x:c r="C5202" s="195" t="s">
        <x:v>6092</x:v>
      </x:c>
      <x:c r="D5202" s="194" t="str">
        <x:f t="shared" si="132"/>
        <x:v>Necklace</x:v>
      </x:c>
      <x:c r="E5202" s="194">
        <x:v>1</x:v>
      </x:c>
      <x:c r="F5202" s="195" t="s">
        <x:v>11130</x:v>
      </x:c>
      <x:c r="G5202" s="194" t="str">
        <x:f>IF(MID(F5202,LEN(F5202)-2,1)="1","Earring",IF(MID(F5202,LEN(F5202)-2,1)="2","Necklace",IF(MID(F5202,LEN(F5202)-2,1)="3","Bracelet",IF(MID(F5202,LEN(F5202)-2,1)="4","Ring",IF(MID(F5202,LEN(F5202)-2,1)="5","Anklet","")))))</x:f>
        <x:v>Earring</x:v>
      </x:c>
      <x:c r="H5202" s="194">
        <x:v>1</x:v>
      </x:c>
      <x:c r="I5202" s="448"/>
    </x:row>
    <x:row r="5203" spans="3:9">
      <x:c r="C5203" s="195" t="s">
        <x:v>10928</x:v>
      </x:c>
      <x:c r="D5203" s="194" t="str">
        <x:f t="shared" si="132"/>
        <x:v>Necklace</x:v>
      </x:c>
      <x:c r="E5203" s="194">
        <x:v>1</x:v>
      </x:c>
      <x:c r="F5203" s="233" t="s">
        <x:v>11150</x:v>
      </x:c>
      <x:c r="G5203" s="234" t="str">
        <x:f>IF(MID(F5203,LEN(F5203)-2,1)="1","Earring",IF(MID(F5203,LEN(F5203)-2,1)="2","Necklace",IF(MID(F5203,LEN(F5203)-2,1)="3","Bracelet",IF(MID(F5203,LEN(F5203)-2,1)="4","Ring",IF(MID(F5203,LEN(F5203)-2,1)="5","Anklet","")))))</x:f>
        <x:v>Earring</x:v>
      </x:c>
      <x:c r="H5203" s="234">
        <x:v>1</x:v>
      </x:c>
      <x:c r="I5203" s="448"/>
    </x:row>
    <x:row r="5204" spans="3:9">
      <x:c r="C5204" s="195" t="s">
        <x:v>11156</x:v>
      </x:c>
      <x:c r="D5204" s="194" t="str">
        <x:f t="shared" si="132"/>
        <x:v>Necklace</x:v>
      </x:c>
      <x:c r="E5204" s="194">
        <x:v>2</x:v>
      </x:c>
      <x:c r="F5204" s="233" t="s">
        <x:v>10928</x:v>
      </x:c>
      <x:c r="G5204" s="234" t="str">
        <x:f>IF(MID(F5204,LEN(F5204)-2,1)="1","Earring",IF(MID(F5204,LEN(F5204)-2,1)="2","Necklace",IF(MID(F5204,LEN(F5204)-2,1)="3","Bracelet",IF(MID(F5204,LEN(F5204)-2,1)="4","Ring",IF(MID(F5204,LEN(F5204)-2,1)="5","Anklet","")))))</x:f>
        <x:v>Necklace</x:v>
      </x:c>
      <x:c r="H5204" s="234">
        <x:v>1</x:v>
      </x:c>
      <x:c r="I5204" s="448"/>
    </x:row>
    <x:row r="5205" spans="3:9">
      <x:c r="C5205" s="195" t="s">
        <x:v>6145</x:v>
      </x:c>
      <x:c r="D5205" s="194" t="str">
        <x:f t="shared" si="132"/>
        <x:v>Ring</x:v>
      </x:c>
      <x:c r="E5205" s="194">
        <x:v>1</x:v>
      </x:c>
      <x:c r="F5205" s="233" t="s">
        <x:v>11156</x:v>
      </x:c>
      <x:c r="G5205" s="234" t="str">
        <x:f>IF(MID(F5205,LEN(F5205)-2,1)="1","Earring",IF(MID(F5205,LEN(F5205)-2,1)="2","Necklace",IF(MID(F5205,LEN(F5205)-2,1)="3","Bracelet",IF(MID(F5205,LEN(F5205)-2,1)="4","Ring",IF(MID(F5205,LEN(F5205)-2,1)="5","Anklet","")))))</x:f>
        <x:v>Necklace</x:v>
      </x:c>
      <x:c r="H5205" s="234">
        <x:v>2</x:v>
      </x:c>
      <x:c r="I5205" s="448" t="s">
        <x:v>4958</x:v>
      </x:c>
    </x:row>
    <x:row r="5206" spans="5:5">
      <x:c r="E5206" s="194">
        <x:f>SUM(E5198:E5205)</x:f>
        <x:v>10</x:v>
      </x:c>
    </x:row>
    <x:row r="5207" spans="1:5">
      <x:c r="A5207" s="197" t="s">
        <x:v>307</x:v>
      </x:c>
      <x:c r="C5207" s="195" t="s">
        <x:v>6904</x:v>
      </x:c>
      <x:c r="D5207" s="194" t="s">
        <x:v>4629</x:v>
      </x:c>
      <x:c r="E5207" s="194">
        <x:v>1</x:v>
      </x:c>
    </x:row>
    <x:row r="5208" spans="1:5">
      <x:c r="A5208" s="197" t="s">
        <x:v>307</x:v>
      </x:c>
      <x:c r="C5208" s="195" t="s">
        <x:v>6092</x:v>
      </x:c>
      <x:c r="D5208" s="194" t="s">
        <x:v>4621</x:v>
      </x:c>
      <x:c r="E5208" s="194">
        <x:v>1</x:v>
      </x:c>
    </x:row>
    <x:row r="5209" spans="1:5">
      <x:c r="A5209" s="197" t="s">
        <x:v>307</x:v>
      </x:c>
      <x:c r="C5209" s="1325" t="s">
        <x:v>4753</x:v>
      </x:c>
      <x:c r="D5209" s="1326" t="s">
        <x:v>6843</x:v>
      </x:c>
      <x:c r="E5209" s="1326">
        <x:v>2</x:v>
      </x:c>
    </x:row>
    <x:row r="5210" spans="1:8">
      <x:c r="A5210" s="186">
        <x:v>46069</x:v>
      </x:c>
      <x:c r="B5210" s="452" t="s">
        <x:v>7737</x:v>
      </x:c>
      <x:c r="C5210" s="195" t="s">
        <x:v>11149</x:v>
      </x:c>
      <x:c r="D5210" s="194" t="str">
        <x:f t="shared" ref="D5210:D5219" si="133">IF(MID(C5210,LEN(C5210)-2,1)="1","Earring",IF(MID(C5210,LEN(C5210)-2,1)="2","Necklace",IF(MID(C5210,LEN(C5210)-2,1)="3","Bracelet",IF(MID(C5210,LEN(C5210)-2,1)="4","Ring",IF(MID(C5210,LEN(C5210)-2,1)="5","Anklet","")))))</x:f>
        <x:v>Bracelet</x:v>
      </x:c>
      <x:c r="E5210" s="194">
        <x:v>1</x:v>
      </x:c>
      <x:c r="F5210" s="1325" t="s">
        <x:v>11149</x:v>
      </x:c>
      <x:c r="G5210" s="1326" t="str">
        <x:f>IF(MID(F5210,LEN(F5210)-2,1)="1","Earring",IF(MID(F5210,LEN(F5210)-2,1)="2","Necklace",IF(MID(F5210,LEN(F5210)-2,1)="3","Bracelet",IF(MID(F5210,LEN(F5210)-2,1)="4","Ring",IF(MID(F5210,LEN(F5210)-2,1)="5","Anklet","")))))</x:f>
        <x:v>Bracelet</x:v>
      </x:c>
      <x:c r="H5210" s="1326">
        <x:v>1</x:v>
      </x:c>
    </x:row>
    <x:row r="5211" spans="3:9">
      <x:c r="C5211" s="195" t="s">
        <x:v>11029</x:v>
      </x:c>
      <x:c r="D5211" s="194" t="str">
        <x:f t="shared" si="133"/>
        <x:v>Bracelet</x:v>
      </x:c>
      <x:c r="E5211" s="194">
        <x:v>1</x:v>
      </x:c>
      <x:c r="F5211" s="1325" t="s">
        <x:v>4722</x:v>
      </x:c>
      <x:c r="G5211" s="1326" t="str">
        <x:f>IF(MID(F5211,LEN(F5211)-2,1)="1","Earring",IF(MID(F5211,LEN(F5211)-2,1)="2","Necklace",IF(MID(F5211,LEN(F5211)-2,1)="3","Bracelet",IF(MID(F5211,LEN(F5211)-2,1)="4","Ring",IF(MID(F5211,LEN(F5211)-2,1)="5","Anklet","")))))</x:f>
        <x:v>Necklace</x:v>
      </x:c>
      <x:c r="H5211" s="1326">
        <x:v>1</x:v>
      </x:c>
      <x:c r="I5211" s="448"/>
    </x:row>
    <x:row r="5212" spans="3:9">
      <x:c r="C5212" s="195" t="s">
        <x:v>6855</x:v>
      </x:c>
      <x:c r="D5212" s="194" t="str">
        <x:f t="shared" si="133"/>
        <x:v>Earring</x:v>
      </x:c>
      <x:c r="E5212" s="194">
        <x:v>1</x:v>
      </x:c>
      <x:c r="F5212" s="195" t="s">
        <x:v>6855</x:v>
      </x:c>
      <x:c r="G5212" s="194" t="str">
        <x:f>IF(MID(F5212,LEN(F5212)-2,1)="1","Earring",IF(MID(F5212,LEN(F5212)-2,1)="2","Necklace",IF(MID(F5212,LEN(F5212)-2,1)="3","Bracelet",IF(MID(F5212,LEN(F5212)-2,1)="4","Ring",IF(MID(F5212,LEN(F5212)-2,1)="5","Anklet","")))))</x:f>
        <x:v>Earring</x:v>
      </x:c>
      <x:c r="H5212" s="194">
        <x:v>1</x:v>
      </x:c>
      <x:c r="I5212" s="448" t="s">
        <x:v>4958</x:v>
      </x:c>
    </x:row>
    <x:row r="5213" spans="3:9">
      <x:c r="C5213" s="195" t="s">
        <x:v>1845</x:v>
      </x:c>
      <x:c r="D5213" s="194" t="str">
        <x:f t="shared" si="133"/>
        <x:v>Earring</x:v>
      </x:c>
      <x:c r="E5213" s="194">
        <x:v>1</x:v>
      </x:c>
      <x:c r="F5213" s="195" t="s">
        <x:v>10956</x:v>
      </x:c>
      <x:c r="G5213" s="194" t="str">
        <x:f>IF(MID(F5213,LEN(F5213)-2,1)="1","Earring",IF(MID(F5213,LEN(F5213)-2,1)="2","Necklace",IF(MID(F5213,LEN(F5213)-2,1)="3","Bracelet",IF(MID(F5213,LEN(F5213)-2,1)="4","Ring",IF(MID(F5213,LEN(F5213)-2,1)="5","Anklet","")))))</x:f>
        <x:v>Ring</x:v>
      </x:c>
      <x:c r="H5213" s="194">
        <x:v>1</x:v>
      </x:c>
      <x:c r="I5213" s="448"/>
    </x:row>
    <x:row r="5214" spans="3:9">
      <x:c r="C5214" s="195" t="s">
        <x:v>4699</x:v>
      </x:c>
      <x:c r="D5214" s="194" t="str">
        <x:f t="shared" si="133"/>
        <x:v>Earring</x:v>
      </x:c>
      <x:c r="E5214" s="194">
        <x:v>1</x:v>
      </x:c>
      <x:c r="F5214" s="195" t="s">
        <x:v>11029</x:v>
      </x:c>
      <x:c r="G5214" s="194" t="str">
        <x:f>IF(MID(F5214,LEN(F5214)-2,1)="1","Earring",IF(MID(F5214,LEN(F5214)-2,1)="2","Necklace",IF(MID(F5214,LEN(F5214)-2,1)="3","Bracelet",IF(MID(F5214,LEN(F5214)-2,1)="4","Ring",IF(MID(F5214,LEN(F5214)-2,1)="5","Anklet","")))))</x:f>
        <x:v>Bracelet</x:v>
      </x:c>
      <x:c r="H5214" s="194">
        <x:v>1</x:v>
      </x:c>
      <x:c r="I5214" s="448"/>
    </x:row>
    <x:row r="5215" spans="3:9">
      <x:c r="C5215" s="195" t="s">
        <x:v>10924</x:v>
      </x:c>
      <x:c r="D5215" s="194" t="s">
        <x:v>6843</x:v>
      </x:c>
      <x:c r="E5215" s="194">
        <x:v>1</x:v>
      </x:c>
      <x:c r="F5215" s="195" t="s">
        <x:v>10924</x:v>
      </x:c>
      <x:c r="G5215" s="194" t="s">
        <x:v>6843</x:v>
      </x:c>
      <x:c r="H5215" s="194">
        <x:v>1</x:v>
      </x:c>
      <x:c r="I5215" s="448"/>
    </x:row>
    <x:row r="5216" spans="3:9">
      <x:c r="C5216" s="195" t="s">
        <x:v>4722</x:v>
      </x:c>
      <x:c r="D5216" s="194" t="str">
        <x:f t="shared" si="133"/>
        <x:v>Necklace</x:v>
      </x:c>
      <x:c r="E5216" s="194">
        <x:v>1</x:v>
      </x:c>
      <x:c r="F5216" s="233" t="s">
        <x:v>1845</x:v>
      </x:c>
      <x:c r="G5216" s="234" t="str">
        <x:f>IF(MID(F5216,LEN(F5216)-2,1)="1","Earring",IF(MID(F5216,LEN(F5216)-2,1)="2","Necklace",IF(MID(F5216,LEN(F5216)-2,1)="3","Bracelet",IF(MID(F5216,LEN(F5216)-2,1)="4","Ring",IF(MID(F5216,LEN(F5216)-2,1)="5","Anklet","")))))</x:f>
        <x:v>Earring</x:v>
      </x:c>
      <x:c r="H5216" s="234">
        <x:v>1</x:v>
      </x:c>
      <x:c r="I5216" s="448"/>
    </x:row>
    <x:row r="5217" spans="3:9">
      <x:c r="C5217" s="195" t="s">
        <x:v>10935</x:v>
      </x:c>
      <x:c r="D5217" s="194" t="str">
        <x:f t="shared" si="133"/>
        <x:v>Necklace</x:v>
      </x:c>
      <x:c r="E5217" s="194">
        <x:v>1</x:v>
      </x:c>
      <x:c r="F5217" s="233" t="s">
        <x:v>3277</x:v>
      </x:c>
      <x:c r="G5217" s="234" t="str">
        <x:f>IF(MID(F5217,LEN(F5217)-2,1)="1","Earring",IF(MID(F5217,LEN(F5217)-2,1)="2","Necklace",IF(MID(F5217,LEN(F5217)-2,1)="3","Bracelet",IF(MID(F5217,LEN(F5217)-2,1)="4","Ring",IF(MID(F5217,LEN(F5217)-2,1)="5","Anklet","")))))</x:f>
        <x:v>Ring</x:v>
      </x:c>
      <x:c r="H5217" s="234">
        <x:v>1</x:v>
      </x:c>
      <x:c r="I5217" s="448"/>
    </x:row>
    <x:row r="5218" spans="3:9">
      <x:c r="C5218" s="195" t="s">
        <x:v>10956</x:v>
      </x:c>
      <x:c r="D5218" s="194" t="str">
        <x:f t="shared" si="133"/>
        <x:v>Ring</x:v>
      </x:c>
      <x:c r="E5218" s="194">
        <x:v>1</x:v>
      </x:c>
      <x:c r="F5218" s="233" t="s">
        <x:v>10935</x:v>
      </x:c>
      <x:c r="G5218" s="234" t="str">
        <x:f>IF(MID(F5218,LEN(F5218)-2,1)="1","Earring",IF(MID(F5218,LEN(F5218)-2,1)="2","Necklace",IF(MID(F5218,LEN(F5218)-2,1)="3","Bracelet",IF(MID(F5218,LEN(F5218)-2,1)="4","Ring",IF(MID(F5218,LEN(F5218)-2,1)="5","Anklet","")))))</x:f>
        <x:v>Necklace</x:v>
      </x:c>
      <x:c r="H5218" s="234">
        <x:v>1</x:v>
      </x:c>
      <x:c r="I5218" s="448"/>
    </x:row>
    <x:row r="5219" spans="3:9">
      <x:c r="C5219" s="195" t="s">
        <x:v>3277</x:v>
      </x:c>
      <x:c r="D5219" s="194" t="str">
        <x:f t="shared" si="133"/>
        <x:v>Ring</x:v>
      </x:c>
      <x:c r="E5219" s="194">
        <x:v>1</x:v>
      </x:c>
      <x:c r="F5219" s="233" t="s">
        <x:v>4699</x:v>
      </x:c>
      <x:c r="G5219" s="234" t="str">
        <x:f>IF(MID(F5219,LEN(F5219)-2,1)="1","Earring",IF(MID(F5219,LEN(F5219)-2,1)="2","Necklace",IF(MID(F5219,LEN(F5219)-2,1)="3","Bracelet",IF(MID(F5219,LEN(F5219)-2,1)="4","Ring",IF(MID(F5219,LEN(F5219)-2,1)="5","Anklet","")))))</x:f>
        <x:v>Earring</x:v>
      </x:c>
      <x:c r="H5219" s="234">
        <x:v>1</x:v>
      </x:c>
      <x:c r="I5219" s="448"/>
    </x:row>
    <x:row r="5220" spans="5:5">
      <x:c r="E5220" s="194">
        <x:f>SUM(E5210:E5219)</x:f>
        <x:v>10</x:v>
      </x:c>
    </x:row>
    <x:row r="5221" spans="1:5">
      <x:c r="A5221" s="197" t="s">
        <x:v>307</x:v>
      </x:c>
      <x:c r="C5221" s="1325" t="s">
        <x:v>11149</x:v>
      </x:c>
      <x:c r="D5221" s="1326" t="str">
        <x:f>IF(MID(C5221,LEN(C5221)-2,1)="1","Earring",IF(MID(C5221,LEN(C5221)-2,1)="2","Necklace",IF(MID(C5221,LEN(C5221)-2,1)="3","Bracelet",IF(MID(C5221,LEN(C5221)-2,1)="4","Ring",IF(MID(C5221,LEN(C5221)-2,1)="5","Anklet","")))))</x:f>
        <x:v>Bracelet</x:v>
      </x:c>
      <x:c r="E5221" s="1326">
        <x:v>1</x:v>
      </x:c>
    </x:row>
    <x:row r="5222" spans="1:9">
      <x:c r="A5222" s="186">
        <x:v>46070</x:v>
      </x:c>
      <x:c r="B5222" s="452" t="s">
        <x:v>7779</x:v>
      </x:c>
      <x:c r="C5222" s="195" t="s">
        <x:v>5890</x:v>
      </x:c>
      <x:c r="D5222" s="194" t="s">
        <x:v>2999</x:v>
      </x:c>
      <x:c r="E5222" s="194">
        <x:v>1</x:v>
      </x:c>
      <x:c r="F5222" s="195" t="s">
        <x:v>11062</x:v>
      </x:c>
      <x:c r="G5222" s="194" t="str">
        <x:f>IF(MID(F5222,LEN(F5222)-2,1)="1","Earring",IF(MID(F5222,LEN(F5222)-2,1)="2","Necklace",IF(MID(F5222,LEN(F5222)-2,1)="3","Bracelet",IF(MID(F5222,LEN(F5222)-2,1)="4","Ring",IF(MID(F5222,LEN(F5222)-2,1)="5","Anklet","")))))</x:f>
        <x:v>Bracelet</x:v>
      </x:c>
      <x:c r="H5222" s="194">
        <x:v>1</x:v>
      </x:c>
      <x:c r="I5222" s="448"/>
    </x:row>
    <x:row r="5223" spans="3:9">
      <x:c r="C5223" s="195" t="s">
        <x:v>11062</x:v>
      </x:c>
      <x:c r="D5223" s="194" t="str">
        <x:f t="shared" ref="D5223:D5230" si="134">IF(MID(C5223,LEN(C5223)-2,1)="1","Earring",IF(MID(C5223,LEN(C5223)-2,1)="2","Necklace",IF(MID(C5223,LEN(C5223)-2,1)="3","Bracelet",IF(MID(C5223,LEN(C5223)-2,1)="4","Ring",IF(MID(C5223,LEN(C5223)-2,1)="5","Anklet","")))))</x:f>
        <x:v>Bracelet</x:v>
      </x:c>
      <x:c r="E5223" s="194">
        <x:v>1</x:v>
      </x:c>
      <x:c r="F5223" s="195" t="s">
        <x:v>11089</x:v>
      </x:c>
      <x:c r="G5223" s="194" t="str">
        <x:f>IF(MID(F5223,LEN(F5223)-2,1)="1","Earring",IF(MID(F5223,LEN(F5223)-2,1)="2","Necklace",IF(MID(F5223,LEN(F5223)-2,1)="3","Bracelet",IF(MID(F5223,LEN(F5223)-2,1)="4","Ring",IF(MID(F5223,LEN(F5223)-2,1)="5","Anklet","")))))</x:f>
        <x:v>Ring</x:v>
      </x:c>
      <x:c r="H5223" s="194">
        <x:v>1</x:v>
      </x:c>
      <x:c r="I5223" s="448" t="s">
        <x:v>4958</x:v>
      </x:c>
    </x:row>
    <x:row r="5224" spans="3:9">
      <x:c r="C5224" s="195" t="s">
        <x:v>11068</x:v>
      </x:c>
      <x:c r="D5224" s="194" t="str">
        <x:f t="shared" si="134"/>
        <x:v>Bracelet</x:v>
      </x:c>
      <x:c r="E5224" s="194">
        <x:v>2</x:v>
      </x:c>
      <x:c r="F5224" s="195" t="s">
        <x:v>4767</x:v>
      </x:c>
      <x:c r="G5224" s="194" t="str">
        <x:f>IF(MID(F5224,LEN(F5224)-2,1)="1","Earring",IF(MID(F5224,LEN(F5224)-2,1)="2","Necklace",IF(MID(F5224,LEN(F5224)-2,1)="3","Bracelet",IF(MID(F5224,LEN(F5224)-2,1)="4","Ring",IF(MID(F5224,LEN(F5224)-2,1)="5","Anklet","")))))</x:f>
        <x:v>Necklace</x:v>
      </x:c>
      <x:c r="H5224" s="194">
        <x:v>1</x:v>
      </x:c>
      <x:c r="I5224" s="448"/>
    </x:row>
    <x:row r="5225" spans="3:9">
      <x:c r="C5225" s="195" t="s">
        <x:v>11055</x:v>
      </x:c>
      <x:c r="D5225" s="194" t="str">
        <x:f t="shared" si="134"/>
        <x:v>Bracelet</x:v>
      </x:c>
      <x:c r="E5225" s="194">
        <x:v>1</x:v>
      </x:c>
      <x:c r="F5225" s="195" t="s">
        <x:v>11068</x:v>
      </x:c>
      <x:c r="G5225" s="194" t="str">
        <x:f>IF(MID(F5225,LEN(F5225)-2,1)="1","Earring",IF(MID(F5225,LEN(F5225)-2,1)="2","Necklace",IF(MID(F5225,LEN(F5225)-2,1)="3","Bracelet",IF(MID(F5225,LEN(F5225)-2,1)="4","Ring",IF(MID(F5225,LEN(F5225)-2,1)="5","Anklet","")))))</x:f>
        <x:v>Bracelet</x:v>
      </x:c>
      <x:c r="H5225" s="194">
        <x:v>2</x:v>
      </x:c>
      <x:c r="I5225" s="448"/>
    </x:row>
    <x:row r="5226" spans="3:9">
      <x:c r="C5226" s="195" t="s">
        <x:v>11070</x:v>
      </x:c>
      <x:c r="D5226" s="194" t="str">
        <x:f t="shared" si="134"/>
        <x:v>Earring</x:v>
      </x:c>
      <x:c r="E5226" s="194">
        <x:v>1</x:v>
      </x:c>
      <x:c r="F5226" s="233" t="s">
        <x:v>11055</x:v>
      </x:c>
      <x:c r="G5226" s="234" t="str">
        <x:f>IF(MID(F5226,LEN(F5226)-2,1)="1","Earring",IF(MID(F5226,LEN(F5226)-2,1)="2","Necklace",IF(MID(F5226,LEN(F5226)-2,1)="3","Bracelet",IF(MID(F5226,LEN(F5226)-2,1)="4","Ring",IF(MID(F5226,LEN(F5226)-2,1)="5","Anklet","")))))</x:f>
        <x:v>Bracelet</x:v>
      </x:c>
      <x:c r="H5226" s="234">
        <x:v>1</x:v>
      </x:c>
      <x:c r="I5226" s="448"/>
    </x:row>
    <x:row r="5227" spans="3:9">
      <x:c r="C5227" s="195" t="s">
        <x:v>11042</x:v>
      </x:c>
      <x:c r="D5227" s="194" t="str">
        <x:f t="shared" si="134"/>
        <x:v>Earring</x:v>
      </x:c>
      <x:c r="E5227" s="194">
        <x:v>1</x:v>
      </x:c>
      <x:c r="F5227" s="233" t="s">
        <x:v>11110</x:v>
      </x:c>
      <x:c r="G5227" s="234" t="str">
        <x:f>IF(MID(F5227,LEN(F5227)-2,1)="1","Earring",IF(MID(F5227,LEN(F5227)-2,1)="2","Necklace",IF(MID(F5227,LEN(F5227)-2,1)="3","Bracelet",IF(MID(F5227,LEN(F5227)-2,1)="4","Ring",IF(MID(F5227,LEN(F5227)-2,1)="5","Anklet","")))))</x:f>
        <x:v>Necklace</x:v>
      </x:c>
      <x:c r="H5227" s="234">
        <x:v>1</x:v>
      </x:c>
      <x:c r="I5227" s="448" t="s">
        <x:v>4958</x:v>
      </x:c>
    </x:row>
    <x:row r="5228" spans="3:9">
      <x:c r="C5228" s="195" t="s">
        <x:v>4767</x:v>
      </x:c>
      <x:c r="D5228" s="194" t="str">
        <x:f t="shared" si="134"/>
        <x:v>Necklace</x:v>
      </x:c>
      <x:c r="E5228" s="194">
        <x:v>1</x:v>
      </x:c>
      <x:c r="F5228" s="233" t="s">
        <x:v>5890</x:v>
      </x:c>
      <x:c r="G5228" s="234" t="s">
        <x:v>2999</x:v>
      </x:c>
      <x:c r="H5228" s="234">
        <x:v>1</x:v>
      </x:c>
      <x:c r="I5228" s="448"/>
    </x:row>
    <x:row r="5229" spans="3:9">
      <x:c r="C5229" s="195" t="s">
        <x:v>11110</x:v>
      </x:c>
      <x:c r="D5229" s="194" t="str">
        <x:f t="shared" si="134"/>
        <x:v>Necklace</x:v>
      </x:c>
      <x:c r="E5229" s="194">
        <x:v>1</x:v>
      </x:c>
      <x:c r="F5229" s="233" t="s">
        <x:v>11070</x:v>
      </x:c>
      <x:c r="G5229" s="234" t="str">
        <x:f>IF(MID(F5229,LEN(F5229)-2,1)="1","Earring",IF(MID(F5229,LEN(F5229)-2,1)="2","Necklace",IF(MID(F5229,LEN(F5229)-2,1)="3","Bracelet",IF(MID(F5229,LEN(F5229)-2,1)="4","Ring",IF(MID(F5229,LEN(F5229)-2,1)="5","Anklet","")))))</x:f>
        <x:v>Earring</x:v>
      </x:c>
      <x:c r="H5229" s="234">
        <x:v>1</x:v>
      </x:c>
      <x:c r="I5229" s="448"/>
    </x:row>
    <x:row r="5230" spans="3:9">
      <x:c r="C5230" s="195" t="s">
        <x:v>11089</x:v>
      </x:c>
      <x:c r="D5230" s="194" t="str">
        <x:f t="shared" si="134"/>
        <x:v>Ring</x:v>
      </x:c>
      <x:c r="E5230" s="194">
        <x:v>1</x:v>
      </x:c>
      <x:c r="F5230" s="233" t="s">
        <x:v>11042</x:v>
      </x:c>
      <x:c r="G5230" s="234" t="str">
        <x:f>IF(MID(F5230,LEN(F5230)-2,1)="1","Earring",IF(MID(F5230,LEN(F5230)-2,1)="2","Necklace",IF(MID(F5230,LEN(F5230)-2,1)="3","Bracelet",IF(MID(F5230,LEN(F5230)-2,1)="4","Ring",IF(MID(F5230,LEN(F5230)-2,1)="5","Anklet","")))))</x:f>
        <x:v>Earring</x:v>
      </x:c>
      <x:c r="H5230" s="234">
        <x:v>1</x:v>
      </x:c>
      <x:c r="I5230" s="448"/>
    </x:row>
    <x:row r="5231" spans="5:5">
      <x:c r="E5231" s="194">
        <x:f>SUM(E5222:E5230)</x:f>
        <x:v>10</x:v>
      </x:c>
    </x:row>
    <x:row r="5232" spans="1:9">
      <x:c r="A5232" s="186">
        <x:v>46071</x:v>
      </x:c>
      <x:c r="B5232" s="452" t="s">
        <x:v>7762</x:v>
      </x:c>
      <x:c r="C5232" s="195" t="s">
        <x:v>9241</x:v>
      </x:c>
      <x:c r="D5232" s="194" t="str">
        <x:f t="shared" ref="D5232:D5235" si="135">IF(MID(C5232,LEN(C5232)-2,1)="1","Earring",IF(MID(C5232,LEN(C5232)-2,1)="2","Necklace",IF(MID(C5232,LEN(C5232)-2,1)="3","Bracelet",IF(MID(C5232,LEN(C5232)-2,1)="4","Ring",IF(MID(C5232,LEN(C5232)-2,1)="5","Anklet","")))))</x:f>
        <x:v>Bracelet</x:v>
      </x:c>
      <x:c r="E5232" s="194">
        <x:v>1</x:v>
      </x:c>
      <x:c r="F5232" s="195" t="s">
        <x:v>9241</x:v>
      </x:c>
      <x:c r="G5232" s="194" t="str">
        <x:f>IF(MID(F5232,LEN(F5232)-2,1)="1","Earring",IF(MID(F5232,LEN(F5232)-2,1)="2","Necklace",IF(MID(F5232,LEN(F5232)-2,1)="3","Bracelet",IF(MID(F5232,LEN(F5232)-2,1)="4","Ring",IF(MID(F5232,LEN(F5232)-2,1)="5","Anklet","")))))</x:f>
        <x:v>Bracelet</x:v>
      </x:c>
      <x:c r="H5232" s="194">
        <x:v>1</x:v>
      </x:c>
      <x:c r="I5232" s="448"/>
    </x:row>
    <x:row r="5233" spans="3:9">
      <x:c r="C5233" s="195" t="s">
        <x:v>11019</x:v>
      </x:c>
      <x:c r="D5233" s="194" t="str">
        <x:f t="shared" si="135"/>
        <x:v>Earring</x:v>
      </x:c>
      <x:c r="E5233" s="194">
        <x:v>1</x:v>
      </x:c>
      <x:c r="F5233" s="233" t="s">
        <x:v>11097</x:v>
      </x:c>
      <x:c r="G5233" s="234" t="str">
        <x:f>IF(MID(F5233,LEN(F5233)-2,1)="1","Earring",IF(MID(F5233,LEN(F5233)-2,1)="2","Necklace",IF(MID(F5233,LEN(F5233)-2,1)="3","Bracelet",IF(MID(F5233,LEN(F5233)-2,1)="4","Ring",IF(MID(F5233,LEN(F5233)-2,1)="5","Anklet","")))))</x:f>
        <x:v>Necklace</x:v>
      </x:c>
      <x:c r="H5233" s="234">
        <x:v>1</x:v>
      </x:c>
      <x:c r="I5233" s="448"/>
    </x:row>
    <x:row r="5234" spans="3:9">
      <x:c r="C5234" s="195" t="s">
        <x:v>11097</x:v>
      </x:c>
      <x:c r="D5234" s="194" t="str">
        <x:f t="shared" si="135"/>
        <x:v>Necklace</x:v>
      </x:c>
      <x:c r="E5234" s="194">
        <x:v>1</x:v>
      </x:c>
      <x:c r="F5234" s="233" t="s">
        <x:v>11053</x:v>
      </x:c>
      <x:c r="G5234" s="234" t="str">
        <x:f>IF(MID(F5234,LEN(F5234)-2,1)="1","Earring",IF(MID(F5234,LEN(F5234)-2,1)="2","Necklace",IF(MID(F5234,LEN(F5234)-2,1)="3","Bracelet",IF(MID(F5234,LEN(F5234)-2,1)="4","Ring",IF(MID(F5234,LEN(F5234)-2,1)="5","Anklet","")))))</x:f>
        <x:v>Necklace</x:v>
      </x:c>
      <x:c r="H5234" s="234">
        <x:v>1</x:v>
      </x:c>
      <x:c r="I5234" s="448"/>
    </x:row>
    <x:row r="5235" spans="3:9">
      <x:c r="C5235" s="195" t="s">
        <x:v>11053</x:v>
      </x:c>
      <x:c r="D5235" s="194" t="str">
        <x:f t="shared" si="135"/>
        <x:v>Necklace</x:v>
      </x:c>
      <x:c r="E5235" s="194">
        <x:v>1</x:v>
      </x:c>
      <x:c r="F5235" s="233" t="s">
        <x:v>11019</x:v>
      </x:c>
      <x:c r="G5235" s="234" t="str">
        <x:f>IF(MID(F5235,LEN(F5235)-2,1)="1","Earring",IF(MID(F5235,LEN(F5235)-2,1)="2","Necklace",IF(MID(F5235,LEN(F5235)-2,1)="3","Bracelet",IF(MID(F5235,LEN(F5235)-2,1)="4","Ring",IF(MID(F5235,LEN(F5235)-2,1)="5","Anklet","")))))</x:f>
        <x:v>Earring</x:v>
      </x:c>
      <x:c r="H5235" s="234">
        <x:v>1</x:v>
      </x:c>
      <x:c r="I5235" s="448"/>
    </x:row>
    <x:row r="5236" spans="5:5">
      <x:c r="E5236" s="194">
        <x:f>SUM(E5232:E5235)</x:f>
        <x:v>4</x:v>
      </x:c>
    </x:row>
    <x:row r="5237" spans="1:9">
      <x:c r="A5237" s="186">
        <x:v>46072</x:v>
      </x:c>
      <x:c r="B5237" s="452" t="s">
        <x:v>7753</x:v>
      </x:c>
      <x:c r="C5237" s="195" t="s">
        <x:v>6821</x:v>
      </x:c>
      <x:c r="D5237" s="194" t="str">
        <x:f t="shared" ref="D5237:D5247" si="136">IF(MID(C5237,LEN(C5237)-2,1)="1","Earring",IF(MID(C5237,LEN(C5237)-2,1)="2","Necklace",IF(MID(C5237,LEN(C5237)-2,1)="3","Bracelet",IF(MID(C5237,LEN(C5237)-2,1)="4","Ring",IF(MID(C5237,LEN(C5237)-2,1)="5","Anklet","")))))</x:f>
        <x:v>Bracelet</x:v>
      </x:c>
      <x:c r="E5237" s="194">
        <x:v>1</x:v>
      </x:c>
      <x:c r="F5237" s="236" t="s">
        <x:v>11033</x:v>
      </x:c>
      <x:c r="G5237" s="237" t="str">
        <x:f>IF(MID(F5237,LEN(F5237)-2,1)="1","Earring",IF(MID(F5237,LEN(F5237)-2,1)="2","Necklace",IF(MID(F5237,LEN(F5237)-2,1)="3","Bracelet",IF(MID(F5237,LEN(F5237)-2,1)="4","Ring",IF(MID(F5237,LEN(F5237)-2,1)="5","Anklet","")))))</x:f>
        <x:v>Necklace</x:v>
      </x:c>
      <x:c r="H5237" s="237">
        <x:v>1</x:v>
      </x:c>
      <x:c r="I5237" s="448" t="s">
        <x:v>4958</x:v>
      </x:c>
    </x:row>
    <x:row r="5238" spans="3:9">
      <x:c r="C5238" s="195" t="s">
        <x:v>10946</x:v>
      </x:c>
      <x:c r="D5238" s="194" t="str">
        <x:f t="shared" si="136"/>
        <x:v>Bracelet</x:v>
      </x:c>
      <x:c r="E5238" s="194">
        <x:v>1</x:v>
      </x:c>
      <x:c r="F5238" s="195" t="s">
        <x:v>6821</x:v>
      </x:c>
      <x:c r="G5238" s="194" t="str">
        <x:f>IF(MID(F5238,LEN(F5238)-2,1)="1","Earring",IF(MID(F5238,LEN(F5238)-2,1)="2","Necklace",IF(MID(F5238,LEN(F5238)-2,1)="3","Bracelet",IF(MID(F5238,LEN(F5238)-2,1)="4","Ring",IF(MID(F5238,LEN(F5238)-2,1)="5","Anklet","")))))</x:f>
        <x:v>Bracelet</x:v>
      </x:c>
      <x:c r="H5238" s="194">
        <x:v>1</x:v>
      </x:c>
      <x:c r="I5238" s="448"/>
    </x:row>
    <x:row r="5239" spans="3:9">
      <x:c r="C5239" s="195" t="s">
        <x:v>11024</x:v>
      </x:c>
      <x:c r="D5239" s="194" t="str">
        <x:f t="shared" si="136"/>
        <x:v>Earring</x:v>
      </x:c>
      <x:c r="E5239" s="194">
        <x:v>1</x:v>
      </x:c>
      <x:c r="F5239" s="195" t="s">
        <x:v>11008</x:v>
      </x:c>
      <x:c r="G5239" s="194" t="str">
        <x:f>IF(MID(F5239,LEN(F5239)-2,1)="1","Earring",IF(MID(F5239,LEN(F5239)-2,1)="2","Necklace",IF(MID(F5239,LEN(F5239)-2,1)="3","Bracelet",IF(MID(F5239,LEN(F5239)-2,1)="4","Ring",IF(MID(F5239,LEN(F5239)-2,1)="5","Anklet","")))))</x:f>
        <x:v>Necklace</x:v>
      </x:c>
      <x:c r="H5239" s="194">
        <x:v>1</x:v>
      </x:c>
      <x:c r="I5239" s="448"/>
    </x:row>
    <x:row r="5240" spans="3:9">
      <x:c r="C5240" s="195" t="s">
        <x:v>6283</x:v>
      </x:c>
      <x:c r="D5240" s="194" t="str">
        <x:f t="shared" si="136"/>
        <x:v>Earring</x:v>
      </x:c>
      <x:c r="E5240" s="194">
        <x:v>1</x:v>
      </x:c>
      <x:c r="F5240" s="195" t="s">
        <x:v>10946</x:v>
      </x:c>
      <x:c r="G5240" s="194" t="str">
        <x:f>IF(MID(F5240,LEN(F5240)-2,1)="1","Earring",IF(MID(F5240,LEN(F5240)-2,1)="2","Necklace",IF(MID(F5240,LEN(F5240)-2,1)="3","Bracelet",IF(MID(F5240,LEN(F5240)-2,1)="4","Ring",IF(MID(F5240,LEN(F5240)-2,1)="5","Anklet","")))))</x:f>
        <x:v>Bracelet</x:v>
      </x:c>
      <x:c r="H5240" s="194">
        <x:v>1</x:v>
      </x:c>
      <x:c r="I5240" s="448"/>
    </x:row>
    <x:row r="5241" spans="3:9">
      <x:c r="C5241" s="195" t="s">
        <x:v>9453</x:v>
      </x:c>
      <x:c r="D5241" s="194" t="str">
        <x:f t="shared" si="136"/>
        <x:v>Earring</x:v>
      </x:c>
      <x:c r="E5241" s="194">
        <x:v>1</x:v>
      </x:c>
      <x:c r="F5241" s="233" t="s">
        <x:v>11133</x:v>
      </x:c>
      <x:c r="G5241" s="234" t="str">
        <x:f>IF(MID(F5241,LEN(F5241)-2,1)="1","Earring",IF(MID(F5241,LEN(F5241)-2,1)="2","Necklace",IF(MID(F5241,LEN(F5241)-2,1)="3","Bracelet",IF(MID(F5241,LEN(F5241)-2,1)="4","Ring",IF(MID(F5241,LEN(F5241)-2,1)="5","Anklet","")))))</x:f>
        <x:v>Necklace</x:v>
      </x:c>
      <x:c r="H5241" s="234">
        <x:v>1</x:v>
      </x:c>
      <x:c r="I5241" s="448"/>
    </x:row>
    <x:row r="5242" spans="3:9">
      <x:c r="C5242" s="195" t="s">
        <x:v>11033</x:v>
      </x:c>
      <x:c r="D5242" s="194" t="str">
        <x:f t="shared" si="136"/>
        <x:v>Necklace</x:v>
      </x:c>
      <x:c r="E5242" s="194">
        <x:v>1</x:v>
      </x:c>
      <x:c r="F5242" s="233" t="s">
        <x:v>1828</x:v>
      </x:c>
      <x:c r="G5242" s="234" t="str">
        <x:f>IF(MID(F5242,LEN(F5242)-2,1)="1","Earring",IF(MID(F5242,LEN(F5242)-2,1)="2","Necklace",IF(MID(F5242,LEN(F5242)-2,1)="3","Bracelet",IF(MID(F5242,LEN(F5242)-2,1)="4","Ring",IF(MID(F5242,LEN(F5242)-2,1)="5","Anklet","")))))</x:f>
        <x:v>Ring</x:v>
      </x:c>
      <x:c r="H5242" s="234">
        <x:v>1</x:v>
      </x:c>
      <x:c r="I5242" s="448"/>
    </x:row>
    <x:row r="5243" spans="3:9">
      <x:c r="C5243" s="195" t="s">
        <x:v>11008</x:v>
      </x:c>
      <x:c r="D5243" s="194" t="str">
        <x:f t="shared" si="136"/>
        <x:v>Necklace</x:v>
      </x:c>
      <x:c r="E5243" s="194">
        <x:v>1</x:v>
      </x:c>
      <x:c r="F5243" s="233" t="s">
        <x:v>11024</x:v>
      </x:c>
      <x:c r="G5243" s="234" t="str">
        <x:f>IF(MID(F5243,LEN(F5243)-2,1)="1","Earring",IF(MID(F5243,LEN(F5243)-2,1)="2","Necklace",IF(MID(F5243,LEN(F5243)-2,1)="3","Bracelet",IF(MID(F5243,LEN(F5243)-2,1)="4","Ring",IF(MID(F5243,LEN(F5243)-2,1)="5","Anklet","")))))</x:f>
        <x:v>Earring</x:v>
      </x:c>
      <x:c r="H5243" s="234">
        <x:v>1</x:v>
      </x:c>
      <x:c r="I5243" s="448"/>
    </x:row>
    <x:row r="5244" spans="3:9">
      <x:c r="C5244" s="195" t="s">
        <x:v>11133</x:v>
      </x:c>
      <x:c r="D5244" s="194" t="str">
        <x:f t="shared" si="136"/>
        <x:v>Necklace</x:v>
      </x:c>
      <x:c r="E5244" s="194">
        <x:v>1</x:v>
      </x:c>
      <x:c r="F5244" s="233" t="s">
        <x:v>6283</x:v>
      </x:c>
      <x:c r="G5244" s="234" t="str">
        <x:f>IF(MID(F5244,LEN(F5244)-2,1)="1","Earring",IF(MID(F5244,LEN(F5244)-2,1)="2","Necklace",IF(MID(F5244,LEN(F5244)-2,1)="3","Bracelet",IF(MID(F5244,LEN(F5244)-2,1)="4","Ring",IF(MID(F5244,LEN(F5244)-2,1)="5","Anklet","")))))</x:f>
        <x:v>Earring</x:v>
      </x:c>
      <x:c r="H5244" s="234">
        <x:v>1</x:v>
      </x:c>
      <x:c r="I5244" s="448"/>
    </x:row>
    <x:row r="5245" spans="3:9">
      <x:c r="C5245" s="195" t="s">
        <x:v>11053</x:v>
      </x:c>
      <x:c r="D5245" s="194" t="str">
        <x:f t="shared" si="136"/>
        <x:v>Necklace</x:v>
      </x:c>
      <x:c r="E5245" s="194">
        <x:v>1</x:v>
      </x:c>
      <x:c r="F5245" s="233" t="s">
        <x:v>11053</x:v>
      </x:c>
      <x:c r="G5245" s="234" t="str">
        <x:f>IF(MID(F5245,LEN(F5245)-2,1)="1","Earring",IF(MID(F5245,LEN(F5245)-2,1)="2","Necklace",IF(MID(F5245,LEN(F5245)-2,1)="3","Bracelet",IF(MID(F5245,LEN(F5245)-2,1)="4","Ring",IF(MID(F5245,LEN(F5245)-2,1)="5","Anklet","")))))</x:f>
        <x:v>Necklace</x:v>
      </x:c>
      <x:c r="H5245" s="234">
        <x:v>1</x:v>
      </x:c>
      <x:c r="I5245" s="448"/>
    </x:row>
    <x:row r="5246" spans="3:9">
      <x:c r="C5246" s="195" t="s">
        <x:v>1828</x:v>
      </x:c>
      <x:c r="D5246" s="194" t="str">
        <x:f t="shared" si="136"/>
        <x:v>Ring</x:v>
      </x:c>
      <x:c r="E5246" s="194">
        <x:v>1</x:v>
      </x:c>
      <x:c r="F5246" s="233" t="s">
        <x:v>11123</x:v>
      </x:c>
      <x:c r="G5246" s="234" t="str">
        <x:f>IF(MID(F5246,LEN(F5246)-2,1)="1","Earring",IF(MID(F5246,LEN(F5246)-2,1)="2","Necklace",IF(MID(F5246,LEN(F5246)-2,1)="3","Bracelet",IF(MID(F5246,LEN(F5246)-2,1)="4","Ring",IF(MID(F5246,LEN(F5246)-2,1)="5","Anklet","")))))</x:f>
        <x:v>Ring</x:v>
      </x:c>
      <x:c r="H5246" s="234">
        <x:v>1</x:v>
      </x:c>
      <x:c r="I5246" s="448"/>
    </x:row>
    <x:row r="5247" spans="3:9">
      <x:c r="C5247" s="195" t="s">
        <x:v>11123</x:v>
      </x:c>
      <x:c r="D5247" s="194" t="str">
        <x:f t="shared" si="136"/>
        <x:v>Ring</x:v>
      </x:c>
      <x:c r="E5247" s="194">
        <x:v>1</x:v>
      </x:c>
      <x:c r="F5247" s="233" t="s">
        <x:v>9453</x:v>
      </x:c>
      <x:c r="G5247" s="234" t="str">
        <x:f>IF(MID(F5247,LEN(F5247)-2,1)="1","Earring",IF(MID(F5247,LEN(F5247)-2,1)="2","Necklace",IF(MID(F5247,LEN(F5247)-2,1)="3","Bracelet",IF(MID(F5247,LEN(F5247)-2,1)="4","Ring",IF(MID(F5247,LEN(F5247)-2,1)="5","Anklet","")))))</x:f>
        <x:v>Earring</x:v>
      </x:c>
      <x:c r="H5247" s="234">
        <x:v>1</x:v>
      </x:c>
      <x:c r="I5247" s="448" t="s">
        <x:v>4958</x:v>
      </x:c>
    </x:row>
    <x:row r="5248" spans="5:5">
      <x:c r="E5248" s="194">
        <x:f>SUM(E5237:E5247)</x:f>
        <x:v>11</x:v>
      </x:c>
    </x:row>
    <x:row r="5249" spans="1:9">
      <x:c r="A5249" s="186">
        <x:v>46073</x:v>
      </x:c>
      <x:c r="B5249" s="452" t="s">
        <x:v>7716</x:v>
      </x:c>
      <x:c r="C5249" s="195" t="s">
        <x:v>3275</x:v>
      </x:c>
      <x:c r="D5249" s="194" t="s">
        <x:v>2999</x:v>
      </x:c>
      <x:c r="E5249" s="194">
        <x:v>1</x:v>
      </x:c>
      <x:c r="F5249" s="255" t="s">
        <x:v>5722</x:v>
      </x:c>
      <x:c r="G5249" s="256" t="str">
        <x:f>IF(MID(F5249,LEN(F5249)-2,1)="1","Earring",IF(MID(F5249,LEN(F5249)-2,1)="2","Necklace",IF(MID(F5249,LEN(F5249)-2,1)="3","Bracelet",IF(MID(F5249,LEN(F5249)-2,1)="4","Ring",IF(MID(F5249,LEN(F5249)-2,1)="5","Anklet","")))))</x:f>
        <x:v>Ring</x:v>
      </x:c>
      <x:c r="H5249" s="256">
        <x:v>1</x:v>
      </x:c>
      <x:c r="I5249" s="448" t="s">
        <x:v>7755</x:v>
      </x:c>
    </x:row>
    <x:row r="5250" spans="3:9">
      <x:c r="C5250" s="195" t="s">
        <x:v>11160</x:v>
      </x:c>
      <x:c r="D5250" s="194" t="s">
        <x:v>2999</x:v>
      </x:c>
      <x:c r="E5250" s="194">
        <x:v>1</x:v>
      </x:c>
      <x:c r="F5250" s="257" t="s">
        <x:v>9518</x:v>
      </x:c>
      <x:c r="G5250" s="258" t="s">
        <x:v>622</x:v>
      </x:c>
      <x:c r="H5250" s="258">
        <x:v>1</x:v>
      </x:c>
      <x:c r="I5250" s="448"/>
    </x:row>
    <x:row r="5251" spans="3:9">
      <x:c r="C5251" s="195" t="s">
        <x:v>10897</x:v>
      </x:c>
      <x:c r="D5251" s="194" t="s">
        <x:v>2999</x:v>
      </x:c>
      <x:c r="E5251" s="194">
        <x:v>1</x:v>
      </x:c>
      <x:c r="F5251" s="236" t="s">
        <x:v>11236</x:v>
      </x:c>
      <x:c r="G5251" s="237" t="str">
        <x:f>IF(MID(F5251,LEN(F5251)-2,1)="1","Earring",IF(MID(F5251,LEN(F5251)-2,1)="2","Necklace",IF(MID(F5251,LEN(F5251)-2,1)="3","Bracelet",IF(MID(F5251,LEN(F5251)-2,1)="4","Ring",IF(MID(F5251,LEN(F5251)-2,1)="5","Anklet","")))))</x:f>
        <x:v>Earring</x:v>
      </x:c>
      <x:c r="H5251" s="237">
        <x:v>1</x:v>
      </x:c>
      <x:c r="I5251" s="448" t="s">
        <x:v>7755</x:v>
      </x:c>
    </x:row>
    <x:row r="5252" spans="3:9">
      <x:c r="C5252" s="195" t="s">
        <x:v>11063</x:v>
      </x:c>
      <x:c r="D5252" s="194" t="str">
        <x:f t="shared" ref="D5252:D5259" si="137">IF(MID(C5252,LEN(C5252)-2,1)="1","Earring",IF(MID(C5252,LEN(C5252)-2,1)="2","Necklace",IF(MID(C5252,LEN(C5252)-2,1)="3","Bracelet",IF(MID(C5252,LEN(C5252)-2,1)="4","Ring",IF(MID(C5252,LEN(C5252)-2,1)="5","Anklet","")))))</x:f>
        <x:v>Bracelet</x:v>
      </x:c>
      <x:c r="E5252" s="194">
        <x:v>1</x:v>
      </x:c>
      <x:c r="F5252" s="236" t="s">
        <x:v>3275</x:v>
      </x:c>
      <x:c r="G5252" s="237" t="s">
        <x:v>2999</x:v>
      </x:c>
      <x:c r="H5252" s="237">
        <x:v>1</x:v>
      </x:c>
      <x:c r="I5252" s="448"/>
    </x:row>
    <x:row r="5253" spans="3:9">
      <x:c r="C5253" s="195" t="s">
        <x:v>9518</x:v>
      </x:c>
      <x:c r="D5253" s="194" t="s">
        <x:v>622</x:v>
      </x:c>
      <x:c r="E5253" s="194">
        <x:v>1</x:v>
      </x:c>
      <x:c r="F5253" s="195" t="s">
        <x:v>6826</x:v>
      </x:c>
      <x:c r="G5253" s="194" t="str">
        <x:f>IF(MID(F5253,LEN(F5253)-2,1)="1","Earring",IF(MID(F5253,LEN(F5253)-2,1)="2","Necklace",IF(MID(F5253,LEN(F5253)-2,1)="3","Bracelet",IF(MID(F5253,LEN(F5253)-2,1)="4","Ring",IF(MID(F5253,LEN(F5253)-2,1)="5","Anklet","")))))</x:f>
        <x:v>Earring</x:v>
      </x:c>
      <x:c r="H5253" s="194">
        <x:v>1</x:v>
      </x:c>
      <x:c r="I5253" s="448"/>
    </x:row>
    <x:row r="5254" spans="3:9">
      <x:c r="C5254" s="195" t="s">
        <x:v>11236</x:v>
      </x:c>
      <x:c r="D5254" s="194" t="str">
        <x:f t="shared" si="137"/>
        <x:v>Earring</x:v>
      </x:c>
      <x:c r="E5254" s="194">
        <x:v>1</x:v>
      </x:c>
      <x:c r="F5254" s="195" t="s">
        <x:v>6294</x:v>
      </x:c>
      <x:c r="G5254" s="194" t="str">
        <x:f>IF(MID(F5254,LEN(F5254)-2,1)="1","Earring",IF(MID(F5254,LEN(F5254)-2,1)="2","Necklace",IF(MID(F5254,LEN(F5254)-2,1)="3","Bracelet",IF(MID(F5254,LEN(F5254)-2,1)="4","Ring",IF(MID(F5254,LEN(F5254)-2,1)="5","Anklet","")))))</x:f>
        <x:v>Earring</x:v>
      </x:c>
      <x:c r="H5254" s="194">
        <x:v>1</x:v>
      </x:c>
      <x:c r="I5254" s="448"/>
    </x:row>
    <x:row r="5255" spans="3:9">
      <x:c r="C5255" s="195" t="s">
        <x:v>6826</x:v>
      </x:c>
      <x:c r="D5255" s="194" t="str">
        <x:f t="shared" si="137"/>
        <x:v>Earring</x:v>
      </x:c>
      <x:c r="E5255" s="194">
        <x:v>1</x:v>
      </x:c>
      <x:c r="F5255" s="195" t="s">
        <x:v>11063</x:v>
      </x:c>
      <x:c r="G5255" s="194" t="str">
        <x:f>IF(MID(F5255,LEN(F5255)-2,1)="1","Earring",IF(MID(F5255,LEN(F5255)-2,1)="2","Necklace",IF(MID(F5255,LEN(F5255)-2,1)="3","Bracelet",IF(MID(F5255,LEN(F5255)-2,1)="4","Ring",IF(MID(F5255,LEN(F5255)-2,1)="5","Anklet","")))))</x:f>
        <x:v>Bracelet</x:v>
      </x:c>
      <x:c r="H5255" s="194">
        <x:v>1</x:v>
      </x:c>
      <x:c r="I5255" s="448"/>
    </x:row>
    <x:row r="5256" spans="3:9">
      <x:c r="C5256" s="195" t="s">
        <x:v>6294</x:v>
      </x:c>
      <x:c r="D5256" s="194" t="str">
        <x:f t="shared" si="137"/>
        <x:v>Earring</x:v>
      </x:c>
      <x:c r="E5256" s="194">
        <x:v>1</x:v>
      </x:c>
      <x:c r="F5256" s="195" t="s">
        <x:v>4807</x:v>
      </x:c>
      <x:c r="G5256" s="194" t="str">
        <x:f>IF(MID(F5256,LEN(F5256)-2,1)="1","Earring",IF(MID(F5256,LEN(F5256)-2,1)="2","Necklace",IF(MID(F5256,LEN(F5256)-2,1)="3","Bracelet",IF(MID(F5256,LEN(F5256)-2,1)="4","Ring",IF(MID(F5256,LEN(F5256)-2,1)="5","Anklet","")))))</x:f>
        <x:v>Earring</x:v>
      </x:c>
      <x:c r="H5256" s="194">
        <x:v>1</x:v>
      </x:c>
      <x:c r="I5256" s="448"/>
    </x:row>
    <x:row r="5257" spans="3:9">
      <x:c r="C5257" s="195" t="s">
        <x:v>4807</x:v>
      </x:c>
      <x:c r="D5257" s="194" t="str">
        <x:f t="shared" si="137"/>
        <x:v>Earring</x:v>
      </x:c>
      <x:c r="E5257" s="194">
        <x:v>1</x:v>
      </x:c>
      <x:c r="F5257" s="233" t="s">
        <x:v>9237</x:v>
      </x:c>
      <x:c r="G5257" s="234" t="str">
        <x:f>IF(MID(F5257,LEN(F5257)-2,1)="1","Earring",IF(MID(F5257,LEN(F5257)-2,1)="2","Necklace",IF(MID(F5257,LEN(F5257)-2,1)="3","Bracelet",IF(MID(F5257,LEN(F5257)-2,1)="4","Ring",IF(MID(F5257,LEN(F5257)-2,1)="5","Anklet","")))))</x:f>
        <x:v>Earring</x:v>
      </x:c>
      <x:c r="H5257" s="234">
        <x:v>1</x:v>
      </x:c>
      <x:c r="I5257" s="448" t="s">
        <x:v>4958</x:v>
      </x:c>
    </x:row>
    <x:row r="5258" spans="3:9">
      <x:c r="C5258" s="195" t="s">
        <x:v>9237</x:v>
      </x:c>
      <x:c r="D5258" s="194" t="str">
        <x:f t="shared" si="137"/>
        <x:v>Earring</x:v>
      </x:c>
      <x:c r="E5258" s="194">
        <x:v>1</x:v>
      </x:c>
      <x:c r="F5258" s="233" t="s">
        <x:v>11160</x:v>
      </x:c>
      <x:c r="G5258" s="234" t="s">
        <x:v>2999</x:v>
      </x:c>
      <x:c r="H5258" s="234">
        <x:v>1</x:v>
      </x:c>
      <x:c r="I5258" s="448"/>
    </x:row>
    <x:row r="5259" spans="3:9">
      <x:c r="C5259" s="195" t="s">
        <x:v>5722</x:v>
      </x:c>
      <x:c r="D5259" s="194" t="str">
        <x:f t="shared" si="137"/>
        <x:v>Ring</x:v>
      </x:c>
      <x:c r="E5259" s="194">
        <x:v>1</x:v>
      </x:c>
      <x:c r="F5259" s="233" t="s">
        <x:v>10897</x:v>
      </x:c>
      <x:c r="G5259" s="234" t="s">
        <x:v>2999</x:v>
      </x:c>
      <x:c r="H5259" s="234">
        <x:v>1</x:v>
      </x:c>
      <x:c r="I5259" s="448"/>
    </x:row>
    <x:row r="5260" spans="5:5">
      <x:c r="E5260" s="194">
        <x:f>SUM(E5249:E5259)</x:f>
        <x:v>11</x:v>
      </x:c>
    </x:row>
    <x:row r="5261" spans="1:9">
      <x:c r="A5261" s="186">
        <x:v>46074</x:v>
      </x:c>
      <x:c r="B5261" s="452" t="s">
        <x:v>7734</x:v>
      </x:c>
      <x:c r="C5261" s="195" t="s">
        <x:v>11160</x:v>
      </x:c>
      <x:c r="D5261" s="194" t="s">
        <x:v>2999</x:v>
      </x:c>
      <x:c r="E5261" s="194">
        <x:v>1</x:v>
      </x:c>
      <x:c r="F5261" s="195" t="s">
        <x:v>11175</x:v>
      </x:c>
      <x:c r="G5261" s="194" t="str">
        <x:f>IF(MID(F5261,LEN(F5261)-2,1)="1","Earring",IF(MID(F5261,LEN(F5261)-2,1)="2","Necklace",IF(MID(F5261,LEN(F5261)-2,1)="3","Bracelet",IF(MID(F5261,LEN(F5261)-2,1)="4","Ring",IF(MID(F5261,LEN(F5261)-2,1)="5","Anklet","")))))</x:f>
        <x:v>Bracelet</x:v>
      </x:c>
      <x:c r="H5261" s="194">
        <x:v>1</x:v>
      </x:c>
      <x:c r="I5261" s="448"/>
    </x:row>
    <x:row r="5262" spans="3:9">
      <x:c r="C5262" s="195" t="s">
        <x:v>8125</x:v>
      </x:c>
      <x:c r="D5262" s="194" t="s">
        <x:v>2999</x:v>
      </x:c>
      <x:c r="E5262" s="194">
        <x:v>1</x:v>
      </x:c>
      <x:c r="F5262" s="195" t="s">
        <x:v>4520</x:v>
      </x:c>
      <x:c r="G5262" s="194" t="str">
        <x:f>IF(MID(F5262,LEN(F5262)-2,1)="1","Earring",IF(MID(F5262,LEN(F5262)-2,1)="2","Necklace",IF(MID(F5262,LEN(F5262)-2,1)="3","Bracelet",IF(MID(F5262,LEN(F5262)-2,1)="4","Ring",IF(MID(F5262,LEN(F5262)-2,1)="5","Anklet","")))))</x:f>
        <x:v>Bracelet</x:v>
      </x:c>
      <x:c r="H5262" s="194">
        <x:v>1</x:v>
      </x:c>
      <x:c r="I5262" s="448"/>
    </x:row>
    <x:row r="5263" spans="3:9">
      <x:c r="C5263" s="195" t="s">
        <x:v>11175</x:v>
      </x:c>
      <x:c r="D5263" s="194" t="str">
        <x:f t="shared" ref="D5263:D5272" si="138">IF(MID(C5263,LEN(C5263)-2,1)="1","Earring",IF(MID(C5263,LEN(C5263)-2,1)="2","Necklace",IF(MID(C5263,LEN(C5263)-2,1)="3","Bracelet",IF(MID(C5263,LEN(C5263)-2,1)="4","Ring",IF(MID(C5263,LEN(C5263)-2,1)="5","Anklet","")))))</x:f>
        <x:v>Bracelet</x:v>
      </x:c>
      <x:c r="E5263" s="194">
        <x:v>1</x:v>
      </x:c>
      <x:c r="F5263" s="195" t="s">
        <x:v>1820</x:v>
      </x:c>
      <x:c r="G5263" s="194" t="str">
        <x:f>IF(MID(F5263,LEN(F5263)-2,1)="1","Earring",IF(MID(F5263,LEN(F5263)-2,1)="2","Necklace",IF(MID(F5263,LEN(F5263)-2,1)="3","Bracelet",IF(MID(F5263,LEN(F5263)-2,1)="4","Ring",IF(MID(F5263,LEN(F5263)-2,1)="5","Anklet","")))))</x:f>
        <x:v>Earring</x:v>
      </x:c>
      <x:c r="H5263" s="194">
        <x:v>1</x:v>
      </x:c>
      <x:c r="I5263" s="448"/>
    </x:row>
    <x:row r="5264" spans="3:9">
      <x:c r="C5264" s="195" t="s">
        <x:v>4520</x:v>
      </x:c>
      <x:c r="D5264" s="194" t="str">
        <x:f t="shared" si="138"/>
        <x:v>Bracelet</x:v>
      </x:c>
      <x:c r="E5264" s="194">
        <x:v>1</x:v>
      </x:c>
      <x:c r="F5264" s="195" t="s">
        <x:v>4654</x:v>
      </x:c>
      <x:c r="G5264" s="194" t="str">
        <x:f>IF(MID(F5264,LEN(F5264)-2,1)="1","Earring",IF(MID(F5264,LEN(F5264)-2,1)="2","Necklace",IF(MID(F5264,LEN(F5264)-2,1)="3","Bracelet",IF(MID(F5264,LEN(F5264)-2,1)="4","Ring",IF(MID(F5264,LEN(F5264)-2,1)="5","Anklet","")))))</x:f>
        <x:v>Earring</x:v>
      </x:c>
      <x:c r="H5264" s="194">
        <x:v>1</x:v>
      </x:c>
      <x:c r="I5264" s="448" t="s">
        <x:v>4958</x:v>
      </x:c>
    </x:row>
    <x:row r="5265" spans="3:9">
      <x:c r="C5265" s="195" t="s">
        <x:v>1820</x:v>
      </x:c>
      <x:c r="D5265" s="194" t="str">
        <x:f t="shared" si="138"/>
        <x:v>Earring</x:v>
      </x:c>
      <x:c r="E5265" s="194">
        <x:v>1</x:v>
      </x:c>
      <x:c r="F5265" s="233" t="s">
        <x:v>9237</x:v>
      </x:c>
      <x:c r="G5265" s="234" t="str">
        <x:f>IF(MID(F5265,LEN(F5265)-2,1)="1","Earring",IF(MID(F5265,LEN(F5265)-2,1)="2","Necklace",IF(MID(F5265,LEN(F5265)-2,1)="3","Bracelet",IF(MID(F5265,LEN(F5265)-2,1)="4","Ring",IF(MID(F5265,LEN(F5265)-2,1)="5","Anklet","")))))</x:f>
        <x:v>Earring</x:v>
      </x:c>
      <x:c r="H5265" s="234">
        <x:v>1</x:v>
      </x:c>
      <x:c r="I5265" s="448" t="s">
        <x:v>7755</x:v>
      </x:c>
    </x:row>
    <x:row r="5266" spans="3:9">
      <x:c r="C5266" s="195" t="s">
        <x:v>4654</x:v>
      </x:c>
      <x:c r="D5266" s="194" t="str">
        <x:f t="shared" si="138"/>
        <x:v>Earring</x:v>
      </x:c>
      <x:c r="E5266" s="194">
        <x:v>1</x:v>
      </x:c>
      <x:c r="F5266" s="233" t="s">
        <x:v>11160</x:v>
      </x:c>
      <x:c r="G5266" s="234" t="s">
        <x:v>2999</x:v>
      </x:c>
      <x:c r="H5266" s="234">
        <x:v>1</x:v>
      </x:c>
      <x:c r="I5266" s="448" t="s">
        <x:v>4958</x:v>
      </x:c>
    </x:row>
    <x:row r="5267" spans="3:9">
      <x:c r="C5267" s="195" t="s">
        <x:v>9237</x:v>
      </x:c>
      <x:c r="D5267" s="194" t="str">
        <x:f t="shared" si="138"/>
        <x:v>Earring</x:v>
      </x:c>
      <x:c r="E5267" s="194">
        <x:v>1</x:v>
      </x:c>
      <x:c r="F5267" s="233" t="s">
        <x:v>11088</x:v>
      </x:c>
      <x:c r="G5267" s="234" t="str">
        <x:f>IF(MID(F5267,LEN(F5267)-2,1)="1","Earring",IF(MID(F5267,LEN(F5267)-2,1)="2","Necklace",IF(MID(F5267,LEN(F5267)-2,1)="3","Bracelet",IF(MID(F5267,LEN(F5267)-2,1)="4","Ring",IF(MID(F5267,LEN(F5267)-2,1)="5","Anklet","")))))</x:f>
        <x:v>Earring</x:v>
      </x:c>
      <x:c r="H5267" s="234">
        <x:v>1</x:v>
      </x:c>
      <x:c r="I5267" s="448"/>
    </x:row>
    <x:row r="5268" spans="3:9">
      <x:c r="C5268" s="195" t="s">
        <x:v>11088</x:v>
      </x:c>
      <x:c r="D5268" s="194" t="str">
        <x:f t="shared" si="138"/>
        <x:v>Earring</x:v>
      </x:c>
      <x:c r="E5268" s="194">
        <x:v>1</x:v>
      </x:c>
      <x:c r="F5268" s="233" t="s">
        <x:v>6604</x:v>
      </x:c>
      <x:c r="G5268" s="234" t="str">
        <x:f>IF(MID(F5268,LEN(F5268)-2,1)="1","Earring",IF(MID(F5268,LEN(F5268)-2,1)="2","Necklace",IF(MID(F5268,LEN(F5268)-2,1)="3","Bracelet",IF(MID(F5268,LEN(F5268)-2,1)="4","Ring",IF(MID(F5268,LEN(F5268)-2,1)="5","Anklet","")))))</x:f>
        <x:v>Earring</x:v>
      </x:c>
      <x:c r="H5268" s="234">
        <x:v>1</x:v>
      </x:c>
      <x:c r="I5268" s="448"/>
    </x:row>
    <x:row r="5269" spans="3:9">
      <x:c r="C5269" s="195" t="s">
        <x:v>6604</x:v>
      </x:c>
      <x:c r="D5269" s="194" t="str">
        <x:f t="shared" si="138"/>
        <x:v>Earring</x:v>
      </x:c>
      <x:c r="E5269" s="194">
        <x:v>1</x:v>
      </x:c>
      <x:c r="F5269" s="233" t="s">
        <x:v>6727</x:v>
      </x:c>
      <x:c r="G5269" s="234" t="str">
        <x:f>IF(MID(F5269,LEN(F5269)-2,1)="1","Earring",IF(MID(F5269,LEN(F5269)-2,1)="2","Necklace",IF(MID(F5269,LEN(F5269)-2,1)="3","Bracelet",IF(MID(F5269,LEN(F5269)-2,1)="4","Ring",IF(MID(F5269,LEN(F5269)-2,1)="5","Anklet","")))))</x:f>
        <x:v>Earring</x:v>
      </x:c>
      <x:c r="H5269" s="234">
        <x:v>1</x:v>
      </x:c>
      <x:c r="I5269" s="448"/>
    </x:row>
    <x:row r="5270" spans="3:9">
      <x:c r="C5270" s="195" t="s">
        <x:v>6727</x:v>
      </x:c>
      <x:c r="D5270" s="194" t="str">
        <x:f t="shared" si="138"/>
        <x:v>Earring</x:v>
      </x:c>
      <x:c r="E5270" s="194">
        <x:v>1</x:v>
      </x:c>
      <x:c r="F5270" s="233" t="s">
        <x:v>11067</x:v>
      </x:c>
      <x:c r="G5270" s="234" t="str">
        <x:f>IF(MID(F5270,LEN(F5270)-2,1)="1","Earring",IF(MID(F5270,LEN(F5270)-2,1)="2","Necklace",IF(MID(F5270,LEN(F5270)-2,1)="3","Bracelet",IF(MID(F5270,LEN(F5270)-2,1)="4","Ring",IF(MID(F5270,LEN(F5270)-2,1)="5","Anklet","")))))</x:f>
        <x:v>Earring</x:v>
      </x:c>
      <x:c r="H5270" s="234">
        <x:v>1</x:v>
      </x:c>
      <x:c r="I5270" s="448"/>
    </x:row>
    <x:row r="5271" spans="3:9">
      <x:c r="C5271" s="195" t="s">
        <x:v>11067</x:v>
      </x:c>
      <x:c r="D5271" s="194" t="str">
        <x:f t="shared" si="138"/>
        <x:v>Earring</x:v>
      </x:c>
      <x:c r="E5271" s="194">
        <x:v>1</x:v>
      </x:c>
      <x:c r="F5271" s="233" t="s">
        <x:v>8125</x:v>
      </x:c>
      <x:c r="G5271" s="234" t="s">
        <x:v>2999</x:v>
      </x:c>
      <x:c r="H5271" s="234">
        <x:v>1</x:v>
      </x:c>
      <x:c r="I5271" s="448"/>
    </x:row>
    <x:row r="5272" spans="3:9">
      <x:c r="C5272" s="195" t="s">
        <x:v>11212</x:v>
      </x:c>
      <x:c r="D5272" s="194" t="str">
        <x:f t="shared" si="138"/>
        <x:v>Ring</x:v>
      </x:c>
      <x:c r="E5272" s="194">
        <x:v>1</x:v>
      </x:c>
      <x:c r="F5272" s="233" t="s">
        <x:v>11212</x:v>
      </x:c>
      <x:c r="G5272" s="234" t="str">
        <x:f>IF(MID(F5272,LEN(F5272)-2,1)="1","Earring",IF(MID(F5272,LEN(F5272)-2,1)="2","Necklace",IF(MID(F5272,LEN(F5272)-2,1)="3","Bracelet",IF(MID(F5272,LEN(F5272)-2,1)="4","Ring",IF(MID(F5272,LEN(F5272)-2,1)="5","Anklet","")))))</x:f>
        <x:v>Ring</x:v>
      </x:c>
      <x:c r="H5272" s="234">
        <x:v>1</x:v>
      </x:c>
      <x:c r="I5272" s="448" t="s">
        <x:v>4958</x:v>
      </x:c>
    </x:row>
    <x:row r="5273" spans="5:5">
      <x:c r="E5273" s="194">
        <x:f>SUM(E5261:E5272)</x:f>
        <x:v>12</x:v>
      </x:c>
    </x:row>
    <x:row r="5274" spans="1:5">
      <x:c r="A5274" s="186">
        <x:v>46075</x:v>
      </x:c>
      <x:c r="B5274" s="452" t="s">
        <x:v>7772</x:v>
      </x:c>
      <x:c r="C5274" s="195" t="s">
        <x:v>11068</x:v>
      </x:c>
      <x:c r="D5274" s="194" t="str">
        <x:f t="shared" ref="D5274:D5279" si="139">IF(MID(C5274,LEN(C5274)-2,1)="1","Earring",IF(MID(C5274,LEN(C5274)-2,1)="2","Necklace",IF(MID(C5274,LEN(C5274)-2,1)="3","Bracelet",IF(MID(C5274,LEN(C5274)-2,1)="4","Ring",IF(MID(C5274,LEN(C5274)-2,1)="5","Anklet","")))))</x:f>
        <x:v>Bracelet</x:v>
      </x:c>
      <x:c r="E5274" s="194">
        <x:v>1</x:v>
      </x:c>
    </x:row>
    <x:row r="5275" spans="3:5">
      <x:c r="C5275" s="195" t="s">
        <x:v>11164</x:v>
      </x:c>
      <x:c r="D5275" s="194" t="str">
        <x:f t="shared" si="139"/>
        <x:v>Earring</x:v>
      </x:c>
      <x:c r="E5275" s="194">
        <x:v>2</x:v>
      </x:c>
    </x:row>
    <x:row r="5276" spans="3:5">
      <x:c r="C5276" s="195" t="s">
        <x:v>11180</x:v>
      </x:c>
      <x:c r="D5276" s="194" t="str">
        <x:f t="shared" si="139"/>
        <x:v>Earring</x:v>
      </x:c>
      <x:c r="E5276" s="194">
        <x:v>1</x:v>
      </x:c>
    </x:row>
    <x:row r="5277" spans="3:5">
      <x:c r="C5277" s="195" t="s">
        <x:v>10948</x:v>
      </x:c>
      <x:c r="D5277" s="194" t="str">
        <x:f t="shared" si="139"/>
        <x:v>Necklace</x:v>
      </x:c>
      <x:c r="E5277" s="194">
        <x:v>1</x:v>
      </x:c>
    </x:row>
    <x:row r="5278" spans="3:5">
      <x:c r="C5278" s="195" t="s">
        <x:v>11109</x:v>
      </x:c>
      <x:c r="D5278" s="194" t="str">
        <x:f t="shared" si="139"/>
        <x:v>Necklace</x:v>
      </x:c>
      <x:c r="E5278" s="194">
        <x:v>1</x:v>
      </x:c>
    </x:row>
    <x:row r="5279" spans="3:5">
      <x:c r="C5279" s="195" t="s">
        <x:v>5985</x:v>
      </x:c>
      <x:c r="D5279" s="194" t="str">
        <x:f t="shared" si="139"/>
        <x:v>Necklace</x:v>
      </x:c>
      <x:c r="E5279" s="194">
        <x:v>1</x:v>
      </x:c>
    </x:row>
    <x:row r="5280" spans="5:5">
      <x:c r="E5280" s="194">
        <x:f>SUM(E5274:E5279)</x:f>
        <x:v>7</x:v>
      </x:c>
    </x:row>
    <x:row r="5281" spans="1:5">
      <x:c r="A5281" s="186">
        <x:v>46076</x:v>
      </x:c>
      <x:c r="B5281" s="452" t="s">
        <x:v>7737</x:v>
      </x:c>
      <x:c r="C5281" s="195" t="s">
        <x:v>4638</x:v>
      </x:c>
      <x:c r="D5281" s="194" t="s">
        <x:v>2999</x:v>
      </x:c>
      <x:c r="E5281" s="194">
        <x:v>1</x:v>
      </x:c>
    </x:row>
    <x:row r="5282" spans="3:5">
      <x:c r="C5282" s="195" t="s">
        <x:v>6935</x:v>
      </x:c>
      <x:c r="D5282" s="194" t="str">
        <x:f t="shared" ref="D5282:D5291" si="140">IF(MID(C5282,LEN(C5282)-2,1)="1","Earring",IF(MID(C5282,LEN(C5282)-2,1)="2","Necklace",IF(MID(C5282,LEN(C5282)-2,1)="3","Bracelet",IF(MID(C5282,LEN(C5282)-2,1)="4","Ring",IF(MID(C5282,LEN(C5282)-2,1)="5","Anklet","")))))</x:f>
        <x:v>Bracelet</x:v>
      </x:c>
      <x:c r="E5282" s="194">
        <x:v>1</x:v>
      </x:c>
    </x:row>
    <x:row r="5283" spans="3:5">
      <x:c r="C5283" s="195" t="s">
        <x:v>11026</x:v>
      </x:c>
      <x:c r="D5283" s="194" t="str">
        <x:f t="shared" si="140"/>
        <x:v>Bracelet</x:v>
      </x:c>
      <x:c r="E5283" s="194">
        <x:v>1</x:v>
      </x:c>
    </x:row>
    <x:row r="5284" spans="3:5">
      <x:c r="C5284" s="195" t="s">
        <x:v>8191</x:v>
      </x:c>
      <x:c r="D5284" s="194" t="s">
        <x:v>1924</x:v>
      </x:c>
      <x:c r="E5284" s="194">
        <x:v>1</x:v>
      </x:c>
    </x:row>
    <x:row r="5285" spans="3:5">
      <x:c r="C5285" s="195" t="s">
        <x:v>3305</x:v>
      </x:c>
      <x:c r="D5285" s="194" t="str">
        <x:f t="shared" si="140"/>
        <x:v>Earring</x:v>
      </x:c>
      <x:c r="E5285" s="194">
        <x:v>1</x:v>
      </x:c>
    </x:row>
    <x:row r="5286" spans="3:5">
      <x:c r="C5286" s="195" t="s">
        <x:v>11180</x:v>
      </x:c>
      <x:c r="D5286" s="194" t="str">
        <x:f t="shared" si="140"/>
        <x:v>Earring</x:v>
      </x:c>
      <x:c r="E5286" s="194">
        <x:v>1</x:v>
      </x:c>
    </x:row>
    <x:row r="5287" spans="3:5">
      <x:c r="C5287" s="195" t="s">
        <x:v>8905</x:v>
      </x:c>
      <x:c r="D5287" s="194" t="str">
        <x:f t="shared" si="140"/>
        <x:v>Bracelet</x:v>
      </x:c>
      <x:c r="E5287" s="194">
        <x:v>1</x:v>
      </x:c>
    </x:row>
    <x:row r="5288" spans="3:5">
      <x:c r="C5288" s="195" t="s">
        <x:v>9290</x:v>
      </x:c>
      <x:c r="D5288" s="194" t="str">
        <x:f t="shared" si="140"/>
        <x:v>Necklace</x:v>
      </x:c>
      <x:c r="E5288" s="194">
        <x:v>1</x:v>
      </x:c>
    </x:row>
    <x:row r="5289" spans="3:5">
      <x:c r="C5289" s="195" t="s">
        <x:v>3358</x:v>
      </x:c>
      <x:c r="D5289" s="194" t="str">
        <x:f t="shared" si="140"/>
        <x:v>Ring</x:v>
      </x:c>
      <x:c r="E5289" s="194">
        <x:v>1</x:v>
      </x:c>
    </x:row>
    <x:row r="5290" spans="3:5">
      <x:c r="C5290" s="195" t="s">
        <x:v>11135</x:v>
      </x:c>
      <x:c r="D5290" s="194" t="str">
        <x:f t="shared" si="140"/>
        <x:v>Ring</x:v>
      </x:c>
      <x:c r="E5290" s="194">
        <x:v>1</x:v>
      </x:c>
    </x:row>
    <x:row r="5291" spans="3:5">
      <x:c r="C5291" s="195" t="s">
        <x:v>10890</x:v>
      </x:c>
      <x:c r="D5291" s="194" t="str">
        <x:f t="shared" si="140"/>
        <x:v>Ring</x:v>
      </x:c>
      <x:c r="E5291" s="194">
        <x:v>1</x:v>
      </x:c>
    </x:row>
    <x:row r="5292" spans="5:5">
      <x:c r="E5292" s="194">
        <x:f>SUM(E5281:E5291)</x:f>
        <x:v>11</x:v>
      </x:c>
    </x:row>
    <x:row r="5293" spans="1:9">
      <x:c r="A5293" s="186">
        <x:v>46077</x:v>
      </x:c>
      <x:c r="B5293" s="452" t="s">
        <x:v>7779</x:v>
      </x:c>
      <x:c r="C5293" s="195" t="s">
        <x:v>3306</x:v>
      </x:c>
      <x:c r="D5293" s="194" t="str">
        <x:f t="shared" ref="D5293:D5302" si="141">IF(MID(C5293,LEN(C5293)-2,1)="1","Earring",IF(MID(C5293,LEN(C5293)-2,1)="2","Necklace",IF(MID(C5293,LEN(C5293)-2,1)="3","Bracelet",IF(MID(C5293,LEN(C5293)-2,1)="4","Ring",IF(MID(C5293,LEN(C5293)-2,1)="5","Anklet","")))))</x:f>
        <x:v>Bracelet</x:v>
      </x:c>
      <x:c r="E5293" s="194">
        <x:v>1</x:v>
      </x:c>
      <x:c r="F5293" s="236" t="s">
        <x:v>11033</x:v>
      </x:c>
      <x:c r="G5293" s="237" t="str">
        <x:f>IF(MID(F5293,LEN(F5293)-2,1)="1","Earring",IF(MID(F5293,LEN(F5293)-2,1)="2","Necklace",IF(MID(F5293,LEN(F5293)-2,1)="3","Bracelet",IF(MID(F5293,LEN(F5293)-2,1)="4","Ring",IF(MID(F5293,LEN(F5293)-2,1)="5","Anklet","")))))</x:f>
        <x:v>Necklace</x:v>
      </x:c>
      <x:c r="H5293" s="237">
        <x:v>1</x:v>
      </x:c>
      <x:c r="I5293" s="448" t="s">
        <x:v>7755</x:v>
      </x:c>
    </x:row>
    <x:row r="5294" spans="3:9">
      <x:c r="C5294" s="195" t="s">
        <x:v>11054</x:v>
      </x:c>
      <x:c r="D5294" s="194" t="str">
        <x:f t="shared" si="141"/>
        <x:v>Bracelet</x:v>
      </x:c>
      <x:c r="E5294" s="194">
        <x:v>1</x:v>
      </x:c>
      <x:c r="F5294" s="195" t="s">
        <x:v>6855</x:v>
      </x:c>
      <x:c r="G5294" s="194" t="str">
        <x:f>IF(MID(F5294,LEN(F5294)-2,1)="1","Earring",IF(MID(F5294,LEN(F5294)-2,1)="2","Necklace",IF(MID(F5294,LEN(F5294)-2,1)="3","Bracelet",IF(MID(F5294,LEN(F5294)-2,1)="4","Ring",IF(MID(F5294,LEN(F5294)-2,1)="5","Anklet","")))))</x:f>
        <x:v>Earring</x:v>
      </x:c>
      <x:c r="H5294" s="194">
        <x:v>1</x:v>
      </x:c>
      <x:c r="I5294" s="448" t="s">
        <x:v>7755</x:v>
      </x:c>
    </x:row>
    <x:row r="5295" spans="3:9">
      <x:c r="C5295" s="195" t="s">
        <x:v>6855</x:v>
      </x:c>
      <x:c r="D5295" s="194" t="str">
        <x:f t="shared" si="141"/>
        <x:v>Earring</x:v>
      </x:c>
      <x:c r="E5295" s="194">
        <x:v>1</x:v>
      </x:c>
      <x:c r="F5295" s="195" t="s">
        <x:v>3378</x:v>
      </x:c>
      <x:c r="G5295" s="194" t="str">
        <x:f>IF(MID(F5295,LEN(F5295)-2,1)="1","Earring",IF(MID(F5295,LEN(F5295)-2,1)="2","Necklace",IF(MID(F5295,LEN(F5295)-2,1)="3","Bracelet",IF(MID(F5295,LEN(F5295)-2,1)="4","Ring",IF(MID(F5295,LEN(F5295)-2,1)="5","Anklet","")))))</x:f>
        <x:v>Ring</x:v>
      </x:c>
      <x:c r="H5295" s="194">
        <x:v>1</x:v>
      </x:c>
      <x:c r="I5295" s="448"/>
    </x:row>
    <x:row r="5296" spans="3:9">
      <x:c r="C5296" s="195" t="s">
        <x:v>6154</x:v>
      </x:c>
      <x:c r="D5296" s="194" t="str">
        <x:f t="shared" si="141"/>
        <x:v>Earring</x:v>
      </x:c>
      <x:c r="E5296" s="194">
        <x:v>1</x:v>
      </x:c>
      <x:c r="F5296" s="195" t="s">
        <x:v>4741</x:v>
      </x:c>
      <x:c r="G5296" s="194" t="str">
        <x:f>IF(MID(F5296,LEN(F5296)-2,1)="1","Earring",IF(MID(F5296,LEN(F5296)-2,1)="2","Necklace",IF(MID(F5296,LEN(F5296)-2,1)="3","Bracelet",IF(MID(F5296,LEN(F5296)-2,1)="4","Ring",IF(MID(F5296,LEN(F5296)-2,1)="5","Anklet","")))))</x:f>
        <x:v>Necklace</x:v>
      </x:c>
      <x:c r="H5296" s="194">
        <x:v>1</x:v>
      </x:c>
      <x:c r="I5296" s="448"/>
    </x:row>
    <x:row r="5297" spans="3:9">
      <x:c r="C5297" s="195" t="s">
        <x:v>6283</x:v>
      </x:c>
      <x:c r="D5297" s="194" t="str">
        <x:f t="shared" si="141"/>
        <x:v>Earring</x:v>
      </x:c>
      <x:c r="E5297" s="194">
        <x:v>1</x:v>
      </x:c>
      <x:c r="F5297" s="195" t="s">
        <x:v>3306</x:v>
      </x:c>
      <x:c r="G5297" s="194" t="str">
        <x:f>IF(MID(F5297,LEN(F5297)-2,1)="1","Earring",IF(MID(F5297,LEN(F5297)-2,1)="2","Necklace",IF(MID(F5297,LEN(F5297)-2,1)="3","Bracelet",IF(MID(F5297,LEN(F5297)-2,1)="4","Ring",IF(MID(F5297,LEN(F5297)-2,1)="5","Anklet","")))))</x:f>
        <x:v>Bracelet</x:v>
      </x:c>
      <x:c r="H5297" s="194">
        <x:v>1</x:v>
      </x:c>
      <x:c r="I5297" s="448"/>
    </x:row>
    <x:row r="5298" spans="3:9">
      <x:c r="C5298" s="195" t="s">
        <x:v>11033</x:v>
      </x:c>
      <x:c r="D5298" s="194" t="str">
        <x:f t="shared" si="141"/>
        <x:v>Necklace</x:v>
      </x:c>
      <x:c r="E5298" s="194">
        <x:v>1</x:v>
      </x:c>
      <x:c r="F5298" s="233" t="s">
        <x:v>6944</x:v>
      </x:c>
      <x:c r="G5298" s="234" t="s">
        <x:v>4665</x:v>
      </x:c>
      <x:c r="H5298" s="234">
        <x:v>1</x:v>
      </x:c>
      <x:c r="I5298" s="448"/>
    </x:row>
    <x:row r="5299" spans="3:9">
      <x:c r="C5299" s="195" t="s">
        <x:v>4741</x:v>
      </x:c>
      <x:c r="D5299" s="194" t="str">
        <x:f t="shared" si="141"/>
        <x:v>Necklace</x:v>
      </x:c>
      <x:c r="E5299" s="194">
        <x:v>1</x:v>
      </x:c>
      <x:c r="F5299" s="233" t="s">
        <x:v>6154</x:v>
      </x:c>
      <x:c r="G5299" s="234" t="str">
        <x:f>IF(MID(F5299,LEN(F5299)-2,1)="1","Earring",IF(MID(F5299,LEN(F5299)-2,1)="2","Necklace",IF(MID(F5299,LEN(F5299)-2,1)="3","Bracelet",IF(MID(F5299,LEN(F5299)-2,1)="4","Ring",IF(MID(F5299,LEN(F5299)-2,1)="5","Anklet","")))))</x:f>
        <x:v>Earring</x:v>
      </x:c>
      <x:c r="H5299" s="234">
        <x:v>1</x:v>
      </x:c>
      <x:c r="I5299" s="448"/>
    </x:row>
    <x:row r="5300" spans="3:9">
      <x:c r="C5300" s="195" t="s">
        <x:v>6690</x:v>
      </x:c>
      <x:c r="D5300" s="194" t="str">
        <x:f t="shared" si="141"/>
        <x:v>Necklace</x:v>
      </x:c>
      <x:c r="E5300" s="194">
        <x:v>1</x:v>
      </x:c>
      <x:c r="F5300" s="233" t="s">
        <x:v>11054</x:v>
      </x:c>
      <x:c r="G5300" s="234" t="str">
        <x:f>IF(MID(F5300,LEN(F5300)-2,1)="1","Earring",IF(MID(F5300,LEN(F5300)-2,1)="2","Necklace",IF(MID(F5300,LEN(F5300)-2,1)="3","Bracelet",IF(MID(F5300,LEN(F5300)-2,1)="4","Ring",IF(MID(F5300,LEN(F5300)-2,1)="5","Anklet","")))))</x:f>
        <x:v>Bracelet</x:v>
      </x:c>
      <x:c r="H5300" s="234">
        <x:v>1</x:v>
      </x:c>
      <x:c r="I5300" s="448"/>
    </x:row>
    <x:row r="5301" spans="3:9">
      <x:c r="C5301" s="195" t="s">
        <x:v>6944</x:v>
      </x:c>
      <x:c r="D5301" s="194" t="s">
        <x:v>4665</x:v>
      </x:c>
      <x:c r="E5301" s="194">
        <x:v>1</x:v>
      </x:c>
      <x:c r="F5301" s="233" t="s">
        <x:v>6283</x:v>
      </x:c>
      <x:c r="G5301" s="234" t="str">
        <x:f>IF(MID(F5301,LEN(F5301)-2,1)="1","Earring",IF(MID(F5301,LEN(F5301)-2,1)="2","Necklace",IF(MID(F5301,LEN(F5301)-2,1)="3","Bracelet",IF(MID(F5301,LEN(F5301)-2,1)="4","Ring",IF(MID(F5301,LEN(F5301)-2,1)="5","Anklet","")))))</x:f>
        <x:v>Earring</x:v>
      </x:c>
      <x:c r="H5301" s="234">
        <x:v>1</x:v>
      </x:c>
      <x:c r="I5301" s="448"/>
    </x:row>
    <x:row r="5302" spans="3:9">
      <x:c r="C5302" s="195" t="s">
        <x:v>3378</x:v>
      </x:c>
      <x:c r="D5302" s="194" t="str">
        <x:f t="shared" si="141"/>
        <x:v>Ring</x:v>
      </x:c>
      <x:c r="E5302" s="194">
        <x:v>1</x:v>
      </x:c>
      <x:c r="F5302" s="233" t="s">
        <x:v>6690</x:v>
      </x:c>
      <x:c r="G5302" s="234" t="str">
        <x:f>IF(MID(F5302,LEN(F5302)-2,1)="1","Earring",IF(MID(F5302,LEN(F5302)-2,1)="2","Necklace",IF(MID(F5302,LEN(F5302)-2,1)="3","Bracelet",IF(MID(F5302,LEN(F5302)-2,1)="4","Ring",IF(MID(F5302,LEN(F5302)-2,1)="5","Anklet","")))))</x:f>
        <x:v>Necklace</x:v>
      </x:c>
      <x:c r="H5302" s="234">
        <x:v>1</x:v>
      </x:c>
      <x:c r="I5302" s="448"/>
    </x:row>
    <x:row r="5303" spans="5:5">
      <x:c r="E5303" s="194">
        <x:f>SUM(E5293:E5302)</x:f>
        <x:v>10</x:v>
      </x:c>
    </x:row>
    <x:row r="5304" spans="1:9">
      <x:c r="A5304" s="186">
        <x:v>46078</x:v>
      </x:c>
      <x:c r="B5304" s="452" t="s">
        <x:v>7762</x:v>
      </x:c>
      <x:c r="C5304" s="195" t="s">
        <x:v>3349</x:v>
      </x:c>
      <x:c r="D5304" s="194" t="str">
        <x:f t="shared" ref="D5304:D5321" si="142">IF(MID(C5304,LEN(C5304)-2,1)="1","Earring",IF(MID(C5304,LEN(C5304)-2,1)="2","Necklace",IF(MID(C5304,LEN(C5304)-2,1)="3","Bracelet",IF(MID(C5304,LEN(C5304)-2,1)="4","Ring",IF(MID(C5304,LEN(C5304)-2,1)="5","Anklet","")))))</x:f>
        <x:v>Anklet</x:v>
      </x:c>
      <x:c r="E5304" s="194">
        <x:v>1</x:v>
      </x:c>
      <x:c r="F5304" s="195" t="s">
        <x:v>4754</x:v>
      </x:c>
      <x:c r="G5304" s="194" t="str">
        <x:f>IF(MID(F5304,LEN(F5304)-2,1)="1","Earring",IF(MID(F5304,LEN(F5304)-2,1)="2","Necklace",IF(MID(F5304,LEN(F5304)-2,1)="3","Bracelet",IF(MID(F5304,LEN(F5304)-2,1)="4","Ring",IF(MID(F5304,LEN(F5304)-2,1)="5","Anklet","")))))</x:f>
        <x:v>Necklace</x:v>
      </x:c>
      <x:c r="H5304" s="194">
        <x:v>1</x:v>
      </x:c>
      <x:c r="I5304" s="448"/>
    </x:row>
    <x:row r="5305" spans="3:9">
      <x:c r="C5305" s="195" t="s">
        <x:v>4534</x:v>
      </x:c>
      <x:c r="D5305" s="194" t="str">
        <x:f t="shared" si="142"/>
        <x:v>Bracelet</x:v>
      </x:c>
      <x:c r="E5305" s="194">
        <x:v>1</x:v>
      </x:c>
      <x:c r="F5305" s="195" t="s">
        <x:v>4534</x:v>
      </x:c>
      <x:c r="G5305" s="194" t="str">
        <x:f>IF(MID(F5305,LEN(F5305)-2,1)="1","Earring",IF(MID(F5305,LEN(F5305)-2,1)="2","Necklace",IF(MID(F5305,LEN(F5305)-2,1)="3","Bracelet",IF(MID(F5305,LEN(F5305)-2,1)="4","Ring",IF(MID(F5305,LEN(F5305)-2,1)="5","Anklet","")))))</x:f>
        <x:v>Bracelet</x:v>
      </x:c>
      <x:c r="H5305" s="194">
        <x:v>1</x:v>
      </x:c>
      <x:c r="I5305" s="448"/>
    </x:row>
    <x:row r="5306" spans="3:9">
      <x:c r="C5306" s="195" t="s">
        <x:v>11068</x:v>
      </x:c>
      <x:c r="D5306" s="194" t="str">
        <x:f t="shared" si="142"/>
        <x:v>Bracelet</x:v>
      </x:c>
      <x:c r="E5306" s="194">
        <x:v>1</x:v>
      </x:c>
      <x:c r="F5306" s="195" t="s">
        <x:v>11068</x:v>
      </x:c>
      <x:c r="G5306" s="194" t="str">
        <x:f>IF(MID(F5306,LEN(F5306)-2,1)="1","Earring",IF(MID(F5306,LEN(F5306)-2,1)="2","Necklace",IF(MID(F5306,LEN(F5306)-2,1)="3","Bracelet",IF(MID(F5306,LEN(F5306)-2,1)="4","Ring",IF(MID(F5306,LEN(F5306)-2,1)="5","Anklet","")))))</x:f>
        <x:v>Bracelet</x:v>
      </x:c>
      <x:c r="H5306" s="194">
        <x:v>1</x:v>
      </x:c>
      <x:c r="I5306" s="448" t="s">
        <x:v>7755</x:v>
      </x:c>
    </x:row>
    <x:row r="5307" spans="3:9">
      <x:c r="C5307" s="195" t="s">
        <x:v>11113</x:v>
      </x:c>
      <x:c r="D5307" s="194" t="s">
        <x:v>1924</x:v>
      </x:c>
      <x:c r="E5307" s="194">
        <x:v>1</x:v>
      </x:c>
      <x:c r="F5307" s="195" t="s">
        <x:v>9234</x:v>
      </x:c>
      <x:c r="G5307" s="194" t="str">
        <x:f>IF(MID(F5307,LEN(F5307)-2,1)="1","Earring",IF(MID(F5307,LEN(F5307)-2,1)="2","Necklace",IF(MID(F5307,LEN(F5307)-2,1)="3","Bracelet",IF(MID(F5307,LEN(F5307)-2,1)="4","Ring",IF(MID(F5307,LEN(F5307)-2,1)="5","Anklet","")))))</x:f>
        <x:v>Ring</x:v>
      </x:c>
      <x:c r="H5307" s="194">
        <x:v>1</x:v>
      </x:c>
      <x:c r="I5307" s="448"/>
    </x:row>
    <x:row r="5308" spans="3:9">
      <x:c r="C5308" s="195" t="s">
        <x:v>6845</x:v>
      </x:c>
      <x:c r="D5308" s="194" t="str">
        <x:f t="shared" si="142"/>
        <x:v>Earring</x:v>
      </x:c>
      <x:c r="E5308" s="194">
        <x:v>1</x:v>
      </x:c>
      <x:c r="F5308" s="195" t="s">
        <x:v>11008</x:v>
      </x:c>
      <x:c r="G5308" s="194" t="str">
        <x:f>IF(MID(F5308,LEN(F5308)-2,1)="1","Earring",IF(MID(F5308,LEN(F5308)-2,1)="2","Necklace",IF(MID(F5308,LEN(F5308)-2,1)="3","Bracelet",IF(MID(F5308,LEN(F5308)-2,1)="4","Ring",IF(MID(F5308,LEN(F5308)-2,1)="5","Anklet","")))))</x:f>
        <x:v>Necklace</x:v>
      </x:c>
      <x:c r="H5308" s="194">
        <x:v>1</x:v>
      </x:c>
      <x:c r="I5308" s="448" t="s">
        <x:v>4958</x:v>
      </x:c>
    </x:row>
    <x:row r="5309" spans="3:9">
      <x:c r="C5309" s="195" t="s">
        <x:v>6154</x:v>
      </x:c>
      <x:c r="D5309" s="194" t="str">
        <x:f t="shared" si="142"/>
        <x:v>Earring</x:v>
      </x:c>
      <x:c r="E5309" s="194">
        <x:v>1</x:v>
      </x:c>
      <x:c r="F5309" s="195" t="s">
        <x:v>10924</x:v>
      </x:c>
      <x:c r="G5309" s="194" t="s">
        <x:v>6843</x:v>
      </x:c>
      <x:c r="H5309" s="194">
        <x:v>2</x:v>
      </x:c>
      <x:c r="I5309" s="448" t="s">
        <x:v>4958</x:v>
      </x:c>
    </x:row>
    <x:row r="5310" spans="3:9">
      <x:c r="C5310" s="195" t="s">
        <x:v>6727</x:v>
      </x:c>
      <x:c r="D5310" s="194" t="str">
        <x:f t="shared" si="142"/>
        <x:v>Earring</x:v>
      </x:c>
      <x:c r="E5310" s="194">
        <x:v>1</x:v>
      </x:c>
      <x:c r="F5310" s="195" t="s">
        <x:v>6845</x:v>
      </x:c>
      <x:c r="G5310" s="194" t="str">
        <x:f>IF(MID(F5310,LEN(F5310)-2,1)="1","Earring",IF(MID(F5310,LEN(F5310)-2,1)="2","Necklace",IF(MID(F5310,LEN(F5310)-2,1)="3","Bracelet",IF(MID(F5310,LEN(F5310)-2,1)="4","Ring",IF(MID(F5310,LEN(F5310)-2,1)="5","Anklet","")))))</x:f>
        <x:v>Earring</x:v>
      </x:c>
      <x:c r="H5310" s="194">
        <x:v>1</x:v>
      </x:c>
      <x:c r="I5310" s="448"/>
    </x:row>
    <x:row r="5311" spans="3:9">
      <x:c r="C5311" s="195" t="s">
        <x:v>11124</x:v>
      </x:c>
      <x:c r="D5311" s="194" t="str">
        <x:f t="shared" si="142"/>
        <x:v>Earring</x:v>
      </x:c>
      <x:c r="E5311" s="194">
        <x:v>2</x:v>
      </x:c>
      <x:c r="F5311" s="233" t="s">
        <x:v>3349</x:v>
      </x:c>
      <x:c r="G5311" s="234" t="str">
        <x:f>IF(MID(F5311,LEN(F5311)-2,1)="1","Earring",IF(MID(F5311,LEN(F5311)-2,1)="2","Necklace",IF(MID(F5311,LEN(F5311)-2,1)="3","Bracelet",IF(MID(F5311,LEN(F5311)-2,1)="4","Ring",IF(MID(F5311,LEN(F5311)-2,1)="5","Anklet","")))))</x:f>
        <x:v>Anklet</x:v>
      </x:c>
      <x:c r="H5311" s="234">
        <x:v>1</x:v>
      </x:c>
      <x:c r="I5311" s="448"/>
    </x:row>
    <x:row r="5312" spans="3:9">
      <x:c r="C5312" s="195" t="s">
        <x:v>11066</x:v>
      </x:c>
      <x:c r="D5312" s="194" t="str">
        <x:f t="shared" si="142"/>
        <x:v>Earring</x:v>
      </x:c>
      <x:c r="E5312" s="194">
        <x:v>1</x:v>
      </x:c>
      <x:c r="F5312" s="233" t="s">
        <x:v>6154</x:v>
      </x:c>
      <x:c r="G5312" s="234" t="str">
        <x:f>IF(MID(F5312,LEN(F5312)-2,1)="1","Earring",IF(MID(F5312,LEN(F5312)-2,1)="2","Necklace",IF(MID(F5312,LEN(F5312)-2,1)="3","Bracelet",IF(MID(F5312,LEN(F5312)-2,1)="4","Ring",IF(MID(F5312,LEN(F5312)-2,1)="5","Anklet","")))))</x:f>
        <x:v>Earring</x:v>
      </x:c>
      <x:c r="H5312" s="234">
        <x:v>1</x:v>
      </x:c>
      <x:c r="I5312" s="448" t="s">
        <x:v>4958</x:v>
      </x:c>
    </x:row>
    <x:row r="5313" spans="3:9">
      <x:c r="C5313" s="195" t="s">
        <x:v>11081</x:v>
      </x:c>
      <x:c r="D5313" s="194" t="str">
        <x:f t="shared" si="142"/>
        <x:v>Earring</x:v>
      </x:c>
      <x:c r="E5313" s="194">
        <x:v>1</x:v>
      </x:c>
      <x:c r="F5313" s="233" t="s">
        <x:v>11131</x:v>
      </x:c>
      <x:c r="G5313" s="234" t="str">
        <x:f>IF(MID(F5313,LEN(F5313)-2,1)="1","Earring",IF(MID(F5313,LEN(F5313)-2,1)="2","Necklace",IF(MID(F5313,LEN(F5313)-2,1)="3","Bracelet",IF(MID(F5313,LEN(F5313)-2,1)="4","Ring",IF(MID(F5313,LEN(F5313)-2,1)="5","Anklet","")))))</x:f>
        <x:v>Ring</x:v>
      </x:c>
      <x:c r="H5313" s="234">
        <x:v>1</x:v>
      </x:c>
      <x:c r="I5313" s="448"/>
    </x:row>
    <x:row r="5314" spans="3:9">
      <x:c r="C5314" s="195" t="s">
        <x:v>10924</x:v>
      </x:c>
      <x:c r="D5314" s="194" t="s">
        <x:v>6843</x:v>
      </x:c>
      <x:c r="E5314" s="194">
        <x:v>2</x:v>
      </x:c>
      <x:c r="F5314" s="233" t="s">
        <x:v>6727</x:v>
      </x:c>
      <x:c r="G5314" s="234" t="str">
        <x:f>IF(MID(F5314,LEN(F5314)-2,1)="1","Earring",IF(MID(F5314,LEN(F5314)-2,1)="2","Necklace",IF(MID(F5314,LEN(F5314)-2,1)="3","Bracelet",IF(MID(F5314,LEN(F5314)-2,1)="4","Ring",IF(MID(F5314,LEN(F5314)-2,1)="5","Anklet","")))))</x:f>
        <x:v>Earring</x:v>
      </x:c>
      <x:c r="H5314" s="234">
        <x:v>1</x:v>
      </x:c>
      <x:c r="I5314" s="448"/>
    </x:row>
    <x:row r="5315" spans="3:9">
      <x:c r="C5315" s="195" t="s">
        <x:v>4754</x:v>
      </x:c>
      <x:c r="D5315" s="194" t="str">
        <x:f t="shared" si="142"/>
        <x:v>Necklace</x:v>
      </x:c>
      <x:c r="E5315" s="194">
        <x:v>1</x:v>
      </x:c>
      <x:c r="F5315" s="233" t="s">
        <x:v>11038</x:v>
      </x:c>
      <x:c r="G5315" s="234" t="str">
        <x:f>IF(MID(F5315,LEN(F5315)-2,1)="1","Earring",IF(MID(F5315,LEN(F5315)-2,1)="2","Necklace",IF(MID(F5315,LEN(F5315)-2,1)="3","Bracelet",IF(MID(F5315,LEN(F5315)-2,1)="4","Ring",IF(MID(F5315,LEN(F5315)-2,1)="5","Anklet","")))))</x:f>
        <x:v>Ring</x:v>
      </x:c>
      <x:c r="H5315" s="234">
        <x:v>1</x:v>
      </x:c>
      <x:c r="I5315" s="448"/>
    </x:row>
    <x:row r="5316" spans="3:9">
      <x:c r="C5316" s="195" t="s">
        <x:v>11008</x:v>
      </x:c>
      <x:c r="D5316" s="194" t="str">
        <x:f t="shared" si="142"/>
        <x:v>Necklace</x:v>
      </x:c>
      <x:c r="E5316" s="194">
        <x:v>1</x:v>
      </x:c>
      <x:c r="F5316" s="233" t="s">
        <x:v>10993</x:v>
      </x:c>
      <x:c r="G5316" s="234" t="str">
        <x:f>IF(MID(F5316,LEN(F5316)-2,1)="1","Earring",IF(MID(F5316,LEN(F5316)-2,1)="2","Necklace",IF(MID(F5316,LEN(F5316)-2,1)="3","Bracelet",IF(MID(F5316,LEN(F5316)-2,1)="4","Ring",IF(MID(F5316,LEN(F5316)-2,1)="5","Anklet","")))))</x:f>
        <x:v>Ring</x:v>
      </x:c>
      <x:c r="H5316" s="234">
        <x:v>1</x:v>
      </x:c>
      <x:c r="I5316" s="448" t="s">
        <x:v>7755</x:v>
      </x:c>
    </x:row>
    <x:row r="5317" spans="3:9">
      <x:c r="C5317" s="195" t="s">
        <x:v>9234</x:v>
      </x:c>
      <x:c r="D5317" s="194" t="str">
        <x:f t="shared" si="142"/>
        <x:v>Ring</x:v>
      </x:c>
      <x:c r="E5317" s="194">
        <x:v>1</x:v>
      </x:c>
      <x:c r="F5317" s="233" t="s">
        <x:v>10933</x:v>
      </x:c>
      <x:c r="G5317" s="234" t="str">
        <x:f>IF(MID(F5317,LEN(F5317)-2,1)="1","Earring",IF(MID(F5317,LEN(F5317)-2,1)="2","Necklace",IF(MID(F5317,LEN(F5317)-2,1)="3","Bracelet",IF(MID(F5317,LEN(F5317)-2,1)="4","Ring",IF(MID(F5317,LEN(F5317)-2,1)="5","Anklet","")))))</x:f>
        <x:v>Ring</x:v>
      </x:c>
      <x:c r="H5317" s="234">
        <x:v>1</x:v>
      </x:c>
      <x:c r="I5317" s="448"/>
    </x:row>
    <x:row r="5318" spans="3:9">
      <x:c r="C5318" s="195" t="s">
        <x:v>11131</x:v>
      </x:c>
      <x:c r="D5318" s="194" t="str">
        <x:f t="shared" si="142"/>
        <x:v>Ring</x:v>
      </x:c>
      <x:c r="E5318" s="194">
        <x:v>1</x:v>
      </x:c>
      <x:c r="F5318" s="233" t="s">
        <x:v>11124</x:v>
      </x:c>
      <x:c r="G5318" s="234" t="str">
        <x:f>IF(MID(F5318,LEN(F5318)-2,1)="1","Earring",IF(MID(F5318,LEN(F5318)-2,1)="2","Necklace",IF(MID(F5318,LEN(F5318)-2,1)="3","Bracelet",IF(MID(F5318,LEN(F5318)-2,1)="4","Ring",IF(MID(F5318,LEN(F5318)-2,1)="5","Anklet","")))))</x:f>
        <x:v>Earring</x:v>
      </x:c>
      <x:c r="H5318" s="234">
        <x:v>2</x:v>
      </x:c>
      <x:c r="I5318" s="448"/>
    </x:row>
    <x:row r="5319" spans="3:9">
      <x:c r="C5319" s="195" t="s">
        <x:v>11038</x:v>
      </x:c>
      <x:c r="D5319" s="194" t="str">
        <x:f t="shared" si="142"/>
        <x:v>Ring</x:v>
      </x:c>
      <x:c r="E5319" s="194">
        <x:v>1</x:v>
      </x:c>
      <x:c r="F5319" s="233" t="s">
        <x:v>11066</x:v>
      </x:c>
      <x:c r="G5319" s="234" t="str">
        <x:f>IF(MID(F5319,LEN(F5319)-2,1)="1","Earring",IF(MID(F5319,LEN(F5319)-2,1)="2","Necklace",IF(MID(F5319,LEN(F5319)-2,1)="3","Bracelet",IF(MID(F5319,LEN(F5319)-2,1)="4","Ring",IF(MID(F5319,LEN(F5319)-2,1)="5","Anklet","")))))</x:f>
        <x:v>Earring</x:v>
      </x:c>
      <x:c r="H5319" s="234">
        <x:v>1</x:v>
      </x:c>
      <x:c r="I5319" s="448"/>
    </x:row>
    <x:row r="5320" spans="3:9">
      <x:c r="C5320" s="195" t="s">
        <x:v>10993</x:v>
      </x:c>
      <x:c r="D5320" s="194" t="str">
        <x:f t="shared" si="142"/>
        <x:v>Ring</x:v>
      </x:c>
      <x:c r="E5320" s="194">
        <x:v>1</x:v>
      </x:c>
      <x:c r="F5320" s="233" t="s">
        <x:v>11081</x:v>
      </x:c>
      <x:c r="G5320" s="234" t="str">
        <x:f>IF(MID(F5320,LEN(F5320)-2,1)="1","Earring",IF(MID(F5320,LEN(F5320)-2,1)="2","Necklace",IF(MID(F5320,LEN(F5320)-2,1)="3","Bracelet",IF(MID(F5320,LEN(F5320)-2,1)="4","Ring",IF(MID(F5320,LEN(F5320)-2,1)="5","Anklet","")))))</x:f>
        <x:v>Earring</x:v>
      </x:c>
      <x:c r="H5320" s="234">
        <x:v>1</x:v>
      </x:c>
      <x:c r="I5320" s="448"/>
    </x:row>
    <x:row r="5321" spans="3:9">
      <x:c r="C5321" s="195" t="s">
        <x:v>10933</x:v>
      </x:c>
      <x:c r="D5321" s="194" t="str">
        <x:f t="shared" si="142"/>
        <x:v>Ring</x:v>
      </x:c>
      <x:c r="E5321" s="194">
        <x:v>1</x:v>
      </x:c>
      <x:c r="F5321" s="233" t="s">
        <x:v>11113</x:v>
      </x:c>
      <x:c r="G5321" s="234" t="s">
        <x:v>1924</x:v>
      </x:c>
      <x:c r="H5321" s="234">
        <x:v>1</x:v>
      </x:c>
      <x:c r="I5321" s="448" t="s">
        <x:v>4958</x:v>
      </x:c>
    </x:row>
    <x:row r="5322" spans="5:5">
      <x:c r="E5322" s="194">
        <x:f>SUM(E5304:E5321)</x:f>
        <x:v>20</x:v>
      </x:c>
    </x:row>
    <x:row r="5323" spans="1:9">
      <x:c r="A5323" s="186">
        <x:v>46079</x:v>
      </x:c>
      <x:c r="B5323" s="452" t="s">
        <x:v>7753</x:v>
      </x:c>
      <x:c r="C5323" s="195" t="s">
        <x:v>4703</x:v>
      </x:c>
      <x:c r="D5323" s="194" t="s">
        <x:v>2999</x:v>
      </x:c>
      <x:c r="E5323" s="194">
        <x:v>1</x:v>
      </x:c>
      <x:c r="F5323" s="257" t="s">
        <x:v>10753</x:v>
      </x:c>
      <x:c r="G5323" s="258" t="s">
        <x:v>6795</x:v>
      </x:c>
      <x:c r="H5323" s="258">
        <x:v>1</x:v>
      </x:c>
      <x:c r="I5323" s="448" t="s">
        <x:v>7755</x:v>
      </x:c>
    </x:row>
    <x:row r="5324" spans="3:9">
      <x:c r="C5324" s="195" t="s">
        <x:v>11104</x:v>
      </x:c>
      <x:c r="D5324" s="194" t="s">
        <x:v>2999</x:v>
      </x:c>
      <x:c r="E5324" s="194">
        <x:v>1</x:v>
      </x:c>
      <x:c r="F5324" s="236" t="s">
        <x:v>4432</x:v>
      </x:c>
      <x:c r="G5324" s="237" t="str">
        <x:f>IF(MID(F5324,LEN(F5324)-2,1)="1","Earring",IF(MID(F5324,LEN(F5324)-2,1)="2","Necklace",IF(MID(F5324,LEN(F5324)-2,1)="3","Bracelet",IF(MID(F5324,LEN(F5324)-2,1)="4","Ring",IF(MID(F5324,LEN(F5324)-2,1)="5","Anklet","")))))</x:f>
        <x:v>Bracelet</x:v>
      </x:c>
      <x:c r="H5324" s="237">
        <x:v>1</x:v>
      </x:c>
      <x:c r="I5324" s="448" t="s">
        <x:v>7755</x:v>
      </x:c>
    </x:row>
    <x:row r="5325" spans="3:9">
      <x:c r="C5325" s="195" t="s">
        <x:v>8231</x:v>
      </x:c>
      <x:c r="D5325" s="194" t="s">
        <x:v>6795</x:v>
      </x:c>
      <x:c r="E5325" s="194">
        <x:v>1</x:v>
      </x:c>
      <x:c r="F5325" s="236" t="s">
        <x:v>3412</x:v>
      </x:c>
      <x:c r="G5325" s="237" t="str">
        <x:f>IF(MID(F5325,LEN(F5325)-2,1)="1","Earring",IF(MID(F5325,LEN(F5325)-2,1)="2","Necklace",IF(MID(F5325,LEN(F5325)-2,1)="3","Bracelet",IF(MID(F5325,LEN(F5325)-2,1)="4","Ring",IF(MID(F5325,LEN(F5325)-2,1)="5","Anklet","")))))</x:f>
        <x:v>Necklace</x:v>
      </x:c>
      <x:c r="H5325" s="237">
        <x:v>1</x:v>
      </x:c>
      <x:c r="I5325" s="448"/>
    </x:row>
    <x:row r="5326" spans="3:9">
      <x:c r="C5326" s="195" t="s">
        <x:v>5666</x:v>
      </x:c>
      <x:c r="D5326" s="194" t="str">
        <x:f t="shared" ref="D5326:D5341" si="143">IF(MID(C5326,LEN(C5326)-2,1)="1","Earring",IF(MID(C5326,LEN(C5326)-2,1)="2","Necklace",IF(MID(C5326,LEN(C5326)-2,1)="3","Bracelet",IF(MID(C5326,LEN(C5326)-2,1)="4","Ring",IF(MID(C5326,LEN(C5326)-2,1)="5","Anklet","")))))</x:f>
        <x:v>Bracelet</x:v>
      </x:c>
      <x:c r="E5326" s="194">
        <x:v>1</x:v>
      </x:c>
      <x:c r="F5326" s="195" t="s">
        <x:v>3384</x:v>
      </x:c>
      <x:c r="G5326" s="194" t="str">
        <x:f>IF(MID(F5326,LEN(F5326)-2,1)="1","Earring",IF(MID(F5326,LEN(F5326)-2,1)="2","Necklace",IF(MID(F5326,LEN(F5326)-2,1)="3","Bracelet",IF(MID(F5326,LEN(F5326)-2,1)="4","Ring",IF(MID(F5326,LEN(F5326)-2,1)="5","Anklet","")))))</x:f>
        <x:v>Earring</x:v>
      </x:c>
      <x:c r="H5326" s="194">
        <x:v>1</x:v>
      </x:c>
      <x:c r="I5326" s="448"/>
    </x:row>
    <x:row r="5327" spans="3:9">
      <x:c r="C5327" s="195" t="s">
        <x:v>11054</x:v>
      </x:c>
      <x:c r="D5327" s="194" t="str">
        <x:f t="shared" si="143"/>
        <x:v>Bracelet</x:v>
      </x:c>
      <x:c r="E5327" s="194">
        <x:v>1</x:v>
      </x:c>
      <x:c r="F5327" s="195" t="s">
        <x:v>3417</x:v>
      </x:c>
      <x:c r="G5327" s="194" t="str">
        <x:f>IF(MID(F5327,LEN(F5327)-2,1)="1","Earring",IF(MID(F5327,LEN(F5327)-2,1)="2","Necklace",IF(MID(F5327,LEN(F5327)-2,1)="3","Bracelet",IF(MID(F5327,LEN(F5327)-2,1)="4","Ring",IF(MID(F5327,LEN(F5327)-2,1)="5","Anklet","")))))</x:f>
        <x:v>Ring</x:v>
      </x:c>
      <x:c r="H5327" s="194">
        <x:v>1</x:v>
      </x:c>
      <x:c r="I5327" s="448"/>
    </x:row>
    <x:row r="5328" spans="3:9">
      <x:c r="C5328" s="195" t="s">
        <x:v>3384</x:v>
      </x:c>
      <x:c r="D5328" s="194" t="str">
        <x:f t="shared" si="143"/>
        <x:v>Earring</x:v>
      </x:c>
      <x:c r="E5328" s="194">
        <x:v>1</x:v>
      </x:c>
      <x:c r="F5328" s="195" t="s">
        <x:v>4703</x:v>
      </x:c>
      <x:c r="G5328" s="194" t="s">
        <x:v>2999</x:v>
      </x:c>
      <x:c r="H5328" s="194">
        <x:v>1</x:v>
      </x:c>
      <x:c r="I5328" s="448"/>
    </x:row>
    <x:row r="5329" spans="3:9">
      <x:c r="C5329" s="195" t="s">
        <x:v>11078</x:v>
      </x:c>
      <x:c r="D5329" s="194" t="str">
        <x:f t="shared" si="143"/>
        <x:v>Earring</x:v>
      </x:c>
      <x:c r="E5329" s="194">
        <x:v>1</x:v>
      </x:c>
      <x:c r="F5329" s="195" t="s">
        <x:v>4575</x:v>
      </x:c>
      <x:c r="G5329" s="194" t="str">
        <x:f>IF(MID(F5329,LEN(F5329)-2,1)="1","Earring",IF(MID(F5329,LEN(F5329)-2,1)="2","Necklace",IF(MID(F5329,LEN(F5329)-2,1)="3","Bracelet",IF(MID(F5329,LEN(F5329)-2,1)="4","Ring",IF(MID(F5329,LEN(F5329)-2,1)="5","Anklet","")))))</x:f>
        <x:v>Necklace</x:v>
      </x:c>
      <x:c r="H5329" s="194">
        <x:v>1</x:v>
      </x:c>
      <x:c r="I5329" s="448"/>
    </x:row>
    <x:row r="5330" spans="3:9">
      <x:c r="C5330" s="195" t="s">
        <x:v>3386</x:v>
      </x:c>
      <x:c r="D5330" s="194" t="str">
        <x:f t="shared" si="143"/>
        <x:v>Earring</x:v>
      </x:c>
      <x:c r="E5330" s="194">
        <x:v>1</x:v>
      </x:c>
      <x:c r="F5330" s="195" t="s">
        <x:v>11078</x:v>
      </x:c>
      <x:c r="G5330" s="194" t="str">
        <x:f>IF(MID(F5330,LEN(F5330)-2,1)="1","Earring",IF(MID(F5330,LEN(F5330)-2,1)="2","Necklace",IF(MID(F5330,LEN(F5330)-2,1)="3","Bracelet",IF(MID(F5330,LEN(F5330)-2,1)="4","Ring",IF(MID(F5330,LEN(F5330)-2,1)="5","Anklet","")))))</x:f>
        <x:v>Earring</x:v>
      </x:c>
      <x:c r="H5330" s="194">
        <x:v>1</x:v>
      </x:c>
      <x:c r="I5330" s="448"/>
    </x:row>
    <x:row r="5331" spans="3:9">
      <x:c r="C5331" s="195" t="s">
        <x:v>6604</x:v>
      </x:c>
      <x:c r="D5331" s="194" t="str">
        <x:f t="shared" si="143"/>
        <x:v>Earring</x:v>
      </x:c>
      <x:c r="E5331" s="194">
        <x:v>1</x:v>
      </x:c>
      <x:c r="F5331" s="233" t="s">
        <x:v>3386</x:v>
      </x:c>
      <x:c r="G5331" s="234" t="str">
        <x:f>IF(MID(F5331,LEN(F5331)-2,1)="1","Earring",IF(MID(F5331,LEN(F5331)-2,1)="2","Necklace",IF(MID(F5331,LEN(F5331)-2,1)="3","Bracelet",IF(MID(F5331,LEN(F5331)-2,1)="4","Ring",IF(MID(F5331,LEN(F5331)-2,1)="5","Anklet","")))))</x:f>
        <x:v>Earring</x:v>
      </x:c>
      <x:c r="H5331" s="234">
        <x:v>1</x:v>
      </x:c>
      <x:c r="I5331" s="448"/>
    </x:row>
    <x:row r="5332" spans="3:9">
      <x:c r="C5332" s="195" t="s">
        <x:v>3305</x:v>
      </x:c>
      <x:c r="D5332" s="194" t="str">
        <x:f t="shared" si="143"/>
        <x:v>Earring</x:v>
      </x:c>
      <x:c r="E5332" s="194">
        <x:v>1</x:v>
      </x:c>
      <x:c r="F5332" s="233" t="s">
        <x:v>1886</x:v>
      </x:c>
      <x:c r="G5332" s="234" t="str">
        <x:f>IF(MID(F5332,LEN(F5332)-2,1)="1","Earring",IF(MID(F5332,LEN(F5332)-2,1)="2","Necklace",IF(MID(F5332,LEN(F5332)-2,1)="3","Bracelet",IF(MID(F5332,LEN(F5332)-2,1)="4","Ring",IF(MID(F5332,LEN(F5332)-2,1)="5","Anklet","")))))</x:f>
        <x:v>Necklace</x:v>
      </x:c>
      <x:c r="H5332" s="234">
        <x:v>2</x:v>
      </x:c>
      <x:c r="I5332" s="448" t="s">
        <x:v>4958</x:v>
      </x:c>
    </x:row>
    <x:row r="5333" spans="3:9">
      <x:c r="C5333" s="195" t="s">
        <x:v>11040</x:v>
      </x:c>
      <x:c r="D5333" s="194" t="str">
        <x:f t="shared" si="143"/>
        <x:v>Earring</x:v>
      </x:c>
      <x:c r="E5333" s="194">
        <x:v>1</x:v>
      </x:c>
      <x:c r="F5333" s="233" t="s">
        <x:v>11104</x:v>
      </x:c>
      <x:c r="G5333" s="234" t="s">
        <x:v>2999</x:v>
      </x:c>
      <x:c r="H5333" s="234">
        <x:v>1</x:v>
      </x:c>
      <x:c r="I5333" s="448"/>
    </x:row>
    <x:row r="5334" spans="3:9">
      <x:c r="C5334" s="195" t="s">
        <x:v>11081</x:v>
      </x:c>
      <x:c r="D5334" s="194" t="str">
        <x:f t="shared" si="143"/>
        <x:v>Earring</x:v>
      </x:c>
      <x:c r="E5334" s="194">
        <x:v>1</x:v>
      </x:c>
      <x:c r="F5334" s="233" t="s">
        <x:v>11179</x:v>
      </x:c>
      <x:c r="G5334" s="234" t="str">
        <x:f>IF(MID(F5334,LEN(F5334)-2,1)="1","Earring",IF(MID(F5334,LEN(F5334)-2,1)="2","Necklace",IF(MID(F5334,LEN(F5334)-2,1)="3","Bracelet",IF(MID(F5334,LEN(F5334)-2,1)="4","Ring",IF(MID(F5334,LEN(F5334)-2,1)="5","Anklet","")))))</x:f>
        <x:v>Ring</x:v>
      </x:c>
      <x:c r="H5334" s="234">
        <x:v>1</x:v>
      </x:c>
      <x:c r="I5334" s="448" t="s">
        <x:v>4958</x:v>
      </x:c>
    </x:row>
    <x:row r="5335" spans="3:9">
      <x:c r="C5335" s="195" t="s">
        <x:v>11148</x:v>
      </x:c>
      <x:c r="D5335" s="194" t="str">
        <x:f t="shared" si="143"/>
        <x:v>Earring</x:v>
      </x:c>
      <x:c r="E5335" s="194">
        <x:v>1</x:v>
      </x:c>
      <x:c r="F5335" s="233" t="s">
        <x:v>11054</x:v>
      </x:c>
      <x:c r="G5335" s="234" t="str">
        <x:f>IF(MID(F5335,LEN(F5335)-2,1)="1","Earring",IF(MID(F5335,LEN(F5335)-2,1)="2","Necklace",IF(MID(F5335,LEN(F5335)-2,1)="3","Bracelet",IF(MID(F5335,LEN(F5335)-2,1)="4","Ring",IF(MID(F5335,LEN(F5335)-2,1)="5","Anklet","")))))</x:f>
        <x:v>Bracelet</x:v>
      </x:c>
      <x:c r="H5335" s="234">
        <x:v>1</x:v>
      </x:c>
      <x:c r="I5335" s="448"/>
    </x:row>
    <x:row r="5336" spans="3:9">
      <x:c r="C5336" s="195" t="s">
        <x:v>3412</x:v>
      </x:c>
      <x:c r="D5336" s="194" t="str">
        <x:f t="shared" si="143"/>
        <x:v>Necklace</x:v>
      </x:c>
      <x:c r="E5336" s="194">
        <x:v>1</x:v>
      </x:c>
      <x:c r="F5336" s="233" t="s">
        <x:v>6604</x:v>
      </x:c>
      <x:c r="G5336" s="234" t="str">
        <x:f>IF(MID(F5336,LEN(F5336)-2,1)="1","Earring",IF(MID(F5336,LEN(F5336)-2,1)="2","Necklace",IF(MID(F5336,LEN(F5336)-2,1)="3","Bracelet",IF(MID(F5336,LEN(F5336)-2,1)="4","Ring",IF(MID(F5336,LEN(F5336)-2,1)="5","Anklet","")))))</x:f>
        <x:v>Earring</x:v>
      </x:c>
      <x:c r="H5336" s="234">
        <x:v>1</x:v>
      </x:c>
      <x:c r="I5336" s="448" t="s">
        <x:v>4958</x:v>
      </x:c>
    </x:row>
    <x:row r="5337" spans="3:9">
      <x:c r="C5337" s="195" t="s">
        <x:v>1886</x:v>
      </x:c>
      <x:c r="D5337" s="194" t="str">
        <x:f t="shared" si="143"/>
        <x:v>Necklace</x:v>
      </x:c>
      <x:c r="E5337" s="194">
        <x:v>2</x:v>
      </x:c>
      <x:c r="F5337" s="233" t="s">
        <x:v>3305</x:v>
      </x:c>
      <x:c r="G5337" s="234" t="str">
        <x:f>IF(MID(F5337,LEN(F5337)-2,1)="1","Earring",IF(MID(F5337,LEN(F5337)-2,1)="2","Necklace",IF(MID(F5337,LEN(F5337)-2,1)="3","Bracelet",IF(MID(F5337,LEN(F5337)-2,1)="4","Ring",IF(MID(F5337,LEN(F5337)-2,1)="5","Anklet","")))))</x:f>
        <x:v>Earring</x:v>
      </x:c>
      <x:c r="H5337" s="234">
        <x:v>1</x:v>
      </x:c>
      <x:c r="I5337" s="448"/>
    </x:row>
    <x:row r="5338" spans="3:9">
      <x:c r="C5338" s="195" t="s">
        <x:v>4575</x:v>
      </x:c>
      <x:c r="D5338" s="194" t="str">
        <x:f t="shared" si="143"/>
        <x:v>Necklace</x:v>
      </x:c>
      <x:c r="E5338" s="194">
        <x:v>1</x:v>
      </x:c>
      <x:c r="F5338" s="233" t="s">
        <x:v>11040</x:v>
      </x:c>
      <x:c r="G5338" s="234" t="str">
        <x:f>IF(MID(F5338,LEN(F5338)-2,1)="1","Earring",IF(MID(F5338,LEN(F5338)-2,1)="2","Necklace",IF(MID(F5338,LEN(F5338)-2,1)="3","Bracelet",IF(MID(F5338,LEN(F5338)-2,1)="4","Ring",IF(MID(F5338,LEN(F5338)-2,1)="5","Anklet","")))))</x:f>
        <x:v>Earring</x:v>
      </x:c>
      <x:c r="H5338" s="234">
        <x:v>1</x:v>
      </x:c>
      <x:c r="I5338" s="448"/>
    </x:row>
    <x:row r="5339" spans="3:9">
      <x:c r="C5339" s="195" t="s">
        <x:v>3417</x:v>
      </x:c>
      <x:c r="D5339" s="194" t="str">
        <x:f t="shared" si="143"/>
        <x:v>Ring</x:v>
      </x:c>
      <x:c r="E5339" s="194">
        <x:v>1</x:v>
      </x:c>
      <x:c r="F5339" s="233" t="s">
        <x:v>11146</x:v>
      </x:c>
      <x:c r="G5339" s="234" t="str">
        <x:f>IF(MID(F5339,LEN(F5339)-2,1)="1","Earring",IF(MID(F5339,LEN(F5339)-2,1)="2","Necklace",IF(MID(F5339,LEN(F5339)-2,1)="3","Bracelet",IF(MID(F5339,LEN(F5339)-2,1)="4","Ring",IF(MID(F5339,LEN(F5339)-2,1)="5","Anklet","")))))</x:f>
        <x:v>Ring</x:v>
      </x:c>
      <x:c r="H5339" s="234">
        <x:v>1</x:v>
      </x:c>
      <x:c r="I5339" s="448"/>
    </x:row>
    <x:row r="5340" spans="3:9">
      <x:c r="C5340" s="195" t="s">
        <x:v>11179</x:v>
      </x:c>
      <x:c r="D5340" s="194" t="str">
        <x:f t="shared" si="143"/>
        <x:v>Ring</x:v>
      </x:c>
      <x:c r="E5340" s="194">
        <x:v>1</x:v>
      </x:c>
      <x:c r="F5340" s="233" t="s">
        <x:v>11081</x:v>
      </x:c>
      <x:c r="G5340" s="234" t="str">
        <x:f>IF(MID(F5340,LEN(F5340)-2,1)="1","Earring",IF(MID(F5340,LEN(F5340)-2,1)="2","Necklace",IF(MID(F5340,LEN(F5340)-2,1)="3","Bracelet",IF(MID(F5340,LEN(F5340)-2,1)="4","Ring",IF(MID(F5340,LEN(F5340)-2,1)="5","Anklet","")))))</x:f>
        <x:v>Earring</x:v>
      </x:c>
      <x:c r="H5340" s="234">
        <x:v>1</x:v>
      </x:c>
      <x:c r="I5340" s="448"/>
    </x:row>
    <x:row r="5341" spans="3:9">
      <x:c r="C5341" s="195" t="s">
        <x:v>11146</x:v>
      </x:c>
      <x:c r="D5341" s="194" t="str">
        <x:f t="shared" si="143"/>
        <x:v>Ring</x:v>
      </x:c>
      <x:c r="E5341" s="194">
        <x:v>1</x:v>
      </x:c>
      <x:c r="F5341" s="233" t="s">
        <x:v>11148</x:v>
      </x:c>
      <x:c r="G5341" s="234" t="str">
        <x:f>IF(MID(F5341,LEN(F5341)-2,1)="1","Earring",IF(MID(F5341,LEN(F5341)-2,1)="2","Necklace",IF(MID(F5341,LEN(F5341)-2,1)="3","Bracelet",IF(MID(F5341,LEN(F5341)-2,1)="4","Ring",IF(MID(F5341,LEN(F5341)-2,1)="5","Anklet","")))))</x:f>
        <x:v>Earring</x:v>
      </x:c>
      <x:c r="H5341" s="234">
        <x:v>1</x:v>
      </x:c>
      <x:c r="I5341" s="448"/>
    </x:row>
    <x:row r="5342" spans="5:5">
      <x:c r="E5342" s="194">
        <x:f>SUM(E5323:E5341)</x:f>
        <x:v>20</x:v>
      </x:c>
    </x:row>
    <x:row r="5343" spans="1:9">
      <x:c r="A5343" s="186">
        <x:v>46080</x:v>
      </x:c>
      <x:c r="B5343" s="452" t="s">
        <x:v>7716</x:v>
      </x:c>
      <x:c r="C5343" s="195" t="s">
        <x:v>2349</x:v>
      </x:c>
      <x:c r="D5343" s="194" t="str">
        <x:f t="shared" ref="D5343:D5349" si="144">IF(MID(C5343,LEN(C5343)-2,1)="1","Earring",IF(MID(C5343,LEN(C5343)-2,1)="2","Necklace",IF(MID(C5343,LEN(C5343)-2,1)="3","Bracelet",IF(MID(C5343,LEN(C5343)-2,1)="4","Ring",IF(MID(C5343,LEN(C5343)-2,1)="5","Anklet","")))))</x:f>
        <x:v>Earring</x:v>
      </x:c>
      <x:c r="E5343" s="194">
        <x:v>1</x:v>
      </x:c>
      <x:c r="F5343" s="257" t="s">
        <x:v>10825</x:v>
      </x:c>
      <x:c r="G5343" s="258" t="str">
        <x:f>IF(MID(F5343,LEN(F5343)-2,1)="1","Earring",IF(MID(F5343,LEN(F5343)-2,1)="2","Necklace",IF(MID(F5343,LEN(F5343)-2,1)="3","Bracelet",IF(MID(F5343,LEN(F5343)-2,1)="4","Ring",IF(MID(F5343,LEN(F5343)-2,1)="5","Anklet","")))))</x:f>
        <x:v>Bracelet</x:v>
      </x:c>
      <x:c r="H5343" s="258">
        <x:v>1</x:v>
      </x:c>
      <x:c r="I5343" s="448" t="s">
        <x:v>7755</x:v>
      </x:c>
    </x:row>
    <x:row r="5344" spans="3:9">
      <x:c r="C5344" s="195" t="s">
        <x:v>11150</x:v>
      </x:c>
      <x:c r="D5344" s="194" t="str">
        <x:f t="shared" si="144"/>
        <x:v>Earring</x:v>
      </x:c>
      <x:c r="E5344" s="194">
        <x:v>1</x:v>
      </x:c>
      <x:c r="F5344" s="236" t="s">
        <x:v>2349</x:v>
      </x:c>
      <x:c r="G5344" s="237" t="str">
        <x:f>IF(MID(F5344,LEN(F5344)-2,1)="1","Earring",IF(MID(F5344,LEN(F5344)-2,1)="2","Necklace",IF(MID(F5344,LEN(F5344)-2,1)="3","Bracelet",IF(MID(F5344,LEN(F5344)-2,1)="4","Ring",IF(MID(F5344,LEN(F5344)-2,1)="5","Anklet","")))))</x:f>
        <x:v>Earring</x:v>
      </x:c>
      <x:c r="H5344" s="237">
        <x:v>1</x:v>
      </x:c>
      <x:c r="I5344" s="448"/>
    </x:row>
    <x:row r="5345" spans="3:9">
      <x:c r="C5345" s="195" t="s">
        <x:v>8905</x:v>
      </x:c>
      <x:c r="D5345" s="194" t="str">
        <x:f t="shared" si="144"/>
        <x:v>Bracelet</x:v>
      </x:c>
      <x:c r="E5345" s="194">
        <x:v>1</x:v>
      </x:c>
      <x:c r="F5345" s="233" t="s">
        <x:v>11155</x:v>
      </x:c>
      <x:c r="G5345" s="234" t="str">
        <x:f>IF(MID(F5345,LEN(F5345)-2,1)="1","Earring",IF(MID(F5345,LEN(F5345)-2,1)="2","Necklace",IF(MID(F5345,LEN(F5345)-2,1)="3","Bracelet",IF(MID(F5345,LEN(F5345)-2,1)="4","Ring",IF(MID(F5345,LEN(F5345)-2,1)="5","Anklet","")))))</x:f>
        <x:v>Ring</x:v>
      </x:c>
      <x:c r="H5345" s="234">
        <x:v>1</x:v>
      </x:c>
      <x:c r="I5345" s="448"/>
    </x:row>
    <x:row r="5346" spans="3:9">
      <x:c r="C5346" s="195" t="s">
        <x:v>11144</x:v>
      </x:c>
      <x:c r="D5346" s="194" t="str">
        <x:f t="shared" si="144"/>
        <x:v>Necklace</x:v>
      </x:c>
      <x:c r="E5346" s="194">
        <x:v>1</x:v>
      </x:c>
      <x:c r="F5346" s="233" t="s">
        <x:v>11144</x:v>
      </x:c>
      <x:c r="G5346" s="234" t="str">
        <x:f>IF(MID(F5346,LEN(F5346)-2,1)="1","Earring",IF(MID(F5346,LEN(F5346)-2,1)="2","Necklace",IF(MID(F5346,LEN(F5346)-2,1)="3","Bracelet",IF(MID(F5346,LEN(F5346)-2,1)="4","Ring",IF(MID(F5346,LEN(F5346)-2,1)="5","Anklet","")))))</x:f>
        <x:v>Necklace</x:v>
      </x:c>
      <x:c r="H5346" s="234">
        <x:v>1</x:v>
      </x:c>
      <x:c r="I5346" s="448"/>
    </x:row>
    <x:row r="5347" spans="3:9">
      <x:c r="C5347" s="195" t="s">
        <x:v>1886</x:v>
      </x:c>
      <x:c r="D5347" s="194" t="str">
        <x:f t="shared" si="144"/>
        <x:v>Necklace</x:v>
      </x:c>
      <x:c r="E5347" s="194">
        <x:v>1</x:v>
      </x:c>
      <x:c r="F5347" s="233" t="s">
        <x:v>3423</x:v>
      </x:c>
      <x:c r="G5347" s="234" t="str">
        <x:f>IF(MID(F5347,LEN(F5347)-2,1)="1","Earring",IF(MID(F5347,LEN(F5347)-2,1)="2","Necklace",IF(MID(F5347,LEN(F5347)-2,1)="3","Bracelet",IF(MID(F5347,LEN(F5347)-2,1)="4","Ring",IF(MID(F5347,LEN(F5347)-2,1)="5","Anklet","")))))</x:f>
        <x:v>Ring</x:v>
      </x:c>
      <x:c r="H5347" s="234">
        <x:v>1</x:v>
      </x:c>
      <x:c r="I5347" s="448"/>
    </x:row>
    <x:row r="5348" spans="3:9">
      <x:c r="C5348" s="195" t="s">
        <x:v>11155</x:v>
      </x:c>
      <x:c r="D5348" s="194" t="str">
        <x:f t="shared" si="144"/>
        <x:v>Ring</x:v>
      </x:c>
      <x:c r="E5348" s="194">
        <x:v>1</x:v>
      </x:c>
      <x:c r="F5348" s="233" t="s">
        <x:v>1886</x:v>
      </x:c>
      <x:c r="G5348" s="234" t="str">
        <x:f>IF(MID(F5348,LEN(F5348)-2,1)="1","Earring",IF(MID(F5348,LEN(F5348)-2,1)="2","Necklace",IF(MID(F5348,LEN(F5348)-2,1)="3","Bracelet",IF(MID(F5348,LEN(F5348)-2,1)="4","Ring",IF(MID(F5348,LEN(F5348)-2,1)="5","Anklet","")))))</x:f>
        <x:v>Necklace</x:v>
      </x:c>
      <x:c r="H5348" s="234">
        <x:v>1</x:v>
      </x:c>
      <x:c r="I5348" s="448" t="s">
        <x:v>7755</x:v>
      </x:c>
    </x:row>
    <x:row r="5349" spans="3:9">
      <x:c r="C5349" s="195" t="s">
        <x:v>3423</x:v>
      </x:c>
      <x:c r="D5349" s="194" t="str">
        <x:f t="shared" si="144"/>
        <x:v>Ring</x:v>
      </x:c>
      <x:c r="E5349" s="194">
        <x:v>1</x:v>
      </x:c>
      <x:c r="F5349" s="233" t="s">
        <x:v>11150</x:v>
      </x:c>
      <x:c r="G5349" s="234" t="str">
        <x:f>IF(MID(F5349,LEN(F5349)-2,1)="1","Earring",IF(MID(F5349,LEN(F5349)-2,1)="2","Necklace",IF(MID(F5349,LEN(F5349)-2,1)="3","Bracelet",IF(MID(F5349,LEN(F5349)-2,1)="4","Ring",IF(MID(F5349,LEN(F5349)-2,1)="5","Anklet","")))))</x:f>
        <x:v>Earring</x:v>
      </x:c>
      <x:c r="H5349" s="234">
        <x:v>1</x:v>
      </x:c>
      <x:c r="I5349" s="448" t="s">
        <x:v>4958</x:v>
      </x:c>
    </x:row>
    <x:row r="5350" spans="5:5">
      <x:c r="E5350" s="194">
        <x:f>SUM(E5343:E5349)</x:f>
        <x:v>7</x:v>
      </x:c>
    </x:row>
    <x:row r="5351" spans="1:9">
      <x:c r="A5351" s="186">
        <x:v>46081</x:v>
      </x:c>
      <x:c r="B5351" s="452" t="s">
        <x:v>7734</x:v>
      </x:c>
      <x:c r="C5351" s="195" t="s">
        <x:v>11022</x:v>
      </x:c>
      <x:c r="D5351" s="194" t="str">
        <x:f t="shared" ref="D5351:D5353" si="145">IF(MID(C5351,LEN(C5351)-2,1)="1","Earring",IF(MID(C5351,LEN(C5351)-2,1)="2","Necklace",IF(MID(C5351,LEN(C5351)-2,1)="3","Bracelet",IF(MID(C5351,LEN(C5351)-2,1)="4","Ring",IF(MID(C5351,LEN(C5351)-2,1)="5","Anklet","")))))</x:f>
        <x:v>Earring</x:v>
      </x:c>
      <x:c r="E5351" s="194">
        <x:v>1</x:v>
      </x:c>
      <x:c r="F5351" s="233" t="s">
        <x:v>11022</x:v>
      </x:c>
      <x:c r="G5351" s="234" t="str">
        <x:f>IF(MID(F5351,LEN(F5351)-2,1)="1","Earring",IF(MID(F5351,LEN(F5351)-2,1)="2","Necklace",IF(MID(F5351,LEN(F5351)-2,1)="3","Bracelet",IF(MID(F5351,LEN(F5351)-2,1)="4","Ring",IF(MID(F5351,LEN(F5351)-2,1)="5","Anklet","")))))</x:f>
        <x:v>Earring</x:v>
      </x:c>
      <x:c r="H5351" s="234">
        <x:v>1</x:v>
      </x:c>
      <x:c r="I5351" s="448"/>
    </x:row>
    <x:row r="5352" spans="3:9">
      <x:c r="C5352" s="195" t="s">
        <x:v>11009</x:v>
      </x:c>
      <x:c r="D5352" s="194" t="str">
        <x:f t="shared" si="145"/>
        <x:v>Necklace</x:v>
      </x:c>
      <x:c r="E5352" s="194">
        <x:v>1</x:v>
      </x:c>
      <x:c r="F5352" s="233" t="s">
        <x:v>11009</x:v>
      </x:c>
      <x:c r="G5352" s="234" t="str">
        <x:f>IF(MID(F5352,LEN(F5352)-2,1)="1","Earring",IF(MID(F5352,LEN(F5352)-2,1)="2","Necklace",IF(MID(F5352,LEN(F5352)-2,1)="3","Bracelet",IF(MID(F5352,LEN(F5352)-2,1)="4","Ring",IF(MID(F5352,LEN(F5352)-2,1)="5","Anklet","")))))</x:f>
        <x:v>Necklace</x:v>
      </x:c>
      <x:c r="H5352" s="234">
        <x:v>1</x:v>
      </x:c>
      <x:c r="I5352" s="448" t="s">
        <x:v>4958</x:v>
      </x:c>
    </x:row>
    <x:row r="5353" spans="3:9">
      <x:c r="C5353" s="195" t="s">
        <x:v>6709</x:v>
      </x:c>
      <x:c r="D5353" s="194" t="str">
        <x:f t="shared" si="145"/>
        <x:v>Ring</x:v>
      </x:c>
      <x:c r="E5353" s="194">
        <x:v>1</x:v>
      </x:c>
      <x:c r="F5353" s="233" t="s">
        <x:v>6709</x:v>
      </x:c>
      <x:c r="G5353" s="234" t="str">
        <x:f>IF(MID(F5353,LEN(F5353)-2,1)="1","Earring",IF(MID(F5353,LEN(F5353)-2,1)="2","Necklace",IF(MID(F5353,LEN(F5353)-2,1)="3","Bracelet",IF(MID(F5353,LEN(F5353)-2,1)="4","Ring",IF(MID(F5353,LEN(F5353)-2,1)="5","Anklet","")))))</x:f>
        <x:v>Ring</x:v>
      </x:c>
      <x:c r="H5353" s="234">
        <x:v>1</x:v>
      </x:c>
      <x:c r="I5353" s="448"/>
    </x:row>
    <x:row r="5354" spans="5:5">
      <x:c r="E5354" s="194">
        <x:f>SUM(E5351:E5353)</x:f>
        <x:v>3</x:v>
      </x:c>
    </x:row>
    <x:row r="5355" spans="1:9">
      <x:c r="A5355" s="186">
        <x:v>46082</x:v>
      </x:c>
      <x:c r="B5355" s="452" t="s">
        <x:v>7772</x:v>
      </x:c>
      <x:c r="C5355" s="195" t="s">
        <x:v>8842</x:v>
      </x:c>
      <x:c r="D5355" s="194" t="s">
        <x:v>2999</x:v>
      </x:c>
      <x:c r="E5355" s="194">
        <x:v>1</x:v>
      </x:c>
      <x:c r="F5355" s="195" t="s">
        <x:v>9271</x:v>
      </x:c>
      <x:c r="G5355" s="194" t="s">
        <x:v>2999</x:v>
      </x:c>
      <x:c r="H5355" s="194">
        <x:v>1</x:v>
      </x:c>
      <x:c r="I5355" s="448" t="s">
        <x:v>7755</x:v>
      </x:c>
    </x:row>
    <x:row r="5356" spans="3:9">
      <x:c r="C5356" s="195" t="s">
        <x:v>2329</x:v>
      </x:c>
      <x:c r="D5356" s="194" t="s">
        <x:v>2999</x:v>
      </x:c>
      <x:c r="E5356" s="194">
        <x:v>1</x:v>
      </x:c>
      <x:c r="F5356" s="195" t="s">
        <x:v>8873</x:v>
      </x:c>
      <x:c r="G5356" s="194" t="str">
        <x:f>IF(MID(F5356,LEN(F5356)-2,1)="1","Earring",IF(MID(F5356,LEN(F5356)-2,1)="2","Necklace",IF(MID(F5356,LEN(F5356)-2,1)="3","Bracelet",IF(MID(F5356,LEN(F5356)-2,1)="4","Ring",IF(MID(F5356,LEN(F5356)-2,1)="5","Anklet","")))))</x:f>
        <x:v>Earring</x:v>
      </x:c>
      <x:c r="H5356" s="194">
        <x:v>1</x:v>
      </x:c>
      <x:c r="I5356" s="448"/>
    </x:row>
    <x:row r="5357" spans="3:9">
      <x:c r="C5357" s="195" t="s">
        <x:v>8873</x:v>
      </x:c>
      <x:c r="D5357" s="194" t="str">
        <x:f t="shared" ref="D5357:D5359" si="146">IF(MID(C5357,LEN(C5357)-2,1)="1","Earring",IF(MID(C5357,LEN(C5357)-2,1)="2","Necklace",IF(MID(C5357,LEN(C5357)-2,1)="3","Bracelet",IF(MID(C5357,LEN(C5357)-2,1)="4","Ring",IF(MID(C5357,LEN(C5357)-2,1)="5","Anklet","")))))</x:f>
        <x:v>Earring</x:v>
      </x:c>
      <x:c r="E5357" s="194">
        <x:v>1</x:v>
      </x:c>
      <x:c r="F5357" s="195" t="s">
        <x:v>10950</x:v>
      </x:c>
      <x:c r="G5357" s="194" t="str">
        <x:f>IF(MID(F5357,LEN(F5357)-2,1)="1","Earring",IF(MID(F5357,LEN(F5357)-2,1)="2","Necklace",IF(MID(F5357,LEN(F5357)-2,1)="3","Bracelet",IF(MID(F5357,LEN(F5357)-2,1)="4","Ring",IF(MID(F5357,LEN(F5357)-2,1)="5","Anklet","")))))</x:f>
        <x:v>Necklace</x:v>
      </x:c>
      <x:c r="H5357" s="194">
        <x:v>1</x:v>
      </x:c>
      <x:c r="I5357" s="448"/>
    </x:row>
    <x:row r="5358" spans="3:9">
      <x:c r="C5358" s="195" t="s">
        <x:v>10950</x:v>
      </x:c>
      <x:c r="D5358" s="194" t="str">
        <x:f t="shared" si="146"/>
        <x:v>Necklace</x:v>
      </x:c>
      <x:c r="E5358" s="194">
        <x:v>1</x:v>
      </x:c>
      <x:c r="F5358" s="195" t="s">
        <x:v>4752</x:v>
      </x:c>
      <x:c r="G5358" s="194" t="str">
        <x:f>IF(MID(F5358,LEN(F5358)-2,1)="1","Earring",IF(MID(F5358,LEN(F5358)-2,1)="2","Necklace",IF(MID(F5358,LEN(F5358)-2,1)="3","Bracelet",IF(MID(F5358,LEN(F5358)-2,1)="4","Ring",IF(MID(F5358,LEN(F5358)-2,1)="5","Anklet","")))))</x:f>
        <x:v>Necklace</x:v>
      </x:c>
      <x:c r="H5358" s="194">
        <x:v>1</x:v>
      </x:c>
      <x:c r="I5358" s="448"/>
    </x:row>
    <x:row r="5359" spans="3:9">
      <x:c r="C5359" s="195" t="s">
        <x:v>4752</x:v>
      </x:c>
      <x:c r="D5359" s="194" t="str">
        <x:f t="shared" si="146"/>
        <x:v>Necklace</x:v>
      </x:c>
      <x:c r="E5359" s="194">
        <x:v>1</x:v>
      </x:c>
      <x:c r="F5359" s="195" t="s">
        <x:v>2329</x:v>
      </x:c>
      <x:c r="G5359" s="194" t="s">
        <x:v>2999</x:v>
      </x:c>
      <x:c r="H5359" s="194">
        <x:v>1</x:v>
      </x:c>
      <x:c r="I5359" s="448"/>
    </x:row>
    <x:row r="5360" spans="5:5">
      <x:c r="E5360" s="194">
        <x:f>SUM(E5355:E5359)</x:f>
        <x:v>5</x:v>
      </x:c>
    </x:row>
    <x:row r="5361" spans="1:9">
      <x:c r="A5361" s="186">
        <x:v>46083</x:v>
      </x:c>
      <x:c r="B5361" s="452" t="s">
        <x:v>7737</x:v>
      </x:c>
      <x:c r="C5361" s="195" t="s">
        <x:v>10989</x:v>
      </x:c>
      <x:c r="D5361" s="194" t="s">
        <x:v>2999</x:v>
      </x:c>
      <x:c r="E5361" s="194">
        <x:v>1</x:v>
      </x:c>
      <x:c r="F5361" s="195" t="s">
        <x:v>11047</x:v>
      </x:c>
      <x:c r="G5361" s="194" t="str">
        <x:f>IF(MID(F5361,LEN(F5361)-2,1)="1","Earring",IF(MID(F5361,LEN(F5361)-2,1)="2","Necklace",IF(MID(F5361,LEN(F5361)-2,1)="3","Bracelet",IF(MID(F5361,LEN(F5361)-2,1)="4","Ring",IF(MID(F5361,LEN(F5361)-2,1)="5","Anklet","")))))</x:f>
        <x:v>Bracelet</x:v>
      </x:c>
      <x:c r="H5361" s="194">
        <x:v>1</x:v>
      </x:c>
      <x:c r="I5361" s="448"/>
    </x:row>
    <x:row r="5362" spans="3:9">
      <x:c r="C5362" s="195" t="s">
        <x:v>11047</x:v>
      </x:c>
      <x:c r="D5362" s="194" t="str">
        <x:f t="shared" ref="D5362:D5364" si="147">IF(MID(C5362,LEN(C5362)-2,1)="1","Earring",IF(MID(C5362,LEN(C5362)-2,1)="2","Necklace",IF(MID(C5362,LEN(C5362)-2,1)="3","Bracelet",IF(MID(C5362,LEN(C5362)-2,1)="4","Ring",IF(MID(C5362,LEN(C5362)-2,1)="5","Anklet","")))))</x:f>
        <x:v>Bracelet</x:v>
      </x:c>
      <x:c r="E5362" s="194">
        <x:v>1</x:v>
      </x:c>
      <x:c r="F5362" s="195" t="s">
        <x:v>6231</x:v>
      </x:c>
      <x:c r="G5362" s="194" t="str">
        <x:f>IF(MID(F5362,LEN(F5362)-2,1)="1","Earring",IF(MID(F5362,LEN(F5362)-2,1)="2","Necklace",IF(MID(F5362,LEN(F5362)-2,1)="3","Bracelet",IF(MID(F5362,LEN(F5362)-2,1)="4","Ring",IF(MID(F5362,LEN(F5362)-2,1)="5","Anklet","")))))</x:f>
        <x:v>Ring</x:v>
      </x:c>
      <x:c r="H5362" s="194">
        <x:v>1</x:v>
      </x:c>
      <x:c r="I5362" s="448"/>
    </x:row>
    <x:row r="5363" spans="3:9">
      <x:c r="C5363" s="195" t="s">
        <x:v>8796</x:v>
      </x:c>
      <x:c r="D5363" s="194" t="str">
        <x:f t="shared" si="147"/>
        <x:v>Bracelet</x:v>
      </x:c>
      <x:c r="E5363" s="194">
        <x:v>1</x:v>
      </x:c>
      <x:c r="F5363" s="195" t="s">
        <x:v>10989</x:v>
      </x:c>
      <x:c r="G5363" s="194" t="s">
        <x:v>2999</x:v>
      </x:c>
      <x:c r="H5363" s="194">
        <x:v>1</x:v>
      </x:c>
      <x:c r="I5363" s="448"/>
    </x:row>
    <x:row r="5364" spans="3:9">
      <x:c r="C5364" s="195" t="s">
        <x:v>6231</x:v>
      </x:c>
      <x:c r="D5364" s="194" t="str">
        <x:f t="shared" si="147"/>
        <x:v>Ring</x:v>
      </x:c>
      <x:c r="E5364" s="194">
        <x:v>1</x:v>
      </x:c>
      <x:c r="F5364" s="195" t="s">
        <x:v>8796</x:v>
      </x:c>
      <x:c r="G5364" s="194" t="str">
        <x:f>IF(MID(F5364,LEN(F5364)-2,1)="1","Earring",IF(MID(F5364,LEN(F5364)-2,1)="2","Necklace",IF(MID(F5364,LEN(F5364)-2,1)="3","Bracelet",IF(MID(F5364,LEN(F5364)-2,1)="4","Ring",IF(MID(F5364,LEN(F5364)-2,1)="5","Anklet","")))))</x:f>
        <x:v>Bracelet</x:v>
      </x:c>
      <x:c r="H5364" s="194">
        <x:v>1</x:v>
      </x:c>
      <x:c r="I5364" s="448"/>
    </x:row>
    <x:row r="5365" spans="5:5">
      <x:c r="E5365" s="194">
        <x:f>SUM(E5361:E5364)</x:f>
        <x:v>4</x:v>
      </x:c>
    </x:row>
    <x:row r="5366" spans="1:9">
      <x:c r="A5366" s="186">
        <x:v>46084</x:v>
      </x:c>
      <x:c r="B5366" s="452" t="s">
        <x:v>7779</x:v>
      </x:c>
      <x:c r="C5366" s="195" t="s">
        <x:v>4703</x:v>
      </x:c>
      <x:c r="D5366" s="194" t="s">
        <x:v>2999</x:v>
      </x:c>
      <x:c r="E5366" s="194">
        <x:v>1</x:v>
      </x:c>
      <x:c r="F5366" s="195" t="s">
        <x:v>5868</x:v>
      </x:c>
      <x:c r="G5366" s="194" t="str">
        <x:f>IF(MID(F5366,LEN(F5366)-2,1)="1","Earring",IF(MID(F5366,LEN(F5366)-2,1)="2","Necklace",IF(MID(F5366,LEN(F5366)-2,1)="3","Bracelet",IF(MID(F5366,LEN(F5366)-2,1)="4","Ring",IF(MID(F5366,LEN(F5366)-2,1)="5","Anklet","")))))</x:f>
        <x:v>Bracelet</x:v>
      </x:c>
      <x:c r="H5366" s="194">
        <x:v>1</x:v>
      </x:c>
      <x:c r="I5366" s="448"/>
    </x:row>
    <x:row r="5367" spans="3:9">
      <x:c r="C5367" s="195" t="s">
        <x:v>6098</x:v>
      </x:c>
      <x:c r="D5367" s="194" t="s">
        <x:v>2999</x:v>
      </x:c>
      <x:c r="E5367" s="194">
        <x:v>1</x:v>
      </x:c>
      <x:c r="F5367" s="195" t="s">
        <x:v>6588</x:v>
      </x:c>
      <x:c r="G5367" s="194" t="str">
        <x:f>IF(MID(F5367,LEN(F5367)-2,1)="1","Earring",IF(MID(F5367,LEN(F5367)-2,1)="2","Necklace",IF(MID(F5367,LEN(F5367)-2,1)="3","Bracelet",IF(MID(F5367,LEN(F5367)-2,1)="4","Ring",IF(MID(F5367,LEN(F5367)-2,1)="5","Anklet","")))))</x:f>
        <x:v>Earring</x:v>
      </x:c>
      <x:c r="H5367" s="194">
        <x:v>1</x:v>
      </x:c>
      <x:c r="I5367" s="448"/>
    </x:row>
    <x:row r="5368" spans="3:9">
      <x:c r="C5368" s="195" t="s">
        <x:v>10973</x:v>
      </x:c>
      <x:c r="D5368" s="194" t="s">
        <x:v>2999</x:v>
      </x:c>
      <x:c r="E5368" s="194">
        <x:v>1</x:v>
      </x:c>
      <x:c r="F5368" s="195" t="s">
        <x:v>4703</x:v>
      </x:c>
      <x:c r="G5368" s="194" t="s">
        <x:v>2999</x:v>
      </x:c>
      <x:c r="H5368" s="194">
        <x:v>1</x:v>
      </x:c>
      <x:c r="I5368" s="448" t="s">
        <x:v>4958</x:v>
      </x:c>
    </x:row>
    <x:row r="5369" spans="3:9">
      <x:c r="C5369" s="195" t="s">
        <x:v>6588</x:v>
      </x:c>
      <x:c r="D5369" s="194" t="str">
        <x:f t="shared" ref="D5369:D5372" si="148">IF(MID(C5369,LEN(C5369)-2,1)="1","Earring",IF(MID(C5369,LEN(C5369)-2,1)="2","Necklace",IF(MID(C5369,LEN(C5369)-2,1)="3","Bracelet",IF(MID(C5369,LEN(C5369)-2,1)="4","Ring",IF(MID(C5369,LEN(C5369)-2,1)="5","Anklet","")))))</x:f>
        <x:v>Earring</x:v>
      </x:c>
      <x:c r="E5369" s="194">
        <x:v>1</x:v>
      </x:c>
      <x:c r="F5369" s="195" t="s">
        <x:v>6098</x:v>
      </x:c>
      <x:c r="G5369" s="194" t="s">
        <x:v>2999</x:v>
      </x:c>
      <x:c r="H5369" s="194">
        <x:v>1</x:v>
      </x:c>
      <x:c r="I5369" s="448"/>
    </x:row>
    <x:row r="5370" spans="3:9">
      <x:c r="C5370" s="195" t="s">
        <x:v>8268</x:v>
      </x:c>
      <x:c r="D5370" s="194" t="str">
        <x:f t="shared" si="148"/>
        <x:v>Bracelet</x:v>
      </x:c>
      <x:c r="E5370" s="194">
        <x:v>1</x:v>
      </x:c>
      <x:c r="F5370" s="195" t="s">
        <x:v>10973</x:v>
      </x:c>
      <x:c r="G5370" s="194" t="s">
        <x:v>2999</x:v>
      </x:c>
      <x:c r="H5370" s="194">
        <x:v>1</x:v>
      </x:c>
      <x:c r="I5370" s="448"/>
    </x:row>
    <x:row r="5371" spans="3:9">
      <x:c r="C5371" s="195" t="s">
        <x:v>11110</x:v>
      </x:c>
      <x:c r="D5371" s="194" t="str">
        <x:f t="shared" si="148"/>
        <x:v>Necklace</x:v>
      </x:c>
      <x:c r="E5371" s="194">
        <x:v>1</x:v>
      </x:c>
      <x:c r="F5371" s="195" t="s">
        <x:v>10937</x:v>
      </x:c>
      <x:c r="G5371" s="194" t="str">
        <x:f>IF(MID(F5371,LEN(F5371)-2,1)="1","Earring",IF(MID(F5371,LEN(F5371)-2,1)="2","Necklace",IF(MID(F5371,LEN(F5371)-2,1)="3","Bracelet",IF(MID(F5371,LEN(F5371)-2,1)="4","Ring",IF(MID(F5371,LEN(F5371)-2,1)="5","Anklet","")))))</x:f>
        <x:v>Ring</x:v>
      </x:c>
      <x:c r="H5371" s="194">
        <x:v>1</x:v>
      </x:c>
      <x:c r="I5371" s="448"/>
    </x:row>
    <x:row r="5372" spans="3:9">
      <x:c r="C5372" s="195" t="s">
        <x:v>10937</x:v>
      </x:c>
      <x:c r="D5372" s="194" t="str">
        <x:f t="shared" si="148"/>
        <x:v>Ring</x:v>
      </x:c>
      <x:c r="E5372" s="194">
        <x:v>1</x:v>
      </x:c>
      <x:c r="F5372" s="195" t="s">
        <x:v>11110</x:v>
      </x:c>
      <x:c r="G5372" s="194" t="str">
        <x:f>IF(MID(F5372,LEN(F5372)-2,1)="1","Earring",IF(MID(F5372,LEN(F5372)-2,1)="2","Necklace",IF(MID(F5372,LEN(F5372)-2,1)="3","Bracelet",IF(MID(F5372,LEN(F5372)-2,1)="4","Ring",IF(MID(F5372,LEN(F5372)-2,1)="5","Anklet","")))))</x:f>
        <x:v>Necklace</x:v>
      </x:c>
      <x:c r="H5372" s="194">
        <x:v>1</x:v>
      </x:c>
      <x:c r="I5372" s="448" t="s">
        <x:v>7755</x:v>
      </x:c>
    </x:row>
    <x:row r="5373" spans="5:5">
      <x:c r="E5373" s="194">
        <x:f>SUM(E5366:E5372)</x:f>
        <x:v>7</x:v>
      </x:c>
    </x:row>
    <x:row r="5374" spans="1:9">
      <x:c r="A5374" s="186">
        <x:v>46085</x:v>
      </x:c>
      <x:c r="B5374" s="452" t="s">
        <x:v>7762</x:v>
      </x:c>
      <x:c r="C5374" s="195" t="s">
        <x:v>11010</x:v>
      </x:c>
      <x:c r="D5374" s="194" t="str">
        <x:f t="shared" ref="D5374:D5377" si="149">IF(MID(C5374,LEN(C5374)-2,1)="1","Earring",IF(MID(C5374,LEN(C5374)-2,1)="2","Necklace",IF(MID(C5374,LEN(C5374)-2,1)="3","Bracelet",IF(MID(C5374,LEN(C5374)-2,1)="4","Ring",IF(MID(C5374,LEN(C5374)-2,1)="5","Anklet","")))))</x:f>
        <x:v>Bracelet</x:v>
      </x:c>
      <x:c r="E5374" s="194">
        <x:v>1</x:v>
      </x:c>
      <x:c r="F5374" s="195" t="s">
        <x:v>3338</x:v>
      </x:c>
      <x:c r="G5374" s="194" t="str">
        <x:f>IF(MID(F5374,LEN(F5374)-2,1)="1","Earring",IF(MID(F5374,LEN(F5374)-2,1)="2","Necklace",IF(MID(F5374,LEN(F5374)-2,1)="3","Bracelet",IF(MID(F5374,LEN(F5374)-2,1)="4","Ring",IF(MID(F5374,LEN(F5374)-2,1)="5","Anklet","")))))</x:f>
        <x:v>Earring</x:v>
      </x:c>
      <x:c r="H5374" s="194">
        <x:v>1</x:v>
      </x:c>
      <x:c r="I5374" s="448"/>
    </x:row>
    <x:row r="5375" spans="3:9">
      <x:c r="C5375" s="195" t="s">
        <x:v>3338</x:v>
      </x:c>
      <x:c r="D5375" s="194" t="str">
        <x:f t="shared" si="149"/>
        <x:v>Earring</x:v>
      </x:c>
      <x:c r="E5375" s="194">
        <x:v>1</x:v>
      </x:c>
      <x:c r="F5375" s="195" t="s">
        <x:v>10969</x:v>
      </x:c>
      <x:c r="G5375" s="194" t="str">
        <x:f>IF(MID(F5375,LEN(F5375)-2,1)="1","Earring",IF(MID(F5375,LEN(F5375)-2,1)="2","Necklace",IF(MID(F5375,LEN(F5375)-2,1)="3","Bracelet",IF(MID(F5375,LEN(F5375)-2,1)="4","Ring",IF(MID(F5375,LEN(F5375)-2,1)="5","Anklet","")))))</x:f>
        <x:v>Necklace</x:v>
      </x:c>
      <x:c r="H5375" s="194">
        <x:v>1</x:v>
      </x:c>
      <x:c r="I5375" s="448"/>
    </x:row>
    <x:row r="5376" spans="3:9">
      <x:c r="C5376" s="195" t="s">
        <x:v>11051</x:v>
      </x:c>
      <x:c r="D5376" s="194" t="str">
        <x:f t="shared" si="149"/>
        <x:v>Earring</x:v>
      </x:c>
      <x:c r="E5376" s="194">
        <x:v>1</x:v>
      </x:c>
      <x:c r="F5376" s="195" t="s">
        <x:v>11010</x:v>
      </x:c>
      <x:c r="G5376" s="194" t="str">
        <x:f>IF(MID(F5376,LEN(F5376)-2,1)="1","Earring",IF(MID(F5376,LEN(F5376)-2,1)="2","Necklace",IF(MID(F5376,LEN(F5376)-2,1)="3","Bracelet",IF(MID(F5376,LEN(F5376)-2,1)="4","Ring",IF(MID(F5376,LEN(F5376)-2,1)="5","Anklet","")))))</x:f>
        <x:v>Bracelet</x:v>
      </x:c>
      <x:c r="H5376" s="194">
        <x:v>1</x:v>
      </x:c>
      <x:c r="I5376" s="448"/>
    </x:row>
    <x:row r="5377" spans="3:9">
      <x:c r="C5377" s="195" t="s">
        <x:v>10969</x:v>
      </x:c>
      <x:c r="D5377" s="194" t="str">
        <x:f t="shared" si="149"/>
        <x:v>Necklace</x:v>
      </x:c>
      <x:c r="E5377" s="194">
        <x:v>1</x:v>
      </x:c>
      <x:c r="F5377" s="195" t="s">
        <x:v>11051</x:v>
      </x:c>
      <x:c r="G5377" s="194" t="str">
        <x:f>IF(MID(F5377,LEN(F5377)-2,1)="1","Earring",IF(MID(F5377,LEN(F5377)-2,1)="2","Necklace",IF(MID(F5377,LEN(F5377)-2,1)="3","Bracelet",IF(MID(F5377,LEN(F5377)-2,1)="4","Ring",IF(MID(F5377,LEN(F5377)-2,1)="5","Anklet","")))))</x:f>
        <x:v>Earring</x:v>
      </x:c>
      <x:c r="H5377" s="194">
        <x:v>1</x:v>
      </x:c>
      <x:c r="I5377" s="448"/>
    </x:row>
    <x:row r="5378" spans="5:5">
      <x:c r="E5378" s="194">
        <x:f>SUM(E5374:E5377)</x:f>
        <x:v>4</x:v>
      </x:c>
    </x:row>
    <x:row r="5379" spans="1:9">
      <x:c r="A5379" s="186">
        <x:v>46086</x:v>
      </x:c>
      <x:c r="B5379" s="452" t="s">
        <x:v>7753</x:v>
      </x:c>
      <x:c r="C5379" s="195" t="s">
        <x:v>9240</x:v>
      </x:c>
      <x:c r="D5379" s="194" t="str">
        <x:f t="shared" ref="D5379:D5385" si="150">IF(MID(C5379,LEN(C5379)-2,1)="1","Earring",IF(MID(C5379,LEN(C5379)-2,1)="2","Necklace",IF(MID(C5379,LEN(C5379)-2,1)="3","Bracelet",IF(MID(C5379,LEN(C5379)-2,1)="4","Ring",IF(MID(C5379,LEN(C5379)-2,1)="5","Anklet","")))))</x:f>
        <x:v>Anklet</x:v>
      </x:c>
      <x:c r="E5379" s="194">
        <x:v>1</x:v>
      </x:c>
      <x:c r="F5379" s="195" t="s">
        <x:v>4741</x:v>
      </x:c>
      <x:c r="G5379" s="194" t="str">
        <x:f>IF(MID(F5379,LEN(F5379)-2,1)="1","Earring",IF(MID(F5379,LEN(F5379)-2,1)="2","Necklace",IF(MID(F5379,LEN(F5379)-2,1)="3","Bracelet",IF(MID(F5379,LEN(F5379)-2,1)="4","Ring",IF(MID(F5379,LEN(F5379)-2,1)="5","Anklet","")))))</x:f>
        <x:v>Necklace</x:v>
      </x:c>
      <x:c r="H5379" s="194">
        <x:v>1</x:v>
      </x:c>
      <x:c r="I5379" s="448"/>
    </x:row>
    <x:row r="5380" spans="3:9">
      <x:c r="C5380" s="195" t="s">
        <x:v>11122</x:v>
      </x:c>
      <x:c r="D5380" s="194" t="str">
        <x:f t="shared" si="150"/>
        <x:v>Bracelet</x:v>
      </x:c>
      <x:c r="E5380" s="194">
        <x:v>1</x:v>
      </x:c>
      <x:c r="F5380" s="195" t="s">
        <x:v>11089</x:v>
      </x:c>
      <x:c r="G5380" s="194" t="str">
        <x:f>IF(MID(F5380,LEN(F5380)-2,1)="1","Earring",IF(MID(F5380,LEN(F5380)-2,1)="2","Necklace",IF(MID(F5380,LEN(F5380)-2,1)="3","Bracelet",IF(MID(F5380,LEN(F5380)-2,1)="4","Ring",IF(MID(F5380,LEN(F5380)-2,1)="5","Anklet","")))))</x:f>
        <x:v>Ring</x:v>
      </x:c>
      <x:c r="H5380" s="194">
        <x:v>1</x:v>
      </x:c>
      <x:c r="I5380" s="448" t="s">
        <x:v>7755</x:v>
      </x:c>
    </x:row>
    <x:row r="5381" spans="3:9">
      <x:c r="C5381" s="195" t="s">
        <x:v>6283</x:v>
      </x:c>
      <x:c r="D5381" s="194" t="str">
        <x:f t="shared" si="150"/>
        <x:v>Earring</x:v>
      </x:c>
      <x:c r="E5381" s="194">
        <x:v>1</x:v>
      </x:c>
      <x:c r="F5381" s="195" t="s">
        <x:v>4811</x:v>
      </x:c>
      <x:c r="G5381" s="194" t="str">
        <x:f>IF(MID(F5381,LEN(F5381)-2,1)="1","Earring",IF(MID(F5381,LEN(F5381)-2,1)="2","Necklace",IF(MID(F5381,LEN(F5381)-2,1)="3","Bracelet",IF(MID(F5381,LEN(F5381)-2,1)="4","Ring",IF(MID(F5381,LEN(F5381)-2,1)="5","Anklet","")))))</x:f>
        <x:v>Necklace</x:v>
      </x:c>
      <x:c r="H5381" s="194">
        <x:v>1</x:v>
      </x:c>
      <x:c r="I5381" s="448"/>
    </x:row>
    <x:row r="5382" spans="3:9">
      <x:c r="C5382" s="195" t="s">
        <x:v>4741</x:v>
      </x:c>
      <x:c r="D5382" s="194" t="str">
        <x:f t="shared" si="150"/>
        <x:v>Necklace</x:v>
      </x:c>
      <x:c r="E5382" s="194">
        <x:v>1</x:v>
      </x:c>
      <x:c r="F5382" s="195" t="s">
        <x:v>9240</x:v>
      </x:c>
      <x:c r="G5382" s="194" t="str">
        <x:f>IF(MID(F5382,LEN(F5382)-2,1)="1","Earring",IF(MID(F5382,LEN(F5382)-2,1)="2","Necklace",IF(MID(F5382,LEN(F5382)-2,1)="3","Bracelet",IF(MID(F5382,LEN(F5382)-2,1)="4","Ring",IF(MID(F5382,LEN(F5382)-2,1)="5","Anklet","")))))</x:f>
        <x:v>Anklet</x:v>
      </x:c>
      <x:c r="H5382" s="194">
        <x:v>1</x:v>
      </x:c>
      <x:c r="I5382" s="448"/>
    </x:row>
    <x:row r="5383" spans="3:9">
      <x:c r="C5383" s="195" t="s">
        <x:v>4811</x:v>
      </x:c>
      <x:c r="D5383" s="194" t="str">
        <x:f t="shared" si="150"/>
        <x:v>Necklace</x:v>
      </x:c>
      <x:c r="E5383" s="194">
        <x:v>1</x:v>
      </x:c>
      <x:c r="F5383" s="195" t="s">
        <x:v>11181</x:v>
      </x:c>
      <x:c r="G5383" s="194" t="str">
        <x:f>IF(MID(F5383,LEN(F5383)-2,1)="1","Earring",IF(MID(F5383,LEN(F5383)-2,1)="2","Necklace",IF(MID(F5383,LEN(F5383)-2,1)="3","Bracelet",IF(MID(F5383,LEN(F5383)-2,1)="4","Ring",IF(MID(F5383,LEN(F5383)-2,1)="5","Anklet","")))))</x:f>
        <x:v>Necklace</x:v>
      </x:c>
      <x:c r="H5383" s="194">
        <x:v>1</x:v>
      </x:c>
      <x:c r="I5383" s="448"/>
    </x:row>
    <x:row r="5384" spans="3:9">
      <x:c r="C5384" s="195" t="s">
        <x:v>11181</x:v>
      </x:c>
      <x:c r="D5384" s="194" t="str">
        <x:f t="shared" si="150"/>
        <x:v>Necklace</x:v>
      </x:c>
      <x:c r="E5384" s="194">
        <x:v>1</x:v>
      </x:c>
      <x:c r="F5384" s="195" t="s">
        <x:v>11122</x:v>
      </x:c>
      <x:c r="G5384" s="194" t="str">
        <x:f>IF(MID(F5384,LEN(F5384)-2,1)="1","Earring",IF(MID(F5384,LEN(F5384)-2,1)="2","Necklace",IF(MID(F5384,LEN(F5384)-2,1)="3","Bracelet",IF(MID(F5384,LEN(F5384)-2,1)="4","Ring",IF(MID(F5384,LEN(F5384)-2,1)="5","Anklet","")))))</x:f>
        <x:v>Bracelet</x:v>
      </x:c>
      <x:c r="H5384" s="194">
        <x:v>1</x:v>
      </x:c>
      <x:c r="I5384" s="448"/>
    </x:row>
    <x:row r="5385" spans="3:9">
      <x:c r="C5385" s="195" t="s">
        <x:v>11089</x:v>
      </x:c>
      <x:c r="D5385" s="194" t="str">
        <x:f t="shared" si="150"/>
        <x:v>Ring</x:v>
      </x:c>
      <x:c r="E5385" s="194">
        <x:v>1</x:v>
      </x:c>
      <x:c r="F5385" s="195" t="s">
        <x:v>6283</x:v>
      </x:c>
      <x:c r="G5385" s="194" t="str">
        <x:f>IF(MID(F5385,LEN(F5385)-2,1)="1","Earring",IF(MID(F5385,LEN(F5385)-2,1)="2","Necklace",IF(MID(F5385,LEN(F5385)-2,1)="3","Bracelet",IF(MID(F5385,LEN(F5385)-2,1)="4","Ring",IF(MID(F5385,LEN(F5385)-2,1)="5","Anklet","")))))</x:f>
        <x:v>Earring</x:v>
      </x:c>
      <x:c r="H5385" s="194">
        <x:v>1</x:v>
      </x:c>
      <x:c r="I5385" s="448" t="s">
        <x:v>4958</x:v>
      </x:c>
    </x:row>
    <x:row r="5386" spans="5:5">
      <x:c r="E5386" s="194">
        <x:f>SUM(E5379:E5385)</x:f>
        <x:v>7</x:v>
      </x:c>
    </x:row>
    <x:row r="5387" spans="1:11">
      <x:c r="A5387" s="186">
        <x:v>46087</x:v>
      </x:c>
      <x:c r="B5387" s="452" t="s">
        <x:v>7716</x:v>
      </x:c>
      <x:c r="C5387" s="195" t="s">
        <x:v>11047</x:v>
      </x:c>
      <x:c r="D5387" s="194" t="str">
        <x:f t="shared" ref="D5387:D5395" si="151">IF(MID(C5387,LEN(C5387)-2,1)="1","Earring",IF(MID(C5387,LEN(C5387)-2,1)="2","Necklace",IF(MID(C5387,LEN(C5387)-2,1)="3","Bracelet",IF(MID(C5387,LEN(C5387)-2,1)="4","Ring",IF(MID(C5387,LEN(C5387)-2,1)="5","Anklet","")))))</x:f>
        <x:v>Bracelet</x:v>
      </x:c>
      <x:c r="E5387" s="194">
        <x:v>1</x:v>
      </x:c>
      <x:c r="F5387" s="195" t="s">
        <x:v>11047</x:v>
      </x:c>
      <x:c r="G5387" s="194" t="str">
        <x:f>IF(MID(F5387,LEN(F5387)-2,1)="1","Earring",IF(MID(F5387,LEN(F5387)-2,1)="2","Necklace",IF(MID(F5387,LEN(F5387)-2,1)="3","Bracelet",IF(MID(F5387,LEN(F5387)-2,1)="4","Ring",IF(MID(F5387,LEN(F5387)-2,1)="5","Anklet","")))))</x:f>
        <x:v>Bracelet</x:v>
      </x:c>
      <x:c r="H5387" s="194">
        <x:v>1</x:v>
      </x:c>
      <x:c r="I5387" s="448"/>
      <x:c r="J5387" s="194" t="s">
        <x:v>7785</x:v>
      </x:c>
      <x:c r="K5387" s="194">
        <x:v>140</x:v>
      </x:c>
    </x:row>
    <x:row r="5388" spans="3:11">
      <x:c r="C5388" s="195" t="s">
        <x:v>9226</x:v>
      </x:c>
      <x:c r="D5388" s="194" t="str">
        <x:f t="shared" si="151"/>
        <x:v>Bracelet</x:v>
      </x:c>
      <x:c r="E5388" s="194">
        <x:v>1</x:v>
      </x:c>
      <x:c r="F5388" s="195" t="s">
        <x:v>1936</x:v>
      </x:c>
      <x:c r="G5388" s="194" t="str">
        <x:f>IF(MID(F5388,LEN(F5388)-2,1)="1","Earring",IF(MID(F5388,LEN(F5388)-2,1)="2","Necklace",IF(MID(F5388,LEN(F5388)-2,1)="3","Bracelet",IF(MID(F5388,LEN(F5388)-2,1)="4","Ring",IF(MID(F5388,LEN(F5388)-2,1)="5","Anklet","")))))</x:f>
        <x:v>Earring</x:v>
      </x:c>
      <x:c r="H5388" s="194">
        <x:v>1</x:v>
      </x:c>
      <x:c r="I5388" s="448"/>
      <x:c r="J5388" s="194" t="s">
        <x:v>3163</x:v>
      </x:c>
      <x:c r="K5388" s="194">
        <x:v>230</x:v>
      </x:c>
    </x:row>
    <x:row r="5389" spans="3:11">
      <x:c r="C5389" s="195" t="s">
        <x:v>10907</x:v>
      </x:c>
      <x:c r="D5389" s="194" t="str">
        <x:f t="shared" si="151"/>
        <x:v>Bracelet</x:v>
      </x:c>
      <x:c r="E5389" s="194">
        <x:v>1</x:v>
      </x:c>
      <x:c r="F5389" s="195" t="s">
        <x:v>6155</x:v>
      </x:c>
      <x:c r="G5389" s="194" t="str">
        <x:f>IF(MID(F5389,LEN(F5389)-2,1)="1","Earring",IF(MID(F5389,LEN(F5389)-2,1)="2","Necklace",IF(MID(F5389,LEN(F5389)-2,1)="3","Bracelet",IF(MID(F5389,LEN(F5389)-2,1)="4","Ring",IF(MID(F5389,LEN(F5389)-2,1)="5","Anklet","")))))</x:f>
        <x:v>Earring</x:v>
      </x:c>
      <x:c r="H5389" s="194">
        <x:v>1</x:v>
      </x:c>
      <x:c r="I5389" s="448"/>
      <x:c r="J5389" s="194" t="s">
        <x:v>7785</x:v>
      </x:c>
      <x:c r="K5389" s="194">
        <x:v>160</x:v>
      </x:c>
    </x:row>
    <x:row r="5390" spans="3:11">
      <x:c r="C5390" s="195" t="s">
        <x:v>1936</x:v>
      </x:c>
      <x:c r="D5390" s="194" t="str">
        <x:f t="shared" si="151"/>
        <x:v>Earring</x:v>
      </x:c>
      <x:c r="E5390" s="194">
        <x:v>1</x:v>
      </x:c>
      <x:c r="F5390" s="195" t="s">
        <x:v>11049</x:v>
      </x:c>
      <x:c r="G5390" s="194" t="str">
        <x:f>IF(MID(F5390,LEN(F5390)-2,1)="1","Earring",IF(MID(F5390,LEN(F5390)-2,1)="2","Necklace",IF(MID(F5390,LEN(F5390)-2,1)="3","Bracelet",IF(MID(F5390,LEN(F5390)-2,1)="4","Ring",IF(MID(F5390,LEN(F5390)-2,1)="5","Anklet","")))))</x:f>
        <x:v>Ring</x:v>
      </x:c>
      <x:c r="H5390" s="194">
        <x:v>1</x:v>
      </x:c>
      <x:c r="I5390" s="448"/>
      <x:c r="J5390" s="194" t="s">
        <x:v>2858</x:v>
      </x:c>
      <x:c r="K5390" s="194">
        <x:v>180</x:v>
      </x:c>
    </x:row>
    <x:row r="5391" spans="3:11">
      <x:c r="C5391" s="195" t="s">
        <x:v>6155</x:v>
      </x:c>
      <x:c r="D5391" s="194" t="str">
        <x:f t="shared" si="151"/>
        <x:v>Earring</x:v>
      </x:c>
      <x:c r="E5391" s="194">
        <x:v>1</x:v>
      </x:c>
      <x:c r="F5391" s="195" t="s">
        <x:v>9226</x:v>
      </x:c>
      <x:c r="G5391" s="194" t="str">
        <x:f>IF(MID(F5391,LEN(F5391)-2,1)="1","Earring",IF(MID(F5391,LEN(F5391)-2,1)="2","Necklace",IF(MID(F5391,LEN(F5391)-2,1)="3","Bracelet",IF(MID(F5391,LEN(F5391)-2,1)="4","Ring",IF(MID(F5391,LEN(F5391)-2,1)="5","Anklet","")))))</x:f>
        <x:v>Bracelet</x:v>
      </x:c>
      <x:c r="H5391" s="194">
        <x:v>1</x:v>
      </x:c>
      <x:c r="I5391" s="448"/>
      <x:c r="J5391" s="194" t="s">
        <x:v>7785</x:v>
      </x:c>
      <x:c r="K5391" s="194">
        <x:v>140</x:v>
      </x:c>
    </x:row>
    <x:row r="5392" spans="3:11">
      <x:c r="C5392" s="195" t="s">
        <x:v>4725</x:v>
      </x:c>
      <x:c r="D5392" s="194" t="str">
        <x:f t="shared" si="151"/>
        <x:v>Necklace</x:v>
      </x:c>
      <x:c r="E5392" s="194">
        <x:v>1</x:v>
      </x:c>
      <x:c r="F5392" s="195" t="s">
        <x:v>4725</x:v>
      </x:c>
      <x:c r="G5392" s="194" t="str">
        <x:f>IF(MID(F5392,LEN(F5392)-2,1)="1","Earring",IF(MID(F5392,LEN(F5392)-2,1)="2","Necklace",IF(MID(F5392,LEN(F5392)-2,1)="3","Bracelet",IF(MID(F5392,LEN(F5392)-2,1)="4","Ring",IF(MID(F5392,LEN(F5392)-2,1)="5","Anklet","")))))</x:f>
        <x:v>Necklace</x:v>
      </x:c>
      <x:c r="H5392" s="194">
        <x:v>1</x:v>
      </x:c>
      <x:c r="I5392" s="448"/>
      <x:c r="J5392" s="194" t="s">
        <x:v>7785</x:v>
      </x:c>
      <x:c r="K5392" s="194">
        <x:v>320</x:v>
      </x:c>
    </x:row>
    <x:row r="5393" spans="3:11">
      <x:c r="C5393" s="195" t="s">
        <x:v>11109</x:v>
      </x:c>
      <x:c r="D5393" s="194" t="str">
        <x:f t="shared" si="151"/>
        <x:v>Necklace</x:v>
      </x:c>
      <x:c r="E5393" s="194">
        <x:v>1</x:v>
      </x:c>
      <x:c r="F5393" s="195" t="s">
        <x:v>11123</x:v>
      </x:c>
      <x:c r="G5393" s="194" t="str">
        <x:f>IF(MID(F5393,LEN(F5393)-2,1)="1","Earring",IF(MID(F5393,LEN(F5393)-2,1)="2","Necklace",IF(MID(F5393,LEN(F5393)-2,1)="3","Bracelet",IF(MID(F5393,LEN(F5393)-2,1)="4","Ring",IF(MID(F5393,LEN(F5393)-2,1)="5","Anklet","")))))</x:f>
        <x:v>Ring</x:v>
      </x:c>
      <x:c r="H5393" s="194">
        <x:v>1</x:v>
      </x:c>
      <x:c r="I5393" s="448"/>
      <x:c r="J5393" s="194" t="s">
        <x:v>7785</x:v>
      </x:c>
      <x:c r="K5393" s="194">
        <x:v>130</x:v>
      </x:c>
    </x:row>
    <x:row r="5394" spans="3:11">
      <x:c r="C5394" s="195" t="s">
        <x:v>11049</x:v>
      </x:c>
      <x:c r="D5394" s="194" t="str">
        <x:f t="shared" si="151"/>
        <x:v>Ring</x:v>
      </x:c>
      <x:c r="E5394" s="194">
        <x:v>1</x:v>
      </x:c>
      <x:c r="F5394" s="195" t="s">
        <x:v>11109</x:v>
      </x:c>
      <x:c r="G5394" s="194" t="str">
        <x:f>IF(MID(F5394,LEN(F5394)-2,1)="1","Earring",IF(MID(F5394,LEN(F5394)-2,1)="2","Necklace",IF(MID(F5394,LEN(F5394)-2,1)="3","Bracelet",IF(MID(F5394,LEN(F5394)-2,1)="4","Ring",IF(MID(F5394,LEN(F5394)-2,1)="5","Anklet","")))))</x:f>
        <x:v>Necklace</x:v>
      </x:c>
      <x:c r="H5394" s="194">
        <x:v>1</x:v>
      </x:c>
      <x:c r="I5394" s="448" t="s">
        <x:v>7755</x:v>
      </x:c>
      <x:c r="J5394" s="194" t="s">
        <x:v>7785</x:v>
      </x:c>
      <x:c r="K5394" s="194">
        <x:v>150</x:v>
      </x:c>
    </x:row>
    <x:row r="5395" spans="3:11">
      <x:c r="C5395" s="195" t="s">
        <x:v>11123</x:v>
      </x:c>
      <x:c r="D5395" s="194" t="str">
        <x:f t="shared" si="151"/>
        <x:v>Ring</x:v>
      </x:c>
      <x:c r="E5395" s="194">
        <x:v>1</x:v>
      </x:c>
      <x:c r="F5395" s="195" t="s">
        <x:v>10907</x:v>
      </x:c>
      <x:c r="G5395" s="194" t="str">
        <x:f>IF(MID(F5395,LEN(F5395)-2,1)="1","Earring",IF(MID(F5395,LEN(F5395)-2,1)="2","Necklace",IF(MID(F5395,LEN(F5395)-2,1)="3","Bracelet",IF(MID(F5395,LEN(F5395)-2,1)="4","Ring",IF(MID(F5395,LEN(F5395)-2,1)="5","Anklet","")))))</x:f>
        <x:v>Bracelet</x:v>
      </x:c>
      <x:c r="H5395" s="194">
        <x:v>1</x:v>
      </x:c>
      <x:c r="I5395" s="448"/>
      <x:c r="J5395" s="194" t="s">
        <x:v>7348</x:v>
      </x:c>
      <x:c r="K5395" s="194">
        <x:v>120</x:v>
      </x:c>
    </x:row>
    <x:row r="5396" spans="5:5">
      <x:c r="E5396" s="194">
        <x:f>SUM(E5387:E5395)</x:f>
        <x:v>9</x:v>
      </x:c>
    </x:row>
    <x:row r="5397" spans="1:11">
      <x:c r="A5397" s="186">
        <x:v>46088</x:v>
      </x:c>
      <x:c r="B5397" s="452" t="s">
        <x:v>7734</x:v>
      </x:c>
      <x:c r="C5397" s="195" t="s">
        <x:v>4703</x:v>
      </x:c>
      <x:c r="D5397" s="194" t="s">
        <x:v>2999</x:v>
      </x:c>
      <x:c r="E5397" s="194">
        <x:v>1</x:v>
      </x:c>
      <x:c r="F5397" s="195" t="s">
        <x:v>4463</x:v>
      </x:c>
      <x:c r="G5397" s="194" t="str">
        <x:f>IF(MID(F5397,LEN(F5397)-2,1)="1","Earring",IF(MID(F5397,LEN(F5397)-2,1)="2","Necklace",IF(MID(F5397,LEN(F5397)-2,1)="3","Bracelet",IF(MID(F5397,LEN(F5397)-2,1)="4","Ring",IF(MID(F5397,LEN(F5397)-2,1)="5","Anklet","")))))</x:f>
        <x:v>Earring</x:v>
      </x:c>
      <x:c r="H5397" s="194">
        <x:v>1</x:v>
      </x:c>
      <x:c r="I5397" s="448"/>
      <x:c r="J5397" s="194" t="s">
        <x:v>7785</x:v>
      </x:c>
      <x:c r="K5397" s="194">
        <x:v>80</x:v>
      </x:c>
    </x:row>
    <x:row r="5398" spans="3:11">
      <x:c r="C5398" s="195" t="s">
        <x:v>1912</x:v>
      </x:c>
      <x:c r="D5398" s="194" t="s">
        <x:v>2999</x:v>
      </x:c>
      <x:c r="E5398" s="194">
        <x:v>1</x:v>
      </x:c>
      <x:c r="F5398" s="195" t="s">
        <x:v>4583</x:v>
      </x:c>
      <x:c r="G5398" s="194" t="str">
        <x:f>IF(MID(F5398,LEN(F5398)-2,1)="1","Earring",IF(MID(F5398,LEN(F5398)-2,1)="2","Necklace",IF(MID(F5398,LEN(F5398)-2,1)="3","Bracelet",IF(MID(F5398,LEN(F5398)-2,1)="4","Ring",IF(MID(F5398,LEN(F5398)-2,1)="5","Anklet","")))))</x:f>
        <x:v>Ring</x:v>
      </x:c>
      <x:c r="H5398" s="194">
        <x:v>1</x:v>
      </x:c>
      <x:c r="I5398" s="448"/>
      <x:c r="J5398" s="194" t="s">
        <x:v>7785</x:v>
      </x:c>
      <x:c r="K5398" s="194">
        <x:v>100</x:v>
      </x:c>
    </x:row>
    <x:row r="5399" spans="3:11">
      <x:c r="C5399" s="195" t="s">
        <x:v>4421</x:v>
      </x:c>
      <x:c r="D5399" s="194" t="s">
        <x:v>2999</x:v>
      </x:c>
      <x:c r="E5399" s="194">
        <x:v>1</x:v>
      </x:c>
      <x:c r="F5399" s="195" t="s">
        <x:v>11116</x:v>
      </x:c>
      <x:c r="G5399" s="194" t="str">
        <x:f>IF(MID(F5399,LEN(F5399)-2,1)="1","Earring",IF(MID(F5399,LEN(F5399)-2,1)="2","Necklace",IF(MID(F5399,LEN(F5399)-2,1)="3","Bracelet",IF(MID(F5399,LEN(F5399)-2,1)="4","Ring",IF(MID(F5399,LEN(F5399)-2,1)="5","Anklet","")))))</x:f>
        <x:v>Ring</x:v>
      </x:c>
      <x:c r="H5399" s="194">
        <x:v>1</x:v>
      </x:c>
      <x:c r="I5399" s="448"/>
      <x:c r="J5399" s="194" t="s">
        <x:v>7785</x:v>
      </x:c>
      <x:c r="K5399" s="194">
        <x:v>160</x:v>
      </x:c>
    </x:row>
    <x:row r="5400" spans="3:11">
      <x:c r="C5400" s="195" t="s">
        <x:v>1829</x:v>
      </x:c>
      <x:c r="D5400" s="194" t="s">
        <x:v>2999</x:v>
      </x:c>
      <x:c r="E5400" s="194">
        <x:v>1</x:v>
      </x:c>
      <x:c r="F5400" s="195" t="s">
        <x:v>11163</x:v>
      </x:c>
      <x:c r="G5400" s="194" t="str">
        <x:f>IF(MID(F5400,LEN(F5400)-2,1)="1","Earring",IF(MID(F5400,LEN(F5400)-2,1)="2","Necklace",IF(MID(F5400,LEN(F5400)-2,1)="3","Bracelet",IF(MID(F5400,LEN(F5400)-2,1)="4","Ring",IF(MID(F5400,LEN(F5400)-2,1)="5","Anklet","")))))</x:f>
        <x:v>Earring</x:v>
      </x:c>
      <x:c r="H5400" s="194">
        <x:v>1</x:v>
      </x:c>
      <x:c r="I5400" s="448"/>
      <x:c r="J5400" s="194" t="s">
        <x:v>7785</x:v>
      </x:c>
      <x:c r="K5400" s="194">
        <x:v>160</x:v>
      </x:c>
    </x:row>
    <x:row r="5401" spans="3:11">
      <x:c r="C5401" s="195" t="s">
        <x:v>11012</x:v>
      </x:c>
      <x:c r="D5401" s="194" t="str">
        <x:f t="shared" ref="D5401:D5408" si="152">IF(MID(C5401,LEN(C5401)-2,1)="1","Earring",IF(MID(C5401,LEN(C5401)-2,1)="2","Necklace",IF(MID(C5401,LEN(C5401)-2,1)="3","Bracelet",IF(MID(C5401,LEN(C5401)-2,1)="4","Ring",IF(MID(C5401,LEN(C5401)-2,1)="5","Anklet","")))))</x:f>
        <x:v>Bracelet</x:v>
      </x:c>
      <x:c r="E5401" s="194">
        <x:v>1</x:v>
      </x:c>
      <x:c r="F5401" s="195" t="s">
        <x:v>11012</x:v>
      </x:c>
      <x:c r="G5401" s="194" t="str">
        <x:f>IF(MID(F5401,LEN(F5401)-2,1)="1","Earring",IF(MID(F5401,LEN(F5401)-2,1)="2","Necklace",IF(MID(F5401,LEN(F5401)-2,1)="3","Bracelet",IF(MID(F5401,LEN(F5401)-2,1)="4","Ring",IF(MID(F5401,LEN(F5401)-2,1)="5","Anklet","")))))</x:f>
        <x:v>Bracelet</x:v>
      </x:c>
      <x:c r="H5401" s="194">
        <x:v>1</x:v>
      </x:c>
      <x:c r="I5401" s="448"/>
      <x:c r="J5401" s="194" t="s">
        <x:v>7785</x:v>
      </x:c>
      <x:c r="K5401" s="194">
        <x:v>160</x:v>
      </x:c>
    </x:row>
    <x:row r="5402" spans="3:11">
      <x:c r="C5402" s="195" t="s">
        <x:v>6733</x:v>
      </x:c>
      <x:c r="D5402" s="194" t="str">
        <x:f t="shared" si="152"/>
        <x:v>Bracelet</x:v>
      </x:c>
      <x:c r="E5402" s="194">
        <x:v>1</x:v>
      </x:c>
      <x:c r="F5402" s="195" t="s">
        <x:v>4703</x:v>
      </x:c>
      <x:c r="G5402" s="194" t="s">
        <x:v>2999</x:v>
      </x:c>
      <x:c r="H5402" s="194">
        <x:v>1</x:v>
      </x:c>
      <x:c r="I5402" s="448" t="s">
        <x:v>7755</x:v>
      </x:c>
      <x:c r="J5402" s="194" t="s">
        <x:v>7785</x:v>
      </x:c>
      <x:c r="K5402" s="194">
        <x:v>190</x:v>
      </x:c>
    </x:row>
    <x:row r="5403" spans="3:11">
      <x:c r="C5403" s="195" t="s">
        <x:v>10907</x:v>
      </x:c>
      <x:c r="D5403" s="194" t="str">
        <x:f t="shared" si="152"/>
        <x:v>Bracelet</x:v>
      </x:c>
      <x:c r="E5403" s="194">
        <x:v>1</x:v>
      </x:c>
      <x:c r="F5403" s="195" t="s">
        <x:v>10968</x:v>
      </x:c>
      <x:c r="G5403" s="194" t="str">
        <x:f>IF(MID(F5403,LEN(F5403)-2,1)="1","Earring",IF(MID(F5403,LEN(F5403)-2,1)="2","Necklace",IF(MID(F5403,LEN(F5403)-2,1)="3","Bracelet",IF(MID(F5403,LEN(F5403)-2,1)="4","Ring",IF(MID(F5403,LEN(F5403)-2,1)="5","Anklet","")))))</x:f>
        <x:v>Ring</x:v>
      </x:c>
      <x:c r="H5403" s="194">
        <x:v>1</x:v>
      </x:c>
      <x:c r="I5403" s="448"/>
      <x:c r="J5403" s="194" t="s">
        <x:v>7785</x:v>
      </x:c>
      <x:c r="K5403" s="194">
        <x:v>150</x:v>
      </x:c>
    </x:row>
    <x:row r="5404" spans="3:11">
      <x:c r="C5404" s="195" t="s">
        <x:v>4463</x:v>
      </x:c>
      <x:c r="D5404" s="194" t="str">
        <x:f t="shared" si="152"/>
        <x:v>Earring</x:v>
      </x:c>
      <x:c r="E5404" s="194">
        <x:v>1</x:v>
      </x:c>
      <x:c r="F5404" s="195" t="s">
        <x:v>10938</x:v>
      </x:c>
      <x:c r="G5404" s="194" t="str">
        <x:f>IF(MID(F5404,LEN(F5404)-2,1)="1","Earring",IF(MID(F5404,LEN(F5404)-2,1)="2","Necklace",IF(MID(F5404,LEN(F5404)-2,1)="3","Bracelet",IF(MID(F5404,LEN(F5404)-2,1)="4","Ring",IF(MID(F5404,LEN(F5404)-2,1)="5","Anklet","")))))</x:f>
        <x:v>Earring</x:v>
      </x:c>
      <x:c r="H5404" s="194">
        <x:v>1</x:v>
      </x:c>
      <x:c r="I5404" s="448"/>
      <x:c r="J5404" s="194" t="s">
        <x:v>2858</x:v>
      </x:c>
      <x:c r="K5404" s="194">
        <x:v>240</x:v>
      </x:c>
    </x:row>
    <x:row r="5405" spans="3:11">
      <x:c r="C5405" s="195" t="s">
        <x:v>11163</x:v>
      </x:c>
      <x:c r="D5405" s="194" t="str">
        <x:f t="shared" si="152"/>
        <x:v>Earring</x:v>
      </x:c>
      <x:c r="E5405" s="194">
        <x:v>1</x:v>
      </x:c>
      <x:c r="F5405" s="195" t="s">
        <x:v>6727</x:v>
      </x:c>
      <x:c r="G5405" s="194" t="str">
        <x:f>IF(MID(F5405,LEN(F5405)-2,1)="1","Earring",IF(MID(F5405,LEN(F5405)-2,1)="2","Necklace",IF(MID(F5405,LEN(F5405)-2,1)="3","Bracelet",IF(MID(F5405,LEN(F5405)-2,1)="4","Ring",IF(MID(F5405,LEN(F5405)-2,1)="5","Anklet","")))))</x:f>
        <x:v>Earring</x:v>
      </x:c>
      <x:c r="H5405" s="194">
        <x:v>1</x:v>
      </x:c>
      <x:c r="I5405" s="448" t="s">
        <x:v>4958</x:v>
      </x:c>
      <x:c r="J5405" s="194" t="s">
        <x:v>3163</x:v>
      </x:c>
      <x:c r="K5405" s="194">
        <x:v>170</x:v>
      </x:c>
    </x:row>
    <x:row r="5406" spans="3:11">
      <x:c r="C5406" s="195" t="s">
        <x:v>10938</x:v>
      </x:c>
      <x:c r="D5406" s="194" t="str">
        <x:f t="shared" si="152"/>
        <x:v>Earring</x:v>
      </x:c>
      <x:c r="E5406" s="194">
        <x:v>1</x:v>
      </x:c>
      <x:c r="F5406" s="195" t="s">
        <x:v>6733</x:v>
      </x:c>
      <x:c r="G5406" s="194" t="str">
        <x:f>IF(MID(F5406,LEN(F5406)-2,1)="1","Earring",IF(MID(F5406,LEN(F5406)-2,1)="2","Necklace",IF(MID(F5406,LEN(F5406)-2,1)="3","Bracelet",IF(MID(F5406,LEN(F5406)-2,1)="4","Ring",IF(MID(F5406,LEN(F5406)-2,1)="5","Anklet","")))))</x:f>
        <x:v>Bracelet</x:v>
      </x:c>
      <x:c r="H5406" s="194">
        <x:v>1</x:v>
      </x:c>
      <x:c r="I5406" s="448"/>
      <x:c r="J5406" s="194" t="s">
        <x:v>7785</x:v>
      </x:c>
      <x:c r="K5406" s="194">
        <x:v>240</x:v>
      </x:c>
    </x:row>
    <x:row r="5407" spans="3:11">
      <x:c r="C5407" s="195" t="s">
        <x:v>6727</x:v>
      </x:c>
      <x:c r="D5407" s="194" t="str">
        <x:f t="shared" si="152"/>
        <x:v>Earring</x:v>
      </x:c>
      <x:c r="E5407" s="194">
        <x:v>1</x:v>
      </x:c>
      <x:c r="F5407" s="195" t="s">
        <x:v>1912</x:v>
      </x:c>
      <x:c r="G5407" s="194" t="s">
        <x:v>2999</x:v>
      </x:c>
      <x:c r="H5407" s="194">
        <x:v>1</x:v>
      </x:c>
      <x:c r="I5407" s="448" t="s">
        <x:v>4958</x:v>
      </x:c>
      <x:c r="J5407" s="194" t="s">
        <x:v>7785</x:v>
      </x:c>
      <x:c r="K5407" s="194">
        <x:v>180</x:v>
      </x:c>
    </x:row>
    <x:row r="5408" spans="3:11">
      <x:c r="C5408" s="195" t="s">
        <x:v>4723</x:v>
      </x:c>
      <x:c r="D5408" s="194" t="str">
        <x:f t="shared" si="152"/>
        <x:v>Earring</x:v>
      </x:c>
      <x:c r="E5408" s="194">
        <x:v>1</x:v>
      </x:c>
      <x:c r="F5408" s="195" t="s">
        <x:v>10907</x:v>
      </x:c>
      <x:c r="G5408" s="194" t="str">
        <x:f>IF(MID(F5408,LEN(F5408)-2,1)="1","Earring",IF(MID(F5408,LEN(F5408)-2,1)="2","Necklace",IF(MID(F5408,LEN(F5408)-2,1)="3","Bracelet",IF(MID(F5408,LEN(F5408)-2,1)="4","Ring",IF(MID(F5408,LEN(F5408)-2,1)="5","Anklet","")))))</x:f>
        <x:v>Bracelet</x:v>
      </x:c>
      <x:c r="H5408" s="194">
        <x:v>1</x:v>
      </x:c>
      <x:c r="I5408" s="448" t="s">
        <x:v>4958</x:v>
      </x:c>
      <x:c r="J5408" s="194" t="s">
        <x:v>7348</x:v>
      </x:c>
      <x:c r="K5408" s="194">
        <x:v>200</x:v>
      </x:c>
    </x:row>
    <x:row r="5409" spans="3:11">
      <x:c r="C5409" s="195" t="s">
        <x:v>11032</x:v>
      </x:c>
      <x:c r="D5409" s="194" t="s">
        <x:v>6843</x:v>
      </x:c>
      <x:c r="E5409" s="194">
        <x:v>1</x:v>
      </x:c>
      <x:c r="F5409" s="195" t="s">
        <x:v>4421</x:v>
      </x:c>
      <x:c r="G5409" s="194" t="s">
        <x:v>2999</x:v>
      </x:c>
      <x:c r="H5409" s="194">
        <x:v>1</x:v>
      </x:c>
      <x:c r="I5409" s="448"/>
      <x:c r="J5409" s="194" t="s">
        <x:v>7348</x:v>
      </x:c>
      <x:c r="K5409" s="194">
        <x:v>200</x:v>
      </x:c>
    </x:row>
    <x:row r="5410" spans="3:11">
      <x:c r="C5410" s="195" t="s">
        <x:v>4583</x:v>
      </x:c>
      <x:c r="D5410" s="194" t="str">
        <x:f t="shared" ref="D5410:D5412" si="153">IF(MID(C5410,LEN(C5410)-2,1)="1","Earring",IF(MID(C5410,LEN(C5410)-2,1)="2","Necklace",IF(MID(C5410,LEN(C5410)-2,1)="3","Bracelet",IF(MID(C5410,LEN(C5410)-2,1)="4","Ring",IF(MID(C5410,LEN(C5410)-2,1)="5","Anklet","")))))</x:f>
        <x:v>Ring</x:v>
      </x:c>
      <x:c r="E5410" s="194">
        <x:v>1</x:v>
      </x:c>
      <x:c r="F5410" s="195" t="s">
        <x:v>4723</x:v>
      </x:c>
      <x:c r="G5410" s="194" t="str">
        <x:f>IF(MID(F5410,LEN(F5410)-2,1)="1","Earring",IF(MID(F5410,LEN(F5410)-2,1)="2","Necklace",IF(MID(F5410,LEN(F5410)-2,1)="3","Bracelet",IF(MID(F5410,LEN(F5410)-2,1)="4","Ring",IF(MID(F5410,LEN(F5410)-2,1)="5","Anklet","")))))</x:f>
        <x:v>Earring</x:v>
      </x:c>
      <x:c r="H5410" s="194">
        <x:v>1</x:v>
      </x:c>
      <x:c r="I5410" s="448"/>
      <x:c r="J5410" s="194" t="s">
        <x:v>7785</x:v>
      </x:c>
      <x:c r="K5410" s="194">
        <x:v>160</x:v>
      </x:c>
    </x:row>
    <x:row r="5411" spans="3:11">
      <x:c r="C5411" s="195" t="s">
        <x:v>11116</x:v>
      </x:c>
      <x:c r="D5411" s="194" t="str">
        <x:f t="shared" si="153"/>
        <x:v>Ring</x:v>
      </x:c>
      <x:c r="E5411" s="194">
        <x:v>1</x:v>
      </x:c>
      <x:c r="F5411" s="195" t="s">
        <x:v>11032</x:v>
      </x:c>
      <x:c r="G5411" s="194" t="s">
        <x:v>6843</x:v>
      </x:c>
      <x:c r="H5411" s="194">
        <x:v>1</x:v>
      </x:c>
      <x:c r="I5411" s="448"/>
      <x:c r="J5411" s="194" t="s">
        <x:v>7785</x:v>
      </x:c>
      <x:c r="K5411" s="194">
        <x:v>180</x:v>
      </x:c>
    </x:row>
    <x:row r="5412" spans="3:11">
      <x:c r="C5412" s="195" t="s">
        <x:v>10968</x:v>
      </x:c>
      <x:c r="D5412" s="194" t="str">
        <x:f t="shared" si="153"/>
        <x:v>Ring</x:v>
      </x:c>
      <x:c r="E5412" s="194">
        <x:v>1</x:v>
      </x:c>
      <x:c r="F5412" s="195" t="s">
        <x:v>1829</x:v>
      </x:c>
      <x:c r="G5412" s="194" t="s">
        <x:v>2999</x:v>
      </x:c>
      <x:c r="H5412" s="194">
        <x:v>1</x:v>
      </x:c>
      <x:c r="I5412" s="448"/>
      <x:c r="J5412" s="194" t="s">
        <x:v>7785</x:v>
      </x:c>
      <x:c r="K5412" s="194">
        <x:v>190</x:v>
      </x:c>
    </x:row>
    <x:row r="5413" spans="5:5">
      <x:c r="E5413" s="194">
        <x:f>SUM(E5397:E5412)</x:f>
        <x:v>16</x:v>
      </x:c>
    </x:row>
    <x:row r="5414" spans="1:11">
      <x:c r="A5414" s="186">
        <x:v>46089</x:v>
      </x:c>
      <x:c r="B5414" s="452" t="s">
        <x:v>7772</x:v>
      </x:c>
      <x:c r="C5414" s="195" t="s">
        <x:v>3402</x:v>
      </x:c>
      <x:c r="D5414" s="194" t="s">
        <x:v>2999</x:v>
      </x:c>
      <x:c r="E5414" s="194">
        <x:v>1</x:v>
      </x:c>
      <x:c r="F5414" s="195" t="s">
        <x:v>9540</x:v>
      </x:c>
      <x:c r="G5414" s="194" t="s">
        <x:v>1924</x:v>
      </x:c>
      <x:c r="H5414" s="194">
        <x:v>1</x:v>
      </x:c>
      <x:c r="I5414" s="448" t="s">
        <x:v>4958</x:v>
      </x:c>
      <x:c r="J5414" s="194" t="s">
        <x:v>7766</x:v>
      </x:c>
      <x:c r="K5414" s="194">
        <x:v>100</x:v>
      </x:c>
    </x:row>
    <x:row r="5415" spans="3:11">
      <x:c r="C5415" s="195" t="s">
        <x:v>6831</x:v>
      </x:c>
      <x:c r="D5415" s="194" t="s">
        <x:v>2999</x:v>
      </x:c>
      <x:c r="E5415" s="194">
        <x:v>1</x:v>
      </x:c>
      <x:c r="F5415" s="195" t="s">
        <x:v>3402</x:v>
      </x:c>
      <x:c r="G5415" s="194" t="s">
        <x:v>2999</x:v>
      </x:c>
      <x:c r="H5415" s="194">
        <x:v>1</x:v>
      </x:c>
      <x:c r="I5415" s="448"/>
      <x:c r="J5415" s="194" t="s">
        <x:v>7785</x:v>
      </x:c>
      <x:c r="K5415" s="194">
        <x:v>190</x:v>
      </x:c>
    </x:row>
    <x:row r="5416" spans="3:11">
      <x:c r="C5416" s="195" t="s">
        <x:v>1829</x:v>
      </x:c>
      <x:c r="D5416" s="194" t="s">
        <x:v>2999</x:v>
      </x:c>
      <x:c r="E5416" s="194">
        <x:v>1</x:v>
      </x:c>
      <x:c r="F5416" s="195" t="s">
        <x:v>4575</x:v>
      </x:c>
      <x:c r="G5416" s="194" t="str">
        <x:f>IF(MID(F5416,LEN(F5416)-2,1)="1","Earring",IF(MID(F5416,LEN(F5416)-2,1)="2","Necklace",IF(MID(F5416,LEN(F5416)-2,1)="3","Bracelet",IF(MID(F5416,LEN(F5416)-2,1)="4","Ring",IF(MID(F5416,LEN(F5416)-2,1)="5","Anklet","")))))</x:f>
        <x:v>Necklace</x:v>
      </x:c>
      <x:c r="H5416" s="194">
        <x:v>2</x:v>
      </x:c>
      <x:c r="I5416" s="448" t="s">
        <x:v>4958</x:v>
      </x:c>
      <x:c r="J5416" s="194" t="s">
        <x:v>7785</x:v>
      </x:c>
      <x:c r="K5416" s="194">
        <x:v>300</x:v>
      </x:c>
    </x:row>
    <x:row r="5417" spans="3:11">
      <x:c r="C5417" s="195" t="s">
        <x:v>10781</x:v>
      </x:c>
      <x:c r="D5417" s="194" t="s">
        <x:v>1924</x:v>
      </x:c>
      <x:c r="E5417" s="194">
        <x:v>1</x:v>
      </x:c>
      <x:c r="F5417" s="195" t="s">
        <x:v>6293</x:v>
      </x:c>
      <x:c r="G5417" s="194" t="str">
        <x:f>IF(MID(F5417,LEN(F5417)-2,1)="1","Earring",IF(MID(F5417,LEN(F5417)-2,1)="2","Necklace",IF(MID(F5417,LEN(F5417)-2,1)="3","Bracelet",IF(MID(F5417,LEN(F5417)-2,1)="4","Ring",IF(MID(F5417,LEN(F5417)-2,1)="5","Anklet","")))))</x:f>
        <x:v>Earring</x:v>
      </x:c>
      <x:c r="H5417" s="194">
        <x:v>1</x:v>
      </x:c>
      <x:c r="I5417" s="448"/>
      <x:c r="J5417" s="194" t="s">
        <x:v>2858</x:v>
      </x:c>
      <x:c r="K5417" s="194">
        <x:v>290</x:v>
      </x:c>
    </x:row>
    <x:row r="5418" spans="3:11">
      <x:c r="C5418" s="195" t="s">
        <x:v>6293</x:v>
      </x:c>
      <x:c r="D5418" s="194" t="str">
        <x:f t="shared" ref="D5418:D5421" si="154">IF(MID(C5418,LEN(C5418)-2,1)="1","Earring",IF(MID(C5418,LEN(C5418)-2,1)="2","Necklace",IF(MID(C5418,LEN(C5418)-2,1)="3","Bracelet",IF(MID(C5418,LEN(C5418)-2,1)="4","Ring",IF(MID(C5418,LEN(C5418)-2,1)="5","Anklet","")))))</x:f>
        <x:v>Earring</x:v>
      </x:c>
      <x:c r="E5418" s="194">
        <x:v>1</x:v>
      </x:c>
      <x:c r="F5418" s="195" t="s">
        <x:v>9236</x:v>
      </x:c>
      <x:c r="G5418" s="194" t="str">
        <x:f>IF(MID(F5418,LEN(F5418)-2,1)="1","Earring",IF(MID(F5418,LEN(F5418)-2,1)="2","Necklace",IF(MID(F5418,LEN(F5418)-2,1)="3","Bracelet",IF(MID(F5418,LEN(F5418)-2,1)="4","Ring",IF(MID(F5418,LEN(F5418)-2,1)="5","Anklet","")))))</x:f>
        <x:v>Earring</x:v>
      </x:c>
      <x:c r="H5418" s="194">
        <x:v>1</x:v>
      </x:c>
      <x:c r="I5418" s="448"/>
      <x:c r="J5418" s="194" t="s">
        <x:v>3163</x:v>
      </x:c>
      <x:c r="K5418" s="194">
        <x:v>190</x:v>
      </x:c>
    </x:row>
    <x:row r="5419" spans="3:11">
      <x:c r="C5419" s="195" t="s">
        <x:v>9236</x:v>
      </x:c>
      <x:c r="D5419" s="194" t="str">
        <x:f t="shared" si="154"/>
        <x:v>Earring</x:v>
      </x:c>
      <x:c r="E5419" s="194">
        <x:v>1</x:v>
      </x:c>
      <x:c r="F5419" s="195" t="s">
        <x:v>6690</x:v>
      </x:c>
      <x:c r="G5419" s="194" t="str">
        <x:f>IF(MID(F5419,LEN(F5419)-2,1)="1","Earring",IF(MID(F5419,LEN(F5419)-2,1)="2","Necklace",IF(MID(F5419,LEN(F5419)-2,1)="3","Bracelet",IF(MID(F5419,LEN(F5419)-2,1)="4","Ring",IF(MID(F5419,LEN(F5419)-2,1)="5","Anklet","")))))</x:f>
        <x:v>Necklace</x:v>
      </x:c>
      <x:c r="H5419" s="194">
        <x:v>1</x:v>
      </x:c>
      <x:c r="I5419" s="448"/>
      <x:c r="J5419" s="194" t="s">
        <x:v>7785</x:v>
      </x:c>
      <x:c r="K5419" s="194">
        <x:v>320</x:v>
      </x:c>
    </x:row>
    <x:row r="5420" spans="3:11">
      <x:c r="C5420" s="195" t="s">
        <x:v>6690</x:v>
      </x:c>
      <x:c r="D5420" s="194" t="str">
        <x:f t="shared" si="154"/>
        <x:v>Necklace</x:v>
      </x:c>
      <x:c r="E5420" s="194">
        <x:v>1</x:v>
      </x:c>
      <x:c r="F5420" s="195" t="s">
        <x:v>6831</x:v>
      </x:c>
      <x:c r="G5420" s="194" t="s">
        <x:v>2999</x:v>
      </x:c>
      <x:c r="H5420" s="194">
        <x:v>1</x:v>
      </x:c>
      <x:c r="I5420" s="448" t="s">
        <x:v>4958</x:v>
      </x:c>
      <x:c r="J5420" s="194" t="s">
        <x:v>7785</x:v>
      </x:c>
      <x:c r="K5420" s="194">
        <x:v>190</x:v>
      </x:c>
    </x:row>
    <x:row r="5421" spans="3:11">
      <x:c r="C5421" s="195" t="s">
        <x:v>4575</x:v>
      </x:c>
      <x:c r="D5421" s="194" t="str">
        <x:f t="shared" si="154"/>
        <x:v>Necklace</x:v>
      </x:c>
      <x:c r="E5421" s="194">
        <x:v>2</x:v>
      </x:c>
      <x:c r="F5421" s="195" t="s">
        <x:v>1829</x:v>
      </x:c>
      <x:c r="G5421" s="194" t="s">
        <x:v>2999</x:v>
      </x:c>
      <x:c r="H5421" s="194">
        <x:v>1</x:v>
      </x:c>
      <x:c r="I5421" s="448"/>
      <x:c r="J5421" s="194" t="s">
        <x:v>7785</x:v>
      </x:c>
      <x:c r="K5421" s="194">
        <x:v>190</x:v>
      </x:c>
    </x:row>
    <x:row r="5422" spans="5:5">
      <x:c r="E5422" s="194">
        <x:f>SUM(E5414:E5421)</x:f>
        <x:v>9</x:v>
      </x:c>
    </x:row>
    <x:row r="5423" spans="1:11">
      <x:c r="A5423" s="186">
        <x:v>46090</x:v>
      </x:c>
      <x:c r="B5423" s="452" t="s">
        <x:v>7737</x:v>
      </x:c>
      <x:c r="C5423" s="195" t="s">
        <x:v>10911</x:v>
      </x:c>
      <x:c r="D5423" s="194" t="str">
        <x:f t="shared" ref="D5423:D5432" si="155">IF(MID(C5423,LEN(C5423)-2,1)="1","Earring",IF(MID(C5423,LEN(C5423)-2,1)="2","Necklace",IF(MID(C5423,LEN(C5423)-2,1)="3","Bracelet",IF(MID(C5423,LEN(C5423)-2,1)="4","Ring",IF(MID(C5423,LEN(C5423)-2,1)="5","Anklet","")))))</x:f>
        <x:v>Bracelet</x:v>
      </x:c>
      <x:c r="E5423" s="194">
        <x:v>1</x:v>
      </x:c>
      <x:c r="F5423" s="195" t="s">
        <x:v>11022</x:v>
      </x:c>
      <x:c r="G5423" s="194" t="str">
        <x:f>IF(MID(F5423,LEN(F5423)-2,1)="1","Earring",IF(MID(F5423,LEN(F5423)-2,1)="2","Necklace",IF(MID(F5423,LEN(F5423)-2,1)="3","Bracelet",IF(MID(F5423,LEN(F5423)-2,1)="4","Ring",IF(MID(F5423,LEN(F5423)-2,1)="5","Anklet","")))))</x:f>
        <x:v>Earring</x:v>
      </x:c>
      <x:c r="H5423" s="194">
        <x:v>1</x:v>
      </x:c>
      <x:c r="I5423" s="448" t="s">
        <x:v>4958</x:v>
      </x:c>
      <x:c r="J5423" s="194" t="s">
        <x:v>7785</x:v>
      </x:c>
      <x:c r="K5423" s="194">
        <x:v>120</x:v>
      </x:c>
    </x:row>
    <x:row r="5424" spans="3:11">
      <x:c r="C5424" s="195" t="s">
        <x:v>11031</x:v>
      </x:c>
      <x:c r="D5424" s="194" t="str">
        <x:f t="shared" si="155"/>
        <x:v>Bracelet</x:v>
      </x:c>
      <x:c r="E5424" s="194">
        <x:v>1</x:v>
      </x:c>
      <x:c r="F5424" s="195" t="s">
        <x:v>3357</x:v>
      </x:c>
      <x:c r="G5424" s="194" t="str">
        <x:f>IF(MID(F5424,LEN(F5424)-2,1)="1","Earring",IF(MID(F5424,LEN(F5424)-2,1)="2","Necklace",IF(MID(F5424,LEN(F5424)-2,1)="3","Bracelet",IF(MID(F5424,LEN(F5424)-2,1)="4","Ring",IF(MID(F5424,LEN(F5424)-2,1)="5","Anklet","")))))</x:f>
        <x:v>Necklace</x:v>
      </x:c>
      <x:c r="H5424" s="194">
        <x:v>1</x:v>
      </x:c>
      <x:c r="I5424" s="448"/>
      <x:c r="J5424" s="194" t="s">
        <x:v>7785</x:v>
      </x:c>
      <x:c r="K5424" s="194">
        <x:v>180</x:v>
      </x:c>
    </x:row>
    <x:row r="5425" spans="3:11">
      <x:c r="C5425" s="195" t="s">
        <x:v>11022</x:v>
      </x:c>
      <x:c r="D5425" s="194" t="str">
        <x:f t="shared" si="155"/>
        <x:v>Earring</x:v>
      </x:c>
      <x:c r="E5425" s="194">
        <x:v>1</x:v>
      </x:c>
      <x:c r="F5425" s="195" t="s">
        <x:v>10911</x:v>
      </x:c>
      <x:c r="G5425" s="194" t="str">
        <x:f>IF(MID(F5425,LEN(F5425)-2,1)="1","Earring",IF(MID(F5425,LEN(F5425)-2,1)="2","Necklace",IF(MID(F5425,LEN(F5425)-2,1)="3","Bracelet",IF(MID(F5425,LEN(F5425)-2,1)="4","Ring",IF(MID(F5425,LEN(F5425)-2,1)="5","Anklet","")))))</x:f>
        <x:v>Bracelet</x:v>
      </x:c>
      <x:c r="H5425" s="194">
        <x:v>1</x:v>
      </x:c>
      <x:c r="I5425" s="448"/>
      <x:c r="J5425" s="194" t="s">
        <x:v>3163</x:v>
      </x:c>
      <x:c r="K5425" s="194">
        <x:v>300</x:v>
      </x:c>
    </x:row>
    <x:row r="5426" spans="3:11">
      <x:c r="C5426" s="195" t="s">
        <x:v>6283</x:v>
      </x:c>
      <x:c r="D5426" s="194" t="str">
        <x:f t="shared" si="155"/>
        <x:v>Earring</x:v>
      </x:c>
      <x:c r="E5426" s="194">
        <x:v>1</x:v>
      </x:c>
      <x:c r="F5426" s="195" t="s">
        <x:v>6086</x:v>
      </x:c>
      <x:c r="G5426" s="194" t="str">
        <x:f>IF(MID(F5426,LEN(F5426)-2,1)="1","Earring",IF(MID(F5426,LEN(F5426)-2,1)="2","Necklace",IF(MID(F5426,LEN(F5426)-2,1)="3","Bracelet",IF(MID(F5426,LEN(F5426)-2,1)="4","Ring",IF(MID(F5426,LEN(F5426)-2,1)="5","Anklet","")))))</x:f>
        <x:v>Necklace</x:v>
      </x:c>
      <x:c r="H5426" s="194">
        <x:v>1</x:v>
      </x:c>
      <x:c r="I5426" s="448"/>
      <x:c r="J5426" s="194" t="s">
        <x:v>7785</x:v>
      </x:c>
      <x:c r="K5426" s="194">
        <x:v>170</x:v>
      </x:c>
    </x:row>
    <x:row r="5427" spans="3:11">
      <x:c r="C5427" s="195" t="s">
        <x:v>6627</x:v>
      </x:c>
      <x:c r="D5427" s="194" t="str">
        <x:f t="shared" si="155"/>
        <x:v>Earring</x:v>
      </x:c>
      <x:c r="E5427" s="194">
        <x:v>1</x:v>
      </x:c>
      <x:c r="F5427" s="195" t="s">
        <x:v>11031</x:v>
      </x:c>
      <x:c r="G5427" s="194" t="str">
        <x:f>IF(MID(F5427,LEN(F5427)-2,1)="1","Earring",IF(MID(F5427,LEN(F5427)-2,1)="2","Necklace",IF(MID(F5427,LEN(F5427)-2,1)="3","Bracelet",IF(MID(F5427,LEN(F5427)-2,1)="4","Ring",IF(MID(F5427,LEN(F5427)-2,1)="5","Anklet","")))))</x:f>
        <x:v>Bracelet</x:v>
      </x:c>
      <x:c r="H5427" s="194">
        <x:v>1</x:v>
      </x:c>
      <x:c r="I5427" s="448"/>
      <x:c r="J5427" s="194" t="s">
        <x:v>7785</x:v>
      </x:c>
      <x:c r="K5427" s="194">
        <x:v>140</x:v>
      </x:c>
    </x:row>
    <x:row r="5428" spans="3:11">
      <x:c r="C5428" s="195" t="s">
        <x:v>4699</x:v>
      </x:c>
      <x:c r="D5428" s="194" t="str">
        <x:f t="shared" si="155"/>
        <x:v>Earring</x:v>
      </x:c>
      <x:c r="E5428" s="194">
        <x:v>1</x:v>
      </x:c>
      <x:c r="F5428" s="195" t="s">
        <x:v>6283</x:v>
      </x:c>
      <x:c r="G5428" s="194" t="str">
        <x:f>IF(MID(F5428,LEN(F5428)-2,1)="1","Earring",IF(MID(F5428,LEN(F5428)-2,1)="2","Necklace",IF(MID(F5428,LEN(F5428)-2,1)="3","Bracelet",IF(MID(F5428,LEN(F5428)-2,1)="4","Ring",IF(MID(F5428,LEN(F5428)-2,1)="5","Anklet","")))))</x:f>
        <x:v>Earring</x:v>
      </x:c>
      <x:c r="H5428" s="194">
        <x:v>1</x:v>
      </x:c>
      <x:c r="I5428" s="448" t="s">
        <x:v>7755</x:v>
      </x:c>
      <x:c r="J5428" s="194" t="s">
        <x:v>3163</x:v>
      </x:c>
      <x:c r="K5428" s="194">
        <x:v>160</x:v>
      </x:c>
    </x:row>
    <x:row r="5429" spans="3:11">
      <x:c r="C5429" s="195" t="s">
        <x:v>3357</x:v>
      </x:c>
      <x:c r="D5429" s="194" t="str">
        <x:f t="shared" si="155"/>
        <x:v>Necklace</x:v>
      </x:c>
      <x:c r="E5429" s="194">
        <x:v>1</x:v>
      </x:c>
      <x:c r="F5429" s="195" t="s">
        <x:v>6208</x:v>
      </x:c>
      <x:c r="G5429" s="194" t="str">
        <x:f>IF(MID(F5429,LEN(F5429)-2,1)="1","Earring",IF(MID(F5429,LEN(F5429)-2,1)="2","Necklace",IF(MID(F5429,LEN(F5429)-2,1)="3","Bracelet",IF(MID(F5429,LEN(F5429)-2,1)="4","Ring",IF(MID(F5429,LEN(F5429)-2,1)="5","Anklet","")))))</x:f>
        <x:v>Necklace</x:v>
      </x:c>
      <x:c r="H5429" s="194">
        <x:v>1</x:v>
      </x:c>
      <x:c r="I5429" s="448"/>
      <x:c r="J5429" s="194" t="s">
        <x:v>7785</x:v>
      </x:c>
      <x:c r="K5429" s="194">
        <x:v>180</x:v>
      </x:c>
    </x:row>
    <x:row r="5430" spans="3:11">
      <x:c r="C5430" s="195" t="s">
        <x:v>6086</x:v>
      </x:c>
      <x:c r="D5430" s="194" t="str">
        <x:f t="shared" si="155"/>
        <x:v>Necklace</x:v>
      </x:c>
      <x:c r="E5430" s="194">
        <x:v>1</x:v>
      </x:c>
      <x:c r="F5430" s="195" t="s">
        <x:v>11036</x:v>
      </x:c>
      <x:c r="G5430" s="194" t="str">
        <x:f>IF(MID(F5430,LEN(F5430)-2,1)="1","Earring",IF(MID(F5430,LEN(F5430)-2,1)="2","Necklace",IF(MID(F5430,LEN(F5430)-2,1)="3","Bracelet",IF(MID(F5430,LEN(F5430)-2,1)="4","Ring",IF(MID(F5430,LEN(F5430)-2,1)="5","Anklet","")))))</x:f>
        <x:v>Ring</x:v>
      </x:c>
      <x:c r="H5430" s="194">
        <x:v>1</x:v>
      </x:c>
      <x:c r="I5430" s="448"/>
      <x:c r="J5430" s="194" t="s">
        <x:v>7785</x:v>
      </x:c>
      <x:c r="K5430" s="194">
        <x:v>150</x:v>
      </x:c>
    </x:row>
    <x:row r="5431" spans="3:11">
      <x:c r="C5431" s="195" t="s">
        <x:v>6208</x:v>
      </x:c>
      <x:c r="D5431" s="194" t="str">
        <x:f t="shared" si="155"/>
        <x:v>Necklace</x:v>
      </x:c>
      <x:c r="E5431" s="194">
        <x:v>1</x:v>
      </x:c>
      <x:c r="F5431" s="195" t="s">
        <x:v>6627</x:v>
      </x:c>
      <x:c r="G5431" s="194" t="str">
        <x:f>IF(MID(F5431,LEN(F5431)-2,1)="1","Earring",IF(MID(F5431,LEN(F5431)-2,1)="2","Necklace",IF(MID(F5431,LEN(F5431)-2,1)="3","Bracelet",IF(MID(F5431,LEN(F5431)-2,1)="4","Ring",IF(MID(F5431,LEN(F5431)-2,1)="5","Anklet","")))))</x:f>
        <x:v>Earring</x:v>
      </x:c>
      <x:c r="H5431" s="194">
        <x:v>1</x:v>
      </x:c>
      <x:c r="I5431" s="448"/>
      <x:c r="J5431" s="194" t="s">
        <x:v>3163</x:v>
      </x:c>
      <x:c r="K5431" s="194">
        <x:v>190</x:v>
      </x:c>
    </x:row>
    <x:row r="5432" spans="3:11">
      <x:c r="C5432" s="195" t="s">
        <x:v>11036</x:v>
      </x:c>
      <x:c r="D5432" s="194" t="str">
        <x:f t="shared" si="155"/>
        <x:v>Ring</x:v>
      </x:c>
      <x:c r="E5432" s="194">
        <x:v>1</x:v>
      </x:c>
      <x:c r="F5432" s="195" t="s">
        <x:v>4699</x:v>
      </x:c>
      <x:c r="G5432" s="194" t="str">
        <x:f>IF(MID(F5432,LEN(F5432)-2,1)="1","Earring",IF(MID(F5432,LEN(F5432)-2,1)="2","Necklace",IF(MID(F5432,LEN(F5432)-2,1)="3","Bracelet",IF(MID(F5432,LEN(F5432)-2,1)="4","Ring",IF(MID(F5432,LEN(F5432)-2,1)="5","Anklet","")))))</x:f>
        <x:v>Earring</x:v>
      </x:c>
      <x:c r="H5432" s="194">
        <x:v>1</x:v>
      </x:c>
      <x:c r="I5432" s="448"/>
      <x:c r="J5432" s="194" t="s">
        <x:v>3163</x:v>
      </x:c>
      <x:c r="K5432" s="194">
        <x:v>220</x:v>
      </x:c>
    </x:row>
    <x:row r="5433" spans="5:5">
      <x:c r="E5433" s="194">
        <x:f>SUM(E5423:E5432)</x:f>
        <x:v>10</x:v>
      </x:c>
    </x:row>
    <x:row r="5434" spans="1:11">
      <x:c r="A5434" s="186">
        <x:v>46091</x:v>
      </x:c>
      <x:c r="B5434" s="452" t="s">
        <x:v>7779</x:v>
      </x:c>
      <x:c r="C5434" s="195" t="s">
        <x:v>8125</x:v>
      </x:c>
      <x:c r="D5434" s="194" t="s">
        <x:v>2999</x:v>
      </x:c>
      <x:c r="E5434" s="194">
        <x:v>1</x:v>
      </x:c>
      <x:c r="F5434" s="195" t="s">
        <x:v>6291</x:v>
      </x:c>
      <x:c r="G5434" s="194" t="str">
        <x:f>IF(MID(F5434,LEN(F5434)-2,1)="1","Earring",IF(MID(F5434,LEN(F5434)-2,1)="2","Necklace",IF(MID(F5434,LEN(F5434)-2,1)="3","Bracelet",IF(MID(F5434,LEN(F5434)-2,1)="4","Ring",IF(MID(F5434,LEN(F5434)-2,1)="5","Anklet","")))))</x:f>
        <x:v>Earring</x:v>
      </x:c>
      <x:c r="H5434" s="194">
        <x:v>1</x:v>
      </x:c>
      <x:c r="I5434" s="448"/>
      <x:c r="J5434" s="194" t="s">
        <x:v>7785</x:v>
      </x:c>
      <x:c r="K5434" s="194">
        <x:v>160</x:v>
      </x:c>
    </x:row>
    <x:row r="5435" spans="3:11">
      <x:c r="C5435" s="195" t="s">
        <x:v>6291</x:v>
      </x:c>
      <x:c r="D5435" s="194" t="str">
        <x:f t="shared" ref="D5435:D5441" si="156">IF(MID(C5435,LEN(C5435)-2,1)="1","Earring",IF(MID(C5435,LEN(C5435)-2,1)="2","Necklace",IF(MID(C5435,LEN(C5435)-2,1)="3","Bracelet",IF(MID(C5435,LEN(C5435)-2,1)="4","Ring",IF(MID(C5435,LEN(C5435)-2,1)="5","Anklet","")))))</x:f>
        <x:v>Earring</x:v>
      </x:c>
      <x:c r="E5435" s="194">
        <x:v>1</x:v>
      </x:c>
      <x:c r="F5435" s="195" t="s">
        <x:v>4606</x:v>
      </x:c>
      <x:c r="G5435" s="194" t="str">
        <x:f>IF(MID(F5435,LEN(F5435)-2,1)="1","Earring",IF(MID(F5435,LEN(F5435)-2,1)="2","Necklace",IF(MID(F5435,LEN(F5435)-2,1)="3","Bracelet",IF(MID(F5435,LEN(F5435)-2,1)="4","Ring",IF(MID(F5435,LEN(F5435)-2,1)="5","Anklet","")))))</x:f>
        <x:v>Ring</x:v>
      </x:c>
      <x:c r="H5435" s="194">
        <x:v>1</x:v>
      </x:c>
      <x:c r="I5435" s="448"/>
      <x:c r="J5435" s="194" t="s">
        <x:v>7785</x:v>
      </x:c>
      <x:c r="K5435" s="194">
        <x:v>240</x:v>
      </x:c>
    </x:row>
    <x:row r="5436" spans="3:11">
      <x:c r="C5436" s="195" t="s">
        <x:v>1804</x:v>
      </x:c>
      <x:c r="D5436" s="194" t="str">
        <x:f t="shared" si="156"/>
        <x:v>Earring</x:v>
      </x:c>
      <x:c r="E5436" s="194">
        <x:v>1</x:v>
      </x:c>
      <x:c r="F5436" s="195" t="s">
        <x:v>4747</x:v>
      </x:c>
      <x:c r="G5436" s="194" t="str">
        <x:f>IF(MID(F5436,LEN(F5436)-2,1)="1","Earring",IF(MID(F5436,LEN(F5436)-2,1)="2","Necklace",IF(MID(F5436,LEN(F5436)-2,1)="3","Bracelet",IF(MID(F5436,LEN(F5436)-2,1)="4","Ring",IF(MID(F5436,LEN(F5436)-2,1)="5","Anklet","")))))</x:f>
        <x:v>Necklace</x:v>
      </x:c>
      <x:c r="H5436" s="194">
        <x:v>1</x:v>
      </x:c>
      <x:c r="I5436" s="448"/>
      <x:c r="J5436" s="194" t="s">
        <x:v>7785</x:v>
      </x:c>
      <x:c r="K5436" s="194">
        <x:v>200</x:v>
      </x:c>
    </x:row>
    <x:row r="5437" spans="3:11">
      <x:c r="C5437" s="195" t="s">
        <x:v>9058</x:v>
      </x:c>
      <x:c r="D5437" s="194" t="str">
        <x:f t="shared" si="156"/>
        <x:v>Earring</x:v>
      </x:c>
      <x:c r="E5437" s="194">
        <x:v>1</x:v>
      </x:c>
      <x:c r="F5437" s="195" t="s">
        <x:v>6188</x:v>
      </x:c>
      <x:c r="G5437" s="194" t="str">
        <x:f>IF(MID(F5437,LEN(F5437)-2,1)="1","Earring",IF(MID(F5437,LEN(F5437)-2,1)="2","Necklace",IF(MID(F5437,LEN(F5437)-2,1)="3","Bracelet",IF(MID(F5437,LEN(F5437)-2,1)="4","Ring",IF(MID(F5437,LEN(F5437)-2,1)="5","Anklet","")))))</x:f>
        <x:v>Ring</x:v>
      </x:c>
      <x:c r="H5437" s="194">
        <x:v>1</x:v>
      </x:c>
      <x:c r="I5437" s="448"/>
      <x:c r="J5437" s="194" t="s">
        <x:v>7785</x:v>
      </x:c>
      <x:c r="K5437" s="194">
        <x:v>190</x:v>
      </x:c>
    </x:row>
    <x:row r="5438" spans="3:11">
      <x:c r="C5438" s="195" t="s">
        <x:v>4747</x:v>
      </x:c>
      <x:c r="D5438" s="194" t="str">
        <x:f t="shared" si="156"/>
        <x:v>Necklace</x:v>
      </x:c>
      <x:c r="E5438" s="194">
        <x:v>1</x:v>
      </x:c>
      <x:c r="F5438" s="195" t="s">
        <x:v>8125</x:v>
      </x:c>
      <x:c r="G5438" s="194" t="s">
        <x:v>2999</x:v>
      </x:c>
      <x:c r="H5438" s="194">
        <x:v>1</x:v>
      </x:c>
      <x:c r="I5438" s="448"/>
      <x:c r="J5438" s="194" t="s">
        <x:v>7348</x:v>
      </x:c>
      <x:c r="K5438" s="194">
        <x:v>230</x:v>
      </x:c>
    </x:row>
    <x:row r="5439" spans="3:11">
      <x:c r="C5439" s="195" t="s">
        <x:v>5985</x:v>
      </x:c>
      <x:c r="D5439" s="194" t="str">
        <x:f t="shared" si="156"/>
        <x:v>Necklace</x:v>
      </x:c>
      <x:c r="E5439" s="194">
        <x:v>1</x:v>
      </x:c>
      <x:c r="F5439" s="195" t="s">
        <x:v>1804</x:v>
      </x:c>
      <x:c r="G5439" s="194" t="str">
        <x:f>IF(MID(F5439,LEN(F5439)-2,1)="1","Earring",IF(MID(F5439,LEN(F5439)-2,1)="2","Necklace",IF(MID(F5439,LEN(F5439)-2,1)="3","Bracelet",IF(MID(F5439,LEN(F5439)-2,1)="4","Ring",IF(MID(F5439,LEN(F5439)-2,1)="5","Anklet","")))))</x:f>
        <x:v>Earring</x:v>
      </x:c>
      <x:c r="H5439" s="194">
        <x:v>1</x:v>
      </x:c>
      <x:c r="I5439" s="448"/>
      <x:c r="J5439" s="194" t="s">
        <x:v>3163</x:v>
      </x:c>
      <x:c r="K5439" s="194">
        <x:v>230</x:v>
      </x:c>
    </x:row>
    <x:row r="5440" spans="3:11">
      <x:c r="C5440" s="195" t="s">
        <x:v>4606</x:v>
      </x:c>
      <x:c r="D5440" s="194" t="str">
        <x:f t="shared" si="156"/>
        <x:v>Ring</x:v>
      </x:c>
      <x:c r="E5440" s="194">
        <x:v>1</x:v>
      </x:c>
      <x:c r="F5440" s="195" t="s">
        <x:v>9058</x:v>
      </x:c>
      <x:c r="G5440" s="194" t="str">
        <x:f>IF(MID(F5440,LEN(F5440)-2,1)="1","Earring",IF(MID(F5440,LEN(F5440)-2,1)="2","Necklace",IF(MID(F5440,LEN(F5440)-2,1)="3","Bracelet",IF(MID(F5440,LEN(F5440)-2,1)="4","Ring",IF(MID(F5440,LEN(F5440)-2,1)="5","Anklet","")))))</x:f>
        <x:v>Earring</x:v>
      </x:c>
      <x:c r="H5440" s="194">
        <x:v>1</x:v>
      </x:c>
      <x:c r="I5440" s="448"/>
      <x:c r="J5440" s="194" t="s">
        <x:v>3163</x:v>
      </x:c>
      <x:c r="K5440" s="194">
        <x:v>160</x:v>
      </x:c>
    </x:row>
    <x:row r="5441" spans="3:11">
      <x:c r="C5441" s="195" t="s">
        <x:v>6188</x:v>
      </x:c>
      <x:c r="D5441" s="194" t="str">
        <x:f t="shared" si="156"/>
        <x:v>Ring</x:v>
      </x:c>
      <x:c r="E5441" s="194">
        <x:v>1</x:v>
      </x:c>
      <x:c r="F5441" s="195" t="s">
        <x:v>5985</x:v>
      </x:c>
      <x:c r="G5441" s="194" t="str">
        <x:f>IF(MID(F5441,LEN(F5441)-2,1)="1","Earring",IF(MID(F5441,LEN(F5441)-2,1)="2","Necklace",IF(MID(F5441,LEN(F5441)-2,1)="3","Bracelet",IF(MID(F5441,LEN(F5441)-2,1)="4","Ring",IF(MID(F5441,LEN(F5441)-2,1)="5","Anklet","")))))</x:f>
        <x:v>Necklace</x:v>
      </x:c>
      <x:c r="H5441" s="194">
        <x:v>1</x:v>
      </x:c>
      <x:c r="I5441" s="448"/>
      <x:c r="J5441" s="194" t="s">
        <x:v>7348</x:v>
      </x:c>
      <x:c r="K5441" s="194">
        <x:v>450</x:v>
      </x:c>
    </x:row>
    <x:row r="5442" spans="5:5">
      <x:c r="E5442" s="194">
        <x:f>SUM(E5434:E5441)</x:f>
        <x:v>8</x:v>
      </x:c>
    </x:row>
    <x:row r="5443" spans="1:11">
      <x:c r="A5443" s="186">
        <x:v>46092</x:v>
      </x:c>
      <x:c r="B5443" s="452" t="s">
        <x:v>7762</x:v>
      </x:c>
      <x:c r="C5443" s="195" t="s">
        <x:v>11175</x:v>
      </x:c>
      <x:c r="D5443" s="194" t="str">
        <x:f t="shared" ref="D5443:D5449" si="157">IF(MID(C5443,LEN(C5443)-2,1)="1","Earring",IF(MID(C5443,LEN(C5443)-2,1)="2","Necklace",IF(MID(C5443,LEN(C5443)-2,1)="3","Bracelet",IF(MID(C5443,LEN(C5443)-2,1)="4","Ring",IF(MID(C5443,LEN(C5443)-2,1)="5","Anklet","")))))</x:f>
        <x:v>Bracelet</x:v>
      </x:c>
      <x:c r="E5443" s="194">
        <x:v>2</x:v>
      </x:c>
      <x:c r="F5443" s="195" t="s">
        <x:v>2349</x:v>
      </x:c>
      <x:c r="G5443" s="194" t="str">
        <x:f>IF(MID(F5443,LEN(F5443)-2,1)="1","Earring",IF(MID(F5443,LEN(F5443)-2,1)="2","Necklace",IF(MID(F5443,LEN(F5443)-2,1)="3","Bracelet",IF(MID(F5443,LEN(F5443)-2,1)="4","Ring",IF(MID(F5443,LEN(F5443)-2,1)="5","Anklet","")))))</x:f>
        <x:v>Earring</x:v>
      </x:c>
      <x:c r="H5443" s="194">
        <x:v>1</x:v>
      </x:c>
      <x:c r="I5443" s="448"/>
      <x:c r="J5443" s="194" t="s">
        <x:v>7785</x:v>
      </x:c>
      <x:c r="K5443" s="194">
        <x:v>70</x:v>
      </x:c>
    </x:row>
    <x:row r="5444" spans="3:11">
      <x:c r="C5444" s="195" t="s">
        <x:v>11029</x:v>
      </x:c>
      <x:c r="D5444" s="194" t="str">
        <x:f t="shared" si="157"/>
        <x:v>Bracelet</x:v>
      </x:c>
      <x:c r="E5444" s="194">
        <x:v>1</x:v>
      </x:c>
      <x:c r="F5444" s="195" t="s">
        <x:v>11175</x:v>
      </x:c>
      <x:c r="G5444" s="194" t="str">
        <x:f>IF(MID(F5444,LEN(F5444)-2,1)="1","Earring",IF(MID(F5444,LEN(F5444)-2,1)="2","Necklace",IF(MID(F5444,LEN(F5444)-2,1)="3","Bracelet",IF(MID(F5444,LEN(F5444)-2,1)="4","Ring",IF(MID(F5444,LEN(F5444)-2,1)="5","Anklet","")))))</x:f>
        <x:v>Bracelet</x:v>
      </x:c>
      <x:c r="H5444" s="194">
        <x:v>2</x:v>
      </x:c>
      <x:c r="I5444" s="448"/>
      <x:c r="J5444" s="194" t="s">
        <x:v>7785</x:v>
      </x:c>
      <x:c r="K5444" s="194">
        <x:v>150</x:v>
      </x:c>
    </x:row>
    <x:row r="5445" spans="3:11">
      <x:c r="C5445" s="195" t="s">
        <x:v>2349</x:v>
      </x:c>
      <x:c r="D5445" s="194" t="str">
        <x:f t="shared" si="157"/>
        <x:v>Earring</x:v>
      </x:c>
      <x:c r="E5445" s="194">
        <x:v>1</x:v>
      </x:c>
      <x:c r="F5445" s="195" t="s">
        <x:v>4754</x:v>
      </x:c>
      <x:c r="G5445" s="194" t="str">
        <x:f>IF(MID(F5445,LEN(F5445)-2,1)="1","Earring",IF(MID(F5445,LEN(F5445)-2,1)="2","Necklace",IF(MID(F5445,LEN(F5445)-2,1)="3","Bracelet",IF(MID(F5445,LEN(F5445)-2,1)="4","Ring",IF(MID(F5445,LEN(F5445)-2,1)="5","Anklet","")))))</x:f>
        <x:v>Necklace</x:v>
      </x:c>
      <x:c r="H5445" s="194">
        <x:v>1</x:v>
      </x:c>
      <x:c r="I5445" s="448"/>
      <x:c r="J5445" s="194" t="s">
        <x:v>3163</x:v>
      </x:c>
      <x:c r="K5445" s="194">
        <x:v>250</x:v>
      </x:c>
    </x:row>
    <x:row r="5446" spans="3:11">
      <x:c r="C5446" s="195" t="s">
        <x:v>11164</x:v>
      </x:c>
      <x:c r="D5446" s="194" t="str">
        <x:f t="shared" si="157"/>
        <x:v>Earring</x:v>
      </x:c>
      <x:c r="E5446" s="194">
        <x:v>1</x:v>
      </x:c>
      <x:c r="F5446" s="195" t="s">
        <x:v>11029</x:v>
      </x:c>
      <x:c r="G5446" s="194" t="str">
        <x:f>IF(MID(F5446,LEN(F5446)-2,1)="1","Earring",IF(MID(F5446,LEN(F5446)-2,1)="2","Necklace",IF(MID(F5446,LEN(F5446)-2,1)="3","Bracelet",IF(MID(F5446,LEN(F5446)-2,1)="4","Ring",IF(MID(F5446,LEN(F5446)-2,1)="5","Anklet","")))))</x:f>
        <x:v>Bracelet</x:v>
      </x:c>
      <x:c r="H5446" s="194">
        <x:v>1</x:v>
      </x:c>
      <x:c r="I5446" s="448"/>
      <x:c r="J5446" s="194" t="s">
        <x:v>7785</x:v>
      </x:c>
      <x:c r="K5446" s="194">
        <x:v>180</x:v>
      </x:c>
    </x:row>
    <x:row r="5447" spans="3:11">
      <x:c r="C5447" s="195" t="s">
        <x:v>4754</x:v>
      </x:c>
      <x:c r="D5447" s="194" t="str">
        <x:f t="shared" si="157"/>
        <x:v>Necklace</x:v>
      </x:c>
      <x:c r="E5447" s="194">
        <x:v>1</x:v>
      </x:c>
      <x:c r="F5447" s="195" t="s">
        <x:v>11164</x:v>
      </x:c>
      <x:c r="G5447" s="194" t="str">
        <x:f>IF(MID(F5447,LEN(F5447)-2,1)="1","Earring",IF(MID(F5447,LEN(F5447)-2,1)="2","Necklace",IF(MID(F5447,LEN(F5447)-2,1)="3","Bracelet",IF(MID(F5447,LEN(F5447)-2,1)="4","Ring",IF(MID(F5447,LEN(F5447)-2,1)="5","Anklet","")))))</x:f>
        <x:v>Earring</x:v>
      </x:c>
      <x:c r="H5447" s="194">
        <x:v>1</x:v>
      </x:c>
      <x:c r="I5447" s="448" t="s">
        <x:v>7755</x:v>
      </x:c>
      <x:c r="J5447" s="194" t="s">
        <x:v>7785</x:v>
      </x:c>
      <x:c r="K5447" s="194">
        <x:v>160</x:v>
      </x:c>
    </x:row>
    <x:row r="5448" spans="3:11">
      <x:c r="C5448" s="195" t="s">
        <x:v>10948</x:v>
      </x:c>
      <x:c r="D5448" s="194" t="str">
        <x:f t="shared" si="157"/>
        <x:v>Necklace</x:v>
      </x:c>
      <x:c r="E5448" s="194">
        <x:v>1</x:v>
      </x:c>
      <x:c r="F5448" s="195" t="s">
        <x:v>10948</x:v>
      </x:c>
      <x:c r="G5448" s="194" t="str">
        <x:f>IF(MID(F5448,LEN(F5448)-2,1)="1","Earring",IF(MID(F5448,LEN(F5448)-2,1)="2","Necklace",IF(MID(F5448,LEN(F5448)-2,1)="3","Bracelet",IF(MID(F5448,LEN(F5448)-2,1)="4","Ring",IF(MID(F5448,LEN(F5448)-2,1)="5","Anklet","")))))</x:f>
        <x:v>Necklace</x:v>
      </x:c>
      <x:c r="H5448" s="194">
        <x:v>1</x:v>
      </x:c>
      <x:c r="I5448" s="448"/>
      <x:c r="J5448" s="194" t="s">
        <x:v>3163</x:v>
      </x:c>
      <x:c r="K5448" s="194">
        <x:v>270</x:v>
      </x:c>
    </x:row>
    <x:row r="5449" spans="3:11">
      <x:c r="C5449" s="195" t="s">
        <x:v>11000</x:v>
      </x:c>
      <x:c r="D5449" s="194" t="str">
        <x:f t="shared" si="157"/>
        <x:v>Ring</x:v>
      </x:c>
      <x:c r="E5449" s="194">
        <x:v>1</x:v>
      </x:c>
      <x:c r="F5449" s="195" t="s">
        <x:v>11000</x:v>
      </x:c>
      <x:c r="G5449" s="194" t="str">
        <x:f>IF(MID(F5449,LEN(F5449)-2,1)="1","Earring",IF(MID(F5449,LEN(F5449)-2,1)="2","Necklace",IF(MID(F5449,LEN(F5449)-2,1)="3","Bracelet",IF(MID(F5449,LEN(F5449)-2,1)="4","Ring",IF(MID(F5449,LEN(F5449)-2,1)="5","Anklet","")))))</x:f>
        <x:v>Ring</x:v>
      </x:c>
      <x:c r="H5449" s="194">
        <x:v>1</x:v>
      </x:c>
      <x:c r="I5449" s="448"/>
      <x:c r="J5449" s="194" t="s">
        <x:v>7785</x:v>
      </x:c>
      <x:c r="K5449" s="194">
        <x:v>160</x:v>
      </x:c>
    </x:row>
    <x:row r="5450" spans="5:5">
      <x:c r="E5450" s="194">
        <x:f>SUM(E5443:E5449)</x:f>
        <x:v>8</x:v>
      </x:c>
    </x:row>
    <x:row r="5451" spans="1:11">
      <x:c r="A5451" s="186">
        <x:v>46093</x:v>
      </x:c>
      <x:c r="B5451" s="452" t="s">
        <x:v>7753</x:v>
      </x:c>
      <x:c r="C5451" s="195" t="s">
        <x:v>6098</x:v>
      </x:c>
      <x:c r="D5451" s="194" t="s">
        <x:v>2999</x:v>
      </x:c>
      <x:c r="E5451" s="194">
        <x:v>1</x:v>
      </x:c>
      <x:c r="F5451" s="195" t="s">
        <x:v>4753</x:v>
      </x:c>
      <x:c r="G5451" s="194" t="s">
        <x:v>6843</x:v>
      </x:c>
      <x:c r="H5451" s="194">
        <x:v>1</x:v>
      </x:c>
      <x:c r="I5451" s="448" t="s">
        <x:v>4958</x:v>
      </x:c>
      <x:c r="J5451" s="194" t="s">
        <x:v>7785</x:v>
      </x:c>
      <x:c r="K5451" s="194">
        <x:v>150</x:v>
      </x:c>
    </x:row>
    <x:row r="5452" spans="3:11">
      <x:c r="C5452" s="195" t="s">
        <x:v>2349</x:v>
      </x:c>
      <x:c r="D5452" s="194" t="str">
        <x:f t="shared" ref="D5452:D5458" si="158">IF(MID(C5452,LEN(C5452)-2,1)="1","Earring",IF(MID(C5452,LEN(C5452)-2,1)="2","Necklace",IF(MID(C5452,LEN(C5452)-2,1)="3","Bracelet",IF(MID(C5452,LEN(C5452)-2,1)="4","Ring",IF(MID(C5452,LEN(C5452)-2,1)="5","Anklet","")))))</x:f>
        <x:v>Earring</x:v>
      </x:c>
      <x:c r="E5452" s="194">
        <x:v>1</x:v>
      </x:c>
      <x:c r="F5452" s="195" t="s">
        <x:v>2349</x:v>
      </x:c>
      <x:c r="G5452" s="194" t="str">
        <x:f>IF(MID(F5452,LEN(F5452)-2,1)="1","Earring",IF(MID(F5452,LEN(F5452)-2,1)="2","Necklace",IF(MID(F5452,LEN(F5452)-2,1)="3","Bracelet",IF(MID(F5452,LEN(F5452)-2,1)="4","Ring",IF(MID(F5452,LEN(F5452)-2,1)="5","Anklet","")))))</x:f>
        <x:v>Earring</x:v>
      </x:c>
      <x:c r="H5452" s="194">
        <x:v>1</x:v>
      </x:c>
      <x:c r="I5452" s="448" t="s">
        <x:v>4958</x:v>
      </x:c>
      <x:c r="J5452" s="194" t="s">
        <x:v>7785</x:v>
      </x:c>
      <x:c r="K5452" s="194">
        <x:v>70</x:v>
      </x:c>
    </x:row>
    <x:row r="5453" spans="3:11">
      <x:c r="C5453" s="195" t="s">
        <x:v>1823</x:v>
      </x:c>
      <x:c r="D5453" s="194" t="str">
        <x:f t="shared" si="158"/>
        <x:v>Earring</x:v>
      </x:c>
      <x:c r="E5453" s="194">
        <x:v>1</x:v>
      </x:c>
      <x:c r="F5453" s="233" t="s">
        <x:v>6098</x:v>
      </x:c>
      <x:c r="G5453" s="234" t="s">
        <x:v>2999</x:v>
      </x:c>
      <x:c r="H5453" s="234">
        <x:v>1</x:v>
      </x:c>
      <x:c r="I5453" s="448"/>
      <x:c r="J5453" s="194" t="s">
        <x:v>7785</x:v>
      </x:c>
      <x:c r="K5453" s="194">
        <x:v>190</x:v>
      </x:c>
    </x:row>
    <x:row r="5454" spans="3:11">
      <x:c r="C5454" s="195" t="s">
        <x:v>11159</x:v>
      </x:c>
      <x:c r="D5454" s="194" t="str">
        <x:f t="shared" si="158"/>
        <x:v>Earring</x:v>
      </x:c>
      <x:c r="E5454" s="194">
        <x:v>1</x:v>
      </x:c>
      <x:c r="F5454" s="233" t="s">
        <x:v>1823</x:v>
      </x:c>
      <x:c r="G5454" s="234" t="str">
        <x:f>IF(MID(F5454,LEN(F5454)-2,1)="1","Earring",IF(MID(F5454,LEN(F5454)-2,1)="2","Necklace",IF(MID(F5454,LEN(F5454)-2,1)="3","Bracelet",IF(MID(F5454,LEN(F5454)-2,1)="4","Ring",IF(MID(F5454,LEN(F5454)-2,1)="5","Anklet","")))))</x:f>
        <x:v>Earring</x:v>
      </x:c>
      <x:c r="H5454" s="234">
        <x:v>1</x:v>
      </x:c>
      <x:c r="I5454" s="448"/>
      <x:c r="J5454" s="194" t="s">
        <x:v>3163</x:v>
      </x:c>
      <x:c r="K5454" s="194">
        <x:v>230</x:v>
      </x:c>
    </x:row>
    <x:row r="5455" spans="3:11">
      <x:c r="C5455" s="195" t="s">
        <x:v>10914</x:v>
      </x:c>
      <x:c r="D5455" s="194" t="str">
        <x:f t="shared" si="158"/>
        <x:v>Earring</x:v>
      </x:c>
      <x:c r="E5455" s="194">
        <x:v>1</x:v>
      </x:c>
      <x:c r="F5455" s="233" t="s">
        <x:v>11159</x:v>
      </x:c>
      <x:c r="G5455" s="234" t="str">
        <x:f>IF(MID(F5455,LEN(F5455)-2,1)="1","Earring",IF(MID(F5455,LEN(F5455)-2,1)="2","Necklace",IF(MID(F5455,LEN(F5455)-2,1)="3","Bracelet",IF(MID(F5455,LEN(F5455)-2,1)="4","Ring",IF(MID(F5455,LEN(F5455)-2,1)="5","Anklet","")))))</x:f>
        <x:v>Earring</x:v>
      </x:c>
      <x:c r="H5455" s="234">
        <x:v>1</x:v>
      </x:c>
      <x:c r="I5455" s="448"/>
      <x:c r="J5455" s="194" t="s">
        <x:v>7785</x:v>
      </x:c>
      <x:c r="K5455" s="194">
        <x:v>110</x:v>
      </x:c>
    </x:row>
    <x:row r="5456" spans="3:11">
      <x:c r="C5456" s="195" t="s">
        <x:v>6604</x:v>
      </x:c>
      <x:c r="D5456" s="194" t="str">
        <x:f t="shared" si="158"/>
        <x:v>Earring</x:v>
      </x:c>
      <x:c r="E5456" s="194">
        <x:v>1</x:v>
      </x:c>
      <x:c r="F5456" s="233" t="s">
        <x:v>10914</x:v>
      </x:c>
      <x:c r="G5456" s="234" t="str">
        <x:f>IF(MID(F5456,LEN(F5456)-2,1)="1","Earring",IF(MID(F5456,LEN(F5456)-2,1)="2","Necklace",IF(MID(F5456,LEN(F5456)-2,1)="3","Bracelet",IF(MID(F5456,LEN(F5456)-2,1)="4","Ring",IF(MID(F5456,LEN(F5456)-2,1)="5","Anklet","")))))</x:f>
        <x:v>Earring</x:v>
      </x:c>
      <x:c r="H5456" s="234">
        <x:v>1</x:v>
      </x:c>
      <x:c r="I5456" s="448"/>
      <x:c r="J5456" s="194" t="s">
        <x:v>7785</x:v>
      </x:c>
      <x:c r="K5456" s="194">
        <x:v>120</x:v>
      </x:c>
    </x:row>
    <x:row r="5457" spans="3:11">
      <x:c r="C5457" s="195" t="s">
        <x:v>1804</x:v>
      </x:c>
      <x:c r="D5457" s="194" t="str">
        <x:f t="shared" si="158"/>
        <x:v>Earring</x:v>
      </x:c>
      <x:c r="E5457" s="194">
        <x:v>1</x:v>
      </x:c>
      <x:c r="F5457" s="233" t="s">
        <x:v>11133</x:v>
      </x:c>
      <x:c r="G5457" s="234" t="str">
        <x:f>IF(MID(F5457,LEN(F5457)-2,1)="1","Earring",IF(MID(F5457,LEN(F5457)-2,1)="2","Necklace",IF(MID(F5457,LEN(F5457)-2,1)="3","Bracelet",IF(MID(F5457,LEN(F5457)-2,1)="4","Ring",IF(MID(F5457,LEN(F5457)-2,1)="5","Anklet","")))))</x:f>
        <x:v>Necklace</x:v>
      </x:c>
      <x:c r="H5457" s="234">
        <x:v>1</x:v>
      </x:c>
      <x:c r="I5457" s="448"/>
      <x:c r="J5457" s="194" t="s">
        <x:v>3163</x:v>
      </x:c>
      <x:c r="K5457" s="194">
        <x:v>320</x:v>
      </x:c>
    </x:row>
    <x:row r="5458" spans="3:11">
      <x:c r="C5458" s="195" t="s">
        <x:v>8132</x:v>
      </x:c>
      <x:c r="D5458" s="194" t="str">
        <x:f t="shared" si="158"/>
        <x:v>Earring</x:v>
      </x:c>
      <x:c r="E5458" s="194">
        <x:v>1</x:v>
      </x:c>
      <x:c r="F5458" s="233" t="s">
        <x:v>6604</x:v>
      </x:c>
      <x:c r="G5458" s="234" t="str">
        <x:f>IF(MID(F5458,LEN(F5458)-2,1)="1","Earring",IF(MID(F5458,LEN(F5458)-2,1)="2","Necklace",IF(MID(F5458,LEN(F5458)-2,1)="3","Bracelet",IF(MID(F5458,LEN(F5458)-2,1)="4","Ring",IF(MID(F5458,LEN(F5458)-2,1)="5","Anklet","")))))</x:f>
        <x:v>Earring</x:v>
      </x:c>
      <x:c r="H5458" s="234">
        <x:v>1</x:v>
      </x:c>
      <x:c r="I5458" s="448" t="s">
        <x:v>7755</x:v>
      </x:c>
      <x:c r="J5458" s="194" t="s">
        <x:v>3163</x:v>
      </x:c>
      <x:c r="K5458" s="194">
        <x:v>150</x:v>
      </x:c>
    </x:row>
    <x:row r="5459" spans="3:11">
      <x:c r="C5459" s="195" t="s">
        <x:v>4753</x:v>
      </x:c>
      <x:c r="D5459" s="194" t="s">
        <x:v>6843</x:v>
      </x:c>
      <x:c r="E5459" s="194">
        <x:v>1</x:v>
      </x:c>
      <x:c r="F5459" s="233" t="s">
        <x:v>1804</x:v>
      </x:c>
      <x:c r="G5459" s="234" t="str">
        <x:f>IF(MID(F5459,LEN(F5459)-2,1)="1","Earring",IF(MID(F5459,LEN(F5459)-2,1)="2","Necklace",IF(MID(F5459,LEN(F5459)-2,1)="3","Bracelet",IF(MID(F5459,LEN(F5459)-2,1)="4","Ring",IF(MID(F5459,LEN(F5459)-2,1)="5","Anklet","")))))</x:f>
        <x:v>Earring</x:v>
      </x:c>
      <x:c r="H5459" s="234">
        <x:v>1</x:v>
      </x:c>
      <x:c r="I5459" s="448" t="s">
        <x:v>4958</x:v>
      </x:c>
      <x:c r="J5459" s="194" t="s">
        <x:v>3163</x:v>
      </x:c>
      <x:c r="K5459" s="194">
        <x:v>230</x:v>
      </x:c>
    </x:row>
    <x:row r="5460" spans="3:11">
      <x:c r="C5460" s="195" t="s">
        <x:v>11133</x:v>
      </x:c>
      <x:c r="D5460" s="194" t="str">
        <x:f>IF(MID(C5460,LEN(C5460)-2,1)="1","Earring",IF(MID(C5460,LEN(C5460)-2,1)="2","Necklace",IF(MID(C5460,LEN(C5460)-2,1)="3","Bracelet",IF(MID(C5460,LEN(C5460)-2,1)="4","Ring",IF(MID(C5460,LEN(C5460)-2,1)="5","Anklet","")))))</x:f>
        <x:v>Necklace</x:v>
      </x:c>
      <x:c r="E5460" s="194">
        <x:v>1</x:v>
      </x:c>
      <x:c r="F5460" s="233" t="s">
        <x:v>8132</x:v>
      </x:c>
      <x:c r="G5460" s="234" t="str">
        <x:f>IF(MID(F5460,LEN(F5460)-2,1)="1","Earring",IF(MID(F5460,LEN(F5460)-2,1)="2","Necklace",IF(MID(F5460,LEN(F5460)-2,1)="3","Bracelet",IF(MID(F5460,LEN(F5460)-2,1)="4","Ring",IF(MID(F5460,LEN(F5460)-2,1)="5","Anklet","")))))</x:f>
        <x:v>Earring</x:v>
      </x:c>
      <x:c r="H5460" s="234">
        <x:v>1</x:v>
      </x:c>
      <x:c r="I5460" s="448"/>
      <x:c r="J5460" s="194" t="s">
        <x:v>3163</x:v>
      </x:c>
      <x:c r="K5460" s="194">
        <x:v>170</x:v>
      </x:c>
    </x:row>
    <x:row r="5461" spans="5:5">
      <x:c r="E5461" s="194">
        <x:f>SUM(E5451:E5460)</x:f>
        <x:v>10</x:v>
      </x:c>
    </x:row>
    <x:row r="5462" spans="1:11">
      <x:c r="A5462" s="186">
        <x:v>46094</x:v>
      </x:c>
      <x:c r="B5462" s="452" t="s">
        <x:v>7716</x:v>
      </x:c>
      <x:c r="C5462" s="195" t="s">
        <x:v>11025</x:v>
      </x:c>
      <x:c r="D5462" s="194" t="s">
        <x:v>2999</x:v>
      </x:c>
      <x:c r="E5462" s="194">
        <x:v>1</x:v>
      </x:c>
      <x:c r="F5462" s="195" t="s">
        <x:v>4567</x:v>
      </x:c>
      <x:c r="G5462" s="194" t="str">
        <x:f>IF(MID(F5462,LEN(F5462)-2,1)="1","Earring",IF(MID(F5462,LEN(F5462)-2,1)="2","Necklace",IF(MID(F5462,LEN(F5462)-2,1)="3","Bracelet",IF(MID(F5462,LEN(F5462)-2,1)="4","Ring",IF(MID(F5462,LEN(F5462)-2,1)="5","Anklet","")))))</x:f>
        <x:v>Earring</x:v>
      </x:c>
      <x:c r="H5462" s="194">
        <x:v>1</x:v>
      </x:c>
      <x:c r="I5462" s="448" t="s">
        <x:v>4958</x:v>
      </x:c>
      <x:c r="J5462" s="194" t="s">
        <x:v>2858</x:v>
      </x:c>
      <x:c r="K5462" s="194">
        <x:v>200</x:v>
      </x:c>
    </x:row>
    <x:row r="5463" spans="3:11">
      <x:c r="C5463" s="195" t="s">
        <x:v>10735</x:v>
      </x:c>
      <x:c r="D5463" s="194" t="s">
        <x:v>2999</x:v>
      </x:c>
      <x:c r="E5463" s="194">
        <x:v>1</x:v>
      </x:c>
      <x:c r="F5463" s="195" t="s">
        <x:v>3422</x:v>
      </x:c>
      <x:c r="G5463" s="194" t="str">
        <x:f>IF(MID(F5463,LEN(F5463)-2,1)="1","Earring",IF(MID(F5463,LEN(F5463)-2,1)="2","Necklace",IF(MID(F5463,LEN(F5463)-2,1)="3","Bracelet",IF(MID(F5463,LEN(F5463)-2,1)="4","Ring",IF(MID(F5463,LEN(F5463)-2,1)="5","Anklet","")))))</x:f>
        <x:v>Earring</x:v>
      </x:c>
      <x:c r="H5463" s="194">
        <x:v>1</x:v>
      </x:c>
      <x:c r="I5463" s="448"/>
      <x:c r="J5463" s="194" t="s">
        <x:v>7785</x:v>
      </x:c>
      <x:c r="K5463" s="194">
        <x:v>180</x:v>
      </x:c>
    </x:row>
    <x:row r="5464" spans="3:11">
      <x:c r="C5464" s="195" t="s">
        <x:v>10911</x:v>
      </x:c>
      <x:c r="D5464" s="194" t="str">
        <x:f>IF(MID(C5464,LEN(C5464)-2,1)="1","Earring",IF(MID(C5464,LEN(C5464)-2,1)="2","Necklace",IF(MID(C5464,LEN(C5464)-2,1)="3","Bracelet",IF(MID(C5464,LEN(C5464)-2,1)="4","Ring",IF(MID(C5464,LEN(C5464)-2,1)="5","Anklet","")))))</x:f>
        <x:v>Bracelet</x:v>
      </x:c>
      <x:c r="E5464" s="194">
        <x:v>1</x:v>
      </x:c>
      <x:c r="F5464" s="195" t="s">
        <x:v>6253</x:v>
      </x:c>
      <x:c r="G5464" s="194" t="str">
        <x:f>IF(MID(F5464,LEN(F5464)-2,1)="1","Earring",IF(MID(F5464,LEN(F5464)-2,1)="2","Necklace",IF(MID(F5464,LEN(F5464)-2,1)="3","Bracelet",IF(MID(F5464,LEN(F5464)-2,1)="4","Ring",IF(MID(F5464,LEN(F5464)-2,1)="5","Anklet","")))))</x:f>
        <x:v>Earring</x:v>
      </x:c>
      <x:c r="H5464" s="194">
        <x:v>1</x:v>
      </x:c>
      <x:c r="I5464" s="448"/>
      <x:c r="J5464" s="194" t="s">
        <x:v>7785</x:v>
      </x:c>
      <x:c r="K5464" s="194">
        <x:v>160</x:v>
      </x:c>
    </x:row>
    <x:row r="5465" spans="3:11">
      <x:c r="C5465" s="195" t="s">
        <x:v>4567</x:v>
      </x:c>
      <x:c r="D5465" s="194" t="str">
        <x:f t="shared" ref="D5465:D5470" si="159">IF(MID(C5465,LEN(C5465)-2,1)="1","Earring",IF(MID(C5465,LEN(C5465)-2,1)="2","Necklace",IF(MID(C5465,LEN(C5465)-2,1)="3","Bracelet",IF(MID(C5465,LEN(C5465)-2,1)="4","Ring",IF(MID(C5465,LEN(C5465)-2,1)="5","Anklet","")))))</x:f>
        <x:v>Earring</x:v>
      </x:c>
      <x:c r="E5465" s="194">
        <x:v>1</x:v>
      </x:c>
      <x:c r="F5465" s="195" t="s">
        <x:v>11025</x:v>
      </x:c>
      <x:c r="G5465" s="194" t="s">
        <x:v>2999</x:v>
      </x:c>
      <x:c r="H5465" s="194">
        <x:v>1</x:v>
      </x:c>
      <x:c r="I5465" s="448" t="s">
        <x:v>4958</x:v>
      </x:c>
      <x:c r="J5465" s="194" t="s">
        <x:v>7785</x:v>
      </x:c>
      <x:c r="K5465" s="194">
        <x:v>200</x:v>
      </x:c>
    </x:row>
    <x:row r="5466" spans="3:11">
      <x:c r="C5466" s="195" t="s">
        <x:v>3422</x:v>
      </x:c>
      <x:c r="D5466" s="194" t="str">
        <x:f t="shared" si="159"/>
        <x:v>Earring</x:v>
      </x:c>
      <x:c r="E5466" s="194">
        <x:v>1</x:v>
      </x:c>
      <x:c r="F5466" s="195" t="s">
        <x:v>10911</x:v>
      </x:c>
      <x:c r="G5466" s="194" t="str">
        <x:f>IF(MID(F5466,LEN(F5466)-2,1)="1","Earring",IF(MID(F5466,LEN(F5466)-2,1)="2","Necklace",IF(MID(F5466,LEN(F5466)-2,1)="3","Bracelet",IF(MID(F5466,LEN(F5466)-2,1)="4","Ring",IF(MID(F5466,LEN(F5466)-2,1)="5","Anklet","")))))</x:f>
        <x:v>Bracelet</x:v>
      </x:c>
      <x:c r="H5466" s="194">
        <x:v>1</x:v>
      </x:c>
      <x:c r="I5466" s="448"/>
      <x:c r="J5466" s="194" t="s">
        <x:v>3163</x:v>
      </x:c>
      <x:c r="K5466" s="194">
        <x:v>300</x:v>
      </x:c>
    </x:row>
    <x:row r="5467" spans="3:11">
      <x:c r="C5467" s="195" t="s">
        <x:v>6253</x:v>
      </x:c>
      <x:c r="D5467" s="194" t="str">
        <x:f t="shared" si="159"/>
        <x:v>Earring</x:v>
      </x:c>
      <x:c r="E5467" s="194">
        <x:v>1</x:v>
      </x:c>
      <x:c r="F5467" s="195" t="s">
        <x:v>11144</x:v>
      </x:c>
      <x:c r="G5467" s="194" t="str">
        <x:f>IF(MID(F5467,LEN(F5467)-2,1)="1","Earring",IF(MID(F5467,LEN(F5467)-2,1)="2","Necklace",IF(MID(F5467,LEN(F5467)-2,1)="3","Bracelet",IF(MID(F5467,LEN(F5467)-2,1)="4","Ring",IF(MID(F5467,LEN(F5467)-2,1)="5","Anklet","")))))</x:f>
        <x:v>Necklace</x:v>
      </x:c>
      <x:c r="H5467" s="194">
        <x:v>1</x:v>
      </x:c>
      <x:c r="I5467" s="448" t="s">
        <x:v>4958</x:v>
      </x:c>
      <x:c r="J5467" s="194" t="s">
        <x:v>7785</x:v>
      </x:c>
      <x:c r="K5467" s="194">
        <x:v>190</x:v>
      </x:c>
    </x:row>
    <x:row r="5468" spans="3:11">
      <x:c r="C5468" s="195" t="s">
        <x:v>11088</x:v>
      </x:c>
      <x:c r="D5468" s="194" t="str">
        <x:f t="shared" si="159"/>
        <x:v>Earring</x:v>
      </x:c>
      <x:c r="E5468" s="194">
        <x:v>1</x:v>
      </x:c>
      <x:c r="F5468" s="195" t="s">
        <x:v>6944</x:v>
      </x:c>
      <x:c r="G5468" s="194" t="s">
        <x:v>4665</x:v>
      </x:c>
      <x:c r="H5468" s="194">
        <x:v>1</x:v>
      </x:c>
      <x:c r="I5468" s="448"/>
      <x:c r="J5468" s="194" t="s">
        <x:v>3163</x:v>
      </x:c>
      <x:c r="K5468" s="194">
        <x:v>100</x:v>
      </x:c>
    </x:row>
    <x:row r="5469" spans="3:11">
      <x:c r="C5469" s="195" t="s">
        <x:v>10957</x:v>
      </x:c>
      <x:c r="D5469" s="194" t="str">
        <x:f t="shared" si="159"/>
        <x:v>Earring</x:v>
      </x:c>
      <x:c r="E5469" s="194">
        <x:v>1</x:v>
      </x:c>
      <x:c r="F5469" s="195" t="s">
        <x:v>11088</x:v>
      </x:c>
      <x:c r="G5469" s="194" t="str">
        <x:f>IF(MID(F5469,LEN(F5469)-2,1)="1","Earring",IF(MID(F5469,LEN(F5469)-2,1)="2","Necklace",IF(MID(F5469,LEN(F5469)-2,1)="3","Bracelet",IF(MID(F5469,LEN(F5469)-2,1)="4","Ring",IF(MID(F5469,LEN(F5469)-2,1)="5","Anklet","")))))</x:f>
        <x:v>Earring</x:v>
      </x:c>
      <x:c r="H5469" s="194">
        <x:v>1</x:v>
      </x:c>
      <x:c r="I5469" s="448"/>
      <x:c r="J5469" s="194" t="s">
        <x:v>2858</x:v>
      </x:c>
      <x:c r="K5469" s="194">
        <x:v>240</x:v>
      </x:c>
    </x:row>
    <x:row r="5470" spans="3:11">
      <x:c r="C5470" s="195" t="s">
        <x:v>11144</x:v>
      </x:c>
      <x:c r="D5470" s="194" t="str">
        <x:f t="shared" si="159"/>
        <x:v>Necklace</x:v>
      </x:c>
      <x:c r="E5470" s="194">
        <x:v>1</x:v>
      </x:c>
      <x:c r="F5470" s="195" t="s">
        <x:v>10957</x:v>
      </x:c>
      <x:c r="G5470" s="194" t="str">
        <x:f>IF(MID(F5470,LEN(F5470)-2,1)="1","Earring",IF(MID(F5470,LEN(F5470)-2,1)="2","Necklace",IF(MID(F5470,LEN(F5470)-2,1)="3","Bracelet",IF(MID(F5470,LEN(F5470)-2,1)="4","Ring",IF(MID(F5470,LEN(F5470)-2,1)="5","Anklet","")))))</x:f>
        <x:v>Earring</x:v>
      </x:c>
      <x:c r="H5470" s="194">
        <x:v>1</x:v>
      </x:c>
      <x:c r="I5470" s="448"/>
      <x:c r="J5470" s="194" t="s">
        <x:v>2858</x:v>
      </x:c>
      <x:c r="K5470" s="194">
        <x:v>290</x:v>
      </x:c>
    </x:row>
    <x:row r="5471" spans="3:11">
      <x:c r="C5471" s="195" t="s">
        <x:v>6944</x:v>
      </x:c>
      <x:c r="D5471" s="194" t="s">
        <x:v>4665</x:v>
      </x:c>
      <x:c r="E5471" s="194">
        <x:v>1</x:v>
      </x:c>
      <x:c r="F5471" s="195" t="s">
        <x:v>10735</x:v>
      </x:c>
      <x:c r="G5471" s="194" t="s">
        <x:v>2999</x:v>
      </x:c>
      <x:c r="H5471" s="194">
        <x:v>1</x:v>
      </x:c>
      <x:c r="I5471" s="448"/>
      <x:c r="J5471" s="194" t="s">
        <x:v>7348</x:v>
      </x:c>
      <x:c r="K5471" s="194">
        <x:v>340</x:v>
      </x:c>
    </x:row>
    <x:row r="5472" spans="5:5">
      <x:c r="E5472" s="194">
        <x:f>SUM(E5462:E5471)</x:f>
        <x:v>10</x:v>
      </x:c>
    </x:row>
    <x:row r="5473" spans="1:11">
      <x:c r="A5473" s="186">
        <x:v>46095</x:v>
      </x:c>
      <x:c r="B5473" s="452" t="s">
        <x:v>7734</x:v>
      </x:c>
      <x:c r="C5473" s="195" t="s">
        <x:v>8125</x:v>
      </x:c>
      <x:c r="D5473" s="194" t="s">
        <x:v>2999</x:v>
      </x:c>
      <x:c r="E5473" s="194">
        <x:v>1</x:v>
      </x:c>
      <x:c r="F5473" s="195" t="s">
        <x:v>3357</x:v>
      </x:c>
      <x:c r="G5473" s="194" t="str">
        <x:f>IF(MID(F5473,LEN(F5473)-2,1)="1","Earring",IF(MID(F5473,LEN(F5473)-2,1)="2","Necklace",IF(MID(F5473,LEN(F5473)-2,1)="3","Bracelet",IF(MID(F5473,LEN(F5473)-2,1)="4","Ring",IF(MID(F5473,LEN(F5473)-2,1)="5","Anklet","")))))</x:f>
        <x:v>Necklace</x:v>
      </x:c>
      <x:c r="H5473" s="194">
        <x:v>1</x:v>
      </x:c>
      <x:c r="I5473" s="448"/>
      <x:c r="J5473" s="194" t="s">
        <x:v>7785</x:v>
      </x:c>
      <x:c r="K5473" s="194">
        <x:v>180</x:v>
      </x:c>
    </x:row>
    <x:row r="5474" spans="3:11">
      <x:c r="C5474" s="195" t="s">
        <x:v>11011</x:v>
      </x:c>
      <x:c r="D5474" s="194" t="str">
        <x:f t="shared" ref="D5474:D5481" si="160">IF(MID(C5474,LEN(C5474)-2,1)="1","Earring",IF(MID(C5474,LEN(C5474)-2,1)="2","Necklace",IF(MID(C5474,LEN(C5474)-2,1)="3","Bracelet",IF(MID(C5474,LEN(C5474)-2,1)="4","Ring",IF(MID(C5474,LEN(C5474)-2,1)="5","Anklet","")))))</x:f>
        <x:v>Bracelet</x:v>
      </x:c>
      <x:c r="E5474" s="194">
        <x:v>1</x:v>
      </x:c>
      <x:c r="F5474" s="195" t="s">
        <x:v>11004</x:v>
      </x:c>
      <x:c r="G5474" s="194" t="str">
        <x:f>IF(MID(F5474,LEN(F5474)-2,1)="1","Earring",IF(MID(F5474,LEN(F5474)-2,1)="2","Necklace",IF(MID(F5474,LEN(F5474)-2,1)="3","Bracelet",IF(MID(F5474,LEN(F5474)-2,1)="4","Ring",IF(MID(F5474,LEN(F5474)-2,1)="5","Anklet","")))))</x:f>
        <x:v>Earring</x:v>
      </x:c>
      <x:c r="H5474" s="194">
        <x:v>1</x:v>
      </x:c>
      <x:c r="I5474" s="448"/>
      <x:c r="J5474" s="194" t="s">
        <x:v>7348</x:v>
      </x:c>
      <x:c r="K5474" s="194">
        <x:v>160</x:v>
      </x:c>
    </x:row>
    <x:row r="5475" spans="3:11">
      <x:c r="C5475" s="195" t="s">
        <x:v>11004</x:v>
      </x:c>
      <x:c r="D5475" s="194" t="str">
        <x:f t="shared" si="160"/>
        <x:v>Earring</x:v>
      </x:c>
      <x:c r="E5475" s="194">
        <x:v>1</x:v>
      </x:c>
      <x:c r="F5475" s="195" t="s">
        <x:v>10913</x:v>
      </x:c>
      <x:c r="G5475" s="194" t="str">
        <x:f>IF(MID(F5475,LEN(F5475)-2,1)="1","Earring",IF(MID(F5475,LEN(F5475)-2,1)="2","Necklace",IF(MID(F5475,LEN(F5475)-2,1)="3","Bracelet",IF(MID(F5475,LEN(F5475)-2,1)="4","Ring",IF(MID(F5475,LEN(F5475)-2,1)="5","Anklet","")))))</x:f>
        <x:v>Necklace</x:v>
      </x:c>
      <x:c r="H5475" s="194">
        <x:v>1</x:v>
      </x:c>
      <x:c r="I5475" s="448"/>
      <x:c r="J5475" s="194" t="s">
        <x:v>7785</x:v>
      </x:c>
      <x:c r="K5475" s="194">
        <x:v>170</x:v>
      </x:c>
    </x:row>
    <x:row r="5476" spans="3:11">
      <x:c r="C5476" s="195" t="s">
        <x:v>6154</x:v>
      </x:c>
      <x:c r="D5476" s="194" t="str">
        <x:f t="shared" si="160"/>
        <x:v>Earring</x:v>
      </x:c>
      <x:c r="E5476" s="194">
        <x:v>1</x:v>
      </x:c>
      <x:c r="F5476" s="195" t="s">
        <x:v>9230</x:v>
      </x:c>
      <x:c r="G5476" s="194" t="str">
        <x:f>IF(MID(F5476,LEN(F5476)-2,1)="1","Earring",IF(MID(F5476,LEN(F5476)-2,1)="2","Necklace",IF(MID(F5476,LEN(F5476)-2,1)="3","Bracelet",IF(MID(F5476,LEN(F5476)-2,1)="4","Ring",IF(MID(F5476,LEN(F5476)-2,1)="5","Anklet","")))))</x:f>
        <x:v>Necklace</x:v>
      </x:c>
      <x:c r="H5476" s="194">
        <x:v>1</x:v>
      </x:c>
      <x:c r="I5476" s="448" t="s">
        <x:v>4958</x:v>
      </x:c>
      <x:c r="J5476" s="194" t="s">
        <x:v>3163</x:v>
      </x:c>
      <x:c r="K5476" s="194">
        <x:v>310</x:v>
      </x:c>
    </x:row>
    <x:row r="5477" spans="3:11">
      <x:c r="C5477" s="195" t="s">
        <x:v>3357</x:v>
      </x:c>
      <x:c r="D5477" s="194" t="str">
        <x:f t="shared" si="160"/>
        <x:v>Necklace</x:v>
      </x:c>
      <x:c r="E5477" s="194">
        <x:v>1</x:v>
      </x:c>
      <x:c r="F5477" s="195" t="s">
        <x:v>6154</x:v>
      </x:c>
      <x:c r="G5477" s="194" t="str">
        <x:f>IF(MID(F5477,LEN(F5477)-2,1)="1","Earring",IF(MID(F5477,LEN(F5477)-2,1)="2","Necklace",IF(MID(F5477,LEN(F5477)-2,1)="3","Bracelet",IF(MID(F5477,LEN(F5477)-2,1)="4","Ring",IF(MID(F5477,LEN(F5477)-2,1)="5","Anklet","")))))</x:f>
        <x:v>Earring</x:v>
      </x:c>
      <x:c r="H5477" s="194">
        <x:v>1</x:v>
      </x:c>
      <x:c r="I5477" s="448" t="s">
        <x:v>7755</x:v>
      </x:c>
      <x:c r="J5477" s="194" t="s">
        <x:v>3163</x:v>
      </x:c>
      <x:c r="K5477" s="194">
        <x:v>150</x:v>
      </x:c>
    </x:row>
    <x:row r="5478" spans="3:11">
      <x:c r="C5478" s="195" t="s">
        <x:v>10913</x:v>
      </x:c>
      <x:c r="D5478" s="194" t="str">
        <x:f t="shared" si="160"/>
        <x:v>Necklace</x:v>
      </x:c>
      <x:c r="E5478" s="194">
        <x:v>1</x:v>
      </x:c>
      <x:c r="F5478" s="195" t="s">
        <x:v>3432</x:v>
      </x:c>
      <x:c r="G5478" s="194" t="str">
        <x:f>IF(MID(F5478,LEN(F5478)-2,1)="1","Earring",IF(MID(F5478,LEN(F5478)-2,1)="2","Necklace",IF(MID(F5478,LEN(F5478)-2,1)="3","Bracelet",IF(MID(F5478,LEN(F5478)-2,1)="4","Ring",IF(MID(F5478,LEN(F5478)-2,1)="5","Anklet","")))))</x:f>
        <x:v>Necklace</x:v>
      </x:c>
      <x:c r="H5478" s="194">
        <x:v>1</x:v>
      </x:c>
      <x:c r="I5478" s="448"/>
      <x:c r="J5478" s="194" t="s">
        <x:v>7785</x:v>
      </x:c>
      <x:c r="K5478" s="194">
        <x:v>200</x:v>
      </x:c>
    </x:row>
    <x:row r="5479" spans="3:11">
      <x:c r="C5479" s="195" t="s">
        <x:v>9230</x:v>
      </x:c>
      <x:c r="D5479" s="194" t="str">
        <x:f t="shared" si="160"/>
        <x:v>Necklace</x:v>
      </x:c>
      <x:c r="E5479" s="194">
        <x:v>1</x:v>
      </x:c>
      <x:c r="F5479" s="195" t="s">
        <x:v>8125</x:v>
      </x:c>
      <x:c r="G5479" s="194" t="s">
        <x:v>2999</x:v>
      </x:c>
      <x:c r="H5479" s="194">
        <x:v>1</x:v>
      </x:c>
      <x:c r="I5479" s="448"/>
      <x:c r="J5479" s="194" t="s">
        <x:v>7348</x:v>
      </x:c>
      <x:c r="K5479" s="194">
        <x:v>230</x:v>
      </x:c>
    </x:row>
    <x:row r="5480" spans="3:11">
      <x:c r="C5480" s="195" t="s">
        <x:v>3432</x:v>
      </x:c>
      <x:c r="D5480" s="194" t="str">
        <x:f t="shared" si="160"/>
        <x:v>Necklace</x:v>
      </x:c>
      <x:c r="E5480" s="194">
        <x:v>1</x:v>
      </x:c>
      <x:c r="F5480" s="195" t="s">
        <x:v>2050</x:v>
      </x:c>
      <x:c r="G5480" s="194" t="str">
        <x:f>IF(MID(F5480,LEN(F5480)-2,1)="1","Earring",IF(MID(F5480,LEN(F5480)-2,1)="2","Necklace",IF(MID(F5480,LEN(F5480)-2,1)="3","Bracelet",IF(MID(F5480,LEN(F5480)-2,1)="4","Ring",IF(MID(F5480,LEN(F5480)-2,1)="5","Anklet","")))))</x:f>
        <x:v>Necklace</x:v>
      </x:c>
      <x:c r="H5480" s="194">
        <x:v>1</x:v>
      </x:c>
      <x:c r="I5480" s="448"/>
      <x:c r="J5480" s="194" t="s">
        <x:v>7348</x:v>
      </x:c>
      <x:c r="K5480" s="194">
        <x:v>270</x:v>
      </x:c>
    </x:row>
    <x:row r="5481" spans="3:11">
      <x:c r="C5481" s="195" t="s">
        <x:v>2050</x:v>
      </x:c>
      <x:c r="D5481" s="194" t="str">
        <x:f t="shared" si="160"/>
        <x:v>Necklace</x:v>
      </x:c>
      <x:c r="E5481" s="194">
        <x:v>1</x:v>
      </x:c>
      <x:c r="F5481" s="195" t="s">
        <x:v>11011</x:v>
      </x:c>
      <x:c r="G5481" s="194" t="str">
        <x:f>IF(MID(F5481,LEN(F5481)-2,1)="1","Earring",IF(MID(F5481,LEN(F5481)-2,1)="2","Necklace",IF(MID(F5481,LEN(F5481)-2,1)="3","Bracelet",IF(MID(F5481,LEN(F5481)-2,1)="4","Ring",IF(MID(F5481,LEN(F5481)-2,1)="5","Anklet","")))))</x:f>
        <x:v>Bracelet</x:v>
      </x:c>
      <x:c r="H5481" s="194">
        <x:v>1</x:v>
      </x:c>
      <x:c r="I5481" s="448"/>
      <x:c r="J5481" s="194" t="s">
        <x:v>2858</x:v>
      </x:c>
      <x:c r="K5481" s="194">
        <x:v>190</x:v>
      </x:c>
    </x:row>
    <x:row r="5482" spans="5:5">
      <x:c r="E5482" s="194">
        <x:f>SUM(E5473:E5481)</x:f>
        <x:v>9</x:v>
      </x:c>
    </x:row>
    <x:row r="5483" spans="1:11">
      <x:c r="A5483" s="186">
        <x:v>46096</x:v>
      </x:c>
      <x:c r="B5483" s="452" t="s">
        <x:v>7772</x:v>
      </x:c>
      <x:c r="C5483" s="195" t="s">
        <x:v>11115</x:v>
      </x:c>
      <x:c r="D5483" s="194" t="str">
        <x:f t="shared" ref="D5483:D5490" si="161">IF(MID(C5483,LEN(C5483)-2,1)="1","Earring",IF(MID(C5483,LEN(C5483)-2,1)="2","Necklace",IF(MID(C5483,LEN(C5483)-2,1)="3","Bracelet",IF(MID(C5483,LEN(C5483)-2,1)="4","Ring",IF(MID(C5483,LEN(C5483)-2,1)="5","Anklet","")))))</x:f>
        <x:v>Bracelet</x:v>
      </x:c>
      <x:c r="E5483" s="194">
        <x:v>1</x:v>
      </x:c>
      <x:c r="F5483" s="195" t="s">
        <x:v>11022</x:v>
      </x:c>
      <x:c r="G5483" s="194" t="str">
        <x:f>IF(MID(F5483,LEN(F5483)-2,1)="1","Earring",IF(MID(F5483,LEN(F5483)-2,1)="2","Necklace",IF(MID(F5483,LEN(F5483)-2,1)="3","Bracelet",IF(MID(F5483,LEN(F5483)-2,1)="4","Ring",IF(MID(F5483,LEN(F5483)-2,1)="5","Anklet","")))))</x:f>
        <x:v>Earring</x:v>
      </x:c>
      <x:c r="H5483" s="194">
        <x:v>1</x:v>
      </x:c>
      <x:c r="I5483" s="448" t="s">
        <x:v>7755</x:v>
      </x:c>
      <x:c r="J5483" s="194" t="s">
        <x:v>7785</x:v>
      </x:c>
      <x:c r="K5483" s="194">
        <x:v>120</x:v>
      </x:c>
    </x:row>
    <x:row r="5484" spans="3:11">
      <x:c r="C5484" s="195" t="s">
        <x:v>11112</x:v>
      </x:c>
      <x:c r="D5484" s="194" t="str">
        <x:f t="shared" si="161"/>
        <x:v>Bracelet</x:v>
      </x:c>
      <x:c r="E5484" s="194">
        <x:v>1</x:v>
      </x:c>
      <x:c r="F5484" s="195" t="s">
        <x:v>11115</x:v>
      </x:c>
      <x:c r="G5484" s="194" t="str">
        <x:f>IF(MID(F5484,LEN(F5484)-2,1)="1","Earring",IF(MID(F5484,LEN(F5484)-2,1)="2","Necklace",IF(MID(F5484,LEN(F5484)-2,1)="3","Bracelet",IF(MID(F5484,LEN(F5484)-2,1)="4","Ring",IF(MID(F5484,LEN(F5484)-2,1)="5","Anklet","")))))</x:f>
        <x:v>Bracelet</x:v>
      </x:c>
      <x:c r="H5484" s="194">
        <x:v>1</x:v>
      </x:c>
      <x:c r="I5484" s="448"/>
      <x:c r="J5484" s="194" t="s">
        <x:v>7348</x:v>
      </x:c>
      <x:c r="K5484" s="194">
        <x:v>230</x:v>
      </x:c>
    </x:row>
    <x:row r="5485" spans="3:11">
      <x:c r="C5485" s="195" t="s">
        <x:v>11022</x:v>
      </x:c>
      <x:c r="D5485" s="194" t="str">
        <x:f t="shared" si="161"/>
        <x:v>Earring</x:v>
      </x:c>
      <x:c r="E5485" s="194">
        <x:v>1</x:v>
      </x:c>
      <x:c r="F5485" s="195" t="s">
        <x:v>11112</x:v>
      </x:c>
      <x:c r="G5485" s="194" t="str">
        <x:f>IF(MID(F5485,LEN(F5485)-2,1)="1","Earring",IF(MID(F5485,LEN(F5485)-2,1)="2","Necklace",IF(MID(F5485,LEN(F5485)-2,1)="3","Bracelet",IF(MID(F5485,LEN(F5485)-2,1)="4","Ring",IF(MID(F5485,LEN(F5485)-2,1)="5","Anklet","")))))</x:f>
        <x:v>Bracelet</x:v>
      </x:c>
      <x:c r="H5485" s="194">
        <x:v>1</x:v>
      </x:c>
      <x:c r="I5485" s="448"/>
      <x:c r="J5485" s="194" t="s">
        <x:v>7785</x:v>
      </x:c>
      <x:c r="K5485" s="194">
        <x:v>160</x:v>
      </x:c>
    </x:row>
    <x:row r="5486" spans="3:11">
      <x:c r="C5486" s="195" t="s">
        <x:v>6611</x:v>
      </x:c>
      <x:c r="D5486" s="194" t="str">
        <x:f t="shared" si="161"/>
        <x:v>Earring</x:v>
      </x:c>
      <x:c r="E5486" s="194">
        <x:v>1</x:v>
      </x:c>
      <x:c r="F5486" s="195" t="s">
        <x:v>6611</x:v>
      </x:c>
      <x:c r="G5486" s="194" t="str">
        <x:f>IF(MID(F5486,LEN(F5486)-2,1)="1","Earring",IF(MID(F5486,LEN(F5486)-2,1)="2","Necklace",IF(MID(F5486,LEN(F5486)-2,1)="3","Bracelet",IF(MID(F5486,LEN(F5486)-2,1)="4","Ring",IF(MID(F5486,LEN(F5486)-2,1)="5","Anklet","")))))</x:f>
        <x:v>Earring</x:v>
      </x:c>
      <x:c r="H5486" s="194">
        <x:v>1</x:v>
      </x:c>
      <x:c r="I5486" s="448"/>
      <x:c r="J5486" s="194" t="s">
        <x:v>3163</x:v>
      </x:c>
      <x:c r="K5486" s="194">
        <x:v>140</x:v>
      </x:c>
    </x:row>
    <x:row r="5487" spans="3:11">
      <x:c r="C5487" s="195" t="s">
        <x:v>4699</x:v>
      </x:c>
      <x:c r="D5487" s="194" t="str">
        <x:f t="shared" si="161"/>
        <x:v>Earring</x:v>
      </x:c>
      <x:c r="E5487" s="194">
        <x:v>1</x:v>
      </x:c>
      <x:c r="F5487" s="195" t="s">
        <x:v>4699</x:v>
      </x:c>
      <x:c r="G5487" s="194" t="str">
        <x:f>IF(MID(F5487,LEN(F5487)-2,1)="1","Earring",IF(MID(F5487,LEN(F5487)-2,1)="2","Necklace",IF(MID(F5487,LEN(F5487)-2,1)="3","Bracelet",IF(MID(F5487,LEN(F5487)-2,1)="4","Ring",IF(MID(F5487,LEN(F5487)-2,1)="5","Anklet","")))))</x:f>
        <x:v>Earring</x:v>
      </x:c>
      <x:c r="H5487" s="194">
        <x:v>1</x:v>
      </x:c>
      <x:c r="I5487" s="448"/>
      <x:c r="J5487" s="194" t="s">
        <x:v>3163</x:v>
      </x:c>
      <x:c r="K5487" s="194">
        <x:v>220</x:v>
      </x:c>
    </x:row>
    <x:row r="5488" spans="3:11">
      <x:c r="C5488" s="195" t="s">
        <x:v>9058</x:v>
      </x:c>
      <x:c r="D5488" s="194" t="str">
        <x:f t="shared" si="161"/>
        <x:v>Earring</x:v>
      </x:c>
      <x:c r="E5488" s="194">
        <x:v>1</x:v>
      </x:c>
      <x:c r="F5488" s="195" t="s">
        <x:v>9058</x:v>
      </x:c>
      <x:c r="G5488" s="194" t="str">
        <x:f>IF(MID(F5488,LEN(F5488)-2,1)="1","Earring",IF(MID(F5488,LEN(F5488)-2,1)="2","Necklace",IF(MID(F5488,LEN(F5488)-2,1)="3","Bracelet",IF(MID(F5488,LEN(F5488)-2,1)="4","Ring",IF(MID(F5488,LEN(F5488)-2,1)="5","Anklet","")))))</x:f>
        <x:v>Earring</x:v>
      </x:c>
      <x:c r="H5488" s="194">
        <x:v>1</x:v>
      </x:c>
      <x:c r="I5488" s="448"/>
      <x:c r="J5488" s="194" t="s">
        <x:v>3163</x:v>
      </x:c>
      <x:c r="K5488" s="194">
        <x:v>160</x:v>
      </x:c>
    </x:row>
    <x:row r="5489" spans="3:11">
      <x:c r="C5489" s="195" t="s">
        <x:v>9423</x:v>
      </x:c>
      <x:c r="D5489" s="194" t="str">
        <x:f t="shared" si="161"/>
        <x:v>Earring</x:v>
      </x:c>
      <x:c r="E5489" s="194">
        <x:v>2</x:v>
      </x:c>
      <x:c r="F5489" s="195" t="s">
        <x:v>9423</x:v>
      </x:c>
      <x:c r="G5489" s="194" t="str">
        <x:f>IF(MID(F5489,LEN(F5489)-2,1)="1","Earring",IF(MID(F5489,LEN(F5489)-2,1)="2","Necklace",IF(MID(F5489,LEN(F5489)-2,1)="3","Bracelet",IF(MID(F5489,LEN(F5489)-2,1)="4","Ring",IF(MID(F5489,LEN(F5489)-2,1)="5","Anklet","")))))</x:f>
        <x:v>Earring</x:v>
      </x:c>
      <x:c r="H5489" s="194">
        <x:v>2</x:v>
      </x:c>
      <x:c r="I5489" s="448" t="s">
        <x:v>4958</x:v>
      </x:c>
      <x:c r="J5489" s="194" t="s">
        <x:v>3163</x:v>
      </x:c>
      <x:c r="K5489" s="194">
        <x:v>250</x:v>
      </x:c>
    </x:row>
    <x:row r="5490" spans="3:11">
      <x:c r="C5490" s="195" t="s">
        <x:v>11148</x:v>
      </x:c>
      <x:c r="D5490" s="194" t="str">
        <x:f t="shared" si="161"/>
        <x:v>Earring</x:v>
      </x:c>
      <x:c r="E5490" s="194">
        <x:v>1</x:v>
      </x:c>
      <x:c r="F5490" s="195" t="s">
        <x:v>11148</x:v>
      </x:c>
      <x:c r="G5490" s="194" t="str">
        <x:f>IF(MID(F5490,LEN(F5490)-2,1)="1","Earring",IF(MID(F5490,LEN(F5490)-2,1)="2","Necklace",IF(MID(F5490,LEN(F5490)-2,1)="3","Bracelet",IF(MID(F5490,LEN(F5490)-2,1)="4","Ring",IF(MID(F5490,LEN(F5490)-2,1)="5","Anklet","")))))</x:f>
        <x:v>Earring</x:v>
      </x:c>
      <x:c r="H5490" s="194">
        <x:v>1</x:v>
      </x:c>
      <x:c r="I5490" s="448" t="s">
        <x:v>4958</x:v>
      </x:c>
      <x:c r="J5490" s="194" t="s">
        <x:v>7785</x:v>
      </x:c>
      <x:c r="K5490" s="194">
        <x:v>180</x:v>
      </x:c>
    </x:row>
    <x:row r="5491" spans="3:11">
      <x:c r="C5491" s="195" t="s">
        <x:v>11032</x:v>
      </x:c>
      <x:c r="D5491" s="194" t="s">
        <x:v>6843</x:v>
      </x:c>
      <x:c r="E5491" s="194">
        <x:v>1</x:v>
      </x:c>
      <x:c r="F5491" s="195" t="s">
        <x:v>11032</x:v>
      </x:c>
      <x:c r="G5491" s="194" t="s">
        <x:v>6843</x:v>
      </x:c>
      <x:c r="H5491" s="194">
        <x:v>1</x:v>
      </x:c>
      <x:c r="I5491" s="448"/>
      <x:c r="J5491" s="194" t="s">
        <x:v>7785</x:v>
      </x:c>
      <x:c r="K5491" s="194">
        <x:v>180</x:v>
      </x:c>
    </x:row>
    <x:row r="5492" spans="5:5">
      <x:c r="E5492" s="194">
        <x:f>SUM(E5483:E5491)</x:f>
        <x:v>10</x:v>
      </x:c>
    </x:row>
    <x:row r="5493" spans="1:11">
      <x:c r="A5493" s="186">
        <x:v>46097</x:v>
      </x:c>
      <x:c r="B5493" s="452" t="s">
        <x:v>7737</x:v>
      </x:c>
      <x:c r="C5493" s="195" t="s">
        <x:v>11099</x:v>
      </x:c>
      <x:c r="D5493" s="194" t="s">
        <x:v>2999</x:v>
      </x:c>
      <x:c r="E5493" s="194">
        <x:v>1</x:v>
      </x:c>
      <x:c r="F5493" s="195" t="s">
        <x:v>11103</x:v>
      </x:c>
      <x:c r="G5493" s="194" t="str">
        <x:f>IF(MID(F5493,LEN(F5493)-2,1)="1","Earring",IF(MID(F5493,LEN(F5493)-2,1)="2","Necklace",IF(MID(F5493,LEN(F5493)-2,1)="3","Bracelet",IF(MID(F5493,LEN(F5493)-2,1)="4","Ring",IF(MID(F5493,LEN(F5493)-2,1)="5","Anklet","")))))</x:f>
        <x:v>Ring</x:v>
      </x:c>
      <x:c r="H5493" s="194">
        <x:v>1</x:v>
      </x:c>
      <x:c r="I5493" s="448"/>
      <x:c r="J5493" s="194" t="s">
        <x:v>7785</x:v>
      </x:c>
      <x:c r="K5493" s="194">
        <x:v>190</x:v>
      </x:c>
    </x:row>
    <x:row r="5494" spans="3:11">
      <x:c r="C5494" s="195" t="s">
        <x:v>4366</x:v>
      </x:c>
      <x:c r="D5494" s="194" t="s">
        <x:v>2999</x:v>
      </x:c>
      <x:c r="E5494" s="194">
        <x:v>1</x:v>
      </x:c>
      <x:c r="F5494" s="195" t="s">
        <x:v>11008</x:v>
      </x:c>
      <x:c r="G5494" s="194" t="str">
        <x:f>IF(MID(F5494,LEN(F5494)-2,1)="1","Earring",IF(MID(F5494,LEN(F5494)-2,1)="2","Necklace",IF(MID(F5494,LEN(F5494)-2,1)="3","Bracelet",IF(MID(F5494,LEN(F5494)-2,1)="4","Ring",IF(MID(F5494,LEN(F5494)-2,1)="5","Anklet","")))))</x:f>
        <x:v>Necklace</x:v>
      </x:c>
      <x:c r="H5494" s="194">
        <x:v>1</x:v>
      </x:c>
      <x:c r="I5494" s="448" t="s">
        <x:v>7755</x:v>
      </x:c>
      <x:c r="J5494" s="194" t="s">
        <x:v>7785</x:v>
      </x:c>
      <x:c r="K5494" s="194">
        <x:v>180</x:v>
      </x:c>
    </x:row>
    <x:row r="5495" spans="3:11">
      <x:c r="C5495" s="195" t="s">
        <x:v>2351</x:v>
      </x:c>
      <x:c r="D5495" s="194" t="s">
        <x:v>2999</x:v>
      </x:c>
      <x:c r="E5495" s="194">
        <x:v>1</x:v>
      </x:c>
      <x:c r="F5495" s="195" t="s">
        <x:v>11138</x:v>
      </x:c>
      <x:c r="G5495" s="194" t="str">
        <x:f>IF(MID(F5495,LEN(F5495)-2,1)="1","Earring",IF(MID(F5495,LEN(F5495)-2,1)="2","Necklace",IF(MID(F5495,LEN(F5495)-2,1)="3","Bracelet",IF(MID(F5495,LEN(F5495)-2,1)="4","Ring",IF(MID(F5495,LEN(F5495)-2,1)="5","Anklet","")))))</x:f>
        <x:v>Earring</x:v>
      </x:c>
      <x:c r="H5495" s="194">
        <x:v>1</x:v>
      </x:c>
      <x:c r="I5495" s="448"/>
      <x:c r="J5495" s="194" t="s">
        <x:v>7785</x:v>
      </x:c>
      <x:c r="K5495" s="194">
        <x:v>150</x:v>
      </x:c>
    </x:row>
    <x:row r="5496" spans="3:11">
      <x:c r="C5496" s="195" t="s">
        <x:v>9226</x:v>
      </x:c>
      <x:c r="D5496" s="194" t="str">
        <x:f>IF(MID(C5496,LEN(C5496)-2,1)="1","Earring",IF(MID(C5496,LEN(C5496)-2,1)="2","Necklace",IF(MID(C5496,LEN(C5496)-2,1)="3","Bracelet",IF(MID(C5496,LEN(C5496)-2,1)="4","Ring",IF(MID(C5496,LEN(C5496)-2,1)="5","Anklet","")))))</x:f>
        <x:v>Bracelet</x:v>
      </x:c>
      <x:c r="E5496" s="194">
        <x:v>1</x:v>
      </x:c>
      <x:c r="F5496" s="195" t="s">
        <x:v>6942</x:v>
      </x:c>
      <x:c r="G5496" s="194" t="str">
        <x:f>IF(MID(F5496,LEN(F5496)-2,1)="1","Earring",IF(MID(F5496,LEN(F5496)-2,1)="2","Necklace",IF(MID(F5496,LEN(F5496)-2,1)="3","Bracelet",IF(MID(F5496,LEN(F5496)-2,1)="4","Ring",IF(MID(F5496,LEN(F5496)-2,1)="5","Anklet","")))))</x:f>
        <x:v>Earring</x:v>
      </x:c>
      <x:c r="H5496" s="194">
        <x:v>1</x:v>
      </x:c>
      <x:c r="I5496" s="448"/>
      <x:c r="J5496" s="194" t="s">
        <x:v>2858</x:v>
      </x:c>
      <x:c r="K5496" s="194">
        <x:v>160</x:v>
      </x:c>
    </x:row>
    <x:row r="5497" spans="3:11">
      <x:c r="C5497" s="195" t="s">
        <x:v>11138</x:v>
      </x:c>
      <x:c r="D5497" s="194" t="str">
        <x:f t="shared" ref="D5497:D5503" si="162">IF(MID(C5497,LEN(C5497)-2,1)="1","Earring",IF(MID(C5497,LEN(C5497)-2,1)="2","Necklace",IF(MID(C5497,LEN(C5497)-2,1)="3","Bracelet",IF(MID(C5497,LEN(C5497)-2,1)="4","Ring",IF(MID(C5497,LEN(C5497)-2,1)="5","Anklet","")))))</x:f>
        <x:v>Earring</x:v>
      </x:c>
      <x:c r="E5497" s="194">
        <x:v>1</x:v>
      </x:c>
      <x:c r="F5497" s="195" t="s">
        <x:v>9226</x:v>
      </x:c>
      <x:c r="G5497" s="194" t="str">
        <x:f>IF(MID(F5497,LEN(F5497)-2,1)="1","Earring",IF(MID(F5497,LEN(F5497)-2,1)="2","Necklace",IF(MID(F5497,LEN(F5497)-2,1)="3","Bracelet",IF(MID(F5497,LEN(F5497)-2,1)="4","Ring",IF(MID(F5497,LEN(F5497)-2,1)="5","Anklet","")))))</x:f>
        <x:v>Bracelet</x:v>
      </x:c>
      <x:c r="H5497" s="194">
        <x:v>1</x:v>
      </x:c>
      <x:c r="I5497" s="448" t="s">
        <x:v>4958</x:v>
      </x:c>
      <x:c r="J5497" s="194" t="s">
        <x:v>7785</x:v>
      </x:c>
      <x:c r="K5497" s="194">
        <x:v>140</x:v>
      </x:c>
    </x:row>
    <x:row r="5498" spans="3:11">
      <x:c r="C5498" s="195" t="s">
        <x:v>6942</x:v>
      </x:c>
      <x:c r="D5498" s="194" t="str">
        <x:f t="shared" si="162"/>
        <x:v>Earring</x:v>
      </x:c>
      <x:c r="E5498" s="194">
        <x:v>1</x:v>
      </x:c>
      <x:c r="F5498" s="195" t="s">
        <x:v>11099</x:v>
      </x:c>
      <x:c r="G5498" s="194" t="s">
        <x:v>2999</x:v>
      </x:c>
      <x:c r="H5498" s="194">
        <x:v>1</x:v>
      </x:c>
      <x:c r="I5498" s="448"/>
      <x:c r="J5498" s="194" t="s">
        <x:v>7785</x:v>
      </x:c>
      <x:c r="K5498" s="194">
        <x:v>190</x:v>
      </x:c>
    </x:row>
    <x:row r="5499" spans="3:11">
      <x:c r="C5499" s="195" t="s">
        <x:v>5729</x:v>
      </x:c>
      <x:c r="D5499" s="194" t="str">
        <x:f t="shared" si="162"/>
        <x:v>Earring</x:v>
      </x:c>
      <x:c r="E5499" s="194">
        <x:v>1</x:v>
      </x:c>
      <x:c r="F5499" s="195" t="s">
        <x:v>4366</x:v>
      </x:c>
      <x:c r="G5499" s="194" t="s">
        <x:v>2999</x:v>
      </x:c>
      <x:c r="H5499" s="194">
        <x:v>1</x:v>
      </x:c>
      <x:c r="I5499" s="448"/>
      <x:c r="J5499" s="194" t="s">
        <x:v>7348</x:v>
      </x:c>
      <x:c r="K5499" s="194">
        <x:v>330</x:v>
      </x:c>
    </x:row>
    <x:row r="5500" spans="3:11">
      <x:c r="C5500" s="195" t="s">
        <x:v>10909</x:v>
      </x:c>
      <x:c r="D5500" s="194" t="str">
        <x:f t="shared" si="162"/>
        <x:v>Earring</x:v>
      </x:c>
      <x:c r="E5500" s="194">
        <x:v>1</x:v>
      </x:c>
      <x:c r="F5500" s="195" t="s">
        <x:v>5952</x:v>
      </x:c>
      <x:c r="G5500" s="194" t="str">
        <x:f>IF(MID(F5500,LEN(F5500)-2,1)="1","Earring",IF(MID(F5500,LEN(F5500)-2,1)="2","Necklace",IF(MID(F5500,LEN(F5500)-2,1)="3","Bracelet",IF(MID(F5500,LEN(F5500)-2,1)="4","Ring",IF(MID(F5500,LEN(F5500)-2,1)="5","Anklet","")))))</x:f>
        <x:v>Ring</x:v>
      </x:c>
      <x:c r="H5500" s="194">
        <x:v>1</x:v>
      </x:c>
      <x:c r="I5500" s="448"/>
      <x:c r="J5500" s="194" t="s">
        <x:v>7348</x:v>
      </x:c>
      <x:c r="K5500" s="194">
        <x:v>130</x:v>
      </x:c>
    </x:row>
    <x:row r="5501" spans="3:11">
      <x:c r="C5501" s="195" t="s">
        <x:v>11008</x:v>
      </x:c>
      <x:c r="D5501" s="194" t="str">
        <x:f t="shared" si="162"/>
        <x:v>Necklace</x:v>
      </x:c>
      <x:c r="E5501" s="194">
        <x:v>1</x:v>
      </x:c>
      <x:c r="F5501" s="195" t="s">
        <x:v>2351</x:v>
      </x:c>
      <x:c r="G5501" s="194" t="s">
        <x:v>2999</x:v>
      </x:c>
      <x:c r="H5501" s="194">
        <x:v>1</x:v>
      </x:c>
      <x:c r="I5501" s="448"/>
      <x:c r="J5501" s="194" t="s">
        <x:v>7348</x:v>
      </x:c>
      <x:c r="K5501" s="194">
        <x:v>380</x:v>
      </x:c>
    </x:row>
    <x:row r="5502" spans="3:11">
      <x:c r="C5502" s="195" t="s">
        <x:v>11103</x:v>
      </x:c>
      <x:c r="D5502" s="194" t="str">
        <x:f t="shared" si="162"/>
        <x:v>Ring</x:v>
      </x:c>
      <x:c r="E5502" s="194">
        <x:v>1</x:v>
      </x:c>
      <x:c r="F5502" s="195" t="s">
        <x:v>5729</x:v>
      </x:c>
      <x:c r="G5502" s="194" t="str">
        <x:f>IF(MID(F5502,LEN(F5502)-2,1)="1","Earring",IF(MID(F5502,LEN(F5502)-2,1)="2","Necklace",IF(MID(F5502,LEN(F5502)-2,1)="3","Bracelet",IF(MID(F5502,LEN(F5502)-2,1)="4","Ring",IF(MID(F5502,LEN(F5502)-2,1)="5","Anklet","")))))</x:f>
        <x:v>Earring</x:v>
      </x:c>
      <x:c r="H5502" s="194">
        <x:v>1</x:v>
      </x:c>
      <x:c r="I5502" s="448"/>
      <x:c r="J5502" s="194" t="s">
        <x:v>3163</x:v>
      </x:c>
      <x:c r="K5502" s="194">
        <x:v>240</x:v>
      </x:c>
    </x:row>
    <x:row r="5503" spans="3:11">
      <x:c r="C5503" s="195" t="s">
        <x:v>5952</x:v>
      </x:c>
      <x:c r="D5503" s="194" t="str">
        <x:f t="shared" si="162"/>
        <x:v>Ring</x:v>
      </x:c>
      <x:c r="E5503" s="194">
        <x:v>1</x:v>
      </x:c>
      <x:c r="F5503" s="195" t="s">
        <x:v>10909</x:v>
      </x:c>
      <x:c r="G5503" s="194" t="str">
        <x:f>IF(MID(F5503,LEN(F5503)-2,1)="1","Earring",IF(MID(F5503,LEN(F5503)-2,1)="2","Necklace",IF(MID(F5503,LEN(F5503)-2,1)="3","Bracelet",IF(MID(F5503,LEN(F5503)-2,1)="4","Ring",IF(MID(F5503,LEN(F5503)-2,1)="5","Anklet","")))))</x:f>
        <x:v>Earring</x:v>
      </x:c>
      <x:c r="H5503" s="194">
        <x:v>1</x:v>
      </x:c>
      <x:c r="I5503" s="448"/>
      <x:c r="J5503" s="194" t="s">
        <x:v>3163</x:v>
      </x:c>
      <x:c r="K5503" s="194">
        <x:v>250</x:v>
      </x:c>
    </x:row>
    <x:row r="5504" spans="5:5">
      <x:c r="E5504" s="194">
        <x:f>SUM(E5493:E5503)</x:f>
        <x:v>11</x:v>
      </x:c>
    </x:row>
    <x:row r="5505" spans="1:11">
      <x:c r="A5505" s="186">
        <x:v>46098</x:v>
      </x:c>
      <x:c r="B5505" s="452" t="s">
        <x:v>7779</x:v>
      </x:c>
      <x:c r="C5505" s="195" t="s">
        <x:v>11149</x:v>
      </x:c>
      <x:c r="D5505" s="194" t="str">
        <x:f t="shared" ref="D5505:D5515" si="163">IF(MID(C5505,LEN(C5505)-2,1)="1","Earring",IF(MID(C5505,LEN(C5505)-2,1)="2","Necklace",IF(MID(C5505,LEN(C5505)-2,1)="3","Bracelet",IF(MID(C5505,LEN(C5505)-2,1)="4","Ring",IF(MID(C5505,LEN(C5505)-2,1)="5","Anklet","")))))</x:f>
        <x:v>Bracelet</x:v>
      </x:c>
      <x:c r="E5505" s="194">
        <x:v>1</x:v>
      </x:c>
      <x:c r="F5505" s="195" t="s">
        <x:v>11149</x:v>
      </x:c>
      <x:c r="G5505" s="194" t="str">
        <x:f>IF(MID(F5505,LEN(F5505)-2,1)="1","Earring",IF(MID(F5505,LEN(F5505)-2,1)="2","Necklace",IF(MID(F5505,LEN(F5505)-2,1)="3","Bracelet",IF(MID(F5505,LEN(F5505)-2,1)="4","Ring",IF(MID(F5505,LEN(F5505)-2,1)="5","Anklet","")))))</x:f>
        <x:v>Bracelet</x:v>
      </x:c>
      <x:c r="H5505" s="194">
        <x:v>1</x:v>
      </x:c>
      <x:c r="I5505" s="448"/>
      <x:c r="J5505" s="194" t="s">
        <x:v>7785</x:v>
      </x:c>
      <x:c r="K5505" s="194">
        <x:v>220</x:v>
      </x:c>
    </x:row>
    <x:row r="5506" spans="3:11">
      <x:c r="C5506" s="195" t="s">
        <x:v>6135</x:v>
      </x:c>
      <x:c r="D5506" s="194" t="str">
        <x:f t="shared" si="163"/>
        <x:v>Earring</x:v>
      </x:c>
      <x:c r="E5506" s="194">
        <x:v>1</x:v>
      </x:c>
      <x:c r="F5506" s="195" t="s">
        <x:v>6135</x:v>
      </x:c>
      <x:c r="G5506" s="194" t="str">
        <x:f>IF(MID(F5506,LEN(F5506)-2,1)="1","Earring",IF(MID(F5506,LEN(F5506)-2,1)="2","Necklace",IF(MID(F5506,LEN(F5506)-2,1)="3","Bracelet",IF(MID(F5506,LEN(F5506)-2,1)="4","Ring",IF(MID(F5506,LEN(F5506)-2,1)="5","Anklet","")))))</x:f>
        <x:v>Earring</x:v>
      </x:c>
      <x:c r="H5506" s="194">
        <x:v>1</x:v>
      </x:c>
      <x:c r="I5506" s="448" t="s">
        <x:v>4958</x:v>
      </x:c>
      <x:c r="J5506" s="194" t="s">
        <x:v>3163</x:v>
      </x:c>
      <x:c r="K5506" s="194">
        <x:v>280</x:v>
      </x:c>
    </x:row>
    <x:row r="5507" spans="3:11">
      <x:c r="C5507" s="195" t="s">
        <x:v>6155</x:v>
      </x:c>
      <x:c r="D5507" s="194" t="str">
        <x:f t="shared" si="163"/>
        <x:v>Earring</x:v>
      </x:c>
      <x:c r="E5507" s="194">
        <x:v>1</x:v>
      </x:c>
      <x:c r="F5507" s="195" t="s">
        <x:v>6231</x:v>
      </x:c>
      <x:c r="G5507" s="194" t="str">
        <x:f>IF(MID(F5507,LEN(F5507)-2,1)="1","Earring",IF(MID(F5507,LEN(F5507)-2,1)="2","Necklace",IF(MID(F5507,LEN(F5507)-2,1)="3","Bracelet",IF(MID(F5507,LEN(F5507)-2,1)="4","Ring",IF(MID(F5507,LEN(F5507)-2,1)="5","Anklet","")))))</x:f>
        <x:v>Ring</x:v>
      </x:c>
      <x:c r="H5507" s="194">
        <x:v>1</x:v>
      </x:c>
      <x:c r="I5507" s="448" t="s">
        <x:v>4958</x:v>
      </x:c>
      <x:c r="J5507" s="194" t="s">
        <x:v>7785</x:v>
      </x:c>
      <x:c r="K5507" s="194">
        <x:v>160</x:v>
      </x:c>
    </x:row>
    <x:row r="5508" spans="3:11">
      <x:c r="C5508" s="195" t="s">
        <x:v>11162</x:v>
      </x:c>
      <x:c r="D5508" s="194" t="str">
        <x:f t="shared" si="163"/>
        <x:v>Earring</x:v>
      </x:c>
      <x:c r="E5508" s="194">
        <x:v>1</x:v>
      </x:c>
      <x:c r="F5508" s="195" t="s">
        <x:v>6693</x:v>
      </x:c>
      <x:c r="G5508" s="194" t="str">
        <x:f>IF(MID(F5508,LEN(F5508)-2,1)="1","Earring",IF(MID(F5508,LEN(F5508)-2,1)="2","Necklace",IF(MID(F5508,LEN(F5508)-2,1)="3","Bracelet",IF(MID(F5508,LEN(F5508)-2,1)="4","Ring",IF(MID(F5508,LEN(F5508)-2,1)="5","Anklet","")))))</x:f>
        <x:v>Necklace</x:v>
      </x:c>
      <x:c r="H5508" s="194">
        <x:v>1</x:v>
      </x:c>
      <x:c r="I5508" s="448"/>
      <x:c r="J5508" s="194" t="s">
        <x:v>7785</x:v>
      </x:c>
      <x:c r="K5508" s="194">
        <x:v>160</x:v>
      </x:c>
    </x:row>
    <x:row r="5509" spans="3:11">
      <x:c r="C5509" s="195" t="s">
        <x:v>11024</x:v>
      </x:c>
      <x:c r="D5509" s="194" t="str">
        <x:f t="shared" si="163"/>
        <x:v>Earring</x:v>
      </x:c>
      <x:c r="E5509" s="194">
        <x:v>2</x:v>
      </x:c>
      <x:c r="F5509" s="195" t="s">
        <x:v>6155</x:v>
      </x:c>
      <x:c r="G5509" s="194" t="str">
        <x:f>IF(MID(F5509,LEN(F5509)-2,1)="1","Earring",IF(MID(F5509,LEN(F5509)-2,1)="2","Necklace",IF(MID(F5509,LEN(F5509)-2,1)="3","Bracelet",IF(MID(F5509,LEN(F5509)-2,1)="4","Ring",IF(MID(F5509,LEN(F5509)-2,1)="5","Anklet","")))))</x:f>
        <x:v>Earring</x:v>
      </x:c>
      <x:c r="H5509" s="194">
        <x:v>1</x:v>
      </x:c>
      <x:c r="I5509" s="448"/>
      <x:c r="J5509" s="194" t="s">
        <x:v>7785</x:v>
      </x:c>
      <x:c r="K5509" s="194">
        <x:v>160</x:v>
      </x:c>
    </x:row>
    <x:row r="5510" spans="3:11">
      <x:c r="C5510" s="195" t="s">
        <x:v>3305</x:v>
      </x:c>
      <x:c r="D5510" s="194" t="str">
        <x:f t="shared" si="163"/>
        <x:v>Earring</x:v>
      </x:c>
      <x:c r="E5510" s="194">
        <x:v>1</x:v>
      </x:c>
      <x:c r="F5510" s="195" t="s">
        <x:v>11162</x:v>
      </x:c>
      <x:c r="G5510" s="194" t="str">
        <x:f>IF(MID(F5510,LEN(F5510)-2,1)="1","Earring",IF(MID(F5510,LEN(F5510)-2,1)="2","Necklace",IF(MID(F5510,LEN(F5510)-2,1)="3","Bracelet",IF(MID(F5510,LEN(F5510)-2,1)="4","Ring",IF(MID(F5510,LEN(F5510)-2,1)="5","Anklet","")))))</x:f>
        <x:v>Earring</x:v>
      </x:c>
      <x:c r="H5510" s="194">
        <x:v>1</x:v>
      </x:c>
      <x:c r="I5510" s="448"/>
      <x:c r="J5510" s="194" t="s">
        <x:v>2858</x:v>
      </x:c>
      <x:c r="K5510" s="194">
        <x:v>290</x:v>
      </x:c>
    </x:row>
    <x:row r="5511" spans="3:11">
      <x:c r="C5511" s="195" t="s">
        <x:v>9233</x:v>
      </x:c>
      <x:c r="D5511" s="194" t="str">
        <x:f t="shared" si="163"/>
        <x:v>Earring</x:v>
      </x:c>
      <x:c r="E5511" s="194">
        <x:v>1</x:v>
      </x:c>
      <x:c r="F5511" s="195" t="s">
        <x:v>11024</x:v>
      </x:c>
      <x:c r="G5511" s="194" t="str">
        <x:f>IF(MID(F5511,LEN(F5511)-2,1)="1","Earring",IF(MID(F5511,LEN(F5511)-2,1)="2","Necklace",IF(MID(F5511,LEN(F5511)-2,1)="3","Bracelet",IF(MID(F5511,LEN(F5511)-2,1)="4","Ring",IF(MID(F5511,LEN(F5511)-2,1)="5","Anklet","")))))</x:f>
        <x:v>Earring</x:v>
      </x:c>
      <x:c r="H5511" s="194">
        <x:v>2</x:v>
      </x:c>
      <x:c r="I5511" s="448" t="s">
        <x:v>4958</x:v>
      </x:c>
      <x:c r="J5511" s="194" t="s">
        <x:v>3163</x:v>
      </x:c>
      <x:c r="K5511" s="194">
        <x:v>140</x:v>
      </x:c>
    </x:row>
    <x:row r="5512" spans="3:11">
      <x:c r="C5512" s="195" t="s">
        <x:v>6693</x:v>
      </x:c>
      <x:c r="D5512" s="194" t="str">
        <x:f t="shared" si="163"/>
        <x:v>Necklace</x:v>
      </x:c>
      <x:c r="E5512" s="194">
        <x:v>1</x:v>
      </x:c>
      <x:c r="F5512" s="195" t="s">
        <x:v>3305</x:v>
      </x:c>
      <x:c r="G5512" s="194" t="str">
        <x:f>IF(MID(F5512,LEN(F5512)-2,1)="1","Earring",IF(MID(F5512,LEN(F5512)-2,1)="2","Necklace",IF(MID(F5512,LEN(F5512)-2,1)="3","Bracelet",IF(MID(F5512,LEN(F5512)-2,1)="4","Ring",IF(MID(F5512,LEN(F5512)-2,1)="5","Anklet","")))))</x:f>
        <x:v>Earring</x:v>
      </x:c>
      <x:c r="H5512" s="194">
        <x:v>1</x:v>
      </x:c>
      <x:c r="I5512" s="448" t="s">
        <x:v>7755</x:v>
      </x:c>
      <x:c r="J5512" s="194" t="s">
        <x:v>3163</x:v>
      </x:c>
      <x:c r="K5512" s="194">
        <x:v>180</x:v>
      </x:c>
    </x:row>
    <x:row r="5513" spans="3:11">
      <x:c r="C5513" s="195" t="s">
        <x:v>10949</x:v>
      </x:c>
      <x:c r="D5513" s="194" t="str">
        <x:f t="shared" si="163"/>
        <x:v>Necklace</x:v>
      </x:c>
      <x:c r="E5513" s="194">
        <x:v>1</x:v>
      </x:c>
      <x:c r="F5513" s="195" t="s">
        <x:v>9233</x:v>
      </x:c>
      <x:c r="G5513" s="194" t="str">
        <x:f>IF(MID(F5513,LEN(F5513)-2,1)="1","Earring",IF(MID(F5513,LEN(F5513)-2,1)="2","Necklace",IF(MID(F5513,LEN(F5513)-2,1)="3","Bracelet",IF(MID(F5513,LEN(F5513)-2,1)="4","Ring",IF(MID(F5513,LEN(F5513)-2,1)="5","Anklet","")))))</x:f>
        <x:v>Earring</x:v>
      </x:c>
      <x:c r="H5513" s="194">
        <x:v>1</x:v>
      </x:c>
      <x:c r="I5513" s="448"/>
      <x:c r="J5513" s="194" t="s">
        <x:v>3163</x:v>
      </x:c>
      <x:c r="K5513" s="194">
        <x:v>180</x:v>
      </x:c>
    </x:row>
    <x:row r="5514" spans="3:11">
      <x:c r="C5514" s="195" t="s">
        <x:v>6231</x:v>
      </x:c>
      <x:c r="D5514" s="194" t="str">
        <x:f t="shared" si="163"/>
        <x:v>Ring</x:v>
      </x:c>
      <x:c r="E5514" s="194">
        <x:v>1</x:v>
      </x:c>
      <x:c r="F5514" s="195" t="s">
        <x:v>10949</x:v>
      </x:c>
      <x:c r="G5514" s="194" t="str">
        <x:f>IF(MID(F5514,LEN(F5514)-2,1)="1","Earring",IF(MID(F5514,LEN(F5514)-2,1)="2","Necklace",IF(MID(F5514,LEN(F5514)-2,1)="3","Bracelet",IF(MID(F5514,LEN(F5514)-2,1)="4","Ring",IF(MID(F5514,LEN(F5514)-2,1)="5","Anklet","")))))</x:f>
        <x:v>Necklace</x:v>
      </x:c>
      <x:c r="H5514" s="194">
        <x:v>1</x:v>
      </x:c>
      <x:c r="I5514" s="448"/>
      <x:c r="J5514" s="194" t="s">
        <x:v>7785</x:v>
      </x:c>
      <x:c r="K5514" s="194">
        <x:v>170</x:v>
      </x:c>
    </x:row>
    <x:row r="5515" spans="3:11">
      <x:c r="C5515" s="195" t="s">
        <x:v>6709</x:v>
      </x:c>
      <x:c r="D5515" s="194" t="str">
        <x:f t="shared" si="163"/>
        <x:v>Ring</x:v>
      </x:c>
      <x:c r="E5515" s="194">
        <x:v>1</x:v>
      </x:c>
      <x:c r="F5515" s="195" t="s">
        <x:v>6709</x:v>
      </x:c>
      <x:c r="G5515" s="194" t="str">
        <x:f>IF(MID(F5515,LEN(F5515)-2,1)="1","Earring",IF(MID(F5515,LEN(F5515)-2,1)="2","Necklace",IF(MID(F5515,LEN(F5515)-2,1)="3","Bracelet",IF(MID(F5515,LEN(F5515)-2,1)="4","Ring",IF(MID(F5515,LEN(F5515)-2,1)="5","Anklet","")))))</x:f>
        <x:v>Ring</x:v>
      </x:c>
      <x:c r="H5515" s="194">
        <x:v>1</x:v>
      </x:c>
      <x:c r="I5515" s="448" t="s">
        <x:v>4958</x:v>
      </x:c>
      <x:c r="J5515" s="194" t="s">
        <x:v>7785</x:v>
      </x:c>
      <x:c r="K5515" s="194">
        <x:v>170</x:v>
      </x:c>
    </x:row>
    <x:row r="5516" spans="5:5">
      <x:c r="E5516" s="194">
        <x:f>SUM(E5505:E5515)</x:f>
        <x:v>12</x:v>
      </x:c>
    </x:row>
    <x:row r="5517" spans="1:11">
      <x:c r="A5517" s="186">
        <x:v>46099</x:v>
      </x:c>
      <x:c r="B5517" s="452" t="s">
        <x:v>7762</x:v>
      </x:c>
      <x:c r="C5517" s="195" t="s">
        <x:v>3402</x:v>
      </x:c>
      <x:c r="D5517" s="194" t="s">
        <x:v>2999</x:v>
      </x:c>
      <x:c r="E5517" s="194">
        <x:v>1</x:v>
      </x:c>
      <x:c r="F5517" s="195" t="s">
        <x:v>4596</x:v>
      </x:c>
      <x:c r="G5517" s="194" t="str">
        <x:f>IF(MID(F5517,LEN(F5517)-2,1)="1","Earring",IF(MID(F5517,LEN(F5517)-2,1)="2","Necklace",IF(MID(F5517,LEN(F5517)-2,1)="3","Bracelet",IF(MID(F5517,LEN(F5517)-2,1)="4","Ring",IF(MID(F5517,LEN(F5517)-2,1)="5","Anklet","")))))</x:f>
        <x:v>Necklace</x:v>
      </x:c>
      <x:c r="H5517" s="194">
        <x:v>1</x:v>
      </x:c>
      <x:c r="I5517" s="448"/>
      <x:c r="J5517" s="194" t="s">
        <x:v>7785</x:v>
      </x:c>
      <x:c r="K5517" s="194">
        <x:v>160</x:v>
      </x:c>
    </x:row>
    <x:row r="5518" spans="3:11">
      <x:c r="C5518" s="195" t="s">
        <x:v>10897</x:v>
      </x:c>
      <x:c r="D5518" s="194" t="s">
        <x:v>2999</x:v>
      </x:c>
      <x:c r="E5518" s="194">
        <x:v>1</x:v>
      </x:c>
      <x:c r="F5518" s="195" t="s">
        <x:v>3402</x:v>
      </x:c>
      <x:c r="G5518" s="194" t="s">
        <x:v>2999</x:v>
      </x:c>
      <x:c r="H5518" s="194">
        <x:v>1</x:v>
      </x:c>
      <x:c r="I5518" s="448"/>
      <x:c r="J5518" s="194" t="s">
        <x:v>7785</x:v>
      </x:c>
      <x:c r="K5518" s="194">
        <x:v>190</x:v>
      </x:c>
    </x:row>
    <x:row r="5519" spans="3:11">
      <x:c r="C5519" s="195" t="s">
        <x:v>10907</x:v>
      </x:c>
      <x:c r="D5519" s="194" t="str">
        <x:f t="shared" ref="D5519:D5526" si="164">IF(MID(C5519,LEN(C5519)-2,1)="1","Earring",IF(MID(C5519,LEN(C5519)-2,1)="2","Necklace",IF(MID(C5519,LEN(C5519)-2,1)="3","Bracelet",IF(MID(C5519,LEN(C5519)-2,1)="4","Ring",IF(MID(C5519,LEN(C5519)-2,1)="5","Anklet","")))))</x:f>
        <x:v>Bracelet</x:v>
      </x:c>
      <x:c r="E5519" s="194">
        <x:v>1</x:v>
      </x:c>
      <x:c r="F5519" s="195" t="s">
        <x:v>6745</x:v>
      </x:c>
      <x:c r="G5519" s="194" t="str">
        <x:f>IF(MID(F5519,LEN(F5519)-2,1)="1","Earring",IF(MID(F5519,LEN(F5519)-2,1)="2","Necklace",IF(MID(F5519,LEN(F5519)-2,1)="3","Bracelet",IF(MID(F5519,LEN(F5519)-2,1)="4","Ring",IF(MID(F5519,LEN(F5519)-2,1)="5","Anklet","")))))</x:f>
        <x:v>Necklace</x:v>
      </x:c>
      <x:c r="H5519" s="194">
        <x:v>1</x:v>
      </x:c>
      <x:c r="I5519" s="448"/>
      <x:c r="J5519" s="194" t="s">
        <x:v>7785</x:v>
      </x:c>
      <x:c r="K5519" s="194">
        <x:v>200</x:v>
      </x:c>
    </x:row>
    <x:row r="5520" spans="3:11">
      <x:c r="C5520" s="195" t="s">
        <x:v>9233</x:v>
      </x:c>
      <x:c r="D5520" s="194" t="str">
        <x:f t="shared" si="164"/>
        <x:v>Earring</x:v>
      </x:c>
      <x:c r="E5520" s="194">
        <x:v>1</x:v>
      </x:c>
      <x:c r="F5520" s="195" t="s">
        <x:v>10897</x:v>
      </x:c>
      <x:c r="G5520" s="194" t="s">
        <x:v>2999</x:v>
      </x:c>
      <x:c r="H5520" s="194">
        <x:v>1</x:v>
      </x:c>
      <x:c r="I5520" s="448"/>
      <x:c r="J5520" s="194" t="s">
        <x:v>7785</x:v>
      </x:c>
      <x:c r="K5520" s="194">
        <x:v>180</x:v>
      </x:c>
    </x:row>
    <x:row r="5521" spans="3:11">
      <x:c r="C5521" s="195" t="s">
        <x:v>9498</x:v>
      </x:c>
      <x:c r="D5521" s="194" t="str">
        <x:f t="shared" si="164"/>
        <x:v>Earring</x:v>
      </x:c>
      <x:c r="E5521" s="194">
        <x:v>1</x:v>
      </x:c>
      <x:c r="F5521" s="195" t="s">
        <x:v>9233</x:v>
      </x:c>
      <x:c r="G5521" s="194" t="str">
        <x:f>IF(MID(F5521,LEN(F5521)-2,1)="1","Earring",IF(MID(F5521,LEN(F5521)-2,1)="2","Necklace",IF(MID(F5521,LEN(F5521)-2,1)="3","Bracelet",IF(MID(F5521,LEN(F5521)-2,1)="4","Ring",IF(MID(F5521,LEN(F5521)-2,1)="5","Anklet","")))))</x:f>
        <x:v>Earring</x:v>
      </x:c>
      <x:c r="H5521" s="194">
        <x:v>1</x:v>
      </x:c>
      <x:c r="I5521" s="448" t="s">
        <x:v>4958</x:v>
      </x:c>
      <x:c r="J5521" s="194" t="s">
        <x:v>3163</x:v>
      </x:c>
      <x:c r="K5521" s="194">
        <x:v>180</x:v>
      </x:c>
    </x:row>
    <x:row r="5522" spans="3:11">
      <x:c r="C5522" s="195" t="s">
        <x:v>4596</x:v>
      </x:c>
      <x:c r="D5522" s="194" t="str">
        <x:f t="shared" si="164"/>
        <x:v>Necklace</x:v>
      </x:c>
      <x:c r="E5522" s="194">
        <x:v>1</x:v>
      </x:c>
      <x:c r="F5522" s="195" t="s">
        <x:v>10928</x:v>
      </x:c>
      <x:c r="G5522" s="194" t="str">
        <x:f>IF(MID(F5522,LEN(F5522)-2,1)="1","Earring",IF(MID(F5522,LEN(F5522)-2,1)="2","Necklace",IF(MID(F5522,LEN(F5522)-2,1)="3","Bracelet",IF(MID(F5522,LEN(F5522)-2,1)="4","Ring",IF(MID(F5522,LEN(F5522)-2,1)="5","Anklet","")))))</x:f>
        <x:v>Necklace</x:v>
      </x:c>
      <x:c r="H5522" s="194">
        <x:v>1</x:v>
      </x:c>
      <x:c r="I5522" s="448" t="s">
        <x:v>4958</x:v>
      </x:c>
      <x:c r="J5522" s="194" t="s">
        <x:v>7785</x:v>
      </x:c>
      <x:c r="K5522" s="194">
        <x:v>180</x:v>
      </x:c>
    </x:row>
    <x:row r="5523" spans="3:11">
      <x:c r="C5523" s="195" t="s">
        <x:v>10928</x:v>
      </x:c>
      <x:c r="D5523" s="194" t="str">
        <x:f t="shared" si="164"/>
        <x:v>Necklace</x:v>
      </x:c>
      <x:c r="E5523" s="194">
        <x:v>1</x:v>
      </x:c>
      <x:c r="F5523" s="195" t="s">
        <x:v>10907</x:v>
      </x:c>
      <x:c r="G5523" s="194" t="str">
        <x:f>IF(MID(F5523,LEN(F5523)-2,1)="1","Earring",IF(MID(F5523,LEN(F5523)-2,1)="2","Necklace",IF(MID(F5523,LEN(F5523)-2,1)="3","Bracelet",IF(MID(F5523,LEN(F5523)-2,1)="4","Ring",IF(MID(F5523,LEN(F5523)-2,1)="5","Anklet","")))))</x:f>
        <x:v>Bracelet</x:v>
      </x:c>
      <x:c r="H5523" s="194">
        <x:v>1</x:v>
      </x:c>
      <x:c r="I5523" s="448" t="s">
        <x:v>7755</x:v>
      </x:c>
      <x:c r="J5523" s="194" t="s">
        <x:v>7348</x:v>
      </x:c>
      <x:c r="K5523" s="194">
        <x:v>200</x:v>
      </x:c>
    </x:row>
    <x:row r="5524" spans="3:11">
      <x:c r="C5524" s="195" t="s">
        <x:v>6745</x:v>
      </x:c>
      <x:c r="D5524" s="194" t="str">
        <x:f t="shared" si="164"/>
        <x:v>Necklace</x:v>
      </x:c>
      <x:c r="E5524" s="194">
        <x:v>1</x:v>
      </x:c>
      <x:c r="F5524" s="195" t="s">
        <x:v>2050</x:v>
      </x:c>
      <x:c r="G5524" s="194" t="str">
        <x:f>IF(MID(F5524,LEN(F5524)-2,1)="1","Earring",IF(MID(F5524,LEN(F5524)-2,1)="2","Necklace",IF(MID(F5524,LEN(F5524)-2,1)="3","Bracelet",IF(MID(F5524,LEN(F5524)-2,1)="4","Ring",IF(MID(F5524,LEN(F5524)-2,1)="5","Anklet","")))))</x:f>
        <x:v>Necklace</x:v>
      </x:c>
      <x:c r="H5524" s="194">
        <x:v>1</x:v>
      </x:c>
      <x:c r="I5524" s="448"/>
      <x:c r="J5524" s="194" t="s">
        <x:v>7348</x:v>
      </x:c>
      <x:c r="K5524" s="194">
        <x:v>270</x:v>
      </x:c>
    </x:row>
    <x:row r="5525" spans="3:11">
      <x:c r="C5525" s="195" t="s">
        <x:v>2050</x:v>
      </x:c>
      <x:c r="D5525" s="194" t="str">
        <x:f t="shared" si="164"/>
        <x:v>Necklace</x:v>
      </x:c>
      <x:c r="E5525" s="194">
        <x:v>1</x:v>
      </x:c>
      <x:c r="F5525" s="195" t="s">
        <x:v>5985</x:v>
      </x:c>
      <x:c r="G5525" s="194" t="str">
        <x:f>IF(MID(F5525,LEN(F5525)-2,1)="1","Earring",IF(MID(F5525,LEN(F5525)-2,1)="2","Necklace",IF(MID(F5525,LEN(F5525)-2,1)="3","Bracelet",IF(MID(F5525,LEN(F5525)-2,1)="4","Ring",IF(MID(F5525,LEN(F5525)-2,1)="5","Anklet","")))))</x:f>
        <x:v>Necklace</x:v>
      </x:c>
      <x:c r="H5525" s="194">
        <x:v>1</x:v>
      </x:c>
      <x:c r="I5525" s="448" t="s">
        <x:v>4958</x:v>
      </x:c>
      <x:c r="J5525" s="194" t="s">
        <x:v>7348</x:v>
      </x:c>
      <x:c r="K5525" s="194">
        <x:v>450</x:v>
      </x:c>
    </x:row>
    <x:row r="5526" spans="3:11">
      <x:c r="C5526" s="195" t="s">
        <x:v>5985</x:v>
      </x:c>
      <x:c r="D5526" s="194" t="str">
        <x:f t="shared" si="164"/>
        <x:v>Necklace</x:v>
      </x:c>
      <x:c r="E5526" s="194">
        <x:v>1</x:v>
      </x:c>
      <x:c r="F5526" s="195" t="s">
        <x:v>9498</x:v>
      </x:c>
      <x:c r="G5526" s="194" t="str">
        <x:f>IF(MID(F5526,LEN(F5526)-2,1)="1","Earring",IF(MID(F5526,LEN(F5526)-2,1)="2","Necklace",IF(MID(F5526,LEN(F5526)-2,1)="3","Bracelet",IF(MID(F5526,LEN(F5526)-2,1)="4","Ring",IF(MID(F5526,LEN(F5526)-2,1)="5","Anklet","")))))</x:f>
        <x:v>Earring</x:v>
      </x:c>
      <x:c r="H5526" s="194">
        <x:v>1</x:v>
      </x:c>
      <x:c r="I5526" s="448" t="s">
        <x:v>4958</x:v>
      </x:c>
      <x:c r="J5526" s="194" t="s">
        <x:v>3163</x:v>
      </x:c>
      <x:c r="K5526" s="194">
        <x:v>190</x:v>
      </x:c>
    </x:row>
    <x:row r="5527" spans="5:5">
      <x:c r="E5527" s="194">
        <x:f>SUM(E5517:E5526)</x:f>
        <x:v>10</x:v>
      </x:c>
    </x:row>
    <x:row r="5528" spans="1:11">
      <x:c r="A5528" s="186">
        <x:v>46100</x:v>
      </x:c>
      <x:c r="B5528" s="452" t="s">
        <x:v>7753</x:v>
      </x:c>
      <x:c r="C5528" s="195" t="s">
        <x:v>10743</x:v>
      </x:c>
      <x:c r="D5528" s="194" t="s">
        <x:v>2999</x:v>
      </x:c>
      <x:c r="E5528" s="194">
        <x:v>1</x:v>
      </x:c>
      <x:c r="F5528" s="195" t="s">
        <x:v>1811</x:v>
      </x:c>
      <x:c r="G5528" s="194" t="str">
        <x:f>IF(MID(F5528,LEN(F5528)-2,1)="1","Earring",IF(MID(F5528,LEN(F5528)-2,1)="2","Necklace",IF(MID(F5528,LEN(F5528)-2,1)="3","Bracelet",IF(MID(F5528,LEN(F5528)-2,1)="4","Ring",IF(MID(F5528,LEN(F5528)-2,1)="5","Anklet","")))))</x:f>
        <x:v>Bracelet</x:v>
      </x:c>
      <x:c r="H5528" s="194">
        <x:v>1</x:v>
      </x:c>
      <x:c r="I5528" s="448"/>
      <x:c r="J5528" s="194" t="s">
        <x:v>7785</x:v>
      </x:c>
      <x:c r="K5528" s="194">
        <x:v>160</x:v>
      </x:c>
    </x:row>
    <x:row r="5529" spans="3:11">
      <x:c r="C5529" s="195" t="s">
        <x:v>1811</x:v>
      </x:c>
      <x:c r="D5529" s="194" t="str">
        <x:f t="shared" ref="D5529:D5531" si="165">IF(MID(C5529,LEN(C5529)-2,1)="1","Earring",IF(MID(C5529,LEN(C5529)-2,1)="2","Necklace",IF(MID(C5529,LEN(C5529)-2,1)="3","Bracelet",IF(MID(C5529,LEN(C5529)-2,1)="4","Ring",IF(MID(C5529,LEN(C5529)-2,1)="5","Anklet","")))))</x:f>
        <x:v>Bracelet</x:v>
      </x:c>
      <x:c r="E5529" s="194">
        <x:v>1</x:v>
      </x:c>
      <x:c r="F5529" s="195" t="s">
        <x:v>6690</x:v>
      </x:c>
      <x:c r="G5529" s="194" t="str">
        <x:f>IF(MID(F5529,LEN(F5529)-2,1)="1","Earring",IF(MID(F5529,LEN(F5529)-2,1)="2","Necklace",IF(MID(F5529,LEN(F5529)-2,1)="3","Bracelet",IF(MID(F5529,LEN(F5529)-2,1)="4","Ring",IF(MID(F5529,LEN(F5529)-2,1)="5","Anklet","")))))</x:f>
        <x:v>Necklace</x:v>
      </x:c>
      <x:c r="H5529" s="194">
        <x:v>1</x:v>
      </x:c>
      <x:c r="I5529" s="448" t="s">
        <x:v>4958</x:v>
      </x:c>
      <x:c r="J5529" s="194" t="s">
        <x:v>7785</x:v>
      </x:c>
      <x:c r="K5529" s="194">
        <x:v>320</x:v>
      </x:c>
    </x:row>
    <x:row r="5530" spans="3:11">
      <x:c r="C5530" s="195" t="s">
        <x:v>3281</x:v>
      </x:c>
      <x:c r="D5530" s="194" t="str">
        <x:f t="shared" si="165"/>
        <x:v>Bracelet</x:v>
      </x:c>
      <x:c r="E5530" s="194">
        <x:v>1</x:v>
      </x:c>
      <x:c r="F5530" s="195" t="s">
        <x:v>3281</x:v>
      </x:c>
      <x:c r="G5530" s="194" t="str">
        <x:f>IF(MID(F5530,LEN(F5530)-2,1)="1","Earring",IF(MID(F5530,LEN(F5530)-2,1)="2","Necklace",IF(MID(F5530,LEN(F5530)-2,1)="3","Bracelet",IF(MID(F5530,LEN(F5530)-2,1)="4","Ring",IF(MID(F5530,LEN(F5530)-2,1)="5","Anklet","")))))</x:f>
        <x:v>Bracelet</x:v>
      </x:c>
      <x:c r="H5530" s="194">
        <x:v>1</x:v>
      </x:c>
      <x:c r="I5530" s="448"/>
      <x:c r="J5530" s="194" t="s">
        <x:v>7785</x:v>
      </x:c>
      <x:c r="K5530" s="194">
        <x:v>170</x:v>
      </x:c>
    </x:row>
    <x:row r="5531" spans="3:11">
      <x:c r="C5531" s="195" t="s">
        <x:v>9058</x:v>
      </x:c>
      <x:c r="D5531" s="194" t="str">
        <x:f t="shared" si="165"/>
        <x:v>Earring</x:v>
      </x:c>
      <x:c r="E5531" s="194">
        <x:v>1</x:v>
      </x:c>
      <x:c r="F5531" s="195" t="s">
        <x:v>10743</x:v>
      </x:c>
      <x:c r="G5531" s="194" t="s">
        <x:v>2999</x:v>
      </x:c>
      <x:c r="H5531" s="194">
        <x:v>1</x:v>
      </x:c>
      <x:c r="I5531" s="448"/>
      <x:c r="J5531" s="194" t="s">
        <x:v>7348</x:v>
      </x:c>
      <x:c r="K5531" s="194">
        <x:v>300</x:v>
      </x:c>
    </x:row>
    <x:row r="5532" spans="3:11">
      <x:c r="C5532" s="195" t="s">
        <x:v>6701</x:v>
      </x:c>
      <x:c r="D5532" s="194" t="s">
        <x:v>6843</x:v>
      </x:c>
      <x:c r="E5532" s="194">
        <x:v>1</x:v>
      </x:c>
      <x:c r="F5532" s="195" t="s">
        <x:v>11036</x:v>
      </x:c>
      <x:c r="G5532" s="194" t="str">
        <x:f>IF(MID(F5532,LEN(F5532)-2,1)="1","Earring",IF(MID(F5532,LEN(F5532)-2,1)="2","Necklace",IF(MID(F5532,LEN(F5532)-2,1)="3","Bracelet",IF(MID(F5532,LEN(F5532)-2,1)="4","Ring",IF(MID(F5532,LEN(F5532)-2,1)="5","Anklet","")))))</x:f>
        <x:v>Ring</x:v>
      </x:c>
      <x:c r="H5532" s="194">
        <x:v>1</x:v>
      </x:c>
      <x:c r="I5532" s="448" t="s">
        <x:v>4958</x:v>
      </x:c>
      <x:c r="J5532" s="194" t="s">
        <x:v>7785</x:v>
      </x:c>
      <x:c r="K5532" s="194">
        <x:v>150</x:v>
      </x:c>
    </x:row>
    <x:row r="5533" spans="3:11">
      <x:c r="C5533" s="195" t="s">
        <x:v>11032</x:v>
      </x:c>
      <x:c r="D5533" s="194" t="s">
        <x:v>6843</x:v>
      </x:c>
      <x:c r="E5533" s="194">
        <x:v>1</x:v>
      </x:c>
      <x:c r="F5533" s="195" t="s">
        <x:v>4316</x:v>
      </x:c>
      <x:c r="G5533" s="194" t="str">
        <x:f>IF(MID(F5533,LEN(F5533)-2,1)="1","Earring",IF(MID(F5533,LEN(F5533)-2,1)="2","Necklace",IF(MID(F5533,LEN(F5533)-2,1)="3","Bracelet",IF(MID(F5533,LEN(F5533)-2,1)="4","Ring",IF(MID(F5533,LEN(F5533)-2,1)="5","Anklet","")))))</x:f>
        <x:v>Ring</x:v>
      </x:c>
      <x:c r="H5533" s="194">
        <x:v>1</x:v>
      </x:c>
      <x:c r="I5533" s="448"/>
      <x:c r="J5533" s="194" t="s">
        <x:v>7348</x:v>
      </x:c>
      <x:c r="K5533" s="194">
        <x:v>170</x:v>
      </x:c>
    </x:row>
    <x:row r="5534" spans="3:11">
      <x:c r="C5534" s="195" t="s">
        <x:v>6690</x:v>
      </x:c>
      <x:c r="D5534" s="194" t="str">
        <x:f t="shared" ref="D5534:D5537" si="166">IF(MID(C5534,LEN(C5534)-2,1)="1","Earring",IF(MID(C5534,LEN(C5534)-2,1)="2","Necklace",IF(MID(C5534,LEN(C5534)-2,1)="3","Bracelet",IF(MID(C5534,LEN(C5534)-2,1)="4","Ring",IF(MID(C5534,LEN(C5534)-2,1)="5","Anklet","")))))</x:f>
        <x:v>Necklace</x:v>
      </x:c>
      <x:c r="E5534" s="194">
        <x:v>1</x:v>
      </x:c>
      <x:c r="F5534" s="195" t="s">
        <x:v>4162</x:v>
      </x:c>
      <x:c r="G5534" s="194" t="str">
        <x:f>IF(MID(F5534,LEN(F5534)-2,1)="1","Earring",IF(MID(F5534,LEN(F5534)-2,1)="2","Necklace",IF(MID(F5534,LEN(F5534)-2,1)="3","Bracelet",IF(MID(F5534,LEN(F5534)-2,1)="4","Ring",IF(MID(F5534,LEN(F5534)-2,1)="5","Anklet","")))))</x:f>
        <x:v>Ring</x:v>
      </x:c>
      <x:c r="H5534" s="194">
        <x:v>1</x:v>
      </x:c>
      <x:c r="I5534" s="448"/>
      <x:c r="J5534" s="194" t="s">
        <x:v>7348</x:v>
      </x:c>
      <x:c r="K5534" s="194">
        <x:v>180</x:v>
      </x:c>
    </x:row>
    <x:row r="5535" spans="3:11">
      <x:c r="C5535" s="195" t="s">
        <x:v>11036</x:v>
      </x:c>
      <x:c r="D5535" s="194" t="str">
        <x:f t="shared" si="166"/>
        <x:v>Ring</x:v>
      </x:c>
      <x:c r="E5535" s="194">
        <x:v>1</x:v>
      </x:c>
      <x:c r="F5535" s="195" t="s">
        <x:v>9058</x:v>
      </x:c>
      <x:c r="G5535" s="194" t="str">
        <x:f>IF(MID(F5535,LEN(F5535)-2,1)="1","Earring",IF(MID(F5535,LEN(F5535)-2,1)="2","Necklace",IF(MID(F5535,LEN(F5535)-2,1)="3","Bracelet",IF(MID(F5535,LEN(F5535)-2,1)="4","Ring",IF(MID(F5535,LEN(F5535)-2,1)="5","Anklet","")))))</x:f>
        <x:v>Earring</x:v>
      </x:c>
      <x:c r="H5535" s="194">
        <x:v>1</x:v>
      </x:c>
      <x:c r="I5535" s="448" t="s">
        <x:v>4958</x:v>
      </x:c>
      <x:c r="J5535" s="194" t="s">
        <x:v>3163</x:v>
      </x:c>
      <x:c r="K5535" s="194">
        <x:v>160</x:v>
      </x:c>
    </x:row>
    <x:row r="5536" spans="3:11">
      <x:c r="C5536" s="195" t="s">
        <x:v>4316</x:v>
      </x:c>
      <x:c r="D5536" s="194" t="str">
        <x:f t="shared" si="166"/>
        <x:v>Ring</x:v>
      </x:c>
      <x:c r="E5536" s="194">
        <x:v>1</x:v>
      </x:c>
      <x:c r="F5536" s="195" t="s">
        <x:v>6701</x:v>
      </x:c>
      <x:c r="G5536" s="194" t="s">
        <x:v>6843</x:v>
      </x:c>
      <x:c r="H5536" s="194">
        <x:v>1</x:v>
      </x:c>
      <x:c r="I5536" s="448"/>
      <x:c r="J5536" s="194" t="s">
        <x:v>7785</x:v>
      </x:c>
      <x:c r="K5536" s="194">
        <x:v>160</x:v>
      </x:c>
    </x:row>
    <x:row r="5537" spans="3:11">
      <x:c r="C5537" s="195" t="s">
        <x:v>4162</x:v>
      </x:c>
      <x:c r="D5537" s="194" t="str">
        <x:f t="shared" si="166"/>
        <x:v>Ring</x:v>
      </x:c>
      <x:c r="E5537" s="194">
        <x:v>1</x:v>
      </x:c>
      <x:c r="F5537" s="195" t="s">
        <x:v>11032</x:v>
      </x:c>
      <x:c r="G5537" s="194" t="s">
        <x:v>6843</x:v>
      </x:c>
      <x:c r="H5537" s="194">
        <x:v>1</x:v>
      </x:c>
      <x:c r="I5537" s="448"/>
      <x:c r="J5537" s="194" t="s">
        <x:v>7785</x:v>
      </x:c>
      <x:c r="K5537" s="194">
        <x:v>180</x:v>
      </x:c>
    </x:row>
    <x:row r="5538" spans="5:5">
      <x:c r="E5538" s="194">
        <x:f>SUM(E5528:E5537)</x:f>
        <x:v>10</x:v>
      </x:c>
    </x:row>
    <x:row r="5539" spans="1:11">
      <x:c r="A5539" s="186">
        <x:v>46101</x:v>
      </x:c>
      <x:c r="B5539" s="452" t="s">
        <x:v>7716</x:v>
      </x:c>
      <x:c r="C5539" s="195" t="s">
        <x:v>3344</x:v>
      </x:c>
      <x:c r="D5539" s="194" t="str">
        <x:f t="shared" ref="D5539:D5540" si="167">IF(MID(C5539,LEN(C5539)-2,1)="1","Earring",IF(MID(C5539,LEN(C5539)-2,1)="2","Necklace",IF(MID(C5539,LEN(C5539)-2,1)="3","Bracelet",IF(MID(C5539,LEN(C5539)-2,1)="4","Ring",IF(MID(C5539,LEN(C5539)-2,1)="5","Anklet","")))))</x:f>
        <x:v>Necklace</x:v>
      </x:c>
      <x:c r="E5539" s="194">
        <x:v>1</x:v>
      </x:c>
      <x:c r="F5539" s="195" t="s">
        <x:v>3344</x:v>
      </x:c>
      <x:c r="G5539" s="194" t="str">
        <x:f>IF(MID(F5539,LEN(F5539)-2,1)="1","Earring",IF(MID(F5539,LEN(F5539)-2,1)="2","Necklace",IF(MID(F5539,LEN(F5539)-2,1)="3","Bracelet",IF(MID(F5539,LEN(F5539)-2,1)="4","Ring",IF(MID(F5539,LEN(F5539)-2,1)="5","Anklet","")))))</x:f>
        <x:v>Necklace</x:v>
      </x:c>
      <x:c r="H5539" s="194">
        <x:v>1</x:v>
      </x:c>
      <x:c r="I5539" s="448"/>
      <x:c r="J5539" s="194" t="s">
        <x:v>7785</x:v>
      </x:c>
      <x:c r="K5539" s="194">
        <x:v>160</x:v>
      </x:c>
    </x:row>
    <x:row r="5540" spans="3:11">
      <x:c r="C5540" s="195" t="s">
        <x:v>6583</x:v>
      </x:c>
      <x:c r="D5540" s="194" t="str">
        <x:f t="shared" si="167"/>
        <x:v>Necklace</x:v>
      </x:c>
      <x:c r="E5540" s="194">
        <x:v>1</x:v>
      </x:c>
      <x:c r="F5540" s="195" t="s">
        <x:v>6583</x:v>
      </x:c>
      <x:c r="G5540" s="194" t="str">
        <x:f>IF(MID(F5540,LEN(F5540)-2,1)="1","Earring",IF(MID(F5540,LEN(F5540)-2,1)="2","Necklace",IF(MID(F5540,LEN(F5540)-2,1)="3","Bracelet",IF(MID(F5540,LEN(F5540)-2,1)="4","Ring",IF(MID(F5540,LEN(F5540)-2,1)="5","Anklet","")))))</x:f>
        <x:v>Necklace</x:v>
      </x:c>
      <x:c r="H5540" s="194">
        <x:v>1</x:v>
      </x:c>
      <x:c r="I5540" s="448" t="s">
        <x:v>7755</x:v>
      </x:c>
      <x:c r="J5540" s="194" t="s">
        <x:v>3163</x:v>
      </x:c>
      <x:c r="K5540" s="194">
        <x:v>220</x:v>
      </x:c>
    </x:row>
    <x:row r="5541" spans="5:5">
      <x:c r="E5541" s="194">
        <x:f>SUM(E5539:E5540)</x:f>
        <x:v>2</x:v>
      </x:c>
    </x:row>
    <x:row r="5542" spans="1:11">
      <x:c r="A5542" s="186">
        <x:v>46102</x:v>
      </x:c>
      <x:c r="B5542" s="452" t="s">
        <x:v>7734</x:v>
      </x:c>
      <x:c r="C5542" s="195" t="s">
        <x:v>10781</x:v>
      </x:c>
      <x:c r="D5542" s="194" t="s">
        <x:v>1924</x:v>
      </x:c>
      <x:c r="E5542" s="194">
        <x:v>1</x:v>
      </x:c>
      <x:c r="F5542" s="195" t="s">
        <x:v>9540</x:v>
      </x:c>
      <x:c r="G5542" s="194" t="s">
        <x:v>1924</x:v>
      </x:c>
      <x:c r="H5542" s="194">
        <x:v>1</x:v>
      </x:c>
      <x:c r="I5542" s="448" t="s">
        <x:v>7755</x:v>
      </x:c>
      <x:c r="J5542" s="194" t="s">
        <x:v>7766</x:v>
      </x:c>
      <x:c r="K5542" s="194">
        <x:v>100</x:v>
      </x:c>
    </x:row>
    <x:row r="5543" spans="3:11">
      <x:c r="C5543" s="195" t="s">
        <x:v>4574</x:v>
      </x:c>
      <x:c r="D5543" s="194" t="str">
        <x:f t="shared" ref="D5543:D5550" si="168">IF(MID(C5543,LEN(C5543)-2,1)="1","Earring",IF(MID(C5543,LEN(C5543)-2,1)="2","Necklace",IF(MID(C5543,LEN(C5543)-2,1)="3","Bracelet",IF(MID(C5543,LEN(C5543)-2,1)="4","Ring",IF(MID(C5543,LEN(C5543)-2,1)="5","Anklet","")))))</x:f>
        <x:v>Earring</x:v>
      </x:c>
      <x:c r="E5543" s="194">
        <x:v>1</x:v>
      </x:c>
      <x:c r="F5543" s="195" t="s">
        <x:v>4574</x:v>
      </x:c>
      <x:c r="G5543" s="194" t="str">
        <x:f>IF(MID(F5543,LEN(F5543)-2,1)="1","Earring",IF(MID(F5543,LEN(F5543)-2,1)="2","Necklace",IF(MID(F5543,LEN(F5543)-2,1)="3","Bracelet",IF(MID(F5543,LEN(F5543)-2,1)="4","Ring",IF(MID(F5543,LEN(F5543)-2,1)="5","Anklet","")))))</x:f>
        <x:v>Earring</x:v>
      </x:c>
      <x:c r="H5543" s="194">
        <x:v>1</x:v>
      </x:c>
      <x:c r="I5543" s="448"/>
      <x:c r="J5543" s="194" t="s">
        <x:v>7785</x:v>
      </x:c>
      <x:c r="K5543" s="194">
        <x:v>140</x:v>
      </x:c>
    </x:row>
    <x:row r="5544" spans="3:11">
      <x:c r="C5544" s="195" t="s">
        <x:v>6718</x:v>
      </x:c>
      <x:c r="D5544" s="194" t="str">
        <x:f t="shared" si="168"/>
        <x:v>Earring</x:v>
      </x:c>
      <x:c r="E5544" s="194">
        <x:v>1</x:v>
      </x:c>
      <x:c r="F5544" s="195" t="s">
        <x:v>10964</x:v>
      </x:c>
      <x:c r="G5544" s="194" t="str">
        <x:f>IF(MID(F5544,LEN(F5544)-2,1)="1","Earring",IF(MID(F5544,LEN(F5544)-2,1)="2","Necklace",IF(MID(F5544,LEN(F5544)-2,1)="3","Bracelet",IF(MID(F5544,LEN(F5544)-2,1)="4","Ring",IF(MID(F5544,LEN(F5544)-2,1)="5","Anklet","")))))</x:f>
        <x:v>Necklace</x:v>
      </x:c>
      <x:c r="H5544" s="194">
        <x:v>1</x:v>
      </x:c>
      <x:c r="I5544" s="448"/>
      <x:c r="J5544" s="194" t="s">
        <x:v>7785</x:v>
      </x:c>
      <x:c r="K5544" s="194">
        <x:v>150</x:v>
      </x:c>
    </x:row>
    <x:row r="5545" spans="3:11">
      <x:c r="C5545" s="195" t="s">
        <x:v>10964</x:v>
      </x:c>
      <x:c r="D5545" s="194" t="str">
        <x:f t="shared" si="168"/>
        <x:v>Necklace</x:v>
      </x:c>
      <x:c r="E5545" s="194">
        <x:v>1</x:v>
      </x:c>
      <x:c r="F5545" s="195" t="s">
        <x:v>11134</x:v>
      </x:c>
      <x:c r="G5545" s="194" t="str">
        <x:f>IF(MID(F5545,LEN(F5545)-2,1)="1","Earring",IF(MID(F5545,LEN(F5545)-2,1)="2","Necklace",IF(MID(F5545,LEN(F5545)-2,1)="3","Bracelet",IF(MID(F5545,LEN(F5545)-2,1)="4","Ring",IF(MID(F5545,LEN(F5545)-2,1)="5","Anklet","")))))</x:f>
        <x:v>Necklace</x:v>
      </x:c>
      <x:c r="H5545" s="194">
        <x:v>1</x:v>
      </x:c>
      <x:c r="I5545" s="448"/>
      <x:c r="J5545" s="194" t="s">
        <x:v>7785</x:v>
      </x:c>
      <x:c r="K5545" s="194">
        <x:v>180</x:v>
      </x:c>
    </x:row>
    <x:row r="5546" spans="3:11">
      <x:c r="C5546" s="195" t="s">
        <x:v>11134</x:v>
      </x:c>
      <x:c r="D5546" s="194" t="str">
        <x:f t="shared" si="168"/>
        <x:v>Necklace</x:v>
      </x:c>
      <x:c r="E5546" s="194">
        <x:v>1</x:v>
      </x:c>
      <x:c r="F5546" s="195" t="s">
        <x:v>3246</x:v>
      </x:c>
      <x:c r="G5546" s="194" t="str">
        <x:f>IF(MID(F5546,LEN(F5546)-2,1)="1","Earring",IF(MID(F5546,LEN(F5546)-2,1)="2","Necklace",IF(MID(F5546,LEN(F5546)-2,1)="3","Bracelet",IF(MID(F5546,LEN(F5546)-2,1)="4","Ring",IF(MID(F5546,LEN(F5546)-2,1)="5","Anklet","")))))</x:f>
        <x:v>Necklace</x:v>
      </x:c>
      <x:c r="H5546" s="194">
        <x:v>1</x:v>
      </x:c>
      <x:c r="I5546" s="448"/>
      <x:c r="J5546" s="194" t="s">
        <x:v>3163</x:v>
      </x:c>
      <x:c r="K5546" s="194">
        <x:v>260</x:v>
      </x:c>
    </x:row>
    <x:row r="5547" spans="3:11">
      <x:c r="C5547" s="195" t="s">
        <x:v>3246</x:v>
      </x:c>
      <x:c r="D5547" s="194" t="str">
        <x:f t="shared" si="168"/>
        <x:v>Necklace</x:v>
      </x:c>
      <x:c r="E5547" s="194">
        <x:v>1</x:v>
      </x:c>
      <x:c r="F5547" s="195" t="s">
        <x:v>6188</x:v>
      </x:c>
      <x:c r="G5547" s="194" t="str">
        <x:f>IF(MID(F5547,LEN(F5547)-2,1)="1","Earring",IF(MID(F5547,LEN(F5547)-2,1)="2","Necklace",IF(MID(F5547,LEN(F5547)-2,1)="3","Bracelet",IF(MID(F5547,LEN(F5547)-2,1)="4","Ring",IF(MID(F5547,LEN(F5547)-2,1)="5","Anklet","")))))</x:f>
        <x:v>Ring</x:v>
      </x:c>
      <x:c r="H5547" s="194">
        <x:v>1</x:v>
      </x:c>
      <x:c r="I5547" s="448" t="s">
        <x:v>4958</x:v>
      </x:c>
      <x:c r="J5547" s="194" t="s">
        <x:v>7785</x:v>
      </x:c>
      <x:c r="K5547" s="194">
        <x:v>190</x:v>
      </x:c>
    </x:row>
    <x:row r="5548" spans="3:11">
      <x:c r="C5548" s="195" t="s">
        <x:v>10928</x:v>
      </x:c>
      <x:c r="D5548" s="194" t="str">
        <x:f t="shared" si="168"/>
        <x:v>Necklace</x:v>
      </x:c>
      <x:c r="E5548" s="194">
        <x:v>1</x:v>
      </x:c>
      <x:c r="F5548" s="195" t="s">
        <x:v>10928</x:v>
      </x:c>
      <x:c r="G5548" s="194" t="str">
        <x:f>IF(MID(F5548,LEN(F5548)-2,1)="1","Earring",IF(MID(F5548,LEN(F5548)-2,1)="2","Necklace",IF(MID(F5548,LEN(F5548)-2,1)="3","Bracelet",IF(MID(F5548,LEN(F5548)-2,1)="4","Ring",IF(MID(F5548,LEN(F5548)-2,1)="5","Anklet","")))))</x:f>
        <x:v>Necklace</x:v>
      </x:c>
      <x:c r="H5548" s="194">
        <x:v>1</x:v>
      </x:c>
      <x:c r="I5548" s="448" t="s">
        <x:v>7755</x:v>
      </x:c>
      <x:c r="J5548" s="194" t="s">
        <x:v>7785</x:v>
      </x:c>
      <x:c r="K5548" s="194">
        <x:v>180</x:v>
      </x:c>
    </x:row>
    <x:row r="5549" spans="3:11">
      <x:c r="C5549" s="195" t="s">
        <x:v>11156</x:v>
      </x:c>
      <x:c r="D5549" s="194" t="str">
        <x:f t="shared" si="168"/>
        <x:v>Necklace</x:v>
      </x:c>
      <x:c r="E5549" s="194">
        <x:v>1</x:v>
      </x:c>
      <x:c r="F5549" s="195" t="s">
        <x:v>11156</x:v>
      </x:c>
      <x:c r="G5549" s="194" t="str">
        <x:f>IF(MID(F5549,LEN(F5549)-2,1)="1","Earring",IF(MID(F5549,LEN(F5549)-2,1)="2","Necklace",IF(MID(F5549,LEN(F5549)-2,1)="3","Bracelet",IF(MID(F5549,LEN(F5549)-2,1)="4","Ring",IF(MID(F5549,LEN(F5549)-2,1)="5","Anklet","")))))</x:f>
        <x:v>Necklace</x:v>
      </x:c>
      <x:c r="H5549" s="194">
        <x:v>1</x:v>
      </x:c>
      <x:c r="I5549" s="448" t="s">
        <x:v>7755</x:v>
      </x:c>
      <x:c r="J5549" s="194" t="s">
        <x:v>7785</x:v>
      </x:c>
      <x:c r="K5549" s="194">
        <x:v>190</x:v>
      </x:c>
    </x:row>
    <x:row r="5550" spans="3:11">
      <x:c r="C5550" s="195" t="s">
        <x:v>6188</x:v>
      </x:c>
      <x:c r="D5550" s="194" t="str">
        <x:f t="shared" si="168"/>
        <x:v>Ring</x:v>
      </x:c>
      <x:c r="E5550" s="194">
        <x:v>1</x:v>
      </x:c>
      <x:c r="F5550" s="195" t="s">
        <x:v>6718</x:v>
      </x:c>
      <x:c r="G5550" s="194" t="str">
        <x:f>IF(MID(F5550,LEN(F5550)-2,1)="1","Earring",IF(MID(F5550,LEN(F5550)-2,1)="2","Necklace",IF(MID(F5550,LEN(F5550)-2,1)="3","Bracelet",IF(MID(F5550,LEN(F5550)-2,1)="4","Ring",IF(MID(F5550,LEN(F5550)-2,1)="5","Anklet","")))))</x:f>
        <x:v>Earring</x:v>
      </x:c>
      <x:c r="H5550" s="194">
        <x:v>1</x:v>
      </x:c>
      <x:c r="I5550" s="448"/>
      <x:c r="J5550" s="194" t="s">
        <x:v>7785</x:v>
      </x:c>
      <x:c r="K5550" s="194">
        <x:v>160</x:v>
      </x:c>
    </x:row>
    <x:row r="5551" spans="5:5">
      <x:c r="E5551" s="194">
        <x:f>SUM(E5542:E5550)</x:f>
        <x:v>9</x:v>
      </x:c>
    </x:row>
    <x:row r="5552" spans="1:11">
      <x:c r="A5552" s="186">
        <x:v>46103</x:v>
      </x:c>
      <x:c r="B5552" s="452" t="s">
        <x:v>7772</x:v>
      </x:c>
      <x:c r="C5552" s="195" t="s">
        <x:v>11175</x:v>
      </x:c>
      <x:c r="D5552" s="194" t="str">
        <x:f t="shared" ref="D5552:D5557" si="169">IF(MID(C5552,LEN(C5552)-2,1)="1","Earring",IF(MID(C5552,LEN(C5552)-2,1)="2","Necklace",IF(MID(C5552,LEN(C5552)-2,1)="3","Bracelet",IF(MID(C5552,LEN(C5552)-2,1)="4","Ring",IF(MID(C5552,LEN(C5552)-2,1)="5","Anklet","")))))</x:f>
        <x:v>Bracelet</x:v>
      </x:c>
      <x:c r="E5552" s="194">
        <x:v>1</x:v>
      </x:c>
      <x:c r="F5552" s="195" t="s">
        <x:v>11175</x:v>
      </x:c>
      <x:c r="G5552" s="194" t="str">
        <x:f>IF(MID(F5552,LEN(F5552)-2,1)="1","Earring",IF(MID(F5552,LEN(F5552)-2,1)="2","Necklace",IF(MID(F5552,LEN(F5552)-2,1)="3","Bracelet",IF(MID(F5552,LEN(F5552)-2,1)="4","Ring",IF(MID(F5552,LEN(F5552)-2,1)="5","Anklet","")))))</x:f>
        <x:v>Bracelet</x:v>
      </x:c>
      <x:c r="H5552" s="194">
        <x:v>1</x:v>
      </x:c>
      <x:c r="I5552" s="448" t="s">
        <x:v>4958</x:v>
      </x:c>
      <x:c r="J5552" s="194" t="s">
        <x:v>7785</x:v>
      </x:c>
      <x:c r="K5552" s="194">
        <x:v>150</x:v>
      </x:c>
    </x:row>
    <x:row r="5553" spans="3:11">
      <x:c r="C5553" s="195" t="s">
        <x:v>10910</x:v>
      </x:c>
      <x:c r="D5553" s="194" t="str">
        <x:f t="shared" si="169"/>
        <x:v>Bracelet</x:v>
      </x:c>
      <x:c r="E5553" s="194">
        <x:v>1</x:v>
      </x:c>
      <x:c r="F5553" s="195" t="s">
        <x:v>4583</x:v>
      </x:c>
      <x:c r="G5553" s="194" t="str">
        <x:f>IF(MID(F5553,LEN(F5553)-2,1)="1","Earring",IF(MID(F5553,LEN(F5553)-2,1)="2","Necklace",IF(MID(F5553,LEN(F5553)-2,1)="3","Bracelet",IF(MID(F5553,LEN(F5553)-2,1)="4","Ring",IF(MID(F5553,LEN(F5553)-2,1)="5","Anklet","")))))</x:f>
        <x:v>Ring</x:v>
      </x:c>
      <x:c r="H5553" s="194">
        <x:v>1</x:v>
      </x:c>
      <x:c r="I5553" s="448"/>
      <x:c r="J5553" s="194" t="s">
        <x:v>7785</x:v>
      </x:c>
      <x:c r="K5553" s="194">
        <x:v>100</x:v>
      </x:c>
    </x:row>
    <x:row r="5554" spans="3:11">
      <x:c r="C5554" s="195" t="s">
        <x:v>9226</x:v>
      </x:c>
      <x:c r="D5554" s="194" t="str">
        <x:f t="shared" si="169"/>
        <x:v>Bracelet</x:v>
      </x:c>
      <x:c r="E5554" s="194">
        <x:v>1</x:v>
      </x:c>
      <x:c r="F5554" s="195" t="s">
        <x:v>11004</x:v>
      </x:c>
      <x:c r="G5554" s="194" t="str">
        <x:f>IF(MID(F5554,LEN(F5554)-2,1)="1","Earring",IF(MID(F5554,LEN(F5554)-2,1)="2","Necklace",IF(MID(F5554,LEN(F5554)-2,1)="3","Bracelet",IF(MID(F5554,LEN(F5554)-2,1)="4","Ring",IF(MID(F5554,LEN(F5554)-2,1)="5","Anklet","")))))</x:f>
        <x:v>Earring</x:v>
      </x:c>
      <x:c r="H5554" s="194">
        <x:v>1</x:v>
      </x:c>
      <x:c r="I5554" s="448"/>
      <x:c r="J5554" s="194" t="s">
        <x:v>7348</x:v>
      </x:c>
      <x:c r="K5554" s="194">
        <x:v>160</x:v>
      </x:c>
    </x:row>
    <x:row r="5555" spans="3:11">
      <x:c r="C5555" s="195" t="s">
        <x:v>11004</x:v>
      </x:c>
      <x:c r="D5555" s="194" t="str">
        <x:f t="shared" si="169"/>
        <x:v>Earring</x:v>
      </x:c>
      <x:c r="E5555" s="194">
        <x:v>1</x:v>
      </x:c>
      <x:c r="F5555" s="195" t="s">
        <x:v>11037</x:v>
      </x:c>
      <x:c r="G5555" s="194" t="str">
        <x:f>IF(MID(F5555,LEN(F5555)-2,1)="1","Earring",IF(MID(F5555,LEN(F5555)-2,1)="2","Necklace",IF(MID(F5555,LEN(F5555)-2,1)="3","Bracelet",IF(MID(F5555,LEN(F5555)-2,1)="4","Ring",IF(MID(F5555,LEN(F5555)-2,1)="5","Anklet","")))))</x:f>
        <x:v>Necklace</x:v>
      </x:c>
      <x:c r="H5555" s="194">
        <x:v>1</x:v>
      </x:c>
      <x:c r="I5555" s="448"/>
      <x:c r="J5555" s="194" t="s">
        <x:v>7785</x:v>
      </x:c>
      <x:c r="K5555" s="194">
        <x:v>160</x:v>
      </x:c>
    </x:row>
    <x:row r="5556" spans="3:11">
      <x:c r="C5556" s="195" t="s">
        <x:v>4533</x:v>
      </x:c>
      <x:c r="D5556" s="194" t="str">
        <x:f t="shared" si="169"/>
        <x:v>Earring</x:v>
      </x:c>
      <x:c r="E5556" s="194">
        <x:v>2</x:v>
      </x:c>
      <x:c r="F5556" s="195" t="s">
        <x:v>10919</x:v>
      </x:c>
      <x:c r="G5556" s="194" t="str">
        <x:f>IF(MID(F5556,LEN(F5556)-2,1)="1","Earring",IF(MID(F5556,LEN(F5556)-2,1)="2","Necklace",IF(MID(F5556,LEN(F5556)-2,1)="3","Bracelet",IF(MID(F5556,LEN(F5556)-2,1)="4","Ring",IF(MID(F5556,LEN(F5556)-2,1)="5","Anklet","")))))</x:f>
        <x:v>Ring</x:v>
      </x:c>
      <x:c r="H5556" s="194">
        <x:v>1</x:v>
      </x:c>
      <x:c r="I5556" s="448"/>
      <x:c r="J5556" s="194" t="s">
        <x:v>7785</x:v>
      </x:c>
      <x:c r="K5556" s="194">
        <x:v>160</x:v>
      </x:c>
    </x:row>
    <x:row r="5557" spans="3:11">
      <x:c r="C5557" s="195" t="s">
        <x:v>9058</x:v>
      </x:c>
      <x:c r="D5557" s="194" t="str">
        <x:f t="shared" si="169"/>
        <x:v>Earring</x:v>
      </x:c>
      <x:c r="E5557" s="194">
        <x:v>1</x:v>
      </x:c>
      <x:c r="F5557" s="195" t="s">
        <x:v>6146</x:v>
      </x:c>
      <x:c r="G5557" s="194" t="str">
        <x:f>IF(MID(F5557,LEN(F5557)-2,1)="1","Earring",IF(MID(F5557,LEN(F5557)-2,1)="2","Necklace",IF(MID(F5557,LEN(F5557)-2,1)="3","Bracelet",IF(MID(F5557,LEN(F5557)-2,1)="4","Ring",IF(MID(F5557,LEN(F5557)-2,1)="5","Anklet","")))))</x:f>
        <x:v>Necklace</x:v>
      </x:c>
      <x:c r="H5557" s="194">
        <x:v>1</x:v>
      </x:c>
      <x:c r="I5557" s="448"/>
      <x:c r="J5557" s="194" t="s">
        <x:v>7785</x:v>
      </x:c>
      <x:c r="K5557" s="194">
        <x:v>190</x:v>
      </x:c>
    </x:row>
    <x:row r="5558" spans="3:11">
      <x:c r="C5558" s="195" t="s">
        <x:v>11032</x:v>
      </x:c>
      <x:c r="D5558" s="194" t="s">
        <x:v>6843</x:v>
      </x:c>
      <x:c r="E5558" s="194">
        <x:v>1</x:v>
      </x:c>
      <x:c r="F5558" s="195" t="s">
        <x:v>10910</x:v>
      </x:c>
      <x:c r="G5558" s="194" t="str">
        <x:f>IF(MID(F5558,LEN(F5558)-2,1)="1","Earring",IF(MID(F5558,LEN(F5558)-2,1)="2","Necklace",IF(MID(F5558,LEN(F5558)-2,1)="3","Bracelet",IF(MID(F5558,LEN(F5558)-2,1)="4","Ring",IF(MID(F5558,LEN(F5558)-2,1)="5","Anklet","")))))</x:f>
        <x:v>Bracelet</x:v>
      </x:c>
      <x:c r="H5558" s="194">
        <x:v>1</x:v>
      </x:c>
      <x:c r="I5558" s="448"/>
      <x:c r="J5558" s="194" t="s">
        <x:v>7785</x:v>
      </x:c>
      <x:c r="K5558" s="194">
        <x:v>240</x:v>
      </x:c>
    </x:row>
    <x:row r="5559" spans="3:11">
      <x:c r="C5559" s="195" t="s">
        <x:v>11037</x:v>
      </x:c>
      <x:c r="D5559" s="194" t="str">
        <x:f t="shared" ref="D5559:D5565" si="170">IF(MID(C5559,LEN(C5559)-2,1)="1","Earring",IF(MID(C5559,LEN(C5559)-2,1)="2","Necklace",IF(MID(C5559,LEN(C5559)-2,1)="3","Bracelet",IF(MID(C5559,LEN(C5559)-2,1)="4","Ring",IF(MID(C5559,LEN(C5559)-2,1)="5","Anklet","")))))</x:f>
        <x:v>Necklace</x:v>
      </x:c>
      <x:c r="E5559" s="194">
        <x:v>1</x:v>
      </x:c>
      <x:c r="F5559" s="195" t="s">
        <x:v>4533</x:v>
      </x:c>
      <x:c r="G5559" s="194" t="str">
        <x:f>IF(MID(F5559,LEN(F5559)-2,1)="1","Earring",IF(MID(F5559,LEN(F5559)-2,1)="2","Necklace",IF(MID(F5559,LEN(F5559)-2,1)="3","Bracelet",IF(MID(F5559,LEN(F5559)-2,1)="4","Ring",IF(MID(F5559,LEN(F5559)-2,1)="5","Anklet","")))))</x:f>
        <x:v>Earring</x:v>
      </x:c>
      <x:c r="H5559" s="194">
        <x:v>2</x:v>
      </x:c>
      <x:c r="I5559" s="448"/>
      <x:c r="J5559" s="194" t="s">
        <x:v>7785</x:v>
      </x:c>
      <x:c r="K5559" s="194">
        <x:v>160</x:v>
      </x:c>
    </x:row>
    <x:row r="5560" spans="3:11">
      <x:c r="C5560" s="195" t="s">
        <x:v>11177</x:v>
      </x:c>
      <x:c r="D5560" s="194" t="str">
        <x:f t="shared" si="170"/>
        <x:v>Necklace</x:v>
      </x:c>
      <x:c r="E5560" s="194">
        <x:v>1</x:v>
      </x:c>
      <x:c r="F5560" s="195" t="s">
        <x:v>11177</x:v>
      </x:c>
      <x:c r="G5560" s="194" t="str">
        <x:f>IF(MID(F5560,LEN(F5560)-2,1)="1","Earring",IF(MID(F5560,LEN(F5560)-2,1)="2","Necklace",IF(MID(F5560,LEN(F5560)-2,1)="3","Bracelet",IF(MID(F5560,LEN(F5560)-2,1)="4","Ring",IF(MID(F5560,LEN(F5560)-2,1)="5","Anklet","")))))</x:f>
        <x:v>Necklace</x:v>
      </x:c>
      <x:c r="H5560" s="194">
        <x:v>1</x:v>
      </x:c>
      <x:c r="I5560" s="448"/>
      <x:c r="J5560" s="194" t="s">
        <x:v>7785</x:v>
      </x:c>
      <x:c r="K5560" s="194">
        <x:v>170</x:v>
      </x:c>
    </x:row>
    <x:row r="5561" spans="3:11">
      <x:c r="C5561" s="195" t="s">
        <x:v>6146</x:v>
      </x:c>
      <x:c r="D5561" s="194" t="str">
        <x:f t="shared" si="170"/>
        <x:v>Necklace</x:v>
      </x:c>
      <x:c r="E5561" s="194">
        <x:v>1</x:v>
      </x:c>
      <x:c r="F5561" s="195" t="s">
        <x:v>9226</x:v>
      </x:c>
      <x:c r="G5561" s="194" t="str">
        <x:f>IF(MID(F5561,LEN(F5561)-2,1)="1","Earring",IF(MID(F5561,LEN(F5561)-2,1)="2","Necklace",IF(MID(F5561,LEN(F5561)-2,1)="3","Bracelet",IF(MID(F5561,LEN(F5561)-2,1)="4","Ring",IF(MID(F5561,LEN(F5561)-2,1)="5","Anklet","")))))</x:f>
        <x:v>Bracelet</x:v>
      </x:c>
      <x:c r="H5561" s="194">
        <x:v>1</x:v>
      </x:c>
      <x:c r="I5561" s="448" t="s">
        <x:v>7755</x:v>
      </x:c>
      <x:c r="J5561" s="194" t="s">
        <x:v>7785</x:v>
      </x:c>
      <x:c r="K5561" s="194">
        <x:v>140</x:v>
      </x:c>
    </x:row>
    <x:row r="5562" spans="3:11">
      <x:c r="C5562" s="195" t="s">
        <x:v>5985</x:v>
      </x:c>
      <x:c r="D5562" s="194" t="str">
        <x:f t="shared" si="170"/>
        <x:v>Necklace</x:v>
      </x:c>
      <x:c r="E5562" s="194">
        <x:v>1</x:v>
      </x:c>
      <x:c r="F5562" s="195" t="s">
        <x:v>6188</x:v>
      </x:c>
      <x:c r="G5562" s="194" t="str">
        <x:f>IF(MID(F5562,LEN(F5562)-2,1)="1","Earring",IF(MID(F5562,LEN(F5562)-2,1)="2","Necklace",IF(MID(F5562,LEN(F5562)-2,1)="3","Bracelet",IF(MID(F5562,LEN(F5562)-2,1)="4","Ring",IF(MID(F5562,LEN(F5562)-2,1)="5","Anklet","")))))</x:f>
        <x:v>Ring</x:v>
      </x:c>
      <x:c r="H5562" s="194">
        <x:v>1</x:v>
      </x:c>
      <x:c r="I5562" s="448" t="s">
        <x:v>7755</x:v>
      </x:c>
      <x:c r="J5562" s="194" t="s">
        <x:v>7785</x:v>
      </x:c>
      <x:c r="K5562" s="194">
        <x:v>190</x:v>
      </x:c>
    </x:row>
    <x:row r="5563" spans="3:11">
      <x:c r="C5563" s="195" t="s">
        <x:v>4583</x:v>
      </x:c>
      <x:c r="D5563" s="194" t="str">
        <x:f t="shared" si="170"/>
        <x:v>Ring</x:v>
      </x:c>
      <x:c r="E5563" s="194">
        <x:v>1</x:v>
      </x:c>
      <x:c r="F5563" s="195" t="s">
        <x:v>9058</x:v>
      </x:c>
      <x:c r="G5563" s="194" t="str">
        <x:f>IF(MID(F5563,LEN(F5563)-2,1)="1","Earring",IF(MID(F5563,LEN(F5563)-2,1)="2","Necklace",IF(MID(F5563,LEN(F5563)-2,1)="3","Bracelet",IF(MID(F5563,LEN(F5563)-2,1)="4","Ring",IF(MID(F5563,LEN(F5563)-2,1)="5","Anklet","")))))</x:f>
        <x:v>Earring</x:v>
      </x:c>
      <x:c r="H5563" s="194">
        <x:v>1</x:v>
      </x:c>
      <x:c r="I5563" s="448" t="s">
        <x:v>7755</x:v>
      </x:c>
      <x:c r="J5563" s="194" t="s">
        <x:v>3163</x:v>
      </x:c>
      <x:c r="K5563" s="194">
        <x:v>160</x:v>
      </x:c>
    </x:row>
    <x:row r="5564" spans="3:11">
      <x:c r="C5564" s="195" t="s">
        <x:v>10919</x:v>
      </x:c>
      <x:c r="D5564" s="194" t="str">
        <x:f t="shared" si="170"/>
        <x:v>Ring</x:v>
      </x:c>
      <x:c r="E5564" s="194">
        <x:v>1</x:v>
      </x:c>
      <x:c r="F5564" s="195" t="s">
        <x:v>5985</x:v>
      </x:c>
      <x:c r="G5564" s="194" t="str">
        <x:f>IF(MID(F5564,LEN(F5564)-2,1)="1","Earring",IF(MID(F5564,LEN(F5564)-2,1)="2","Necklace",IF(MID(F5564,LEN(F5564)-2,1)="3","Bracelet",IF(MID(F5564,LEN(F5564)-2,1)="4","Ring",IF(MID(F5564,LEN(F5564)-2,1)="5","Anklet","")))))</x:f>
        <x:v>Necklace</x:v>
      </x:c>
      <x:c r="H5564" s="194">
        <x:v>1</x:v>
      </x:c>
      <x:c r="I5564" s="448" t="s">
        <x:v>7755</x:v>
      </x:c>
      <x:c r="J5564" s="194" t="s">
        <x:v>7348</x:v>
      </x:c>
      <x:c r="K5564" s="194">
        <x:v>450</x:v>
      </x:c>
    </x:row>
    <x:row r="5565" spans="3:11">
      <x:c r="C5565" s="195" t="s">
        <x:v>6188</x:v>
      </x:c>
      <x:c r="D5565" s="194" t="str">
        <x:f t="shared" si="170"/>
        <x:v>Ring</x:v>
      </x:c>
      <x:c r="E5565" s="194">
        <x:v>1</x:v>
      </x:c>
      <x:c r="F5565" s="195" t="s">
        <x:v>11032</x:v>
      </x:c>
      <x:c r="G5565" s="194" t="s">
        <x:v>6843</x:v>
      </x:c>
      <x:c r="H5565" s="194">
        <x:v>1</x:v>
      </x:c>
      <x:c r="I5565" s="448" t="s">
        <x:v>4958</x:v>
      </x:c>
      <x:c r="J5565" s="194" t="s">
        <x:v>7785</x:v>
      </x:c>
      <x:c r="K5565" s="194">
        <x:v>180</x:v>
      </x:c>
    </x:row>
    <x:row r="5566" spans="5:5">
      <x:c r="E5566" s="194">
        <x:f>SUM(E5552:E5565)</x:f>
        <x:v>15</x:v>
      </x:c>
    </x:row>
    <x:row r="5567" spans="1:11">
      <x:c r="A5567" s="186">
        <x:v>46104</x:v>
      </x:c>
      <x:c r="B5567" s="452" t="s">
        <x:v>7737</x:v>
      </x:c>
      <x:c r="C5567" s="195" t="s">
        <x:v>1802</x:v>
      </x:c>
      <x:c r="D5567" s="194" t="str">
        <x:f t="shared" ref="D5567:D5568" si="171">IF(MID(C5567,LEN(C5567)-2,1)="1","Earring",IF(MID(C5567,LEN(C5567)-2,1)="2","Necklace",IF(MID(C5567,LEN(C5567)-2,1)="3","Bracelet",IF(MID(C5567,LEN(C5567)-2,1)="4","Ring",IF(MID(C5567,LEN(C5567)-2,1)="5","Anklet","")))))</x:f>
        <x:v>Necklace</x:v>
      </x:c>
      <x:c r="E5567" s="194">
        <x:v>1</x:v>
      </x:c>
      <x:c r="F5567" s="195" t="s">
        <x:v>11105</x:v>
      </x:c>
      <x:c r="G5567" s="194" t="str">
        <x:f>IF(MID(F5567,LEN(F5567)-2,1)="1","Earring",IF(MID(F5567,LEN(F5567)-2,1)="2","Necklace",IF(MID(F5567,LEN(F5567)-2,1)="3","Bracelet",IF(MID(F5567,LEN(F5567)-2,1)="4","Ring",IF(MID(F5567,LEN(F5567)-2,1)="5","Anklet","")))))</x:f>
        <x:v>Ring</x:v>
      </x:c>
      <x:c r="H5567" s="194">
        <x:v>1</x:v>
      </x:c>
      <x:c r="I5567" s="448"/>
      <x:c r="J5567" s="194" t="s">
        <x:v>7785</x:v>
      </x:c>
      <x:c r="K5567" s="194">
        <x:v>180</x:v>
      </x:c>
    </x:row>
    <x:row r="5568" spans="3:11">
      <x:c r="C5568" s="195" t="s">
        <x:v>11105</x:v>
      </x:c>
      <x:c r="D5568" s="194" t="str">
        <x:f t="shared" si="171"/>
        <x:v>Ring</x:v>
      </x:c>
      <x:c r="E5568" s="194">
        <x:v>1</x:v>
      </x:c>
      <x:c r="F5568" s="195" t="s">
        <x:v>1802</x:v>
      </x:c>
      <x:c r="G5568" s="194" t="str">
        <x:f>IF(MID(F5568,LEN(F5568)-2,1)="1","Earring",IF(MID(F5568,LEN(F5568)-2,1)="2","Necklace",IF(MID(F5568,LEN(F5568)-2,1)="3","Bracelet",IF(MID(F5568,LEN(F5568)-2,1)="4","Ring",IF(MID(F5568,LEN(F5568)-2,1)="5","Anklet","")))))</x:f>
        <x:v>Necklace</x:v>
      </x:c>
      <x:c r="H5568" s="194">
        <x:v>1</x:v>
      </x:c>
      <x:c r="I5568" s="448"/>
      <x:c r="J5568" s="194" t="s">
        <x:v>7785</x:v>
      </x:c>
      <x:c r="K5568" s="194">
        <x:v>230</x:v>
      </x:c>
    </x:row>
    <x:row r="5569" spans="5:5">
      <x:c r="E5569" s="194">
        <x:f>SUM(E5567:E5568)</x:f>
        <x:v>2</x:v>
      </x:c>
    </x:row>
    <x:row r="5570" spans="1:11">
      <x:c r="A5570" s="186">
        <x:v>46105</x:v>
      </x:c>
      <x:c r="B5570" s="452" t="s">
        <x:v>7779</x:v>
      </x:c>
      <x:c r="C5570" s="195" t="s">
        <x:v>6137</x:v>
      </x:c>
      <x:c r="D5570" s="194" t="str">
        <x:f t="shared" ref="D5570:D5572" si="172">IF(MID(C5570,LEN(C5570)-2,1)="1","Earring",IF(MID(C5570,LEN(C5570)-2,1)="2","Necklace",IF(MID(C5570,LEN(C5570)-2,1)="3","Bracelet",IF(MID(C5570,LEN(C5570)-2,1)="4","Ring",IF(MID(C5570,LEN(C5570)-2,1)="5","Anklet","")))))</x:f>
        <x:v>Bracelet</x:v>
      </x:c>
      <x:c r="E5570" s="194">
        <x:v>1</x:v>
      </x:c>
      <x:c r="F5570" s="195" t="s">
        <x:v>9571</x:v>
      </x:c>
      <x:c r="G5570" s="194" t="str">
        <x:f t="shared" ref="G5570:G5572" si="173">IF(MID(F5570,LEN(F5570)-2,1)="1","Earring",IF(MID(F5570,LEN(F5570)-2,1)="2","Necklace",IF(MID(F5570,LEN(F5570)-2,1)="3","Bracelet",IF(MID(F5570,LEN(F5570)-2,1)="4","Ring",IF(MID(F5570,LEN(F5570)-2,1)="5","Anklet","")))))</x:f>
        <x:v>Bracelet</x:v>
      </x:c>
      <x:c r="H5570" s="194">
        <x:v>1</x:v>
      </x:c>
      <x:c r="I5570" s="448" t="s">
        <x:v>7755</x:v>
      </x:c>
      <x:c r="J5570" s="194" t="s">
        <x:v>3163</x:v>
      </x:c>
      <x:c r="K5570" s="194">
        <x:v>220</x:v>
      </x:c>
    </x:row>
    <x:row r="5571" spans="3:11">
      <x:c r="C5571" s="195" t="s">
        <x:v>3413</x:v>
      </x:c>
      <x:c r="D5571" s="194" t="str">
        <x:f t="shared" si="172"/>
        <x:v>Necklace</x:v>
      </x:c>
      <x:c r="E5571" s="194">
        <x:v>1</x:v>
      </x:c>
      <x:c r="F5571" s="195" t="s">
        <x:v>3413</x:v>
      </x:c>
      <x:c r="G5571" s="194" t="str">
        <x:f t="shared" si="173"/>
        <x:v>Necklace</x:v>
      </x:c>
      <x:c r="H5571" s="194">
        <x:v>1</x:v>
      </x:c>
      <x:c r="I5571" s="448" t="s">
        <x:v>4958</x:v>
      </x:c>
      <x:c r="J5571" s="194" t="s">
        <x:v>3163</x:v>
      </x:c>
      <x:c r="K5571" s="194">
        <x:v>250</x:v>
      </x:c>
    </x:row>
    <x:row r="5572" spans="3:11">
      <x:c r="C5572" s="195" t="s">
        <x:v>11123</x:v>
      </x:c>
      <x:c r="D5572" s="194" t="str">
        <x:f t="shared" si="172"/>
        <x:v>Ring</x:v>
      </x:c>
      <x:c r="E5572" s="194">
        <x:v>1</x:v>
      </x:c>
      <x:c r="F5572" s="195" t="s">
        <x:v>11123</x:v>
      </x:c>
      <x:c r="G5572" s="194" t="str">
        <x:f t="shared" si="173"/>
        <x:v>Ring</x:v>
      </x:c>
      <x:c r="H5572" s="194">
        <x:v>1</x:v>
      </x:c>
      <x:c r="I5572" s="448"/>
      <x:c r="J5572" s="194" t="s">
        <x:v>7785</x:v>
      </x:c>
      <x:c r="K5572" s="194">
        <x:v>130</x:v>
      </x:c>
    </x:row>
    <x:row r="5573" spans="5:5">
      <x:c r="E5573" s="194">
        <x:f>SUM(E5570:E5572)</x:f>
        <x:v>3</x:v>
      </x:c>
    </x:row>
    <x:row r="5574" spans="1:11">
      <x:c r="A5574" s="186">
        <x:v>46106</x:v>
      </x:c>
      <x:c r="B5574" s="452" t="s">
        <x:v>7762</x:v>
      </x:c>
      <x:c r="C5574" s="195" t="s">
        <x:v>10861</x:v>
      </x:c>
      <x:c r="D5574" s="194" t="s">
        <x:v>2999</x:v>
      </x:c>
      <x:c r="E5574" s="194">
        <x:v>1</x:v>
      </x:c>
      <x:c r="F5574" s="195" t="s">
        <x:v>10896</x:v>
      </x:c>
      <x:c r="G5574" s="194" t="str">
        <x:f>IF(MID(F5574,LEN(F5574)-2,1)="1","Earring",IF(MID(F5574,LEN(F5574)-2,1)="2","Necklace",IF(MID(F5574,LEN(F5574)-2,1)="3","Bracelet",IF(MID(F5574,LEN(F5574)-2,1)="4","Ring",IF(MID(F5574,LEN(F5574)-2,1)="5","Anklet","")))))</x:f>
        <x:v>Earring</x:v>
      </x:c>
      <x:c r="H5574" s="194">
        <x:v>1</x:v>
      </x:c>
      <x:c r="I5574" s="448"/>
      <x:c r="J5574" s="194" t="s">
        <x:v>7785</x:v>
      </x:c>
      <x:c r="K5574" s="194">
        <x:v>130</x:v>
      </x:c>
    </x:row>
    <x:row r="5575" spans="3:11">
      <x:c r="C5575" s="195" t="s">
        <x:v>11031</x:v>
      </x:c>
      <x:c r="D5575" s="194" t="str">
        <x:f>IF(MID(C5575,LEN(C5575)-2,1)="1","Earring",IF(MID(C5575,LEN(C5575)-2,1)="2","Necklace",IF(MID(C5575,LEN(C5575)-2,1)="3","Bracelet",IF(MID(C5575,LEN(C5575)-2,1)="4","Ring",IF(MID(C5575,LEN(C5575)-2,1)="5","Anklet","")))))</x:f>
        <x:v>Bracelet</x:v>
      </x:c>
      <x:c r="E5575" s="194">
        <x:v>1</x:v>
      </x:c>
      <x:c r="F5575" s="195" t="s">
        <x:v>1820</x:v>
      </x:c>
      <x:c r="G5575" s="194" t="str">
        <x:f>IF(MID(F5575,LEN(F5575)-2,1)="1","Earring",IF(MID(F5575,LEN(F5575)-2,1)="2","Necklace",IF(MID(F5575,LEN(F5575)-2,1)="3","Bracelet",IF(MID(F5575,LEN(F5575)-2,1)="4","Ring",IF(MID(F5575,LEN(F5575)-2,1)="5","Anklet","")))))</x:f>
        <x:v>Earring</x:v>
      </x:c>
      <x:c r="H5575" s="194">
        <x:v>1</x:v>
      </x:c>
      <x:c r="I5575" s="448"/>
      <x:c r="J5575" s="194" t="s">
        <x:v>7785</x:v>
      </x:c>
      <x:c r="K5575" s="194">
        <x:v>150</x:v>
      </x:c>
    </x:row>
    <x:row r="5576" spans="3:11">
      <x:c r="C5576" s="195" t="s">
        <x:v>10963</x:v>
      </x:c>
      <x:c r="D5576" s="194" t="s">
        <x:v>1924</x:v>
      </x:c>
      <x:c r="E5576" s="194">
        <x:v>1</x:v>
      </x:c>
      <x:c r="F5576" s="195" t="s">
        <x:v>11088</x:v>
      </x:c>
      <x:c r="G5576" s="194" t="str">
        <x:f>IF(MID(F5576,LEN(F5576)-2,1)="1","Earring",IF(MID(F5576,LEN(F5576)-2,1)="2","Necklace",IF(MID(F5576,LEN(F5576)-2,1)="3","Bracelet",IF(MID(F5576,LEN(F5576)-2,1)="4","Ring",IF(MID(F5576,LEN(F5576)-2,1)="5","Anklet","")))))</x:f>
        <x:v>Earring</x:v>
      </x:c>
      <x:c r="H5576" s="194">
        <x:v>1</x:v>
      </x:c>
      <x:c r="I5576" s="448" t="s">
        <x:v>4958</x:v>
      </x:c>
      <x:c r="J5576" s="194" t="s">
        <x:v>2858</x:v>
      </x:c>
      <x:c r="K5576" s="194">
        <x:v>240</x:v>
      </x:c>
    </x:row>
    <x:row r="5577" spans="3:11">
      <x:c r="C5577" s="195" t="s">
        <x:v>10896</x:v>
      </x:c>
      <x:c r="D5577" s="194" t="str">
        <x:f t="shared" ref="D5577:D5580" si="174">IF(MID(C5577,LEN(C5577)-2,1)="1","Earring",IF(MID(C5577,LEN(C5577)-2,1)="2","Necklace",IF(MID(C5577,LEN(C5577)-2,1)="3","Bracelet",IF(MID(C5577,LEN(C5577)-2,1)="4","Ring",IF(MID(C5577,LEN(C5577)-2,1)="5","Anklet","")))))</x:f>
        <x:v>Earring</x:v>
      </x:c>
      <x:c r="E5577" s="194">
        <x:v>1</x:v>
      </x:c>
      <x:c r="F5577" s="195" t="s">
        <x:v>11031</x:v>
      </x:c>
      <x:c r="G5577" s="194" t="str">
        <x:f>IF(MID(F5577,LEN(F5577)-2,1)="1","Earring",IF(MID(F5577,LEN(F5577)-2,1)="2","Necklace",IF(MID(F5577,LEN(F5577)-2,1)="3","Bracelet",IF(MID(F5577,LEN(F5577)-2,1)="4","Ring",IF(MID(F5577,LEN(F5577)-2,1)="5","Anklet","")))))</x:f>
        <x:v>Bracelet</x:v>
      </x:c>
      <x:c r="H5577" s="194">
        <x:v>1</x:v>
      </x:c>
      <x:c r="I5577" s="448" t="s">
        <x:v>4958</x:v>
      </x:c>
      <x:c r="J5577" s="194" t="s">
        <x:v>7785</x:v>
      </x:c>
      <x:c r="K5577" s="194">
        <x:v>140</x:v>
      </x:c>
    </x:row>
    <x:row r="5578" spans="3:11">
      <x:c r="C5578" s="195" t="s">
        <x:v>1820</x:v>
      </x:c>
      <x:c r="D5578" s="194" t="str">
        <x:f t="shared" si="174"/>
        <x:v>Earring</x:v>
      </x:c>
      <x:c r="E5578" s="194">
        <x:v>1</x:v>
      </x:c>
      <x:c r="F5578" s="195" t="s">
        <x:v>10861</x:v>
      </x:c>
      <x:c r="G5578" s="194" t="s">
        <x:v>2999</x:v>
      </x:c>
      <x:c r="H5578" s="194">
        <x:v>1</x:v>
      </x:c>
      <x:c r="I5578" s="448"/>
      <x:c r="J5578" s="194" t="s">
        <x:v>7348</x:v>
      </x:c>
      <x:c r="K5578" s="194">
        <x:v>340</x:v>
      </x:c>
    </x:row>
    <x:row r="5579" spans="3:11">
      <x:c r="C5579" s="195" t="s">
        <x:v>11088</x:v>
      </x:c>
      <x:c r="D5579" s="194" t="str">
        <x:f t="shared" si="174"/>
        <x:v>Earring</x:v>
      </x:c>
      <x:c r="E5579" s="194">
        <x:v>1</x:v>
      </x:c>
      <x:c r="F5579" s="195" t="s">
        <x:v>9412</x:v>
      </x:c>
      <x:c r="G5579" s="194" t="str">
        <x:f>IF(MID(F5579,LEN(F5579)-2,1)="1","Earring",IF(MID(F5579,LEN(F5579)-2,1)="2","Necklace",IF(MID(F5579,LEN(F5579)-2,1)="3","Bracelet",IF(MID(F5579,LEN(F5579)-2,1)="4","Ring",IF(MID(F5579,LEN(F5579)-2,1)="5","Anklet","")))))</x:f>
        <x:v>Earring</x:v>
      </x:c>
      <x:c r="H5579" s="194">
        <x:v>1</x:v>
      </x:c>
      <x:c r="I5579" s="448" t="s">
        <x:v>4958</x:v>
      </x:c>
      <x:c r="J5579" s="194" t="s">
        <x:v>7766</x:v>
      </x:c>
      <x:c r="K5579" s="194">
        <x:v>200</x:v>
      </x:c>
    </x:row>
    <x:row r="5580" spans="3:11">
      <x:c r="C5580" s="195" t="s">
        <x:v>9412</x:v>
      </x:c>
      <x:c r="D5580" s="194" t="str">
        <x:f t="shared" si="174"/>
        <x:v>Earring</x:v>
      </x:c>
      <x:c r="E5580" s="194">
        <x:v>1</x:v>
      </x:c>
      <x:c r="F5580" s="195" t="s">
        <x:v>10963</x:v>
      </x:c>
      <x:c r="G5580" s="194" t="s">
        <x:v>1924</x:v>
      </x:c>
      <x:c r="H5580" s="194">
        <x:v>1</x:v>
      </x:c>
      <x:c r="I5580" s="448" t="s">
        <x:v>4958</x:v>
      </x:c>
      <x:c r="J5580" s="194" t="s">
        <x:v>3163</x:v>
      </x:c>
      <x:c r="K5580" s="194">
        <x:v>130</x:v>
      </x:c>
    </x:row>
    <x:row r="5581" spans="5:5">
      <x:c r="E5581" s="194">
        <x:f>SUM(E5574:E5580)</x:f>
        <x:v>7</x:v>
      </x:c>
    </x:row>
    <x:row r="5582" spans="1:11">
      <x:c r="A5582" s="186">
        <x:v>46107</x:v>
      </x:c>
      <x:c r="B5582" s="452" t="s">
        <x:v>7753</x:v>
      </x:c>
      <x:c r="C5582" s="195" t="s">
        <x:v>6255</x:v>
      </x:c>
      <x:c r="D5582" s="194" t="str">
        <x:f t="shared" ref="D5582:D5583" si="175">IF(MID(C5582,LEN(C5582)-2,1)="1","Earring",IF(MID(C5582,LEN(C5582)-2,1)="2","Necklace",IF(MID(C5582,LEN(C5582)-2,1)="3","Bracelet",IF(MID(C5582,LEN(C5582)-2,1)="4","Ring",IF(MID(C5582,LEN(C5582)-2,1)="5","Anklet","")))))</x:f>
        <x:v>Anklet</x:v>
      </x:c>
      <x:c r="E5582" s="194">
        <x:v>1</x:v>
      </x:c>
      <x:c r="F5582" s="195" t="s">
        <x:v>9558</x:v>
      </x:c>
      <x:c r="G5582" s="194" t="s">
        <x:v>1924</x:v>
      </x:c>
      <x:c r="H5582" s="194">
        <x:v>1</x:v>
      </x:c>
      <x:c r="I5582" s="448" t="s">
        <x:v>4958</x:v>
      </x:c>
      <x:c r="J5582" s="194" t="s">
        <x:v>7766</x:v>
      </x:c>
      <x:c r="K5582" s="194">
        <x:v>100</x:v>
      </x:c>
    </x:row>
    <x:row r="5583" spans="3:11">
      <x:c r="C5583" s="195" t="s">
        <x:v>10911</x:v>
      </x:c>
      <x:c r="D5583" s="194" t="str">
        <x:f t="shared" si="175"/>
        <x:v>Bracelet</x:v>
      </x:c>
      <x:c r="E5583" s="194">
        <x:v>1</x:v>
      </x:c>
      <x:c r="F5583" s="195" t="s">
        <x:v>6255</x:v>
      </x:c>
      <x:c r="G5583" s="194" t="str">
        <x:f>IF(MID(F5583,LEN(F5583)-2,1)="1","Earring",IF(MID(F5583,LEN(F5583)-2,1)="2","Necklace",IF(MID(F5583,LEN(F5583)-2,1)="3","Bracelet",IF(MID(F5583,LEN(F5583)-2,1)="4","Ring",IF(MID(F5583,LEN(F5583)-2,1)="5","Anklet","")))))</x:f>
        <x:v>Anklet</x:v>
      </x:c>
      <x:c r="H5583" s="194">
        <x:v>1</x:v>
      </x:c>
      <x:c r="I5583" s="448"/>
      <x:c r="J5583" s="194" t="s">
        <x:v>7785</x:v>
      </x:c>
      <x:c r="K5583" s="194">
        <x:v>160</x:v>
      </x:c>
    </x:row>
    <x:row r="5584" spans="3:11">
      <x:c r="C5584" s="195" t="s">
        <x:v>2048</x:v>
      </x:c>
      <x:c r="D5584" s="194" t="s">
        <x:v>1924</x:v>
      </x:c>
      <x:c r="E5584" s="194">
        <x:v>1</x:v>
      </x:c>
      <x:c r="F5584" s="195" t="s">
        <x:v>11141</x:v>
      </x:c>
      <x:c r="G5584" s="194" t="str">
        <x:f>IF(MID(F5584,LEN(F5584)-2,1)="1","Earring",IF(MID(F5584,LEN(F5584)-2,1)="2","Necklace",IF(MID(F5584,LEN(F5584)-2,1)="3","Bracelet",IF(MID(F5584,LEN(F5584)-2,1)="4","Ring",IF(MID(F5584,LEN(F5584)-2,1)="5","Anklet","")))))</x:f>
        <x:v>Necklace</x:v>
      </x:c>
      <x:c r="H5584" s="194">
        <x:v>1</x:v>
      </x:c>
      <x:c r="I5584" s="448"/>
      <x:c r="J5584" s="194" t="s">
        <x:v>3163</x:v>
      </x:c>
      <x:c r="K5584" s="194">
        <x:v>400</x:v>
      </x:c>
    </x:row>
    <x:row r="5585" spans="3:11">
      <x:c r="C5585" s="195" t="s">
        <x:v>6158</x:v>
      </x:c>
      <x:c r="D5585" s="194" t="str">
        <x:f t="shared" ref="D5585:D5587" si="176">IF(MID(C5585,LEN(C5585)-2,1)="1","Earring",IF(MID(C5585,LEN(C5585)-2,1)="2","Necklace",IF(MID(C5585,LEN(C5585)-2,1)="3","Bracelet",IF(MID(C5585,LEN(C5585)-2,1)="4","Ring",IF(MID(C5585,LEN(C5585)-2,1)="5","Anklet","")))))</x:f>
        <x:v>Earring</x:v>
      </x:c>
      <x:c r="E5585" s="194">
        <x:v>1</x:v>
      </x:c>
      <x:c r="F5585" s="195" t="s">
        <x:v>10911</x:v>
      </x:c>
      <x:c r="G5585" s="194" t="str">
        <x:f>IF(MID(F5585,LEN(F5585)-2,1)="1","Earring",IF(MID(F5585,LEN(F5585)-2,1)="2","Necklace",IF(MID(F5585,LEN(F5585)-2,1)="3","Bracelet",IF(MID(F5585,LEN(F5585)-2,1)="4","Ring",IF(MID(F5585,LEN(F5585)-2,1)="5","Anklet","")))))</x:f>
        <x:v>Bracelet</x:v>
      </x:c>
      <x:c r="H5585" s="194">
        <x:v>1</x:v>
      </x:c>
      <x:c r="I5585" s="448" t="s">
        <x:v>4958</x:v>
      </x:c>
      <x:c r="J5585" s="194" t="s">
        <x:v>3163</x:v>
      </x:c>
      <x:c r="K5585" s="194">
        <x:v>300</x:v>
      </x:c>
    </x:row>
    <x:row r="5586" spans="3:11">
      <x:c r="C5586" s="195" t="s">
        <x:v>11141</x:v>
      </x:c>
      <x:c r="D5586" s="194" t="str">
        <x:f t="shared" si="176"/>
        <x:v>Necklace</x:v>
      </x:c>
      <x:c r="E5586" s="194">
        <x:v>1</x:v>
      </x:c>
      <x:c r="F5586" s="195" t="s">
        <x:v>6158</x:v>
      </x:c>
      <x:c r="G5586" s="194" t="str">
        <x:f>IF(MID(F5586,LEN(F5586)-2,1)="1","Earring",IF(MID(F5586,LEN(F5586)-2,1)="2","Necklace",IF(MID(F5586,LEN(F5586)-2,1)="3","Bracelet",IF(MID(F5586,LEN(F5586)-2,1)="4","Ring",IF(MID(F5586,LEN(F5586)-2,1)="5","Anklet","")))))</x:f>
        <x:v>Earring</x:v>
      </x:c>
      <x:c r="H5586" s="194">
        <x:v>1</x:v>
      </x:c>
      <x:c r="I5586" s="448"/>
      <x:c r="J5586" s="194" t="s">
        <x:v>3163</x:v>
      </x:c>
      <x:c r="K5586" s="194">
        <x:v>230</x:v>
      </x:c>
    </x:row>
    <x:row r="5587" spans="3:11">
      <x:c r="C5587" s="195" t="s">
        <x:v>4693</x:v>
      </x:c>
      <x:c r="D5587" s="194" t="str">
        <x:f t="shared" si="176"/>
        <x:v>Ring</x:v>
      </x:c>
      <x:c r="E5587" s="194">
        <x:v>1</x:v>
      </x:c>
      <x:c r="F5587" s="195" t="s">
        <x:v>4693</x:v>
      </x:c>
      <x:c r="G5587" s="194" t="str">
        <x:f>IF(MID(F5587,LEN(F5587)-2,1)="1","Earring",IF(MID(F5587,LEN(F5587)-2,1)="2","Necklace",IF(MID(F5587,LEN(F5587)-2,1)="3","Bracelet",IF(MID(F5587,LEN(F5587)-2,1)="4","Ring",IF(MID(F5587,LEN(F5587)-2,1)="5","Anklet","")))))</x:f>
        <x:v>Ring</x:v>
      </x:c>
      <x:c r="H5587" s="194">
        <x:v>1</x:v>
      </x:c>
      <x:c r="I5587" s="448"/>
      <x:c r="J5587" s="194" t="s">
        <x:v>7785</x:v>
      </x:c>
      <x:c r="K5587" s="194">
        <x:v>180</x:v>
      </x:c>
    </x:row>
    <x:row r="5588" spans="5:5">
      <x:c r="E5588" s="194">
        <x:f>SUM(E5582:E5587)</x:f>
        <x:v>6</x:v>
      </x:c>
    </x:row>
    <x:row r="5589" spans="1:11">
      <x:c r="A5589" s="186">
        <x:v>46108</x:v>
      </x:c>
      <x:c r="B5589" s="452" t="s">
        <x:v>7716</x:v>
      </x:c>
      <x:c r="C5589" s="195" t="s">
        <x:v>11166</x:v>
      </x:c>
      <x:c r="D5589" s="194" t="s">
        <x:v>2999</x:v>
      </x:c>
      <x:c r="E5589" s="194">
        <x:v>1</x:v>
      </x:c>
      <x:c r="F5589" s="195" t="s">
        <x:v>6628</x:v>
      </x:c>
      <x:c r="G5589" s="194" t="str">
        <x:f>IF(MID(F5589,LEN(F5589)-2,1)="1","Earring",IF(MID(F5589,LEN(F5589)-2,1)="2","Necklace",IF(MID(F5589,LEN(F5589)-2,1)="3","Bracelet",IF(MID(F5589,LEN(F5589)-2,1)="4","Ring",IF(MID(F5589,LEN(F5589)-2,1)="5","Anklet","")))))</x:f>
        <x:v>Earring</x:v>
      </x:c>
      <x:c r="H5589" s="194">
        <x:v>1</x:v>
      </x:c>
      <x:c r="I5589" s="448"/>
      <x:c r="J5589" s="194" t="s">
        <x:v>2858</x:v>
      </x:c>
      <x:c r="K5589" s="194">
        <x:v>190</x:v>
      </x:c>
    </x:row>
    <x:row r="5590" spans="3:11">
      <x:c r="C5590" s="195" t="s">
        <x:v>10897</x:v>
      </x:c>
      <x:c r="D5590" s="194" t="s">
        <x:v>2999</x:v>
      </x:c>
      <x:c r="E5590" s="194">
        <x:v>1</x:v>
      </x:c>
      <x:c r="F5590" s="195" t="s">
        <x:v>8408</x:v>
      </x:c>
      <x:c r="G5590" s="194" t="s">
        <x:v>6795</x:v>
      </x:c>
      <x:c r="H5590" s="194">
        <x:v>1</x:v>
      </x:c>
      <x:c r="I5590" s="448" t="s">
        <x:v>7755</x:v>
      </x:c>
      <x:c r="J5590" s="194" t="s">
        <x:v>7785</x:v>
      </x:c>
      <x:c r="K5590" s="194">
        <x:v>95</x:v>
      </x:c>
    </x:row>
    <x:row r="5591" spans="3:11">
      <x:c r="C5591" s="195" t="s">
        <x:v>8408</x:v>
      </x:c>
      <x:c r="D5591" s="194" t="s">
        <x:v>6795</x:v>
      </x:c>
      <x:c r="E5591" s="194">
        <x:v>1</x:v>
      </x:c>
      <x:c r="F5591" s="195" t="s">
        <x:v>4314</x:v>
      </x:c>
      <x:c r="G5591" s="194" t="s">
        <x:v>6795</x:v>
      </x:c>
      <x:c r="H5591" s="194">
        <x:v>1</x:v>
      </x:c>
      <x:c r="I5591" s="448" t="s">
        <x:v>7755</x:v>
      </x:c>
      <x:c r="J5591" s="194" t="s">
        <x:v>7785</x:v>
      </x:c>
      <x:c r="K5591" s="194">
        <x:v>95</x:v>
      </x:c>
    </x:row>
    <x:row r="5592" spans="3:11">
      <x:c r="C5592" s="195" t="s">
        <x:v>4314</x:v>
      </x:c>
      <x:c r="D5592" s="194" t="s">
        <x:v>6795</x:v>
      </x:c>
      <x:c r="E5592" s="194">
        <x:v>1</x:v>
      </x:c>
      <x:c r="F5592" s="233" t="s">
        <x:v>3357</x:v>
      </x:c>
      <x:c r="G5592" s="234" t="str">
        <x:f>IF(MID(F5592,LEN(F5592)-2,1)="1","Earring",IF(MID(F5592,LEN(F5592)-2,1)="2","Necklace",IF(MID(F5592,LEN(F5592)-2,1)="3","Bracelet",IF(MID(F5592,LEN(F5592)-2,1)="4","Ring",IF(MID(F5592,LEN(F5592)-2,1)="5","Anklet","")))))</x:f>
        <x:v>Necklace</x:v>
      </x:c>
      <x:c r="H5592" s="234">
        <x:v>1</x:v>
      </x:c>
      <x:c r="I5592" s="448"/>
      <x:c r="J5592" s="194" t="s">
        <x:v>7785</x:v>
      </x:c>
      <x:c r="K5592" s="194">
        <x:v>180</x:v>
      </x:c>
    </x:row>
    <x:row r="5593" spans="3:11">
      <x:c r="C5593" s="195" t="s">
        <x:v>11063</x:v>
      </x:c>
      <x:c r="D5593" s="194" t="str">
        <x:f t="shared" ref="D5593:D5607" si="177">IF(MID(C5593,LEN(C5593)-2,1)="1","Earring",IF(MID(C5593,LEN(C5593)-2,1)="2","Necklace",IF(MID(C5593,LEN(C5593)-2,1)="3","Bracelet",IF(MID(C5593,LEN(C5593)-2,1)="4","Ring",IF(MID(C5593,LEN(C5593)-2,1)="5","Anklet","")))))</x:f>
        <x:v>Bracelet</x:v>
      </x:c>
      <x:c r="E5593" s="194">
        <x:v>1</x:v>
      </x:c>
      <x:c r="F5593" s="233" t="s">
        <x:v>11143</x:v>
      </x:c>
      <x:c r="G5593" s="234" t="str">
        <x:f>IF(MID(F5593,LEN(F5593)-2,1)="1","Earring",IF(MID(F5593,LEN(F5593)-2,1)="2","Necklace",IF(MID(F5593,LEN(F5593)-2,1)="3","Bracelet",IF(MID(F5593,LEN(F5593)-2,1)="4","Ring",IF(MID(F5593,LEN(F5593)-2,1)="5","Anklet","")))))</x:f>
        <x:v>Necklace</x:v>
      </x:c>
      <x:c r="H5593" s="234">
        <x:v>1</x:v>
      </x:c>
      <x:c r="I5593" s="448"/>
      <x:c r="J5593" s="194" t="s">
        <x:v>7785</x:v>
      </x:c>
      <x:c r="K5593" s="194">
        <x:v>190</x:v>
      </x:c>
    </x:row>
    <x:row r="5594" spans="3:11">
      <x:c r="C5594" s="195" t="s">
        <x:v>11140</x:v>
      </x:c>
      <x:c r="D5594" s="194" t="str">
        <x:f t="shared" si="177"/>
        <x:v>Bracelet</x:v>
      </x:c>
      <x:c r="E5594" s="194">
        <x:v>1</x:v>
      </x:c>
      <x:c r="F5594" s="233" t="s">
        <x:v>11072</x:v>
      </x:c>
      <x:c r="G5594" s="234" t="str">
        <x:f>IF(MID(F5594,LEN(F5594)-2,1)="1","Earring",IF(MID(F5594,LEN(F5594)-2,1)="2","Necklace",IF(MID(F5594,LEN(F5594)-2,1)="3","Bracelet",IF(MID(F5594,LEN(F5594)-2,1)="4","Ring",IF(MID(F5594,LEN(F5594)-2,1)="5","Anklet","")))))</x:f>
        <x:v>Ring</x:v>
      </x:c>
      <x:c r="H5594" s="234">
        <x:v>1</x:v>
      </x:c>
      <x:c r="I5594" s="448" t="s">
        <x:v>4958</x:v>
      </x:c>
      <x:c r="J5594" s="194" t="s">
        <x:v>3163</x:v>
      </x:c>
      <x:c r="K5594" s="194">
        <x:v>190</x:v>
      </x:c>
    </x:row>
    <x:row r="5595" spans="3:11">
      <x:c r="C5595" s="195" t="s">
        <x:v>11045</x:v>
      </x:c>
      <x:c r="D5595" s="194" t="str">
        <x:f t="shared" si="177"/>
        <x:v>Bracelet</x:v>
      </x:c>
      <x:c r="E5595" s="194">
        <x:v>1</x:v>
      </x:c>
      <x:c r="F5595" s="233" t="s">
        <x:v>11063</x:v>
      </x:c>
      <x:c r="G5595" s="234" t="str">
        <x:f>IF(MID(F5595,LEN(F5595)-2,1)="1","Earring",IF(MID(F5595,LEN(F5595)-2,1)="2","Necklace",IF(MID(F5595,LEN(F5595)-2,1)="3","Bracelet",IF(MID(F5595,LEN(F5595)-2,1)="4","Ring",IF(MID(F5595,LEN(F5595)-2,1)="5","Anklet","")))))</x:f>
        <x:v>Bracelet</x:v>
      </x:c>
      <x:c r="H5595" s="234">
        <x:v>1</x:v>
      </x:c>
      <x:c r="I5595" s="448" t="s">
        <x:v>4958</x:v>
      </x:c>
      <x:c r="J5595" s="194" t="s">
        <x:v>3163</x:v>
      </x:c>
      <x:c r="K5595" s="194">
        <x:v>260</x:v>
      </x:c>
    </x:row>
    <x:row r="5596" spans="3:11">
      <x:c r="C5596" s="195" t="s">
        <x:v>6628</x:v>
      </x:c>
      <x:c r="D5596" s="194" t="str">
        <x:f t="shared" si="177"/>
        <x:v>Earring</x:v>
      </x:c>
      <x:c r="E5596" s="194">
        <x:v>1</x:v>
      </x:c>
      <x:c r="F5596" s="233" t="s">
        <x:v>10948</x:v>
      </x:c>
      <x:c r="G5596" s="234" t="str">
        <x:f>IF(MID(F5596,LEN(F5596)-2,1)="1","Earring",IF(MID(F5596,LEN(F5596)-2,1)="2","Necklace",IF(MID(F5596,LEN(F5596)-2,1)="3","Bracelet",IF(MID(F5596,LEN(F5596)-2,1)="4","Ring",IF(MID(F5596,LEN(F5596)-2,1)="5","Anklet","")))))</x:f>
        <x:v>Necklace</x:v>
      </x:c>
      <x:c r="H5596" s="234">
        <x:v>1</x:v>
      </x:c>
      <x:c r="I5596" s="448" t="s">
        <x:v>4958</x:v>
      </x:c>
      <x:c r="J5596" s="194" t="s">
        <x:v>3163</x:v>
      </x:c>
      <x:c r="K5596" s="194">
        <x:v>270</x:v>
      </x:c>
    </x:row>
    <x:row r="5597" spans="3:11">
      <x:c r="C5597" s="195" t="s">
        <x:v>6727</x:v>
      </x:c>
      <x:c r="D5597" s="194" t="str">
        <x:f t="shared" si="177"/>
        <x:v>Earring</x:v>
      </x:c>
      <x:c r="E5597" s="194">
        <x:v>1</x:v>
      </x:c>
      <x:c r="F5597" s="233" t="s">
        <x:v>11140</x:v>
      </x:c>
      <x:c r="G5597" s="234" t="str">
        <x:f>IF(MID(F5597,LEN(F5597)-2,1)="1","Earring",IF(MID(F5597,LEN(F5597)-2,1)="2","Necklace",IF(MID(F5597,LEN(F5597)-2,1)="3","Bracelet",IF(MID(F5597,LEN(F5597)-2,1)="4","Ring",IF(MID(F5597,LEN(F5597)-2,1)="5","Anklet","")))))</x:f>
        <x:v>Bracelet</x:v>
      </x:c>
      <x:c r="H5597" s="234">
        <x:v>1</x:v>
      </x:c>
      <x:c r="I5597" s="448"/>
      <x:c r="J5597" s="194" t="s">
        <x:v>7785</x:v>
      </x:c>
      <x:c r="K5597" s="194">
        <x:v>140</x:v>
      </x:c>
    </x:row>
    <x:row r="5598" spans="3:11">
      <x:c r="C5598" s="195" t="s">
        <x:v>10909</x:v>
      </x:c>
      <x:c r="D5598" s="194" t="str">
        <x:f t="shared" si="177"/>
        <x:v>Earring</x:v>
      </x:c>
      <x:c r="E5598" s="194">
        <x:v>1</x:v>
      </x:c>
      <x:c r="F5598" s="233" t="s">
        <x:v>11166</x:v>
      </x:c>
      <x:c r="G5598" s="234" t="s">
        <x:v>2999</x:v>
      </x:c>
      <x:c r="H5598" s="234">
        <x:v>1</x:v>
      </x:c>
      <x:c r="I5598" s="448"/>
      <x:c r="J5598" s="194" t="s">
        <x:v>7785</x:v>
      </x:c>
      <x:c r="K5598" s="194">
        <x:v>170</x:v>
      </x:c>
    </x:row>
    <x:row r="5599" spans="3:11">
      <x:c r="C5599" s="195" t="s">
        <x:v>3357</x:v>
      </x:c>
      <x:c r="D5599" s="194" t="str">
        <x:f t="shared" si="177"/>
        <x:v>Necklace</x:v>
      </x:c>
      <x:c r="E5599" s="194">
        <x:v>1</x:v>
      </x:c>
      <x:c r="F5599" s="233" t="s">
        <x:v>10897</x:v>
      </x:c>
      <x:c r="G5599" s="234" t="s">
        <x:v>2999</x:v>
      </x:c>
      <x:c r="H5599" s="234">
        <x:v>1</x:v>
      </x:c>
      <x:c r="I5599" s="448" t="s">
        <x:v>4958</x:v>
      </x:c>
      <x:c r="J5599" s="194" t="s">
        <x:v>7785</x:v>
      </x:c>
      <x:c r="K5599" s="194">
        <x:v>180</x:v>
      </x:c>
    </x:row>
    <x:row r="5600" spans="3:11">
      <x:c r="C5600" s="195" t="s">
        <x:v>11143</x:v>
      </x:c>
      <x:c r="D5600" s="194" t="str">
        <x:f t="shared" si="177"/>
        <x:v>Necklace</x:v>
      </x:c>
      <x:c r="E5600" s="194">
        <x:v>1</x:v>
      </x:c>
      <x:c r="F5600" s="233" t="s">
        <x:v>6727</x:v>
      </x:c>
      <x:c r="G5600" s="234" t="str">
        <x:f>IF(MID(F5600,LEN(F5600)-2,1)="1","Earring",IF(MID(F5600,LEN(F5600)-2,1)="2","Necklace",IF(MID(F5600,LEN(F5600)-2,1)="3","Bracelet",IF(MID(F5600,LEN(F5600)-2,1)="4","Ring",IF(MID(F5600,LEN(F5600)-2,1)="5","Anklet","")))))</x:f>
        <x:v>Earring</x:v>
      </x:c>
      <x:c r="H5600" s="234">
        <x:v>1</x:v>
      </x:c>
      <x:c r="I5600" s="448" t="s">
        <x:v>7755</x:v>
      </x:c>
      <x:c r="J5600" s="194" t="s">
        <x:v>3163</x:v>
      </x:c>
      <x:c r="K5600" s="194">
        <x:v>170</x:v>
      </x:c>
    </x:row>
    <x:row r="5601" spans="3:11">
      <x:c r="C5601" s="195" t="s">
        <x:v>10948</x:v>
      </x:c>
      <x:c r="D5601" s="194" t="str">
        <x:f t="shared" si="177"/>
        <x:v>Necklace</x:v>
      </x:c>
      <x:c r="E5601" s="194">
        <x:v>1</x:v>
      </x:c>
      <x:c r="F5601" s="233" t="s">
        <x:v>11045</x:v>
      </x:c>
      <x:c r="G5601" s="234" t="str">
        <x:f>IF(MID(F5601,LEN(F5601)-2,1)="1","Earring",IF(MID(F5601,LEN(F5601)-2,1)="2","Necklace",IF(MID(F5601,LEN(F5601)-2,1)="3","Bracelet",IF(MID(F5601,LEN(F5601)-2,1)="4","Ring",IF(MID(F5601,LEN(F5601)-2,1)="5","Anklet","")))))</x:f>
        <x:v>Bracelet</x:v>
      </x:c>
      <x:c r="H5601" s="234">
        <x:v>1</x:v>
      </x:c>
      <x:c r="I5601" s="448"/>
      <x:c r="J5601" s="194" t="s">
        <x:v>7785</x:v>
      </x:c>
      <x:c r="K5601" s="194">
        <x:v>140</x:v>
      </x:c>
    </x:row>
    <x:row r="5602" spans="3:11">
      <x:c r="C5602" s="195" t="s">
        <x:v>10929</x:v>
      </x:c>
      <x:c r="D5602" s="194" t="str">
        <x:f t="shared" si="177"/>
        <x:v>Necklace</x:v>
      </x:c>
      <x:c r="E5602" s="194">
        <x:v>2</x:v>
      </x:c>
      <x:c r="F5602" s="233" t="s">
        <x:v>10929</x:v>
      </x:c>
      <x:c r="G5602" s="234" t="str">
        <x:f>IF(MID(F5602,LEN(F5602)-2,1)="1","Earring",IF(MID(F5602,LEN(F5602)-2,1)="2","Necklace",IF(MID(F5602,LEN(F5602)-2,1)="3","Bracelet",IF(MID(F5602,LEN(F5602)-2,1)="4","Ring",IF(MID(F5602,LEN(F5602)-2,1)="5","Anklet","")))))</x:f>
        <x:v>Necklace</x:v>
      </x:c>
      <x:c r="H5602" s="234">
        <x:v>2</x:v>
      </x:c>
      <x:c r="I5602" s="448"/>
      <x:c r="J5602" s="194" t="s">
        <x:v>7785</x:v>
      </x:c>
      <x:c r="K5602" s="194">
        <x:v>150</x:v>
      </x:c>
    </x:row>
    <x:row r="5603" spans="3:11">
      <x:c r="C5603" s="195" t="s">
        <x:v>3443</x:v>
      </x:c>
      <x:c r="D5603" s="194" t="str">
        <x:f t="shared" si="177"/>
        <x:v>Necklace</x:v>
      </x:c>
      <x:c r="E5603" s="194">
        <x:v>1</x:v>
      </x:c>
      <x:c r="F5603" s="233" t="s">
        <x:v>9232</x:v>
      </x:c>
      <x:c r="G5603" s="234" t="str">
        <x:f>IF(MID(F5603,LEN(F5603)-2,1)="1","Earring",IF(MID(F5603,LEN(F5603)-2,1)="2","Necklace",IF(MID(F5603,LEN(F5603)-2,1)="3","Bracelet",IF(MID(F5603,LEN(F5603)-2,1)="4","Ring",IF(MID(F5603,LEN(F5603)-2,1)="5","Anklet","")))))</x:f>
        <x:v>Ring</x:v>
      </x:c>
      <x:c r="H5603" s="234">
        <x:v>1</x:v>
      </x:c>
      <x:c r="I5603" s="448"/>
      <x:c r="J5603" s="194" t="s">
        <x:v>7785</x:v>
      </x:c>
      <x:c r="K5603" s="194">
        <x:v>170</x:v>
      </x:c>
    </x:row>
    <x:row r="5604" spans="3:11">
      <x:c r="C5604" s="195" t="s">
        <x:v>11072</x:v>
      </x:c>
      <x:c r="D5604" s="194" t="str">
        <x:f t="shared" si="177"/>
        <x:v>Ring</x:v>
      </x:c>
      <x:c r="E5604" s="194">
        <x:v>1</x:v>
      </x:c>
      <x:c r="F5604" s="233" t="s">
        <x:v>9231</x:v>
      </x:c>
      <x:c r="G5604" s="234" t="str">
        <x:f>IF(MID(F5604,LEN(F5604)-2,1)="1","Earring",IF(MID(F5604,LEN(F5604)-2,1)="2","Necklace",IF(MID(F5604,LEN(F5604)-2,1)="3","Bracelet",IF(MID(F5604,LEN(F5604)-2,1)="4","Ring",IF(MID(F5604,LEN(F5604)-2,1)="5","Anklet","")))))</x:f>
        <x:v>Ring</x:v>
      </x:c>
      <x:c r="H5604" s="234">
        <x:v>1</x:v>
      </x:c>
      <x:c r="I5604" s="448"/>
      <x:c r="J5604" s="194" t="s">
        <x:v>7785</x:v>
      </x:c>
      <x:c r="K5604" s="194">
        <x:v>170</x:v>
      </x:c>
    </x:row>
    <x:row r="5605" spans="3:11">
      <x:c r="C5605" s="195" t="s">
        <x:v>9232</x:v>
      </x:c>
      <x:c r="D5605" s="194" t="str">
        <x:f t="shared" si="177"/>
        <x:v>Ring</x:v>
      </x:c>
      <x:c r="E5605" s="194">
        <x:v>1</x:v>
      </x:c>
      <x:c r="F5605" s="233" t="s">
        <x:v>4408</x:v>
      </x:c>
      <x:c r="G5605" s="234" t="str">
        <x:f>IF(MID(F5605,LEN(F5605)-2,1)="1","Earring",IF(MID(F5605,LEN(F5605)-2,1)="2","Necklace",IF(MID(F5605,LEN(F5605)-2,1)="3","Bracelet",IF(MID(F5605,LEN(F5605)-2,1)="4","Ring",IF(MID(F5605,LEN(F5605)-2,1)="5","Anklet","")))))</x:f>
        <x:v>Ring</x:v>
      </x:c>
      <x:c r="H5605" s="234">
        <x:v>1</x:v>
      </x:c>
      <x:c r="I5605" s="448"/>
      <x:c r="J5605" s="194" t="s">
        <x:v>7348</x:v>
      </x:c>
      <x:c r="K5605" s="194">
        <x:v>130</x:v>
      </x:c>
    </x:row>
    <x:row r="5606" spans="3:11">
      <x:c r="C5606" s="195" t="s">
        <x:v>9231</x:v>
      </x:c>
      <x:c r="D5606" s="194" t="str">
        <x:f t="shared" si="177"/>
        <x:v>Ring</x:v>
      </x:c>
      <x:c r="E5606" s="194">
        <x:v>1</x:v>
      </x:c>
      <x:c r="F5606" s="233" t="s">
        <x:v>10909</x:v>
      </x:c>
      <x:c r="G5606" s="234" t="str">
        <x:f>IF(MID(F5606,LEN(F5606)-2,1)="1","Earring",IF(MID(F5606,LEN(F5606)-2,1)="2","Necklace",IF(MID(F5606,LEN(F5606)-2,1)="3","Bracelet",IF(MID(F5606,LEN(F5606)-2,1)="4","Ring",IF(MID(F5606,LEN(F5606)-2,1)="5","Anklet","")))))</x:f>
        <x:v>Earring</x:v>
      </x:c>
      <x:c r="H5606" s="234">
        <x:v>1</x:v>
      </x:c>
      <x:c r="I5606" s="448"/>
      <x:c r="J5606" s="194" t="s">
        <x:v>3163</x:v>
      </x:c>
      <x:c r="K5606" s="194">
        <x:v>250</x:v>
      </x:c>
    </x:row>
    <x:row r="5607" spans="3:11">
      <x:c r="C5607" s="195" t="s">
        <x:v>4408</x:v>
      </x:c>
      <x:c r="D5607" s="194" t="str">
        <x:f t="shared" si="177"/>
        <x:v>Ring</x:v>
      </x:c>
      <x:c r="E5607" s="194">
        <x:v>1</x:v>
      </x:c>
      <x:c r="F5607" s="233" t="s">
        <x:v>3443</x:v>
      </x:c>
      <x:c r="G5607" s="234" t="str">
        <x:f>IF(MID(F5607,LEN(F5607)-2,1)="1","Earring",IF(MID(F5607,LEN(F5607)-2,1)="2","Necklace",IF(MID(F5607,LEN(F5607)-2,1)="3","Bracelet",IF(MID(F5607,LEN(F5607)-2,1)="4","Ring",IF(MID(F5607,LEN(F5607)-2,1)="5","Anklet","")))))</x:f>
        <x:v>Necklace</x:v>
      </x:c>
      <x:c r="H5607" s="234">
        <x:v>1</x:v>
      </x:c>
      <x:c r="I5607" s="448"/>
      <x:c r="J5607" s="194" t="s">
        <x:v>7785</x:v>
      </x:c>
      <x:c r="K5607" s="194">
        <x:v>180</x:v>
      </x:c>
    </x:row>
    <x:row r="5608" spans="5:5">
      <x:c r="E5608" s="194">
        <x:f>SUM(E5589:E5607)</x:f>
        <x:v>20</x:v>
      </x:c>
    </x:row>
    <x:row r="5609" spans="1:11">
      <x:c r="A5609" s="186">
        <x:v>46109</x:v>
      </x:c>
      <x:c r="B5609" s="452" t="s">
        <x:v>7734</x:v>
      </x:c>
      <x:c r="C5609" s="195" t="s">
        <x:v>6098</x:v>
      </x:c>
      <x:c r="D5609" s="194" t="s">
        <x:v>2999</x:v>
      </x:c>
      <x:c r="E5609" s="194">
        <x:v>1</x:v>
      </x:c>
      <x:c r="F5609" s="195" t="s">
        <x:v>10964</x:v>
      </x:c>
      <x:c r="G5609" s="194" t="str">
        <x:f>IF(MID(F5609,LEN(F5609)-2,1)="1","Earring",IF(MID(F5609,LEN(F5609)-2,1)="2","Necklace",IF(MID(F5609,LEN(F5609)-2,1)="3","Bracelet",IF(MID(F5609,LEN(F5609)-2,1)="4","Ring",IF(MID(F5609,LEN(F5609)-2,1)="5","Anklet","")))))</x:f>
        <x:v>Necklace</x:v>
      </x:c>
      <x:c r="H5609" s="194">
        <x:v>1</x:v>
      </x:c>
      <x:c r="I5609" s="448"/>
      <x:c r="J5609" s="194" t="s">
        <x:v>7785</x:v>
      </x:c>
      <x:c r="K5609" s="194">
        <x:v>150</x:v>
      </x:c>
    </x:row>
    <x:row r="5610" spans="3:11">
      <x:c r="C5610" s="195" t="s">
        <x:v>11063</x:v>
      </x:c>
      <x:c r="D5610" s="194" t="str">
        <x:f t="shared" ref="D5610:D5612" si="178">IF(MID(C5610,LEN(C5610)-2,1)="1","Earring",IF(MID(C5610,LEN(C5610)-2,1)="2","Necklace",IF(MID(C5610,LEN(C5610)-2,1)="3","Bracelet",IF(MID(C5610,LEN(C5610)-2,1)="4","Ring",IF(MID(C5610,LEN(C5610)-2,1)="5","Anklet","")))))</x:f>
        <x:v>Bracelet</x:v>
      </x:c>
      <x:c r="E5610" s="194">
        <x:v>1</x:v>
      </x:c>
      <x:c r="F5610" s="195" t="s">
        <x:v>6098</x:v>
      </x:c>
      <x:c r="G5610" s="194" t="s">
        <x:v>2999</x:v>
      </x:c>
      <x:c r="H5610" s="194">
        <x:v>1</x:v>
      </x:c>
      <x:c r="I5610" s="448"/>
      <x:c r="J5610" s="194" t="s">
        <x:v>7785</x:v>
      </x:c>
      <x:c r="K5610" s="194">
        <x:v>190</x:v>
      </x:c>
    </x:row>
    <x:row r="5611" spans="3:11">
      <x:c r="C5611" s="195" t="s">
        <x:v>10910</x:v>
      </x:c>
      <x:c r="D5611" s="194" t="str">
        <x:f t="shared" si="178"/>
        <x:v>Bracelet</x:v>
      </x:c>
      <x:c r="E5611" s="194">
        <x:v>1</x:v>
      </x:c>
      <x:c r="F5611" s="195" t="s">
        <x:v>9242</x:v>
      </x:c>
      <x:c r="G5611" s="194" t="str">
        <x:f>IF(MID(F5611,LEN(F5611)-2,1)="1","Earring",IF(MID(F5611,LEN(F5611)-2,1)="2","Necklace",IF(MID(F5611,LEN(F5611)-2,1)="3","Bracelet",IF(MID(F5611,LEN(F5611)-2,1)="4","Ring",IF(MID(F5611,LEN(F5611)-2,1)="5","Anklet","")))))</x:f>
        <x:v>Necklace</x:v>
      </x:c>
      <x:c r="H5611" s="194">
        <x:v>1</x:v>
      </x:c>
      <x:c r="I5611" s="448"/>
      <x:c r="J5611" s="194" t="s">
        <x:v>7785</x:v>
      </x:c>
      <x:c r="K5611" s="194">
        <x:v>310</x:v>
      </x:c>
    </x:row>
    <x:row r="5612" spans="3:11">
      <x:c r="C5612" s="195" t="s">
        <x:v>6155</x:v>
      </x:c>
      <x:c r="D5612" s="194" t="str">
        <x:f t="shared" si="178"/>
        <x:v>Earring</x:v>
      </x:c>
      <x:c r="E5612" s="194">
        <x:v>1</x:v>
      </x:c>
      <x:c r="F5612" s="195" t="s">
        <x:v>11063</x:v>
      </x:c>
      <x:c r="G5612" s="194" t="str">
        <x:f>IF(MID(F5612,LEN(F5612)-2,1)="1","Earring",IF(MID(F5612,LEN(F5612)-2,1)="2","Necklace",IF(MID(F5612,LEN(F5612)-2,1)="3","Bracelet",IF(MID(F5612,LEN(F5612)-2,1)="4","Ring",IF(MID(F5612,LEN(F5612)-2,1)="5","Anklet","")))))</x:f>
        <x:v>Bracelet</x:v>
      </x:c>
      <x:c r="H5612" s="194">
        <x:v>1</x:v>
      </x:c>
      <x:c r="I5612" s="448" t="s">
        <x:v>7755</x:v>
      </x:c>
      <x:c r="J5612" s="194" t="s">
        <x:v>3163</x:v>
      </x:c>
      <x:c r="K5612" s="194">
        <x:v>260</x:v>
      </x:c>
    </x:row>
    <x:row r="5613" spans="3:11">
      <x:c r="C5613" s="195" t="s">
        <x:v>11032</x:v>
      </x:c>
      <x:c r="D5613" s="194" t="s">
        <x:v>6843</x:v>
      </x:c>
      <x:c r="E5613" s="194">
        <x:v>1</x:v>
      </x:c>
      <x:c r="F5613" s="195" t="s">
        <x:v>10913</x:v>
      </x:c>
      <x:c r="G5613" s="194" t="str">
        <x:f>IF(MID(F5613,LEN(F5613)-2,1)="1","Earring",IF(MID(F5613,LEN(F5613)-2,1)="2","Necklace",IF(MID(F5613,LEN(F5613)-2,1)="3","Bracelet",IF(MID(F5613,LEN(F5613)-2,1)="4","Ring",IF(MID(F5613,LEN(F5613)-2,1)="5","Anklet","")))))</x:f>
        <x:v>Necklace</x:v>
      </x:c>
      <x:c r="H5613" s="194">
        <x:v>1</x:v>
      </x:c>
      <x:c r="I5613" s="448"/>
      <x:c r="J5613" s="194" t="s">
        <x:v>7785</x:v>
      </x:c>
      <x:c r="K5613" s="194">
        <x:v>170</x:v>
      </x:c>
    </x:row>
    <x:row r="5614" spans="3:11">
      <x:c r="C5614" s="195" t="s">
        <x:v>10964</x:v>
      </x:c>
      <x:c r="D5614" s="194" t="str">
        <x:f t="shared" ref="D5614:D5619" si="179">IF(MID(C5614,LEN(C5614)-2,1)="1","Earring",IF(MID(C5614,LEN(C5614)-2,1)="2","Necklace",IF(MID(C5614,LEN(C5614)-2,1)="3","Bracelet",IF(MID(C5614,LEN(C5614)-2,1)="4","Ring",IF(MID(C5614,LEN(C5614)-2,1)="5","Anklet","")))))</x:f>
        <x:v>Necklace</x:v>
      </x:c>
      <x:c r="E5614" s="194">
        <x:v>1</x:v>
      </x:c>
      <x:c r="F5614" s="195" t="s">
        <x:v>10910</x:v>
      </x:c>
      <x:c r="G5614" s="194" t="str">
        <x:f>IF(MID(F5614,LEN(F5614)-2,1)="1","Earring",IF(MID(F5614,LEN(F5614)-2,1)="2","Necklace",IF(MID(F5614,LEN(F5614)-2,1)="3","Bracelet",IF(MID(F5614,LEN(F5614)-2,1)="4","Ring",IF(MID(F5614,LEN(F5614)-2,1)="5","Anklet","")))))</x:f>
        <x:v>Bracelet</x:v>
      </x:c>
      <x:c r="H5614" s="194">
        <x:v>1</x:v>
      </x:c>
      <x:c r="I5614" s="448"/>
      <x:c r="J5614" s="194" t="s">
        <x:v>7785</x:v>
      </x:c>
      <x:c r="K5614" s="194">
        <x:v>240</x:v>
      </x:c>
    </x:row>
    <x:row r="5615" spans="3:11">
      <x:c r="C5615" s="195" t="s">
        <x:v>9242</x:v>
      </x:c>
      <x:c r="D5615" s="194" t="str">
        <x:f t="shared" si="179"/>
        <x:v>Necklace</x:v>
      </x:c>
      <x:c r="E5615" s="194">
        <x:v>1</x:v>
      </x:c>
      <x:c r="F5615" s="195" t="s">
        <x:v>6155</x:v>
      </x:c>
      <x:c r="G5615" s="194" t="str">
        <x:f>IF(MID(F5615,LEN(F5615)-2,1)="1","Earring",IF(MID(F5615,LEN(F5615)-2,1)="2","Necklace",IF(MID(F5615,LEN(F5615)-2,1)="3","Bracelet",IF(MID(F5615,LEN(F5615)-2,1)="4","Ring",IF(MID(F5615,LEN(F5615)-2,1)="5","Anklet","")))))</x:f>
        <x:v>Earring</x:v>
      </x:c>
      <x:c r="H5615" s="194">
        <x:v>1</x:v>
      </x:c>
      <x:c r="I5615" s="448" t="s">
        <x:v>4958</x:v>
      </x:c>
      <x:c r="J5615" s="194" t="s">
        <x:v>7785</x:v>
      </x:c>
      <x:c r="K5615" s="194">
        <x:v>160</x:v>
      </x:c>
    </x:row>
    <x:row r="5616" spans="3:11">
      <x:c r="C5616" s="195" t="s">
        <x:v>10913</x:v>
      </x:c>
      <x:c r="D5616" s="194" t="str">
        <x:f t="shared" si="179"/>
        <x:v>Necklace</x:v>
      </x:c>
      <x:c r="E5616" s="194">
        <x:v>1</x:v>
      </x:c>
      <x:c r="F5616" s="195" t="s">
        <x:v>11152</x:v>
      </x:c>
      <x:c r="G5616" s="194" t="str">
        <x:f>IF(MID(F5616,LEN(F5616)-2,1)="1","Earring",IF(MID(F5616,LEN(F5616)-2,1)="2","Necklace",IF(MID(F5616,LEN(F5616)-2,1)="3","Bracelet",IF(MID(F5616,LEN(F5616)-2,1)="4","Ring",IF(MID(F5616,LEN(F5616)-2,1)="5","Anklet","")))))</x:f>
        <x:v>Ring</x:v>
      </x:c>
      <x:c r="H5616" s="194">
        <x:v>1</x:v>
      </x:c>
      <x:c r="I5616" s="448"/>
      <x:c r="J5616" s="194" t="s">
        <x:v>2858</x:v>
      </x:c>
      <x:c r="K5616" s="194">
        <x:v>180</x:v>
      </x:c>
    </x:row>
    <x:row r="5617" spans="3:11">
      <x:c r="C5617" s="195" t="s">
        <x:v>6690</x:v>
      </x:c>
      <x:c r="D5617" s="194" t="str">
        <x:f t="shared" si="179"/>
        <x:v>Necklace</x:v>
      </x:c>
      <x:c r="E5617" s="194">
        <x:v>1</x:v>
      </x:c>
      <x:c r="F5617" s="195" t="s">
        <x:v>6690</x:v>
      </x:c>
      <x:c r="G5617" s="194" t="str">
        <x:f>IF(MID(F5617,LEN(F5617)-2,1)="1","Earring",IF(MID(F5617,LEN(F5617)-2,1)="2","Necklace",IF(MID(F5617,LEN(F5617)-2,1)="3","Bracelet",IF(MID(F5617,LEN(F5617)-2,1)="4","Ring",IF(MID(F5617,LEN(F5617)-2,1)="5","Anklet","")))))</x:f>
        <x:v>Necklace</x:v>
      </x:c>
      <x:c r="H5617" s="194">
        <x:v>1</x:v>
      </x:c>
      <x:c r="I5617" s="448" t="s">
        <x:v>7755</x:v>
      </x:c>
      <x:c r="J5617" s="194" t="s">
        <x:v>7785</x:v>
      </x:c>
      <x:c r="K5617" s="194">
        <x:v>320</x:v>
      </x:c>
    </x:row>
    <x:row r="5618" spans="3:11">
      <x:c r="C5618" s="195" t="s">
        <x:v>11152</x:v>
      </x:c>
      <x:c r="D5618" s="194" t="str">
        <x:f t="shared" si="179"/>
        <x:v>Ring</x:v>
      </x:c>
      <x:c r="E5618" s="194">
        <x:v>1</x:v>
      </x:c>
      <x:c r="F5618" s="195" t="s">
        <x:v>4316</x:v>
      </x:c>
      <x:c r="G5618" s="194" t="str">
        <x:f>IF(MID(F5618,LEN(F5618)-2,1)="1","Earring",IF(MID(F5618,LEN(F5618)-2,1)="2","Necklace",IF(MID(F5618,LEN(F5618)-2,1)="3","Bracelet",IF(MID(F5618,LEN(F5618)-2,1)="4","Ring",IF(MID(F5618,LEN(F5618)-2,1)="5","Anklet","")))))</x:f>
        <x:v>Ring</x:v>
      </x:c>
      <x:c r="H5618" s="194">
        <x:v>1</x:v>
      </x:c>
      <x:c r="I5618" s="448"/>
      <x:c r="J5618" s="194" t="s">
        <x:v>7348</x:v>
      </x:c>
      <x:c r="K5618" s="194">
        <x:v>170</x:v>
      </x:c>
    </x:row>
    <x:row r="5619" spans="3:11">
      <x:c r="C5619" s="195" t="s">
        <x:v>4316</x:v>
      </x:c>
      <x:c r="D5619" s="194" t="str">
        <x:f t="shared" si="179"/>
        <x:v>Ring</x:v>
      </x:c>
      <x:c r="E5619" s="194">
        <x:v>1</x:v>
      </x:c>
      <x:c r="F5619" s="195" t="s">
        <x:v>11032</x:v>
      </x:c>
      <x:c r="G5619" s="194" t="s">
        <x:v>6843</x:v>
      </x:c>
      <x:c r="H5619" s="194">
        <x:v>1</x:v>
      </x:c>
      <x:c r="I5619" s="448" t="s">
        <x:v>7755</x:v>
      </x:c>
      <x:c r="J5619" s="194" t="s">
        <x:v>7785</x:v>
      </x:c>
      <x:c r="K5619" s="194">
        <x:v>180</x:v>
      </x:c>
    </x:row>
    <x:row r="5620" spans="5:5">
      <x:c r="E5620" s="194">
        <x:f>SUM(E5609:E5619)</x:f>
        <x:v>11</x:v>
      </x:c>
    </x:row>
    <x:row r="5621" spans="1:11">
      <x:c r="A5621" s="186">
        <x:v>46110</x:v>
      </x:c>
      <x:c r="B5621" s="452" t="s">
        <x:v>7772</x:v>
      </x:c>
      <x:c r="C5621" s="195" t="s">
        <x:v>11048</x:v>
      </x:c>
      <x:c r="D5621" s="194" t="s">
        <x:v>3010</x:v>
      </x:c>
      <x:c r="E5621" s="194">
        <x:v>1</x:v>
      </x:c>
      <x:c r="F5621" s="195" t="s">
        <x:v>6135</x:v>
      </x:c>
      <x:c r="G5621" s="194" t="str">
        <x:f>IF(MID(F5621,LEN(F5621)-2,1)="1","Earring",IF(MID(F5621,LEN(F5621)-2,1)="2","Necklace",IF(MID(F5621,LEN(F5621)-2,1)="3","Bracelet",IF(MID(F5621,LEN(F5621)-2,1)="4","Ring",IF(MID(F5621,LEN(F5621)-2,1)="5","Anklet","")))))</x:f>
        <x:v>Earring</x:v>
      </x:c>
      <x:c r="H5621" s="194">
        <x:v>1</x:v>
      </x:c>
      <x:c r="I5621" s="448" t="s">
        <x:v>7755</x:v>
      </x:c>
      <x:c r="J5621" s="194" t="s">
        <x:v>3163</x:v>
      </x:c>
      <x:c r="K5621" s="194">
        <x:v>280</x:v>
      </x:c>
    </x:row>
    <x:row r="5622" spans="3:11">
      <x:c r="C5622" s="195" t="s">
        <x:v>6135</x:v>
      </x:c>
      <x:c r="D5622" s="194" t="str">
        <x:f t="shared" ref="D5622:D5627" si="180">IF(MID(C5622,LEN(C5622)-2,1)="1","Earring",IF(MID(C5622,LEN(C5622)-2,1)="2","Necklace",IF(MID(C5622,LEN(C5622)-2,1)="3","Bracelet",IF(MID(C5622,LEN(C5622)-2,1)="4","Ring",IF(MID(C5622,LEN(C5622)-2,1)="5","Anklet","")))))</x:f>
        <x:v>Earring</x:v>
      </x:c>
      <x:c r="E5622" s="194">
        <x:v>1</x:v>
      </x:c>
      <x:c r="F5622" s="195" t="s">
        <x:v>4680</x:v>
      </x:c>
      <x:c r="G5622" s="194" t="str">
        <x:f>IF(MID(F5622,LEN(F5622)-2,1)="1","Earring",IF(MID(F5622,LEN(F5622)-2,1)="2","Necklace",IF(MID(F5622,LEN(F5622)-2,1)="3","Bracelet",IF(MID(F5622,LEN(F5622)-2,1)="4","Ring",IF(MID(F5622,LEN(F5622)-2,1)="5","Anklet","")))))</x:f>
        <x:v>Earring</x:v>
      </x:c>
      <x:c r="H5622" s="194">
        <x:v>1</x:v>
      </x:c>
      <x:c r="I5622" s="448"/>
      <x:c r="J5622" s="194" t="s">
        <x:v>7785</x:v>
      </x:c>
      <x:c r="K5622" s="194">
        <x:v>150</x:v>
      </x:c>
    </x:row>
    <x:row r="5623" spans="3:11">
      <x:c r="C5623" s="195" t="s">
        <x:v>4680</x:v>
      </x:c>
      <x:c r="D5623" s="194" t="str">
        <x:f t="shared" si="180"/>
        <x:v>Earring</x:v>
      </x:c>
      <x:c r="E5623" s="194">
        <x:v>1</x:v>
      </x:c>
      <x:c r="F5623" s="195" t="s">
        <x:v>11064</x:v>
      </x:c>
      <x:c r="G5623" s="194" t="str">
        <x:f>IF(MID(F5623,LEN(F5623)-2,1)="1","Earring",IF(MID(F5623,LEN(F5623)-2,1)="2","Necklace",IF(MID(F5623,LEN(F5623)-2,1)="3","Bracelet",IF(MID(F5623,LEN(F5623)-2,1)="4","Ring",IF(MID(F5623,LEN(F5623)-2,1)="5","Anklet","")))))</x:f>
        <x:v>Ring</x:v>
      </x:c>
      <x:c r="H5623" s="194">
        <x:v>1</x:v>
      </x:c>
      <x:c r="I5623" s="448"/>
      <x:c r="J5623" s="194" t="s">
        <x:v>3163</x:v>
      </x:c>
      <x:c r="K5623" s="194">
        <x:v>140</x:v>
      </x:c>
    </x:row>
    <x:row r="5624" spans="3:11">
      <x:c r="C5624" s="195" t="s">
        <x:v>4707</x:v>
      </x:c>
      <x:c r="D5624" s="194" t="str">
        <x:f t="shared" si="180"/>
        <x:v>Earring</x:v>
      </x:c>
      <x:c r="E5624" s="194">
        <x:v>1</x:v>
      </x:c>
      <x:c r="F5624" s="195" t="s">
        <x:v>4707</x:v>
      </x:c>
      <x:c r="G5624" s="194" t="str">
        <x:f>IF(MID(F5624,LEN(F5624)-2,1)="1","Earring",IF(MID(F5624,LEN(F5624)-2,1)="2","Necklace",IF(MID(F5624,LEN(F5624)-2,1)="3","Bracelet",IF(MID(F5624,LEN(F5624)-2,1)="4","Ring",IF(MID(F5624,LEN(F5624)-2,1)="5","Anklet","")))))</x:f>
        <x:v>Earring</x:v>
      </x:c>
      <x:c r="H5624" s="194">
        <x:v>1</x:v>
      </x:c>
      <x:c r="I5624" s="448"/>
      <x:c r="J5624" s="194" t="s">
        <x:v>7785</x:v>
      </x:c>
      <x:c r="K5624" s="194">
        <x:v>150</x:v>
      </x:c>
    </x:row>
    <x:row r="5625" spans="3:11">
      <x:c r="C5625" s="195" t="s">
        <x:v>11057</x:v>
      </x:c>
      <x:c r="D5625" s="194" t="str">
        <x:f t="shared" si="180"/>
        <x:v>Earring</x:v>
      </x:c>
      <x:c r="E5625" s="194">
        <x:v>1</x:v>
      </x:c>
      <x:c r="F5625" s="195" t="s">
        <x:v>11048</x:v>
      </x:c>
      <x:c r="G5625" s="194" t="s">
        <x:v>3010</x:v>
      </x:c>
      <x:c r="H5625" s="194">
        <x:v>1</x:v>
      </x:c>
      <x:c r="I5625" s="448"/>
      <x:c r="J5625" s="194" t="s">
        <x:v>7785</x:v>
      </x:c>
      <x:c r="K5625" s="194">
        <x:v>180</x:v>
      </x:c>
    </x:row>
    <x:row r="5626" spans="3:11">
      <x:c r="C5626" s="195" t="s">
        <x:v>6668</x:v>
      </x:c>
      <x:c r="D5626" s="194" t="str">
        <x:f t="shared" si="180"/>
        <x:v>Earring</x:v>
      </x:c>
      <x:c r="E5626" s="194">
        <x:v>1</x:v>
      </x:c>
      <x:c r="F5626" s="195" t="s">
        <x:v>11172</x:v>
      </x:c>
      <x:c r="G5626" s="194" t="str">
        <x:f>IF(MID(F5626,LEN(F5626)-2,1)="1","Earring",IF(MID(F5626,LEN(F5626)-2,1)="2","Necklace",IF(MID(F5626,LEN(F5626)-2,1)="3","Bracelet",IF(MID(F5626,LEN(F5626)-2,1)="4","Ring",IF(MID(F5626,LEN(F5626)-2,1)="5","Anklet","")))))</x:f>
        <x:v>Ring</x:v>
      </x:c>
      <x:c r="H5626" s="194">
        <x:v>1</x:v>
      </x:c>
      <x:c r="I5626" s="448"/>
      <x:c r="J5626" s="194" t="s">
        <x:v>7785</x:v>
      </x:c>
      <x:c r="K5626" s="194">
        <x:v>130</x:v>
      </x:c>
    </x:row>
    <x:row r="5627" spans="3:11">
      <x:c r="C5627" s="195" t="s">
        <x:v>8261</x:v>
      </x:c>
      <x:c r="D5627" s="194" t="str">
        <x:f t="shared" si="180"/>
        <x:v>Earring</x:v>
      </x:c>
      <x:c r="E5627" s="194">
        <x:v>1</x:v>
      </x:c>
      <x:c r="F5627" s="195" t="s">
        <x:v>10923</x:v>
      </x:c>
      <x:c r="G5627" s="194" t="str">
        <x:f>IF(MID(F5627,LEN(F5627)-2,1)="1","Earring",IF(MID(F5627,LEN(F5627)-2,1)="2","Necklace",IF(MID(F5627,LEN(F5627)-2,1)="3","Bracelet",IF(MID(F5627,LEN(F5627)-2,1)="4","Ring",IF(MID(F5627,LEN(F5627)-2,1)="5","Anklet","")))))</x:f>
        <x:v>Ring</x:v>
      </x:c>
      <x:c r="H5627" s="194">
        <x:v>1</x:v>
      </x:c>
      <x:c r="I5627" s="448"/>
      <x:c r="J5627" s="194" t="s">
        <x:v>7785</x:v>
      </x:c>
      <x:c r="K5627" s="194">
        <x:v>130</x:v>
      </x:c>
    </x:row>
    <x:row r="5628" spans="3:11">
      <x:c r="C5628" s="195" t="s">
        <x:v>3400</x:v>
      </x:c>
      <x:c r="D5628" s="194" t="s">
        <x:v>6843</x:v>
      </x:c>
      <x:c r="E5628" s="194">
        <x:v>1</x:v>
      </x:c>
      <x:c r="F5628" s="195" t="s">
        <x:v>11057</x:v>
      </x:c>
      <x:c r="G5628" s="194" t="str">
        <x:f>IF(MID(F5628,LEN(F5628)-2,1)="1","Earring",IF(MID(F5628,LEN(F5628)-2,1)="2","Necklace",IF(MID(F5628,LEN(F5628)-2,1)="3","Bracelet",IF(MID(F5628,LEN(F5628)-2,1)="4","Ring",IF(MID(F5628,LEN(F5628)-2,1)="5","Anklet","")))))</x:f>
        <x:v>Earring</x:v>
      </x:c>
      <x:c r="H5628" s="194">
        <x:v>1</x:v>
      </x:c>
      <x:c r="I5628" s="448"/>
      <x:c r="J5628" s="194" t="s">
        <x:v>3163</x:v>
      </x:c>
      <x:c r="K5628" s="194">
        <x:v>180</x:v>
      </x:c>
    </x:row>
    <x:row r="5629" spans="3:11">
      <x:c r="C5629" s="195" t="s">
        <x:v>11064</x:v>
      </x:c>
      <x:c r="D5629" s="194" t="str">
        <x:f t="shared" ref="D5629:D5632" si="181">IF(MID(C5629,LEN(C5629)-2,1)="1","Earring",IF(MID(C5629,LEN(C5629)-2,1)="2","Necklace",IF(MID(C5629,LEN(C5629)-2,1)="3","Bracelet",IF(MID(C5629,LEN(C5629)-2,1)="4","Ring",IF(MID(C5629,LEN(C5629)-2,1)="5","Anklet","")))))</x:f>
        <x:v>Ring</x:v>
      </x:c>
      <x:c r="E5629" s="194">
        <x:v>1</x:v>
      </x:c>
      <x:c r="F5629" s="195" t="s">
        <x:v>6668</x:v>
      </x:c>
      <x:c r="G5629" s="194" t="str">
        <x:f>IF(MID(F5629,LEN(F5629)-2,1)="1","Earring",IF(MID(F5629,LEN(F5629)-2,1)="2","Necklace",IF(MID(F5629,LEN(F5629)-2,1)="3","Bracelet",IF(MID(F5629,LEN(F5629)-2,1)="4","Ring",IF(MID(F5629,LEN(F5629)-2,1)="5","Anklet","")))))</x:f>
        <x:v>Earring</x:v>
      </x:c>
      <x:c r="H5629" s="194">
        <x:v>1</x:v>
      </x:c>
      <x:c r="I5629" s="448"/>
      <x:c r="J5629" s="194" t="s">
        <x:v>3163</x:v>
      </x:c>
      <x:c r="K5629" s="194">
        <x:v>220</x:v>
      </x:c>
    </x:row>
    <x:row r="5630" spans="3:11">
      <x:c r="C5630" s="195" t="s">
        <x:v>11172</x:v>
      </x:c>
      <x:c r="D5630" s="194" t="str">
        <x:f t="shared" si="181"/>
        <x:v>Ring</x:v>
      </x:c>
      <x:c r="E5630" s="194">
        <x:v>1</x:v>
      </x:c>
      <x:c r="F5630" s="195" t="s">
        <x:v>8261</x:v>
      </x:c>
      <x:c r="G5630" s="194" t="str">
        <x:f>IF(MID(F5630,LEN(F5630)-2,1)="1","Earring",IF(MID(F5630,LEN(F5630)-2,1)="2","Necklace",IF(MID(F5630,LEN(F5630)-2,1)="3","Bracelet",IF(MID(F5630,LEN(F5630)-2,1)="4","Ring",IF(MID(F5630,LEN(F5630)-2,1)="5","Anklet","")))))</x:f>
        <x:v>Earring</x:v>
      </x:c>
      <x:c r="H5630" s="194">
        <x:v>1</x:v>
      </x:c>
      <x:c r="I5630" s="448"/>
      <x:c r="J5630" s="194" t="s">
        <x:v>3163</x:v>
      </x:c>
      <x:c r="K5630" s="194">
        <x:v>180</x:v>
      </x:c>
    </x:row>
    <x:row r="5631" spans="3:11">
      <x:c r="C5631" s="195" t="s">
        <x:v>10923</x:v>
      </x:c>
      <x:c r="D5631" s="194" t="str">
        <x:f t="shared" si="181"/>
        <x:v>Ring</x:v>
      </x:c>
      <x:c r="E5631" s="194">
        <x:v>1</x:v>
      </x:c>
      <x:c r="F5631" s="195" t="s">
        <x:v>3400</x:v>
      </x:c>
      <x:c r="G5631" s="194" t="s">
        <x:v>6843</x:v>
      </x:c>
      <x:c r="H5631" s="194">
        <x:v>1</x:v>
      </x:c>
      <x:c r="I5631" s="448"/>
      <x:c r="J5631" s="194" t="s">
        <x:v>7785</x:v>
      </x:c>
      <x:c r="K5631" s="194">
        <x:v>160</x:v>
      </x:c>
    </x:row>
    <x:row r="5632" spans="3:11">
      <x:c r="C5632" s="195" t="s">
        <x:v>1798</x:v>
      </x:c>
      <x:c r="D5632" s="194" t="str">
        <x:f t="shared" si="181"/>
        <x:v>Ring</x:v>
      </x:c>
      <x:c r="E5632" s="194">
        <x:v>1</x:v>
      </x:c>
      <x:c r="F5632" s="195" t="s">
        <x:v>1798</x:v>
      </x:c>
      <x:c r="G5632" s="194" t="str">
        <x:f>IF(MID(F5632,LEN(F5632)-2,1)="1","Earring",IF(MID(F5632,LEN(F5632)-2,1)="2","Necklace",IF(MID(F5632,LEN(F5632)-2,1)="3","Bracelet",IF(MID(F5632,LEN(F5632)-2,1)="4","Ring",IF(MID(F5632,LEN(F5632)-2,1)="5","Anklet","")))))</x:f>
        <x:v>Ring</x:v>
      </x:c>
      <x:c r="H5632" s="194">
        <x:v>1</x:v>
      </x:c>
      <x:c r="I5632" s="448"/>
      <x:c r="J5632" s="194" t="s">
        <x:v>7785</x:v>
      </x:c>
      <x:c r="K5632" s="194">
        <x:v>150</x:v>
      </x:c>
    </x:row>
    <x:row r="5633" spans="5:5">
      <x:c r="E5633" s="194">
        <x:f>SUM(E5621:E5632)</x:f>
        <x:v>12</x:v>
      </x:c>
    </x:row>
    <x:row r="5634" spans="1:11">
      <x:c r="A5634" s="186">
        <x:v>46111</x:v>
      </x:c>
      <x:c r="B5634" s="452" t="s">
        <x:v>7737</x:v>
      </x:c>
      <x:c r="C5634" s="195" t="s">
        <x:v>6905</x:v>
      </x:c>
      <x:c r="D5634" s="194" t="s">
        <x:v>2999</x:v>
      </x:c>
      <x:c r="E5634" s="194">
        <x:v>2</x:v>
      </x:c>
      <x:c r="F5634" s="195" t="s">
        <x:v>6905</x:v>
      </x:c>
      <x:c r="G5634" s="194" t="s">
        <x:v>2999</x:v>
      </x:c>
      <x:c r="H5634" s="194">
        <x:v>2</x:v>
      </x:c>
      <x:c r="I5634" s="448"/>
      <x:c r="J5634" s="194" t="s">
        <x:v>7785</x:v>
      </x:c>
      <x:c r="K5634" s="194">
        <x:v>190</x:v>
      </x:c>
    </x:row>
    <x:row r="5635" spans="3:11">
      <x:c r="C5635" s="195" t="s">
        <x:v>11136</x:v>
      </x:c>
      <x:c r="D5635" s="194" t="str">
        <x:f>IF(MID(C5635,LEN(C5635)-2,1)="1","Earring",IF(MID(C5635,LEN(C5635)-2,1)="2","Necklace",IF(MID(C5635,LEN(C5635)-2,1)="3","Bracelet",IF(MID(C5635,LEN(C5635)-2,1)="4","Ring",IF(MID(C5635,LEN(C5635)-2,1)="5","Anklet","")))))</x:f>
        <x:v>Earring</x:v>
      </x:c>
      <x:c r="E5635" s="194">
        <x:v>1</x:v>
      </x:c>
      <x:c r="F5635" s="195" t="s">
        <x:v>11125</x:v>
      </x:c>
      <x:c r="G5635" s="194" t="str">
        <x:f>IF(MID(F5635,LEN(F5635)-2,1)="1","Earring",IF(MID(F5635,LEN(F5635)-2,1)="2","Necklace",IF(MID(F5635,LEN(F5635)-2,1)="3","Bracelet",IF(MID(F5635,LEN(F5635)-2,1)="4","Ring",IF(MID(F5635,LEN(F5635)-2,1)="5","Anklet","")))))</x:f>
        <x:v>Ring</x:v>
      </x:c>
      <x:c r="H5635" s="194">
        <x:v>1</x:v>
      </x:c>
      <x:c r="I5635" s="448"/>
      <x:c r="J5635" s="194" t="s">
        <x:v>3163</x:v>
      </x:c>
      <x:c r="K5635" s="194">
        <x:v>520</x:v>
      </x:c>
    </x:row>
    <x:row r="5636" spans="3:11">
      <x:c r="C5636" s="195" t="s">
        <x:v>3400</x:v>
      </x:c>
      <x:c r="D5636" s="194" t="s">
        <x:v>6843</x:v>
      </x:c>
      <x:c r="E5636" s="194">
        <x:v>1</x:v>
      </x:c>
      <x:c r="F5636" s="195" t="s">
        <x:v>11136</x:v>
      </x:c>
      <x:c r="G5636" s="194" t="str">
        <x:f>IF(MID(F5636,LEN(F5636)-2,1)="1","Earring",IF(MID(F5636,LEN(F5636)-2,1)="2","Necklace",IF(MID(F5636,LEN(F5636)-2,1)="3","Bracelet",IF(MID(F5636,LEN(F5636)-2,1)="4","Ring",IF(MID(F5636,LEN(F5636)-2,1)="5","Anklet","")))))</x:f>
        <x:v>Earring</x:v>
      </x:c>
      <x:c r="H5636" s="194">
        <x:v>1</x:v>
      </x:c>
      <x:c r="I5636" s="448"/>
      <x:c r="J5636" s="194" t="s">
        <x:v>7785</x:v>
      </x:c>
      <x:c r="K5636" s="194">
        <x:v>160</x:v>
      </x:c>
    </x:row>
    <x:row r="5637" spans="3:11">
      <x:c r="C5637" s="195" t="s">
        <x:v>3443</x:v>
      </x:c>
      <x:c r="D5637" s="194" t="str">
        <x:f t="shared" ref="D5637:D5638" si="182">IF(MID(C5637,LEN(C5637)-2,1)="1","Earring",IF(MID(C5637,LEN(C5637)-2,1)="2","Necklace",IF(MID(C5637,LEN(C5637)-2,1)="3","Bracelet",IF(MID(C5637,LEN(C5637)-2,1)="4","Ring",IF(MID(C5637,LEN(C5637)-2,1)="5","Anklet","")))))</x:f>
        <x:v>Necklace</x:v>
      </x:c>
      <x:c r="E5637" s="194">
        <x:v>1</x:v>
      </x:c>
      <x:c r="F5637" s="195" t="s">
        <x:v>3443</x:v>
      </x:c>
      <x:c r="G5637" s="194" t="str">
        <x:f>IF(MID(F5637,LEN(F5637)-2,1)="1","Earring",IF(MID(F5637,LEN(F5637)-2,1)="2","Necklace",IF(MID(F5637,LEN(F5637)-2,1)="3","Bracelet",IF(MID(F5637,LEN(F5637)-2,1)="4","Ring",IF(MID(F5637,LEN(F5637)-2,1)="5","Anklet","")))))</x:f>
        <x:v>Necklace</x:v>
      </x:c>
      <x:c r="H5637" s="194">
        <x:v>1</x:v>
      </x:c>
      <x:c r="I5637" s="448"/>
      <x:c r="J5637" s="194" t="s">
        <x:v>7785</x:v>
      </x:c>
      <x:c r="K5637" s="194">
        <x:v>180</x:v>
      </x:c>
    </x:row>
    <x:row r="5638" spans="3:11">
      <x:c r="C5638" s="195" t="s">
        <x:v>11125</x:v>
      </x:c>
      <x:c r="D5638" s="194" t="str">
        <x:f t="shared" si="182"/>
        <x:v>Ring</x:v>
      </x:c>
      <x:c r="E5638" s="194">
        <x:v>1</x:v>
      </x:c>
      <x:c r="F5638" s="195" t="s">
        <x:v>3400</x:v>
      </x:c>
      <x:c r="G5638" s="194" t="s">
        <x:v>6843</x:v>
      </x:c>
      <x:c r="H5638" s="194">
        <x:v>1</x:v>
      </x:c>
      <x:c r="I5638" s="448"/>
      <x:c r="J5638" s="194" t="s">
        <x:v>7785</x:v>
      </x:c>
      <x:c r="K5638" s="194">
        <x:v>160</x:v>
      </x:c>
    </x:row>
    <x:row r="5639" spans="5:5">
      <x:c r="E5639" s="194">
        <x:f>SUM(E5634:E5638)</x:f>
        <x:v>6</x:v>
      </x:c>
    </x:row>
    <x:row r="5640" spans="1:11">
      <x:c r="A5640" s="186">
        <x:v>46112</x:v>
      </x:c>
      <x:c r="B5640" s="452" t="s">
        <x:v>7779</x:v>
      </x:c>
      <x:c r="C5640" s="195" t="s">
        <x:v>11062</x:v>
      </x:c>
      <x:c r="D5640" s="194" t="str">
        <x:f t="shared" ref="D5640:D5645" si="183">IF(MID(C5640,LEN(C5640)-2,1)="1","Earring",IF(MID(C5640,LEN(C5640)-2,1)="2","Necklace",IF(MID(C5640,LEN(C5640)-2,1)="3","Bracelet",IF(MID(C5640,LEN(C5640)-2,1)="4","Ring",IF(MID(C5640,LEN(C5640)-2,1)="5","Anklet","")))))</x:f>
        <x:v>Bracelet</x:v>
      </x:c>
      <x:c r="E5640" s="194">
        <x:v>1</x:v>
      </x:c>
      <x:c r="F5640" s="195" t="s">
        <x:v>4463</x:v>
      </x:c>
      <x:c r="G5640" s="194" t="str">
        <x:f>IF(MID(F5640,LEN(F5640)-2,1)="1","Earring",IF(MID(F5640,LEN(F5640)-2,1)="2","Necklace",IF(MID(F5640,LEN(F5640)-2,1)="3","Bracelet",IF(MID(F5640,LEN(F5640)-2,1)="4","Ring",IF(MID(F5640,LEN(F5640)-2,1)="5","Anklet","")))))</x:f>
        <x:v>Earring</x:v>
      </x:c>
      <x:c r="H5640" s="194">
        <x:v>1</x:v>
      </x:c>
      <x:c r="I5640" s="448"/>
      <x:c r="J5640" s="194" t="s">
        <x:v>7785</x:v>
      </x:c>
      <x:c r="K5640" s="194">
        <x:v>80</x:v>
      </x:c>
    </x:row>
    <x:row r="5641" spans="3:11">
      <x:c r="C5641" s="195" t="s">
        <x:v>6800</x:v>
      </x:c>
      <x:c r="D5641" s="194" t="str">
        <x:f t="shared" si="183"/>
        <x:v>Bracelet</x:v>
      </x:c>
      <x:c r="E5641" s="194">
        <x:v>1</x:v>
      </x:c>
      <x:c r="F5641" s="195" t="s">
        <x:v>11143</x:v>
      </x:c>
      <x:c r="G5641" s="194" t="str">
        <x:f>IF(MID(F5641,LEN(F5641)-2,1)="1","Earring",IF(MID(F5641,LEN(F5641)-2,1)="2","Necklace",IF(MID(F5641,LEN(F5641)-2,1)="3","Bracelet",IF(MID(F5641,LEN(F5641)-2,1)="4","Ring",IF(MID(F5641,LEN(F5641)-2,1)="5","Anklet","")))))</x:f>
        <x:v>Necklace</x:v>
      </x:c>
      <x:c r="H5641" s="194">
        <x:v>1</x:v>
      </x:c>
      <x:c r="I5641" s="448"/>
      <x:c r="J5641" s="194" t="s">
        <x:v>7785</x:v>
      </x:c>
      <x:c r="K5641" s="194">
        <x:v>190</x:v>
      </x:c>
    </x:row>
    <x:row r="5642" spans="3:11">
      <x:c r="C5642" s="195" t="s">
        <x:v>6190</x:v>
      </x:c>
      <x:c r="D5642" s="194" t="str">
        <x:f t="shared" si="183"/>
        <x:v>Bracelet</x:v>
      </x:c>
      <x:c r="E5642" s="194">
        <x:v>1</x:v>
      </x:c>
      <x:c r="F5642" s="195" t="s">
        <x:v>11062</x:v>
      </x:c>
      <x:c r="G5642" s="194" t="str">
        <x:f>IF(MID(F5642,LEN(F5642)-2,1)="1","Earring",IF(MID(F5642,LEN(F5642)-2,1)="2","Necklace",IF(MID(F5642,LEN(F5642)-2,1)="3","Bracelet",IF(MID(F5642,LEN(F5642)-2,1)="4","Ring",IF(MID(F5642,LEN(F5642)-2,1)="5","Anklet","")))))</x:f>
        <x:v>Bracelet</x:v>
      </x:c>
      <x:c r="H5642" s="194">
        <x:v>1</x:v>
      </x:c>
      <x:c r="I5642" s="448"/>
      <x:c r="J5642" s="194" t="s">
        <x:v>7785</x:v>
      </x:c>
      <x:c r="K5642" s="194">
        <x:v>160</x:v>
      </x:c>
    </x:row>
    <x:row r="5643" spans="3:11">
      <x:c r="C5643" s="195" t="s">
        <x:v>4463</x:v>
      </x:c>
      <x:c r="D5643" s="194" t="str">
        <x:f t="shared" si="183"/>
        <x:v>Earring</x:v>
      </x:c>
      <x:c r="E5643" s="194">
        <x:v>1</x:v>
      </x:c>
      <x:c r="F5643" s="195" t="s">
        <x:v>6800</x:v>
      </x:c>
      <x:c r="G5643" s="194" t="str">
        <x:f>IF(MID(F5643,LEN(F5643)-2,1)="1","Earring",IF(MID(F5643,LEN(F5643)-2,1)="2","Necklace",IF(MID(F5643,LEN(F5643)-2,1)="3","Bracelet",IF(MID(F5643,LEN(F5643)-2,1)="4","Ring",IF(MID(F5643,LEN(F5643)-2,1)="5","Anklet","")))))</x:f>
        <x:v>Bracelet</x:v>
      </x:c>
      <x:c r="H5643" s="194">
        <x:v>1</x:v>
      </x:c>
      <x:c r="I5643" s="448"/>
      <x:c r="J5643" s="194" t="s">
        <x:v>7785</x:v>
      </x:c>
      <x:c r="K5643" s="194">
        <x:v>200</x:v>
      </x:c>
    </x:row>
    <x:row r="5644" spans="3:11">
      <x:c r="C5644" s="195" t="s">
        <x:v>11143</x:v>
      </x:c>
      <x:c r="D5644" s="194" t="str">
        <x:f t="shared" si="183"/>
        <x:v>Necklace</x:v>
      </x:c>
      <x:c r="E5644" s="194">
        <x:v>1</x:v>
      </x:c>
      <x:c r="F5644" s="195" t="s">
        <x:v>6190</x:v>
      </x:c>
      <x:c r="G5644" s="194" t="str">
        <x:f>IF(MID(F5644,LEN(F5644)-2,1)="1","Earring",IF(MID(F5644,LEN(F5644)-2,1)="2","Necklace",IF(MID(F5644,LEN(F5644)-2,1)="3","Bracelet",IF(MID(F5644,LEN(F5644)-2,1)="4","Ring",IF(MID(F5644,LEN(F5644)-2,1)="5","Anklet","")))))</x:f>
        <x:v>Bracelet</x:v>
      </x:c>
      <x:c r="H5644" s="194">
        <x:v>1</x:v>
      </x:c>
      <x:c r="I5644" s="448"/>
      <x:c r="J5644" s="194" t="s">
        <x:v>2858</x:v>
      </x:c>
      <x:c r="K5644" s="194">
        <x:v>220</x:v>
      </x:c>
    </x:row>
    <x:row r="5645" spans="3:11">
      <x:c r="C5645" s="195" t="s">
        <x:v>11123</x:v>
      </x:c>
      <x:c r="D5645" s="194" t="str">
        <x:f t="shared" si="183"/>
        <x:v>Ring</x:v>
      </x:c>
      <x:c r="E5645" s="194">
        <x:v>1</x:v>
      </x:c>
      <x:c r="F5645" s="195" t="s">
        <x:v>11123</x:v>
      </x:c>
      <x:c r="G5645" s="194" t="str">
        <x:f>IF(MID(F5645,LEN(F5645)-2,1)="1","Earring",IF(MID(F5645,LEN(F5645)-2,1)="2","Necklace",IF(MID(F5645,LEN(F5645)-2,1)="3","Bracelet",IF(MID(F5645,LEN(F5645)-2,1)="4","Ring",IF(MID(F5645,LEN(F5645)-2,1)="5","Anklet","")))))</x:f>
        <x:v>Ring</x:v>
      </x:c>
      <x:c r="H5645" s="194">
        <x:v>1</x:v>
      </x:c>
      <x:c r="I5645" s="448"/>
      <x:c r="J5645" s="194" t="s">
        <x:v>7785</x:v>
      </x:c>
      <x:c r="K5645" s="194">
        <x:v>130</x:v>
      </x:c>
    </x:row>
    <x:row r="5646" spans="5:5">
      <x:c r="E5646" s="194">
        <x:f>SUM(E5640:E5645)</x:f>
        <x:v>6</x:v>
      </x:c>
    </x:row>
    <x:row r="5647" spans="1:9">
      <x:c r="A5647" s="186">
        <x:v>46113</x:v>
      </x:c>
      <x:c r="B5647" s="452" t="s">
        <x:v>7762</x:v>
      </x:c>
      <x:c r="C5647" s="195" t="s">
        <x:v>3402</x:v>
      </x:c>
      <x:c r="D5647" s="194" t="s">
        <x:v>2999</x:v>
      </x:c>
      <x:c r="E5647" s="194">
        <x:v>1</x:v>
      </x:c>
      <x:c r="F5647" s="195" t="s">
        <x:v>4463</x:v>
      </x:c>
      <x:c r="G5647" s="194" t="str">
        <x:f>IF(MID(F5647,LEN(F5647)-2,1)="1","Earring",IF(MID(F5647,LEN(F5647)-2,1)="2","Necklace",IF(MID(F5647,LEN(F5647)-2,1)="3","Bracelet",IF(MID(F5647,LEN(F5647)-2,1)="4","Ring",IF(MID(F5647,LEN(F5647)-2,1)="5","Anklet","")))))</x:f>
        <x:v>Earring</x:v>
      </x:c>
      <x:c r="H5647" s="194">
        <x:v>1</x:v>
      </x:c>
      <x:c r="I5647" s="448"/>
    </x:row>
    <x:row r="5648" spans="3:9">
      <x:c r="C5648" s="195" t="s">
        <x:v>10897</x:v>
      </x:c>
      <x:c r="D5648" s="194" t="s">
        <x:v>2999</x:v>
      </x:c>
      <x:c r="E5648" s="194">
        <x:v>1</x:v>
      </x:c>
      <x:c r="F5648" s="195" t="s">
        <x:v>3402</x:v>
      </x:c>
      <x:c r="G5648" s="194" t="s">
        <x:v>2999</x:v>
      </x:c>
      <x:c r="H5648" s="194">
        <x:v>1</x:v>
      </x:c>
      <x:c r="I5648" s="448" t="s">
        <x:v>4958</x:v>
      </x:c>
    </x:row>
    <x:row r="5649" spans="3:9">
      <x:c r="C5649" s="195" t="s">
        <x:v>11115</x:v>
      </x:c>
      <x:c r="D5649" s="194" t="str">
        <x:f t="shared" ref="D5649:D5657" si="184">IF(MID(C5649,LEN(C5649)-2,1)="1","Earring",IF(MID(C5649,LEN(C5649)-2,1)="2","Necklace",IF(MID(C5649,LEN(C5649)-2,1)="3","Bracelet",IF(MID(C5649,LEN(C5649)-2,1)="4","Ring",IF(MID(C5649,LEN(C5649)-2,1)="5","Anklet","")))))</x:f>
        <x:v>Bracelet</x:v>
      </x:c>
      <x:c r="E5649" s="194">
        <x:v>1</x:v>
      </x:c>
      <x:c r="F5649" s="195" t="s">
        <x:v>11115</x:v>
      </x:c>
      <x:c r="G5649" s="194" t="str">
        <x:f>IF(MID(F5649,LEN(F5649)-2,1)="1","Earring",IF(MID(F5649,LEN(F5649)-2,1)="2","Necklace",IF(MID(F5649,LEN(F5649)-2,1)="3","Bracelet",IF(MID(F5649,LEN(F5649)-2,1)="4","Ring",IF(MID(F5649,LEN(F5649)-2,1)="5","Anklet","")))))</x:f>
        <x:v>Bracelet</x:v>
      </x:c>
      <x:c r="H5649" s="194">
        <x:v>1</x:v>
      </x:c>
      <x:c r="I5649" s="448"/>
    </x:row>
    <x:row r="5650" spans="3:9">
      <x:c r="C5650" s="195" t="s">
        <x:v>11054</x:v>
      </x:c>
      <x:c r="D5650" s="194" t="str">
        <x:f t="shared" si="184"/>
        <x:v>Bracelet</x:v>
      </x:c>
      <x:c r="E5650" s="194">
        <x:v>2</x:v>
      </x:c>
      <x:c r="F5650" s="195" t="s">
        <x:v>1823</x:v>
      </x:c>
      <x:c r="G5650" s="194" t="str">
        <x:f>IF(MID(F5650,LEN(F5650)-2,1)="1","Earring",IF(MID(F5650,LEN(F5650)-2,1)="2","Necklace",IF(MID(F5650,LEN(F5650)-2,1)="3","Bracelet",IF(MID(F5650,LEN(F5650)-2,1)="4","Ring",IF(MID(F5650,LEN(F5650)-2,1)="5","Anklet","")))))</x:f>
        <x:v>Earring</x:v>
      </x:c>
      <x:c r="H5650" s="194">
        <x:v>1</x:v>
      </x:c>
      <x:c r="I5650" s="448" t="s">
        <x:v>4958</x:v>
      </x:c>
    </x:row>
    <x:row r="5651" spans="3:9">
      <x:c r="C5651" s="195" t="s">
        <x:v>4463</x:v>
      </x:c>
      <x:c r="D5651" s="194" t="str">
        <x:f t="shared" si="184"/>
        <x:v>Earring</x:v>
      </x:c>
      <x:c r="E5651" s="194">
        <x:v>1</x:v>
      </x:c>
      <x:c r="F5651" s="195" t="s">
        <x:v>4807</x:v>
      </x:c>
      <x:c r="G5651" s="194" t="str">
        <x:f>IF(MID(F5651,LEN(F5651)-2,1)="1","Earring",IF(MID(F5651,LEN(F5651)-2,1)="2","Necklace",IF(MID(F5651,LEN(F5651)-2,1)="3","Bracelet",IF(MID(F5651,LEN(F5651)-2,1)="4","Ring",IF(MID(F5651,LEN(F5651)-2,1)="5","Anklet","")))))</x:f>
        <x:v>Earring</x:v>
      </x:c>
      <x:c r="H5651" s="194">
        <x:v>1</x:v>
      </x:c>
      <x:c r="I5651" s="448" t="s">
        <x:v>7755</x:v>
      </x:c>
    </x:row>
    <x:row r="5652" spans="3:9">
      <x:c r="C5652" s="195" t="s">
        <x:v>1823</x:v>
      </x:c>
      <x:c r="D5652" s="194" t="str">
        <x:f t="shared" si="184"/>
        <x:v>Earring</x:v>
      </x:c>
      <x:c r="E5652" s="194">
        <x:v>1</x:v>
      </x:c>
      <x:c r="F5652" s="195" t="s">
        <x:v>11054</x:v>
      </x:c>
      <x:c r="G5652" s="194" t="str">
        <x:f>IF(MID(F5652,LEN(F5652)-2,1)="1","Earring",IF(MID(F5652,LEN(F5652)-2,1)="2","Necklace",IF(MID(F5652,LEN(F5652)-2,1)="3","Bracelet",IF(MID(F5652,LEN(F5652)-2,1)="4","Ring",IF(MID(F5652,LEN(F5652)-2,1)="5","Anklet","")))))</x:f>
        <x:v>Bracelet</x:v>
      </x:c>
      <x:c r="H5652" s="194">
        <x:v>2</x:v>
      </x:c>
      <x:c r="I5652" s="448" t="s">
        <x:v>7755</x:v>
      </x:c>
    </x:row>
    <x:row r="5653" spans="3:9">
      <x:c r="C5653" s="195" t="s">
        <x:v>4807</x:v>
      </x:c>
      <x:c r="D5653" s="194" t="str">
        <x:f t="shared" si="184"/>
        <x:v>Earring</x:v>
      </x:c>
      <x:c r="E5653" s="194">
        <x:v>1</x:v>
      </x:c>
      <x:c r="F5653" s="195" t="s">
        <x:v>10897</x:v>
      </x:c>
      <x:c r="G5653" s="194" t="s">
        <x:v>2999</x:v>
      </x:c>
      <x:c r="H5653" s="194">
        <x:v>1</x:v>
      </x:c>
      <x:c r="I5653" s="448" t="s">
        <x:v>7755</x:v>
      </x:c>
    </x:row>
    <x:row r="5654" spans="3:9">
      <x:c r="C5654" s="195" t="s">
        <x:v>6627</x:v>
      </x:c>
      <x:c r="D5654" s="194" t="str">
        <x:f t="shared" si="184"/>
        <x:v>Earring</x:v>
      </x:c>
      <x:c r="E5654" s="194">
        <x:v>1</x:v>
      </x:c>
      <x:c r="F5654" s="195" t="s">
        <x:v>6627</x:v>
      </x:c>
      <x:c r="G5654" s="194" t="str">
        <x:f>IF(MID(F5654,LEN(F5654)-2,1)="1","Earring",IF(MID(F5654,LEN(F5654)-2,1)="2","Necklace",IF(MID(F5654,LEN(F5654)-2,1)="3","Bracelet",IF(MID(F5654,LEN(F5654)-2,1)="4","Ring",IF(MID(F5654,LEN(F5654)-2,1)="5","Anklet","")))))</x:f>
        <x:v>Earring</x:v>
      </x:c>
      <x:c r="H5654" s="194">
        <x:v>1</x:v>
      </x:c>
      <x:c r="I5654" s="448" t="s">
        <x:v>4958</x:v>
      </x:c>
    </x:row>
    <x:row r="5655" spans="3:9">
      <x:c r="C5655" s="195" t="s">
        <x:v>10972</x:v>
      </x:c>
      <x:c r="D5655" s="194" t="str">
        <x:f t="shared" si="184"/>
        <x:v>Earring</x:v>
      </x:c>
      <x:c r="E5655" s="194">
        <x:v>1</x:v>
      </x:c>
      <x:c r="F5655" s="195" t="s">
        <x:v>10972</x:v>
      </x:c>
      <x:c r="G5655" s="194" t="str">
        <x:f>IF(MID(F5655,LEN(F5655)-2,1)="1","Earring",IF(MID(F5655,LEN(F5655)-2,1)="2","Necklace",IF(MID(F5655,LEN(F5655)-2,1)="3","Bracelet",IF(MID(F5655,LEN(F5655)-2,1)="4","Ring",IF(MID(F5655,LEN(F5655)-2,1)="5","Anklet","")))))</x:f>
        <x:v>Earring</x:v>
      </x:c>
      <x:c r="H5655" s="194">
        <x:v>1</x:v>
      </x:c>
      <x:c r="I5655" s="448"/>
    </x:row>
    <x:row r="5656" spans="3:9">
      <x:c r="C5656" s="195" t="s">
        <x:v>4408</x:v>
      </x:c>
      <x:c r="D5656" s="194" t="str">
        <x:f t="shared" si="184"/>
        <x:v>Ring</x:v>
      </x:c>
      <x:c r="E5656" s="194">
        <x:v>1</x:v>
      </x:c>
      <x:c r="F5656" s="195" t="s">
        <x:v>4408</x:v>
      </x:c>
      <x:c r="G5656" s="194" t="str">
        <x:f>IF(MID(F5656,LEN(F5656)-2,1)="1","Earring",IF(MID(F5656,LEN(F5656)-2,1)="2","Necklace",IF(MID(F5656,LEN(F5656)-2,1)="3","Bracelet",IF(MID(F5656,LEN(F5656)-2,1)="4","Ring",IF(MID(F5656,LEN(F5656)-2,1)="5","Anklet","")))))</x:f>
        <x:v>Ring</x:v>
      </x:c>
      <x:c r="H5656" s="194">
        <x:v>1</x:v>
      </x:c>
      <x:c r="I5656" s="448"/>
    </x:row>
    <x:row r="5657" spans="3:9">
      <x:c r="C5657" s="195" t="s">
        <x:v>4316</x:v>
      </x:c>
      <x:c r="D5657" s="194" t="str">
        <x:f t="shared" si="184"/>
        <x:v>Ring</x:v>
      </x:c>
      <x:c r="E5657" s="194">
        <x:v>1</x:v>
      </x:c>
      <x:c r="F5657" s="195" t="s">
        <x:v>4316</x:v>
      </x:c>
      <x:c r="G5657" s="194" t="str">
        <x:f>IF(MID(F5657,LEN(F5657)-2,1)="1","Earring",IF(MID(F5657,LEN(F5657)-2,1)="2","Necklace",IF(MID(F5657,LEN(F5657)-2,1)="3","Bracelet",IF(MID(F5657,LEN(F5657)-2,1)="4","Ring",IF(MID(F5657,LEN(F5657)-2,1)="5","Anklet","")))))</x:f>
        <x:v>Ring</x:v>
      </x:c>
      <x:c r="H5657" s="194">
        <x:v>1</x:v>
      </x:c>
      <x:c r="I5657" s="448"/>
    </x:row>
    <x:row r="5658" spans="5:5">
      <x:c r="E5658" s="194">
        <x:f>SUM(E5647:E5657)</x:f>
        <x:v>12</x:v>
      </x:c>
    </x:row>
    <x:row r="5659" spans="1:9">
      <x:c r="A5659" s="186">
        <x:v>46114</x:v>
      </x:c>
      <x:c r="B5659" s="452" t="s">
        <x:v>7753</x:v>
      </x:c>
      <x:c r="C5659" s="195" t="s">
        <x:v>2349</x:v>
      </x:c>
      <x:c r="D5659" s="194" t="str">
        <x:f t="shared" ref="D5659:D5664" si="185">IF(MID(C5659,LEN(C5659)-2,1)="1","Earring",IF(MID(C5659,LEN(C5659)-2,1)="2","Necklace",IF(MID(C5659,LEN(C5659)-2,1)="3","Bracelet",IF(MID(C5659,LEN(C5659)-2,1)="4","Ring",IF(MID(C5659,LEN(C5659)-2,1)="5","Anklet","")))))</x:f>
        <x:v>Earring</x:v>
      </x:c>
      <x:c r="E5659" s="194">
        <x:v>1</x:v>
      </x:c>
      <x:c r="F5659" s="195" t="s">
        <x:v>6626</x:v>
      </x:c>
      <x:c r="G5659" s="194" t="str">
        <x:f>IF(MID(F5659,LEN(F5659)-2,1)="1","Earring",IF(MID(F5659,LEN(F5659)-2,1)="2","Necklace",IF(MID(F5659,LEN(F5659)-2,1)="3","Bracelet",IF(MID(F5659,LEN(F5659)-2,1)="4","Ring",IF(MID(F5659,LEN(F5659)-2,1)="5","Anklet","")))))</x:f>
        <x:v>Necklace</x:v>
      </x:c>
      <x:c r="H5659" s="194">
        <x:v>1</x:v>
      </x:c>
      <x:c r="I5659" s="448"/>
    </x:row>
    <x:row r="5660" spans="3:9">
      <x:c r="C5660" s="195" t="s">
        <x:v>10939</x:v>
      </x:c>
      <x:c r="D5660" s="194" t="str">
        <x:f t="shared" si="185"/>
        <x:v>Earring</x:v>
      </x:c>
      <x:c r="E5660" s="194">
        <x:v>1</x:v>
      </x:c>
      <x:c r="F5660" s="195" t="s">
        <x:v>2349</x:v>
      </x:c>
      <x:c r="G5660" s="194" t="str">
        <x:f>IF(MID(F5660,LEN(F5660)-2,1)="1","Earring",IF(MID(F5660,LEN(F5660)-2,1)="2","Necklace",IF(MID(F5660,LEN(F5660)-2,1)="3","Bracelet",IF(MID(F5660,LEN(F5660)-2,1)="4","Ring",IF(MID(F5660,LEN(F5660)-2,1)="5","Anklet","")))))</x:f>
        <x:v>Earring</x:v>
      </x:c>
      <x:c r="H5660" s="194">
        <x:v>1</x:v>
      </x:c>
      <x:c r="I5660" s="448" t="s">
        <x:v>7755</x:v>
      </x:c>
    </x:row>
    <x:row r="5661" spans="3:9">
      <x:c r="C5661" s="195" t="s">
        <x:v>6626</x:v>
      </x:c>
      <x:c r="D5661" s="194" t="str">
        <x:f t="shared" si="185"/>
        <x:v>Necklace</x:v>
      </x:c>
      <x:c r="E5661" s="194">
        <x:v>1</x:v>
      </x:c>
      <x:c r="F5661" s="195" t="s">
        <x:v>10939</x:v>
      </x:c>
      <x:c r="G5661" s="194" t="str">
        <x:f>IF(MID(F5661,LEN(F5661)-2,1)="1","Earring",IF(MID(F5661,LEN(F5661)-2,1)="2","Necklace",IF(MID(F5661,LEN(F5661)-2,1)="3","Bracelet",IF(MID(F5661,LEN(F5661)-2,1)="4","Ring",IF(MID(F5661,LEN(F5661)-2,1)="5","Anklet","")))))</x:f>
        <x:v>Earring</x:v>
      </x:c>
      <x:c r="H5661" s="194">
        <x:v>1</x:v>
      </x:c>
      <x:c r="I5661" s="448"/>
    </x:row>
    <x:row r="5662" spans="3:9">
      <x:c r="C5662" s="195" t="s">
        <x:v>10927</x:v>
      </x:c>
      <x:c r="D5662" s="194" t="str">
        <x:f t="shared" si="185"/>
        <x:v>Necklace</x:v>
      </x:c>
      <x:c r="E5662" s="194">
        <x:v>1</x:v>
      </x:c>
      <x:c r="F5662" s="195" t="s">
        <x:v>10927</x:v>
      </x:c>
      <x:c r="G5662" s="194" t="str">
        <x:f>IF(MID(F5662,LEN(F5662)-2,1)="1","Earring",IF(MID(F5662,LEN(F5662)-2,1)="2","Necklace",IF(MID(F5662,LEN(F5662)-2,1)="3","Bracelet",IF(MID(F5662,LEN(F5662)-2,1)="4","Ring",IF(MID(F5662,LEN(F5662)-2,1)="5","Anklet","")))))</x:f>
        <x:v>Necklace</x:v>
      </x:c>
      <x:c r="H5662" s="194">
        <x:v>1</x:v>
      </x:c>
      <x:c r="I5662" s="448"/>
    </x:row>
    <x:row r="5663" spans="3:9">
      <x:c r="C5663" s="195" t="s">
        <x:v>6891</x:v>
      </x:c>
      <x:c r="D5663" s="194" t="str">
        <x:f t="shared" si="185"/>
        <x:v>Necklace</x:v>
      </x:c>
      <x:c r="E5663" s="194">
        <x:v>1</x:v>
      </x:c>
      <x:c r="F5663" s="195" t="s">
        <x:v>6891</x:v>
      </x:c>
      <x:c r="G5663" s="194" t="str">
        <x:f>IF(MID(F5663,LEN(F5663)-2,1)="1","Earring",IF(MID(F5663,LEN(F5663)-2,1)="2","Necklace",IF(MID(F5663,LEN(F5663)-2,1)="3","Bracelet",IF(MID(F5663,LEN(F5663)-2,1)="4","Ring",IF(MID(F5663,LEN(F5663)-2,1)="5","Anklet","")))))</x:f>
        <x:v>Necklace</x:v>
      </x:c>
      <x:c r="H5663" s="194">
        <x:v>1</x:v>
      </x:c>
      <x:c r="I5663" s="448"/>
    </x:row>
    <x:row r="5664" spans="3:9">
      <x:c r="C5664" s="195" t="s">
        <x:v>4675</x:v>
      </x:c>
      <x:c r="D5664" s="194" t="str">
        <x:f t="shared" si="185"/>
        <x:v>Ring</x:v>
      </x:c>
      <x:c r="E5664" s="194">
        <x:v>1</x:v>
      </x:c>
      <x:c r="F5664" s="195" t="s">
        <x:v>4675</x:v>
      </x:c>
      <x:c r="G5664" s="194" t="str">
        <x:f>IF(MID(F5664,LEN(F5664)-2,1)="1","Earring",IF(MID(F5664,LEN(F5664)-2,1)="2","Necklace",IF(MID(F5664,LEN(F5664)-2,1)="3","Bracelet",IF(MID(F5664,LEN(F5664)-2,1)="4","Ring",IF(MID(F5664,LEN(F5664)-2,1)="5","Anklet","")))))</x:f>
        <x:v>Ring</x:v>
      </x:c>
      <x:c r="H5664" s="194">
        <x:v>1</x:v>
      </x:c>
      <x:c r="I5664" s="448"/>
    </x:row>
    <x:row r="5665" spans="5:5">
      <x:c r="E5665" s="194">
        <x:f>SUM(E5659:E5664)</x:f>
        <x:v>6</x:v>
      </x:c>
    </x:row>
    <x:row r="5666" spans="1:9">
      <x:c r="A5666" s="186">
        <x:v>46115</x:v>
      </x:c>
      <x:c r="B5666" s="452" t="s">
        <x:v>7716</x:v>
      </x:c>
      <x:c r="C5666" s="195" t="s">
        <x:v>3402</x:v>
      </x:c>
      <x:c r="D5666" s="194" t="s">
        <x:v>2999</x:v>
      </x:c>
      <x:c r="E5666" s="194">
        <x:v>1</x:v>
      </x:c>
      <x:c r="F5666" s="195" t="s">
        <x:v>3402</x:v>
      </x:c>
      <x:c r="G5666" s="194" t="s">
        <x:v>2999</x:v>
      </x:c>
      <x:c r="H5666" s="194">
        <x:v>1</x:v>
      </x:c>
      <x:c r="I5666" s="448" t="s">
        <x:v>7755</x:v>
      </x:c>
    </x:row>
    <x:row r="5667" spans="3:9">
      <x:c r="C5667" s="195" t="s">
        <x:v>6098</x:v>
      </x:c>
      <x:c r="D5667" s="194" t="s">
        <x:v>2999</x:v>
      </x:c>
      <x:c r="E5667" s="194">
        <x:v>1</x:v>
      </x:c>
      <x:c r="F5667" s="195" t="s">
        <x:v>6098</x:v>
      </x:c>
      <x:c r="G5667" s="194" t="s">
        <x:v>2999</x:v>
      </x:c>
      <x:c r="H5667" s="194">
        <x:v>1</x:v>
      </x:c>
      <x:c r="I5667" s="448"/>
    </x:row>
    <x:row r="5668" spans="3:9">
      <x:c r="C5668" s="195" t="s">
        <x:v>11160</x:v>
      </x:c>
      <x:c r="D5668" s="194" t="s">
        <x:v>2999</x:v>
      </x:c>
      <x:c r="E5668" s="194">
        <x:v>1</x:v>
      </x:c>
      <x:c r="F5668" s="195" t="s">
        <x:v>11069</x:v>
      </x:c>
      <x:c r="G5668" s="194" t="str">
        <x:f>IF(MID(F5668,LEN(F5668)-2,1)="1","Earring",IF(MID(F5668,LEN(F5668)-2,1)="2","Necklace",IF(MID(F5668,LEN(F5668)-2,1)="3","Bracelet",IF(MID(F5668,LEN(F5668)-2,1)="4","Ring",IF(MID(F5668,LEN(F5668)-2,1)="5","Anklet","")))))</x:f>
        <x:v>Earring</x:v>
      </x:c>
      <x:c r="H5668" s="194">
        <x:v>1</x:v>
      </x:c>
      <x:c r="I5668" s="448"/>
    </x:row>
    <x:row r="5669" spans="3:9">
      <x:c r="C5669" s="195" t="s">
        <x:v>11157</x:v>
      </x:c>
      <x:c r="D5669" s="194" t="str">
        <x:f t="shared" ref="D5669:D5677" si="186">IF(MID(C5669,LEN(C5669)-2,1)="1","Earring",IF(MID(C5669,LEN(C5669)-2,1)="2","Necklace",IF(MID(C5669,LEN(C5669)-2,1)="3","Bracelet",IF(MID(C5669,LEN(C5669)-2,1)="4","Ring",IF(MID(C5669,LEN(C5669)-2,1)="5","Anklet","")))))</x:f>
        <x:v>Bracelet</x:v>
      </x:c>
      <x:c r="E5669" s="194">
        <x:v>1</x:v>
      </x:c>
      <x:c r="F5669" s="195" t="s">
        <x:v>11144</x:v>
      </x:c>
      <x:c r="G5669" s="194" t="str">
        <x:f>IF(MID(F5669,LEN(F5669)-2,1)="1","Earring",IF(MID(F5669,LEN(F5669)-2,1)="2","Necklace",IF(MID(F5669,LEN(F5669)-2,1)="3","Bracelet",IF(MID(F5669,LEN(F5669)-2,1)="4","Ring",IF(MID(F5669,LEN(F5669)-2,1)="5","Anklet","")))))</x:f>
        <x:v>Necklace</x:v>
      </x:c>
      <x:c r="H5669" s="194">
        <x:v>1</x:v>
      </x:c>
      <x:c r="I5669" s="448" t="s">
        <x:v>7755</x:v>
      </x:c>
    </x:row>
    <x:row r="5670" spans="3:9">
      <x:c r="C5670" s="195" t="s">
        <x:v>11069</x:v>
      </x:c>
      <x:c r="D5670" s="194" t="str">
        <x:f t="shared" si="186"/>
        <x:v>Earring</x:v>
      </x:c>
      <x:c r="E5670" s="194">
        <x:v>1</x:v>
      </x:c>
      <x:c r="F5670" s="195" t="s">
        <x:v>10948</x:v>
      </x:c>
      <x:c r="G5670" s="194" t="str">
        <x:f>IF(MID(F5670,LEN(F5670)-2,1)="1","Earring",IF(MID(F5670,LEN(F5670)-2,1)="2","Necklace",IF(MID(F5670,LEN(F5670)-2,1)="3","Bracelet",IF(MID(F5670,LEN(F5670)-2,1)="4","Ring",IF(MID(F5670,LEN(F5670)-2,1)="5","Anklet","")))))</x:f>
        <x:v>Necklace</x:v>
      </x:c>
      <x:c r="H5670" s="194">
        <x:v>1</x:v>
      </x:c>
      <x:c r="I5670" s="448" t="s">
        <x:v>7755</x:v>
      </x:c>
    </x:row>
    <x:row r="5671" spans="3:9">
      <x:c r="C5671" s="195" t="s">
        <x:v>10957</x:v>
      </x:c>
      <x:c r="D5671" s="194" t="str">
        <x:f t="shared" si="186"/>
        <x:v>Earring</x:v>
      </x:c>
      <x:c r="E5671" s="194">
        <x:v>1</x:v>
      </x:c>
      <x:c r="F5671" s="195" t="s">
        <x:v>11160</x:v>
      </x:c>
      <x:c r="G5671" s="194" t="s">
        <x:v>2999</x:v>
      </x:c>
      <x:c r="H5671" s="194">
        <x:v>1</x:v>
      </x:c>
      <x:c r="I5671" s="448" t="s">
        <x:v>7755</x:v>
      </x:c>
    </x:row>
    <x:row r="5672" spans="3:9">
      <x:c r="C5672" s="195" t="s">
        <x:v>11070</x:v>
      </x:c>
      <x:c r="D5672" s="194" t="str">
        <x:f t="shared" si="186"/>
        <x:v>Earring</x:v>
      </x:c>
      <x:c r="E5672" s="194">
        <x:v>1</x:v>
      </x:c>
      <x:c r="F5672" s="195" t="s">
        <x:v>10957</x:v>
      </x:c>
      <x:c r="G5672" s="194" t="str">
        <x:f>IF(MID(F5672,LEN(F5672)-2,1)="1","Earring",IF(MID(F5672,LEN(F5672)-2,1)="2","Necklace",IF(MID(F5672,LEN(F5672)-2,1)="3","Bracelet",IF(MID(F5672,LEN(F5672)-2,1)="4","Ring",IF(MID(F5672,LEN(F5672)-2,1)="5","Anklet","")))))</x:f>
        <x:v>Earring</x:v>
      </x:c>
      <x:c r="H5672" s="194">
        <x:v>1</x:v>
      </x:c>
      <x:c r="I5672" s="448" t="s">
        <x:v>4958</x:v>
      </x:c>
    </x:row>
    <x:row r="5673" spans="3:9">
      <x:c r="C5673" s="195" t="s">
        <x:v>6730</x:v>
      </x:c>
      <x:c r="D5673" s="194" t="str">
        <x:f t="shared" si="186"/>
        <x:v>Earring</x:v>
      </x:c>
      <x:c r="E5673" s="194">
        <x:v>1</x:v>
      </x:c>
      <x:c r="F5673" s="195" t="s">
        <x:v>11157</x:v>
      </x:c>
      <x:c r="G5673" s="194" t="str">
        <x:f>IF(MID(F5673,LEN(F5673)-2,1)="1","Earring",IF(MID(F5673,LEN(F5673)-2,1)="2","Necklace",IF(MID(F5673,LEN(F5673)-2,1)="3","Bracelet",IF(MID(F5673,LEN(F5673)-2,1)="4","Ring",IF(MID(F5673,LEN(F5673)-2,1)="5","Anklet","")))))</x:f>
        <x:v>Bracelet</x:v>
      </x:c>
      <x:c r="H5673" s="194">
        <x:v>1</x:v>
      </x:c>
      <x:c r="I5673" s="448" t="s">
        <x:v>7755</x:v>
      </x:c>
    </x:row>
    <x:row r="5674" spans="3:9">
      <x:c r="C5674" s="195" t="s">
        <x:v>6161</x:v>
      </x:c>
      <x:c r="D5674" s="194" t="str">
        <x:f t="shared" si="186"/>
        <x:v>Earring</x:v>
      </x:c>
      <x:c r="E5674" s="194">
        <x:v>1</x:v>
      </x:c>
      <x:c r="F5674" s="195" t="s">
        <x:v>11070</x:v>
      </x:c>
      <x:c r="G5674" s="194" t="str">
        <x:f>IF(MID(F5674,LEN(F5674)-2,1)="1","Earring",IF(MID(F5674,LEN(F5674)-2,1)="2","Necklace",IF(MID(F5674,LEN(F5674)-2,1)="3","Bracelet",IF(MID(F5674,LEN(F5674)-2,1)="4","Ring",IF(MID(F5674,LEN(F5674)-2,1)="5","Anklet","")))))</x:f>
        <x:v>Earring</x:v>
      </x:c>
      <x:c r="H5674" s="194">
        <x:v>1</x:v>
      </x:c>
      <x:c r="I5674" s="448" t="s">
        <x:v>4958</x:v>
      </x:c>
    </x:row>
    <x:row r="5675" spans="3:9">
      <x:c r="C5675" s="195" t="s">
        <x:v>11144</x:v>
      </x:c>
      <x:c r="D5675" s="194" t="str">
        <x:f t="shared" si="186"/>
        <x:v>Necklace</x:v>
      </x:c>
      <x:c r="E5675" s="194">
        <x:v>1</x:v>
      </x:c>
      <x:c r="F5675" s="195" t="s">
        <x:v>9526</x:v>
      </x:c>
      <x:c r="G5675" s="194" t="str">
        <x:f>IF(MID(F5675,LEN(F5675)-2,1)="1","Earring",IF(MID(F5675,LEN(F5675)-2,1)="2","Necklace",IF(MID(F5675,LEN(F5675)-2,1)="3","Bracelet",IF(MID(F5675,LEN(F5675)-2,1)="4","Ring",IF(MID(F5675,LEN(F5675)-2,1)="5","Anklet","")))))</x:f>
        <x:v>Necklace</x:v>
      </x:c>
      <x:c r="H5675" s="194">
        <x:v>1</x:v>
      </x:c>
      <x:c r="I5675" s="448"/>
    </x:row>
    <x:row r="5676" spans="3:9">
      <x:c r="C5676" s="195" t="s">
        <x:v>10948</x:v>
      </x:c>
      <x:c r="D5676" s="194" t="str">
        <x:f t="shared" si="186"/>
        <x:v>Necklace</x:v>
      </x:c>
      <x:c r="E5676" s="194">
        <x:v>1</x:v>
      </x:c>
      <x:c r="F5676" s="195" t="s">
        <x:v>6730</x:v>
      </x:c>
      <x:c r="G5676" s="194" t="str">
        <x:f>IF(MID(F5676,LEN(F5676)-2,1)="1","Earring",IF(MID(F5676,LEN(F5676)-2,1)="2","Necklace",IF(MID(F5676,LEN(F5676)-2,1)="3","Bracelet",IF(MID(F5676,LEN(F5676)-2,1)="4","Ring",IF(MID(F5676,LEN(F5676)-2,1)="5","Anklet","")))))</x:f>
        <x:v>Earring</x:v>
      </x:c>
      <x:c r="H5676" s="194">
        <x:v>1</x:v>
      </x:c>
      <x:c r="I5676" s="448"/>
    </x:row>
    <x:row r="5677" spans="3:9">
      <x:c r="C5677" s="195" t="s">
        <x:v>9526</x:v>
      </x:c>
      <x:c r="D5677" s="194" t="str">
        <x:f t="shared" si="186"/>
        <x:v>Necklace</x:v>
      </x:c>
      <x:c r="E5677" s="194">
        <x:v>1</x:v>
      </x:c>
      <x:c r="F5677" s="195" t="s">
        <x:v>6161</x:v>
      </x:c>
      <x:c r="G5677" s="194" t="str">
        <x:f>IF(MID(F5677,LEN(F5677)-2,1)="1","Earring",IF(MID(F5677,LEN(F5677)-2,1)="2","Necklace",IF(MID(F5677,LEN(F5677)-2,1)="3","Bracelet",IF(MID(F5677,LEN(F5677)-2,1)="4","Ring",IF(MID(F5677,LEN(F5677)-2,1)="5","Anklet","")))))</x:f>
        <x:v>Earring</x:v>
      </x:c>
      <x:c r="H5677" s="194">
        <x:v>1</x:v>
      </x:c>
      <x:c r="I5677" s="448"/>
    </x:row>
    <x:row r="5678" spans="5:5">
      <x:c r="E5678" s="194">
        <x:f>SUM(E5666:E5677)</x:f>
        <x:v>12</x:v>
      </x:c>
    </x:row>
    <x:row r="5679" spans="1:9">
      <x:c r="A5679" s="186">
        <x:v>46116</x:v>
      </x:c>
      <x:c r="B5679" s="452" t="s">
        <x:v>7734</x:v>
      </x:c>
      <x:c r="C5679" s="195" t="s">
        <x:v>10989</x:v>
      </x:c>
      <x:c r="D5679" s="194" t="s">
        <x:v>2999</x:v>
      </x:c>
      <x:c r="E5679" s="194">
        <x:v>1</x:v>
      </x:c>
      <x:c r="F5679" s="195" t="s">
        <x:v>11062</x:v>
      </x:c>
      <x:c r="G5679" s="194" t="str">
        <x:f>IF(MID(F5679,LEN(F5679)-2,1)="1","Earring",IF(MID(F5679,LEN(F5679)-2,1)="2","Necklace",IF(MID(F5679,LEN(F5679)-2,1)="3","Bracelet",IF(MID(F5679,LEN(F5679)-2,1)="4","Ring",IF(MID(F5679,LEN(F5679)-2,1)="5","Anklet","")))))</x:f>
        <x:v>Bracelet</x:v>
      </x:c>
      <x:c r="H5679" s="194">
        <x:v>1</x:v>
      </x:c>
      <x:c r="I5679" s="448" t="s">
        <x:v>4958</x:v>
      </x:c>
    </x:row>
    <x:row r="5680" spans="3:9">
      <x:c r="C5680" s="195" t="s">
        <x:v>11062</x:v>
      </x:c>
      <x:c r="D5680" s="194" t="str">
        <x:f t="shared" ref="D5680:D5685" si="187">IF(MID(C5680,LEN(C5680)-2,1)="1","Earring",IF(MID(C5680,LEN(C5680)-2,1)="2","Necklace",IF(MID(C5680,LEN(C5680)-2,1)="3","Bracelet",IF(MID(C5680,LEN(C5680)-2,1)="4","Ring",IF(MID(C5680,LEN(C5680)-2,1)="5","Anklet","")))))</x:f>
        <x:v>Bracelet</x:v>
      </x:c>
      <x:c r="E5680" s="194">
        <x:v>1</x:v>
      </x:c>
      <x:c r="F5680" s="195" t="s">
        <x:v>4718</x:v>
      </x:c>
      <x:c r="G5680" s="194" t="str">
        <x:f>IF(MID(F5680,LEN(F5680)-2,1)="1","Earring",IF(MID(F5680,LEN(F5680)-2,1)="2","Necklace",IF(MID(F5680,LEN(F5680)-2,1)="3","Bracelet",IF(MID(F5680,LEN(F5680)-2,1)="4","Ring",IF(MID(F5680,LEN(F5680)-2,1)="5","Anklet","")))))</x:f>
        <x:v>Earring</x:v>
      </x:c>
      <x:c r="H5680" s="194">
        <x:v>1</x:v>
      </x:c>
      <x:c r="I5680" s="448"/>
    </x:row>
    <x:row r="5681" spans="3:9">
      <x:c r="C5681" s="195" t="s">
        <x:v>1811</x:v>
      </x:c>
      <x:c r="D5681" s="194" t="str">
        <x:f t="shared" si="187"/>
        <x:v>Bracelet</x:v>
      </x:c>
      <x:c r="E5681" s="194">
        <x:v>1</x:v>
      </x:c>
      <x:c r="F5681" s="195" t="s">
        <x:v>6294</x:v>
      </x:c>
      <x:c r="G5681" s="194" t="str">
        <x:f>IF(MID(F5681,LEN(F5681)-2,1)="1","Earring",IF(MID(F5681,LEN(F5681)-2,1)="2","Necklace",IF(MID(F5681,LEN(F5681)-2,1)="3","Bracelet",IF(MID(F5681,LEN(F5681)-2,1)="4","Ring",IF(MID(F5681,LEN(F5681)-2,1)="5","Anklet","")))))</x:f>
        <x:v>Earring</x:v>
      </x:c>
      <x:c r="H5681" s="194">
        <x:v>1</x:v>
      </x:c>
      <x:c r="I5681" s="448"/>
    </x:row>
    <x:row r="5682" spans="3:9">
      <x:c r="C5682" s="195" t="s">
        <x:v>11055</x:v>
      </x:c>
      <x:c r="D5682" s="194" t="str">
        <x:f t="shared" si="187"/>
        <x:v>Bracelet</x:v>
      </x:c>
      <x:c r="E5682" s="194">
        <x:v>1</x:v>
      </x:c>
      <x:c r="F5682" s="195" t="s">
        <x:v>1811</x:v>
      </x:c>
      <x:c r="G5682" s="194" t="str">
        <x:f>IF(MID(F5682,LEN(F5682)-2,1)="1","Earring",IF(MID(F5682,LEN(F5682)-2,1)="2","Necklace",IF(MID(F5682,LEN(F5682)-2,1)="3","Bracelet",IF(MID(F5682,LEN(F5682)-2,1)="4","Ring",IF(MID(F5682,LEN(F5682)-2,1)="5","Anklet","")))))</x:f>
        <x:v>Bracelet</x:v>
      </x:c>
      <x:c r="H5682" s="194">
        <x:v>1</x:v>
      </x:c>
      <x:c r="I5682" s="448"/>
    </x:row>
    <x:row r="5683" spans="3:9">
      <x:c r="C5683" s="195" t="s">
        <x:v>4718</x:v>
      </x:c>
      <x:c r="D5683" s="194" t="str">
        <x:f t="shared" si="187"/>
        <x:v>Earring</x:v>
      </x:c>
      <x:c r="E5683" s="194">
        <x:v>1</x:v>
      </x:c>
      <x:c r="F5683" s="195" t="s">
        <x:v>11055</x:v>
      </x:c>
      <x:c r="G5683" s="194" t="str">
        <x:f>IF(MID(F5683,LEN(F5683)-2,1)="1","Earring",IF(MID(F5683,LEN(F5683)-2,1)="2","Necklace",IF(MID(F5683,LEN(F5683)-2,1)="3","Bracelet",IF(MID(F5683,LEN(F5683)-2,1)="4","Ring",IF(MID(F5683,LEN(F5683)-2,1)="5","Anklet","")))))</x:f>
        <x:v>Bracelet</x:v>
      </x:c>
      <x:c r="H5683" s="194">
        <x:v>1</x:v>
      </x:c>
      <x:c r="I5683" s="448"/>
    </x:row>
    <x:row r="5684" spans="3:9">
      <x:c r="C5684" s="195" t="s">
        <x:v>6294</x:v>
      </x:c>
      <x:c r="D5684" s="194" t="str">
        <x:f t="shared" si="187"/>
        <x:v>Earring</x:v>
      </x:c>
      <x:c r="E5684" s="194">
        <x:v>1</x:v>
      </x:c>
      <x:c r="F5684" s="195" t="s">
        <x:v>10989</x:v>
      </x:c>
      <x:c r="G5684" s="194" t="s">
        <x:v>2999</x:v>
      </x:c>
      <x:c r="H5684" s="194">
        <x:v>1</x:v>
      </x:c>
      <x:c r="I5684" s="448"/>
    </x:row>
    <x:row r="5685" spans="3:9">
      <x:c r="C5685" s="195" t="s">
        <x:v>4702</x:v>
      </x:c>
      <x:c r="D5685" s="194" t="str">
        <x:f t="shared" si="187"/>
        <x:v>Necklace</x:v>
      </x:c>
      <x:c r="E5685" s="194">
        <x:v>1</x:v>
      </x:c>
      <x:c r="F5685" s="195" t="s">
        <x:v>4702</x:v>
      </x:c>
      <x:c r="G5685" s="194" t="str">
        <x:f>IF(MID(F5685,LEN(F5685)-2,1)="1","Earring",IF(MID(F5685,LEN(F5685)-2,1)="2","Necklace",IF(MID(F5685,LEN(F5685)-2,1)="3","Bracelet",IF(MID(F5685,LEN(F5685)-2,1)="4","Ring",IF(MID(F5685,LEN(F5685)-2,1)="5","Anklet","")))))</x:f>
        <x:v>Necklace</x:v>
      </x:c>
      <x:c r="H5685" s="194">
        <x:v>1</x:v>
      </x:c>
      <x:c r="I5685" s="448" t="s">
        <x:v>4958</x:v>
      </x:c>
    </x:row>
    <x:row r="5686" spans="5:5">
      <x:c r="E5686" s="194">
        <x:f>SUM(E5679:E5685)</x:f>
        <x:v>7</x:v>
      </x:c>
    </x:row>
    <x:row r="5687" spans="1:9">
      <x:c r="A5687" s="186">
        <x:v>46117</x:v>
      </x:c>
      <x:c r="B5687" s="452" t="s">
        <x:v>7772</x:v>
      </x:c>
      <x:c r="C5687" s="195" t="s">
        <x:v>8873</x:v>
      </x:c>
      <x:c r="D5687" s="194" t="str">
        <x:f t="shared" ref="D5687:D5692" si="188">IF(MID(C5687,LEN(C5687)-2,1)="1","Earring",IF(MID(C5687,LEN(C5687)-2,1)="2","Necklace",IF(MID(C5687,LEN(C5687)-2,1)="3","Bracelet",IF(MID(C5687,LEN(C5687)-2,1)="4","Ring",IF(MID(C5687,LEN(C5687)-2,1)="5","Anklet","")))))</x:f>
        <x:v>Earring</x:v>
      </x:c>
      <x:c r="E5687" s="194">
        <x:v>1</x:v>
      </x:c>
      <x:c r="F5687" s="195" t="s">
        <x:v>8873</x:v>
      </x:c>
      <x:c r="G5687" s="194" t="str">
        <x:f>IF(MID(F5687,LEN(F5687)-2,1)="1","Earring",IF(MID(F5687,LEN(F5687)-2,1)="2","Necklace",IF(MID(F5687,LEN(F5687)-2,1)="3","Bracelet",IF(MID(F5687,LEN(F5687)-2,1)="4","Ring",IF(MID(F5687,LEN(F5687)-2,1)="5","Anklet","")))))</x:f>
        <x:v>Earring</x:v>
      </x:c>
      <x:c r="H5687" s="194">
        <x:v>1</x:v>
      </x:c>
      <x:c r="I5687" s="448"/>
    </x:row>
    <x:row r="5688" spans="3:9">
      <x:c r="C5688" s="195" t="s">
        <x:v>11171</x:v>
      </x:c>
      <x:c r="D5688" s="194" t="str">
        <x:f t="shared" si="188"/>
        <x:v>Earring</x:v>
      </x:c>
      <x:c r="E5688" s="194">
        <x:v>1</x:v>
      </x:c>
      <x:c r="F5688" s="195" t="s">
        <x:v>11044</x:v>
      </x:c>
      <x:c r="G5688" s="194" t="str">
        <x:f>IF(MID(F5688,LEN(F5688)-2,1)="1","Earring",IF(MID(F5688,LEN(F5688)-2,1)="2","Necklace",IF(MID(F5688,LEN(F5688)-2,1)="3","Bracelet",IF(MID(F5688,LEN(F5688)-2,1)="4","Ring",IF(MID(F5688,LEN(F5688)-2,1)="5","Anklet","")))))</x:f>
        <x:v>Necklace</x:v>
      </x:c>
      <x:c r="H5688" s="194">
        <x:v>2</x:v>
      </x:c>
      <x:c r="I5688" s="448"/>
    </x:row>
    <x:row r="5689" spans="3:9">
      <x:c r="C5689" s="195" t="s">
        <x:v>1889</x:v>
      </x:c>
      <x:c r="D5689" s="194" t="str">
        <x:f t="shared" si="188"/>
        <x:v>Earring</x:v>
      </x:c>
      <x:c r="E5689" s="194">
        <x:v>1</x:v>
      </x:c>
      <x:c r="F5689" s="195" t="s">
        <x:v>6208</x:v>
      </x:c>
      <x:c r="G5689" s="194" t="str">
        <x:f>IF(MID(F5689,LEN(F5689)-2,1)="1","Earring",IF(MID(F5689,LEN(F5689)-2,1)="2","Necklace",IF(MID(F5689,LEN(F5689)-2,1)="3","Bracelet",IF(MID(F5689,LEN(F5689)-2,1)="4","Ring",IF(MID(F5689,LEN(F5689)-2,1)="5","Anklet","")))))</x:f>
        <x:v>Necklace</x:v>
      </x:c>
      <x:c r="H5689" s="194">
        <x:v>1</x:v>
      </x:c>
      <x:c r="I5689" s="448"/>
    </x:row>
    <x:row r="5690" spans="3:9">
      <x:c r="C5690" s="195" t="s">
        <x:v>11044</x:v>
      </x:c>
      <x:c r="D5690" s="194" t="str">
        <x:f t="shared" si="188"/>
        <x:v>Necklace</x:v>
      </x:c>
      <x:c r="E5690" s="194">
        <x:v>2</x:v>
      </x:c>
      <x:c r="F5690" s="195" t="s">
        <x:v>11171</x:v>
      </x:c>
      <x:c r="G5690" s="194" t="str">
        <x:f>IF(MID(F5690,LEN(F5690)-2,1)="1","Earring",IF(MID(F5690,LEN(F5690)-2,1)="2","Necklace",IF(MID(F5690,LEN(F5690)-2,1)="3","Bracelet",IF(MID(F5690,LEN(F5690)-2,1)="4","Ring",IF(MID(F5690,LEN(F5690)-2,1)="5","Anklet","")))))</x:f>
        <x:v>Earring</x:v>
      </x:c>
      <x:c r="H5690" s="194">
        <x:v>1</x:v>
      </x:c>
      <x:c r="I5690" s="448"/>
    </x:row>
    <x:row r="5691" spans="3:9">
      <x:c r="C5691" s="195" t="s">
        <x:v>6208</x:v>
      </x:c>
      <x:c r="D5691" s="194" t="str">
        <x:f t="shared" si="188"/>
        <x:v>Necklace</x:v>
      </x:c>
      <x:c r="E5691" s="194">
        <x:v>1</x:v>
      </x:c>
      <x:c r="F5691" s="195" t="s">
        <x:v>3443</x:v>
      </x:c>
      <x:c r="G5691" s="194" t="str">
        <x:f>IF(MID(F5691,LEN(F5691)-2,1)="1","Earring",IF(MID(F5691,LEN(F5691)-2,1)="2","Necklace",IF(MID(F5691,LEN(F5691)-2,1)="3","Bracelet",IF(MID(F5691,LEN(F5691)-2,1)="4","Ring",IF(MID(F5691,LEN(F5691)-2,1)="5","Anklet","")))))</x:f>
        <x:v>Necklace</x:v>
      </x:c>
      <x:c r="H5691" s="194">
        <x:v>1</x:v>
      </x:c>
      <x:c r="I5691" s="448" t="s">
        <x:v>4958</x:v>
      </x:c>
    </x:row>
    <x:row r="5692" spans="3:9">
      <x:c r="C5692" s="195" t="s">
        <x:v>3443</x:v>
      </x:c>
      <x:c r="D5692" s="194" t="str">
        <x:f t="shared" si="188"/>
        <x:v>Necklace</x:v>
      </x:c>
      <x:c r="E5692" s="194">
        <x:v>1</x:v>
      </x:c>
      <x:c r="F5692" s="195" t="s">
        <x:v>1889</x:v>
      </x:c>
      <x:c r="G5692" s="194" t="str">
        <x:f>IF(MID(F5692,LEN(F5692)-2,1)="1","Earring",IF(MID(F5692,LEN(F5692)-2,1)="2","Necklace",IF(MID(F5692,LEN(F5692)-2,1)="3","Bracelet",IF(MID(F5692,LEN(F5692)-2,1)="4","Ring",IF(MID(F5692,LEN(F5692)-2,1)="5","Anklet","")))))</x:f>
        <x:v>Earring</x:v>
      </x:c>
      <x:c r="H5692" s="194">
        <x:v>1</x:v>
      </x:c>
      <x:c r="I5692" s="448"/>
    </x:row>
    <x:row r="5693" spans="5:5">
      <x:c r="E5693" s="194">
        <x:f>SUM(E5687:E5692)</x:f>
        <x:v>7</x:v>
      </x:c>
    </x:row>
    <x:row r="5694" spans="1:9">
      <x:c r="A5694" s="186">
        <x:v>46118</x:v>
      </x:c>
      <x:c r="B5694" s="452" t="s">
        <x:v>7737</x:v>
      </x:c>
      <x:c r="C5694" s="195" t="s">
        <x:v>10895</x:v>
      </x:c>
      <x:c r="D5694" s="194" t="str">
        <x:f t="shared" ref="D5694:D5699" si="189">IF(MID(C5694,LEN(C5694)-2,1)="1","Earring",IF(MID(C5694,LEN(C5694)-2,1)="2","Necklace",IF(MID(C5694,LEN(C5694)-2,1)="3","Bracelet",IF(MID(C5694,LEN(C5694)-2,1)="4","Ring",IF(MID(C5694,LEN(C5694)-2,1)="5","Anklet","")))))</x:f>
        <x:v>Bracelet</x:v>
      </x:c>
      <x:c r="E5694" s="194">
        <x:v>1</x:v>
      </x:c>
      <x:c r="F5694" s="195" t="s">
        <x:v>11151</x:v>
      </x:c>
      <x:c r="G5694" s="194" t="str">
        <x:f>IF(MID(F5694,LEN(F5694)-2,1)="1","Earring",IF(MID(F5694,LEN(F5694)-2,1)="2","Necklace",IF(MID(F5694,LEN(F5694)-2,1)="3","Bracelet",IF(MID(F5694,LEN(F5694)-2,1)="4","Ring",IF(MID(F5694,LEN(F5694)-2,1)="5","Anklet","")))))</x:f>
        <x:v>Necklace</x:v>
      </x:c>
      <x:c r="H5694" s="194">
        <x:v>1</x:v>
      </x:c>
      <x:c r="I5694" s="448"/>
    </x:row>
    <x:row r="5695" spans="3:9">
      <x:c r="C5695" s="195" t="s">
        <x:v>10899</x:v>
      </x:c>
      <x:c r="D5695" s="194" t="str">
        <x:f t="shared" si="189"/>
        <x:v>Bracelet</x:v>
      </x:c>
      <x:c r="E5695" s="194">
        <x:v>1</x:v>
      </x:c>
      <x:c r="F5695" s="195" t="s">
        <x:v>10895</x:v>
      </x:c>
      <x:c r="G5695" s="194" t="str">
        <x:f>IF(MID(F5695,LEN(F5695)-2,1)="1","Earring",IF(MID(F5695,LEN(F5695)-2,1)="2","Necklace",IF(MID(F5695,LEN(F5695)-2,1)="3","Bracelet",IF(MID(F5695,LEN(F5695)-2,1)="4","Ring",IF(MID(F5695,LEN(F5695)-2,1)="5","Anklet","")))))</x:f>
        <x:v>Bracelet</x:v>
      </x:c>
      <x:c r="H5695" s="194">
        <x:v>1</x:v>
      </x:c>
      <x:c r="I5695" s="448"/>
    </x:row>
    <x:row r="5696" spans="3:9">
      <x:c r="C5696" s="195" t="s">
        <x:v>4537</x:v>
      </x:c>
      <x:c r="D5696" s="194" t="str">
        <x:f t="shared" si="189"/>
        <x:v>Bracelet</x:v>
      </x:c>
      <x:c r="E5696" s="194">
        <x:v>1</x:v>
      </x:c>
      <x:c r="F5696" s="195" t="s">
        <x:v>10899</x:v>
      </x:c>
      <x:c r="G5696" s="194" t="str">
        <x:f>IF(MID(F5696,LEN(F5696)-2,1)="1","Earring",IF(MID(F5696,LEN(F5696)-2,1)="2","Necklace",IF(MID(F5696,LEN(F5696)-2,1)="3","Bracelet",IF(MID(F5696,LEN(F5696)-2,1)="4","Ring",IF(MID(F5696,LEN(F5696)-2,1)="5","Anklet","")))))</x:f>
        <x:v>Bracelet</x:v>
      </x:c>
      <x:c r="H5696" s="194">
        <x:v>1</x:v>
      </x:c>
      <x:c r="I5696" s="448"/>
    </x:row>
    <x:row r="5697" spans="3:9">
      <x:c r="C5697" s="195" t="s">
        <x:v>6807</x:v>
      </x:c>
      <x:c r="D5697" s="194" t="str">
        <x:f t="shared" si="189"/>
        <x:v>Earring</x:v>
      </x:c>
      <x:c r="E5697" s="194">
        <x:v>1</x:v>
      </x:c>
      <x:c r="F5697" s="195" t="s">
        <x:v>4537</x:v>
      </x:c>
      <x:c r="G5697" s="194" t="str">
        <x:f>IF(MID(F5697,LEN(F5697)-2,1)="1","Earring",IF(MID(F5697,LEN(F5697)-2,1)="2","Necklace",IF(MID(F5697,LEN(F5697)-2,1)="3","Bracelet",IF(MID(F5697,LEN(F5697)-2,1)="4","Ring",IF(MID(F5697,LEN(F5697)-2,1)="5","Anklet","")))))</x:f>
        <x:v>Bracelet</x:v>
      </x:c>
      <x:c r="H5697" s="194">
        <x:v>1</x:v>
      </x:c>
      <x:c r="I5697" s="448"/>
    </x:row>
    <x:row r="5698" spans="3:9">
      <x:c r="C5698" s="195" t="s">
        <x:v>11151</x:v>
      </x:c>
      <x:c r="D5698" s="194" t="str">
        <x:f t="shared" si="189"/>
        <x:v>Necklace</x:v>
      </x:c>
      <x:c r="E5698" s="194">
        <x:v>1</x:v>
      </x:c>
      <x:c r="F5698" s="195" t="s">
        <x:v>6807</x:v>
      </x:c>
      <x:c r="G5698" s="194" t="str">
        <x:f>IF(MID(F5698,LEN(F5698)-2,1)="1","Earring",IF(MID(F5698,LEN(F5698)-2,1)="2","Necklace",IF(MID(F5698,LEN(F5698)-2,1)="3","Bracelet",IF(MID(F5698,LEN(F5698)-2,1)="4","Ring",IF(MID(F5698,LEN(F5698)-2,1)="5","Anklet","")))))</x:f>
        <x:v>Earring</x:v>
      </x:c>
      <x:c r="H5698" s="194">
        <x:v>1</x:v>
      </x:c>
      <x:c r="I5698" s="448"/>
    </x:row>
    <x:row r="5699" spans="3:9">
      <x:c r="C5699" s="195" t="s">
        <x:v>11123</x:v>
      </x:c>
      <x:c r="D5699" s="194" t="str">
        <x:f t="shared" si="189"/>
        <x:v>Ring</x:v>
      </x:c>
      <x:c r="E5699" s="194">
        <x:v>1</x:v>
      </x:c>
      <x:c r="F5699" s="195" t="s">
        <x:v>11123</x:v>
      </x:c>
      <x:c r="G5699" s="194" t="str">
        <x:f>IF(MID(F5699,LEN(F5699)-2,1)="1","Earring",IF(MID(F5699,LEN(F5699)-2,1)="2","Necklace",IF(MID(F5699,LEN(F5699)-2,1)="3","Bracelet",IF(MID(F5699,LEN(F5699)-2,1)="4","Ring",IF(MID(F5699,LEN(F5699)-2,1)="5","Anklet","")))))</x:f>
        <x:v>Ring</x:v>
      </x:c>
      <x:c r="H5699" s="194">
        <x:v>1</x:v>
      </x:c>
      <x:c r="I5699" s="448"/>
    </x:row>
    <x:row r="5700" spans="5:5">
      <x:c r="E5700" s="194">
        <x:f>SUM(E5694:E5699)</x:f>
        <x:v>6</x:v>
      </x:c>
    </x:row>
    <x:row r="5701" spans="1:9">
      <x:c r="A5701" s="186">
        <x:v>46119</x:v>
      </x:c>
      <x:c r="B5701" s="452" t="s">
        <x:v>7779</x:v>
      </x:c>
      <x:c r="C5701" s="195" t="s">
        <x:v>11154</x:v>
      </x:c>
      <x:c r="D5701" s="194" t="str">
        <x:f t="shared" ref="D5701:D5707" si="190">IF(MID(C5701,LEN(C5701)-2,1)="1","Earring",IF(MID(C5701,LEN(C5701)-2,1)="2","Necklace",IF(MID(C5701,LEN(C5701)-2,1)="3","Bracelet",IF(MID(C5701,LEN(C5701)-2,1)="4","Ring",IF(MID(C5701,LEN(C5701)-2,1)="5","Anklet","")))))</x:f>
        <x:v>Anklet</x:v>
      </x:c>
      <x:c r="E5701" s="194">
        <x:v>1</x:v>
      </x:c>
      <x:c r="F5701" s="195" t="s">
        <x:v>11022</x:v>
      </x:c>
      <x:c r="G5701" s="194" t="str">
        <x:f>IF(MID(F5701,LEN(F5701)-2,1)="1","Earring",IF(MID(F5701,LEN(F5701)-2,1)="2","Necklace",IF(MID(F5701,LEN(F5701)-2,1)="3","Bracelet",IF(MID(F5701,LEN(F5701)-2,1)="4","Ring",IF(MID(F5701,LEN(F5701)-2,1)="5","Anklet","")))))</x:f>
        <x:v>Earring</x:v>
      </x:c>
      <x:c r="H5701" s="194">
        <x:v>1</x:v>
      </x:c>
      <x:c r="I5701" s="448" t="s">
        <x:v>4958</x:v>
      </x:c>
    </x:row>
    <x:row r="5702" spans="3:9">
      <x:c r="C5702" s="195" t="s">
        <x:v>11022</x:v>
      </x:c>
      <x:c r="D5702" s="194" t="str">
        <x:f t="shared" si="190"/>
        <x:v>Earring</x:v>
      </x:c>
      <x:c r="E5702" s="194">
        <x:v>1</x:v>
      </x:c>
      <x:c r="F5702" s="195" t="s">
        <x:v>11154</x:v>
      </x:c>
      <x:c r="G5702" s="194" t="str">
        <x:f>IF(MID(F5702,LEN(F5702)-2,1)="1","Earring",IF(MID(F5702,LEN(F5702)-2,1)="2","Necklace",IF(MID(F5702,LEN(F5702)-2,1)="3","Bracelet",IF(MID(F5702,LEN(F5702)-2,1)="4","Ring",IF(MID(F5702,LEN(F5702)-2,1)="5","Anklet","")))))</x:f>
        <x:v>Anklet</x:v>
      </x:c>
      <x:c r="H5702" s="194">
        <x:v>1</x:v>
      </x:c>
      <x:c r="I5702" s="448"/>
    </x:row>
    <x:row r="5703" spans="3:9">
      <x:c r="C5703" s="195" t="s">
        <x:v>3432</x:v>
      </x:c>
      <x:c r="D5703" s="194" t="str">
        <x:f t="shared" si="190"/>
        <x:v>Necklace</x:v>
      </x:c>
      <x:c r="E5703" s="194">
        <x:v>1</x:v>
      </x:c>
      <x:c r="F5703" s="195" t="s">
        <x:v>11161</x:v>
      </x:c>
      <x:c r="G5703" s="194" t="str">
        <x:f>IF(MID(F5703,LEN(F5703)-2,1)="1","Earring",IF(MID(F5703,LEN(F5703)-2,1)="2","Necklace",IF(MID(F5703,LEN(F5703)-2,1)="3","Bracelet",IF(MID(F5703,LEN(F5703)-2,1)="4","Ring",IF(MID(F5703,LEN(F5703)-2,1)="5","Anklet","")))))</x:f>
        <x:v>Ring</x:v>
      </x:c>
      <x:c r="H5703" s="194">
        <x:v>1</x:v>
      </x:c>
      <x:c r="I5703" s="448"/>
    </x:row>
    <x:row r="5704" spans="3:9">
      <x:c r="C5704" s="195" t="s">
        <x:v>10929</x:v>
      </x:c>
      <x:c r="D5704" s="194" t="str">
        <x:f t="shared" si="190"/>
        <x:v>Necklace</x:v>
      </x:c>
      <x:c r="E5704" s="194">
        <x:v>1</x:v>
      </x:c>
      <x:c r="F5704" s="195" t="s">
        <x:v>11119</x:v>
      </x:c>
      <x:c r="G5704" s="194" t="str">
        <x:f>IF(MID(F5704,LEN(F5704)-2,1)="1","Earring",IF(MID(F5704,LEN(F5704)-2,1)="2","Necklace",IF(MID(F5704,LEN(F5704)-2,1)="3","Bracelet",IF(MID(F5704,LEN(F5704)-2,1)="4","Ring",IF(MID(F5704,LEN(F5704)-2,1)="5","Anklet","")))))</x:f>
        <x:v>Ring</x:v>
      </x:c>
      <x:c r="H5704" s="194">
        <x:v>1</x:v>
      </x:c>
      <x:c r="I5704" s="448"/>
    </x:row>
    <x:row r="5705" spans="3:9">
      <x:c r="C5705" s="195" t="s">
        <x:v>11161</x:v>
      </x:c>
      <x:c r="D5705" s="194" t="str">
        <x:f t="shared" si="190"/>
        <x:v>Ring</x:v>
      </x:c>
      <x:c r="E5705" s="194">
        <x:v>1</x:v>
      </x:c>
      <x:c r="F5705" s="195" t="s">
        <x:v>3432</x:v>
      </x:c>
      <x:c r="G5705" s="194" t="str">
        <x:f>IF(MID(F5705,LEN(F5705)-2,1)="1","Earring",IF(MID(F5705,LEN(F5705)-2,1)="2","Necklace",IF(MID(F5705,LEN(F5705)-2,1)="3","Bracelet",IF(MID(F5705,LEN(F5705)-2,1)="4","Ring",IF(MID(F5705,LEN(F5705)-2,1)="5","Anklet","")))))</x:f>
        <x:v>Necklace</x:v>
      </x:c>
      <x:c r="H5705" s="194">
        <x:v>1</x:v>
      </x:c>
      <x:c r="I5705" s="448" t="s">
        <x:v>4958</x:v>
      </x:c>
    </x:row>
    <x:row r="5706" spans="3:9">
      <x:c r="C5706" s="195" t="s">
        <x:v>11119</x:v>
      </x:c>
      <x:c r="D5706" s="194" t="str">
        <x:f t="shared" si="190"/>
        <x:v>Ring</x:v>
      </x:c>
      <x:c r="E5706" s="194">
        <x:v>1</x:v>
      </x:c>
      <x:c r="F5706" s="195" t="s">
        <x:v>11123</x:v>
      </x:c>
      <x:c r="G5706" s="194" t="str">
        <x:f>IF(MID(F5706,LEN(F5706)-2,1)="1","Earring",IF(MID(F5706,LEN(F5706)-2,1)="2","Necklace",IF(MID(F5706,LEN(F5706)-2,1)="3","Bracelet",IF(MID(F5706,LEN(F5706)-2,1)="4","Ring",IF(MID(F5706,LEN(F5706)-2,1)="5","Anklet","")))))</x:f>
        <x:v>Ring</x:v>
      </x:c>
      <x:c r="H5706" s="194">
        <x:v>1</x:v>
      </x:c>
      <x:c r="I5706" s="448"/>
    </x:row>
    <x:row r="5707" spans="3:9">
      <x:c r="C5707" s="195" t="s">
        <x:v>11123</x:v>
      </x:c>
      <x:c r="D5707" s="194" t="str">
        <x:f t="shared" si="190"/>
        <x:v>Ring</x:v>
      </x:c>
      <x:c r="E5707" s="194">
        <x:v>1</x:v>
      </x:c>
      <x:c r="F5707" s="195" t="s">
        <x:v>10929</x:v>
      </x:c>
      <x:c r="G5707" s="194" t="str">
        <x:f>IF(MID(F5707,LEN(F5707)-2,1)="1","Earring",IF(MID(F5707,LEN(F5707)-2,1)="2","Necklace",IF(MID(F5707,LEN(F5707)-2,1)="3","Bracelet",IF(MID(F5707,LEN(F5707)-2,1)="4","Ring",IF(MID(F5707,LEN(F5707)-2,1)="5","Anklet","")))))</x:f>
        <x:v>Necklace</x:v>
      </x:c>
      <x:c r="H5707" s="194">
        <x:v>1</x:v>
      </x:c>
      <x:c r="I5707" s="448"/>
    </x:row>
    <x:row r="5708" spans="5:5">
      <x:c r="E5708" s="194">
        <x:f>SUM(E5701:E5707)</x:f>
        <x:v>7</x:v>
      </x:c>
    </x:row>
    <x:row r="5709" spans="1:9">
      <x:c r="A5709" s="186">
        <x:v>46120</x:v>
      </x:c>
      <x:c r="B5709" s="452" t="s">
        <x:v>7762</x:v>
      </x:c>
      <x:c r="C5709" s="195" t="s">
        <x:v>9239</x:v>
      </x:c>
      <x:c r="D5709" s="194" t="str">
        <x:f t="shared" ref="D5709:D5712" si="191">IF(MID(C5709,LEN(C5709)-2,1)="1","Earring",IF(MID(C5709,LEN(C5709)-2,1)="2","Necklace",IF(MID(C5709,LEN(C5709)-2,1)="3","Bracelet",IF(MID(C5709,LEN(C5709)-2,1)="4","Ring",IF(MID(C5709,LEN(C5709)-2,1)="5","Anklet","")))))</x:f>
        <x:v>Anklet</x:v>
      </x:c>
      <x:c r="E5709" s="194">
        <x:v>1</x:v>
      </x:c>
      <x:c r="F5709" s="195" t="s">
        <x:v>11025</x:v>
      </x:c>
      <x:c r="G5709" s="194" t="s">
        <x:v>2999</x:v>
      </x:c>
      <x:c r="H5709" s="194">
        <x:v>1</x:v>
      </x:c>
      <x:c r="I5709" s="448" t="s">
        <x:v>7755</x:v>
      </x:c>
    </x:row>
    <x:row r="5710" spans="3:9">
      <x:c r="C5710" s="195" t="s">
        <x:v>11025</x:v>
      </x:c>
      <x:c r="D5710" s="194" t="s">
        <x:v>2999</x:v>
      </x:c>
      <x:c r="E5710" s="194">
        <x:v>1</x:v>
      </x:c>
      <x:c r="F5710" s="195" t="s">
        <x:v>9239</x:v>
      </x:c>
      <x:c r="G5710" s="194" t="str">
        <x:f>IF(MID(F5710,LEN(F5710)-2,1)="1","Earring",IF(MID(F5710,LEN(F5710)-2,1)="2","Necklace",IF(MID(F5710,LEN(F5710)-2,1)="3","Bracelet",IF(MID(F5710,LEN(F5710)-2,1)="4","Ring",IF(MID(F5710,LEN(F5710)-2,1)="5","Anklet","")))))</x:f>
        <x:v>Anklet</x:v>
      </x:c>
      <x:c r="H5710" s="194">
        <x:v>1</x:v>
      </x:c>
      <x:c r="I5710" s="448"/>
    </x:row>
    <x:row r="5711" spans="3:9">
      <x:c r="C5711" s="195" t="s">
        <x:v>6668</x:v>
      </x:c>
      <x:c r="D5711" s="194" t="str">
        <x:f t="shared" si="191"/>
        <x:v>Earring</x:v>
      </x:c>
      <x:c r="E5711" s="194">
        <x:v>1</x:v>
      </x:c>
      <x:c r="F5711" s="195" t="s">
        <x:v>11131</x:v>
      </x:c>
      <x:c r="G5711" s="194" t="str">
        <x:f>IF(MID(F5711,LEN(F5711)-2,1)="1","Earring",IF(MID(F5711,LEN(F5711)-2,1)="2","Necklace",IF(MID(F5711,LEN(F5711)-2,1)="3","Bracelet",IF(MID(F5711,LEN(F5711)-2,1)="4","Ring",IF(MID(F5711,LEN(F5711)-2,1)="5","Anklet","")))))</x:f>
        <x:v>Ring</x:v>
      </x:c>
      <x:c r="H5711" s="194">
        <x:v>1</x:v>
      </x:c>
      <x:c r="I5711" s="448"/>
    </x:row>
    <x:row r="5712" spans="3:9">
      <x:c r="C5712" s="195" t="s">
        <x:v>11131</x:v>
      </x:c>
      <x:c r="D5712" s="194" t="str">
        <x:f t="shared" si="191"/>
        <x:v>Ring</x:v>
      </x:c>
      <x:c r="E5712" s="194">
        <x:v>1</x:v>
      </x:c>
      <x:c r="F5712" s="195" t="s">
        <x:v>6668</x:v>
      </x:c>
      <x:c r="G5712" s="194" t="str">
        <x:f>IF(MID(F5712,LEN(F5712)-2,1)="1","Earring",IF(MID(F5712,LEN(F5712)-2,1)="2","Necklace",IF(MID(F5712,LEN(F5712)-2,1)="3","Bracelet",IF(MID(F5712,LEN(F5712)-2,1)="4","Ring",IF(MID(F5712,LEN(F5712)-2,1)="5","Anklet","")))))</x:f>
        <x:v>Earring</x:v>
      </x:c>
      <x:c r="H5712" s="194">
        <x:v>1</x:v>
      </x:c>
      <x:c r="I5712" s="448" t="s">
        <x:v>4958</x:v>
      </x:c>
    </x:row>
    <x:row r="5713" spans="5:5">
      <x:c r="E5713" s="194">
        <x:f>SUM(E5709:E5712)</x:f>
        <x:v>4</x:v>
      </x:c>
    </x:row>
    <x:row r="5714" spans="1:9">
      <x:c r="A5714" s="186">
        <x:v>46121</x:v>
      </x:c>
      <x:c r="B5714" s="452" t="s">
        <x:v>7753</x:v>
      </x:c>
      <x:c r="C5714" s="195" t="s">
        <x:v>11163</x:v>
      </x:c>
      <x:c r="D5714" s="194" t="str">
        <x:f t="shared" ref="D5714:D5719" si="192">IF(MID(C5714,LEN(C5714)-2,1)="1","Earring",IF(MID(C5714,LEN(C5714)-2,1)="2","Necklace",IF(MID(C5714,LEN(C5714)-2,1)="3","Bracelet",IF(MID(C5714,LEN(C5714)-2,1)="4","Ring",IF(MID(C5714,LEN(C5714)-2,1)="5","Anklet","")))))</x:f>
        <x:v>Earring</x:v>
      </x:c>
      <x:c r="E5714" s="194">
        <x:v>1</x:v>
      </x:c>
      <x:c r="F5714" s="195" t="s">
        <x:v>11163</x:v>
      </x:c>
      <x:c r="G5714" s="194" t="str">
        <x:f>IF(MID(F5714,LEN(F5714)-2,1)="1","Earring",IF(MID(F5714,LEN(F5714)-2,1)="2","Necklace",IF(MID(F5714,LEN(F5714)-2,1)="3","Bracelet",IF(MID(F5714,LEN(F5714)-2,1)="4","Ring",IF(MID(F5714,LEN(F5714)-2,1)="5","Anklet","")))))</x:f>
        <x:v>Earring</x:v>
      </x:c>
      <x:c r="H5714" s="194">
        <x:v>1</x:v>
      </x:c>
      <x:c r="I5714" s="448" t="s">
        <x:v>4958</x:v>
      </x:c>
    </x:row>
    <x:row r="5715" spans="3:9">
      <x:c r="C5715" s="195" t="s">
        <x:v>11130</x:v>
      </x:c>
      <x:c r="D5715" s="194" t="str">
        <x:f t="shared" si="192"/>
        <x:v>Earring</x:v>
      </x:c>
      <x:c r="E5715" s="194">
        <x:v>1</x:v>
      </x:c>
      <x:c r="F5715" s="195" t="s">
        <x:v>11130</x:v>
      </x:c>
      <x:c r="G5715" s="194" t="str">
        <x:f>IF(MID(F5715,LEN(F5715)-2,1)="1","Earring",IF(MID(F5715,LEN(F5715)-2,1)="2","Necklace",IF(MID(F5715,LEN(F5715)-2,1)="3","Bracelet",IF(MID(F5715,LEN(F5715)-2,1)="4","Ring",IF(MID(F5715,LEN(F5715)-2,1)="5","Anklet","")))))</x:f>
        <x:v>Earring</x:v>
      </x:c>
      <x:c r="H5715" s="194">
        <x:v>1</x:v>
      </x:c>
      <x:c r="I5715" s="448" t="s">
        <x:v>4958</x:v>
      </x:c>
    </x:row>
    <x:row r="5716" spans="3:9">
      <x:c r="C5716" s="195" t="s">
        <x:v>6272</x:v>
      </x:c>
      <x:c r="D5716" s="194" t="str">
        <x:f t="shared" si="192"/>
        <x:v>Earring</x:v>
      </x:c>
      <x:c r="E5716" s="194">
        <x:v>1</x:v>
      </x:c>
      <x:c r="F5716" s="195" t="s">
        <x:v>6272</x:v>
      </x:c>
      <x:c r="G5716" s="194" t="str">
        <x:f>IF(MID(F5716,LEN(F5716)-2,1)="1","Earring",IF(MID(F5716,LEN(F5716)-2,1)="2","Necklace",IF(MID(F5716,LEN(F5716)-2,1)="3","Bracelet",IF(MID(F5716,LEN(F5716)-2,1)="4","Ring",IF(MID(F5716,LEN(F5716)-2,1)="5","Anklet","")))))</x:f>
        <x:v>Earring</x:v>
      </x:c>
      <x:c r="H5716" s="194">
        <x:v>1</x:v>
      </x:c>
      <x:c r="I5716" s="448" t="s">
        <x:v>7755</x:v>
      </x:c>
    </x:row>
    <x:row r="5717" spans="3:9">
      <x:c r="C5717" s="195" t="s">
        <x:v>4634</x:v>
      </x:c>
      <x:c r="D5717" s="194" t="str">
        <x:f t="shared" si="192"/>
        <x:v>Earring</x:v>
      </x:c>
      <x:c r="E5717" s="194">
        <x:v>1</x:v>
      </x:c>
      <x:c r="F5717" s="195" t="s">
        <x:v>4634</x:v>
      </x:c>
      <x:c r="G5717" s="194" t="str">
        <x:f>IF(MID(F5717,LEN(F5717)-2,1)="1","Earring",IF(MID(F5717,LEN(F5717)-2,1)="2","Necklace",IF(MID(F5717,LEN(F5717)-2,1)="3","Bracelet",IF(MID(F5717,LEN(F5717)-2,1)="4","Ring",IF(MID(F5717,LEN(F5717)-2,1)="5","Anklet","")))))</x:f>
        <x:v>Earring</x:v>
      </x:c>
      <x:c r="H5717" s="194">
        <x:v>1</x:v>
      </x:c>
      <x:c r="I5717" s="448"/>
    </x:row>
    <x:row r="5718" spans="3:9">
      <x:c r="C5718" s="195" t="s">
        <x:v>6845</x:v>
      </x:c>
      <x:c r="D5718" s="194" t="str">
        <x:f t="shared" si="192"/>
        <x:v>Earring</x:v>
      </x:c>
      <x:c r="E5718" s="194">
        <x:v>1</x:v>
      </x:c>
      <x:c r="F5718" s="195" t="s">
        <x:v>6845</x:v>
      </x:c>
      <x:c r="G5718" s="194" t="str">
        <x:f>IF(MID(F5718,LEN(F5718)-2,1)="1","Earring",IF(MID(F5718,LEN(F5718)-2,1)="2","Necklace",IF(MID(F5718,LEN(F5718)-2,1)="3","Bracelet",IF(MID(F5718,LEN(F5718)-2,1)="4","Ring",IF(MID(F5718,LEN(F5718)-2,1)="5","Anklet","")))))</x:f>
        <x:v>Earring</x:v>
      </x:c>
      <x:c r="H5718" s="194">
        <x:v>1</x:v>
      </x:c>
      <x:c r="I5718" s="448"/>
    </x:row>
    <x:row r="5719" spans="3:9">
      <x:c r="C5719" s="195" t="s">
        <x:v>6185</x:v>
      </x:c>
      <x:c r="D5719" s="194" t="str">
        <x:f t="shared" si="192"/>
        <x:v>Earring</x:v>
      </x:c>
      <x:c r="E5719" s="194">
        <x:v>1</x:v>
      </x:c>
      <x:c r="F5719" s="195" t="s">
        <x:v>6185</x:v>
      </x:c>
      <x:c r="G5719" s="194" t="str">
        <x:f>IF(MID(F5719,LEN(F5719)-2,1)="1","Earring",IF(MID(F5719,LEN(F5719)-2,1)="2","Necklace",IF(MID(F5719,LEN(F5719)-2,1)="3","Bracelet",IF(MID(F5719,LEN(F5719)-2,1)="4","Ring",IF(MID(F5719,LEN(F5719)-2,1)="5","Anklet","")))))</x:f>
        <x:v>Earring</x:v>
      </x:c>
      <x:c r="H5719" s="194">
        <x:v>1</x:v>
      </x:c>
      <x:c r="I5719" s="448"/>
    </x:row>
    <x:row r="5720" spans="5:5">
      <x:c r="E5720" s="194">
        <x:f>SUM(E5714:E5719)</x:f>
        <x:v>6</x:v>
      </x:c>
    </x:row>
    <x:row r="5721" spans="1:9">
      <x:c r="A5721" s="186">
        <x:v>46122</x:v>
      </x:c>
      <x:c r="B5721" s="452" t="s">
        <x:v>7716</x:v>
      </x:c>
      <x:c r="C5721" s="195" t="s">
        <x:v>10735</x:v>
      </x:c>
      <x:c r="D5721" s="194" t="s">
        <x:v>2999</x:v>
      </x:c>
      <x:c r="E5721" s="194">
        <x:v>1</x:v>
      </x:c>
      <x:c r="F5721" s="195" t="s">
        <x:v>10953</x:v>
      </x:c>
      <x:c r="G5721" s="194" t="str">
        <x:f>IF(MID(F5721,LEN(F5721)-2,1)="1","Earring",IF(MID(F5721,LEN(F5721)-2,1)="2","Necklace",IF(MID(F5721,LEN(F5721)-2,1)="3","Bracelet",IF(MID(F5721,LEN(F5721)-2,1)="4","Ring",IF(MID(F5721,LEN(F5721)-2,1)="5","Anklet","")))))</x:f>
        <x:v>Bracelet</x:v>
      </x:c>
      <x:c r="H5721" s="194">
        <x:v>1</x:v>
      </x:c>
      <x:c r="I5721" s="448" t="s">
        <x:v>4958</x:v>
      </x:c>
    </x:row>
    <x:row r="5722" spans="3:9">
      <x:c r="C5722" s="195" t="s">
        <x:v>10861</x:v>
      </x:c>
      <x:c r="D5722" s="194" t="s">
        <x:v>2999</x:v>
      </x:c>
      <x:c r="E5722" s="194">
        <x:v>1</x:v>
      </x:c>
      <x:c r="F5722" s="195" t="s">
        <x:v>10735</x:v>
      </x:c>
      <x:c r="G5722" s="194" t="s">
        <x:v>2999</x:v>
      </x:c>
      <x:c r="H5722" s="194">
        <x:v>1</x:v>
      </x:c>
      <x:c r="I5722" s="448" t="s">
        <x:v>4958</x:v>
      </x:c>
    </x:row>
    <x:row r="5723" spans="3:9">
      <x:c r="C5723" s="195" t="s">
        <x:v>10953</x:v>
      </x:c>
      <x:c r="D5723" s="194" t="str">
        <x:f t="shared" ref="D5723:D5725" si="193">IF(MID(C5723,LEN(C5723)-2,1)="1","Earring",IF(MID(C5723,LEN(C5723)-2,1)="2","Necklace",IF(MID(C5723,LEN(C5723)-2,1)="3","Bracelet",IF(MID(C5723,LEN(C5723)-2,1)="4","Ring",IF(MID(C5723,LEN(C5723)-2,1)="5","Anklet","")))))</x:f>
        <x:v>Bracelet</x:v>
      </x:c>
      <x:c r="E5723" s="194">
        <x:v>1</x:v>
      </x:c>
      <x:c r="F5723" s="195" t="s">
        <x:v>10861</x:v>
      </x:c>
      <x:c r="G5723" s="194" t="s">
        <x:v>2999</x:v>
      </x:c>
      <x:c r="H5723" s="194">
        <x:v>1</x:v>
      </x:c>
      <x:c r="I5723" s="448"/>
    </x:row>
    <x:row r="5724" spans="3:9">
      <x:c r="C5724" s="195" t="s">
        <x:v>3443</x:v>
      </x:c>
      <x:c r="D5724" s="194" t="str">
        <x:f t="shared" si="193"/>
        <x:v>Necklace</x:v>
      </x:c>
      <x:c r="E5724" s="194">
        <x:v>1</x:v>
      </x:c>
      <x:c r="F5724" s="195" t="s">
        <x:v>5952</x:v>
      </x:c>
      <x:c r="G5724" s="194" t="str">
        <x:f>IF(MID(F5724,LEN(F5724)-2,1)="1","Earring",IF(MID(F5724,LEN(F5724)-2,1)="2","Necklace",IF(MID(F5724,LEN(F5724)-2,1)="3","Bracelet",IF(MID(F5724,LEN(F5724)-2,1)="4","Ring",IF(MID(F5724,LEN(F5724)-2,1)="5","Anklet","")))))</x:f>
        <x:v>Ring</x:v>
      </x:c>
      <x:c r="H5724" s="194">
        <x:v>1</x:v>
      </x:c>
      <x:c r="I5724" s="448"/>
    </x:row>
    <x:row r="5725" spans="3:9">
      <x:c r="C5725" s="195" t="s">
        <x:v>5952</x:v>
      </x:c>
      <x:c r="D5725" s="194" t="str">
        <x:f t="shared" si="193"/>
        <x:v>Ring</x:v>
      </x:c>
      <x:c r="E5725" s="194">
        <x:v>1</x:v>
      </x:c>
      <x:c r="F5725" s="195" t="s">
        <x:v>3443</x:v>
      </x:c>
      <x:c r="G5725" s="194" t="str">
        <x:f>IF(MID(F5725,LEN(F5725)-2,1)="1","Earring",IF(MID(F5725,LEN(F5725)-2,1)="2","Necklace",IF(MID(F5725,LEN(F5725)-2,1)="3","Bracelet",IF(MID(F5725,LEN(F5725)-2,1)="4","Ring",IF(MID(F5725,LEN(F5725)-2,1)="5","Anklet","")))))</x:f>
        <x:v>Necklace</x:v>
      </x:c>
      <x:c r="H5725" s="194">
        <x:v>1</x:v>
      </x:c>
      <x:c r="I5725" s="448" t="s">
        <x:v>7755</x:v>
      </x:c>
    </x:row>
    <x:row r="5726" spans="5:5">
      <x:c r="E5726" s="194">
        <x:f>SUM(E5721:E5725)</x:f>
        <x:v>5</x:v>
      </x:c>
    </x:row>
    <x:row r="5727" spans="1:9">
      <x:c r="A5727" s="186">
        <x:v>46123</x:v>
      </x:c>
      <x:c r="B5727" s="452" t="s">
        <x:v>7734</x:v>
      </x:c>
      <x:c r="C5727" s="195" t="s">
        <x:v>4537</x:v>
      </x:c>
      <x:c r="D5727" s="194" t="str">
        <x:f t="shared" ref="D5727:D5737" si="194">IF(MID(C5727,LEN(C5727)-2,1)="1","Earring",IF(MID(C5727,LEN(C5727)-2,1)="2","Necklace",IF(MID(C5727,LEN(C5727)-2,1)="3","Bracelet",IF(MID(C5727,LEN(C5727)-2,1)="4","Ring",IF(MID(C5727,LEN(C5727)-2,1)="5","Anklet","")))))</x:f>
        <x:v>Bracelet</x:v>
      </x:c>
      <x:c r="E5727" s="194">
        <x:v>1</x:v>
      </x:c>
      <x:c r="F5727" s="195" t="s">
        <x:v>4537</x:v>
      </x:c>
      <x:c r="G5727" s="194" t="str">
        <x:f>IF(MID(F5727,LEN(F5727)-2,1)="1","Earring",IF(MID(F5727,LEN(F5727)-2,1)="2","Necklace",IF(MID(F5727,LEN(F5727)-2,1)="3","Bracelet",IF(MID(F5727,LEN(F5727)-2,1)="4","Ring",IF(MID(F5727,LEN(F5727)-2,1)="5","Anklet","")))))</x:f>
        <x:v>Bracelet</x:v>
      </x:c>
      <x:c r="H5727" s="194">
        <x:v>1</x:v>
      </x:c>
      <x:c r="I5727" s="448" t="s">
        <x:v>4958</x:v>
      </x:c>
    </x:row>
    <x:row r="5728" spans="3:9">
      <x:c r="C5728" s="195" t="s">
        <x:v>10936</x:v>
      </x:c>
      <x:c r="D5728" s="194" t="str">
        <x:f t="shared" si="194"/>
        <x:v>Bracelet</x:v>
      </x:c>
      <x:c r="E5728" s="194">
        <x:v>1</x:v>
      </x:c>
      <x:c r="F5728" s="195" t="s">
        <x:v>10914</x:v>
      </x:c>
      <x:c r="G5728" s="194" t="str">
        <x:f>IF(MID(F5728,LEN(F5728)-2,1)="1","Earring",IF(MID(F5728,LEN(F5728)-2,1)="2","Necklace",IF(MID(F5728,LEN(F5728)-2,1)="3","Bracelet",IF(MID(F5728,LEN(F5728)-2,1)="4","Ring",IF(MID(F5728,LEN(F5728)-2,1)="5","Anklet","")))))</x:f>
        <x:v>Earring</x:v>
      </x:c>
      <x:c r="H5728" s="194">
        <x:v>1</x:v>
      </x:c>
      <x:c r="I5728" s="448"/>
    </x:row>
    <x:row r="5729" spans="3:9">
      <x:c r="C5729" s="195" t="s">
        <x:v>11026</x:v>
      </x:c>
      <x:c r="D5729" s="194" t="str">
        <x:f t="shared" si="194"/>
        <x:v>Bracelet</x:v>
      </x:c>
      <x:c r="E5729" s="194">
        <x:v>1</x:v>
      </x:c>
      <x:c r="F5729" s="195" t="s">
        <x:v>6937</x:v>
      </x:c>
      <x:c r="G5729" s="194" t="str">
        <x:f>IF(MID(F5729,LEN(F5729)-2,1)="1","Earring",IF(MID(F5729,LEN(F5729)-2,1)="2","Necklace",IF(MID(F5729,LEN(F5729)-2,1)="3","Bracelet",IF(MID(F5729,LEN(F5729)-2,1)="4","Ring",IF(MID(F5729,LEN(F5729)-2,1)="5","Anklet","")))))</x:f>
        <x:v>Earring</x:v>
      </x:c>
      <x:c r="H5729" s="194">
        <x:v>1</x:v>
      </x:c>
      <x:c r="I5729" s="448"/>
    </x:row>
    <x:row r="5730" spans="3:9">
      <x:c r="C5730" s="195" t="s">
        <x:v>10914</x:v>
      </x:c>
      <x:c r="D5730" s="194" t="str">
        <x:f t="shared" si="194"/>
        <x:v>Earring</x:v>
      </x:c>
      <x:c r="E5730" s="194">
        <x:v>1</x:v>
      </x:c>
      <x:c r="F5730" s="195" t="s">
        <x:v>10936</x:v>
      </x:c>
      <x:c r="G5730" s="194" t="str">
        <x:f>IF(MID(F5730,LEN(F5730)-2,1)="1","Earring",IF(MID(F5730,LEN(F5730)-2,1)="2","Necklace",IF(MID(F5730,LEN(F5730)-2,1)="3","Bracelet",IF(MID(F5730,LEN(F5730)-2,1)="4","Ring",IF(MID(F5730,LEN(F5730)-2,1)="5","Anklet","")))))</x:f>
        <x:v>Bracelet</x:v>
      </x:c>
      <x:c r="H5730" s="194">
        <x:v>1</x:v>
      </x:c>
      <x:c r="I5730" s="448"/>
    </x:row>
    <x:row r="5731" spans="3:9">
      <x:c r="C5731" s="195" t="s">
        <x:v>6937</x:v>
      </x:c>
      <x:c r="D5731" s="194" t="str">
        <x:f t="shared" si="194"/>
        <x:v>Earring</x:v>
      </x:c>
      <x:c r="E5731" s="194">
        <x:v>1</x:v>
      </x:c>
      <x:c r="F5731" s="195" t="s">
        <x:v>11026</x:v>
      </x:c>
      <x:c r="G5731" s="194" t="str">
        <x:f>IF(MID(F5731,LEN(F5731)-2,1)="1","Earring",IF(MID(F5731,LEN(F5731)-2,1)="2","Necklace",IF(MID(F5731,LEN(F5731)-2,1)="3","Bracelet",IF(MID(F5731,LEN(F5731)-2,1)="4","Ring",IF(MID(F5731,LEN(F5731)-2,1)="5","Anklet","")))))</x:f>
        <x:v>Bracelet</x:v>
      </x:c>
      <x:c r="H5731" s="194">
        <x:v>1</x:v>
      </x:c>
      <x:c r="I5731" s="448" t="s">
        <x:v>4958</x:v>
      </x:c>
    </x:row>
    <x:row r="5732" spans="3:9">
      <x:c r="C5732" s="195" t="s">
        <x:v>11040</x:v>
      </x:c>
      <x:c r="D5732" s="194" t="str">
        <x:f t="shared" si="194"/>
        <x:v>Earring</x:v>
      </x:c>
      <x:c r="E5732" s="194">
        <x:v>1</x:v>
      </x:c>
      <x:c r="F5732" s="195" t="s">
        <x:v>10940</x:v>
      </x:c>
      <x:c r="G5732" s="194" t="str">
        <x:f>IF(MID(F5732,LEN(F5732)-2,1)="1","Earring",IF(MID(F5732,LEN(F5732)-2,1)="2","Necklace",IF(MID(F5732,LEN(F5732)-2,1)="3","Bracelet",IF(MID(F5732,LEN(F5732)-2,1)="4","Ring",IF(MID(F5732,LEN(F5732)-2,1)="5","Anklet","")))))</x:f>
        <x:v>Ring</x:v>
      </x:c>
      <x:c r="H5732" s="194">
        <x:v>1</x:v>
      </x:c>
      <x:c r="I5732" s="448"/>
    </x:row>
    <x:row r="5733" spans="3:9">
      <x:c r="C5733" s="195" t="s">
        <x:v>10916</x:v>
      </x:c>
      <x:c r="D5733" s="194" t="str">
        <x:f t="shared" si="194"/>
        <x:v>Earring</x:v>
      </x:c>
      <x:c r="E5733" s="194">
        <x:v>1</x:v>
      </x:c>
      <x:c r="F5733" s="195" t="s">
        <x:v>11040</x:v>
      </x:c>
      <x:c r="G5733" s="194" t="str">
        <x:f>IF(MID(F5733,LEN(F5733)-2,1)="1","Earring",IF(MID(F5733,LEN(F5733)-2,1)="2","Necklace",IF(MID(F5733,LEN(F5733)-2,1)="3","Bracelet",IF(MID(F5733,LEN(F5733)-2,1)="4","Ring",IF(MID(F5733,LEN(F5733)-2,1)="5","Anklet","")))))</x:f>
        <x:v>Earring</x:v>
      </x:c>
      <x:c r="H5733" s="194">
        <x:v>1</x:v>
      </x:c>
      <x:c r="I5733" s="448" t="s">
        <x:v>4958</x:v>
      </x:c>
    </x:row>
    <x:row r="5734" spans="3:9">
      <x:c r="C5734" s="195" t="s">
        <x:v>10940</x:v>
      </x:c>
      <x:c r="D5734" s="194" t="str">
        <x:f t="shared" si="194"/>
        <x:v>Ring</x:v>
      </x:c>
      <x:c r="E5734" s="194">
        <x:v>1</x:v>
      </x:c>
      <x:c r="F5734" s="195" t="s">
        <x:v>11123</x:v>
      </x:c>
      <x:c r="G5734" s="194" t="str">
        <x:f>IF(MID(F5734,LEN(F5734)-2,1)="1","Earring",IF(MID(F5734,LEN(F5734)-2,1)="2","Necklace",IF(MID(F5734,LEN(F5734)-2,1)="3","Bracelet",IF(MID(F5734,LEN(F5734)-2,1)="4","Ring",IF(MID(F5734,LEN(F5734)-2,1)="5","Anklet","")))))</x:f>
        <x:v>Ring</x:v>
      </x:c>
      <x:c r="H5734" s="194">
        <x:v>1</x:v>
      </x:c>
      <x:c r="I5734" s="448"/>
    </x:row>
    <x:row r="5735" spans="3:9">
      <x:c r="C5735" s="195" t="s">
        <x:v>11123</x:v>
      </x:c>
      <x:c r="D5735" s="194" t="str">
        <x:f t="shared" si="194"/>
        <x:v>Ring</x:v>
      </x:c>
      <x:c r="E5735" s="194">
        <x:v>1</x:v>
      </x:c>
      <x:c r="F5735" s="195" t="s">
        <x:v>6674</x:v>
      </x:c>
      <x:c r="G5735" s="194" t="str">
        <x:f>IF(MID(F5735,LEN(F5735)-2,1)="1","Earring",IF(MID(F5735,LEN(F5735)-2,1)="2","Necklace",IF(MID(F5735,LEN(F5735)-2,1)="3","Bracelet",IF(MID(F5735,LEN(F5735)-2,1)="4","Ring",IF(MID(F5735,LEN(F5735)-2,1)="5","Anklet","")))))</x:f>
        <x:v>Ring</x:v>
      </x:c>
      <x:c r="H5735" s="194">
        <x:v>1</x:v>
      </x:c>
      <x:c r="I5735" s="448"/>
    </x:row>
    <x:row r="5736" spans="3:9">
      <x:c r="C5736" s="195" t="s">
        <x:v>6674</x:v>
      </x:c>
      <x:c r="D5736" s="194" t="str">
        <x:f t="shared" si="194"/>
        <x:v>Ring</x:v>
      </x:c>
      <x:c r="E5736" s="194">
        <x:v>1</x:v>
      </x:c>
      <x:c r="F5736" s="195" t="s">
        <x:v>5952</x:v>
      </x:c>
      <x:c r="G5736" s="194" t="str">
        <x:f>IF(MID(F5736,LEN(F5736)-2,1)="1","Earring",IF(MID(F5736,LEN(F5736)-2,1)="2","Necklace",IF(MID(F5736,LEN(F5736)-2,1)="3","Bracelet",IF(MID(F5736,LEN(F5736)-2,1)="4","Ring",IF(MID(F5736,LEN(F5736)-2,1)="5","Anklet","")))))</x:f>
        <x:v>Ring</x:v>
      </x:c>
      <x:c r="H5736" s="194">
        <x:v>1</x:v>
      </x:c>
      <x:c r="I5736" s="448"/>
    </x:row>
    <x:row r="5737" spans="3:9">
      <x:c r="C5737" s="195" t="s">
        <x:v>5952</x:v>
      </x:c>
      <x:c r="D5737" s="194" t="str">
        <x:f t="shared" si="194"/>
        <x:v>Ring</x:v>
      </x:c>
      <x:c r="E5737" s="194">
        <x:v>1</x:v>
      </x:c>
      <x:c r="F5737" s="195" t="s">
        <x:v>10916</x:v>
      </x:c>
      <x:c r="G5737" s="194" t="str">
        <x:f>IF(MID(F5737,LEN(F5737)-2,1)="1","Earring",IF(MID(F5737,LEN(F5737)-2,1)="2","Necklace",IF(MID(F5737,LEN(F5737)-2,1)="3","Bracelet",IF(MID(F5737,LEN(F5737)-2,1)="4","Ring",IF(MID(F5737,LEN(F5737)-2,1)="5","Anklet","")))))</x:f>
        <x:v>Earring</x:v>
      </x:c>
      <x:c r="H5737" s="194">
        <x:v>1</x:v>
      </x:c>
      <x:c r="I5737" s="448"/>
    </x:row>
    <x:row r="5738" spans="5:5">
      <x:c r="E5738" s="194">
        <x:f>SUM(E5727:E5737)</x:f>
        <x:v>11</x:v>
      </x:c>
    </x:row>
    <x:row r="5739" spans="1:9">
      <x:c r="A5739" s="186">
        <x:v>46124</x:v>
      </x:c>
      <x:c r="B5739" s="452" t="s">
        <x:v>7772</x:v>
      </x:c>
      <x:c r="C5739" s="195" t="s">
        <x:v>5931</x:v>
      </x:c>
      <x:c r="D5739" s="194" t="s">
        <x:v>2999</x:v>
      </x:c>
      <x:c r="E5739" s="194">
        <x:v>1</x:v>
      </x:c>
      <x:c r="F5739" s="195" t="s">
        <x:v>5931</x:v>
      </x:c>
      <x:c r="G5739" s="194" t="s">
        <x:v>2999</x:v>
      </x:c>
      <x:c r="H5739" s="194">
        <x:v>1</x:v>
      </x:c>
      <x:c r="I5739" s="448" t="s">
        <x:v>4958</x:v>
      </x:c>
    </x:row>
    <x:row r="5740" spans="3:9">
      <x:c r="C5740" s="195" t="s">
        <x:v>11031</x:v>
      </x:c>
      <x:c r="D5740" s="194" t="str">
        <x:f t="shared" ref="D5740:D5747" si="195">IF(MID(C5740,LEN(C5740)-2,1)="1","Earring",IF(MID(C5740,LEN(C5740)-2,1)="2","Necklace",IF(MID(C5740,LEN(C5740)-2,1)="3","Bracelet",IF(MID(C5740,LEN(C5740)-2,1)="4","Ring",IF(MID(C5740,LEN(C5740)-2,1)="5","Anklet","")))))</x:f>
        <x:v>Bracelet</x:v>
      </x:c>
      <x:c r="E5740" s="194">
        <x:v>1</x:v>
      </x:c>
      <x:c r="F5740" s="195" t="s">
        <x:v>11072</x:v>
      </x:c>
      <x:c r="G5740" s="194" t="str">
        <x:f>IF(MID(F5740,LEN(F5740)-2,1)="1","Earring",IF(MID(F5740,LEN(F5740)-2,1)="2","Necklace",IF(MID(F5740,LEN(F5740)-2,1)="3","Bracelet",IF(MID(F5740,LEN(F5740)-2,1)="4","Ring",IF(MID(F5740,LEN(F5740)-2,1)="5","Anklet","")))))</x:f>
        <x:v>Ring</x:v>
      </x:c>
      <x:c r="H5740" s="194">
        <x:v>1</x:v>
      </x:c>
      <x:c r="I5740" s="448" t="s">
        <x:v>7755</x:v>
      </x:c>
    </x:row>
    <x:row r="5741" spans="3:9">
      <x:c r="C5741" s="195" t="s">
        <x:v>11045</x:v>
      </x:c>
      <x:c r="D5741" s="194" t="str">
        <x:f t="shared" si="195"/>
        <x:v>Bracelet</x:v>
      </x:c>
      <x:c r="E5741" s="194">
        <x:v>1</x:v>
      </x:c>
      <x:c r="F5741" s="195" t="s">
        <x:v>10914</x:v>
      </x:c>
      <x:c r="G5741" s="194" t="str">
        <x:f>IF(MID(F5741,LEN(F5741)-2,1)="1","Earring",IF(MID(F5741,LEN(F5741)-2,1)="2","Necklace",IF(MID(F5741,LEN(F5741)-2,1)="3","Bracelet",IF(MID(F5741,LEN(F5741)-2,1)="4","Ring",IF(MID(F5741,LEN(F5741)-2,1)="5","Anklet","")))))</x:f>
        <x:v>Earring</x:v>
      </x:c>
      <x:c r="H5741" s="194">
        <x:v>1</x:v>
      </x:c>
      <x:c r="I5741" s="448" t="s">
        <x:v>4958</x:v>
      </x:c>
    </x:row>
    <x:row r="5742" spans="3:9">
      <x:c r="C5742" s="195" t="s">
        <x:v>6954</x:v>
      </x:c>
      <x:c r="D5742" s="194" t="str">
        <x:f t="shared" si="195"/>
        <x:v>Bracelet</x:v>
      </x:c>
      <x:c r="E5742" s="194">
        <x:v>1</x:v>
      </x:c>
      <x:c r="F5742" s="195" t="s">
        <x:v>6845</x:v>
      </x:c>
      <x:c r="G5742" s="194" t="str">
        <x:f>IF(MID(F5742,LEN(F5742)-2,1)="1","Earring",IF(MID(F5742,LEN(F5742)-2,1)="2","Necklace",IF(MID(F5742,LEN(F5742)-2,1)="3","Bracelet",IF(MID(F5742,LEN(F5742)-2,1)="4","Ring",IF(MID(F5742,LEN(F5742)-2,1)="5","Anklet","")))))</x:f>
        <x:v>Earring</x:v>
      </x:c>
      <x:c r="H5742" s="194">
        <x:v>1</x:v>
      </x:c>
      <x:c r="I5742" s="448"/>
    </x:row>
    <x:row r="5743" spans="3:9">
      <x:c r="C5743" s="195" t="s">
        <x:v>10914</x:v>
      </x:c>
      <x:c r="D5743" s="194" t="str">
        <x:f t="shared" si="195"/>
        <x:v>Earring</x:v>
      </x:c>
      <x:c r="E5743" s="194">
        <x:v>1</x:v>
      </x:c>
      <x:c r="F5743" s="195" t="s">
        <x:v>3403</x:v>
      </x:c>
      <x:c r="G5743" s="194" t="str">
        <x:f>IF(MID(F5743,LEN(F5743)-2,1)="1","Earring",IF(MID(F5743,LEN(F5743)-2,1)="2","Necklace",IF(MID(F5743,LEN(F5743)-2,1)="3","Bracelet",IF(MID(F5743,LEN(F5743)-2,1)="4","Ring",IF(MID(F5743,LEN(F5743)-2,1)="5","Anklet","")))))</x:f>
        <x:v>Necklace</x:v>
      </x:c>
      <x:c r="H5743" s="194">
        <x:v>1</x:v>
      </x:c>
      <x:c r="I5743" s="448"/>
    </x:row>
    <x:row r="5744" spans="3:9">
      <x:c r="C5744" s="195" t="s">
        <x:v>6845</x:v>
      </x:c>
      <x:c r="D5744" s="194" t="str">
        <x:f t="shared" si="195"/>
        <x:v>Earring</x:v>
      </x:c>
      <x:c r="E5744" s="194">
        <x:v>1</x:v>
      </x:c>
      <x:c r="F5744" s="195" t="s">
        <x:v>11031</x:v>
      </x:c>
      <x:c r="G5744" s="194" t="str">
        <x:f>IF(MID(F5744,LEN(F5744)-2,1)="1","Earring",IF(MID(F5744,LEN(F5744)-2,1)="2","Necklace",IF(MID(F5744,LEN(F5744)-2,1)="3","Bracelet",IF(MID(F5744,LEN(F5744)-2,1)="4","Ring",IF(MID(F5744,LEN(F5744)-2,1)="5","Anklet","")))))</x:f>
        <x:v>Bracelet</x:v>
      </x:c>
      <x:c r="H5744" s="194">
        <x:v>1</x:v>
      </x:c>
      <x:c r="I5744" s="448" t="s">
        <x:v>7755</x:v>
      </x:c>
    </x:row>
    <x:row r="5745" spans="3:9">
      <x:c r="C5745" s="195" t="s">
        <x:v>3403</x:v>
      </x:c>
      <x:c r="D5745" s="194" t="str">
        <x:f t="shared" si="195"/>
        <x:v>Necklace</x:v>
      </x:c>
      <x:c r="E5745" s="194">
        <x:v>1</x:v>
      </x:c>
      <x:c r="F5745" s="195" t="s">
        <x:v>11045</x:v>
      </x:c>
      <x:c r="G5745" s="194" t="str">
        <x:f>IF(MID(F5745,LEN(F5745)-2,1)="1","Earring",IF(MID(F5745,LEN(F5745)-2,1)="2","Necklace",IF(MID(F5745,LEN(F5745)-2,1)="3","Bracelet",IF(MID(F5745,LEN(F5745)-2,1)="4","Ring",IF(MID(F5745,LEN(F5745)-2,1)="5","Anklet","")))))</x:f>
        <x:v>Bracelet</x:v>
      </x:c>
      <x:c r="H5745" s="194">
        <x:v>1</x:v>
      </x:c>
      <x:c r="I5745" s="448"/>
    </x:row>
    <x:row r="5746" spans="3:9">
      <x:c r="C5746" s="195" t="s">
        <x:v>4702</x:v>
      </x:c>
      <x:c r="D5746" s="194" t="str">
        <x:f t="shared" si="195"/>
        <x:v>Necklace</x:v>
      </x:c>
      <x:c r="E5746" s="194">
        <x:v>1</x:v>
      </x:c>
      <x:c r="F5746" s="195" t="s">
        <x:v>4702</x:v>
      </x:c>
      <x:c r="G5746" s="194" t="str">
        <x:f>IF(MID(F5746,LEN(F5746)-2,1)="1","Earring",IF(MID(F5746,LEN(F5746)-2,1)="2","Necklace",IF(MID(F5746,LEN(F5746)-2,1)="3","Bracelet",IF(MID(F5746,LEN(F5746)-2,1)="4","Ring",IF(MID(F5746,LEN(F5746)-2,1)="5","Anklet","")))))</x:f>
        <x:v>Necklace</x:v>
      </x:c>
      <x:c r="H5746" s="194">
        <x:v>1</x:v>
      </x:c>
      <x:c r="I5746" s="448" t="s">
        <x:v>7755</x:v>
      </x:c>
    </x:row>
    <x:row r="5747" spans="3:9">
      <x:c r="C5747" s="195" t="s">
        <x:v>11072</x:v>
      </x:c>
      <x:c r="D5747" s="194" t="str">
        <x:f t="shared" si="195"/>
        <x:v>Ring</x:v>
      </x:c>
      <x:c r="E5747" s="194">
        <x:v>1</x:v>
      </x:c>
      <x:c r="F5747" s="195" t="s">
        <x:v>6954</x:v>
      </x:c>
      <x:c r="G5747" s="194" t="str">
        <x:f>IF(MID(F5747,LEN(F5747)-2,1)="1","Earring",IF(MID(F5747,LEN(F5747)-2,1)="2","Necklace",IF(MID(F5747,LEN(F5747)-2,1)="3","Bracelet",IF(MID(F5747,LEN(F5747)-2,1)="4","Ring",IF(MID(F5747,LEN(F5747)-2,1)="5","Anklet","")))))</x:f>
        <x:v>Bracelet</x:v>
      </x:c>
      <x:c r="H5747" s="194">
        <x:v>1</x:v>
      </x:c>
      <x:c r="I5747" s="448"/>
    </x:row>
    <x:row r="5748" spans="5:5">
      <x:c r="E5748" s="194">
        <x:f>SUM(E5739:E5747)</x:f>
        <x:v>9</x:v>
      </x:c>
    </x:row>
    <x:row r="5749" spans="1:9">
      <x:c r="A5749" s="186">
        <x:v>46125</x:v>
      </x:c>
      <x:c r="B5749" s="452" t="s">
        <x:v>7737</x:v>
      </x:c>
      <x:c r="C5749" s="195" t="s">
        <x:v>11041</x:v>
      </x:c>
      <x:c r="D5749" s="194" t="str">
        <x:f t="shared" ref="D5749:D5754" si="196">IF(MID(C5749,LEN(C5749)-2,1)="1","Earring",IF(MID(C5749,LEN(C5749)-2,1)="2","Necklace",IF(MID(C5749,LEN(C5749)-2,1)="3","Bracelet",IF(MID(C5749,LEN(C5749)-2,1)="4","Ring",IF(MID(C5749,LEN(C5749)-2,1)="5","Anklet","")))))</x:f>
        <x:v>Bracelet</x:v>
      </x:c>
      <x:c r="E5749" s="194">
        <x:v>1</x:v>
      </x:c>
      <x:c r="F5749" s="195" t="s">
        <x:v>9221</x:v>
      </x:c>
      <x:c r="G5749" s="194" t="str">
        <x:f>IF(MID(F5749,LEN(F5749)-2,1)="1","Earring",IF(MID(F5749,LEN(F5749)-2,1)="2","Necklace",IF(MID(F5749,LEN(F5749)-2,1)="3","Bracelet",IF(MID(F5749,LEN(F5749)-2,1)="4","Ring",IF(MID(F5749,LEN(F5749)-2,1)="5","Anklet","")))))</x:f>
        <x:v>Earring</x:v>
      </x:c>
      <x:c r="H5749" s="194">
        <x:v>1</x:v>
      </x:c>
      <x:c r="I5749" s="448" t="s">
        <x:v>7755</x:v>
      </x:c>
    </x:row>
    <x:row r="5750" spans="3:9">
      <x:c r="C5750" s="195" t="s">
        <x:v>2128</x:v>
      </x:c>
      <x:c r="D5750" s="194" t="str">
        <x:f t="shared" si="196"/>
        <x:v>Earring</x:v>
      </x:c>
      <x:c r="E5750" s="194">
        <x:v>1</x:v>
      </x:c>
      <x:c r="F5750" s="195" t="s">
        <x:v>6133</x:v>
      </x:c>
      <x:c r="G5750" s="194" t="str">
        <x:f>IF(MID(F5750,LEN(F5750)-2,1)="1","Earring",IF(MID(F5750,LEN(F5750)-2,1)="2","Necklace",IF(MID(F5750,LEN(F5750)-2,1)="3","Bracelet",IF(MID(F5750,LEN(F5750)-2,1)="4","Ring",IF(MID(F5750,LEN(F5750)-2,1)="5","Anklet","")))))</x:f>
        <x:v>Necklace</x:v>
      </x:c>
      <x:c r="H5750" s="194">
        <x:v>1</x:v>
      </x:c>
      <x:c r="I5750" s="448"/>
    </x:row>
    <x:row r="5751" spans="3:9">
      <x:c r="C5751" s="195" t="s">
        <x:v>6133</x:v>
      </x:c>
      <x:c r="D5751" s="194" t="str">
        <x:f t="shared" si="196"/>
        <x:v>Necklace</x:v>
      </x:c>
      <x:c r="E5751" s="194">
        <x:v>1</x:v>
      </x:c>
      <x:c r="F5751" s="195" t="s">
        <x:v>11041</x:v>
      </x:c>
      <x:c r="G5751" s="194" t="str">
        <x:f>IF(MID(F5751,LEN(F5751)-2,1)="1","Earring",IF(MID(F5751,LEN(F5751)-2,1)="2","Necklace",IF(MID(F5751,LEN(F5751)-2,1)="3","Bracelet",IF(MID(F5751,LEN(F5751)-2,1)="4","Ring",IF(MID(F5751,LEN(F5751)-2,1)="5","Anklet","")))))</x:f>
        <x:v>Bracelet</x:v>
      </x:c>
      <x:c r="H5751" s="194">
        <x:v>1</x:v>
      </x:c>
      <x:c r="I5751" s="448"/>
    </x:row>
    <x:row r="5752" spans="3:9">
      <x:c r="C5752" s="195" t="s">
        <x:v>10893</x:v>
      </x:c>
      <x:c r="D5752" s="194" t="str">
        <x:f t="shared" si="196"/>
        <x:v>Necklace</x:v>
      </x:c>
      <x:c r="E5752" s="194">
        <x:v>1</x:v>
      </x:c>
      <x:c r="F5752" s="195" t="s">
        <x:v>10893</x:v>
      </x:c>
      <x:c r="G5752" s="194" t="str">
        <x:f>IF(MID(F5752,LEN(F5752)-2,1)="1","Earring",IF(MID(F5752,LEN(F5752)-2,1)="2","Necklace",IF(MID(F5752,LEN(F5752)-2,1)="3","Bracelet",IF(MID(F5752,LEN(F5752)-2,1)="4","Ring",IF(MID(F5752,LEN(F5752)-2,1)="5","Anklet","")))))</x:f>
        <x:v>Necklace</x:v>
      </x:c>
      <x:c r="H5752" s="194">
        <x:v>1</x:v>
      </x:c>
      <x:c r="I5752" s="448" t="s">
        <x:v>7755</x:v>
      </x:c>
    </x:row>
    <x:row r="5753" spans="3:9">
      <x:c r="C5753" s="195" t="s">
        <x:v>9527</x:v>
      </x:c>
      <x:c r="D5753" s="194" t="str">
        <x:f t="shared" si="196"/>
        <x:v>Necklace</x:v>
      </x:c>
      <x:c r="E5753" s="194">
        <x:v>1</x:v>
      </x:c>
      <x:c r="F5753" s="195" t="s">
        <x:v>9527</x:v>
      </x:c>
      <x:c r="G5753" s="194" t="str">
        <x:f>IF(MID(F5753,LEN(F5753)-2,1)="1","Earring",IF(MID(F5753,LEN(F5753)-2,1)="2","Necklace",IF(MID(F5753,LEN(F5753)-2,1)="3","Bracelet",IF(MID(F5753,LEN(F5753)-2,1)="4","Ring",IF(MID(F5753,LEN(F5753)-2,1)="5","Anklet","")))))</x:f>
        <x:v>Necklace</x:v>
      </x:c>
      <x:c r="H5753" s="194">
        <x:v>1</x:v>
      </x:c>
      <x:c r="I5753" s="448"/>
    </x:row>
    <x:row r="5754" spans="3:9">
      <x:c r="C5754" s="195" t="s">
        <x:v>4194</x:v>
      </x:c>
      <x:c r="D5754" s="194" t="str">
        <x:f t="shared" si="196"/>
        <x:v>Necklace</x:v>
      </x:c>
      <x:c r="E5754" s="194">
        <x:v>1</x:v>
      </x:c>
      <x:c r="F5754" s="195" t="s">
        <x:v>4194</x:v>
      </x:c>
      <x:c r="G5754" s="194" t="str">
        <x:f>IF(MID(F5754,LEN(F5754)-2,1)="1","Earring",IF(MID(F5754,LEN(F5754)-2,1)="2","Necklace",IF(MID(F5754,LEN(F5754)-2,1)="3","Bracelet",IF(MID(F5754,LEN(F5754)-2,1)="4","Ring",IF(MID(F5754,LEN(F5754)-2,1)="5","Anklet","")))))</x:f>
        <x:v>Necklace</x:v>
      </x:c>
      <x:c r="H5754" s="194">
        <x:v>1</x:v>
      </x:c>
      <x:c r="I5754" s="448"/>
    </x:row>
    <x:row r="5755" spans="5:5">
      <x:c r="E5755" s="194">
        <x:f>SUM(E5749:E5754)</x:f>
        <x:v>6</x:v>
      </x:c>
    </x:row>
    <x:row r="5756" spans="1:9">
      <x:c r="A5756" s="186">
        <x:v>46126</x:v>
      </x:c>
      <x:c r="B5756" s="452" t="s">
        <x:v>7779</x:v>
      </x:c>
      <x:c r="C5756" s="195" t="s">
        <x:v>3402</x:v>
      </x:c>
      <x:c r="D5756" s="194" t="s">
        <x:v>2999</x:v>
      </x:c>
      <x:c r="E5756" s="194">
        <x:v>2</x:v>
      </x:c>
      <x:c r="F5756" s="195" t="s">
        <x:v>9542</x:v>
      </x:c>
      <x:c r="G5756" s="194" t="str">
        <x:f>IF(MID(F5756,LEN(F5756)-2,1)="1","Earring",IF(MID(F5756,LEN(F5756)-2,1)="2","Necklace",IF(MID(F5756,LEN(F5756)-2,1)="3","Bracelet",IF(MID(F5756,LEN(F5756)-2,1)="4","Ring",IF(MID(F5756,LEN(F5756)-2,1)="5","Anklet","")))))</x:f>
        <x:v>Earring</x:v>
      </x:c>
      <x:c r="H5756" s="194">
        <x:v>1</x:v>
      </x:c>
      <x:c r="I5756" s="448"/>
    </x:row>
    <x:row r="5757" spans="3:9">
      <x:c r="C5757" s="195" t="s">
        <x:v>2342</x:v>
      </x:c>
      <x:c r="D5757" s="194" t="str">
        <x:f t="shared" ref="D5757:D5762" si="197">IF(MID(C5757,LEN(C5757)-2,1)="1","Earring",IF(MID(C5757,LEN(C5757)-2,1)="2","Necklace",IF(MID(C5757,LEN(C5757)-2,1)="3","Bracelet",IF(MID(C5757,LEN(C5757)-2,1)="4","Ring",IF(MID(C5757,LEN(C5757)-2,1)="5","Anklet","")))))</x:f>
        <x:v>Earring</x:v>
      </x:c>
      <x:c r="E5757" s="194">
        <x:v>1</x:v>
      </x:c>
      <x:c r="F5757" s="195" t="s">
        <x:v>4722</x:v>
      </x:c>
      <x:c r="G5757" s="194" t="str">
        <x:f>IF(MID(F5757,LEN(F5757)-2,1)="1","Earring",IF(MID(F5757,LEN(F5757)-2,1)="2","Necklace",IF(MID(F5757,LEN(F5757)-2,1)="3","Bracelet",IF(MID(F5757,LEN(F5757)-2,1)="4","Ring",IF(MID(F5757,LEN(F5757)-2,1)="5","Anklet","")))))</x:f>
        <x:v>Necklace</x:v>
      </x:c>
      <x:c r="H5757" s="194">
        <x:v>1</x:v>
      </x:c>
      <x:c r="I5757" s="448" t="s">
        <x:v>4958</x:v>
      </x:c>
    </x:row>
    <x:row r="5758" spans="3:9">
      <x:c r="C5758" s="195" t="s">
        <x:v>3384</x:v>
      </x:c>
      <x:c r="D5758" s="194" t="str">
        <x:f t="shared" si="197"/>
        <x:v>Earring</x:v>
      </x:c>
      <x:c r="E5758" s="194">
        <x:v>1</x:v>
      </x:c>
      <x:c r="F5758" s="195" t="s">
        <x:v>3259</x:v>
      </x:c>
      <x:c r="G5758" s="194" t="str">
        <x:f>IF(MID(F5758,LEN(F5758)-2,1)="1","Earring",IF(MID(F5758,LEN(F5758)-2,1)="2","Necklace",IF(MID(F5758,LEN(F5758)-2,1)="3","Bracelet",IF(MID(F5758,LEN(F5758)-2,1)="4","Ring",IF(MID(F5758,LEN(F5758)-2,1)="5","Anklet","")))))</x:f>
        <x:v>Necklace</x:v>
      </x:c>
      <x:c r="H5758" s="194">
        <x:v>1</x:v>
      </x:c>
      <x:c r="I5758" s="448"/>
    </x:row>
    <x:row r="5759" spans="3:9">
      <x:c r="C5759" s="195" t="s">
        <x:v>6182</x:v>
      </x:c>
      <x:c r="D5759" s="194" t="s">
        <x:v>6843</x:v>
      </x:c>
      <x:c r="E5759" s="194">
        <x:v>1</x:v>
      </x:c>
      <x:c r="F5759" s="195" t="s">
        <x:v>3384</x:v>
      </x:c>
      <x:c r="G5759" s="194" t="str">
        <x:f>IF(MID(F5759,LEN(F5759)-2,1)="1","Earring",IF(MID(F5759,LEN(F5759)-2,1)="2","Necklace",IF(MID(F5759,LEN(F5759)-2,1)="3","Bracelet",IF(MID(F5759,LEN(F5759)-2,1)="4","Ring",IF(MID(F5759,LEN(F5759)-2,1)="5","Anklet","")))))</x:f>
        <x:v>Earring</x:v>
      </x:c>
      <x:c r="H5759" s="194">
        <x:v>1</x:v>
      </x:c>
      <x:c r="I5759" s="448"/>
    </x:row>
    <x:row r="5760" spans="3:9">
      <x:c r="C5760" s="195" t="s">
        <x:v>3400</x:v>
      </x:c>
      <x:c r="D5760" s="194" t="s">
        <x:v>6843</x:v>
      </x:c>
      <x:c r="E5760" s="194">
        <x:v>1</x:v>
      </x:c>
      <x:c r="F5760" s="195" t="s">
        <x:v>3402</x:v>
      </x:c>
      <x:c r="G5760" s="194" t="s">
        <x:v>2999</x:v>
      </x:c>
      <x:c r="H5760" s="194">
        <x:v>2</x:v>
      </x:c>
      <x:c r="I5760" s="448"/>
    </x:row>
    <x:row r="5761" spans="3:9">
      <x:c r="C5761" s="195" t="s">
        <x:v>4722</x:v>
      </x:c>
      <x:c r="D5761" s="194" t="str">
        <x:f t="shared" si="197"/>
        <x:v>Necklace</x:v>
      </x:c>
      <x:c r="E5761" s="194">
        <x:v>1</x:v>
      </x:c>
      <x:c r="F5761" s="195" t="s">
        <x:v>6182</x:v>
      </x:c>
      <x:c r="G5761" s="194" t="s">
        <x:v>6843</x:v>
      </x:c>
      <x:c r="H5761" s="194">
        <x:v>1</x:v>
      </x:c>
      <x:c r="I5761" s="448"/>
    </x:row>
    <x:row r="5762" spans="3:9">
      <x:c r="C5762" s="195" t="s">
        <x:v>3259</x:v>
      </x:c>
      <x:c r="D5762" s="194" t="str">
        <x:f t="shared" si="197"/>
        <x:v>Necklace</x:v>
      </x:c>
      <x:c r="E5762" s="194">
        <x:v>1</x:v>
      </x:c>
      <x:c r="F5762" s="195" t="s">
        <x:v>3400</x:v>
      </x:c>
      <x:c r="G5762" s="194" t="s">
        <x:v>6843</x:v>
      </x:c>
      <x:c r="H5762" s="194">
        <x:v>1</x:v>
      </x:c>
      <x:c r="I5762" s="448"/>
    </x:row>
    <x:row r="5763" spans="5:5">
      <x:c r="E5763" s="194">
        <x:f>SUM(E5756:E5762)</x:f>
        <x:v>8</x:v>
      </x:c>
    </x:row>
    <x:row r="5764" spans="1:9">
      <x:c r="A5764" s="186">
        <x:v>46127</x:v>
      </x:c>
      <x:c r="B5764" s="452" t="s">
        <x:v>7762</x:v>
      </x:c>
      <x:c r="C5764" s="195" t="s">
        <x:v>6768</x:v>
      </x:c>
      <x:c r="D5764" s="194" t="s">
        <x:v>2999</x:v>
      </x:c>
      <x:c r="E5764" s="194">
        <x:v>1</x:v>
      </x:c>
      <x:c r="F5764" s="195" t="s">
        <x:v>6768</x:v>
      </x:c>
      <x:c r="G5764" s="194" t="s">
        <x:v>2999</x:v>
      </x:c>
      <x:c r="H5764" s="194">
        <x:v>1</x:v>
      </x:c>
      <x:c r="I5764" s="448" t="s">
        <x:v>7755</x:v>
      </x:c>
    </x:row>
    <x:row r="5765" spans="3:9">
      <x:c r="C5765" s="195" t="s">
        <x:v>6098</x:v>
      </x:c>
      <x:c r="D5765" s="194" t="s">
        <x:v>2999</x:v>
      </x:c>
      <x:c r="E5765" s="194">
        <x:v>1</x:v>
      </x:c>
      <x:c r="F5765" s="195" t="s">
        <x:v>3357</x:v>
      </x:c>
      <x:c r="G5765" s="194" t="str">
        <x:f>IF(MID(F5765,LEN(F5765)-2,1)="1","Earring",IF(MID(F5765,LEN(F5765)-2,1)="2","Necklace",IF(MID(F5765,LEN(F5765)-2,1)="3","Bracelet",IF(MID(F5765,LEN(F5765)-2,1)="4","Ring",IF(MID(F5765,LEN(F5765)-2,1)="5","Anklet","")))))</x:f>
        <x:v>Necklace</x:v>
      </x:c>
      <x:c r="H5765" s="194">
        <x:v>1</x:v>
      </x:c>
      <x:c r="I5765" s="448"/>
    </x:row>
    <x:row r="5766" spans="3:9">
      <x:c r="C5766" s="195" t="s">
        <x:v>9241</x:v>
      </x:c>
      <x:c r="D5766" s="194" t="str">
        <x:f t="shared" ref="D5766:D5770" si="198">IF(MID(C5766,LEN(C5766)-2,1)="1","Earring",IF(MID(C5766,LEN(C5766)-2,1)="2","Necklace",IF(MID(C5766,LEN(C5766)-2,1)="3","Bracelet",IF(MID(C5766,LEN(C5766)-2,1)="4","Ring",IF(MID(C5766,LEN(C5766)-2,1)="5","Anklet","")))))</x:f>
        <x:v>Bracelet</x:v>
      </x:c>
      <x:c r="E5766" s="194">
        <x:v>1</x:v>
      </x:c>
      <x:c r="F5766" s="195" t="s">
        <x:v>6098</x:v>
      </x:c>
      <x:c r="G5766" s="194" t="s">
        <x:v>2999</x:v>
      </x:c>
      <x:c r="H5766" s="194">
        <x:v>1</x:v>
      </x:c>
      <x:c r="I5766" s="448"/>
    </x:row>
    <x:row r="5767" spans="3:9">
      <x:c r="C5767" s="195" t="s">
        <x:v>10998</x:v>
      </x:c>
      <x:c r="D5767" s="194" t="str">
        <x:f t="shared" si="198"/>
        <x:v>Earring</x:v>
      </x:c>
      <x:c r="E5767" s="194">
        <x:v>1</x:v>
      </x:c>
      <x:c r="F5767" s="195" t="s">
        <x:v>9241</x:v>
      </x:c>
      <x:c r="G5767" s="194" t="str">
        <x:f>IF(MID(F5767,LEN(F5767)-2,1)="1","Earring",IF(MID(F5767,LEN(F5767)-2,1)="2","Necklace",IF(MID(F5767,LEN(F5767)-2,1)="3","Bracelet",IF(MID(F5767,LEN(F5767)-2,1)="4","Ring",IF(MID(F5767,LEN(F5767)-2,1)="5","Anklet","")))))</x:f>
        <x:v>Bracelet</x:v>
      </x:c>
      <x:c r="H5767" s="194">
        <x:v>1</x:v>
      </x:c>
      <x:c r="I5767" s="448"/>
    </x:row>
    <x:row r="5768" spans="3:9">
      <x:c r="C5768" s="195" t="s">
        <x:v>6182</x:v>
      </x:c>
      <x:c r="D5768" s="194" t="s">
        <x:v>6843</x:v>
      </x:c>
      <x:c r="E5768" s="194">
        <x:v>1</x:v>
      </x:c>
      <x:c r="F5768" s="195" t="s">
        <x:v>10998</x:v>
      </x:c>
      <x:c r="G5768" s="194" t="str">
        <x:f>IF(MID(F5768,LEN(F5768)-2,1)="1","Earring",IF(MID(F5768,LEN(F5768)-2,1)="2","Necklace",IF(MID(F5768,LEN(F5768)-2,1)="3","Bracelet",IF(MID(F5768,LEN(F5768)-2,1)="4","Ring",IF(MID(F5768,LEN(F5768)-2,1)="5","Anklet","")))))</x:f>
        <x:v>Earring</x:v>
      </x:c>
      <x:c r="H5768" s="194">
        <x:v>1</x:v>
      </x:c>
      <x:c r="I5768" s="448"/>
    </x:row>
    <x:row r="5769" spans="3:9">
      <x:c r="C5769" s="195" t="s">
        <x:v>3357</x:v>
      </x:c>
      <x:c r="D5769" s="194" t="str">
        <x:f t="shared" si="198"/>
        <x:v>Necklace</x:v>
      </x:c>
      <x:c r="E5769" s="194">
        <x:v>1</x:v>
      </x:c>
      <x:c r="F5769" s="195" t="s">
        <x:v>4811</x:v>
      </x:c>
      <x:c r="G5769" s="194" t="str">
        <x:f>IF(MID(F5769,LEN(F5769)-2,1)="1","Earring",IF(MID(F5769,LEN(F5769)-2,1)="2","Necklace",IF(MID(F5769,LEN(F5769)-2,1)="3","Bracelet",IF(MID(F5769,LEN(F5769)-2,1)="4","Ring",IF(MID(F5769,LEN(F5769)-2,1)="5","Anklet","")))))</x:f>
        <x:v>Necklace</x:v>
      </x:c>
      <x:c r="H5769" s="194">
        <x:v>1</x:v>
      </x:c>
      <x:c r="I5769" s="448"/>
    </x:row>
    <x:row r="5770" spans="3:9">
      <x:c r="C5770" s="195" t="s">
        <x:v>4811</x:v>
      </x:c>
      <x:c r="D5770" s="194" t="str">
        <x:f t="shared" si="198"/>
        <x:v>Necklace</x:v>
      </x:c>
      <x:c r="E5770" s="194">
        <x:v>1</x:v>
      </x:c>
      <x:c r="F5770" s="195" t="s">
        <x:v>6182</x:v>
      </x:c>
      <x:c r="G5770" s="194" t="s">
        <x:v>6843</x:v>
      </x:c>
      <x:c r="H5770" s="194">
        <x:v>1</x:v>
      </x:c>
      <x:c r="I5770" s="448"/>
    </x:row>
    <x:row r="5771" spans="5:5">
      <x:c r="E5771" s="194">
        <x:f>SUM(E5764:E5770)</x:f>
        <x:v>7</x:v>
      </x:c>
    </x:row>
    <x:row r="5772" spans="1:9">
      <x:c r="A5772" s="186">
        <x:v>46128</x:v>
      </x:c>
      <x:c r="B5772" s="452" t="s">
        <x:v>7753</x:v>
      </x:c>
      <x:c r="C5772" s="195" t="s">
        <x:v>10920</x:v>
      </x:c>
      <x:c r="D5772" s="194" t="str">
        <x:f t="shared" ref="D5772:D5783" si="199">IF(MID(C5772,LEN(C5772)-2,1)="1","Earring",IF(MID(C5772,LEN(C5772)-2,1)="2","Necklace",IF(MID(C5772,LEN(C5772)-2,1)="3","Bracelet",IF(MID(C5772,LEN(C5772)-2,1)="4","Ring",IF(MID(C5772,LEN(C5772)-2,1)="5","Anklet","")))))</x:f>
        <x:v>Anklet</x:v>
      </x:c>
      <x:c r="E5772" s="194">
        <x:v>1</x:v>
      </x:c>
      <x:c r="F5772" s="195" t="s">
        <x:v>3378</x:v>
      </x:c>
      <x:c r="G5772" s="194" t="str">
        <x:f>IF(MID(F5772,LEN(F5772)-2,1)="1","Earring",IF(MID(F5772,LEN(F5772)-2,1)="2","Necklace",IF(MID(F5772,LEN(F5772)-2,1)="3","Bracelet",IF(MID(F5772,LEN(F5772)-2,1)="4","Ring",IF(MID(F5772,LEN(F5772)-2,1)="5","Anklet","")))))</x:f>
        <x:v>Ring</x:v>
      </x:c>
      <x:c r="H5772" s="194">
        <x:v>1</x:v>
      </x:c>
      <x:c r="I5772" s="448"/>
    </x:row>
    <x:row r="5773" spans="3:9">
      <x:c r="C5773" s="195" t="s">
        <x:v>10899</x:v>
      </x:c>
      <x:c r="D5773" s="194" t="str">
        <x:f t="shared" si="199"/>
        <x:v>Bracelet</x:v>
      </x:c>
      <x:c r="E5773" s="194">
        <x:v>1</x:v>
      </x:c>
      <x:c r="F5773" s="195" t="s">
        <x:v>11128</x:v>
      </x:c>
      <x:c r="G5773" s="194" t="str">
        <x:f>IF(MID(F5773,LEN(F5773)-2,1)="1","Earring",IF(MID(F5773,LEN(F5773)-2,1)="2","Necklace",IF(MID(F5773,LEN(F5773)-2,1)="3","Bracelet",IF(MID(F5773,LEN(F5773)-2,1)="4","Ring",IF(MID(F5773,LEN(F5773)-2,1)="5","Anklet","")))))</x:f>
        <x:v>Necklace</x:v>
      </x:c>
      <x:c r="H5773" s="194">
        <x:v>1</x:v>
      </x:c>
      <x:c r="I5773" s="448"/>
    </x:row>
    <x:row r="5774" spans="3:9">
      <x:c r="C5774" s="195" t="s">
        <x:v>9241</x:v>
      </x:c>
      <x:c r="D5774" s="194" t="str">
        <x:f t="shared" si="199"/>
        <x:v>Bracelet</x:v>
      </x:c>
      <x:c r="E5774" s="194">
        <x:v>1</x:v>
      </x:c>
      <x:c r="F5774" s="195" t="s">
        <x:v>10899</x:v>
      </x:c>
      <x:c r="G5774" s="194" t="str">
        <x:f>IF(MID(F5774,LEN(F5774)-2,1)="1","Earring",IF(MID(F5774,LEN(F5774)-2,1)="2","Necklace",IF(MID(F5774,LEN(F5774)-2,1)="3","Bracelet",IF(MID(F5774,LEN(F5774)-2,1)="4","Ring",IF(MID(F5774,LEN(F5774)-2,1)="5","Anklet","")))))</x:f>
        <x:v>Bracelet</x:v>
      </x:c>
      <x:c r="H5774" s="194">
        <x:v>1</x:v>
      </x:c>
      <x:c r="I5774" s="448"/>
    </x:row>
    <x:row r="5775" spans="3:9">
      <x:c r="C5775" s="195" t="s">
        <x:v>3256</x:v>
      </x:c>
      <x:c r="D5775" s="194" t="str">
        <x:f t="shared" si="199"/>
        <x:v>Bracelet</x:v>
      </x:c>
      <x:c r="E5775" s="194">
        <x:v>3</x:v>
      </x:c>
      <x:c r="F5775" s="195" t="s">
        <x:v>9241</x:v>
      </x:c>
      <x:c r="G5775" s="194" t="str">
        <x:f>IF(MID(F5775,LEN(F5775)-2,1)="1","Earring",IF(MID(F5775,LEN(F5775)-2,1)="2","Necklace",IF(MID(F5775,LEN(F5775)-2,1)="3","Bracelet",IF(MID(F5775,LEN(F5775)-2,1)="4","Ring",IF(MID(F5775,LEN(F5775)-2,1)="5","Anklet","")))))</x:f>
        <x:v>Bracelet</x:v>
      </x:c>
      <x:c r="H5775" s="194">
        <x:v>1</x:v>
      </x:c>
      <x:c r="I5775" s="448" t="s">
        <x:v>4958</x:v>
      </x:c>
    </x:row>
    <x:row r="5776" spans="3:9">
      <x:c r="C5776" s="195" t="s">
        <x:v>10998</x:v>
      </x:c>
      <x:c r="D5776" s="194" t="str">
        <x:f t="shared" si="199"/>
        <x:v>Earring</x:v>
      </x:c>
      <x:c r="E5776" s="194">
        <x:v>1</x:v>
      </x:c>
      <x:c r="F5776" s="195" t="s">
        <x:v>6144</x:v>
      </x:c>
      <x:c r="G5776" s="194" t="str">
        <x:f>IF(MID(F5776,LEN(F5776)-2,1)="1","Earring",IF(MID(F5776,LEN(F5776)-2,1)="2","Necklace",IF(MID(F5776,LEN(F5776)-2,1)="3","Bracelet",IF(MID(F5776,LEN(F5776)-2,1)="4","Ring",IF(MID(F5776,LEN(F5776)-2,1)="5","Anklet","")))))</x:f>
        <x:v>Necklace</x:v>
      </x:c>
      <x:c r="H5776" s="194">
        <x:v>2</x:v>
      </x:c>
      <x:c r="I5776" s="448"/>
    </x:row>
    <x:row r="5777" spans="3:9">
      <x:c r="C5777" s="195" t="s">
        <x:v>11088</x:v>
      </x:c>
      <x:c r="D5777" s="194" t="str">
        <x:f t="shared" si="199"/>
        <x:v>Earring</x:v>
      </x:c>
      <x:c r="E5777" s="194">
        <x:v>1</x:v>
      </x:c>
      <x:c r="F5777" s="195" t="s">
        <x:v>3256</x:v>
      </x:c>
      <x:c r="G5777" s="194" t="str">
        <x:f>IF(MID(F5777,LEN(F5777)-2,1)="1","Earring",IF(MID(F5777,LEN(F5777)-2,1)="2","Necklace",IF(MID(F5777,LEN(F5777)-2,1)="3","Bracelet",IF(MID(F5777,LEN(F5777)-2,1)="4","Ring",IF(MID(F5777,LEN(F5777)-2,1)="5","Anklet","")))))</x:f>
        <x:v>Bracelet</x:v>
      </x:c>
      <x:c r="H5777" s="194">
        <x:v>3</x:v>
      </x:c>
      <x:c r="I5777" s="448" t="s">
        <x:v>4958</x:v>
      </x:c>
    </x:row>
    <x:row r="5778" spans="3:9">
      <x:c r="C5778" s="195" t="s">
        <x:v>3400</x:v>
      </x:c>
      <x:c r="D5778" s="194" t="s">
        <x:v>6843</x:v>
      </x:c>
      <x:c r="E5778" s="194">
        <x:v>1</x:v>
      </x:c>
      <x:c r="F5778" s="195" t="s">
        <x:v>10998</x:v>
      </x:c>
      <x:c r="G5778" s="194" t="str">
        <x:f>IF(MID(F5778,LEN(F5778)-2,1)="1","Earring",IF(MID(F5778,LEN(F5778)-2,1)="2","Necklace",IF(MID(F5778,LEN(F5778)-2,1)="3","Bracelet",IF(MID(F5778,LEN(F5778)-2,1)="4","Ring",IF(MID(F5778,LEN(F5778)-2,1)="5","Anklet","")))))</x:f>
        <x:v>Earring</x:v>
      </x:c>
      <x:c r="H5778" s="194">
        <x:v>1</x:v>
      </x:c>
      <x:c r="I5778" s="448" t="s">
        <x:v>4958</x:v>
      </x:c>
    </x:row>
    <x:row r="5779" spans="3:9">
      <x:c r="C5779" s="195" t="s">
        <x:v>11128</x:v>
      </x:c>
      <x:c r="D5779" s="194" t="str">
        <x:f t="shared" si="199"/>
        <x:v>Necklace</x:v>
      </x:c>
      <x:c r="E5779" s="194">
        <x:v>1</x:v>
      </x:c>
      <x:c r="F5779" s="195" t="s">
        <x:v>11125</x:v>
      </x:c>
      <x:c r="G5779" s="194" t="str">
        <x:f>IF(MID(F5779,LEN(F5779)-2,1)="1","Earring",IF(MID(F5779,LEN(F5779)-2,1)="2","Necklace",IF(MID(F5779,LEN(F5779)-2,1)="3","Bracelet",IF(MID(F5779,LEN(F5779)-2,1)="4","Ring",IF(MID(F5779,LEN(F5779)-2,1)="5","Anklet","")))))</x:f>
        <x:v>Ring</x:v>
      </x:c>
      <x:c r="H5779" s="194">
        <x:v>1</x:v>
      </x:c>
      <x:c r="I5779" s="448"/>
    </x:row>
    <x:row r="5780" spans="3:9">
      <x:c r="C5780" s="195" t="s">
        <x:v>6144</x:v>
      </x:c>
      <x:c r="D5780" s="194" t="str">
        <x:f t="shared" si="199"/>
        <x:v>Necklace</x:v>
      </x:c>
      <x:c r="E5780" s="194">
        <x:v>2</x:v>
      </x:c>
      <x:c r="F5780" s="195" t="s">
        <x:v>10920</x:v>
      </x:c>
      <x:c r="G5780" s="194" t="str">
        <x:f>IF(MID(F5780,LEN(F5780)-2,1)="1","Earring",IF(MID(F5780,LEN(F5780)-2,1)="2","Necklace",IF(MID(F5780,LEN(F5780)-2,1)="3","Bracelet",IF(MID(F5780,LEN(F5780)-2,1)="4","Ring",IF(MID(F5780,LEN(F5780)-2,1)="5","Anklet","")))))</x:f>
        <x:v>Anklet</x:v>
      </x:c>
      <x:c r="H5780" s="194">
        <x:v>1</x:v>
      </x:c>
      <x:c r="I5780" s="448"/>
    </x:row>
    <x:row r="5781" spans="3:9">
      <x:c r="C5781" s="195" t="s">
        <x:v>3378</x:v>
      </x:c>
      <x:c r="D5781" s="194" t="str">
        <x:f t="shared" si="199"/>
        <x:v>Ring</x:v>
      </x:c>
      <x:c r="E5781" s="194">
        <x:v>1</x:v>
      </x:c>
      <x:c r="F5781" s="195" t="s">
        <x:v>11088</x:v>
      </x:c>
      <x:c r="G5781" s="194" t="str">
        <x:f>IF(MID(F5781,LEN(F5781)-2,1)="1","Earring",IF(MID(F5781,LEN(F5781)-2,1)="2","Necklace",IF(MID(F5781,LEN(F5781)-2,1)="3","Bracelet",IF(MID(F5781,LEN(F5781)-2,1)="4","Ring",IF(MID(F5781,LEN(F5781)-2,1)="5","Anklet","")))))</x:f>
        <x:v>Earring</x:v>
      </x:c>
      <x:c r="H5781" s="194">
        <x:v>1</x:v>
      </x:c>
      <x:c r="I5781" s="448" t="s">
        <x:v>7755</x:v>
      </x:c>
    </x:row>
    <x:row r="5782" spans="3:9">
      <x:c r="C5782" s="195" t="s">
        <x:v>11125</x:v>
      </x:c>
      <x:c r="D5782" s="194" t="str">
        <x:f t="shared" si="199"/>
        <x:v>Ring</x:v>
      </x:c>
      <x:c r="E5782" s="194">
        <x:v>1</x:v>
      </x:c>
      <x:c r="F5782" s="195" t="s">
        <x:v>11095</x:v>
      </x:c>
      <x:c r="G5782" s="194" t="str">
        <x:f>IF(MID(F5782,LEN(F5782)-2,1)="1","Earring",IF(MID(F5782,LEN(F5782)-2,1)="2","Necklace",IF(MID(F5782,LEN(F5782)-2,1)="3","Bracelet",IF(MID(F5782,LEN(F5782)-2,1)="4","Ring",IF(MID(F5782,LEN(F5782)-2,1)="5","Anklet","")))))</x:f>
        <x:v>Ring</x:v>
      </x:c>
      <x:c r="H5782" s="194">
        <x:v>1</x:v>
      </x:c>
      <x:c r="I5782" s="448"/>
    </x:row>
    <x:row r="5783" spans="3:9">
      <x:c r="C5783" s="195" t="s">
        <x:v>11095</x:v>
      </x:c>
      <x:c r="D5783" s="194" t="str">
        <x:f t="shared" si="199"/>
        <x:v>Ring</x:v>
      </x:c>
      <x:c r="E5783" s="194">
        <x:v>1</x:v>
      </x:c>
      <x:c r="F5783" s="195" t="s">
        <x:v>3400</x:v>
      </x:c>
      <x:c r="G5783" s="194" t="s">
        <x:v>6843</x:v>
      </x:c>
      <x:c r="H5783" s="194">
        <x:v>1</x:v>
      </x:c>
      <x:c r="I5783" s="448" t="s">
        <x:v>4958</x:v>
      </x:c>
    </x:row>
    <x:row r="5784" spans="5:5">
      <x:c r="E5784" s="194">
        <x:f>SUM(E5772:E5783)</x:f>
        <x:v>15</x:v>
      </x:c>
    </x:row>
    <x:row r="5785" spans="1:9">
      <x:c r="A5785" s="186">
        <x:v>46129</x:v>
      </x:c>
      <x:c r="B5785" s="452" t="s">
        <x:v>7716</x:v>
      </x:c>
      <x:c r="C5785" s="195" t="s">
        <x:v>9241</x:v>
      </x:c>
      <x:c r="D5785" s="194" t="str">
        <x:f t="shared" ref="D5785:D5796" si="200">IF(MID(C5785,LEN(C5785)-2,1)="1","Earring",IF(MID(C5785,LEN(C5785)-2,1)="2","Necklace",IF(MID(C5785,LEN(C5785)-2,1)="3","Bracelet",IF(MID(C5785,LEN(C5785)-2,1)="4","Ring",IF(MID(C5785,LEN(C5785)-2,1)="5","Anklet","")))))</x:f>
        <x:v>Bracelet</x:v>
      </x:c>
      <x:c r="E5785" s="194">
        <x:v>1</x:v>
      </x:c>
      <x:c r="F5785" s="195" t="s">
        <x:v>10964</x:v>
      </x:c>
      <x:c r="G5785" s="194" t="str">
        <x:f>IF(MID(F5785,LEN(F5785)-2,1)="1","Earring",IF(MID(F5785,LEN(F5785)-2,1)="2","Necklace",IF(MID(F5785,LEN(F5785)-2,1)="3","Bracelet",IF(MID(F5785,LEN(F5785)-2,1)="4","Ring",IF(MID(F5785,LEN(F5785)-2,1)="5","Anklet","")))))</x:f>
        <x:v>Necklace</x:v>
      </x:c>
      <x:c r="H5785" s="194">
        <x:v>1</x:v>
      </x:c>
      <x:c r="I5785" s="448" t="s">
        <x:v>4958</x:v>
      </x:c>
    </x:row>
    <x:row r="5786" spans="3:9">
      <x:c r="C5786" s="195" t="s">
        <x:v>3256</x:v>
      </x:c>
      <x:c r="D5786" s="194" t="str">
        <x:f t="shared" si="200"/>
        <x:v>Bracelet</x:v>
      </x:c>
      <x:c r="E5786" s="194">
        <x:v>1</x:v>
      </x:c>
      <x:c r="F5786" s="195" t="s">
        <x:v>9241</x:v>
      </x:c>
      <x:c r="G5786" s="194" t="str">
        <x:f>IF(MID(F5786,LEN(F5786)-2,1)="1","Earring",IF(MID(F5786,LEN(F5786)-2,1)="2","Necklace",IF(MID(F5786,LEN(F5786)-2,1)="3","Bracelet",IF(MID(F5786,LEN(F5786)-2,1)="4","Ring",IF(MID(F5786,LEN(F5786)-2,1)="5","Anklet","")))))</x:f>
        <x:v>Bracelet</x:v>
      </x:c>
      <x:c r="H5786" s="194">
        <x:v>1</x:v>
      </x:c>
      <x:c r="I5786" s="448" t="s">
        <x:v>7755</x:v>
      </x:c>
    </x:row>
    <x:row r="5787" spans="3:9">
      <x:c r="C5787" s="195" t="s">
        <x:v>11051</x:v>
      </x:c>
      <x:c r="D5787" s="194" t="str">
        <x:f t="shared" si="200"/>
        <x:v>Earring</x:v>
      </x:c>
      <x:c r="E5787" s="194">
        <x:v>1</x:v>
      </x:c>
      <x:c r="F5787" s="195" t="s">
        <x:v>3256</x:v>
      </x:c>
      <x:c r="G5787" s="194" t="str">
        <x:f>IF(MID(F5787,LEN(F5787)-2,1)="1","Earring",IF(MID(F5787,LEN(F5787)-2,1)="2","Necklace",IF(MID(F5787,LEN(F5787)-2,1)="3","Bracelet",IF(MID(F5787,LEN(F5787)-2,1)="4","Ring",IF(MID(F5787,LEN(F5787)-2,1)="5","Anklet","")))))</x:f>
        <x:v>Bracelet</x:v>
      </x:c>
      <x:c r="H5787" s="194">
        <x:v>1</x:v>
      </x:c>
      <x:c r="I5787" s="448" t="s">
        <x:v>7755</x:v>
      </x:c>
    </x:row>
    <x:row r="5788" spans="3:9">
      <x:c r="C5788" s="195" t="s">
        <x:v>6701</x:v>
      </x:c>
      <x:c r="D5788" s="194" t="s">
        <x:v>6843</x:v>
      </x:c>
      <x:c r="E5788" s="194">
        <x:v>1</x:v>
      </x:c>
      <x:c r="F5788" s="195" t="s">
        <x:v>11052</x:v>
      </x:c>
      <x:c r="G5788" s="194" t="str">
        <x:f>IF(MID(F5788,LEN(F5788)-2,1)="1","Earring",IF(MID(F5788,LEN(F5788)-2,1)="2","Necklace",IF(MID(F5788,LEN(F5788)-2,1)="3","Bracelet",IF(MID(F5788,LEN(F5788)-2,1)="4","Ring",IF(MID(F5788,LEN(F5788)-2,1)="5","Anklet","")))))</x:f>
        <x:v>Ring</x:v>
      </x:c>
      <x:c r="H5788" s="194">
        <x:v>1</x:v>
      </x:c>
      <x:c r="I5788" s="448"/>
    </x:row>
    <x:row r="5789" spans="3:9">
      <x:c r="C5789" s="195" t="s">
        <x:v>3400</x:v>
      </x:c>
      <x:c r="D5789" s="194" t="s">
        <x:v>6843</x:v>
      </x:c>
      <x:c r="E5789" s="194">
        <x:v>1</x:v>
      </x:c>
      <x:c r="F5789" s="195" t="s">
        <x:v>10969</x:v>
      </x:c>
      <x:c r="G5789" s="194" t="str">
        <x:f>IF(MID(F5789,LEN(F5789)-2,1)="1","Earring",IF(MID(F5789,LEN(F5789)-2,1)="2","Necklace",IF(MID(F5789,LEN(F5789)-2,1)="3","Bracelet",IF(MID(F5789,LEN(F5789)-2,1)="4","Ring",IF(MID(F5789,LEN(F5789)-2,1)="5","Anklet","")))))</x:f>
        <x:v>Necklace</x:v>
      </x:c>
      <x:c r="H5789" s="194">
        <x:v>1</x:v>
      </x:c>
      <x:c r="I5789" s="448" t="s">
        <x:v>4958</x:v>
      </x:c>
    </x:row>
    <x:row r="5790" spans="3:9">
      <x:c r="C5790" s="195" t="s">
        <x:v>10964</x:v>
      </x:c>
      <x:c r="D5790" s="194" t="str">
        <x:f t="shared" si="200"/>
        <x:v>Necklace</x:v>
      </x:c>
      <x:c r="E5790" s="194">
        <x:v>1</x:v>
      </x:c>
      <x:c r="F5790" s="195" t="s">
        <x:v>6188</x:v>
      </x:c>
      <x:c r="G5790" s="194" t="str">
        <x:f>IF(MID(F5790,LEN(F5790)-2,1)="1","Earring",IF(MID(F5790,LEN(F5790)-2,1)="2","Necklace",IF(MID(F5790,LEN(F5790)-2,1)="3","Bracelet",IF(MID(F5790,LEN(F5790)-2,1)="4","Ring",IF(MID(F5790,LEN(F5790)-2,1)="5","Anklet","")))))</x:f>
        <x:v>Ring</x:v>
      </x:c>
      <x:c r="H5790" s="194">
        <x:v>1</x:v>
      </x:c>
      <x:c r="I5790" s="194">
        <x:v>-1</x:v>
      </x:c>
    </x:row>
    <x:row r="5791" spans="3:9">
      <x:c r="C5791" s="195" t="s">
        <x:v>10969</x:v>
      </x:c>
      <x:c r="D5791" s="194" t="str">
        <x:f t="shared" si="200"/>
        <x:v>Necklace</x:v>
      </x:c>
      <x:c r="E5791" s="194">
        <x:v>1</x:v>
      </x:c>
      <x:c r="F5791" s="195" t="s">
        <x:v>4702</x:v>
      </x:c>
      <x:c r="G5791" s="194" t="str">
        <x:f>IF(MID(F5791,LEN(F5791)-2,1)="1","Earring",IF(MID(F5791,LEN(F5791)-2,1)="2","Necklace",IF(MID(F5791,LEN(F5791)-2,1)="3","Bracelet",IF(MID(F5791,LEN(F5791)-2,1)="4","Ring",IF(MID(F5791,LEN(F5791)-2,1)="5","Anklet","")))))</x:f>
        <x:v>Necklace</x:v>
      </x:c>
      <x:c r="H5791" s="194">
        <x:v>1</x:v>
      </x:c>
      <x:c r="I5791" s="194">
        <x:v>-1</x:v>
      </x:c>
    </x:row>
    <x:row r="5792" spans="3:9">
      <x:c r="C5792" s="195" t="s">
        <x:v>4702</x:v>
      </x:c>
      <x:c r="D5792" s="194" t="str">
        <x:f t="shared" si="200"/>
        <x:v>Necklace</x:v>
      </x:c>
      <x:c r="E5792" s="194">
        <x:v>1</x:v>
      </x:c>
      <x:c r="F5792" s="195" t="s">
        <x:v>6709</x:v>
      </x:c>
      <x:c r="G5792" s="194" t="str">
        <x:f>IF(MID(F5792,LEN(F5792)-2,1)="1","Earring",IF(MID(F5792,LEN(F5792)-2,1)="2","Necklace",IF(MID(F5792,LEN(F5792)-2,1)="3","Bracelet",IF(MID(F5792,LEN(F5792)-2,1)="4","Ring",IF(MID(F5792,LEN(F5792)-2,1)="5","Anklet","")))))</x:f>
        <x:v>Ring</x:v>
      </x:c>
      <x:c r="H5792" s="194">
        <x:v>1</x:v>
      </x:c>
      <x:c r="I5792" s="448" t="s">
        <x:v>7755</x:v>
      </x:c>
    </x:row>
    <x:row r="5793" spans="3:9">
      <x:c r="C5793" s="195" t="s">
        <x:v>11052</x:v>
      </x:c>
      <x:c r="D5793" s="194" t="str">
        <x:f t="shared" si="200"/>
        <x:v>Ring</x:v>
      </x:c>
      <x:c r="E5793" s="194">
        <x:v>1</x:v>
      </x:c>
      <x:c r="F5793" s="195" t="s">
        <x:v>11051</x:v>
      </x:c>
      <x:c r="G5793" s="194" t="str">
        <x:f>IF(MID(F5793,LEN(F5793)-2,1)="1","Earring",IF(MID(F5793,LEN(F5793)-2,1)="2","Necklace",IF(MID(F5793,LEN(F5793)-2,1)="3","Bracelet",IF(MID(F5793,LEN(F5793)-2,1)="4","Ring",IF(MID(F5793,LEN(F5793)-2,1)="5","Anklet","")))))</x:f>
        <x:v>Earring</x:v>
      </x:c>
      <x:c r="H5793" s="194">
        <x:v>1</x:v>
      </x:c>
      <x:c r="I5793" s="448" t="s">
        <x:v>4958</x:v>
      </x:c>
    </x:row>
    <x:row r="5794" spans="3:9">
      <x:c r="C5794" s="195" t="s">
        <x:v>6188</x:v>
      </x:c>
      <x:c r="D5794" s="194" t="str">
        <x:f t="shared" si="200"/>
        <x:v>Ring</x:v>
      </x:c>
      <x:c r="E5794" s="194">
        <x:v>1</x:v>
      </x:c>
      <x:c r="F5794" s="195" t="s">
        <x:v>6701</x:v>
      </x:c>
      <x:c r="G5794" s="194" t="s">
        <x:v>6843</x:v>
      </x:c>
      <x:c r="H5794" s="194">
        <x:v>1</x:v>
      </x:c>
      <x:c r="I5794" s="448" t="s">
        <x:v>4958</x:v>
      </x:c>
    </x:row>
    <x:row r="5795" spans="3:9">
      <x:c r="C5795" s="195" t="s">
        <x:v>6709</x:v>
      </x:c>
      <x:c r="D5795" s="194" t="str">
        <x:f t="shared" si="200"/>
        <x:v>Ring</x:v>
      </x:c>
      <x:c r="E5795" s="194">
        <x:v>1</x:v>
      </x:c>
      <x:c r="F5795" s="195" t="s">
        <x:v>3400</x:v>
      </x:c>
      <x:c r="G5795" s="194" t="s">
        <x:v>6843</x:v>
      </x:c>
      <x:c r="H5795" s="194">
        <x:v>1</x:v>
      </x:c>
      <x:c r="I5795" s="448" t="s">
        <x:v>7755</x:v>
      </x:c>
    </x:row>
    <x:row r="5796" spans="3:9">
      <x:c r="C5796" s="195" t="s">
        <x:v>4693</x:v>
      </x:c>
      <x:c r="D5796" s="194" t="str">
        <x:f t="shared" si="200"/>
        <x:v>Ring</x:v>
      </x:c>
      <x:c r="E5796" s="194">
        <x:v>1</x:v>
      </x:c>
      <x:c r="F5796" s="195" t="s">
        <x:v>4693</x:v>
      </x:c>
      <x:c r="G5796" s="194" t="str">
        <x:f>IF(MID(F5796,LEN(F5796)-2,1)="1","Earring",IF(MID(F5796,LEN(F5796)-2,1)="2","Necklace",IF(MID(F5796,LEN(F5796)-2,1)="3","Bracelet",IF(MID(F5796,LEN(F5796)-2,1)="4","Ring",IF(MID(F5796,LEN(F5796)-2,1)="5","Anklet","")))))</x:f>
        <x:v>Ring</x:v>
      </x:c>
      <x:c r="H5796" s="194">
        <x:v>1</x:v>
      </x:c>
      <x:c r="I5796" s="448" t="s">
        <x:v>4958</x:v>
      </x:c>
    </x:row>
    <x:row r="5797" spans="5:5">
      <x:c r="E5797" s="194">
        <x:f>SUM(E5785:E5796)</x:f>
        <x:v>12</x:v>
      </x:c>
    </x:row>
    <x:row r="5798" spans="1:9">
      <x:c r="A5798" s="186">
        <x:v>46130</x:v>
      </x:c>
      <x:c r="B5798" s="452" t="s">
        <x:v>7734</x:v>
      </x:c>
      <x:c r="C5798" s="195" t="s">
        <x:v>10912</x:v>
      </x:c>
      <x:c r="D5798" s="194" t="str">
        <x:f t="shared" ref="D5798:D5808" si="201">IF(MID(C5798,LEN(C5798)-2,1)="1","Earring",IF(MID(C5798,LEN(C5798)-2,1)="2","Necklace",IF(MID(C5798,LEN(C5798)-2,1)="3","Bracelet",IF(MID(C5798,LEN(C5798)-2,1)="4","Ring",IF(MID(C5798,LEN(C5798)-2,1)="5","Anklet","")))))</x:f>
        <x:v>Bracelet</x:v>
      </x:c>
      <x:c r="E5798" s="194">
        <x:v>1</x:v>
      </x:c>
      <x:c r="F5798" s="195" t="s">
        <x:v>10912</x:v>
      </x:c>
      <x:c r="G5798" s="194" t="str">
        <x:f>IF(MID(F5798,LEN(F5798)-2,1)="1","Earring",IF(MID(F5798,LEN(F5798)-2,1)="2","Necklace",IF(MID(F5798,LEN(F5798)-2,1)="3","Bracelet",IF(MID(F5798,LEN(F5798)-2,1)="4","Ring",IF(MID(F5798,LEN(F5798)-2,1)="5","Anklet","")))))</x:f>
        <x:v>Bracelet</x:v>
      </x:c>
      <x:c r="H5798" s="194">
        <x:v>1</x:v>
      </x:c>
      <x:c r="I5798" s="448"/>
    </x:row>
    <x:row r="5799" spans="3:9">
      <x:c r="C5799" s="195" t="s">
        <x:v>6954</x:v>
      </x:c>
      <x:c r="D5799" s="194" t="str">
        <x:f t="shared" si="201"/>
        <x:v>Bracelet</x:v>
      </x:c>
      <x:c r="E5799" s="194">
        <x:v>1</x:v>
      </x:c>
      <x:c r="F5799" s="195" t="s">
        <x:v>4787</x:v>
      </x:c>
      <x:c r="G5799" s="194" t="str">
        <x:f>IF(MID(F5799,LEN(F5799)-2,1)="1","Earring",IF(MID(F5799,LEN(F5799)-2,1)="2","Necklace",IF(MID(F5799,LEN(F5799)-2,1)="3","Bracelet",IF(MID(F5799,LEN(F5799)-2,1)="4","Ring",IF(MID(F5799,LEN(F5799)-2,1)="5","Anklet","")))))</x:f>
        <x:v>Necklace</x:v>
      </x:c>
      <x:c r="H5799" s="194">
        <x:v>1</x:v>
      </x:c>
      <x:c r="I5799" s="448"/>
    </x:row>
    <x:row r="5800" spans="3:9">
      <x:c r="C5800" s="195" t="s">
        <x:v>6253</x:v>
      </x:c>
      <x:c r="D5800" s="194" t="str">
        <x:f t="shared" si="201"/>
        <x:v>Earring</x:v>
      </x:c>
      <x:c r="E5800" s="194">
        <x:v>1</x:v>
      </x:c>
      <x:c r="F5800" s="195" t="s">
        <x:v>6253</x:v>
      </x:c>
      <x:c r="G5800" s="194" t="str">
        <x:f>IF(MID(F5800,LEN(F5800)-2,1)="1","Earring",IF(MID(F5800,LEN(F5800)-2,1)="2","Necklace",IF(MID(F5800,LEN(F5800)-2,1)="3","Bracelet",IF(MID(F5800,LEN(F5800)-2,1)="4","Ring",IF(MID(F5800,LEN(F5800)-2,1)="5","Anklet","")))))</x:f>
        <x:v>Earring</x:v>
      </x:c>
      <x:c r="H5800" s="194">
        <x:v>1</x:v>
      </x:c>
      <x:c r="I5800" s="448"/>
    </x:row>
    <x:row r="5801" spans="3:9">
      <x:c r="C5801" s="195" t="s">
        <x:v>3338</x:v>
      </x:c>
      <x:c r="D5801" s="194" t="str">
        <x:f t="shared" si="201"/>
        <x:v>Earring</x:v>
      </x:c>
      <x:c r="E5801" s="194">
        <x:v>2</x:v>
      </x:c>
      <x:c r="F5801" s="195" t="s">
        <x:v>3338</x:v>
      </x:c>
      <x:c r="G5801" s="194" t="str">
        <x:f>IF(MID(F5801,LEN(F5801)-2,1)="1","Earring",IF(MID(F5801,LEN(F5801)-2,1)="2","Necklace",IF(MID(F5801,LEN(F5801)-2,1)="3","Bracelet",IF(MID(F5801,LEN(F5801)-2,1)="4","Ring",IF(MID(F5801,LEN(F5801)-2,1)="5","Anklet","")))))</x:f>
        <x:v>Earring</x:v>
      </x:c>
      <x:c r="H5801" s="194">
        <x:v>2</x:v>
      </x:c>
      <x:c r="I5801" s="448" t="s">
        <x:v>4958</x:v>
      </x:c>
    </x:row>
    <x:row r="5802" spans="3:9">
      <x:c r="C5802" s="195" t="s">
        <x:v>3406</x:v>
      </x:c>
      <x:c r="D5802" s="194" t="str">
        <x:f t="shared" si="201"/>
        <x:v>Earring</x:v>
      </x:c>
      <x:c r="E5802" s="194">
        <x:v>1</x:v>
      </x:c>
      <x:c r="F5802" s="195" t="s">
        <x:v>3406</x:v>
      </x:c>
      <x:c r="G5802" s="194" t="str">
        <x:f>IF(MID(F5802,LEN(F5802)-2,1)="1","Earring",IF(MID(F5802,LEN(F5802)-2,1)="2","Necklace",IF(MID(F5802,LEN(F5802)-2,1)="3","Bracelet",IF(MID(F5802,LEN(F5802)-2,1)="4","Ring",IF(MID(F5802,LEN(F5802)-2,1)="5","Anklet","")))))</x:f>
        <x:v>Earring</x:v>
      </x:c>
      <x:c r="H5802" s="194">
        <x:v>1</x:v>
      </x:c>
      <x:c r="I5802" s="448"/>
    </x:row>
    <x:row r="5803" spans="3:9">
      <x:c r="C5803" s="195" t="s">
        <x:v>11042</x:v>
      </x:c>
      <x:c r="D5803" s="194" t="str">
        <x:f t="shared" si="201"/>
        <x:v>Earring</x:v>
      </x:c>
      <x:c r="E5803" s="194">
        <x:v>1</x:v>
      </x:c>
      <x:c r="F5803" s="195" t="s">
        <x:v>11123</x:v>
      </x:c>
      <x:c r="G5803" s="194" t="str">
        <x:f>IF(MID(F5803,LEN(F5803)-2,1)="1","Earring",IF(MID(F5803,LEN(F5803)-2,1)="2","Necklace",IF(MID(F5803,LEN(F5803)-2,1)="3","Bracelet",IF(MID(F5803,LEN(F5803)-2,1)="4","Ring",IF(MID(F5803,LEN(F5803)-2,1)="5","Anklet","")))))</x:f>
        <x:v>Ring</x:v>
      </x:c>
      <x:c r="H5803" s="194">
        <x:v>1</x:v>
      </x:c>
      <x:c r="I5803" s="448" t="s">
        <x:v>4958</x:v>
      </x:c>
    </x:row>
    <x:row r="5804" spans="3:9">
      <x:c r="C5804" s="195" t="s">
        <x:v>6182</x:v>
      </x:c>
      <x:c r="D5804" s="194" t="s">
        <x:v>6843</x:v>
      </x:c>
      <x:c r="E5804" s="194">
        <x:v>1</x:v>
      </x:c>
      <x:c r="F5804" s="195" t="s">
        <x:v>11042</x:v>
      </x:c>
      <x:c r="G5804" s="194" t="str">
        <x:f>IF(MID(F5804,LEN(F5804)-2,1)="1","Earring",IF(MID(F5804,LEN(F5804)-2,1)="2","Necklace",IF(MID(F5804,LEN(F5804)-2,1)="3","Bracelet",IF(MID(F5804,LEN(F5804)-2,1)="4","Ring",IF(MID(F5804,LEN(F5804)-2,1)="5","Anklet","")))))</x:f>
        <x:v>Earring</x:v>
      </x:c>
      <x:c r="H5804" s="194">
        <x:v>1</x:v>
      </x:c>
      <x:c r="I5804" s="448"/>
    </x:row>
    <x:row r="5805" spans="3:9">
      <x:c r="C5805" s="195" t="s">
        <x:v>4787</x:v>
      </x:c>
      <x:c r="D5805" s="194" t="str">
        <x:f t="shared" si="201"/>
        <x:v>Necklace</x:v>
      </x:c>
      <x:c r="E5805" s="194">
        <x:v>1</x:v>
      </x:c>
      <x:c r="F5805" s="195" t="s">
        <x:v>10999</x:v>
      </x:c>
      <x:c r="G5805" s="194" t="str">
        <x:f>IF(MID(F5805,LEN(F5805)-2,1)="1","Earring",IF(MID(F5805,LEN(F5805)-2,1)="2","Necklace",IF(MID(F5805,LEN(F5805)-2,1)="3","Bracelet",IF(MID(F5805,LEN(F5805)-2,1)="4","Ring",IF(MID(F5805,LEN(F5805)-2,1)="5","Anklet","")))))</x:f>
        <x:v>Necklace</x:v>
      </x:c>
      <x:c r="H5805" s="194">
        <x:v>1</x:v>
      </x:c>
      <x:c r="I5805" s="448"/>
    </x:row>
    <x:row r="5806" spans="3:9">
      <x:c r="C5806" s="195" t="s">
        <x:v>10999</x:v>
      </x:c>
      <x:c r="D5806" s="194" t="str">
        <x:f t="shared" si="201"/>
        <x:v>Necklace</x:v>
      </x:c>
      <x:c r="E5806" s="194">
        <x:v>1</x:v>
      </x:c>
      <x:c r="F5806" s="195" t="s">
        <x:v>6182</x:v>
      </x:c>
      <x:c r="G5806" s="194" t="s">
        <x:v>6843</x:v>
      </x:c>
      <x:c r="H5806" s="194">
        <x:v>1</x:v>
      </x:c>
      <x:c r="I5806" s="448"/>
    </x:row>
    <x:row r="5807" spans="3:9">
      <x:c r="C5807" s="195" t="s">
        <x:v>11123</x:v>
      </x:c>
      <x:c r="D5807" s="194" t="str">
        <x:f t="shared" si="201"/>
        <x:v>Ring</x:v>
      </x:c>
      <x:c r="E5807" s="194">
        <x:v>1</x:v>
      </x:c>
      <x:c r="F5807" s="195" t="s">
        <x:v>6954</x:v>
      </x:c>
      <x:c r="G5807" s="194" t="str">
        <x:f>IF(MID(F5807,LEN(F5807)-2,1)="1","Earring",IF(MID(F5807,LEN(F5807)-2,1)="2","Necklace",IF(MID(F5807,LEN(F5807)-2,1)="3","Bracelet",IF(MID(F5807,LEN(F5807)-2,1)="4","Ring",IF(MID(F5807,LEN(F5807)-2,1)="5","Anklet","")))))</x:f>
        <x:v>Bracelet</x:v>
      </x:c>
      <x:c r="H5807" s="194">
        <x:v>1</x:v>
      </x:c>
      <x:c r="I5807" s="448"/>
    </x:row>
    <x:row r="5808" spans="3:9">
      <x:c r="C5808" s="195" t="s">
        <x:v>1798</x:v>
      </x:c>
      <x:c r="D5808" s="194" t="str">
        <x:f t="shared" si="201"/>
        <x:v>Ring</x:v>
      </x:c>
      <x:c r="E5808" s="194">
        <x:v>1</x:v>
      </x:c>
      <x:c r="F5808" s="195" t="s">
        <x:v>1798</x:v>
      </x:c>
      <x:c r="G5808" s="194" t="str">
        <x:f>IF(MID(F5808,LEN(F5808)-2,1)="1","Earring",IF(MID(F5808,LEN(F5808)-2,1)="2","Necklace",IF(MID(F5808,LEN(F5808)-2,1)="3","Bracelet",IF(MID(F5808,LEN(F5808)-2,1)="4","Ring",IF(MID(F5808,LEN(F5808)-2,1)="5","Anklet","")))))</x:f>
        <x:v>Ring</x:v>
      </x:c>
      <x:c r="H5808" s="194">
        <x:v>1</x:v>
      </x:c>
      <x:c r="I5808" s="448" t="s">
        <x:v>4958</x:v>
      </x:c>
    </x:row>
    <x:row r="5809" spans="5:5">
      <x:c r="E5809" s="194">
        <x:f>SUM(E5798:E5808)</x:f>
        <x:v>12</x:v>
      </x:c>
    </x:row>
    <x:row r="5810" spans="1:9">
      <x:c r="A5810" s="186">
        <x:v>46131</x:v>
      </x:c>
      <x:c r="B5810" s="452" t="s">
        <x:v>7772</x:v>
      </x:c>
      <x:c r="C5810" s="195" t="s">
        <x:v>3412</x:v>
      </x:c>
      <x:c r="D5810" s="194" t="str">
        <x:f t="shared" ref="D5810:D5813" si="202">IF(MID(C5810,LEN(C5810)-2,1)="1","Earring",IF(MID(C5810,LEN(C5810)-2,1)="2","Necklace",IF(MID(C5810,LEN(C5810)-2,1)="3","Bracelet",IF(MID(C5810,LEN(C5810)-2,1)="4","Ring",IF(MID(C5810,LEN(C5810)-2,1)="5","Anklet","")))))</x:f>
        <x:v>Necklace</x:v>
      </x:c>
      <x:c r="E5810" s="194">
        <x:v>1</x:v>
      </x:c>
      <x:c r="F5810" s="195" t="s">
        <x:v>3412</x:v>
      </x:c>
      <x:c r="G5810" s="194" t="str">
        <x:f>IF(MID(F5810,LEN(F5810)-2,1)="1","Earring",IF(MID(F5810,LEN(F5810)-2,1)="2","Necklace",IF(MID(F5810,LEN(F5810)-2,1)="3","Bracelet",IF(MID(F5810,LEN(F5810)-2,1)="4","Ring",IF(MID(F5810,LEN(F5810)-2,1)="5","Anklet","")))))</x:f>
        <x:v>Necklace</x:v>
      </x:c>
      <x:c r="H5810" s="194">
        <x:v>1</x:v>
      </x:c>
      <x:c r="I5810" s="448"/>
    </x:row>
    <x:row r="5811" spans="3:9">
      <x:c r="C5811" s="195" t="s">
        <x:v>4741</x:v>
      </x:c>
      <x:c r="D5811" s="194" t="str">
        <x:f t="shared" si="202"/>
        <x:v>Necklace</x:v>
      </x:c>
      <x:c r="E5811" s="194">
        <x:v>1</x:v>
      </x:c>
      <x:c r="F5811" s="195" t="s">
        <x:v>4741</x:v>
      </x:c>
      <x:c r="G5811" s="194" t="str">
        <x:f>IF(MID(F5811,LEN(F5811)-2,1)="1","Earring",IF(MID(F5811,LEN(F5811)-2,1)="2","Necklace",IF(MID(F5811,LEN(F5811)-2,1)="3","Bracelet",IF(MID(F5811,LEN(F5811)-2,1)="4","Ring",IF(MID(F5811,LEN(F5811)-2,1)="5","Anklet","")))))</x:f>
        <x:v>Necklace</x:v>
      </x:c>
      <x:c r="H5811" s="194">
        <x:v>1</x:v>
      </x:c>
      <x:c r="I5811" s="448"/>
    </x:row>
    <x:row r="5812" spans="3:9">
      <x:c r="C5812" s="195" t="s">
        <x:v>6749</x:v>
      </x:c>
      <x:c r="D5812" s="194" t="str">
        <x:f t="shared" si="202"/>
        <x:v>Necklace</x:v>
      </x:c>
      <x:c r="E5812" s="194">
        <x:v>1</x:v>
      </x:c>
      <x:c r="F5812" s="195" t="s">
        <x:v>6749</x:v>
      </x:c>
      <x:c r="G5812" s="194" t="str">
        <x:f>IF(MID(F5812,LEN(F5812)-2,1)="1","Earring",IF(MID(F5812,LEN(F5812)-2,1)="2","Necklace",IF(MID(F5812,LEN(F5812)-2,1)="3","Bracelet",IF(MID(F5812,LEN(F5812)-2,1)="4","Ring",IF(MID(F5812,LEN(F5812)-2,1)="5","Anklet","")))))</x:f>
        <x:v>Necklace</x:v>
      </x:c>
      <x:c r="H5812" s="194">
        <x:v>1</x:v>
      </x:c>
      <x:c r="I5812" s="448"/>
    </x:row>
    <x:row r="5813" spans="3:9">
      <x:c r="C5813" s="195" t="s">
        <x:v>6891</x:v>
      </x:c>
      <x:c r="D5813" s="194" t="str">
        <x:f t="shared" si="202"/>
        <x:v>Necklace</x:v>
      </x:c>
      <x:c r="E5813" s="194">
        <x:v>1</x:v>
      </x:c>
      <x:c r="F5813" s="195" t="s">
        <x:v>6891</x:v>
      </x:c>
      <x:c r="G5813" s="194" t="str">
        <x:f>IF(MID(F5813,LEN(F5813)-2,1)="1","Earring",IF(MID(F5813,LEN(F5813)-2,1)="2","Necklace",IF(MID(F5813,LEN(F5813)-2,1)="3","Bracelet",IF(MID(F5813,LEN(F5813)-2,1)="4","Ring",IF(MID(F5813,LEN(F5813)-2,1)="5","Anklet","")))))</x:f>
        <x:v>Necklace</x:v>
      </x:c>
      <x:c r="H5813" s="194">
        <x:v>1</x:v>
      </x:c>
      <x:c r="I5813" s="448" t="s">
        <x:v>4958</x:v>
      </x:c>
    </x:row>
    <x:row r="5814" spans="5:5">
      <x:c r="E5814" s="194">
        <x:f>SUM(E5810:E5813)</x:f>
        <x:v>4</x:v>
      </x:c>
    </x:row>
    <x:row r="5815" spans="1:9">
      <x:c r="A5815" s="186">
        <x:v>46132</x:v>
      </x:c>
      <x:c r="B5815" s="452" t="s">
        <x:v>7737</x:v>
      </x:c>
      <x:c r="C5815" s="195" t="s">
        <x:v>11029</x:v>
      </x:c>
      <x:c r="D5815" s="194" t="str">
        <x:f t="shared" ref="D5815:D5824" si="203">IF(MID(C5815,LEN(C5815)-2,1)="1","Earring",IF(MID(C5815,LEN(C5815)-2,1)="2","Necklace",IF(MID(C5815,LEN(C5815)-2,1)="3","Bracelet",IF(MID(C5815,LEN(C5815)-2,1)="4","Ring",IF(MID(C5815,LEN(C5815)-2,1)="5","Anklet","")))))</x:f>
        <x:v>Bracelet</x:v>
      </x:c>
      <x:c r="E5815" s="194">
        <x:v>1</x:v>
      </x:c>
      <x:c r="F5815" s="195" t="s">
        <x:v>4692</x:v>
      </x:c>
      <x:c r="G5815" s="194" t="str">
        <x:f>IF(MID(F5815,LEN(F5815)-2,1)="1","Earring",IF(MID(F5815,LEN(F5815)-2,1)="2","Necklace",IF(MID(F5815,LEN(F5815)-2,1)="3","Bracelet",IF(MID(F5815,LEN(F5815)-2,1)="4","Ring",IF(MID(F5815,LEN(F5815)-2,1)="5","Anklet","")))))</x:f>
        <x:v>Necklace</x:v>
      </x:c>
      <x:c r="H5815" s="194">
        <x:v>1</x:v>
      </x:c>
      <x:c r="I5815" s="448"/>
    </x:row>
    <x:row r="5816" spans="3:9">
      <x:c r="C5816" s="195" t="s">
        <x:v>3265</x:v>
      </x:c>
      <x:c r="D5816" s="194" t="str">
        <x:f t="shared" si="203"/>
        <x:v>Earring</x:v>
      </x:c>
      <x:c r="E5816" s="194">
        <x:v>1</x:v>
      </x:c>
      <x:c r="F5816" s="195" t="s">
        <x:v>11029</x:v>
      </x:c>
      <x:c r="G5816" s="194" t="str">
        <x:f>IF(MID(F5816,LEN(F5816)-2,1)="1","Earring",IF(MID(F5816,LEN(F5816)-2,1)="2","Necklace",IF(MID(F5816,LEN(F5816)-2,1)="3","Bracelet",IF(MID(F5816,LEN(F5816)-2,1)="4","Ring",IF(MID(F5816,LEN(F5816)-2,1)="5","Anklet","")))))</x:f>
        <x:v>Bracelet</x:v>
      </x:c>
      <x:c r="H5816" s="194">
        <x:v>1</x:v>
      </x:c>
      <x:c r="I5816" s="448" t="s">
        <x:v>7755</x:v>
      </x:c>
    </x:row>
    <x:row r="5817" spans="3:9">
      <x:c r="C5817" s="195" t="s">
        <x:v>4654</x:v>
      </x:c>
      <x:c r="D5817" s="194" t="str">
        <x:f t="shared" si="203"/>
        <x:v>Earring</x:v>
      </x:c>
      <x:c r="E5817" s="194">
        <x:v>1</x:v>
      </x:c>
      <x:c r="F5817" s="195" t="s">
        <x:v>3265</x:v>
      </x:c>
      <x:c r="G5817" s="194" t="str">
        <x:f>IF(MID(F5817,LEN(F5817)-2,1)="1","Earring",IF(MID(F5817,LEN(F5817)-2,1)="2","Necklace",IF(MID(F5817,LEN(F5817)-2,1)="3","Bracelet",IF(MID(F5817,LEN(F5817)-2,1)="4","Ring",IF(MID(F5817,LEN(F5817)-2,1)="5","Anklet","")))))</x:f>
        <x:v>Earring</x:v>
      </x:c>
      <x:c r="H5817" s="194">
        <x:v>1</x:v>
      </x:c>
      <x:c r="I5817" s="448"/>
    </x:row>
    <x:row r="5818" spans="3:9">
      <x:c r="C5818" s="195" t="s">
        <x:v>6845</x:v>
      </x:c>
      <x:c r="D5818" s="194" t="str">
        <x:f t="shared" si="203"/>
        <x:v>Earring</x:v>
      </x:c>
      <x:c r="E5818" s="194">
        <x:v>1</x:v>
      </x:c>
      <x:c r="F5818" s="195" t="s">
        <x:v>4654</x:v>
      </x:c>
      <x:c r="G5818" s="194" t="str">
        <x:f>IF(MID(F5818,LEN(F5818)-2,1)="1","Earring",IF(MID(F5818,LEN(F5818)-2,1)="2","Necklace",IF(MID(F5818,LEN(F5818)-2,1)="3","Bracelet",IF(MID(F5818,LEN(F5818)-2,1)="4","Ring",IF(MID(F5818,LEN(F5818)-2,1)="5","Anklet","")))))</x:f>
        <x:v>Earring</x:v>
      </x:c>
      <x:c r="H5818" s="194">
        <x:v>1</x:v>
      </x:c>
      <x:c r="I5818" s="448" t="s">
        <x:v>7755</x:v>
      </x:c>
    </x:row>
    <x:row r="5819" spans="3:9">
      <x:c r="C5819" s="195" t="s">
        <x:v>11067</x:v>
      </x:c>
      <x:c r="D5819" s="194" t="str">
        <x:f t="shared" si="203"/>
        <x:v>Earring</x:v>
      </x:c>
      <x:c r="E5819" s="194">
        <x:v>1</x:v>
      </x:c>
      <x:c r="F5819" s="195" t="s">
        <x:v>6845</x:v>
      </x:c>
      <x:c r="G5819" s="194" t="str">
        <x:f>IF(MID(F5819,LEN(F5819)-2,1)="1","Earring",IF(MID(F5819,LEN(F5819)-2,1)="2","Necklace",IF(MID(F5819,LEN(F5819)-2,1)="3","Bracelet",IF(MID(F5819,LEN(F5819)-2,1)="4","Ring",IF(MID(F5819,LEN(F5819)-2,1)="5","Anklet","")))))</x:f>
        <x:v>Earring</x:v>
      </x:c>
      <x:c r="H5819" s="194">
        <x:v>1</x:v>
      </x:c>
      <x:c r="I5819" s="448" t="s">
        <x:v>4958</x:v>
      </x:c>
    </x:row>
    <x:row r="5820" spans="3:9">
      <x:c r="C5820" s="195" t="s">
        <x:v>11040</x:v>
      </x:c>
      <x:c r="D5820" s="194" t="str">
        <x:f t="shared" si="203"/>
        <x:v>Earring</x:v>
      </x:c>
      <x:c r="E5820" s="194">
        <x:v>1</x:v>
      </x:c>
      <x:c r="F5820" s="195" t="s">
        <x:v>3451</x:v>
      </x:c>
      <x:c r="G5820" s="194" t="str">
        <x:f>IF(MID(F5820,LEN(F5820)-2,1)="1","Earring",IF(MID(F5820,LEN(F5820)-2,1)="2","Necklace",IF(MID(F5820,LEN(F5820)-2,1)="3","Bracelet",IF(MID(F5820,LEN(F5820)-2,1)="4","Ring",IF(MID(F5820,LEN(F5820)-2,1)="5","Anklet","")))))</x:f>
        <x:v>Ring</x:v>
      </x:c>
      <x:c r="H5820" s="194">
        <x:v>1</x:v>
      </x:c>
      <x:c r="I5820" s="448"/>
    </x:row>
    <x:row r="5821" spans="3:9">
      <x:c r="C5821" s="195" t="s">
        <x:v>4692</x:v>
      </x:c>
      <x:c r="D5821" s="194" t="str">
        <x:f t="shared" si="203"/>
        <x:v>Necklace</x:v>
      </x:c>
      <x:c r="E5821" s="194">
        <x:v>1</x:v>
      </x:c>
      <x:c r="F5821" s="195" t="s">
        <x:v>11067</x:v>
      </x:c>
      <x:c r="G5821" s="194" t="str">
        <x:f>IF(MID(F5821,LEN(F5821)-2,1)="1","Earring",IF(MID(F5821,LEN(F5821)-2,1)="2","Necklace",IF(MID(F5821,LEN(F5821)-2,1)="3","Bracelet",IF(MID(F5821,LEN(F5821)-2,1)="4","Ring",IF(MID(F5821,LEN(F5821)-2,1)="5","Anklet","")))))</x:f>
        <x:v>Earring</x:v>
      </x:c>
      <x:c r="H5821" s="194">
        <x:v>1</x:v>
      </x:c>
      <x:c r="I5821" s="448" t="s">
        <x:v>4958</x:v>
      </x:c>
    </x:row>
    <x:row r="5822" spans="3:9">
      <x:c r="C5822" s="195" t="s">
        <x:v>10945</x:v>
      </x:c>
      <x:c r="D5822" s="194" t="str">
        <x:f t="shared" si="203"/>
        <x:v>Necklace</x:v>
      </x:c>
      <x:c r="E5822" s="194">
        <x:v>1</x:v>
      </x:c>
      <x:c r="F5822" s="195" t="s">
        <x:v>11040</x:v>
      </x:c>
      <x:c r="G5822" s="194" t="str">
        <x:f>IF(MID(F5822,LEN(F5822)-2,1)="1","Earring",IF(MID(F5822,LEN(F5822)-2,1)="2","Necklace",IF(MID(F5822,LEN(F5822)-2,1)="3","Bracelet",IF(MID(F5822,LEN(F5822)-2,1)="4","Ring",IF(MID(F5822,LEN(F5822)-2,1)="5","Anklet","")))))</x:f>
        <x:v>Earring</x:v>
      </x:c>
      <x:c r="H5822" s="194">
        <x:v>1</x:v>
      </x:c>
      <x:c r="I5822" s="448" t="s">
        <x:v>7755</x:v>
      </x:c>
    </x:row>
    <x:row r="5823" spans="3:9">
      <x:c r="C5823" s="195" t="s">
        <x:v>6891</x:v>
      </x:c>
      <x:c r="D5823" s="194" t="str">
        <x:f t="shared" si="203"/>
        <x:v>Necklace</x:v>
      </x:c>
      <x:c r="E5823" s="194">
        <x:v>1</x:v>
      </x:c>
      <x:c r="F5823" s="195" t="s">
        <x:v>10945</x:v>
      </x:c>
      <x:c r="G5823" s="194" t="str">
        <x:f>IF(MID(F5823,LEN(F5823)-2,1)="1","Earring",IF(MID(F5823,LEN(F5823)-2,1)="2","Necklace",IF(MID(F5823,LEN(F5823)-2,1)="3","Bracelet",IF(MID(F5823,LEN(F5823)-2,1)="4","Ring",IF(MID(F5823,LEN(F5823)-2,1)="5","Anklet","")))))</x:f>
        <x:v>Necklace</x:v>
      </x:c>
      <x:c r="H5823" s="194">
        <x:v>1</x:v>
      </x:c>
      <x:c r="I5823" s="448"/>
    </x:row>
    <x:row r="5824" spans="3:9">
      <x:c r="C5824" s="195" t="s">
        <x:v>3451</x:v>
      </x:c>
      <x:c r="D5824" s="194" t="str">
        <x:f t="shared" si="203"/>
        <x:v>Ring</x:v>
      </x:c>
      <x:c r="E5824" s="194">
        <x:v>1</x:v>
      </x:c>
      <x:c r="F5824" s="195" t="s">
        <x:v>6891</x:v>
      </x:c>
      <x:c r="G5824" s="194" t="str">
        <x:f>IF(MID(F5824,LEN(F5824)-2,1)="1","Earring",IF(MID(F5824,LEN(F5824)-2,1)="2","Necklace",IF(MID(F5824,LEN(F5824)-2,1)="3","Bracelet",IF(MID(F5824,LEN(F5824)-2,1)="4","Ring",IF(MID(F5824,LEN(F5824)-2,1)="5","Anklet","")))))</x:f>
        <x:v>Necklace</x:v>
      </x:c>
      <x:c r="H5824" s="194">
        <x:v>1</x:v>
      </x:c>
      <x:c r="I5824" s="448" t="s">
        <x:v>7755</x:v>
      </x:c>
    </x:row>
    <x:row r="5825" spans="5:5">
      <x:c r="E5825" s="194">
        <x:f>SUM(E5815:E5824)</x:f>
        <x:v>10</x:v>
      </x:c>
    </x:row>
    <x:row r="5826" spans="1:9">
      <x:c r="A5826" s="186">
        <x:v>46133</x:v>
      </x:c>
      <x:c r="B5826" s="452" t="s">
        <x:v>7779</x:v>
      </x:c>
      <x:c r="C5826" s="195" t="s">
        <x:v>11004</x:v>
      </x:c>
      <x:c r="D5826" s="194" t="str">
        <x:f t="shared" ref="D5826:D5830" si="204">IF(MID(C5826,LEN(C5826)-2,1)="1","Earring",IF(MID(C5826,LEN(C5826)-2,1)="2","Necklace",IF(MID(C5826,LEN(C5826)-2,1)="3","Bracelet",IF(MID(C5826,LEN(C5826)-2,1)="4","Ring",IF(MID(C5826,LEN(C5826)-2,1)="5","Anklet","")))))</x:f>
        <x:v>Earring</x:v>
      </x:c>
      <x:c r="E5826" s="194">
        <x:v>1</x:v>
      </x:c>
      <x:c r="F5826" s="195" t="s">
        <x:v>4741</x:v>
      </x:c>
      <x:c r="G5826" s="194" t="str">
        <x:f>IF(MID(F5826,LEN(F5826)-2,1)="1","Earring",IF(MID(F5826,LEN(F5826)-2,1)="2","Necklace",IF(MID(F5826,LEN(F5826)-2,1)="3","Bracelet",IF(MID(F5826,LEN(F5826)-2,1)="4","Ring",IF(MID(F5826,LEN(F5826)-2,1)="5","Anklet","")))))</x:f>
        <x:v>Necklace</x:v>
      </x:c>
      <x:c r="H5826" s="194">
        <x:v>1</x:v>
      </x:c>
      <x:c r="I5826" s="448"/>
    </x:row>
    <x:row r="5827" spans="3:9">
      <x:c r="C5827" s="195" t="s">
        <x:v>6845</x:v>
      </x:c>
      <x:c r="D5827" s="194" t="str">
        <x:f t="shared" si="204"/>
        <x:v>Earring</x:v>
      </x:c>
      <x:c r="E5827" s="194">
        <x:v>1</x:v>
      </x:c>
      <x:c r="F5827" s="195" t="s">
        <x:v>11004</x:v>
      </x:c>
      <x:c r="G5827" s="194" t="str">
        <x:f>IF(MID(F5827,LEN(F5827)-2,1)="1","Earring",IF(MID(F5827,LEN(F5827)-2,1)="2","Necklace",IF(MID(F5827,LEN(F5827)-2,1)="3","Bracelet",IF(MID(F5827,LEN(F5827)-2,1)="4","Ring",IF(MID(F5827,LEN(F5827)-2,1)="5","Anklet","")))))</x:f>
        <x:v>Earring</x:v>
      </x:c>
      <x:c r="H5827" s="194">
        <x:v>1</x:v>
      </x:c>
      <x:c r="I5827" s="448"/>
    </x:row>
    <x:row r="5828" spans="3:9">
      <x:c r="C5828" s="195" t="s">
        <x:v>4741</x:v>
      </x:c>
      <x:c r="D5828" s="194" t="str">
        <x:f t="shared" si="204"/>
        <x:v>Necklace</x:v>
      </x:c>
      <x:c r="E5828" s="194">
        <x:v>1</x:v>
      </x:c>
      <x:c r="F5828" s="195" t="s">
        <x:v>6845</x:v>
      </x:c>
      <x:c r="G5828" s="194" t="str">
        <x:f>IF(MID(F5828,LEN(F5828)-2,1)="1","Earring",IF(MID(F5828,LEN(F5828)-2,1)="2","Necklace",IF(MID(F5828,LEN(F5828)-2,1)="3","Bracelet",IF(MID(F5828,LEN(F5828)-2,1)="4","Ring",IF(MID(F5828,LEN(F5828)-2,1)="5","Anklet","")))))</x:f>
        <x:v>Earring</x:v>
      </x:c>
      <x:c r="H5828" s="194">
        <x:v>1</x:v>
      </x:c>
      <x:c r="I5828" s="448" t="s">
        <x:v>7755</x:v>
      </x:c>
    </x:row>
    <x:row r="5829" spans="3:9">
      <x:c r="C5829" s="195" t="s">
        <x:v>4811</x:v>
      </x:c>
      <x:c r="D5829" s="194" t="str">
        <x:f t="shared" si="204"/>
        <x:v>Necklace</x:v>
      </x:c>
      <x:c r="E5829" s="194">
        <x:v>1</x:v>
      </x:c>
      <x:c r="F5829" s="195" t="s">
        <x:v>4811</x:v>
      </x:c>
      <x:c r="G5829" s="194" t="str">
        <x:f>IF(MID(F5829,LEN(F5829)-2,1)="1","Earring",IF(MID(F5829,LEN(F5829)-2,1)="2","Necklace",IF(MID(F5829,LEN(F5829)-2,1)="3","Bracelet",IF(MID(F5829,LEN(F5829)-2,1)="4","Ring",IF(MID(F5829,LEN(F5829)-2,1)="5","Anklet","")))))</x:f>
        <x:v>Necklace</x:v>
      </x:c>
      <x:c r="H5829" s="194">
        <x:v>1</x:v>
      </x:c>
      <x:c r="I5829" s="448" t="s">
        <x:v>4958</x:v>
      </x:c>
    </x:row>
    <x:row r="5830" spans="3:9">
      <x:c r="C5830" s="195" t="s">
        <x:v>10999</x:v>
      </x:c>
      <x:c r="D5830" s="194" t="str">
        <x:f t="shared" si="204"/>
        <x:v>Necklace</x:v>
      </x:c>
      <x:c r="E5830" s="194">
        <x:v>1</x:v>
      </x:c>
      <x:c r="F5830" s="195" t="s">
        <x:v>10999</x:v>
      </x:c>
      <x:c r="G5830" s="194" t="str">
        <x:f>IF(MID(F5830,LEN(F5830)-2,1)="1","Earring",IF(MID(F5830,LEN(F5830)-2,1)="2","Necklace",IF(MID(F5830,LEN(F5830)-2,1)="3","Bracelet",IF(MID(F5830,LEN(F5830)-2,1)="4","Ring",IF(MID(F5830,LEN(F5830)-2,1)="5","Anklet","")))))</x:f>
        <x:v>Necklace</x:v>
      </x:c>
      <x:c r="H5830" s="194">
        <x:v>1</x:v>
      </x:c>
      <x:c r="I5830" s="448"/>
    </x:row>
    <x:row r="5831" spans="5:5">
      <x:c r="E5831" s="194">
        <x:f>SUM(E5826:E5830)</x:f>
        <x:v>5</x:v>
      </x:c>
    </x:row>
    <x:row r="5832" spans="1:9">
      <x:c r="A5832" s="186">
        <x:v>46134</x:v>
      </x:c>
      <x:c r="B5832" s="452" t="s">
        <x:v>7762</x:v>
      </x:c>
      <x:c r="C5832" s="195" t="s">
        <x:v>11010</x:v>
      </x:c>
      <x:c r="D5832" s="194" t="str">
        <x:f t="shared" ref="D5832:D5834" si="205">IF(MID(C5832,LEN(C5832)-2,1)="1","Earring",IF(MID(C5832,LEN(C5832)-2,1)="2","Necklace",IF(MID(C5832,LEN(C5832)-2,1)="3","Bracelet",IF(MID(C5832,LEN(C5832)-2,1)="4","Ring",IF(MID(C5832,LEN(C5832)-2,1)="5","Anklet","")))))</x:f>
        <x:v>Bracelet</x:v>
      </x:c>
      <x:c r="E5832" s="194">
        <x:v>1</x:v>
      </x:c>
      <x:c r="F5832" s="195" t="s">
        <x:v>1898</x:v>
      </x:c>
      <x:c r="G5832" s="194" t="str">
        <x:f>IF(MID(F5832,LEN(F5832)-2,1)="1","Earring",IF(MID(F5832,LEN(F5832)-2,1)="2","Necklace",IF(MID(F5832,LEN(F5832)-2,1)="3","Bracelet",IF(MID(F5832,LEN(F5832)-2,1)="4","Ring",IF(MID(F5832,LEN(F5832)-2,1)="5","Anklet","")))))</x:f>
        <x:v>Necklace</x:v>
      </x:c>
      <x:c r="H5832" s="194">
        <x:v>1</x:v>
      </x:c>
      <x:c r="I5832" s="448"/>
    </x:row>
    <x:row r="5833" spans="3:9">
      <x:c r="C5833" s="195" t="s">
        <x:v>1898</x:v>
      </x:c>
      <x:c r="D5833" s="194" t="str">
        <x:f t="shared" si="205"/>
        <x:v>Necklace</x:v>
      </x:c>
      <x:c r="E5833" s="194">
        <x:v>1</x:v>
      </x:c>
      <x:c r="F5833" s="195" t="s">
        <x:v>10943</x:v>
      </x:c>
      <x:c r="G5833" s="194" t="str">
        <x:f>IF(MID(F5833,LEN(F5833)-2,1)="1","Earring",IF(MID(F5833,LEN(F5833)-2,1)="2","Necklace",IF(MID(F5833,LEN(F5833)-2,1)="3","Bracelet",IF(MID(F5833,LEN(F5833)-2,1)="4","Ring",IF(MID(F5833,LEN(F5833)-2,1)="5","Anklet","")))))</x:f>
        <x:v>Necklace</x:v>
      </x:c>
      <x:c r="H5833" s="194">
        <x:v>1</x:v>
      </x:c>
      <x:c r="I5833" s="448" t="s">
        <x:v>4958</x:v>
      </x:c>
    </x:row>
    <x:row r="5834" spans="3:9">
      <x:c r="C5834" s="195" t="s">
        <x:v>10943</x:v>
      </x:c>
      <x:c r="D5834" s="194" t="str">
        <x:f t="shared" si="205"/>
        <x:v>Necklace</x:v>
      </x:c>
      <x:c r="E5834" s="194">
        <x:v>1</x:v>
      </x:c>
      <x:c r="F5834" s="195" t="s">
        <x:v>11010</x:v>
      </x:c>
      <x:c r="G5834" s="194" t="str">
        <x:f>IF(MID(F5834,LEN(F5834)-2,1)="1","Earring",IF(MID(F5834,LEN(F5834)-2,1)="2","Necklace",IF(MID(F5834,LEN(F5834)-2,1)="3","Bracelet",IF(MID(F5834,LEN(F5834)-2,1)="4","Ring",IF(MID(F5834,LEN(F5834)-2,1)="5","Anklet","")))))</x:f>
        <x:v>Bracelet</x:v>
      </x:c>
      <x:c r="H5834" s="194">
        <x:v>1</x:v>
      </x:c>
      <x:c r="I5834" s="448"/>
    </x:row>
    <x:row r="5835" spans="5:5">
      <x:c r="E5835" s="194">
        <x:f>SUM(E5832:E5834)</x:f>
        <x:v>3</x:v>
      </x:c>
    </x:row>
    <x:row r="5836" spans="1:9">
      <x:c r="A5836" s="186">
        <x:v>46135</x:v>
      </x:c>
      <x:c r="B5836" s="452" t="s">
        <x:v>7753</x:v>
      </x:c>
      <x:c r="C5836" s="195" t="s">
        <x:v>6696</x:v>
      </x:c>
      <x:c r="D5836" s="194" t="s">
        <x:v>2999</x:v>
      </x:c>
      <x:c r="E5836" s="194">
        <x:v>1</x:v>
      </x:c>
      <x:c r="F5836" s="195" t="s">
        <x:v>6696</x:v>
      </x:c>
      <x:c r="G5836" s="194" t="s">
        <x:v>2999</x:v>
      </x:c>
      <x:c r="H5836" s="194">
        <x:v>1</x:v>
      </x:c>
      <x:c r="I5836" s="448" t="s">
        <x:v>4958</x:v>
      </x:c>
    </x:row>
    <x:row r="5837" spans="3:9">
      <x:c r="C5837" s="195" t="s">
        <x:v>6908</x:v>
      </x:c>
      <x:c r="D5837" s="194" t="s">
        <x:v>2999</x:v>
      </x:c>
      <x:c r="E5837" s="194">
        <x:v>1</x:v>
      </x:c>
      <x:c r="F5837" s="195" t="s">
        <x:v>6908</x:v>
      </x:c>
      <x:c r="G5837" s="194" t="s">
        <x:v>2999</x:v>
      </x:c>
      <x:c r="H5837" s="194">
        <x:v>1</x:v>
      </x:c>
      <x:c r="I5837" s="448" t="s">
        <x:v>4958</x:v>
      </x:c>
    </x:row>
    <x:row r="5838" spans="3:9">
      <x:c r="C5838" s="195" t="s">
        <x:v>1823</x:v>
      </x:c>
      <x:c r="D5838" s="194" t="str">
        <x:f t="shared" ref="D5838:D5842" si="206">IF(MID(C5838,LEN(C5838)-2,1)="1","Earring",IF(MID(C5838,LEN(C5838)-2,1)="2","Necklace",IF(MID(C5838,LEN(C5838)-2,1)="3","Bracelet",IF(MID(C5838,LEN(C5838)-2,1)="4","Ring",IF(MID(C5838,LEN(C5838)-2,1)="5","Anklet","")))))</x:f>
        <x:v>Earring</x:v>
      </x:c>
      <x:c r="E5838" s="194">
        <x:v>1</x:v>
      </x:c>
      <x:c r="F5838" s="195" t="s">
        <x:v>1823</x:v>
      </x:c>
      <x:c r="G5838" s="194" t="str">
        <x:f>IF(MID(F5838,LEN(F5838)-2,1)="1","Earring",IF(MID(F5838,LEN(F5838)-2,1)="2","Necklace",IF(MID(F5838,LEN(F5838)-2,1)="3","Bracelet",IF(MID(F5838,LEN(F5838)-2,1)="4","Ring",IF(MID(F5838,LEN(F5838)-2,1)="5","Anklet","")))))</x:f>
        <x:v>Earring</x:v>
      </x:c>
      <x:c r="H5838" s="194">
        <x:v>1</x:v>
      </x:c>
      <x:c r="I5838" s="448" t="s">
        <x:v>7755</x:v>
      </x:c>
    </x:row>
    <x:row r="5839" spans="3:9">
      <x:c r="C5839" s="195" t="s">
        <x:v>11158</x:v>
      </x:c>
      <x:c r="D5839" s="194" t="str">
        <x:f t="shared" si="206"/>
        <x:v>Earring</x:v>
      </x:c>
      <x:c r="E5839" s="194">
        <x:v>1</x:v>
      </x:c>
      <x:c r="F5839" s="195" t="s">
        <x:v>3246</x:v>
      </x:c>
      <x:c r="G5839" s="194" t="str">
        <x:f>IF(MID(F5839,LEN(F5839)-2,1)="1","Earring",IF(MID(F5839,LEN(F5839)-2,1)="2","Necklace",IF(MID(F5839,LEN(F5839)-2,1)="3","Bracelet",IF(MID(F5839,LEN(F5839)-2,1)="4","Ring",IF(MID(F5839,LEN(F5839)-2,1)="5","Anklet","")))))</x:f>
        <x:v>Necklace</x:v>
      </x:c>
      <x:c r="H5839" s="194">
        <x:v>1</x:v>
      </x:c>
      <x:c r="I5839" s="448"/>
    </x:row>
    <x:row r="5840" spans="3:9">
      <x:c r="C5840" s="195" t="s">
        <x:v>1852</x:v>
      </x:c>
      <x:c r="D5840" s="194" t="str">
        <x:f t="shared" si="206"/>
        <x:v>Earring</x:v>
      </x:c>
      <x:c r="E5840" s="194">
        <x:v>1</x:v>
      </x:c>
      <x:c r="F5840" s="195" t="s">
        <x:v>2078</x:v>
      </x:c>
      <x:c r="G5840" s="194" t="str">
        <x:f>IF(MID(F5840,LEN(F5840)-2,1)="1","Earring",IF(MID(F5840,LEN(F5840)-2,1)="2","Necklace",IF(MID(F5840,LEN(F5840)-2,1)="3","Bracelet",IF(MID(F5840,LEN(F5840)-2,1)="4","Ring",IF(MID(F5840,LEN(F5840)-2,1)="5","Anklet","")))))</x:f>
        <x:v>Necklace</x:v>
      </x:c>
      <x:c r="H5840" s="194">
        <x:v>1</x:v>
      </x:c>
      <x:c r="I5840" s="448"/>
    </x:row>
    <x:row r="5841" spans="3:9">
      <x:c r="C5841" s="195" t="s">
        <x:v>3246</x:v>
      </x:c>
      <x:c r="D5841" s="194" t="str">
        <x:f t="shared" si="206"/>
        <x:v>Necklace</x:v>
      </x:c>
      <x:c r="E5841" s="194">
        <x:v>1</x:v>
      </x:c>
      <x:c r="F5841" s="195" t="s">
        <x:v>11158</x:v>
      </x:c>
      <x:c r="G5841" s="194" t="str">
        <x:f>IF(MID(F5841,LEN(F5841)-2,1)="1","Earring",IF(MID(F5841,LEN(F5841)-2,1)="2","Necklace",IF(MID(F5841,LEN(F5841)-2,1)="3","Bracelet",IF(MID(F5841,LEN(F5841)-2,1)="4","Ring",IF(MID(F5841,LEN(F5841)-2,1)="5","Anklet","")))))</x:f>
        <x:v>Earring</x:v>
      </x:c>
      <x:c r="H5841" s="194">
        <x:v>1</x:v>
      </x:c>
      <x:c r="I5841" s="448"/>
    </x:row>
    <x:row r="5842" spans="1:9">
      <x:c r="A5842" s="186"/>
      <x:c r="B5842" s="452"/>
      <x:c r="C5842" s="195" t="s">
        <x:v>2078</x:v>
      </x:c>
      <x:c r="D5842" s="194" t="str">
        <x:f t="shared" si="206"/>
        <x:v>Necklace</x:v>
      </x:c>
      <x:c r="E5842" s="194">
        <x:v>1</x:v>
      </x:c>
      <x:c r="F5842" s="195" t="s">
        <x:v>1852</x:v>
      </x:c>
      <x:c r="G5842" s="194" t="str">
        <x:f>IF(MID(F5842,LEN(F5842)-2,1)="1","Earring",IF(MID(F5842,LEN(F5842)-2,1)="2","Necklace",IF(MID(F5842,LEN(F5842)-2,1)="3","Bracelet",IF(MID(F5842,LEN(F5842)-2,1)="4","Ring",IF(MID(F5842,LEN(F5842)-2,1)="5","Anklet","")))))</x:f>
        <x:v>Earring</x:v>
      </x:c>
      <x:c r="H5842" s="194">
        <x:v>1</x:v>
      </x:c>
      <x:c r="I5842" s="448"/>
    </x:row>
    <x:row r="5843" spans="5:5">
      <x:c r="E5843" s="194">
        <x:f>SUM(E5836:E5842)</x:f>
        <x:v>7</x:v>
      </x:c>
    </x:row>
    <x:row r="5844" spans="1:9">
      <x:c r="A5844" s="186">
        <x:v>46136</x:v>
      </x:c>
      <x:c r="B5844" s="452" t="s">
        <x:v>7716</x:v>
      </x:c>
      <x:c r="C5844" s="195" t="s">
        <x:v>9239</x:v>
      </x:c>
      <x:c r="D5844" s="194" t="str">
        <x:f t="shared" ref="D5844:D5850" si="207">IF(MID(C5844,LEN(C5844)-2,1)="1","Earring",IF(MID(C5844,LEN(C5844)-2,1)="2","Necklace",IF(MID(C5844,LEN(C5844)-2,1)="3","Bracelet",IF(MID(C5844,LEN(C5844)-2,1)="4","Ring",IF(MID(C5844,LEN(C5844)-2,1)="5","Anklet","")))))</x:f>
        <x:v>Anklet</x:v>
      </x:c>
      <x:c r="E5844" s="194">
        <x:v>1</x:v>
      </x:c>
      <x:c r="F5844" s="195" t="s">
        <x:v>9239</x:v>
      </x:c>
      <x:c r="G5844" s="194" t="str">
        <x:f>IF(MID(F5844,LEN(F5844)-2,1)="1","Earring",IF(MID(F5844,LEN(F5844)-2,1)="2","Necklace",IF(MID(F5844,LEN(F5844)-2,1)="3","Bracelet",IF(MID(F5844,LEN(F5844)-2,1)="4","Ring",IF(MID(F5844,LEN(F5844)-2,1)="5","Anklet","")))))</x:f>
        <x:v>Anklet</x:v>
      </x:c>
      <x:c r="H5844" s="194">
        <x:v>1</x:v>
      </x:c>
      <x:c r="I5844" s="448"/>
    </x:row>
    <x:row r="5845" spans="3:9">
      <x:c r="C5845" s="195" t="s">
        <x:v>3349</x:v>
      </x:c>
      <x:c r="D5845" s="194" t="str">
        <x:f t="shared" si="207"/>
        <x:v>Anklet</x:v>
      </x:c>
      <x:c r="E5845" s="194">
        <x:v>1</x:v>
      </x:c>
      <x:c r="F5845" s="195" t="s">
        <x:v>3349</x:v>
      </x:c>
      <x:c r="G5845" s="194" t="str">
        <x:f>IF(MID(F5845,LEN(F5845)-2,1)="1","Earring",IF(MID(F5845,LEN(F5845)-2,1)="2","Necklace",IF(MID(F5845,LEN(F5845)-2,1)="3","Bracelet",IF(MID(F5845,LEN(F5845)-2,1)="4","Ring",IF(MID(F5845,LEN(F5845)-2,1)="5","Anklet","")))))</x:f>
        <x:v>Anklet</x:v>
      </x:c>
      <x:c r="H5845" s="194">
        <x:v>1</x:v>
      </x:c>
      <x:c r="I5845" s="448"/>
    </x:row>
    <x:row r="5846" spans="3:9">
      <x:c r="C5846" s="195" t="s">
        <x:v>11016</x:v>
      </x:c>
      <x:c r="D5846" s="194" t="s">
        <x:v>2999</x:v>
      </x:c>
      <x:c r="E5846" s="194">
        <x:v>1</x:v>
      </x:c>
      <x:c r="F5846" s="195" t="s">
        <x:v>11016</x:v>
      </x:c>
      <x:c r="G5846" s="194" t="s">
        <x:v>2999</x:v>
      </x:c>
      <x:c r="H5846" s="194">
        <x:v>1</x:v>
      </x:c>
      <x:c r="I5846" s="448"/>
    </x:row>
    <x:row r="5847" spans="3:9">
      <x:c r="C5847" s="195" t="s">
        <x:v>8865</x:v>
      </x:c>
      <x:c r="D5847" s="194" t="str">
        <x:f t="shared" si="207"/>
        <x:v>Bracelet</x:v>
      </x:c>
      <x:c r="E5847" s="194">
        <x:v>1</x:v>
      </x:c>
      <x:c r="F5847" s="195" t="s">
        <x:v>11110</x:v>
      </x:c>
      <x:c r="G5847" s="194" t="str">
        <x:f>IF(MID(F5847,LEN(F5847)-2,1)="1","Earring",IF(MID(F5847,LEN(F5847)-2,1)="2","Necklace",IF(MID(F5847,LEN(F5847)-2,1)="3","Bracelet",IF(MID(F5847,LEN(F5847)-2,1)="4","Ring",IF(MID(F5847,LEN(F5847)-2,1)="5","Anklet","")))))</x:f>
        <x:v>Necklace</x:v>
      </x:c>
      <x:c r="H5847" s="194">
        <x:v>1</x:v>
      </x:c>
      <x:c r="I5847" s="448">
        <x:v>-1</x:v>
      </x:c>
    </x:row>
    <x:row r="5848" spans="3:9">
      <x:c r="C5848" s="195" t="s">
        <x:v>11011</x:v>
      </x:c>
      <x:c r="D5848" s="194" t="str">
        <x:f t="shared" si="207"/>
        <x:v>Bracelet</x:v>
      </x:c>
      <x:c r="E5848" s="194">
        <x:v>1</x:v>
      </x:c>
      <x:c r="F5848" s="195" t="s">
        <x:v>8865</x:v>
      </x:c>
      <x:c r="G5848" s="194" t="str">
        <x:f>IF(MID(F5848,LEN(F5848)-2,1)="1","Earring",IF(MID(F5848,LEN(F5848)-2,1)="2","Necklace",IF(MID(F5848,LEN(F5848)-2,1)="3","Bracelet",IF(MID(F5848,LEN(F5848)-2,1)="4","Ring",IF(MID(F5848,LEN(F5848)-2,1)="5","Anklet","")))))</x:f>
        <x:v>Bracelet</x:v>
      </x:c>
      <x:c r="H5848" s="194">
        <x:v>1</x:v>
      </x:c>
      <x:c r="I5848" s="448" t="s">
        <x:v>4958</x:v>
      </x:c>
    </x:row>
    <x:row r="5849" spans="3:9">
      <x:c r="C5849" s="195" t="s">
        <x:v>3389</x:v>
      </x:c>
      <x:c r="D5849" s="194" t="str">
        <x:f t="shared" si="207"/>
        <x:v>Bracelet</x:v>
      </x:c>
      <x:c r="E5849" s="194">
        <x:v>1</x:v>
      </x:c>
      <x:c r="F5849" s="195" t="s">
        <x:v>11011</x:v>
      </x:c>
      <x:c r="G5849" s="194" t="str">
        <x:f>IF(MID(F5849,LEN(F5849)-2,1)="1","Earring",IF(MID(F5849,LEN(F5849)-2,1)="2","Necklace",IF(MID(F5849,LEN(F5849)-2,1)="3","Bracelet",IF(MID(F5849,LEN(F5849)-2,1)="4","Ring",IF(MID(F5849,LEN(F5849)-2,1)="5","Anklet","")))))</x:f>
        <x:v>Bracelet</x:v>
      </x:c>
      <x:c r="H5849" s="194">
        <x:v>1</x:v>
      </x:c>
      <x:c r="I5849" s="448"/>
    </x:row>
    <x:row r="5850" spans="3:9">
      <x:c r="C5850" s="195" t="s">
        <x:v>11110</x:v>
      </x:c>
      <x:c r="D5850" s="194" t="str">
        <x:f t="shared" si="207"/>
        <x:v>Necklace</x:v>
      </x:c>
      <x:c r="E5850" s="194">
        <x:v>1</x:v>
      </x:c>
      <x:c r="F5850" s="195" t="s">
        <x:v>3389</x:v>
      </x:c>
      <x:c r="G5850" s="194" t="str">
        <x:f>IF(MID(F5850,LEN(F5850)-2,1)="1","Earring",IF(MID(F5850,LEN(F5850)-2,1)="2","Necklace",IF(MID(F5850,LEN(F5850)-2,1)="3","Bracelet",IF(MID(F5850,LEN(F5850)-2,1)="4","Ring",IF(MID(F5850,LEN(F5850)-2,1)="5","Anklet","")))))</x:f>
        <x:v>Bracelet</x:v>
      </x:c>
      <x:c r="H5850" s="194">
        <x:v>1</x:v>
      </x:c>
      <x:c r="I5850" s="448"/>
    </x:row>
    <x:row r="5851" spans="5:5">
      <x:c r="E5851" s="194">
        <x:f>SUM(E5844:E5850)</x:f>
        <x:v>7</x:v>
      </x:c>
    </x:row>
    <x:row r="5852" spans="1:9">
      <x:c r="A5852" s="186">
        <x:v>46137</x:v>
      </x:c>
      <x:c r="B5852" s="452" t="s">
        <x:v>7734</x:v>
      </x:c>
      <x:c r="C5852" s="195" t="s">
        <x:v>10963</x:v>
      </x:c>
      <x:c r="D5852" s="194" t="s">
        <x:v>1924</x:v>
      </x:c>
      <x:c r="E5852" s="194">
        <x:v>1</x:v>
      </x:c>
      <x:c r="F5852" s="195" t="s">
        <x:v>9542</x:v>
      </x:c>
      <x:c r="G5852" s="194" t="str">
        <x:f>IF(MID(F5852,LEN(F5852)-2,1)="1","Earring",IF(MID(F5852,LEN(F5852)-2,1)="2","Necklace",IF(MID(F5852,LEN(F5852)-2,1)="3","Bracelet",IF(MID(F5852,LEN(F5852)-2,1)="4","Ring",IF(MID(F5852,LEN(F5852)-2,1)="5","Anklet","")))))</x:f>
        <x:v>Earring</x:v>
      </x:c>
      <x:c r="H5852" s="194">
        <x:v>1</x:v>
      </x:c>
      <x:c r="I5852" s="448" t="s">
        <x:v>4958</x:v>
      </x:c>
    </x:row>
    <x:row r="5853" spans="3:9">
      <x:c r="C5853" s="195" t="s">
        <x:v>2342</x:v>
      </x:c>
      <x:c r="D5853" s="194" t="str">
        <x:f t="shared" ref="D5853:D5859" si="208">IF(MID(C5853,LEN(C5853)-2,1)="1","Earring",IF(MID(C5853,LEN(C5853)-2,1)="2","Necklace",IF(MID(C5853,LEN(C5853)-2,1)="3","Bracelet",IF(MID(C5853,LEN(C5853)-2,1)="4","Ring",IF(MID(C5853,LEN(C5853)-2,1)="5","Anklet","")))))</x:f>
        <x:v>Earring</x:v>
      </x:c>
      <x:c r="E5853" s="194">
        <x:v>1</x:v>
      </x:c>
      <x:c r="F5853" s="195" t="s">
        <x:v>11094</x:v>
      </x:c>
      <x:c r="G5853" s="194" t="str">
        <x:f>IF(MID(F5853,LEN(F5853)-2,1)="1","Earring",IF(MID(F5853,LEN(F5853)-2,1)="2","Necklace",IF(MID(F5853,LEN(F5853)-2,1)="3","Bracelet",IF(MID(F5853,LEN(F5853)-2,1)="4","Ring",IF(MID(F5853,LEN(F5853)-2,1)="5","Anklet","")))))</x:f>
        <x:v>Ring</x:v>
      </x:c>
      <x:c r="H5853" s="194">
        <x:v>1</x:v>
      </x:c>
      <x:c r="I5853" s="448" t="s">
        <x:v>7755</x:v>
      </x:c>
    </x:row>
    <x:row r="5854" spans="3:9">
      <x:c r="C5854" s="195" t="s">
        <x:v>10964</x:v>
      </x:c>
      <x:c r="D5854" s="194" t="str">
        <x:f t="shared" si="208"/>
        <x:v>Necklace</x:v>
      </x:c>
      <x:c r="E5854" s="194">
        <x:v>1</x:v>
      </x:c>
      <x:c r="F5854" s="195" t="s">
        <x:v>10956</x:v>
      </x:c>
      <x:c r="G5854" s="194" t="str">
        <x:f>IF(MID(F5854,LEN(F5854)-2,1)="1","Earring",IF(MID(F5854,LEN(F5854)-2,1)="2","Necklace",IF(MID(F5854,LEN(F5854)-2,1)="3","Bracelet",IF(MID(F5854,LEN(F5854)-2,1)="4","Ring",IF(MID(F5854,LEN(F5854)-2,1)="5","Anklet","")))))</x:f>
        <x:v>Ring</x:v>
      </x:c>
      <x:c r="H5854" s="194">
        <x:v>1</x:v>
      </x:c>
      <x:c r="I5854" s="448" t="s">
        <x:v>4958</x:v>
      </x:c>
    </x:row>
    <x:row r="5855" spans="3:9">
      <x:c r="C5855" s="195" t="s">
        <x:v>10962</x:v>
      </x:c>
      <x:c r="D5855" s="194" t="str">
        <x:f t="shared" si="208"/>
        <x:v>Necklace</x:v>
      </x:c>
      <x:c r="E5855" s="194">
        <x:v>1</x:v>
      </x:c>
      <x:c r="F5855" s="195" t="s">
        <x:v>10964</x:v>
      </x:c>
      <x:c r="G5855" s="194" t="str">
        <x:f>IF(MID(F5855,LEN(F5855)-2,1)="1","Earring",IF(MID(F5855,LEN(F5855)-2,1)="2","Necklace",IF(MID(F5855,LEN(F5855)-2,1)="3","Bracelet",IF(MID(F5855,LEN(F5855)-2,1)="4","Ring",IF(MID(F5855,LEN(F5855)-2,1)="5","Anklet","")))))</x:f>
        <x:v>Necklace</x:v>
      </x:c>
      <x:c r="H5855" s="194">
        <x:v>1</x:v>
      </x:c>
      <x:c r="I5855" s="448" t="s">
        <x:v>7755</x:v>
      </x:c>
    </x:row>
    <x:row r="5856" spans="3:9">
      <x:c r="C5856" s="195" t="s">
        <x:v>11094</x:v>
      </x:c>
      <x:c r="D5856" s="194" t="str">
        <x:f t="shared" si="208"/>
        <x:v>Ring</x:v>
      </x:c>
      <x:c r="E5856" s="194">
        <x:v>1</x:v>
      </x:c>
      <x:c r="F5856" s="195" t="s">
        <x:v>10962</x:v>
      </x:c>
      <x:c r="G5856" s="194" t="str">
        <x:f>IF(MID(F5856,LEN(F5856)-2,1)="1","Earring",IF(MID(F5856,LEN(F5856)-2,1)="2","Necklace",IF(MID(F5856,LEN(F5856)-2,1)="3","Bracelet",IF(MID(F5856,LEN(F5856)-2,1)="4","Ring",IF(MID(F5856,LEN(F5856)-2,1)="5","Anklet","")))))</x:f>
        <x:v>Necklace</x:v>
      </x:c>
      <x:c r="H5856" s="194">
        <x:v>1</x:v>
      </x:c>
      <x:c r="I5856" s="448" t="s">
        <x:v>7755</x:v>
      </x:c>
    </x:row>
    <x:row r="5857" spans="3:9">
      <x:c r="C5857" s="195" t="s">
        <x:v>10956</x:v>
      </x:c>
      <x:c r="D5857" s="194" t="str">
        <x:f t="shared" si="208"/>
        <x:v>Ring</x:v>
      </x:c>
      <x:c r="E5857" s="194">
        <x:v>1</x:v>
      </x:c>
      <x:c r="F5857" s="195" t="s">
        <x:v>10996</x:v>
      </x:c>
      <x:c r="G5857" s="194" t="str">
        <x:f>IF(MID(F5857,LEN(F5857)-2,1)="1","Earring",IF(MID(F5857,LEN(F5857)-2,1)="2","Necklace",IF(MID(F5857,LEN(F5857)-2,1)="3","Bracelet",IF(MID(F5857,LEN(F5857)-2,1)="4","Ring",IF(MID(F5857,LEN(F5857)-2,1)="5","Anklet","")))))</x:f>
        <x:v>Ring</x:v>
      </x:c>
      <x:c r="H5857" s="194">
        <x:v>1</x:v>
      </x:c>
      <x:c r="I5857" s="448"/>
    </x:row>
    <x:row r="5858" spans="3:9">
      <x:c r="C5858" s="195" t="s">
        <x:v>10996</x:v>
      </x:c>
      <x:c r="D5858" s="194" t="str">
        <x:f t="shared" si="208"/>
        <x:v>Ring</x:v>
      </x:c>
      <x:c r="E5858" s="194">
        <x:v>1</x:v>
      </x:c>
      <x:c r="F5858" s="195" t="s">
        <x:v>4162</x:v>
      </x:c>
      <x:c r="G5858" s="194" t="str">
        <x:f>IF(MID(F5858,LEN(F5858)-2,1)="1","Earring",IF(MID(F5858,LEN(F5858)-2,1)="2","Necklace",IF(MID(F5858,LEN(F5858)-2,1)="3","Bracelet",IF(MID(F5858,LEN(F5858)-2,1)="4","Ring",IF(MID(F5858,LEN(F5858)-2,1)="5","Anklet","")))))</x:f>
        <x:v>Ring</x:v>
      </x:c>
      <x:c r="H5858" s="194">
        <x:v>1</x:v>
      </x:c>
      <x:c r="I5858" s="448"/>
    </x:row>
    <x:row r="5859" spans="3:9">
      <x:c r="C5859" s="195" t="s">
        <x:v>4162</x:v>
      </x:c>
      <x:c r="D5859" s="194" t="str">
        <x:f t="shared" si="208"/>
        <x:v>Ring</x:v>
      </x:c>
      <x:c r="E5859" s="194">
        <x:v>1</x:v>
      </x:c>
      <x:c r="F5859" s="195" t="s">
        <x:v>10963</x:v>
      </x:c>
      <x:c r="G5859" s="194" t="s">
        <x:v>1924</x:v>
      </x:c>
      <x:c r="H5859" s="194">
        <x:v>1</x:v>
      </x:c>
      <x:c r="I5859" s="448" t="s">
        <x:v>7755</x:v>
      </x:c>
    </x:row>
    <x:row r="5860" spans="5:5">
      <x:c r="E5860" s="194">
        <x:f>SUM(E5852:E5859)</x:f>
        <x:v>8</x:v>
      </x:c>
    </x:row>
    <x:row r="5861" spans="1:9">
      <x:c r="A5861" s="186">
        <x:v>46138</x:v>
      </x:c>
      <x:c r="B5861" s="452" t="s">
        <x:v>7772</x:v>
      </x:c>
      <x:c r="C5861" s="195" t="s">
        <x:v>6235</x:v>
      </x:c>
      <x:c r="D5861" s="194" t="str">
        <x:f t="shared" ref="D5861:D5867" si="209">IF(MID(C5861,LEN(C5861)-2,1)="1","Earring",IF(MID(C5861,LEN(C5861)-2,1)="2","Necklace",IF(MID(C5861,LEN(C5861)-2,1)="3","Bracelet",IF(MID(C5861,LEN(C5861)-2,1)="4","Ring",IF(MID(C5861,LEN(C5861)-2,1)="5","Anklet","")))))</x:f>
        <x:v>Bracelet</x:v>
      </x:c>
      <x:c r="E5861" s="194">
        <x:v>1</x:v>
      </x:c>
      <x:c r="F5861" s="195" t="s">
        <x:v>3297</x:v>
      </x:c>
      <x:c r="G5861" s="194" t="str">
        <x:f>IF(MID(F5861,LEN(F5861)-2,1)="1","Earring",IF(MID(F5861,LEN(F5861)-2,1)="2","Necklace",IF(MID(F5861,LEN(F5861)-2,1)="3","Bracelet",IF(MID(F5861,LEN(F5861)-2,1)="4","Ring",IF(MID(F5861,LEN(F5861)-2,1)="5","Anklet","")))))</x:f>
        <x:v>Necklace</x:v>
      </x:c>
      <x:c r="H5861" s="194">
        <x:v>1</x:v>
      </x:c>
      <x:c r="I5861" s="448"/>
    </x:row>
    <x:row r="5862" spans="3:9">
      <x:c r="C5862" s="195" t="s">
        <x:v>9423</x:v>
      </x:c>
      <x:c r="D5862" s="194" t="str">
        <x:f t="shared" si="209"/>
        <x:v>Earring</x:v>
      </x:c>
      <x:c r="E5862" s="194">
        <x:v>1</x:v>
      </x:c>
      <x:c r="F5862" s="195" t="s">
        <x:v>6235</x:v>
      </x:c>
      <x:c r="G5862" s="194" t="str">
        <x:f>IF(MID(F5862,LEN(F5862)-2,1)="1","Earring",IF(MID(F5862,LEN(F5862)-2,1)="2","Necklace",IF(MID(F5862,LEN(F5862)-2,1)="3","Bracelet",IF(MID(F5862,LEN(F5862)-2,1)="4","Ring",IF(MID(F5862,LEN(F5862)-2,1)="5","Anklet","")))))</x:f>
        <x:v>Bracelet</x:v>
      </x:c>
      <x:c r="H5862" s="194">
        <x:v>1</x:v>
      </x:c>
      <x:c r="I5862" s="448"/>
    </x:row>
    <x:row r="5863" spans="3:9">
      <x:c r="C5863" s="195" t="s">
        <x:v>1801</x:v>
      </x:c>
      <x:c r="D5863" s="194" t="s">
        <x:v>6843</x:v>
      </x:c>
      <x:c r="E5863" s="194">
        <x:v>2</x:v>
      </x:c>
      <x:c r="F5863" s="195" t="s">
        <x:v>10956</x:v>
      </x:c>
      <x:c r="G5863" s="194" t="str">
        <x:f>IF(MID(F5863,LEN(F5863)-2,1)="1","Earring",IF(MID(F5863,LEN(F5863)-2,1)="2","Necklace",IF(MID(F5863,LEN(F5863)-2,1)="3","Bracelet",IF(MID(F5863,LEN(F5863)-2,1)="4","Ring",IF(MID(F5863,LEN(F5863)-2,1)="5","Anklet","")))))</x:f>
        <x:v>Ring</x:v>
      </x:c>
      <x:c r="H5863" s="194">
        <x:v>1</x:v>
      </x:c>
      <x:c r="I5863" s="448" t="s">
        <x:v>7755</x:v>
      </x:c>
    </x:row>
    <x:row r="5864" spans="3:9">
      <x:c r="C5864" s="195" t="s">
        <x:v>3297</x:v>
      </x:c>
      <x:c r="D5864" s="194" t="str">
        <x:f t="shared" si="209"/>
        <x:v>Necklace</x:v>
      </x:c>
      <x:c r="E5864" s="194">
        <x:v>1</x:v>
      </x:c>
      <x:c r="F5864" s="195" t="s">
        <x:v>11013</x:v>
      </x:c>
      <x:c r="G5864" s="194" t="str">
        <x:f>IF(MID(F5864,LEN(F5864)-2,1)="1","Earring",IF(MID(F5864,LEN(F5864)-2,1)="2","Necklace",IF(MID(F5864,LEN(F5864)-2,1)="3","Bracelet",IF(MID(F5864,LEN(F5864)-2,1)="4","Ring",IF(MID(F5864,LEN(F5864)-2,1)="5","Anklet","")))))</x:f>
        <x:v>Ring</x:v>
      </x:c>
      <x:c r="H5864" s="194">
        <x:v>1</x:v>
      </x:c>
      <x:c r="I5864" s="448"/>
    </x:row>
    <x:row r="5865" spans="3:9">
      <x:c r="C5865" s="195" t="s">
        <x:v>10956</x:v>
      </x:c>
      <x:c r="D5865" s="194" t="str">
        <x:f t="shared" si="209"/>
        <x:v>Ring</x:v>
      </x:c>
      <x:c r="E5865" s="194">
        <x:v>1</x:v>
      </x:c>
      <x:c r="F5865" s="195" t="s">
        <x:v>9231</x:v>
      </x:c>
      <x:c r="G5865" s="194" t="str">
        <x:f>IF(MID(F5865,LEN(F5865)-2,1)="1","Earring",IF(MID(F5865,LEN(F5865)-2,1)="2","Necklace",IF(MID(F5865,LEN(F5865)-2,1)="3","Bracelet",IF(MID(F5865,LEN(F5865)-2,1)="4","Ring",IF(MID(F5865,LEN(F5865)-2,1)="5","Anklet","")))))</x:f>
        <x:v>Ring</x:v>
      </x:c>
      <x:c r="H5865" s="194">
        <x:v>1</x:v>
      </x:c>
      <x:c r="I5865" s="448"/>
    </x:row>
    <x:row r="5866" spans="3:9">
      <x:c r="C5866" s="195" t="s">
        <x:v>11013</x:v>
      </x:c>
      <x:c r="D5866" s="194" t="str">
        <x:f t="shared" si="209"/>
        <x:v>Ring</x:v>
      </x:c>
      <x:c r="E5866" s="194">
        <x:v>1</x:v>
      </x:c>
      <x:c r="F5866" s="195" t="s">
        <x:v>9423</x:v>
      </x:c>
      <x:c r="G5866" s="194" t="str">
        <x:f>IF(MID(F5866,LEN(F5866)-2,1)="1","Earring",IF(MID(F5866,LEN(F5866)-2,1)="2","Necklace",IF(MID(F5866,LEN(F5866)-2,1)="3","Bracelet",IF(MID(F5866,LEN(F5866)-2,1)="4","Ring",IF(MID(F5866,LEN(F5866)-2,1)="5","Anklet","")))))</x:f>
        <x:v>Earring</x:v>
      </x:c>
      <x:c r="H5866" s="194">
        <x:v>1</x:v>
      </x:c>
      <x:c r="I5866" s="448" t="s">
        <x:v>7755</x:v>
      </x:c>
    </x:row>
    <x:row r="5867" spans="3:9">
      <x:c r="C5867" s="195" t="s">
        <x:v>9231</x:v>
      </x:c>
      <x:c r="D5867" s="194" t="str">
        <x:f t="shared" si="209"/>
        <x:v>Ring</x:v>
      </x:c>
      <x:c r="E5867" s="194">
        <x:v>1</x:v>
      </x:c>
      <x:c r="F5867" s="195" t="s">
        <x:v>1801</x:v>
      </x:c>
      <x:c r="G5867" s="194" t="s">
        <x:v>6843</x:v>
      </x:c>
      <x:c r="H5867" s="194">
        <x:v>2</x:v>
      </x:c>
      <x:c r="I5867" s="448"/>
    </x:row>
    <x:row r="5868" spans="5:5">
      <x:c r="E5868" s="194">
        <x:f>SUM(E5861:E5867)</x:f>
        <x:v>8</x:v>
      </x:c>
    </x:row>
    <x:row r="5869" spans="1:9">
      <x:c r="A5869" s="186">
        <x:v>46139</x:v>
      </x:c>
      <x:c r="B5869" s="452" t="s">
        <x:v>7737</x:v>
      </x:c>
      <x:c r="C5869" s="195" t="s">
        <x:v>3349</x:v>
      </x:c>
      <x:c r="D5869" s="194" t="str">
        <x:f t="shared" ref="D5869:D5873" si="210">IF(MID(C5869,LEN(C5869)-2,1)="1","Earring",IF(MID(C5869,LEN(C5869)-2,1)="2","Necklace",IF(MID(C5869,LEN(C5869)-2,1)="3","Bracelet",IF(MID(C5869,LEN(C5869)-2,1)="4","Ring",IF(MID(C5869,LEN(C5869)-2,1)="5","Anklet","")))))</x:f>
        <x:v>Anklet</x:v>
      </x:c>
      <x:c r="E5869" s="194">
        <x:v>1</x:v>
      </x:c>
      <x:c r="F5869" s="195" t="s">
        <x:v>10946</x:v>
      </x:c>
      <x:c r="G5869" s="194" t="str">
        <x:f>IF(MID(F5869,LEN(F5869)-2,1)="1","Earring",IF(MID(F5869,LEN(F5869)-2,1)="2","Necklace",IF(MID(F5869,LEN(F5869)-2,1)="3","Bracelet",IF(MID(F5869,LEN(F5869)-2,1)="4","Ring",IF(MID(F5869,LEN(F5869)-2,1)="5","Anklet","")))))</x:f>
        <x:v>Bracelet</x:v>
      </x:c>
      <x:c r="H5869" s="194">
        <x:v>1</x:v>
      </x:c>
      <x:c r="I5869" s="448"/>
    </x:row>
    <x:row r="5870" spans="3:9">
      <x:c r="C5870" s="195" t="s">
        <x:v>4790</x:v>
      </x:c>
      <x:c r="D5870" s="194" t="s">
        <x:v>2999</x:v>
      </x:c>
      <x:c r="E5870" s="194">
        <x:v>1</x:v>
      </x:c>
      <x:c r="F5870" s="195" t="s">
        <x:v>3349</x:v>
      </x:c>
      <x:c r="G5870" s="194" t="str">
        <x:f>IF(MID(F5870,LEN(F5870)-2,1)="1","Earring",IF(MID(F5870,LEN(F5870)-2,1)="2","Necklace",IF(MID(F5870,LEN(F5870)-2,1)="3","Bracelet",IF(MID(F5870,LEN(F5870)-2,1)="4","Ring",IF(MID(F5870,LEN(F5870)-2,1)="5","Anklet","")))))</x:f>
        <x:v>Anklet</x:v>
      </x:c>
      <x:c r="H5870" s="194">
        <x:v>1</x:v>
      </x:c>
      <x:c r="I5870" s="448"/>
    </x:row>
    <x:row r="5871" spans="3:9">
      <x:c r="C5871" s="195" t="s">
        <x:v>10946</x:v>
      </x:c>
      <x:c r="D5871" s="194" t="str">
        <x:f t="shared" si="210"/>
        <x:v>Bracelet</x:v>
      </x:c>
      <x:c r="E5871" s="194">
        <x:v>1</x:v>
      </x:c>
      <x:c r="F5871" s="195" t="s">
        <x:v>11090</x:v>
      </x:c>
      <x:c r="G5871" s="194" t="str">
        <x:f>IF(MID(F5871,LEN(F5871)-2,1)="1","Earring",IF(MID(F5871,LEN(F5871)-2,1)="2","Necklace",IF(MID(F5871,LEN(F5871)-2,1)="3","Bracelet",IF(MID(F5871,LEN(F5871)-2,1)="4","Ring",IF(MID(F5871,LEN(F5871)-2,1)="5","Anklet","")))))</x:f>
        <x:v>Bracelet</x:v>
      </x:c>
      <x:c r="H5871" s="194">
        <x:v>1</x:v>
      </x:c>
      <x:c r="I5871" s="448"/>
    </x:row>
    <x:row r="5872" spans="3:9">
      <x:c r="C5872" s="195" t="s">
        <x:v>11090</x:v>
      </x:c>
      <x:c r="D5872" s="194" t="str">
        <x:f t="shared" si="210"/>
        <x:v>Bracelet</x:v>
      </x:c>
      <x:c r="E5872" s="194">
        <x:v>1</x:v>
      </x:c>
      <x:c r="F5872" s="195" t="s">
        <x:v>9228</x:v>
      </x:c>
      <x:c r="G5872" s="194" t="str">
        <x:f>IF(MID(F5872,LEN(F5872)-2,1)="1","Earring",IF(MID(F5872,LEN(F5872)-2,1)="2","Necklace",IF(MID(F5872,LEN(F5872)-2,1)="3","Bracelet",IF(MID(F5872,LEN(F5872)-2,1)="4","Ring",IF(MID(F5872,LEN(F5872)-2,1)="5","Anklet","")))))</x:f>
        <x:v>Earring</x:v>
      </x:c>
      <x:c r="H5872" s="194">
        <x:v>1</x:v>
      </x:c>
      <x:c r="I5872" s="448"/>
    </x:row>
    <x:row r="5873" spans="3:9">
      <x:c r="C5873" s="195" t="s">
        <x:v>9228</x:v>
      </x:c>
      <x:c r="D5873" s="194" t="str">
        <x:f t="shared" si="210"/>
        <x:v>Earring</x:v>
      </x:c>
      <x:c r="E5873" s="194">
        <x:v>1</x:v>
      </x:c>
      <x:c r="F5873" s="195" t="s">
        <x:v>4790</x:v>
      </x:c>
      <x:c r="G5873" s="194" t="s">
        <x:v>2999</x:v>
      </x:c>
      <x:c r="H5873" s="194">
        <x:v>1</x:v>
      </x:c>
      <x:c r="I5873" s="448" t="s">
        <x:v>7755</x:v>
      </x:c>
    </x:row>
    <x:row r="5874" spans="5:5">
      <x:c r="E5874" s="194">
        <x:f>SUM(E5869:E5873)</x:f>
        <x:v>5</x:v>
      </x:c>
    </x:row>
    <x:row r="5875" spans="1:9">
      <x:c r="A5875" s="186">
        <x:v>46140</x:v>
      </x:c>
      <x:c r="B5875" s="452" t="s">
        <x:v>7779</x:v>
      </x:c>
      <x:c r="C5875" s="195" t="s">
        <x:v>11145</x:v>
      </x:c>
      <x:c r="D5875" s="194" t="str">
        <x:f t="shared" ref="D5875:D5889" si="211">IF(MID(C5875,LEN(C5875)-2,1)="1","Earring",IF(MID(C5875,LEN(C5875)-2,1)="2","Necklace",IF(MID(C5875,LEN(C5875)-2,1)="3","Bracelet",IF(MID(C5875,LEN(C5875)-2,1)="4","Ring",IF(MID(C5875,LEN(C5875)-2,1)="5","Anklet","")))))</x:f>
        <x:v>Anklet</x:v>
      </x:c>
      <x:c r="E5875" s="194">
        <x:v>1</x:v>
      </x:c>
      <x:c r="F5875" s="195" t="s">
        <x:v>4680</x:v>
      </x:c>
      <x:c r="G5875" s="194" t="str">
        <x:f>IF(MID(F5875,LEN(F5875)-2,1)="1","Earring",IF(MID(F5875,LEN(F5875)-2,1)="2","Necklace",IF(MID(F5875,LEN(F5875)-2,1)="3","Bracelet",IF(MID(F5875,LEN(F5875)-2,1)="4","Ring",IF(MID(F5875,LEN(F5875)-2,1)="5","Anklet","")))))</x:f>
        <x:v>Earring</x:v>
      </x:c>
      <x:c r="H5875" s="194">
        <x:v>1</x:v>
      </x:c>
      <x:c r="I5875" s="448"/>
    </x:row>
    <x:row r="5876" spans="3:9">
      <x:c r="C5876" s="195" t="s">
        <x:v>3441</x:v>
      </x:c>
      <x:c r="D5876" s="194" t="s">
        <x:v>2999</x:v>
      </x:c>
      <x:c r="E5876" s="194">
        <x:v>1</x:v>
      </x:c>
      <x:c r="F5876" s="195" t="s">
        <x:v>3441</x:v>
      </x:c>
      <x:c r="G5876" s="194" t="s">
        <x:v>2999</x:v>
      </x:c>
      <x:c r="H5876" s="194">
        <x:v>1</x:v>
      </x:c>
      <x:c r="I5876" s="448"/>
    </x:row>
    <x:row r="5877" spans="3:9">
      <x:c r="C5877" s="195" t="s">
        <x:v>6905</x:v>
      </x:c>
      <x:c r="D5877" s="194" t="s">
        <x:v>2999</x:v>
      </x:c>
      <x:c r="E5877" s="194">
        <x:v>1</x:v>
      </x:c>
      <x:c r="F5877" s="195" t="s">
        <x:v>11009</x:v>
      </x:c>
      <x:c r="G5877" s="194" t="str">
        <x:f>IF(MID(F5877,LEN(F5877)-2,1)="1","Earring",IF(MID(F5877,LEN(F5877)-2,1)="2","Necklace",IF(MID(F5877,LEN(F5877)-2,1)="3","Bracelet",IF(MID(F5877,LEN(F5877)-2,1)="4","Ring",IF(MID(F5877,LEN(F5877)-2,1)="5","Anklet","")))))</x:f>
        <x:v>Necklace</x:v>
      </x:c>
      <x:c r="H5877" s="194">
        <x:v>1</x:v>
      </x:c>
      <x:c r="I5877" s="448" t="s">
        <x:v>7755</x:v>
      </x:c>
    </x:row>
    <x:row r="5878" spans="3:9">
      <x:c r="C5878" s="195" t="s">
        <x:v>11104</x:v>
      </x:c>
      <x:c r="D5878" s="194" t="s">
        <x:v>2999</x:v>
      </x:c>
      <x:c r="E5878" s="194">
        <x:v>1</x:v>
      </x:c>
      <x:c r="F5878" s="195" t="s">
        <x:v>3306</x:v>
      </x:c>
      <x:c r="G5878" s="194" t="str">
        <x:f>IF(MID(F5878,LEN(F5878)-2,1)="1","Earring",IF(MID(F5878,LEN(F5878)-2,1)="2","Necklace",IF(MID(F5878,LEN(F5878)-2,1)="3","Bracelet",IF(MID(F5878,LEN(F5878)-2,1)="4","Ring",IF(MID(F5878,LEN(F5878)-2,1)="5","Anklet","")))))</x:f>
        <x:v>Bracelet</x:v>
      </x:c>
      <x:c r="H5878" s="194">
        <x:v>1</x:v>
      </x:c>
      <x:c r="I5878" s="448"/>
    </x:row>
    <x:row r="5879" spans="3:9">
      <x:c r="C5879" s="195" t="s">
        <x:v>3306</x:v>
      </x:c>
      <x:c r="D5879" s="194" t="str">
        <x:f t="shared" si="211"/>
        <x:v>Bracelet</x:v>
      </x:c>
      <x:c r="E5879" s="194">
        <x:v>1</x:v>
      </x:c>
      <x:c r="F5879" s="195" t="s">
        <x:v>6905</x:v>
      </x:c>
      <x:c r="G5879" s="194" t="s">
        <x:v>2999</x:v>
      </x:c>
      <x:c r="H5879" s="194">
        <x:v>1</x:v>
      </x:c>
      <x:c r="I5879" s="448"/>
    </x:row>
    <x:row r="5880" spans="3:9">
      <x:c r="C5880" s="195" t="s">
        <x:v>4735</x:v>
      </x:c>
      <x:c r="D5880" s="194" t="str">
        <x:f t="shared" si="211"/>
        <x:v>Bracelet</x:v>
      </x:c>
      <x:c r="E5880" s="194">
        <x:v>1</x:v>
      </x:c>
      <x:c r="F5880" s="195" t="s">
        <x:v>4811</x:v>
      </x:c>
      <x:c r="G5880" s="194" t="str">
        <x:f>IF(MID(F5880,LEN(F5880)-2,1)="1","Earring",IF(MID(F5880,LEN(F5880)-2,1)="2","Necklace",IF(MID(F5880,LEN(F5880)-2,1)="3","Bracelet",IF(MID(F5880,LEN(F5880)-2,1)="4","Ring",IF(MID(F5880,LEN(F5880)-2,1)="5","Anklet","")))))</x:f>
        <x:v>Necklace</x:v>
      </x:c>
      <x:c r="H5880" s="194">
        <x:v>1</x:v>
      </x:c>
      <x:c r="I5880" s="448" t="s">
        <x:v>7755</x:v>
      </x:c>
    </x:row>
    <x:row r="5881" spans="3:9">
      <x:c r="C5881" s="195" t="s">
        <x:v>11045</x:v>
      </x:c>
      <x:c r="D5881" s="194" t="str">
        <x:f t="shared" si="211"/>
        <x:v>Bracelet</x:v>
      </x:c>
      <x:c r="E5881" s="194">
        <x:v>1</x:v>
      </x:c>
      <x:c r="F5881" s="195" t="s">
        <x:v>4735</x:v>
      </x:c>
      <x:c r="G5881" s="194" t="str">
        <x:f>IF(MID(F5881,LEN(F5881)-2,1)="1","Earring",IF(MID(F5881,LEN(F5881)-2,1)="2","Necklace",IF(MID(F5881,LEN(F5881)-2,1)="3","Bracelet",IF(MID(F5881,LEN(F5881)-2,1)="4","Ring",IF(MID(F5881,LEN(F5881)-2,1)="5","Anklet","")))))</x:f>
        <x:v>Bracelet</x:v>
      </x:c>
      <x:c r="H5881" s="194">
        <x:v>1</x:v>
      </x:c>
      <x:c r="I5881" s="448"/>
    </x:row>
    <x:row r="5882" spans="3:9">
      <x:c r="C5882" s="195" t="s">
        <x:v>4680</x:v>
      </x:c>
      <x:c r="D5882" s="194" t="str">
        <x:f t="shared" si="211"/>
        <x:v>Earring</x:v>
      </x:c>
      <x:c r="E5882" s="194">
        <x:v>1</x:v>
      </x:c>
      <x:c r="F5882" s="195" t="s">
        <x:v>11104</x:v>
      </x:c>
      <x:c r="G5882" s="194" t="s">
        <x:v>2999</x:v>
      </x:c>
      <x:c r="H5882" s="194">
        <x:v>1</x:v>
      </x:c>
      <x:c r="I5882" s="448" t="s">
        <x:v>4958</x:v>
      </x:c>
    </x:row>
    <x:row r="5883" spans="3:9">
      <x:c r="C5883" s="195" t="s">
        <x:v>11150</x:v>
      </x:c>
      <x:c r="D5883" s="194" t="str">
        <x:f t="shared" si="211"/>
        <x:v>Earring</x:v>
      </x:c>
      <x:c r="E5883" s="194">
        <x:v>1</x:v>
      </x:c>
      <x:c r="F5883" s="195" t="s">
        <x:v>11045</x:v>
      </x:c>
      <x:c r="G5883" s="194" t="str">
        <x:f>IF(MID(F5883,LEN(F5883)-2,1)="1","Earring",IF(MID(F5883,LEN(F5883)-2,1)="2","Necklace",IF(MID(F5883,LEN(F5883)-2,1)="3","Bracelet",IF(MID(F5883,LEN(F5883)-2,1)="4","Ring",IF(MID(F5883,LEN(F5883)-2,1)="5","Anklet","")))))</x:f>
        <x:v>Bracelet</x:v>
      </x:c>
      <x:c r="H5883" s="194">
        <x:v>1</x:v>
      </x:c>
      <x:c r="I5883" s="448" t="s">
        <x:v>4958</x:v>
      </x:c>
    </x:row>
    <x:row r="5884" spans="3:9">
      <x:c r="C5884" s="195" t="s">
        <x:v>8261</x:v>
      </x:c>
      <x:c r="D5884" s="194" t="str">
        <x:f t="shared" si="211"/>
        <x:v>Earring</x:v>
      </x:c>
      <x:c r="E5884" s="194">
        <x:v>1</x:v>
      </x:c>
      <x:c r="F5884" s="195" t="s">
        <x:v>11150</x:v>
      </x:c>
      <x:c r="G5884" s="194" t="str">
        <x:f>IF(MID(F5884,LEN(F5884)-2,1)="1","Earring",IF(MID(F5884,LEN(F5884)-2,1)="2","Necklace",IF(MID(F5884,LEN(F5884)-2,1)="3","Bracelet",IF(MID(F5884,LEN(F5884)-2,1)="4","Ring",IF(MID(F5884,LEN(F5884)-2,1)="5","Anklet","")))))</x:f>
        <x:v>Earring</x:v>
      </x:c>
      <x:c r="H5884" s="194">
        <x:v>1</x:v>
      </x:c>
      <x:c r="I5884" s="448" t="s">
        <x:v>7755</x:v>
      </x:c>
    </x:row>
    <x:row r="5885" spans="3:9">
      <x:c r="C5885" s="195" t="s">
        <x:v>11158</x:v>
      </x:c>
      <x:c r="D5885" s="194" t="str">
        <x:f t="shared" si="211"/>
        <x:v>Earring</x:v>
      </x:c>
      <x:c r="E5885" s="194">
        <x:v>1</x:v>
      </x:c>
      <x:c r="F5885" s="195" t="s">
        <x:v>8261</x:v>
      </x:c>
      <x:c r="G5885" s="194" t="str">
        <x:f>IF(MID(F5885,LEN(F5885)-2,1)="1","Earring",IF(MID(F5885,LEN(F5885)-2,1)="2","Necklace",IF(MID(F5885,LEN(F5885)-2,1)="3","Bracelet",IF(MID(F5885,LEN(F5885)-2,1)="4","Ring",IF(MID(F5885,LEN(F5885)-2,1)="5","Anklet","")))))</x:f>
        <x:v>Earring</x:v>
      </x:c>
      <x:c r="H5885" s="194">
        <x:v>1</x:v>
      </x:c>
      <x:c r="I5885" s="448" t="s">
        <x:v>4958</x:v>
      </x:c>
    </x:row>
    <x:row r="5886" spans="3:9">
      <x:c r="C5886" s="195" t="s">
        <x:v>3454</x:v>
      </x:c>
      <x:c r="D5886" s="194" t="str">
        <x:f t="shared" si="211"/>
        <x:v>Earring</x:v>
      </x:c>
      <x:c r="E5886" s="194">
        <x:v>1</x:v>
      </x:c>
      <x:c r="F5886" s="195" t="s">
        <x:v>11158</x:v>
      </x:c>
      <x:c r="G5886" s="194" t="str">
        <x:f>IF(MID(F5886,LEN(F5886)-2,1)="1","Earring",IF(MID(F5886,LEN(F5886)-2,1)="2","Necklace",IF(MID(F5886,LEN(F5886)-2,1)="3","Bracelet",IF(MID(F5886,LEN(F5886)-2,1)="4","Ring",IF(MID(F5886,LEN(F5886)-2,1)="5","Anklet","")))))</x:f>
        <x:v>Earring</x:v>
      </x:c>
      <x:c r="H5886" s="194">
        <x:v>1</x:v>
      </x:c>
      <x:c r="I5886" s="448"/>
    </x:row>
    <x:row r="5887" spans="3:9">
      <x:c r="C5887" s="195" t="s">
        <x:v>1801</x:v>
      </x:c>
      <x:c r="D5887" s="194" t="s">
        <x:v>6843</x:v>
      </x:c>
      <x:c r="E5887" s="194">
        <x:v>2</x:v>
      </x:c>
      <x:c r="F5887" s="195" t="s">
        <x:v>11145</x:v>
      </x:c>
      <x:c r="G5887" s="194" t="str">
        <x:f>IF(MID(F5887,LEN(F5887)-2,1)="1","Earring",IF(MID(F5887,LEN(F5887)-2,1)="2","Necklace",IF(MID(F5887,LEN(F5887)-2,1)="3","Bracelet",IF(MID(F5887,LEN(F5887)-2,1)="4","Ring",IF(MID(F5887,LEN(F5887)-2,1)="5","Anklet","")))))</x:f>
        <x:v>Anklet</x:v>
      </x:c>
      <x:c r="H5887" s="194">
        <x:v>1</x:v>
      </x:c>
      <x:c r="I5887" s="448"/>
    </x:row>
    <x:row r="5888" spans="3:9">
      <x:c r="C5888" s="195" t="s">
        <x:v>11009</x:v>
      </x:c>
      <x:c r="D5888" s="194" t="str">
        <x:f t="shared" si="211"/>
        <x:v>Necklace</x:v>
      </x:c>
      <x:c r="E5888" s="194">
        <x:v>1</x:v>
      </x:c>
      <x:c r="F5888" s="195" t="s">
        <x:v>3454</x:v>
      </x:c>
      <x:c r="G5888" s="194" t="str">
        <x:f>IF(MID(F5888,LEN(F5888)-2,1)="1","Earring",IF(MID(F5888,LEN(F5888)-2,1)="2","Necklace",IF(MID(F5888,LEN(F5888)-2,1)="3","Bracelet",IF(MID(F5888,LEN(F5888)-2,1)="4","Ring",IF(MID(F5888,LEN(F5888)-2,1)="5","Anklet","")))))</x:f>
        <x:v>Earring</x:v>
      </x:c>
      <x:c r="H5888" s="194">
        <x:v>1</x:v>
      </x:c>
      <x:c r="I5888" s="448"/>
    </x:row>
    <x:row r="5889" spans="3:9">
      <x:c r="C5889" s="195" t="s">
        <x:v>4811</x:v>
      </x:c>
      <x:c r="D5889" s="194" t="str">
        <x:f t="shared" si="211"/>
        <x:v>Necklace</x:v>
      </x:c>
      <x:c r="E5889" s="194">
        <x:v>1</x:v>
      </x:c>
      <x:c r="F5889" s="195" t="s">
        <x:v>1801</x:v>
      </x:c>
      <x:c r="G5889" s="194" t="s">
        <x:v>6843</x:v>
      </x:c>
      <x:c r="H5889" s="194">
        <x:v>2</x:v>
      </x:c>
      <x:c r="I5889" s="448"/>
    </x:row>
    <x:row r="5890" spans="5:5">
      <x:c r="E5890" s="194">
        <x:f>SUM(E5875:E5889)</x:f>
        <x:v>16</x:v>
      </x:c>
    </x:row>
    <x:row r="5891" spans="1:9">
      <x:c r="A5891" s="186">
        <x:v>46141</x:v>
      </x:c>
      <x:c r="B5891" s="452" t="s">
        <x:v>7762</x:v>
      </x:c>
      <x:c r="C5891" s="195" t="s">
        <x:v>3349</x:v>
      </x:c>
      <x:c r="D5891" s="194" t="str">
        <x:f t="shared" ref="D5891:D5898" si="212">IF(MID(C5891,LEN(C5891)-2,1)="1","Earring",IF(MID(C5891,LEN(C5891)-2,1)="2","Necklace",IF(MID(C5891,LEN(C5891)-2,1)="3","Bracelet",IF(MID(C5891,LEN(C5891)-2,1)="4","Ring",IF(MID(C5891,LEN(C5891)-2,1)="5","Anklet","")))))</x:f>
        <x:v>Anklet</x:v>
      </x:c>
      <x:c r="E5891" s="194">
        <x:v>1</x:v>
      </x:c>
      <x:c r="F5891" s="195" t="s">
        <x:v>11151</x:v>
      </x:c>
      <x:c r="G5891" s="194" t="str">
        <x:f>IF(MID(F5891,LEN(F5891)-2,1)="1","Earring",IF(MID(F5891,LEN(F5891)-2,1)="2","Necklace",IF(MID(F5891,LEN(F5891)-2,1)="3","Bracelet",IF(MID(F5891,LEN(F5891)-2,1)="4","Ring",IF(MID(F5891,LEN(F5891)-2,1)="5","Anklet","")))))</x:f>
        <x:v>Necklace</x:v>
      </x:c>
      <x:c r="H5891" s="194">
        <x:v>1</x:v>
      </x:c>
      <x:c r="I5891" s="448"/>
    </x:row>
    <x:row r="5892" spans="3:9">
      <x:c r="C5892" s="195" t="s">
        <x:v>3399</x:v>
      </x:c>
      <x:c r="D5892" s="194" t="str">
        <x:f t="shared" si="212"/>
        <x:v>Earring</x:v>
      </x:c>
      <x:c r="E5892" s="194">
        <x:v>1</x:v>
      </x:c>
      <x:c r="F5892" s="195" t="s">
        <x:v>11128</x:v>
      </x:c>
      <x:c r="G5892" s="194" t="str">
        <x:f>IF(MID(F5892,LEN(F5892)-2,1)="1","Earring",IF(MID(F5892,LEN(F5892)-2,1)="2","Necklace",IF(MID(F5892,LEN(F5892)-2,1)="3","Bracelet",IF(MID(F5892,LEN(F5892)-2,1)="4","Ring",IF(MID(F5892,LEN(F5892)-2,1)="5","Anklet","")))))</x:f>
        <x:v>Necklace</x:v>
      </x:c>
      <x:c r="H5892" s="194">
        <x:v>1</x:v>
      </x:c>
      <x:c r="I5892" s="448"/>
    </x:row>
    <x:row r="5893" spans="3:9">
      <x:c r="C5893" s="195" t="s">
        <x:v>1801</x:v>
      </x:c>
      <x:c r="D5893" s="194" t="s">
        <x:v>6843</x:v>
      </x:c>
      <x:c r="E5893" s="194">
        <x:v>1</x:v>
      </x:c>
      <x:c r="F5893" s="195" t="s">
        <x:v>3451</x:v>
      </x:c>
      <x:c r="G5893" s="194" t="str">
        <x:f>IF(MID(F5893,LEN(F5893)-2,1)="1","Earring",IF(MID(F5893,LEN(F5893)-2,1)="2","Necklace",IF(MID(F5893,LEN(F5893)-2,1)="3","Bracelet",IF(MID(F5893,LEN(F5893)-2,1)="4","Ring",IF(MID(F5893,LEN(F5893)-2,1)="5","Anklet","")))))</x:f>
        <x:v>Ring</x:v>
      </x:c>
      <x:c r="H5893" s="194">
        <x:v>1</x:v>
      </x:c>
      <x:c r="I5893" s="448"/>
    </x:row>
    <x:row r="5894" spans="3:9">
      <x:c r="C5894" s="195" t="s">
        <x:v>11151</x:v>
      </x:c>
      <x:c r="D5894" s="194" t="str">
        <x:f t="shared" si="212"/>
        <x:v>Necklace</x:v>
      </x:c>
      <x:c r="E5894" s="194">
        <x:v>1</x:v>
      </x:c>
      <x:c r="F5894" s="195" t="s">
        <x:v>3349</x:v>
      </x:c>
      <x:c r="G5894" s="194" t="str">
        <x:f>IF(MID(F5894,LEN(F5894)-2,1)="1","Earring",IF(MID(F5894,LEN(F5894)-2,1)="2","Necklace",IF(MID(F5894,LEN(F5894)-2,1)="3","Bracelet",IF(MID(F5894,LEN(F5894)-2,1)="4","Ring",IF(MID(F5894,LEN(F5894)-2,1)="5","Anklet","")))))</x:f>
        <x:v>Anklet</x:v>
      </x:c>
      <x:c r="H5894" s="194">
        <x:v>1</x:v>
      </x:c>
      <x:c r="I5894" s="448"/>
    </x:row>
    <x:row r="5895" spans="3:9">
      <x:c r="C5895" s="195" t="s">
        <x:v>11128</x:v>
      </x:c>
      <x:c r="D5895" s="194" t="str">
        <x:f t="shared" si="212"/>
        <x:v>Necklace</x:v>
      </x:c>
      <x:c r="E5895" s="194">
        <x:v>1</x:v>
      </x:c>
      <x:c r="F5895" s="195" t="s">
        <x:v>10945</x:v>
      </x:c>
      <x:c r="G5895" s="194" t="str">
        <x:f>IF(MID(F5895,LEN(F5895)-2,1)="1","Earring",IF(MID(F5895,LEN(F5895)-2,1)="2","Necklace",IF(MID(F5895,LEN(F5895)-2,1)="3","Bracelet",IF(MID(F5895,LEN(F5895)-2,1)="4","Ring",IF(MID(F5895,LEN(F5895)-2,1)="5","Anklet","")))))</x:f>
        <x:v>Necklace</x:v>
      </x:c>
      <x:c r="H5895" s="194">
        <x:v>1</x:v>
      </x:c>
      <x:c r="I5895" s="448"/>
    </x:row>
    <x:row r="5896" spans="3:9">
      <x:c r="C5896" s="195" t="s">
        <x:v>10945</x:v>
      </x:c>
      <x:c r="D5896" s="194" t="str">
        <x:f t="shared" si="212"/>
        <x:v>Necklace</x:v>
      </x:c>
      <x:c r="E5896" s="194">
        <x:v>1</x:v>
      </x:c>
      <x:c r="F5896" s="195" t="s">
        <x:v>10999</x:v>
      </x:c>
      <x:c r="G5896" s="194" t="str">
        <x:f>IF(MID(F5896,LEN(F5896)-2,1)="1","Earring",IF(MID(F5896,LEN(F5896)-2,1)="2","Necklace",IF(MID(F5896,LEN(F5896)-2,1)="3","Bracelet",IF(MID(F5896,LEN(F5896)-2,1)="4","Ring",IF(MID(F5896,LEN(F5896)-2,1)="5","Anklet","")))))</x:f>
        <x:v>Necklace</x:v>
      </x:c>
      <x:c r="H5896" s="194">
        <x:v>1</x:v>
      </x:c>
      <x:c r="I5896" s="448"/>
    </x:row>
    <x:row r="5897" spans="3:9">
      <x:c r="C5897" s="195" t="s">
        <x:v>10999</x:v>
      </x:c>
      <x:c r="D5897" s="194" t="str">
        <x:f t="shared" si="212"/>
        <x:v>Necklace</x:v>
      </x:c>
      <x:c r="E5897" s="194">
        <x:v>1</x:v>
      </x:c>
      <x:c r="F5897" s="195" t="s">
        <x:v>3399</x:v>
      </x:c>
      <x:c r="G5897" s="194" t="str">
        <x:f>IF(MID(F5897,LEN(F5897)-2,1)="1","Earring",IF(MID(F5897,LEN(F5897)-2,1)="2","Necklace",IF(MID(F5897,LEN(F5897)-2,1)="3","Bracelet",IF(MID(F5897,LEN(F5897)-2,1)="4","Ring",IF(MID(F5897,LEN(F5897)-2,1)="5","Anklet","")))))</x:f>
        <x:v>Earring</x:v>
      </x:c>
      <x:c r="H5897" s="194">
        <x:v>1</x:v>
      </x:c>
      <x:c r="I5897" s="448"/>
    </x:row>
    <x:row r="5898" spans="3:9">
      <x:c r="C5898" s="195" t="s">
        <x:v>3451</x:v>
      </x:c>
      <x:c r="D5898" s="194" t="str">
        <x:f t="shared" si="212"/>
        <x:v>Ring</x:v>
      </x:c>
      <x:c r="E5898" s="194">
        <x:v>1</x:v>
      </x:c>
      <x:c r="F5898" s="195" t="s">
        <x:v>1801</x:v>
      </x:c>
      <x:c r="G5898" s="194" t="s">
        <x:v>6843</x:v>
      </x:c>
      <x:c r="H5898" s="194">
        <x:v>1</x:v>
      </x:c>
      <x:c r="I5898" s="448" t="s">
        <x:v>4958</x:v>
      </x:c>
    </x:row>
    <x:row r="5899" spans="5:5">
      <x:c r="E5899" s="194">
        <x:f>SUM(E5891:E5898)</x:f>
        <x:v>8</x:v>
      </x:c>
    </x:row>
    <x:row r="5900" spans="1:9">
      <x:c r="A5900" s="186">
        <x:v>46142</x:v>
      </x:c>
      <x:c r="B5900" s="452" t="s">
        <x:v>7753</x:v>
      </x:c>
      <x:c r="C5900" s="195" t="s">
        <x:v>6838</x:v>
      </x:c>
      <x:c r="D5900" s="194" t="str">
        <x:f t="shared" ref="D5900:D5907" si="213">IF(MID(C5900,LEN(C5900)-2,1)="1","Earring",IF(MID(C5900,LEN(C5900)-2,1)="2","Necklace",IF(MID(C5900,LEN(C5900)-2,1)="3","Bracelet",IF(MID(C5900,LEN(C5900)-2,1)="4","Ring",IF(MID(C5900,LEN(C5900)-2,1)="5","Anklet","")))))</x:f>
        <x:v>Bracelet</x:v>
      </x:c>
      <x:c r="E5900" s="194">
        <x:v>1</x:v>
      </x:c>
      <x:c r="F5900" s="195" t="s">
        <x:v>11037</x:v>
      </x:c>
      <x:c r="G5900" s="194" t="str">
        <x:f>IF(MID(F5900,LEN(F5900)-2,1)="1","Earring",IF(MID(F5900,LEN(F5900)-2,1)="2","Necklace",IF(MID(F5900,LEN(F5900)-2,1)="3","Bracelet",IF(MID(F5900,LEN(F5900)-2,1)="4","Ring",IF(MID(F5900,LEN(F5900)-2,1)="5","Anklet","")))))</x:f>
        <x:v>Necklace</x:v>
      </x:c>
      <x:c r="H5900" s="194">
        <x:v>1</x:v>
      </x:c>
      <x:c r="I5900" s="448" t="s">
        <x:v>4958</x:v>
      </x:c>
    </x:row>
    <x:row r="5901" spans="3:9">
      <x:c r="C5901" s="195" t="s">
        <x:v>4533</x:v>
      </x:c>
      <x:c r="D5901" s="194" t="str">
        <x:f t="shared" si="213"/>
        <x:v>Earring</x:v>
      </x:c>
      <x:c r="E5901" s="194">
        <x:v>1</x:v>
      </x:c>
      <x:c r="F5901" s="195" t="s">
        <x:v>10919</x:v>
      </x:c>
      <x:c r="G5901" s="194" t="str">
        <x:f>IF(MID(F5901,LEN(F5901)-2,1)="1","Earring",IF(MID(F5901,LEN(F5901)-2,1)="2","Necklace",IF(MID(F5901,LEN(F5901)-2,1)="3","Bracelet",IF(MID(F5901,LEN(F5901)-2,1)="4","Ring",IF(MID(F5901,LEN(F5901)-2,1)="5","Anklet","")))))</x:f>
        <x:v>Ring</x:v>
      </x:c>
      <x:c r="H5901" s="194">
        <x:v>1</x:v>
      </x:c>
      <x:c r="I5901" s="448"/>
    </x:row>
    <x:row r="5902" spans="3:9">
      <x:c r="C5902" s="195" t="s">
        <x:v>2228</x:v>
      </x:c>
      <x:c r="D5902" s="194" t="str">
        <x:f t="shared" si="213"/>
        <x:v>Earring</x:v>
      </x:c>
      <x:c r="E5902" s="194">
        <x:v>1</x:v>
      </x:c>
      <x:c r="F5902" s="195" t="s">
        <x:v>4533</x:v>
      </x:c>
      <x:c r="G5902" s="194" t="str">
        <x:f>IF(MID(F5902,LEN(F5902)-2,1)="1","Earring",IF(MID(F5902,LEN(F5902)-2,1)="2","Necklace",IF(MID(F5902,LEN(F5902)-2,1)="3","Bracelet",IF(MID(F5902,LEN(F5902)-2,1)="4","Ring",IF(MID(F5902,LEN(F5902)-2,1)="5","Anklet","")))))</x:f>
        <x:v>Earring</x:v>
      </x:c>
      <x:c r="H5902" s="194">
        <x:v>1</x:v>
      </x:c>
      <x:c r="I5902" s="448" t="s">
        <x:v>4958</x:v>
      </x:c>
    </x:row>
    <x:row r="5903" spans="3:9">
      <x:c r="C5903" s="195" t="s">
        <x:v>11051</x:v>
      </x:c>
      <x:c r="D5903" s="194" t="str">
        <x:f t="shared" si="213"/>
        <x:v>Earring</x:v>
      </x:c>
      <x:c r="E5903" s="194">
        <x:v>1</x:v>
      </x:c>
      <x:c r="F5903" s="195" t="s">
        <x:v>11177</x:v>
      </x:c>
      <x:c r="G5903" s="194" t="str">
        <x:f>IF(MID(F5903,LEN(F5903)-2,1)="1","Earring",IF(MID(F5903,LEN(F5903)-2,1)="2","Necklace",IF(MID(F5903,LEN(F5903)-2,1)="3","Bracelet",IF(MID(F5903,LEN(F5903)-2,1)="4","Ring",IF(MID(F5903,LEN(F5903)-2,1)="5","Anklet","")))))</x:f>
        <x:v>Necklace</x:v>
      </x:c>
      <x:c r="H5903" s="194">
        <x:v>1</x:v>
      </x:c>
      <x:c r="I5903" s="448"/>
    </x:row>
    <x:row r="5904" spans="3:9">
      <x:c r="C5904" s="195" t="s">
        <x:v>11037</x:v>
      </x:c>
      <x:c r="D5904" s="194" t="str">
        <x:f t="shared" si="213"/>
        <x:v>Necklace</x:v>
      </x:c>
      <x:c r="E5904" s="194">
        <x:v>1</x:v>
      </x:c>
      <x:c r="F5904" s="195" t="s">
        <x:v>10969</x:v>
      </x:c>
      <x:c r="G5904" s="194" t="str">
        <x:f>IF(MID(F5904,LEN(F5904)-2,1)="1","Earring",IF(MID(F5904,LEN(F5904)-2,1)="2","Necklace",IF(MID(F5904,LEN(F5904)-2,1)="3","Bracelet",IF(MID(F5904,LEN(F5904)-2,1)="4","Ring",IF(MID(F5904,LEN(F5904)-2,1)="5","Anklet","")))))</x:f>
        <x:v>Necklace</x:v>
      </x:c>
      <x:c r="H5904" s="194">
        <x:v>1</x:v>
      </x:c>
      <x:c r="I5904" s="448" t="s">
        <x:v>7755</x:v>
      </x:c>
    </x:row>
    <x:row r="5905" spans="3:9">
      <x:c r="C5905" s="195" t="s">
        <x:v>11177</x:v>
      </x:c>
      <x:c r="D5905" s="194" t="str">
        <x:f t="shared" si="213"/>
        <x:v>Necklace</x:v>
      </x:c>
      <x:c r="E5905" s="194">
        <x:v>1</x:v>
      </x:c>
      <x:c r="F5905" s="195" t="s">
        <x:v>2228</x:v>
      </x:c>
      <x:c r="G5905" s="194" t="str">
        <x:f>IF(MID(F5905,LEN(F5905)-2,1)="1","Earring",IF(MID(F5905,LEN(F5905)-2,1)="2","Necklace",IF(MID(F5905,LEN(F5905)-2,1)="3","Bracelet",IF(MID(F5905,LEN(F5905)-2,1)="4","Ring",IF(MID(F5905,LEN(F5905)-2,1)="5","Anklet","")))))</x:f>
        <x:v>Earring</x:v>
      </x:c>
      <x:c r="H5905" s="194">
        <x:v>1</x:v>
      </x:c>
      <x:c r="I5905" s="448"/>
    </x:row>
    <x:row r="5906" spans="3:9">
      <x:c r="C5906" s="195" t="s">
        <x:v>10969</x:v>
      </x:c>
      <x:c r="D5906" s="194" t="str">
        <x:f t="shared" si="213"/>
        <x:v>Necklace</x:v>
      </x:c>
      <x:c r="E5906" s="194">
        <x:v>1</x:v>
      </x:c>
      <x:c r="F5906" s="195" t="s">
        <x:v>11051</x:v>
      </x:c>
      <x:c r="G5906" s="194" t="str">
        <x:f>IF(MID(F5906,LEN(F5906)-2,1)="1","Earring",IF(MID(F5906,LEN(F5906)-2,1)="2","Necklace",IF(MID(F5906,LEN(F5906)-2,1)="3","Bracelet",IF(MID(F5906,LEN(F5906)-2,1)="4","Ring",IF(MID(F5906,LEN(F5906)-2,1)="5","Anklet","")))))</x:f>
        <x:v>Earring</x:v>
      </x:c>
      <x:c r="H5906" s="194">
        <x:v>1</x:v>
      </x:c>
      <x:c r="I5906" s="448" t="s">
        <x:v>7755</x:v>
      </x:c>
    </x:row>
    <x:row r="5907" spans="3:9">
      <x:c r="C5907" s="195" t="s">
        <x:v>10919</x:v>
      </x:c>
      <x:c r="D5907" s="194" t="str">
        <x:f t="shared" si="213"/>
        <x:v>Ring</x:v>
      </x:c>
      <x:c r="E5907" s="194">
        <x:v>1</x:v>
      </x:c>
      <x:c r="F5907" s="195" t="s">
        <x:v>6838</x:v>
      </x:c>
      <x:c r="G5907" s="194" t="str">
        <x:f>IF(MID(F5907,LEN(F5907)-2,1)="1","Earring",IF(MID(F5907,LEN(F5907)-2,1)="2","Necklace",IF(MID(F5907,LEN(F5907)-2,1)="3","Bracelet",IF(MID(F5907,LEN(F5907)-2,1)="4","Ring",IF(MID(F5907,LEN(F5907)-2,1)="5","Anklet","")))))</x:f>
        <x:v>Bracelet</x:v>
      </x:c>
      <x:c r="H5907" s="194">
        <x:v>1</x:v>
      </x:c>
      <x:c r="I5907" s="448"/>
    </x:row>
    <x:row r="5908" spans="5:5">
      <x:c r="E5908" s="194">
        <x:f>SUM(E5900:E5907)</x:f>
        <x:v>8</x:v>
      </x:c>
    </x:row>
    <x:row r="5909" spans="1:9">
      <x:c r="A5909" s="186">
        <x:v>46143</x:v>
      </x:c>
      <x:c r="B5909" s="452" t="s">
        <x:v>7716</x:v>
      </x:c>
      <x:c r="C5909" s="195" t="s">
        <x:v>2351</x:v>
      </x:c>
      <x:c r="D5909" s="194" t="s">
        <x:v>2999</x:v>
      </x:c>
      <x:c r="E5909" s="194">
        <x:v>1</x:v>
      </x:c>
      <x:c r="F5909" s="195" t="s">
        <x:v>11151</x:v>
      </x:c>
      <x:c r="G5909" s="194" t="str">
        <x:f>IF(MID(F5909,LEN(F5909)-2,1)="1","Earring",IF(MID(F5909,LEN(F5909)-2,1)="2","Necklace",IF(MID(F5909,LEN(F5909)-2,1)="3","Bracelet",IF(MID(F5909,LEN(F5909)-2,1)="4","Ring",IF(MID(F5909,LEN(F5909)-2,1)="5","Anklet","")))))</x:f>
        <x:v>Necklace</x:v>
      </x:c>
      <x:c r="H5909" s="194">
        <x:v>1</x:v>
      </x:c>
      <x:c r="I5909" s="448" t="s">
        <x:v>4958</x:v>
      </x:c>
    </x:row>
    <x:row r="5910" spans="3:9">
      <x:c r="C5910" s="195" t="s">
        <x:v>11127</x:v>
      </x:c>
      <x:c r="D5910" s="194" t="str">
        <x:f t="shared" ref="D5910:D5918" si="214">IF(MID(C5910,LEN(C5910)-2,1)="1","Earring",IF(MID(C5910,LEN(C5910)-2,1)="2","Necklace",IF(MID(C5910,LEN(C5910)-2,1)="3","Bracelet",IF(MID(C5910,LEN(C5910)-2,1)="4","Ring",IF(MID(C5910,LEN(C5910)-2,1)="5","Anklet","")))))</x:f>
        <x:v>Bracelet</x:v>
      </x:c>
      <x:c r="E5910" s="194">
        <x:v>1</x:v>
      </x:c>
      <x:c r="F5910" s="195" t="s">
        <x:v>1820</x:v>
      </x:c>
      <x:c r="G5910" s="194" t="str">
        <x:f>IF(MID(F5910,LEN(F5910)-2,1)="1","Earring",IF(MID(F5910,LEN(F5910)-2,1)="2","Necklace",IF(MID(F5910,LEN(F5910)-2,1)="3","Bracelet",IF(MID(F5910,LEN(F5910)-2,1)="4","Ring",IF(MID(F5910,LEN(F5910)-2,1)="5","Anklet","")))))</x:f>
        <x:v>Earring</x:v>
      </x:c>
      <x:c r="H5910" s="194">
        <x:v>1</x:v>
      </x:c>
      <x:c r="I5910" s="448" t="s">
        <x:v>4958</x:v>
      </x:c>
    </x:row>
    <x:row r="5911" spans="3:9">
      <x:c r="C5911" s="195" t="s">
        <x:v>4712</x:v>
      </x:c>
      <x:c r="D5911" s="194" t="str">
        <x:f t="shared" si="214"/>
        <x:v>Bracelet</x:v>
      </x:c>
      <x:c r="E5911" s="194">
        <x:v>1</x:v>
      </x:c>
      <x:c r="F5911" s="195" t="s">
        <x:v>1845</x:v>
      </x:c>
      <x:c r="G5911" s="194" t="str">
        <x:f>IF(MID(F5911,LEN(F5911)-2,1)="1","Earring",IF(MID(F5911,LEN(F5911)-2,1)="2","Necklace",IF(MID(F5911,LEN(F5911)-2,1)="3","Bracelet",IF(MID(F5911,LEN(F5911)-2,1)="4","Ring",IF(MID(F5911,LEN(F5911)-2,1)="5","Anklet","")))))</x:f>
        <x:v>Earring</x:v>
      </x:c>
      <x:c r="H5911" s="194">
        <x:v>1</x:v>
      </x:c>
      <x:c r="I5911" s="448"/>
    </x:row>
    <x:row r="5912" spans="3:9">
      <x:c r="C5912" s="195" t="s">
        <x:v>1820</x:v>
      </x:c>
      <x:c r="D5912" s="194" t="str">
        <x:f t="shared" si="214"/>
        <x:v>Earring</x:v>
      </x:c>
      <x:c r="E5912" s="194">
        <x:v>1</x:v>
      </x:c>
      <x:c r="F5912" s="195" t="s">
        <x:v>3386</x:v>
      </x:c>
      <x:c r="G5912" s="194" t="str">
        <x:f>IF(MID(F5912,LEN(F5912)-2,1)="1","Earring",IF(MID(F5912,LEN(F5912)-2,1)="2","Necklace",IF(MID(F5912,LEN(F5912)-2,1)="3","Bracelet",IF(MID(F5912,LEN(F5912)-2,1)="4","Ring",IF(MID(F5912,LEN(F5912)-2,1)="5","Anklet","")))))</x:f>
        <x:v>Earring</x:v>
      </x:c>
      <x:c r="H5912" s="194">
        <x:v>1</x:v>
      </x:c>
      <x:c r="I5912" s="448"/>
    </x:row>
    <x:row r="5913" spans="3:9">
      <x:c r="C5913" s="195" t="s">
        <x:v>1845</x:v>
      </x:c>
      <x:c r="D5913" s="194" t="str">
        <x:f t="shared" si="214"/>
        <x:v>Earring</x:v>
      </x:c>
      <x:c r="E5913" s="194">
        <x:v>1</x:v>
      </x:c>
      <x:c r="F5913" s="195" t="s">
        <x:v>3437</x:v>
      </x:c>
      <x:c r="G5913" s="194" t="str">
        <x:f>IF(MID(F5913,LEN(F5913)-2,1)="1","Earring",IF(MID(F5913,LEN(F5913)-2,1)="2","Necklace",IF(MID(F5913,LEN(F5913)-2,1)="3","Bracelet",IF(MID(F5913,LEN(F5913)-2,1)="4","Ring",IF(MID(F5913,LEN(F5913)-2,1)="5","Anklet","")))))</x:f>
        <x:v>Earring</x:v>
      </x:c>
      <x:c r="H5913" s="194">
        <x:v>1</x:v>
      </x:c>
      <x:c r="I5913" s="448" t="s">
        <x:v>7755</x:v>
      </x:c>
    </x:row>
    <x:row r="5914" spans="3:9">
      <x:c r="C5914" s="195" t="s">
        <x:v>3386</x:v>
      </x:c>
      <x:c r="D5914" s="194" t="str">
        <x:f t="shared" si="214"/>
        <x:v>Earring</x:v>
      </x:c>
      <x:c r="E5914" s="194">
        <x:v>1</x:v>
      </x:c>
      <x:c r="F5914" s="195" t="s">
        <x:v>11127</x:v>
      </x:c>
      <x:c r="G5914" s="194" t="str">
        <x:f>IF(MID(F5914,LEN(F5914)-2,1)="1","Earring",IF(MID(F5914,LEN(F5914)-2,1)="2","Necklace",IF(MID(F5914,LEN(F5914)-2,1)="3","Bracelet",IF(MID(F5914,LEN(F5914)-2,1)="4","Ring",IF(MID(F5914,LEN(F5914)-2,1)="5","Anklet","")))))</x:f>
        <x:v>Bracelet</x:v>
      </x:c>
      <x:c r="H5914" s="194">
        <x:v>1</x:v>
      </x:c>
      <x:c r="I5914" s="448"/>
    </x:row>
    <x:row r="5915" spans="3:9">
      <x:c r="C5915" s="195" t="s">
        <x:v>3437</x:v>
      </x:c>
      <x:c r="D5915" s="194" t="str">
        <x:f t="shared" si="214"/>
        <x:v>Earring</x:v>
      </x:c>
      <x:c r="E5915" s="194">
        <x:v>1</x:v>
      </x:c>
      <x:c r="F5915" s="195" t="s">
        <x:v>10949</x:v>
      </x:c>
      <x:c r="G5915" s="194" t="str">
        <x:f>IF(MID(F5915,LEN(F5915)-2,1)="1","Earring",IF(MID(F5915,LEN(F5915)-2,1)="2","Necklace",IF(MID(F5915,LEN(F5915)-2,1)="3","Bracelet",IF(MID(F5915,LEN(F5915)-2,1)="4","Ring",IF(MID(F5915,LEN(F5915)-2,1)="5","Anklet","")))))</x:f>
        <x:v>Necklace</x:v>
      </x:c>
      <x:c r="H5915" s="194">
        <x:v>1</x:v>
      </x:c>
      <x:c r="I5915" s="448"/>
    </x:row>
    <x:row r="5916" spans="3:9">
      <x:c r="C5916" s="195" t="s">
        <x:v>11043</x:v>
      </x:c>
      <x:c r="D5916" s="194" t="str">
        <x:f t="shared" si="214"/>
        <x:v>Earring</x:v>
      </x:c>
      <x:c r="E5916" s="194">
        <x:v>1</x:v>
      </x:c>
      <x:c r="F5916" s="195" t="s">
        <x:v>11043</x:v>
      </x:c>
      <x:c r="G5916" s="194" t="str">
        <x:f>IF(MID(F5916,LEN(F5916)-2,1)="1","Earring",IF(MID(F5916,LEN(F5916)-2,1)="2","Necklace",IF(MID(F5916,LEN(F5916)-2,1)="3","Bracelet",IF(MID(F5916,LEN(F5916)-2,1)="4","Ring",IF(MID(F5916,LEN(F5916)-2,1)="5","Anklet","")))))</x:f>
        <x:v>Earring</x:v>
      </x:c>
      <x:c r="H5916" s="194">
        <x:v>1</x:v>
      </x:c>
      <x:c r="I5916" s="448"/>
    </x:row>
    <x:row r="5917" spans="3:9">
      <x:c r="C5917" s="195" t="s">
        <x:v>11151</x:v>
      </x:c>
      <x:c r="D5917" s="194" t="str">
        <x:f t="shared" si="214"/>
        <x:v>Necklace</x:v>
      </x:c>
      <x:c r="E5917" s="194">
        <x:v>1</x:v>
      </x:c>
      <x:c r="F5917" s="195" t="s">
        <x:v>2351</x:v>
      </x:c>
      <x:c r="G5917" s="194" t="s">
        <x:v>2999</x:v>
      </x:c>
      <x:c r="H5917" s="194">
        <x:v>1</x:v>
      </x:c>
      <x:c r="I5917" s="448"/>
    </x:row>
    <x:row r="5918" spans="3:9">
      <x:c r="C5918" s="195" t="s">
        <x:v>10949</x:v>
      </x:c>
      <x:c r="D5918" s="194" t="str">
        <x:f t="shared" si="214"/>
        <x:v>Necklace</x:v>
      </x:c>
      <x:c r="E5918" s="194">
        <x:v>1</x:v>
      </x:c>
      <x:c r="F5918" s="195" t="s">
        <x:v>4712</x:v>
      </x:c>
      <x:c r="G5918" s="194" t="str">
        <x:f>IF(MID(F5918,LEN(F5918)-2,1)="1","Earring",IF(MID(F5918,LEN(F5918)-2,1)="2","Necklace",IF(MID(F5918,LEN(F5918)-2,1)="3","Bracelet",IF(MID(F5918,LEN(F5918)-2,1)="4","Ring",IF(MID(F5918,LEN(F5918)-2,1)="5","Anklet","")))))</x:f>
        <x:v>Bracelet</x:v>
      </x:c>
      <x:c r="H5918" s="194">
        <x:v>1</x:v>
      </x:c>
      <x:c r="I5918" s="448" t="s">
        <x:v>4958</x:v>
      </x:c>
    </x:row>
    <x:row r="5919" spans="5:5">
      <x:c r="E5919" s="194">
        <x:f>SUM(E5909:E5918)</x:f>
        <x:v>10</x:v>
      </x:c>
    </x:row>
    <x:row r="5920" spans="1:9">
      <x:c r="A5920" s="186">
        <x:v>46144</x:v>
      </x:c>
      <x:c r="B5920" s="452" t="s">
        <x:v>7734</x:v>
      </x:c>
      <x:c r="C5920" s="195" t="s">
        <x:v>11005</x:v>
      </x:c>
      <x:c r="D5920" s="194" t="str">
        <x:f t="shared" ref="D5920:D5937" si="215">IF(MID(C5920,LEN(C5920)-2,1)="1","Earring",IF(MID(C5920,LEN(C5920)-2,1)="2","Necklace",IF(MID(C5920,LEN(C5920)-2,1)="3","Bracelet",IF(MID(C5920,LEN(C5920)-2,1)="4","Ring",IF(MID(C5920,LEN(C5920)-2,1)="5","Anklet","")))))</x:f>
        <x:v>Bracelet</x:v>
      </x:c>
      <x:c r="E5920" s="194">
        <x:v>1</x:v>
      </x:c>
      <x:c r="F5920" s="195" t="s">
        <x:v>11005</x:v>
      </x:c>
      <x:c r="G5920" s="194" t="str">
        <x:f>IF(MID(F5920,LEN(F5920)-2,1)="1","Earring",IF(MID(F5920,LEN(F5920)-2,1)="2","Necklace",IF(MID(F5920,LEN(F5920)-2,1)="3","Bracelet",IF(MID(F5920,LEN(F5920)-2,1)="4","Ring",IF(MID(F5920,LEN(F5920)-2,1)="5","Anklet","")))))</x:f>
        <x:v>Bracelet</x:v>
      </x:c>
      <x:c r="H5920" s="194">
        <x:v>1</x:v>
      </x:c>
      <x:c r="I5920" s="448"/>
    </x:row>
    <x:row r="5921" spans="3:9">
      <x:c r="C5921" s="195" t="s">
        <x:v>11012</x:v>
      </x:c>
      <x:c r="D5921" s="194" t="str">
        <x:f t="shared" si="215"/>
        <x:v>Bracelet</x:v>
      </x:c>
      <x:c r="E5921" s="194">
        <x:v>1</x:v>
      </x:c>
      <x:c r="F5921" s="195" t="s">
        <x:v>11012</x:v>
      </x:c>
      <x:c r="G5921" s="194" t="str">
        <x:f>IF(MID(F5921,LEN(F5921)-2,1)="1","Earring",IF(MID(F5921,LEN(F5921)-2,1)="2","Necklace",IF(MID(F5921,LEN(F5921)-2,1)="3","Bracelet",IF(MID(F5921,LEN(F5921)-2,1)="4","Ring",IF(MID(F5921,LEN(F5921)-2,1)="5","Anklet","")))))</x:f>
        <x:v>Bracelet</x:v>
      </x:c>
      <x:c r="H5921" s="194">
        <x:v>1</x:v>
      </x:c>
      <x:c r="I5921" s="448" t="s">
        <x:v>4958</x:v>
      </x:c>
    </x:row>
    <x:row r="5922" spans="3:9">
      <x:c r="C5922" s="195" t="s">
        <x:v>3426</x:v>
      </x:c>
      <x:c r="D5922" s="194" t="str">
        <x:f t="shared" si="215"/>
        <x:v>Bracelet</x:v>
      </x:c>
      <x:c r="E5922" s="194">
        <x:v>1</x:v>
      </x:c>
      <x:c r="F5922" s="195" t="s">
        <x:v>6145</x:v>
      </x:c>
      <x:c r="G5922" s="194" t="str">
        <x:f>IF(MID(F5922,LEN(F5922)-2,1)="1","Earring",IF(MID(F5922,LEN(F5922)-2,1)="2","Necklace",IF(MID(F5922,LEN(F5922)-2,1)="3","Bracelet",IF(MID(F5922,LEN(F5922)-2,1)="4","Ring",IF(MID(F5922,LEN(F5922)-2,1)="5","Anklet","")))))</x:f>
        <x:v>Ring</x:v>
      </x:c>
      <x:c r="H5922" s="194">
        <x:v>1</x:v>
      </x:c>
      <x:c r="I5922" s="448"/>
    </x:row>
    <x:row r="5923" spans="3:9">
      <x:c r="C5923" s="195" t="s">
        <x:v>10901</x:v>
      </x:c>
      <x:c r="D5923" s="194" t="str">
        <x:f t="shared" si="215"/>
        <x:v>Bracelet</x:v>
      </x:c>
      <x:c r="E5923" s="194">
        <x:v>1</x:v>
      </x:c>
      <x:c r="F5923" s="195" t="s">
        <x:v>6942</x:v>
      </x:c>
      <x:c r="G5923" s="194" t="str">
        <x:f>IF(MID(F5923,LEN(F5923)-2,1)="1","Earring",IF(MID(F5923,LEN(F5923)-2,1)="2","Necklace",IF(MID(F5923,LEN(F5923)-2,1)="3","Bracelet",IF(MID(F5923,LEN(F5923)-2,1)="4","Ring",IF(MID(F5923,LEN(F5923)-2,1)="5","Anklet","")))))</x:f>
        <x:v>Earring</x:v>
      </x:c>
      <x:c r="H5923" s="194">
        <x:v>1</x:v>
      </x:c>
      <x:c r="I5923" s="448"/>
    </x:row>
    <x:row r="5924" spans="3:9">
      <x:c r="C5924" s="195" t="s">
        <x:v>6942</x:v>
      </x:c>
      <x:c r="D5924" s="194" t="str">
        <x:f t="shared" si="215"/>
        <x:v>Earring</x:v>
      </x:c>
      <x:c r="E5924" s="194">
        <x:v>1</x:v>
      </x:c>
      <x:c r="F5924" s="195" t="s">
        <x:v>1845</x:v>
      </x:c>
      <x:c r="G5924" s="194" t="str">
        <x:f>IF(MID(F5924,LEN(F5924)-2,1)="1","Earring",IF(MID(F5924,LEN(F5924)-2,1)="2","Necklace",IF(MID(F5924,LEN(F5924)-2,1)="3","Bracelet",IF(MID(F5924,LEN(F5924)-2,1)="4","Ring",IF(MID(F5924,LEN(F5924)-2,1)="5","Anklet","")))))</x:f>
        <x:v>Earring</x:v>
      </x:c>
      <x:c r="H5924" s="194">
        <x:v>1</x:v>
      </x:c>
      <x:c r="I5924" s="448" t="s">
        <x:v>4958</x:v>
      </x:c>
    </x:row>
    <x:row r="5925" spans="3:9">
      <x:c r="C5925" s="195" t="s">
        <x:v>1845</x:v>
      </x:c>
      <x:c r="D5925" s="194" t="str">
        <x:f t="shared" si="215"/>
        <x:v>Earring</x:v>
      </x:c>
      <x:c r="E5925" s="194">
        <x:v>1</x:v>
      </x:c>
      <x:c r="F5925" s="195" t="s">
        <x:v>3246</x:v>
      </x:c>
      <x:c r="G5925" s="194" t="str">
        <x:f>IF(MID(F5925,LEN(F5925)-2,1)="1","Earring",IF(MID(F5925,LEN(F5925)-2,1)="2","Necklace",IF(MID(F5925,LEN(F5925)-2,1)="3","Bracelet",IF(MID(F5925,LEN(F5925)-2,1)="4","Ring",IF(MID(F5925,LEN(F5925)-2,1)="5","Anklet","")))))</x:f>
        <x:v>Necklace</x:v>
      </x:c>
      <x:c r="H5925" s="194">
        <x:v>2</x:v>
      </x:c>
      <x:c r="I5925" s="448" t="s">
        <x:v>7755</x:v>
      </x:c>
    </x:row>
    <x:row r="5926" spans="3:9">
      <x:c r="C5926" s="195" t="s">
        <x:v>11087</x:v>
      </x:c>
      <x:c r="D5926" s="194" t="str">
        <x:f t="shared" si="215"/>
        <x:v>Earring</x:v>
      </x:c>
      <x:c r="E5926" s="194">
        <x:v>1</x:v>
      </x:c>
      <x:c r="F5926" s="195" t="s">
        <x:v>6749</x:v>
      </x:c>
      <x:c r="G5926" s="194" t="str">
        <x:f>IF(MID(F5926,LEN(F5926)-2,1)="1","Earring",IF(MID(F5926,LEN(F5926)-2,1)="2","Necklace",IF(MID(F5926,LEN(F5926)-2,1)="3","Bracelet",IF(MID(F5926,LEN(F5926)-2,1)="4","Ring",IF(MID(F5926,LEN(F5926)-2,1)="5","Anklet","")))))</x:f>
        <x:v>Necklace</x:v>
      </x:c>
      <x:c r="H5926" s="194">
        <x:v>1</x:v>
      </x:c>
      <x:c r="I5926" s="448"/>
    </x:row>
    <x:row r="5927" spans="3:9">
      <x:c r="C5927" s="195" t="s">
        <x:v>9233</x:v>
      </x:c>
      <x:c r="D5927" s="194" t="str">
        <x:f t="shared" si="215"/>
        <x:v>Earring</x:v>
      </x:c>
      <x:c r="E5927" s="194">
        <x:v>1</x:v>
      </x:c>
      <x:c r="F5927" s="195" t="s">
        <x:v>11087</x:v>
      </x:c>
      <x:c r="G5927" s="194" t="str">
        <x:f>IF(MID(F5927,LEN(F5927)-2,1)="1","Earring",IF(MID(F5927,LEN(F5927)-2,1)="2","Necklace",IF(MID(F5927,LEN(F5927)-2,1)="3","Bracelet",IF(MID(F5927,LEN(F5927)-2,1)="4","Ring",IF(MID(F5927,LEN(F5927)-2,1)="5","Anklet","")))))</x:f>
        <x:v>Earring</x:v>
      </x:c>
      <x:c r="H5927" s="194">
        <x:v>1</x:v>
      </x:c>
      <x:c r="I5927" s="448"/>
    </x:row>
    <x:row r="5928" spans="3:9">
      <x:c r="C5928" s="195" t="s">
        <x:v>11014</x:v>
      </x:c>
      <x:c r="D5928" s="194" t="str">
        <x:f t="shared" si="215"/>
        <x:v>Earring</x:v>
      </x:c>
      <x:c r="E5928" s="194">
        <x:v>1</x:v>
      </x:c>
      <x:c r="F5928" s="195" t="s">
        <x:v>9233</x:v>
      </x:c>
      <x:c r="G5928" s="194" t="str">
        <x:f>IF(MID(F5928,LEN(F5928)-2,1)="1","Earring",IF(MID(F5928,LEN(F5928)-2,1)="2","Necklace",IF(MID(F5928,LEN(F5928)-2,1)="3","Bracelet",IF(MID(F5928,LEN(F5928)-2,1)="4","Ring",IF(MID(F5928,LEN(F5928)-2,1)="5","Anklet","")))))</x:f>
        <x:v>Earring</x:v>
      </x:c>
      <x:c r="H5928" s="194">
        <x:v>1</x:v>
      </x:c>
      <x:c r="I5928" s="448" t="s">
        <x:v>7755</x:v>
      </x:c>
    </x:row>
    <x:row r="5929" spans="3:9">
      <x:c r="C5929" s="195" t="s">
        <x:v>10909</x:v>
      </x:c>
      <x:c r="D5929" s="194" t="str">
        <x:f t="shared" si="215"/>
        <x:v>Earring</x:v>
      </x:c>
      <x:c r="E5929" s="194">
        <x:v>1</x:v>
      </x:c>
      <x:c r="F5929" s="195" t="s">
        <x:v>11014</x:v>
      </x:c>
      <x:c r="G5929" s="194" t="str">
        <x:f>IF(MID(F5929,LEN(F5929)-2,1)="1","Earring",IF(MID(F5929,LEN(F5929)-2,1)="2","Necklace",IF(MID(F5929,LEN(F5929)-2,1)="3","Bracelet",IF(MID(F5929,LEN(F5929)-2,1)="4","Ring",IF(MID(F5929,LEN(F5929)-2,1)="5","Anklet","")))))</x:f>
        <x:v>Earring</x:v>
      </x:c>
      <x:c r="H5929" s="194">
        <x:v>1</x:v>
      </x:c>
      <x:c r="I5929" s="448" t="s">
        <x:v>4958</x:v>
      </x:c>
    </x:row>
    <x:row r="5930" spans="3:9">
      <x:c r="C5930" s="195" t="s">
        <x:v>6897</x:v>
      </x:c>
      <x:c r="D5930" s="194" t="str">
        <x:f t="shared" si="215"/>
        <x:v>Earring</x:v>
      </x:c>
      <x:c r="E5930" s="194">
        <x:v>1</x:v>
      </x:c>
      <x:c r="F5930" s="195" t="s">
        <x:v>10949</x:v>
      </x:c>
      <x:c r="G5930" s="194" t="str">
        <x:f>IF(MID(F5930,LEN(F5930)-2,1)="1","Earring",IF(MID(F5930,LEN(F5930)-2,1)="2","Necklace",IF(MID(F5930,LEN(F5930)-2,1)="3","Bracelet",IF(MID(F5930,LEN(F5930)-2,1)="4","Ring",IF(MID(F5930,LEN(F5930)-2,1)="5","Anklet","")))))</x:f>
        <x:v>Necklace</x:v>
      </x:c>
      <x:c r="H5930" s="194">
        <x:v>2</x:v>
      </x:c>
      <x:c r="I5930" s="448" t="s">
        <x:v>7755</x:v>
      </x:c>
    </x:row>
    <x:row r="5931" spans="3:9">
      <x:c r="C5931" s="195" t="s">
        <x:v>4643</x:v>
      </x:c>
      <x:c r="D5931" s="194" t="str">
        <x:f t="shared" si="215"/>
        <x:v>Earring</x:v>
      </x:c>
      <x:c r="E5931" s="194">
        <x:v>1</x:v>
      </x:c>
      <x:c r="F5931" s="195" t="s">
        <x:v>10909</x:v>
      </x:c>
      <x:c r="G5931" s="194" t="str">
        <x:f>IF(MID(F5931,LEN(F5931)-2,1)="1","Earring",IF(MID(F5931,LEN(F5931)-2,1)="2","Necklace",IF(MID(F5931,LEN(F5931)-2,1)="3","Bracelet",IF(MID(F5931,LEN(F5931)-2,1)="4","Ring",IF(MID(F5931,LEN(F5931)-2,1)="5","Anklet","")))))</x:f>
        <x:v>Earring</x:v>
      </x:c>
      <x:c r="H5931" s="194">
        <x:v>1</x:v>
      </x:c>
      <x:c r="I5931" s="448" t="s">
        <x:v>4958</x:v>
      </x:c>
    </x:row>
    <x:row r="5932" spans="3:9">
      <x:c r="C5932" s="195" t="s">
        <x:v>3246</x:v>
      </x:c>
      <x:c r="D5932" s="194" t="str">
        <x:f t="shared" si="215"/>
        <x:v>Necklace</x:v>
      </x:c>
      <x:c r="E5932" s="194">
        <x:v>2</x:v>
      </x:c>
      <x:c r="F5932" s="195" t="s">
        <x:v>6897</x:v>
      </x:c>
      <x:c r="G5932" s="194" t="str">
        <x:f>IF(MID(F5932,LEN(F5932)-2,1)="1","Earring",IF(MID(F5932,LEN(F5932)-2,1)="2","Necklace",IF(MID(F5932,LEN(F5932)-2,1)="3","Bracelet",IF(MID(F5932,LEN(F5932)-2,1)="4","Ring",IF(MID(F5932,LEN(F5932)-2,1)="5","Anklet","")))))</x:f>
        <x:v>Earring</x:v>
      </x:c>
      <x:c r="H5932" s="194">
        <x:v>1</x:v>
      </x:c>
      <x:c r="I5932" s="448"/>
    </x:row>
    <x:row r="5933" spans="3:9">
      <x:c r="C5933" s="195" t="s">
        <x:v>6749</x:v>
      </x:c>
      <x:c r="D5933" s="194" t="str">
        <x:f t="shared" si="215"/>
        <x:v>Necklace</x:v>
      </x:c>
      <x:c r="E5933" s="194">
        <x:v>1</x:v>
      </x:c>
      <x:c r="F5933" s="195" t="s">
        <x:v>4643</x:v>
      </x:c>
      <x:c r="G5933" s="194" t="str">
        <x:f>IF(MID(F5933,LEN(F5933)-2,1)="1","Earring",IF(MID(F5933,LEN(F5933)-2,1)="2","Necklace",IF(MID(F5933,LEN(F5933)-2,1)="3","Bracelet",IF(MID(F5933,LEN(F5933)-2,1)="4","Ring",IF(MID(F5933,LEN(F5933)-2,1)="5","Anklet","")))))</x:f>
        <x:v>Earring</x:v>
      </x:c>
      <x:c r="H5933" s="194">
        <x:v>1</x:v>
      </x:c>
      <x:c r="I5933" s="448"/>
    </x:row>
    <x:row r="5934" spans="3:9">
      <x:c r="C5934" s="195" t="s">
        <x:v>10949</x:v>
      </x:c>
      <x:c r="D5934" s="194" t="str">
        <x:f t="shared" si="215"/>
        <x:v>Necklace</x:v>
      </x:c>
      <x:c r="E5934" s="194">
        <x:v>2</x:v>
      </x:c>
      <x:c r="F5934" s="195" t="s">
        <x:v>10979</x:v>
      </x:c>
      <x:c r="G5934" s="194" t="str">
        <x:f>IF(MID(F5934,LEN(F5934)-2,1)="1","Earring",IF(MID(F5934,LEN(F5934)-2,1)="2","Necklace",IF(MID(F5934,LEN(F5934)-2,1)="3","Bracelet",IF(MID(F5934,LEN(F5934)-2,1)="4","Ring",IF(MID(F5934,LEN(F5934)-2,1)="5","Anklet","")))))</x:f>
        <x:v>Necklace</x:v>
      </x:c>
      <x:c r="H5934" s="194">
        <x:v>2</x:v>
      </x:c>
      <x:c r="I5934" s="448" t="s">
        <x:v>4958</x:v>
      </x:c>
    </x:row>
    <x:row r="5935" spans="3:9">
      <x:c r="C5935" s="195" t="s">
        <x:v>10979</x:v>
      </x:c>
      <x:c r="D5935" s="194" t="str">
        <x:f t="shared" si="215"/>
        <x:v>Necklace</x:v>
      </x:c>
      <x:c r="E5935" s="194">
        <x:v>2</x:v>
      </x:c>
      <x:c r="F5935" s="195" t="s">
        <x:v>11168</x:v>
      </x:c>
      <x:c r="G5935" s="194" t="str">
        <x:f>IF(MID(F5935,LEN(F5935)-2,1)="1","Earring",IF(MID(F5935,LEN(F5935)-2,1)="2","Necklace",IF(MID(F5935,LEN(F5935)-2,1)="3","Bracelet",IF(MID(F5935,LEN(F5935)-2,1)="4","Ring",IF(MID(F5935,LEN(F5935)-2,1)="5","Anklet","")))))</x:f>
        <x:v>Necklace</x:v>
      </x:c>
      <x:c r="H5935" s="194">
        <x:v>1</x:v>
      </x:c>
      <x:c r="I5935" s="448"/>
    </x:row>
    <x:row r="5936" spans="3:9">
      <x:c r="C5936" s="195" t="s">
        <x:v>11168</x:v>
      </x:c>
      <x:c r="D5936" s="194" t="str">
        <x:f t="shared" si="215"/>
        <x:v>Necklace</x:v>
      </x:c>
      <x:c r="E5936" s="194">
        <x:v>1</x:v>
      </x:c>
      <x:c r="F5936" s="195" t="s">
        <x:v>3426</x:v>
      </x:c>
      <x:c r="G5936" s="194" t="str">
        <x:f>IF(MID(F5936,LEN(F5936)-2,1)="1","Earring",IF(MID(F5936,LEN(F5936)-2,1)="2","Necklace",IF(MID(F5936,LEN(F5936)-2,1)="3","Bracelet",IF(MID(F5936,LEN(F5936)-2,1)="4","Ring",IF(MID(F5936,LEN(F5936)-2,1)="5","Anklet","")))))</x:f>
        <x:v>Bracelet</x:v>
      </x:c>
      <x:c r="H5936" s="194">
        <x:v>1</x:v>
      </x:c>
      <x:c r="I5936" s="448"/>
    </x:row>
    <x:row r="5937" spans="3:9">
      <x:c r="C5937" s="195" t="s">
        <x:v>6145</x:v>
      </x:c>
      <x:c r="D5937" s="194" t="str">
        <x:f t="shared" si="215"/>
        <x:v>Ring</x:v>
      </x:c>
      <x:c r="E5937" s="194">
        <x:v>1</x:v>
      </x:c>
      <x:c r="F5937" s="195" t="s">
        <x:v>10901</x:v>
      </x:c>
      <x:c r="G5937" s="194" t="str">
        <x:f>IF(MID(F5937,LEN(F5937)-2,1)="1","Earring",IF(MID(F5937,LEN(F5937)-2,1)="2","Necklace",IF(MID(F5937,LEN(F5937)-2,1)="3","Bracelet",IF(MID(F5937,LEN(F5937)-2,1)="4","Ring",IF(MID(F5937,LEN(F5937)-2,1)="5","Anklet","")))))</x:f>
        <x:v>Bracelet</x:v>
      </x:c>
      <x:c r="H5937" s="194">
        <x:v>1</x:v>
      </x:c>
      <x:c r="I5937" s="448"/>
    </x:row>
    <x:row r="5938" spans="5:5">
      <x:c r="E5938" s="194">
        <x:f>SUM(E5920:E5937)</x:f>
        <x:v>21</x:v>
      </x:c>
    </x:row>
    <x:row r="5939" spans="1:9">
      <x:c r="A5939" s="186">
        <x:v>46145</x:v>
      </x:c>
      <x:c r="B5939" s="452" t="s">
        <x:v>7772</x:v>
      </x:c>
      <x:c r="C5939" s="195" t="s">
        <x:v>3441</x:v>
      </x:c>
      <x:c r="D5939" s="194" t="s">
        <x:v>2999</x:v>
      </x:c>
      <x:c r="E5939" s="194">
        <x:v>1</x:v>
      </x:c>
      <x:c r="F5939" s="195" t="s">
        <x:v>3441</x:v>
      </x:c>
      <x:c r="G5939" s="194" t="s">
        <x:v>2999</x:v>
      </x:c>
      <x:c r="H5939" s="194">
        <x:v>1</x:v>
      </x:c>
      <x:c r="I5939" s="448"/>
    </x:row>
    <x:row r="5940" spans="3:9">
      <x:c r="C5940" s="195" t="s">
        <x:v>8865</x:v>
      </x:c>
      <x:c r="D5940" s="194" t="str">
        <x:f t="shared" ref="D5940:D5944" si="216">IF(MID(C5940,LEN(C5940)-2,1)="1","Earring",IF(MID(C5940,LEN(C5940)-2,1)="2","Necklace",IF(MID(C5940,LEN(C5940)-2,1)="3","Bracelet",IF(MID(C5940,LEN(C5940)-2,1)="4","Ring",IF(MID(C5940,LEN(C5940)-2,1)="5","Anklet","")))))</x:f>
        <x:v>Bracelet</x:v>
      </x:c>
      <x:c r="E5940" s="194">
        <x:v>1</x:v>
      </x:c>
      <x:c r="F5940" s="195" t="s">
        <x:v>9233</x:v>
      </x:c>
      <x:c r="G5940" s="194" t="str">
        <x:f>IF(MID(F5940,LEN(F5940)-2,1)="1","Earring",IF(MID(F5940,LEN(F5940)-2,1)="2","Necklace",IF(MID(F5940,LEN(F5940)-2,1)="3","Bracelet",IF(MID(F5940,LEN(F5940)-2,1)="4","Ring",IF(MID(F5940,LEN(F5940)-2,1)="5","Anklet","")))))</x:f>
        <x:v>Earring</x:v>
      </x:c>
      <x:c r="H5940" s="194">
        <x:v>0</x:v>
      </x:c>
      <x:c r="I5940" s="448"/>
    </x:row>
    <x:row r="5941" spans="3:9">
      <x:c r="C5941" s="195" t="s">
        <x:v>9233</x:v>
      </x:c>
      <x:c r="D5941" s="194" t="str">
        <x:f t="shared" si="216"/>
        <x:v>Earring</x:v>
      </x:c>
      <x:c r="E5941" s="194">
        <x:v>0</x:v>
      </x:c>
      <x:c r="F5941" s="195" t="s">
        <x:v>8865</x:v>
      </x:c>
      <x:c r="G5941" s="194" t="str">
        <x:f>IF(MID(F5941,LEN(F5941)-2,1)="1","Earring",IF(MID(F5941,LEN(F5941)-2,1)="2","Necklace",IF(MID(F5941,LEN(F5941)-2,1)="3","Bracelet",IF(MID(F5941,LEN(F5941)-2,1)="4","Ring",IF(MID(F5941,LEN(F5941)-2,1)="5","Anklet","")))))</x:f>
        <x:v>Bracelet</x:v>
      </x:c>
      <x:c r="H5941" s="194">
        <x:v>1</x:v>
      </x:c>
      <x:c r="I5941" s="448" t="s">
        <x:v>7755</x:v>
      </x:c>
    </x:row>
    <x:row r="5942" spans="3:9">
      <x:c r="C5942" s="195" t="s">
        <x:v>1801</x:v>
      </x:c>
      <x:c r="D5942" s="194" t="s">
        <x:v>6843</x:v>
      </x:c>
      <x:c r="E5942" s="194">
        <x:v>1</x:v>
      </x:c>
      <x:c r="F5942" s="195" t="s">
        <x:v>4659</x:v>
      </x:c>
      <x:c r="G5942" s="194" t="str">
        <x:f>IF(MID(F5942,LEN(F5942)-2,1)="1","Earring",IF(MID(F5942,LEN(F5942)-2,1)="2","Necklace",IF(MID(F5942,LEN(F5942)-2,1)="3","Bracelet",IF(MID(F5942,LEN(F5942)-2,1)="4","Ring",IF(MID(F5942,LEN(F5942)-2,1)="5","Anklet","")))))</x:f>
        <x:v>Ring</x:v>
      </x:c>
      <x:c r="H5942" s="194">
        <x:v>1</x:v>
      </x:c>
      <x:c r="I5942" s="448"/>
    </x:row>
    <x:row r="5943" spans="3:9">
      <x:c r="C5943" s="195" t="s">
        <x:v>10999</x:v>
      </x:c>
      <x:c r="D5943" s="194" t="str">
        <x:f t="shared" si="216"/>
        <x:v>Necklace</x:v>
      </x:c>
      <x:c r="E5943" s="194">
        <x:v>1</x:v>
      </x:c>
      <x:c r="F5943" s="195" t="s">
        <x:v>10999</x:v>
      </x:c>
      <x:c r="G5943" s="194" t="str">
        <x:f>IF(MID(F5943,LEN(F5943)-2,1)="1","Earring",IF(MID(F5943,LEN(F5943)-2,1)="2","Necklace",IF(MID(F5943,LEN(F5943)-2,1)="3","Bracelet",IF(MID(F5943,LEN(F5943)-2,1)="4","Ring",IF(MID(F5943,LEN(F5943)-2,1)="5","Anklet","")))))</x:f>
        <x:v>Necklace</x:v>
      </x:c>
      <x:c r="H5943" s="194">
        <x:v>1</x:v>
      </x:c>
      <x:c r="I5943" s="448" t="s">
        <x:v>4958</x:v>
      </x:c>
    </x:row>
    <x:row r="5944" spans="3:9">
      <x:c r="C5944" s="195" t="s">
        <x:v>4659</x:v>
      </x:c>
      <x:c r="D5944" s="194" t="str">
        <x:f t="shared" si="216"/>
        <x:v>Ring</x:v>
      </x:c>
      <x:c r="E5944" s="194">
        <x:v>1</x:v>
      </x:c>
      <x:c r="F5944" s="195" t="s">
        <x:v>1801</x:v>
      </x:c>
      <x:c r="G5944" s="194" t="s">
        <x:v>6843</x:v>
      </x:c>
      <x:c r="H5944" s="194">
        <x:v>1</x:v>
      </x:c>
      <x:c r="I5944" s="448" t="s">
        <x:v>7755</x:v>
      </x:c>
    </x:row>
    <x:row r="5945" spans="5:5">
      <x:c r="E5945" s="194">
        <x:f>SUM(E5939:E5944)</x:f>
        <x:v>5</x:v>
      </x:c>
    </x:row>
    <x:row r="5946" spans="1:9">
      <x:c r="A5946" s="186">
        <x:v>46146</x:v>
      </x:c>
      <x:c r="B5946" s="452" t="s">
        <x:v>7737</x:v>
      </x:c>
      <x:c r="C5946" s="195" t="s">
        <x:v>10967</x:v>
      </x:c>
      <x:c r="D5946" s="194" t="str">
        <x:f t="shared" ref="D5946:D5951" si="217">IF(MID(C5946,LEN(C5946)-2,1)="1","Earring",IF(MID(C5946,LEN(C5946)-2,1)="2","Necklace",IF(MID(C5946,LEN(C5946)-2,1)="3","Bracelet",IF(MID(C5946,LEN(C5946)-2,1)="4","Ring",IF(MID(C5946,LEN(C5946)-2,1)="5","Anklet","")))))</x:f>
        <x:v>Bracelet</x:v>
      </x:c>
      <x:c r="E5946" s="194">
        <x:v>1</x:v>
      </x:c>
      <x:c r="F5946" s="195" t="s">
        <x:v>9518</x:v>
      </x:c>
      <x:c r="G5946" s="194" t="s">
        <x:v>622</x:v>
      </x:c>
      <x:c r="H5946" s="194">
        <x:v>1</x:v>
      </x:c>
      <x:c r="I5946" s="448" t="s">
        <x:v>4958</x:v>
      </x:c>
    </x:row>
    <x:row r="5947" spans="3:9">
      <x:c r="C5947" s="195" t="s">
        <x:v>6838</x:v>
      </x:c>
      <x:c r="D5947" s="194" t="str">
        <x:f t="shared" si="217"/>
        <x:v>Bracelet</x:v>
      </x:c>
      <x:c r="E5947" s="194">
        <x:v>1</x:v>
      </x:c>
      <x:c r="F5947" s="195" t="s">
        <x:v>11004</x:v>
      </x:c>
      <x:c r="G5947" s="194" t="str">
        <x:f>IF(MID(F5947,LEN(F5947)-2,1)="1","Earring",IF(MID(F5947,LEN(F5947)-2,1)="2","Necklace",IF(MID(F5947,LEN(F5947)-2,1)="3","Bracelet",IF(MID(F5947,LEN(F5947)-2,1)="4","Ring",IF(MID(F5947,LEN(F5947)-2,1)="5","Anklet","")))))</x:f>
        <x:v>Earring</x:v>
      </x:c>
      <x:c r="H5947" s="194">
        <x:v>1</x:v>
      </x:c>
      <x:c r="I5947" s="448" t="s">
        <x:v>4958</x:v>
      </x:c>
    </x:row>
    <x:row r="5948" spans="3:9">
      <x:c r="C5948" s="195" t="s">
        <x:v>2247</x:v>
      </x:c>
      <x:c r="D5948" s="194" t="s">
        <x:v>622</x:v>
      </x:c>
      <x:c r="E5948" s="194">
        <x:v>1</x:v>
      </x:c>
      <x:c r="F5948" s="195" t="s">
        <x:v>6296</x:v>
      </x:c>
      <x:c r="G5948" s="194" t="str">
        <x:f>IF(MID(F5948,LEN(F5948)-2,1)="1","Earring",IF(MID(F5948,LEN(F5948)-2,1)="2","Necklace",IF(MID(F5948,LEN(F5948)-2,1)="3","Bracelet",IF(MID(F5948,LEN(F5948)-2,1)="4","Ring",IF(MID(F5948,LEN(F5948)-2,1)="5","Anklet","")))))</x:f>
        <x:v>Necklace</x:v>
      </x:c>
      <x:c r="H5948" s="194">
        <x:v>1</x:v>
      </x:c>
      <x:c r="I5948" s="448" t="s">
        <x:v>4958</x:v>
      </x:c>
    </x:row>
    <x:row r="5949" spans="3:9">
      <x:c r="C5949" s="195" t="s">
        <x:v>11004</x:v>
      </x:c>
      <x:c r="D5949" s="194" t="str">
        <x:f t="shared" si="217"/>
        <x:v>Earring</x:v>
      </x:c>
      <x:c r="E5949" s="194">
        <x:v>1</x:v>
      </x:c>
      <x:c r="F5949" s="195" t="s">
        <x:v>10967</x:v>
      </x:c>
      <x:c r="G5949" s="194" t="str">
        <x:f>IF(MID(F5949,LEN(F5949)-2,1)="1","Earring",IF(MID(F5949,LEN(F5949)-2,1)="2","Necklace",IF(MID(F5949,LEN(F5949)-2,1)="3","Bracelet",IF(MID(F5949,LEN(F5949)-2,1)="4","Ring",IF(MID(F5949,LEN(F5949)-2,1)="5","Anklet","")))))</x:f>
        <x:v>Bracelet</x:v>
      </x:c>
      <x:c r="H5949" s="194">
        <x:v>1</x:v>
      </x:c>
      <x:c r="I5949" s="448"/>
    </x:row>
    <x:row r="5950" spans="3:9">
      <x:c r="C5950" s="195" t="s">
        <x:v>11043</x:v>
      </x:c>
      <x:c r="D5950" s="194" t="str">
        <x:f t="shared" si="217"/>
        <x:v>Earring</x:v>
      </x:c>
      <x:c r="E5950" s="194">
        <x:v>1</x:v>
      </x:c>
      <x:c r="F5950" s="195" t="s">
        <x:v>11043</x:v>
      </x:c>
      <x:c r="G5950" s="194" t="str">
        <x:f>IF(MID(F5950,LEN(F5950)-2,1)="1","Earring",IF(MID(F5950,LEN(F5950)-2,1)="2","Necklace",IF(MID(F5950,LEN(F5950)-2,1)="3","Bracelet",IF(MID(F5950,LEN(F5950)-2,1)="4","Ring",IF(MID(F5950,LEN(F5950)-2,1)="5","Anklet","")))))</x:f>
        <x:v>Earring</x:v>
      </x:c>
      <x:c r="H5950" s="194">
        <x:v>1</x:v>
      </x:c>
      <x:c r="I5950" s="448" t="s">
        <x:v>4958</x:v>
      </x:c>
    </x:row>
    <x:row r="5951" spans="3:9">
      <x:c r="C5951" s="195" t="s">
        <x:v>6296</x:v>
      </x:c>
      <x:c r="D5951" s="194" t="str">
        <x:f t="shared" si="217"/>
        <x:v>Necklace</x:v>
      </x:c>
      <x:c r="E5951" s="194">
        <x:v>1</x:v>
      </x:c>
      <x:c r="F5951" s="195" t="s">
        <x:v>6838</x:v>
      </x:c>
      <x:c r="G5951" s="194" t="str">
        <x:f>IF(MID(F5951,LEN(F5951)-2,1)="1","Earring",IF(MID(F5951,LEN(F5951)-2,1)="2","Necklace",IF(MID(F5951,LEN(F5951)-2,1)="3","Bracelet",IF(MID(F5951,LEN(F5951)-2,1)="4","Ring",IF(MID(F5951,LEN(F5951)-2,1)="5","Anklet","")))))</x:f>
        <x:v>Bracelet</x:v>
      </x:c>
      <x:c r="H5951" s="194">
        <x:v>1</x:v>
      </x:c>
      <x:c r="I5951" s="448"/>
    </x:row>
    <x:row r="5952" spans="5:5">
      <x:c r="E5952" s="194">
        <x:f>SUM(E5946:E5951)</x:f>
        <x:v>6</x:v>
      </x:c>
    </x:row>
    <x:row r="5953" spans="1:9">
      <x:c r="A5953" s="186">
        <x:v>46147</x:v>
      </x:c>
      <x:c r="B5953" s="452" t="s">
        <x:v>7779</x:v>
      </x:c>
      <x:c r="C5953" s="195" t="s">
        <x:v>11147</x:v>
      </x:c>
      <x:c r="D5953" s="194" t="s">
        <x:v>1924</x:v>
      </x:c>
      <x:c r="E5953" s="194">
        <x:v>1</x:v>
      </x:c>
      <x:c r="F5953" s="195" t="s">
        <x:v>11147</x:v>
      </x:c>
      <x:c r="G5953" s="194" t="s">
        <x:v>1924</x:v>
      </x:c>
      <x:c r="H5953" s="194">
        <x:v>1</x:v>
      </x:c>
      <x:c r="I5953" s="448"/>
    </x:row>
    <x:row r="5954" spans="3:9">
      <x:c r="C5954" s="195" t="s">
        <x:v>3445</x:v>
      </x:c>
      <x:c r="D5954" s="194" t="str">
        <x:f t="shared" ref="D5954:D5955" si="218">IF(MID(C5954,LEN(C5954)-2,1)="1","Earring",IF(MID(C5954,LEN(C5954)-2,1)="2","Necklace",IF(MID(C5954,LEN(C5954)-2,1)="3","Bracelet",IF(MID(C5954,LEN(C5954)-2,1)="4","Ring",IF(MID(C5954,LEN(C5954)-2,1)="5","Anklet","")))))</x:f>
        <x:v>Earring</x:v>
      </x:c>
      <x:c r="E5954" s="194">
        <x:v>1</x:v>
      </x:c>
      <x:c r="F5954" s="195" t="s">
        <x:v>9238</x:v>
      </x:c>
      <x:c r="G5954" s="194" t="str">
        <x:f>IF(MID(F5954,LEN(F5954)-2,1)="1","Earring",IF(MID(F5954,LEN(F5954)-2,1)="2","Necklace",IF(MID(F5954,LEN(F5954)-2,1)="3","Bracelet",IF(MID(F5954,LEN(F5954)-2,1)="4","Ring",IF(MID(F5954,LEN(F5954)-2,1)="5","Anklet","")))))</x:f>
        <x:v>Necklace</x:v>
      </x:c>
      <x:c r="H5954" s="194">
        <x:v>1</x:v>
      </x:c>
      <x:c r="I5954" s="448" t="s">
        <x:v>4958</x:v>
      </x:c>
    </x:row>
    <x:row r="5955" spans="3:9">
      <x:c r="C5955" s="195" t="s">
        <x:v>9238</x:v>
      </x:c>
      <x:c r="D5955" s="194" t="str">
        <x:f t="shared" si="218"/>
        <x:v>Necklace</x:v>
      </x:c>
      <x:c r="E5955" s="194">
        <x:v>1</x:v>
      </x:c>
      <x:c r="F5955" s="195" t="s">
        <x:v>3445</x:v>
      </x:c>
      <x:c r="G5955" s="194" t="str">
        <x:f>IF(MID(F5955,LEN(F5955)-2,1)="1","Earring",IF(MID(F5955,LEN(F5955)-2,1)="2","Necklace",IF(MID(F5955,LEN(F5955)-2,1)="3","Bracelet",IF(MID(F5955,LEN(F5955)-2,1)="4","Ring",IF(MID(F5955,LEN(F5955)-2,1)="5","Anklet","")))))</x:f>
        <x:v>Earring</x:v>
      </x:c>
      <x:c r="H5955" s="194">
        <x:v>1</x:v>
      </x:c>
      <x:c r="I5955" s="448"/>
    </x:row>
    <x:row r="5956" spans="5:5">
      <x:c r="E5956" s="194">
        <x:f>SUM(E5953:E5955)</x:f>
        <x:v>3</x:v>
      </x:c>
    </x:row>
    <x:row r="5957" spans="1:9">
      <x:c r="A5957" s="186">
        <x:v>46148</x:v>
      </x:c>
      <x:c r="B5957" s="452" t="s">
        <x:v>7762</x:v>
      </x:c>
      <x:c r="C5957" s="195" t="s">
        <x:v>11118</x:v>
      </x:c>
      <x:c r="D5957" s="194" t="s">
        <x:v>2999</x:v>
      </x:c>
      <x:c r="E5957" s="194">
        <x:v>1</x:v>
      </x:c>
      <x:c r="F5957" s="233" t="s">
        <x:v>4518</x:v>
      </x:c>
      <x:c r="G5957" s="234" t="str">
        <x:f>IF(MID(F5957,LEN(F5957)-2,1)="1","Earring",IF(MID(F5957,LEN(F5957)-2,1)="2","Necklace",IF(MID(F5957,LEN(F5957)-2,1)="3","Bracelet",IF(MID(F5957,LEN(F5957)-2,1)="4","Ring",IF(MID(F5957,LEN(F5957)-2,1)="5","Anklet","")))))</x:f>
        <x:v>Earring</x:v>
      </x:c>
      <x:c r="H5957" s="234">
        <x:v>1</x:v>
      </x:c>
      <x:c r="I5957" s="448"/>
    </x:row>
    <x:row r="5958" spans="3:9">
      <x:c r="C5958" s="195" t="s">
        <x:v>4518</x:v>
      </x:c>
      <x:c r="D5958" s="194" t="str">
        <x:f t="shared" ref="D5958:D5966" si="219">IF(MID(C5958,LEN(C5958)-2,1)="1","Earring",IF(MID(C5958,LEN(C5958)-2,1)="2","Necklace",IF(MID(C5958,LEN(C5958)-2,1)="3","Bracelet",IF(MID(C5958,LEN(C5958)-2,1)="4","Ring",IF(MID(C5958,LEN(C5958)-2,1)="5","Anklet","")))))</x:f>
        <x:v>Earring</x:v>
      </x:c>
      <x:c r="E5958" s="194">
        <x:v>1</x:v>
      </x:c>
      <x:c r="F5958" s="195" t="s">
        <x:v>11163</x:v>
      </x:c>
      <x:c r="G5958" s="194" t="str">
        <x:f>IF(MID(F5958,LEN(F5958)-2,1)="1","Earring",IF(MID(F5958,LEN(F5958)-2,1)="2","Necklace",IF(MID(F5958,LEN(F5958)-2,1)="3","Bracelet",IF(MID(F5958,LEN(F5958)-2,1)="4","Ring",IF(MID(F5958,LEN(F5958)-2,1)="5","Anklet","")))))</x:f>
        <x:v>Earring</x:v>
      </x:c>
      <x:c r="H5958" s="194">
        <x:v>1</x:v>
      </x:c>
      <x:c r="I5958" s="448" t="s">
        <x:v>7755</x:v>
      </x:c>
    </x:row>
    <x:row r="5959" spans="3:9">
      <x:c r="C5959" s="195" t="s">
        <x:v>11163</x:v>
      </x:c>
      <x:c r="D5959" s="194" t="str">
        <x:f t="shared" si="219"/>
        <x:v>Earring</x:v>
      </x:c>
      <x:c r="E5959" s="194">
        <x:v>1</x:v>
      </x:c>
      <x:c r="F5959" s="195" t="s">
        <x:v>11159</x:v>
      </x:c>
      <x:c r="G5959" s="194" t="str">
        <x:f>IF(MID(F5959,LEN(F5959)-2,1)="1","Earring",IF(MID(F5959,LEN(F5959)-2,1)="2","Necklace",IF(MID(F5959,LEN(F5959)-2,1)="3","Bracelet",IF(MID(F5959,LEN(F5959)-2,1)="4","Ring",IF(MID(F5959,LEN(F5959)-2,1)="5","Anklet","")))))</x:f>
        <x:v>Earring</x:v>
      </x:c>
      <x:c r="H5959" s="194">
        <x:v>1</x:v>
      </x:c>
      <x:c r="I5959" s="448"/>
    </x:row>
    <x:row r="5960" spans="3:9">
      <x:c r="C5960" s="195" t="s">
        <x:v>11159</x:v>
      </x:c>
      <x:c r="D5960" s="194" t="str">
        <x:f t="shared" si="219"/>
        <x:v>Earring</x:v>
      </x:c>
      <x:c r="E5960" s="194">
        <x:v>1</x:v>
      </x:c>
      <x:c r="F5960" s="233" t="s">
        <x:v>11125</x:v>
      </x:c>
      <x:c r="G5960" s="234" t="str">
        <x:f>IF(MID(F5960,LEN(F5960)-2,1)="1","Earring",IF(MID(F5960,LEN(F5960)-2,1)="2","Necklace",IF(MID(F5960,LEN(F5960)-2,1)="3","Bracelet",IF(MID(F5960,LEN(F5960)-2,1)="4","Ring",IF(MID(F5960,LEN(F5960)-2,1)="5","Anklet","")))))</x:f>
        <x:v>Ring</x:v>
      </x:c>
      <x:c r="H5960" s="234">
        <x:v>1</x:v>
      </x:c>
      <x:c r="I5960" s="448" t="s">
        <x:v>4958</x:v>
      </x:c>
    </x:row>
    <x:row r="5961" spans="3:9">
      <x:c r="C5961" s="195" t="s">
        <x:v>3345</x:v>
      </x:c>
      <x:c r="D5961" s="194" t="str">
        <x:f t="shared" si="219"/>
        <x:v>Earring</x:v>
      </x:c>
      <x:c r="E5961" s="194">
        <x:v>1</x:v>
      </x:c>
      <x:c r="F5961" s="233" t="s">
        <x:v>11118</x:v>
      </x:c>
      <x:c r="G5961" s="234" t="s">
        <x:v>2999</x:v>
      </x:c>
      <x:c r="H5961" s="234">
        <x:v>1</x:v>
      </x:c>
      <x:c r="I5961" s="448"/>
    </x:row>
    <x:row r="5962" spans="3:9">
      <x:c r="C5962" s="195" t="s">
        <x:v>11050</x:v>
      </x:c>
      <x:c r="D5962" s="194" t="str">
        <x:f t="shared" si="219"/>
        <x:v>Earring</x:v>
      </x:c>
      <x:c r="E5962" s="194">
        <x:v>1</x:v>
      </x:c>
      <x:c r="F5962" s="233" t="s">
        <x:v>3345</x:v>
      </x:c>
      <x:c r="G5962" s="234" t="str">
        <x:f>IF(MID(F5962,LEN(F5962)-2,1)="1","Earring",IF(MID(F5962,LEN(F5962)-2,1)="2","Necklace",IF(MID(F5962,LEN(F5962)-2,1)="3","Bracelet",IF(MID(F5962,LEN(F5962)-2,1)="4","Ring",IF(MID(F5962,LEN(F5962)-2,1)="5","Anklet","")))))</x:f>
        <x:v>Earring</x:v>
      </x:c>
      <x:c r="H5962" s="234">
        <x:v>1</x:v>
      </x:c>
      <x:c r="I5962" s="448"/>
    </x:row>
    <x:row r="5963" spans="3:9">
      <x:c r="C5963" s="195" t="s">
        <x:v>4495</x:v>
      </x:c>
      <x:c r="D5963" s="194" t="str">
        <x:f t="shared" si="219"/>
        <x:v>Earring</x:v>
      </x:c>
      <x:c r="E5963" s="194">
        <x:v>1</x:v>
      </x:c>
      <x:c r="F5963" s="233" t="s">
        <x:v>11050</x:v>
      </x:c>
      <x:c r="G5963" s="234" t="str">
        <x:f>IF(MID(F5963,LEN(F5963)-2,1)="1","Earring",IF(MID(F5963,LEN(F5963)-2,1)="2","Necklace",IF(MID(F5963,LEN(F5963)-2,1)="3","Bracelet",IF(MID(F5963,LEN(F5963)-2,1)="4","Ring",IF(MID(F5963,LEN(F5963)-2,1)="5","Anklet","")))))</x:f>
        <x:v>Earring</x:v>
      </x:c>
      <x:c r="H5963" s="234">
        <x:v>1</x:v>
      </x:c>
      <x:c r="I5963" s="448"/>
    </x:row>
    <x:row r="5964" spans="3:9">
      <x:c r="C5964" s="195" t="s">
        <x:v>3454</x:v>
      </x:c>
      <x:c r="D5964" s="194" t="str">
        <x:f t="shared" si="219"/>
        <x:v>Earring</x:v>
      </x:c>
      <x:c r="E5964" s="194">
        <x:v>1</x:v>
      </x:c>
      <x:c r="F5964" s="195" t="s">
        <x:v>10999</x:v>
      </x:c>
      <x:c r="G5964" s="194" t="str">
        <x:f>IF(MID(F5964,LEN(F5964)-2,1)="1","Earring",IF(MID(F5964,LEN(F5964)-2,1)="2","Necklace",IF(MID(F5964,LEN(F5964)-2,1)="3","Bracelet",IF(MID(F5964,LEN(F5964)-2,1)="4","Ring",IF(MID(F5964,LEN(F5964)-2,1)="5","Anklet","")))))</x:f>
        <x:v>Necklace</x:v>
      </x:c>
      <x:c r="H5964" s="194">
        <x:v>1</x:v>
      </x:c>
      <x:c r="I5964" s="448" t="s">
        <x:v>7755</x:v>
      </x:c>
    </x:row>
    <x:row r="5965" spans="3:9">
      <x:c r="C5965" s="195" t="s">
        <x:v>10999</x:v>
      </x:c>
      <x:c r="D5965" s="194" t="str">
        <x:f t="shared" si="219"/>
        <x:v>Necklace</x:v>
      </x:c>
      <x:c r="E5965" s="194">
        <x:v>1</x:v>
      </x:c>
      <x:c r="F5965" s="195" t="s">
        <x:v>4495</x:v>
      </x:c>
      <x:c r="G5965" s="194" t="str">
        <x:f>IF(MID(F5965,LEN(F5965)-2,1)="1","Earring",IF(MID(F5965,LEN(F5965)-2,1)="2","Necklace",IF(MID(F5965,LEN(F5965)-2,1)="3","Bracelet",IF(MID(F5965,LEN(F5965)-2,1)="4","Ring",IF(MID(F5965,LEN(F5965)-2,1)="5","Anklet","")))))</x:f>
        <x:v>Earring</x:v>
      </x:c>
      <x:c r="H5965" s="194">
        <x:v>1</x:v>
      </x:c>
      <x:c r="I5965" s="448"/>
    </x:row>
    <x:row r="5966" spans="3:9">
      <x:c r="C5966" s="195" t="s">
        <x:v>11125</x:v>
      </x:c>
      <x:c r="D5966" s="194" t="str">
        <x:f t="shared" si="219"/>
        <x:v>Ring</x:v>
      </x:c>
      <x:c r="E5966" s="194">
        <x:v>1</x:v>
      </x:c>
      <x:c r="F5966" s="195" t="s">
        <x:v>3454</x:v>
      </x:c>
      <x:c r="G5966" s="194" t="str">
        <x:f>IF(MID(F5966,LEN(F5966)-2,1)="1","Earring",IF(MID(F5966,LEN(F5966)-2,1)="2","Necklace",IF(MID(F5966,LEN(F5966)-2,1)="3","Bracelet",IF(MID(F5966,LEN(F5966)-2,1)="4","Ring",IF(MID(F5966,LEN(F5966)-2,1)="5","Anklet","")))))</x:f>
        <x:v>Earring</x:v>
      </x:c>
      <x:c r="H5966" s="194">
        <x:v>1</x:v>
      </x:c>
      <x:c r="I5966" s="448"/>
    </x:row>
    <x:row r="5967" spans="5:5">
      <x:c r="E5967" s="194">
        <x:f>SUM(E5957:E5966)</x:f>
        <x:v>10</x:v>
      </x:c>
    </x:row>
    <x:row r="5968" spans="1:9">
      <x:c r="A5968" s="186">
        <x:v>46149</x:v>
      </x:c>
      <x:c r="B5968" s="452" t="s">
        <x:v>7753</x:v>
      </x:c>
      <x:c r="C5968" s="195" t="s">
        <x:v>4680</x:v>
      </x:c>
      <x:c r="D5968" s="194" t="str">
        <x:f t="shared" ref="D5968:D5976" si="220">IF(MID(C5968,LEN(C5968)-2,1)="1","Earring",IF(MID(C5968,LEN(C5968)-2,1)="2","Necklace",IF(MID(C5968,LEN(C5968)-2,1)="3","Bracelet",IF(MID(C5968,LEN(C5968)-2,1)="4","Ring",IF(MID(C5968,LEN(C5968)-2,1)="5","Anklet","")))))</x:f>
        <x:v>Earring</x:v>
      </x:c>
      <x:c r="E5968" s="194">
        <x:v>1</x:v>
      </x:c>
      <x:c r="F5968" s="233" t="s">
        <x:v>4680</x:v>
      </x:c>
      <x:c r="G5968" s="234" t="str">
        <x:f>IF(MID(F5968,LEN(F5968)-2,1)="1","Earring",IF(MID(F5968,LEN(F5968)-2,1)="2","Necklace",IF(MID(F5968,LEN(F5968)-2,1)="3","Bracelet",IF(MID(F5968,LEN(F5968)-2,1)="4","Ring",IF(MID(F5968,LEN(F5968)-2,1)="5","Anklet","")))))</x:f>
        <x:v>Earring</x:v>
      </x:c>
      <x:c r="H5968" s="234">
        <x:v>1</x:v>
      </x:c>
      <x:c r="I5968" s="448"/>
    </x:row>
    <x:row r="5969" spans="3:9">
      <x:c r="C5969" s="195" t="s">
        <x:v>10998</x:v>
      </x:c>
      <x:c r="D5969" s="194" t="str">
        <x:f t="shared" si="220"/>
        <x:v>Earring</x:v>
      </x:c>
      <x:c r="E5969" s="194">
        <x:v>1</x:v>
      </x:c>
      <x:c r="F5969" s="233" t="s">
        <x:v>10998</x:v>
      </x:c>
      <x:c r="G5969" s="234" t="str">
        <x:f>IF(MID(F5969,LEN(F5969)-2,1)="1","Earring",IF(MID(F5969,LEN(F5969)-2,1)="2","Necklace",IF(MID(F5969,LEN(F5969)-2,1)="3","Bracelet",IF(MID(F5969,LEN(F5969)-2,1)="4","Ring",IF(MID(F5969,LEN(F5969)-2,1)="5","Anklet","")))))</x:f>
        <x:v>Earring</x:v>
      </x:c>
      <x:c r="H5969" s="234">
        <x:v>1</x:v>
      </x:c>
      <x:c r="I5969" s="448" t="s">
        <x:v>7755</x:v>
      </x:c>
    </x:row>
    <x:row r="5970" spans="3:9">
      <x:c r="C5970" s="195" t="s">
        <x:v>10955</x:v>
      </x:c>
      <x:c r="D5970" s="194" t="str">
        <x:f t="shared" si="220"/>
        <x:v>Earring</x:v>
      </x:c>
      <x:c r="E5970" s="194">
        <x:v>1</x:v>
      </x:c>
      <x:c r="F5970" s="195" t="s">
        <x:v>6755</x:v>
      </x:c>
      <x:c r="G5970" s="194" t="str">
        <x:f>IF(MID(F5970,LEN(F5970)-2,1)="1","Earring",IF(MID(F5970,LEN(F5970)-2,1)="2","Necklace",IF(MID(F5970,LEN(F5970)-2,1)="3","Bracelet",IF(MID(F5970,LEN(F5970)-2,1)="4","Ring",IF(MID(F5970,LEN(F5970)-2,1)="5","Anklet","")))))</x:f>
        <x:v>Necklace</x:v>
      </x:c>
      <x:c r="H5970" s="194">
        <x:v>1</x:v>
      </x:c>
      <x:c r="I5970" s="448"/>
    </x:row>
    <x:row r="5971" spans="3:9">
      <x:c r="C5971" s="195" t="s">
        <x:v>9453</x:v>
      </x:c>
      <x:c r="D5971" s="194" t="str">
        <x:f t="shared" si="220"/>
        <x:v>Earring</x:v>
      </x:c>
      <x:c r="E5971" s="194">
        <x:v>1</x:v>
      </x:c>
      <x:c r="F5971" s="195" t="s">
        <x:v>4725</x:v>
      </x:c>
      <x:c r="G5971" s="194" t="str">
        <x:f>IF(MID(F5971,LEN(F5971)-2,1)="1","Earring",IF(MID(F5971,LEN(F5971)-2,1)="2","Necklace",IF(MID(F5971,LEN(F5971)-2,1)="3","Bracelet",IF(MID(F5971,LEN(F5971)-2,1)="4","Ring",IF(MID(F5971,LEN(F5971)-2,1)="5","Anklet","")))))</x:f>
        <x:v>Necklace</x:v>
      </x:c>
      <x:c r="H5971" s="194">
        <x:v>1</x:v>
      </x:c>
      <x:c r="I5971" s="448"/>
    </x:row>
    <x:row r="5972" spans="3:9">
      <x:c r="C5972" s="195" t="s">
        <x:v>3449</x:v>
      </x:c>
      <x:c r="D5972" s="194" t="str">
        <x:f t="shared" si="220"/>
        <x:v>Earring</x:v>
      </x:c>
      <x:c r="E5972" s="194">
        <x:v>1</x:v>
      </x:c>
      <x:c r="F5972" s="195" t="s">
        <x:v>10955</x:v>
      </x:c>
      <x:c r="G5972" s="194" t="str">
        <x:f>IF(MID(F5972,LEN(F5972)-2,1)="1","Earring",IF(MID(F5972,LEN(F5972)-2,1)="2","Necklace",IF(MID(F5972,LEN(F5972)-2,1)="3","Bracelet",IF(MID(F5972,LEN(F5972)-2,1)="4","Ring",IF(MID(F5972,LEN(F5972)-2,1)="5","Anklet","")))))</x:f>
        <x:v>Earring</x:v>
      </x:c>
      <x:c r="H5972" s="194">
        <x:v>1</x:v>
      </x:c>
      <x:c r="I5972" s="448"/>
    </x:row>
    <x:row r="5973" spans="3:9">
      <x:c r="C5973" s="195" t="s">
        <x:v>1801</x:v>
      </x:c>
      <x:c r="D5973" s="194" t="s">
        <x:v>6843</x:v>
      </x:c>
      <x:c r="E5973" s="194">
        <x:v>1</x:v>
      </x:c>
      <x:c r="F5973" s="195" t="s">
        <x:v>9453</x:v>
      </x:c>
      <x:c r="G5973" s="194" t="str">
        <x:f>IF(MID(F5973,LEN(F5973)-2,1)="1","Earring",IF(MID(F5973,LEN(F5973)-2,1)="2","Necklace",IF(MID(F5973,LEN(F5973)-2,1)="3","Bracelet",IF(MID(F5973,LEN(F5973)-2,1)="4","Ring",IF(MID(F5973,LEN(F5973)-2,1)="5","Anklet","")))))</x:f>
        <x:v>Earring</x:v>
      </x:c>
      <x:c r="H5973" s="194">
        <x:v>1</x:v>
      </x:c>
      <x:c r="I5973" s="448"/>
    </x:row>
    <x:row r="5974" spans="3:9">
      <x:c r="C5974" s="195" t="s">
        <x:v>6755</x:v>
      </x:c>
      <x:c r="D5974" s="194" t="str">
        <x:f t="shared" si="220"/>
        <x:v>Necklace</x:v>
      </x:c>
      <x:c r="E5974" s="194">
        <x:v>1</x:v>
      </x:c>
      <x:c r="F5974" s="233" t="s">
        <x:v>3471</x:v>
      </x:c>
      <x:c r="G5974" s="234" t="str">
        <x:f>IF(MID(F5974,LEN(F5974)-2,1)="1","Earring",IF(MID(F5974,LEN(F5974)-2,1)="2","Necklace",IF(MID(F5974,LEN(F5974)-2,1)="3","Bracelet",IF(MID(F5974,LEN(F5974)-2,1)="4","Ring",IF(MID(F5974,LEN(F5974)-2,1)="5","Anklet","")))))</x:f>
        <x:v>Ring</x:v>
      </x:c>
      <x:c r="H5974" s="234">
        <x:v>1</x:v>
      </x:c>
      <x:c r="I5974" s="448"/>
    </x:row>
    <x:row r="5975" spans="3:9">
      <x:c r="C5975" s="195" t="s">
        <x:v>4725</x:v>
      </x:c>
      <x:c r="D5975" s="194" t="str">
        <x:f t="shared" si="220"/>
        <x:v>Necklace</x:v>
      </x:c>
      <x:c r="E5975" s="194">
        <x:v>1</x:v>
      </x:c>
      <x:c r="F5975" s="233" t="s">
        <x:v>3449</x:v>
      </x:c>
      <x:c r="G5975" s="234" t="str">
        <x:f>IF(MID(F5975,LEN(F5975)-2,1)="1","Earring",IF(MID(F5975,LEN(F5975)-2,1)="2","Necklace",IF(MID(F5975,LEN(F5975)-2,1)="3","Bracelet",IF(MID(F5975,LEN(F5975)-2,1)="4","Ring",IF(MID(F5975,LEN(F5975)-2,1)="5","Anklet","")))))</x:f>
        <x:v>Earring</x:v>
      </x:c>
      <x:c r="H5975" s="234">
        <x:v>1</x:v>
      </x:c>
      <x:c r="I5975" s="448"/>
    </x:row>
    <x:row r="5976" spans="3:9">
      <x:c r="C5976" s="195" t="s">
        <x:v>3471</x:v>
      </x:c>
      <x:c r="D5976" s="194" t="str">
        <x:f t="shared" si="220"/>
        <x:v>Ring</x:v>
      </x:c>
      <x:c r="E5976" s="194">
        <x:v>1</x:v>
      </x:c>
      <x:c r="F5976" s="233" t="s">
        <x:v>1801</x:v>
      </x:c>
      <x:c r="G5976" s="234" t="s">
        <x:v>6843</x:v>
      </x:c>
      <x:c r="H5976" s="234">
        <x:v>1</x:v>
      </x:c>
      <x:c r="I5976" s="448" t="s">
        <x:v>4958</x:v>
      </x:c>
    </x:row>
    <x:row r="5977" spans="5:5">
      <x:c r="E5977" s="194">
        <x:f>SUM(E5968:E5976)</x:f>
        <x:v>9</x:v>
      </x:c>
    </x:row>
    <x:row r="5978" spans="1:9">
      <x:c r="A5978" s="186">
        <x:v>46150</x:v>
      </x:c>
      <x:c r="B5978" s="452" t="s">
        <x:v>7716</x:v>
      </x:c>
      <x:c r="C5978" s="195" t="s">
        <x:v>9240</x:v>
      </x:c>
      <x:c r="D5978" s="194" t="str">
        <x:f t="shared" ref="D5978:D5986" si="221">IF(MID(C5978,LEN(C5978)-2,1)="1","Earring",IF(MID(C5978,LEN(C5978)-2,1)="2","Necklace",IF(MID(C5978,LEN(C5978)-2,1)="3","Bracelet",IF(MID(C5978,LEN(C5978)-2,1)="4","Ring",IF(MID(C5978,LEN(C5978)-2,1)="5","Anklet","")))))</x:f>
        <x:v>Anklet</x:v>
      </x:c>
      <x:c r="E5978" s="194">
        <x:v>1</x:v>
      </x:c>
      <x:c r="F5978" s="233" t="s">
        <x:v>9283</x:v>
      </x:c>
      <x:c r="G5978" s="234" t="str">
        <x:f>IF(MID(F5978,LEN(F5978)-2,1)="1","Earring",IF(MID(F5978,LEN(F5978)-2,1)="2","Necklace",IF(MID(F5978,LEN(F5978)-2,1)="3","Bracelet",IF(MID(F5978,LEN(F5978)-2,1)="4","Ring",IF(MID(F5978,LEN(F5978)-2,1)="5","Anklet","")))))</x:f>
        <x:v>Ring</x:v>
      </x:c>
      <x:c r="H5978" s="234">
        <x:v>1</x:v>
      </x:c>
      <x:c r="I5978" s="448"/>
    </x:row>
    <x:row r="5979" spans="3:9">
      <x:c r="C5979" s="195" t="s">
        <x:v>11145</x:v>
      </x:c>
      <x:c r="D5979" s="194" t="str">
        <x:f t="shared" si="221"/>
        <x:v>Anklet</x:v>
      </x:c>
      <x:c r="E5979" s="194">
        <x:v>1</x:v>
      </x:c>
      <x:c r="F5979" s="195" t="s">
        <x:v>11096</x:v>
      </x:c>
      <x:c r="G5979" s="194" t="str">
        <x:f>IF(MID(F5979,LEN(F5979)-2,1)="1","Earring",IF(MID(F5979,LEN(F5979)-2,1)="2","Necklace",IF(MID(F5979,LEN(F5979)-2,1)="3","Bracelet",IF(MID(F5979,LEN(F5979)-2,1)="4","Ring",IF(MID(F5979,LEN(F5979)-2,1)="5","Anklet","")))))</x:f>
        <x:v>Ring</x:v>
      </x:c>
      <x:c r="H5979" s="194">
        <x:v>1</x:v>
      </x:c>
      <x:c r="I5979" s="448"/>
    </x:row>
    <x:row r="5980" spans="3:9">
      <x:c r="C5980" s="195" t="s">
        <x:v>1829</x:v>
      </x:c>
      <x:c r="D5980" s="194" t="s">
        <x:v>2999</x:v>
      </x:c>
      <x:c r="E5980" s="194">
        <x:v>1</x:v>
      </x:c>
      <x:c r="F5980" s="195" t="s">
        <x:v>10924</x:v>
      </x:c>
      <x:c r="G5980" s="194" t="s">
        <x:v>6843</x:v>
      </x:c>
      <x:c r="H5980" s="194">
        <x:v>1</x:v>
      </x:c>
      <x:c r="I5980" s="448" t="s">
        <x:v>7755</x:v>
      </x:c>
    </x:row>
    <x:row r="5981" spans="3:9">
      <x:c r="C5981" s="195" t="s">
        <x:v>11126</x:v>
      </x:c>
      <x:c r="D5981" s="194" t="str">
        <x:f t="shared" si="221"/>
        <x:v>Bracelet</x:v>
      </x:c>
      <x:c r="E5981" s="194">
        <x:v>1</x:v>
      </x:c>
      <x:c r="F5981" s="233" t="s">
        <x:v>9240</x:v>
      </x:c>
      <x:c r="G5981" s="234" t="str">
        <x:f>IF(MID(F5981,LEN(F5981)-2,1)="1","Earring",IF(MID(F5981,LEN(F5981)-2,1)="2","Necklace",IF(MID(F5981,LEN(F5981)-2,1)="3","Bracelet",IF(MID(F5981,LEN(F5981)-2,1)="4","Ring",IF(MID(F5981,LEN(F5981)-2,1)="5","Anklet","")))))</x:f>
        <x:v>Anklet</x:v>
      </x:c>
      <x:c r="H5981" s="234">
        <x:v>1</x:v>
      </x:c>
      <x:c r="I5981" s="448"/>
    </x:row>
    <x:row r="5982" spans="3:9">
      <x:c r="C5982" s="195" t="s">
        <x:v>10917</x:v>
      </x:c>
      <x:c r="D5982" s="194" t="str">
        <x:f t="shared" si="221"/>
        <x:v>Earring</x:v>
      </x:c>
      <x:c r="E5982" s="194">
        <x:v>1</x:v>
      </x:c>
      <x:c r="F5982" s="233" t="s">
        <x:v>11126</x:v>
      </x:c>
      <x:c r="G5982" s="234" t="str">
        <x:f>IF(MID(F5982,LEN(F5982)-2,1)="1","Earring",IF(MID(F5982,LEN(F5982)-2,1)="2","Necklace",IF(MID(F5982,LEN(F5982)-2,1)="3","Bracelet",IF(MID(F5982,LEN(F5982)-2,1)="4","Ring",IF(MID(F5982,LEN(F5982)-2,1)="5","Anklet","")))))</x:f>
        <x:v>Bracelet</x:v>
      </x:c>
      <x:c r="H5982" s="234">
        <x:v>1</x:v>
      </x:c>
      <x:c r="I5982" s="448"/>
    </x:row>
    <x:row r="5983" spans="3:9">
      <x:c r="C5983" s="195" t="s">
        <x:v>10924</x:v>
      </x:c>
      <x:c r="D5983" s="194" t="s">
        <x:v>6843</x:v>
      </x:c>
      <x:c r="E5983" s="194">
        <x:v>1</x:v>
      </x:c>
      <x:c r="F5983" s="233" t="s">
        <x:v>11123</x:v>
      </x:c>
      <x:c r="G5983" s="234" t="str">
        <x:f>IF(MID(F5983,LEN(F5983)-2,1)="1","Earring",IF(MID(F5983,LEN(F5983)-2,1)="2","Necklace",IF(MID(F5983,LEN(F5983)-2,1)="3","Bracelet",IF(MID(F5983,LEN(F5983)-2,1)="4","Ring",IF(MID(F5983,LEN(F5983)-2,1)="5","Anklet","")))))</x:f>
        <x:v>Ring</x:v>
      </x:c>
      <x:c r="H5983" s="234">
        <x:v>1</x:v>
      </x:c>
      <x:c r="I5983" s="448" t="s">
        <x:v>7755</x:v>
      </x:c>
    </x:row>
    <x:row r="5984" spans="3:9">
      <x:c r="C5984" s="195" t="s">
        <x:v>9548</x:v>
      </x:c>
      <x:c r="D5984" s="194" t="str">
        <x:f t="shared" si="221"/>
        <x:v>Ring</x:v>
      </x:c>
      <x:c r="E5984" s="194">
        <x:v>1</x:v>
      </x:c>
      <x:c r="F5984" s="195" t="s">
        <x:v>1829</x:v>
      </x:c>
      <x:c r="G5984" s="194" t="s">
        <x:v>2999</x:v>
      </x:c>
      <x:c r="H5984" s="194">
        <x:v>1</x:v>
      </x:c>
      <x:c r="I5984" s="448"/>
    </x:row>
    <x:row r="5985" spans="3:9">
      <x:c r="C5985" s="195" t="s">
        <x:v>11096</x:v>
      </x:c>
      <x:c r="D5985" s="194" t="str">
        <x:f t="shared" si="221"/>
        <x:v>Ring</x:v>
      </x:c>
      <x:c r="E5985" s="194">
        <x:v>1</x:v>
      </x:c>
      <x:c r="F5985" s="195" t="s">
        <x:v>11145</x:v>
      </x:c>
      <x:c r="G5985" s="194" t="str">
        <x:f>IF(MID(F5985,LEN(F5985)-2,1)="1","Earring",IF(MID(F5985,LEN(F5985)-2,1)="2","Necklace",IF(MID(F5985,LEN(F5985)-2,1)="3","Bracelet",IF(MID(F5985,LEN(F5985)-2,1)="4","Ring",IF(MID(F5985,LEN(F5985)-2,1)="5","Anklet","")))))</x:f>
        <x:v>Anklet</x:v>
      </x:c>
      <x:c r="H5985" s="194">
        <x:v>1</x:v>
      </x:c>
      <x:c r="I5985" s="448"/>
    </x:row>
    <x:row r="5986" spans="3:9">
      <x:c r="C5986" s="195" t="s">
        <x:v>11123</x:v>
      </x:c>
      <x:c r="D5986" s="194" t="str">
        <x:f t="shared" si="221"/>
        <x:v>Ring</x:v>
      </x:c>
      <x:c r="E5986" s="194">
        <x:v>1</x:v>
      </x:c>
      <x:c r="F5986" s="233" t="s">
        <x:v>10917</x:v>
      </x:c>
      <x:c r="G5986" s="234" t="str">
        <x:f>IF(MID(F5986,LEN(F5986)-2,1)="1","Earring",IF(MID(F5986,LEN(F5986)-2,1)="2","Necklace",IF(MID(F5986,LEN(F5986)-2,1)="3","Bracelet",IF(MID(F5986,LEN(F5986)-2,1)="4","Ring",IF(MID(F5986,LEN(F5986)-2,1)="5","Anklet","")))))</x:f>
        <x:v>Earring</x:v>
      </x:c>
      <x:c r="H5986" s="234">
        <x:v>1</x:v>
      </x:c>
      <x:c r="I5986" s="448"/>
    </x:row>
    <x:row r="5987" spans="5:5">
      <x:c r="E5987" s="194">
        <x:f>SUM(E5978:E5986)</x:f>
        <x:v>9</x:v>
      </x:c>
    </x:row>
    <x:row r="5988" spans="1:9">
      <x:c r="A5988" s="186">
        <x:v>46151</x:v>
      </x:c>
      <x:c r="B5988" s="452" t="s">
        <x:v>7734</x:v>
      </x:c>
      <x:c r="C5988" s="195" t="s">
        <x:v>4387</x:v>
      </x:c>
      <x:c r="D5988" s="194" t="str">
        <x:f t="shared" ref="D5988:D5991" si="222">IF(MID(C5988,LEN(C5988)-2,1)="1","Earring",IF(MID(C5988,LEN(C5988)-2,1)="2","Necklace",IF(MID(C5988,LEN(C5988)-2,1)="3","Bracelet",IF(MID(C5988,LEN(C5988)-2,1)="4","Ring",IF(MID(C5988,LEN(C5988)-2,1)="5","Anklet","")))))</x:f>
        <x:v>Bracelet</x:v>
      </x:c>
      <x:c r="E5988" s="194">
        <x:v>1</x:v>
      </x:c>
      <x:c r="F5988" s="195" t="s">
        <x:v>10888</x:v>
      </x:c>
      <x:c r="G5988" s="194" t="str">
        <x:f>IF(MID(F5988,LEN(F5988)-2,1)="1","Earring",IF(MID(F5988,LEN(F5988)-2,1)="2","Necklace",IF(MID(F5988,LEN(F5988)-2,1)="3","Bracelet",IF(MID(F5988,LEN(F5988)-2,1)="4","Ring",IF(MID(F5988,LEN(F5988)-2,1)="5","Anklet","")))))</x:f>
        <x:v>Earring</x:v>
      </x:c>
      <x:c r="H5988" s="194">
        <x:v>1</x:v>
      </x:c>
      <x:c r="I5988" s="448">
        <x:v>-1</x:v>
      </x:c>
    </x:row>
    <x:row r="5989" spans="3:9">
      <x:c r="C5989" s="195" t="s">
        <x:v>10990</x:v>
      </x:c>
      <x:c r="D5989" s="194" t="str">
        <x:f t="shared" si="222"/>
        <x:v>Bracelet</x:v>
      </x:c>
      <x:c r="E5989" s="194">
        <x:v>1</x:v>
      </x:c>
      <x:c r="F5989" s="195" t="s">
        <x:v>4387</x:v>
      </x:c>
      <x:c r="G5989" s="194" t="str">
        <x:f>IF(MID(F5989,LEN(F5989)-2,1)="1","Earring",IF(MID(F5989,LEN(F5989)-2,1)="2","Necklace",IF(MID(F5989,LEN(F5989)-2,1)="3","Bracelet",IF(MID(F5989,LEN(F5989)-2,1)="4","Ring",IF(MID(F5989,LEN(F5989)-2,1)="5","Anklet","")))))</x:f>
        <x:v>Bracelet</x:v>
      </x:c>
      <x:c r="H5989" s="194">
        <x:v>1</x:v>
      </x:c>
      <x:c r="I5989" s="448" t="s">
        <x:v>7755</x:v>
      </x:c>
    </x:row>
    <x:row r="5990" spans="3:9">
      <x:c r="C5990" s="195" t="s">
        <x:v>6838</x:v>
      </x:c>
      <x:c r="D5990" s="194" t="str">
        <x:f t="shared" si="222"/>
        <x:v>Bracelet</x:v>
      </x:c>
      <x:c r="E5990" s="194">
        <x:v>1</x:v>
      </x:c>
      <x:c r="F5990" s="195" t="s">
        <x:v>10990</x:v>
      </x:c>
      <x:c r="G5990" s="194" t="str">
        <x:f>IF(MID(F5990,LEN(F5990)-2,1)="1","Earring",IF(MID(F5990,LEN(F5990)-2,1)="2","Necklace",IF(MID(F5990,LEN(F5990)-2,1)="3","Bracelet",IF(MID(F5990,LEN(F5990)-2,1)="4","Ring",IF(MID(F5990,LEN(F5990)-2,1)="5","Anklet","")))))</x:f>
        <x:v>Bracelet</x:v>
      </x:c>
      <x:c r="H5990" s="194">
        <x:v>1</x:v>
      </x:c>
      <x:c r="I5990" s="448"/>
    </x:row>
    <x:row r="5991" spans="3:9">
      <x:c r="C5991" s="195" t="s">
        <x:v>4288</x:v>
      </x:c>
      <x:c r="D5991" s="194" t="str">
        <x:f t="shared" si="222"/>
        <x:v>Earring</x:v>
      </x:c>
      <x:c r="E5991" s="194">
        <x:v>1</x:v>
      </x:c>
      <x:c r="F5991" s="195" t="s">
        <x:v>6838</x:v>
      </x:c>
      <x:c r="G5991" s="194" t="str">
        <x:f>IF(MID(F5991,LEN(F5991)-2,1)="1","Earring",IF(MID(F5991,LEN(F5991)-2,1)="2","Necklace",IF(MID(F5991,LEN(F5991)-2,1)="3","Bracelet",IF(MID(F5991,LEN(F5991)-2,1)="4","Ring",IF(MID(F5991,LEN(F5991)-2,1)="5","Anklet","")))))</x:f>
        <x:v>Bracelet</x:v>
      </x:c>
      <x:c r="H5991" s="194">
        <x:v>1</x:v>
      </x:c>
      <x:c r="I5991" s="448"/>
    </x:row>
    <x:row r="5992" spans="5:5">
      <x:c r="E5992" s="194">
        <x:f>SUM(E5988:E5991)</x:f>
        <x:v>4</x:v>
      </x:c>
    </x:row>
    <x:row r="5993" spans="1:9">
      <x:c r="A5993" s="186">
        <x:v>46152</x:v>
      </x:c>
      <x:c r="B5993" s="452" t="s">
        <x:v>7772</x:v>
      </x:c>
      <x:c r="C5993" s="195" t="s">
        <x:v>9239</x:v>
      </x:c>
      <x:c r="D5993" s="194" t="str">
        <x:f t="shared" ref="D5993:D6012" si="223">IF(MID(C5993,LEN(C5993)-2,1)="1","Earring",IF(MID(C5993,LEN(C5993)-2,1)="2","Necklace",IF(MID(C5993,LEN(C5993)-2,1)="3","Bracelet",IF(MID(C5993,LEN(C5993)-2,1)="4","Ring",IF(MID(C5993,LEN(C5993)-2,1)="5","Anklet","")))))</x:f>
        <x:v>Anklet</x:v>
      </x:c>
      <x:c r="E5993" s="194">
        <x:v>1</x:v>
      </x:c>
      <x:c r="F5993" s="233" t="s">
        <x:v>4436</x:v>
      </x:c>
      <x:c r="G5993" s="234" t="str">
        <x:f>IF(MID(F5993,LEN(F5993)-2,1)="1","Earring",IF(MID(F5993,LEN(F5993)-2,1)="2","Necklace",IF(MID(F5993,LEN(F5993)-2,1)="3","Bracelet",IF(MID(F5993,LEN(F5993)-2,1)="4","Ring",IF(MID(F5993,LEN(F5993)-2,1)="5","Anklet","")))))</x:f>
        <x:v>Bracelet</x:v>
      </x:c>
      <x:c r="H5993" s="234">
        <x:v>1</x:v>
      </x:c>
      <x:c r="I5993" s="448">
        <x:v>-1</x:v>
      </x:c>
    </x:row>
    <x:row r="5994" spans="3:9">
      <x:c r="C5994" s="195" t="s">
        <x:v>3343</x:v>
      </x:c>
      <x:c r="D5994" s="194" t="str">
        <x:f t="shared" si="223"/>
        <x:v>Anklet</x:v>
      </x:c>
      <x:c r="E5994" s="194">
        <x:v>2</x:v>
      </x:c>
      <x:c r="F5994" s="233" t="s">
        <x:v>6815</x:v>
      </x:c>
      <x:c r="G5994" s="234" t="str">
        <x:f>IF(MID(F5994,LEN(F5994)-2,1)="1","Earring",IF(MID(F5994,LEN(F5994)-2,1)="2","Necklace",IF(MID(F5994,LEN(F5994)-2,1)="3","Bracelet",IF(MID(F5994,LEN(F5994)-2,1)="4","Ring",IF(MID(F5994,LEN(F5994)-2,1)="5","Anklet","")))))</x:f>
        <x:v>Earring</x:v>
      </x:c>
      <x:c r="H5994" s="234">
        <x:v>1</x:v>
      </x:c>
      <x:c r="I5994" s="448" t="s">
        <x:v>4958</x:v>
      </x:c>
    </x:row>
    <x:row r="5995" spans="3:9">
      <x:c r="C5995" s="195" t="s">
        <x:v>2013</x:v>
      </x:c>
      <x:c r="D5995" s="194" t="str">
        <x:f t="shared" si="223"/>
        <x:v>Bracelet</x:v>
      </x:c>
      <x:c r="E5995" s="194">
        <x:v>1</x:v>
      </x:c>
      <x:c r="F5995" s="233" t="s">
        <x:v>8873</x:v>
      </x:c>
      <x:c r="G5995" s="234" t="str">
        <x:f>IF(MID(F5995,LEN(F5995)-2,1)="1","Earring",IF(MID(F5995,LEN(F5995)-2,1)="2","Necklace",IF(MID(F5995,LEN(F5995)-2,1)="3","Bracelet",IF(MID(F5995,LEN(F5995)-2,1)="4","Ring",IF(MID(F5995,LEN(F5995)-2,1)="5","Anklet","")))))</x:f>
        <x:v>Earring</x:v>
      </x:c>
      <x:c r="H5995" s="234">
        <x:v>1</x:v>
      </x:c>
      <x:c r="I5995" s="448" t="s">
        <x:v>4958</x:v>
      </x:c>
    </x:row>
    <x:row r="5996" spans="3:9">
      <x:c r="C5996" s="195" t="s">
        <x:v>11041</x:v>
      </x:c>
      <x:c r="D5996" s="194" t="str">
        <x:f t="shared" si="223"/>
        <x:v>Bracelet</x:v>
      </x:c>
      <x:c r="E5996" s="194">
        <x:v>1</x:v>
      </x:c>
      <x:c r="F5996" s="195" t="s">
        <x:v>11007</x:v>
      </x:c>
      <x:c r="G5996" s="194" t="str">
        <x:f>IF(MID(F5996,LEN(F5996)-2,1)="1","Earring",IF(MID(F5996,LEN(F5996)-2,1)="2","Necklace",IF(MID(F5996,LEN(F5996)-2,1)="3","Bracelet",IF(MID(F5996,LEN(F5996)-2,1)="4","Ring",IF(MID(F5996,LEN(F5996)-2,1)="5","Anklet","")))))</x:f>
        <x:v>Earring</x:v>
      </x:c>
      <x:c r="H5996" s="194">
        <x:v>1</x:v>
      </x:c>
      <x:c r="I5996" s="448"/>
    </x:row>
    <x:row r="5997" spans="3:9">
      <x:c r="C5997" s="195" t="s">
        <x:v>4520</x:v>
      </x:c>
      <x:c r="D5997" s="194" t="str">
        <x:f t="shared" si="223"/>
        <x:v>Bracelet</x:v>
      </x:c>
      <x:c r="E5997" s="194">
        <x:v>1</x:v>
      </x:c>
      <x:c r="F5997" s="195" t="s">
        <x:v>11041</x:v>
      </x:c>
      <x:c r="G5997" s="194" t="str">
        <x:f>IF(MID(F5997,LEN(F5997)-2,1)="1","Earring",IF(MID(F5997,LEN(F5997)-2,1)="2","Necklace",IF(MID(F5997,LEN(F5997)-2,1)="3","Bracelet",IF(MID(F5997,LEN(F5997)-2,1)="4","Ring",IF(MID(F5997,LEN(F5997)-2,1)="5","Anklet","")))))</x:f>
        <x:v>Bracelet</x:v>
      </x:c>
      <x:c r="H5997" s="194">
        <x:v>1</x:v>
      </x:c>
      <x:c r="I5997" s="448"/>
    </x:row>
    <x:row r="5998" spans="3:9">
      <x:c r="C5998" s="195" t="s">
        <x:v>10946</x:v>
      </x:c>
      <x:c r="D5998" s="194" t="str">
        <x:f t="shared" si="223"/>
        <x:v>Bracelet</x:v>
      </x:c>
      <x:c r="E5998" s="194">
        <x:v>1</x:v>
      </x:c>
      <x:c r="F5998" s="195" t="s">
        <x:v>4520</x:v>
      </x:c>
      <x:c r="G5998" s="194" t="str">
        <x:f>IF(MID(F5998,LEN(F5998)-2,1)="1","Earring",IF(MID(F5998,LEN(F5998)-2,1)="2","Necklace",IF(MID(F5998,LEN(F5998)-2,1)="3","Bracelet",IF(MID(F5998,LEN(F5998)-2,1)="4","Ring",IF(MID(F5998,LEN(F5998)-2,1)="5","Anklet","")))))</x:f>
        <x:v>Bracelet</x:v>
      </x:c>
      <x:c r="H5998" s="194">
        <x:v>1</x:v>
      </x:c>
      <x:c r="I5998" s="448"/>
    </x:row>
    <x:row r="5999" spans="3:9">
      <x:c r="C5999" s="195" t="s">
        <x:v>11046</x:v>
      </x:c>
      <x:c r="D5999" s="194" t="s">
        <x:v>1924</x:v>
      </x:c>
      <x:c r="E5999" s="194">
        <x:v>1</x:v>
      </x:c>
      <x:c r="F5999" s="195" t="s">
        <x:v>4741</x:v>
      </x:c>
      <x:c r="G5999" s="194" t="str">
        <x:f>IF(MID(F5999,LEN(F5999)-2,1)="1","Earring",IF(MID(F5999,LEN(F5999)-2,1)="2","Necklace",IF(MID(F5999,LEN(F5999)-2,1)="3","Bracelet",IF(MID(F5999,LEN(F5999)-2,1)="4","Ring",IF(MID(F5999,LEN(F5999)-2,1)="5","Anklet","")))))</x:f>
        <x:v>Necklace</x:v>
      </x:c>
      <x:c r="H5999" s="194">
        <x:v>1</x:v>
      </x:c>
      <x:c r="I5999" s="448" t="s">
        <x:v>4958</x:v>
      </x:c>
    </x:row>
    <x:row r="6000" spans="3:9">
      <x:c r="C6000" s="195" t="s">
        <x:v>6815</x:v>
      </x:c>
      <x:c r="D6000" s="194" t="str">
        <x:f t="shared" si="223"/>
        <x:v>Earring</x:v>
      </x:c>
      <x:c r="E6000" s="194">
        <x:v>1</x:v>
      </x:c>
      <x:c r="F6000" s="195" t="s">
        <x:v>11091</x:v>
      </x:c>
      <x:c r="G6000" s="194" t="str">
        <x:f>IF(MID(F6000,LEN(F6000)-2,1)="1","Earring",IF(MID(F6000,LEN(F6000)-2,1)="2","Necklace",IF(MID(F6000,LEN(F6000)-2,1)="3","Bracelet",IF(MID(F6000,LEN(F6000)-2,1)="4","Ring",IF(MID(F6000,LEN(F6000)-2,1)="5","Anklet","")))))</x:f>
        <x:v>Necklace</x:v>
      </x:c>
      <x:c r="H6000" s="194">
        <x:v>1</x:v>
      </x:c>
      <x:c r="I6000" s="448"/>
    </x:row>
    <x:row r="6001" spans="3:9">
      <x:c r="C6001" s="195" t="s">
        <x:v>8873</x:v>
      </x:c>
      <x:c r="D6001" s="194" t="str">
        <x:f t="shared" si="223"/>
        <x:v>Earring</x:v>
      </x:c>
      <x:c r="E6001" s="194">
        <x:v>1</x:v>
      </x:c>
      <x:c r="F6001" s="195" t="s">
        <x:v>10946</x:v>
      </x:c>
      <x:c r="G6001" s="194" t="str">
        <x:f>IF(MID(F6001,LEN(F6001)-2,1)="1","Earring",IF(MID(F6001,LEN(F6001)-2,1)="2","Necklace",IF(MID(F6001,LEN(F6001)-2,1)="3","Bracelet",IF(MID(F6001,LEN(F6001)-2,1)="4","Ring",IF(MID(F6001,LEN(F6001)-2,1)="5","Anklet","")))))</x:f>
        <x:v>Bracelet</x:v>
      </x:c>
      <x:c r="H6001" s="194">
        <x:v>1</x:v>
      </x:c>
      <x:c r="I6001" s="448"/>
    </x:row>
    <x:row r="6002" spans="3:9">
      <x:c r="C6002" s="195" t="s">
        <x:v>11007</x:v>
      </x:c>
      <x:c r="D6002" s="194" t="str">
        <x:f t="shared" si="223"/>
        <x:v>Earring</x:v>
      </x:c>
      <x:c r="E6002" s="194">
        <x:v>1</x:v>
      </x:c>
      <x:c r="F6002" s="195" t="s">
        <x:v>11046</x:v>
      </x:c>
      <x:c r="G6002" s="194" t="s">
        <x:v>1924</x:v>
      </x:c>
      <x:c r="H6002" s="194">
        <x:v>1</x:v>
      </x:c>
      <x:c r="I6002" s="448" t="s">
        <x:v>7755</x:v>
      </x:c>
    </x:row>
    <x:row r="6003" spans="3:9">
      <x:c r="C6003" s="195" t="s">
        <x:v>6154</x:v>
      </x:c>
      <x:c r="D6003" s="194" t="str">
        <x:f t="shared" si="223"/>
        <x:v>Earring</x:v>
      </x:c>
      <x:c r="E6003" s="194">
        <x:v>1</x:v>
      </x:c>
      <x:c r="F6003" s="233" t="s">
        <x:v>9239</x:v>
      </x:c>
      <x:c r="G6003" s="234" t="str">
        <x:f>IF(MID(F6003,LEN(F6003)-2,1)="1","Earring",IF(MID(F6003,LEN(F6003)-2,1)="2","Necklace",IF(MID(F6003,LEN(F6003)-2,1)="3","Bracelet",IF(MID(F6003,LEN(F6003)-2,1)="4","Ring",IF(MID(F6003,LEN(F6003)-2,1)="5","Anklet","")))))</x:f>
        <x:v>Anklet</x:v>
      </x:c>
      <x:c r="H6003" s="234">
        <x:v>1</x:v>
      </x:c>
      <x:c r="I6003" s="448"/>
    </x:row>
    <x:row r="6004" spans="3:9">
      <x:c r="C6004" s="195" t="s">
        <x:v>4658</x:v>
      </x:c>
      <x:c r="D6004" s="194" t="str">
        <x:f t="shared" si="223"/>
        <x:v>Earring</x:v>
      </x:c>
      <x:c r="E6004" s="194">
        <x:v>1</x:v>
      </x:c>
      <x:c r="F6004" s="233" t="s">
        <x:v>3343</x:v>
      </x:c>
      <x:c r="G6004" s="234" t="str">
        <x:f>IF(MID(F6004,LEN(F6004)-2,1)="1","Earring",IF(MID(F6004,LEN(F6004)-2,1)="2","Necklace",IF(MID(F6004,LEN(F6004)-2,1)="3","Bracelet",IF(MID(F6004,LEN(F6004)-2,1)="4","Ring",IF(MID(F6004,LEN(F6004)-2,1)="5","Anklet","")))))</x:f>
        <x:v>Anklet</x:v>
      </x:c>
      <x:c r="H6004" s="234">
        <x:v>2</x:v>
      </x:c>
      <x:c r="I6004" s="448"/>
    </x:row>
    <x:row r="6005" spans="3:9">
      <x:c r="C6005" s="195" t="s">
        <x:v>4699</x:v>
      </x:c>
      <x:c r="D6005" s="194" t="str">
        <x:f t="shared" si="223"/>
        <x:v>Earring</x:v>
      </x:c>
      <x:c r="E6005" s="194">
        <x:v>1</x:v>
      </x:c>
      <x:c r="F6005" s="233" t="s">
        <x:v>11027</x:v>
      </x:c>
      <x:c r="G6005" s="234" t="s">
        <x:v>4665</x:v>
      </x:c>
      <x:c r="H6005" s="234">
        <x:v>1</x:v>
      </x:c>
      <x:c r="I6005" s="448"/>
    </x:row>
    <x:row r="6006" spans="3:9">
      <x:c r="C6006" s="195" t="s">
        <x:v>4741</x:v>
      </x:c>
      <x:c r="D6006" s="194" t="str">
        <x:f t="shared" si="223"/>
        <x:v>Necklace</x:v>
      </x:c>
      <x:c r="E6006" s="194">
        <x:v>1</x:v>
      </x:c>
      <x:c r="F6006" s="233" t="s">
        <x:v>6154</x:v>
      </x:c>
      <x:c r="G6006" s="234" t="str">
        <x:f>IF(MID(F6006,LEN(F6006)-2,1)="1","Earring",IF(MID(F6006,LEN(F6006)-2,1)="2","Necklace",IF(MID(F6006,LEN(F6006)-2,1)="3","Bracelet",IF(MID(F6006,LEN(F6006)-2,1)="4","Ring",IF(MID(F6006,LEN(F6006)-2,1)="5","Anklet","")))))</x:f>
        <x:v>Earring</x:v>
      </x:c>
      <x:c r="H6006" s="234">
        <x:v>1</x:v>
      </x:c>
      <x:c r="I6006" s="448" t="s">
        <x:v>7755</x:v>
      </x:c>
    </x:row>
    <x:row r="6007" spans="3:9">
      <x:c r="C6007" s="195" t="s">
        <x:v>11091</x:v>
      </x:c>
      <x:c r="D6007" s="194" t="str">
        <x:f t="shared" si="223"/>
        <x:v>Necklace</x:v>
      </x:c>
      <x:c r="E6007" s="194">
        <x:v>1</x:v>
      </x:c>
      <x:c r="F6007" s="233" t="s">
        <x:v>6086</x:v>
      </x:c>
      <x:c r="G6007" s="234" t="str">
        <x:f>IF(MID(F6007,LEN(F6007)-2,1)="1","Earring",IF(MID(F6007,LEN(F6007)-2,1)="2","Necklace",IF(MID(F6007,LEN(F6007)-2,1)="3","Bracelet",IF(MID(F6007,LEN(F6007)-2,1)="4","Ring",IF(MID(F6007,LEN(F6007)-2,1)="5","Anklet","")))))</x:f>
        <x:v>Necklace</x:v>
      </x:c>
      <x:c r="H6007" s="234">
        <x:v>1</x:v>
      </x:c>
      <x:c r="I6007" s="448"/>
    </x:row>
    <x:row r="6008" spans="3:9">
      <x:c r="C6008" s="195" t="s">
        <x:v>6086</x:v>
      </x:c>
      <x:c r="D6008" s="194" t="str">
        <x:f t="shared" si="223"/>
        <x:v>Necklace</x:v>
      </x:c>
      <x:c r="E6008" s="194">
        <x:v>1</x:v>
      </x:c>
      <x:c r="F6008" s="233" t="s">
        <x:v>11020</x:v>
      </x:c>
      <x:c r="G6008" s="234" t="str">
        <x:f>IF(MID(F6008,LEN(F6008)-2,1)="1","Earring",IF(MID(F6008,LEN(F6008)-2,1)="2","Necklace",IF(MID(F6008,LEN(F6008)-2,1)="3","Bracelet",IF(MID(F6008,LEN(F6008)-2,1)="4","Ring",IF(MID(F6008,LEN(F6008)-2,1)="5","Anklet","")))))</x:f>
        <x:v>Ring</x:v>
      </x:c>
      <x:c r="H6008" s="234">
        <x:v>1</x:v>
      </x:c>
      <x:c r="I6008" s="448"/>
    </x:row>
    <x:row r="6009" spans="3:9">
      <x:c r="C6009" s="195" t="s">
        <x:v>3467</x:v>
      </x:c>
      <x:c r="D6009" s="194" t="str">
        <x:f t="shared" si="223"/>
        <x:v>Necklace</x:v>
      </x:c>
      <x:c r="E6009" s="194">
        <x:v>1</x:v>
      </x:c>
      <x:c r="F6009" s="233" t="s">
        <x:v>10940</x:v>
      </x:c>
      <x:c r="G6009" s="234" t="str">
        <x:f>IF(MID(F6009,LEN(F6009)-2,1)="1","Earring",IF(MID(F6009,LEN(F6009)-2,1)="2","Necklace",IF(MID(F6009,LEN(F6009)-2,1)="3","Bracelet",IF(MID(F6009,LEN(F6009)-2,1)="4","Ring",IF(MID(F6009,LEN(F6009)-2,1)="5","Anklet","")))))</x:f>
        <x:v>Ring</x:v>
      </x:c>
      <x:c r="H6009" s="234">
        <x:v>1</x:v>
      </x:c>
      <x:c r="I6009" s="448"/>
    </x:row>
    <x:row r="6010" spans="3:9">
      <x:c r="C6010" s="195" t="s">
        <x:v>11027</x:v>
      </x:c>
      <x:c r="D6010" s="194" t="s">
        <x:v>4665</x:v>
      </x:c>
      <x:c r="E6010" s="194">
        <x:v>1</x:v>
      </x:c>
      <x:c r="F6010" s="233" t="s">
        <x:v>4658</x:v>
      </x:c>
      <x:c r="G6010" s="234" t="str">
        <x:f>IF(MID(F6010,LEN(F6010)-2,1)="1","Earring",IF(MID(F6010,LEN(F6010)-2,1)="2","Necklace",IF(MID(F6010,LEN(F6010)-2,1)="3","Bracelet",IF(MID(F6010,LEN(F6010)-2,1)="4","Ring",IF(MID(F6010,LEN(F6010)-2,1)="5","Anklet","")))))</x:f>
        <x:v>Earring</x:v>
      </x:c>
      <x:c r="H6010" s="234">
        <x:v>1</x:v>
      </x:c>
      <x:c r="I6010" s="448"/>
    </x:row>
    <x:row r="6011" spans="3:9">
      <x:c r="C6011" s="195" t="s">
        <x:v>11020</x:v>
      </x:c>
      <x:c r="D6011" s="194" t="str">
        <x:f t="shared" si="223"/>
        <x:v>Ring</x:v>
      </x:c>
      <x:c r="E6011" s="194">
        <x:v>1</x:v>
      </x:c>
      <x:c r="F6011" s="233" t="s">
        <x:v>4699</x:v>
      </x:c>
      <x:c r="G6011" s="234" t="str">
        <x:f>IF(MID(F6011,LEN(F6011)-2,1)="1","Earring",IF(MID(F6011,LEN(F6011)-2,1)="2","Necklace",IF(MID(F6011,LEN(F6011)-2,1)="3","Bracelet",IF(MID(F6011,LEN(F6011)-2,1)="4","Ring",IF(MID(F6011,LEN(F6011)-2,1)="5","Anklet","")))))</x:f>
        <x:v>Earring</x:v>
      </x:c>
      <x:c r="H6011" s="234">
        <x:v>1</x:v>
      </x:c>
      <x:c r="I6011" s="448" t="s">
        <x:v>4958</x:v>
      </x:c>
    </x:row>
    <x:row r="6012" spans="3:9">
      <x:c r="C6012" s="195" t="s">
        <x:v>10940</x:v>
      </x:c>
      <x:c r="D6012" s="194" t="str">
        <x:f t="shared" si="223"/>
        <x:v>Ring</x:v>
      </x:c>
      <x:c r="E6012" s="194">
        <x:v>1</x:v>
      </x:c>
      <x:c r="F6012" s="195" t="s">
        <x:v>3467</x:v>
      </x:c>
      <x:c r="G6012" s="194" t="str">
        <x:f>IF(MID(F6012,LEN(F6012)-2,1)="1","Earring",IF(MID(F6012,LEN(F6012)-2,1)="2","Necklace",IF(MID(F6012,LEN(F6012)-2,1)="3","Bracelet",IF(MID(F6012,LEN(F6012)-2,1)="4","Ring",IF(MID(F6012,LEN(F6012)-2,1)="5","Anklet","")))))</x:f>
        <x:v>Necklace</x:v>
      </x:c>
      <x:c r="H6012" s="194">
        <x:v>1</x:v>
      </x:c>
      <x:c r="I6012" s="448"/>
    </x:row>
    <x:row r="6013" spans="5:5">
      <x:c r="E6013" s="194">
        <x:f>SUM(E5993:E6012)</x:f>
        <x:v>21</x:v>
      </x:c>
    </x:row>
    <x:row r="6014" spans="1:9">
      <x:c r="A6014" s="186">
        <x:v>46153</x:v>
      </x:c>
      <x:c r="B6014" s="452" t="s">
        <x:v>7737</x:v>
      </x:c>
      <x:c r="C6014" s="195" t="s">
        <x:v>11099</x:v>
      </x:c>
      <x:c r="D6014" s="194" t="s">
        <x:v>2999</x:v>
      </x:c>
      <x:c r="E6014" s="194">
        <x:v>1</x:v>
      </x:c>
      <x:c r="F6014" s="195" t="s">
        <x:v>11096</x:v>
      </x:c>
      <x:c r="G6014" s="194" t="str">
        <x:f>IF(MID(F6014,LEN(F6014)-2,1)="1","Earring",IF(MID(F6014,LEN(F6014)-2,1)="2","Necklace",IF(MID(F6014,LEN(F6014)-2,1)="3","Bracelet",IF(MID(F6014,LEN(F6014)-2,1)="4","Ring",IF(MID(F6014,LEN(F6014)-2,1)="5","Anklet","")))))</x:f>
        <x:v>Ring</x:v>
      </x:c>
      <x:c r="H6014" s="194">
        <x:v>1</x:v>
      </x:c>
      <x:c r="I6014" s="448"/>
    </x:row>
    <x:row r="6015" spans="3:9">
      <x:c r="C6015" s="195" t="s">
        <x:v>11151</x:v>
      </x:c>
      <x:c r="D6015" s="194" t="str">
        <x:f>IF(MID(C6015,LEN(C6015)-2,1)="1","Earring",IF(MID(C6015,LEN(C6015)-2,1)="2","Necklace",IF(MID(C6015,LEN(C6015)-2,1)="3","Bracelet",IF(MID(C6015,LEN(C6015)-2,1)="4","Ring",IF(MID(C6015,LEN(C6015)-2,1)="5","Anklet","")))))</x:f>
        <x:v>Necklace</x:v>
      </x:c>
      <x:c r="E6015" s="194">
        <x:v>1</x:v>
      </x:c>
      <x:c r="F6015" s="195" t="s">
        <x:v>11151</x:v>
      </x:c>
      <x:c r="G6015" s="194" t="str">
        <x:f>IF(MID(F6015,LEN(F6015)-2,1)="1","Earring",IF(MID(F6015,LEN(F6015)-2,1)="2","Necklace",IF(MID(F6015,LEN(F6015)-2,1)="3","Bracelet",IF(MID(F6015,LEN(F6015)-2,1)="4","Ring",IF(MID(F6015,LEN(F6015)-2,1)="5","Anklet","")))))</x:f>
        <x:v>Necklace</x:v>
      </x:c>
      <x:c r="H6015" s="194">
        <x:v>1</x:v>
      </x:c>
      <x:c r="I6015" s="448" t="s">
        <x:v>7755</x:v>
      </x:c>
    </x:row>
    <x:row r="6016" spans="3:9">
      <x:c r="C6016" s="195" t="s">
        <x:v>11096</x:v>
      </x:c>
      <x:c r="D6016" s="194" t="str">
        <x:f t="shared" ref="D6016:D6021" si="224">IF(MID(C6016,LEN(C6016)-2,1)="1","Earring",IF(MID(C6016,LEN(C6016)-2,1)="2","Necklace",IF(MID(C6016,LEN(C6016)-2,1)="3","Bracelet",IF(MID(C6016,LEN(C6016)-2,1)="4","Ring",IF(MID(C6016,LEN(C6016)-2,1)="5","Anklet","")))))</x:f>
        <x:v>Ring</x:v>
      </x:c>
      <x:c r="E6016" s="194">
        <x:v>1</x:v>
      </x:c>
      <x:c r="F6016" s="195" t="s">
        <x:v>11079</x:v>
      </x:c>
      <x:c r="G6016" s="194" t="str">
        <x:f>IF(MID(F6016,LEN(F6016)-2,1)="1","Earring",IF(MID(F6016,LEN(F6016)-2,1)="2","Necklace",IF(MID(F6016,LEN(F6016)-2,1)="3","Bracelet",IF(MID(F6016,LEN(F6016)-2,1)="4","Ring",IF(MID(F6016,LEN(F6016)-2,1)="5","Anklet","")))))</x:f>
        <x:v>Ring</x:v>
      </x:c>
      <x:c r="H6016" s="194">
        <x:v>1</x:v>
      </x:c>
      <x:c r="I6016" s="448"/>
    </x:row>
    <x:row r="6017" spans="3:9">
      <x:c r="C6017" s="195" t="s">
        <x:v>11079</x:v>
      </x:c>
      <x:c r="D6017" s="194" t="str">
        <x:f t="shared" si="224"/>
        <x:v>Ring</x:v>
      </x:c>
      <x:c r="E6017" s="194">
        <x:v>1</x:v>
      </x:c>
      <x:c r="F6017" s="233" t="s">
        <x:v>11099</x:v>
      </x:c>
      <x:c r="G6017" s="234" t="s">
        <x:v>2999</x:v>
      </x:c>
      <x:c r="H6017" s="234">
        <x:v>1</x:v>
      </x:c>
      <x:c r="I6017" s="448"/>
    </x:row>
    <x:row r="6018" spans="3:9">
      <x:c r="C6018" s="195" t="s">
        <x:v>11035</x:v>
      </x:c>
      <x:c r="D6018" s="194" t="str">
        <x:f t="shared" si="224"/>
        <x:v>Ring</x:v>
      </x:c>
      <x:c r="E6018" s="194">
        <x:v>1</x:v>
      </x:c>
      <x:c r="F6018" s="233" t="s">
        <x:v>11035</x:v>
      </x:c>
      <x:c r="G6018" s="234" t="str">
        <x:f>IF(MID(F6018,LEN(F6018)-2,1)="1","Earring",IF(MID(F6018,LEN(F6018)-2,1)="2","Necklace",IF(MID(F6018,LEN(F6018)-2,1)="3","Bracelet",IF(MID(F6018,LEN(F6018)-2,1)="4","Ring",IF(MID(F6018,LEN(F6018)-2,1)="5","Anklet","")))))</x:f>
        <x:v>Ring</x:v>
      </x:c>
      <x:c r="H6018" s="234">
        <x:v>1</x:v>
      </x:c>
      <x:c r="I6018" s="448"/>
    </x:row>
    <x:row r="6019" spans="3:9">
      <x:c r="C6019" s="195" t="s">
        <x:v>11006</x:v>
      </x:c>
      <x:c r="D6019" s="194" t="str">
        <x:f t="shared" si="224"/>
        <x:v>Ring</x:v>
      </x:c>
      <x:c r="E6019" s="194">
        <x:v>1</x:v>
      </x:c>
      <x:c r="F6019" s="233" t="s">
        <x:v>11006</x:v>
      </x:c>
      <x:c r="G6019" s="234" t="str">
        <x:f>IF(MID(F6019,LEN(F6019)-2,1)="1","Earring",IF(MID(F6019,LEN(F6019)-2,1)="2","Necklace",IF(MID(F6019,LEN(F6019)-2,1)="3","Bracelet",IF(MID(F6019,LEN(F6019)-2,1)="4","Ring",IF(MID(F6019,LEN(F6019)-2,1)="5","Anklet","")))))</x:f>
        <x:v>Ring</x:v>
      </x:c>
      <x:c r="H6019" s="234">
        <x:v>1</x:v>
      </x:c>
      <x:c r="I6019" s="448"/>
    </x:row>
    <x:row r="6020" spans="3:9">
      <x:c r="C6020" s="195" t="s">
        <x:v>10947</x:v>
      </x:c>
      <x:c r="D6020" s="194" t="str">
        <x:f t="shared" si="224"/>
        <x:v>Ring</x:v>
      </x:c>
      <x:c r="E6020" s="194">
        <x:v>1</x:v>
      </x:c>
      <x:c r="F6020" s="233" t="s">
        <x:v>10947</x:v>
      </x:c>
      <x:c r="G6020" s="234" t="str">
        <x:f>IF(MID(F6020,LEN(F6020)-2,1)="1","Earring",IF(MID(F6020,LEN(F6020)-2,1)="2","Necklace",IF(MID(F6020,LEN(F6020)-2,1)="3","Bracelet",IF(MID(F6020,LEN(F6020)-2,1)="4","Ring",IF(MID(F6020,LEN(F6020)-2,1)="5","Anklet","")))))</x:f>
        <x:v>Ring</x:v>
      </x:c>
      <x:c r="H6020" s="234">
        <x:v>1</x:v>
      </x:c>
      <x:c r="I6020" s="448"/>
    </x:row>
    <x:row r="6021" spans="3:9">
      <x:c r="C6021" s="195" t="s">
        <x:v>9232</x:v>
      </x:c>
      <x:c r="D6021" s="194" t="str">
        <x:f t="shared" si="224"/>
        <x:v>Ring</x:v>
      </x:c>
      <x:c r="E6021" s="194">
        <x:v>1</x:v>
      </x:c>
      <x:c r="F6021" s="233" t="s">
        <x:v>9232</x:v>
      </x:c>
      <x:c r="G6021" s="234" t="str">
        <x:f>IF(MID(F6021,LEN(F6021)-2,1)="1","Earring",IF(MID(F6021,LEN(F6021)-2,1)="2","Necklace",IF(MID(F6021,LEN(F6021)-2,1)="3","Bracelet",IF(MID(F6021,LEN(F6021)-2,1)="4","Ring",IF(MID(F6021,LEN(F6021)-2,1)="5","Anklet","")))))</x:f>
        <x:v>Ring</x:v>
      </x:c>
      <x:c r="H6021" s="234">
        <x:v>1</x:v>
      </x:c>
      <x:c r="I6021" s="448"/>
    </x:row>
    <x:row r="6022" spans="5:5">
      <x:c r="E6022" s="194">
        <x:f>SUM(E6014:E6021)</x:f>
        <x:v>8</x:v>
      </x:c>
    </x:row>
    <x:row r="6023" spans="1:9">
      <x:c r="A6023" s="186">
        <x:v>46154</x:v>
      </x:c>
      <x:c r="B6023" s="452" t="s">
        <x:v>7779</x:v>
      </x:c>
      <x:c r="C6023" s="195" t="s">
        <x:v>6648</x:v>
      </x:c>
      <x:c r="D6023" s="194" t="str">
        <x:f t="shared" ref="D6023:D6032" si="225">IF(MID(C6023,LEN(C6023)-2,1)="1","Earring",IF(MID(C6023,LEN(C6023)-2,1)="2","Necklace",IF(MID(C6023,LEN(C6023)-2,1)="3","Bracelet",IF(MID(C6023,LEN(C6023)-2,1)="4","Ring",IF(MID(C6023,LEN(C6023)-2,1)="5","Anklet","")))))</x:f>
        <x:v>Bracelet</x:v>
      </x:c>
      <x:c r="E6023" s="194">
        <x:v>1</x:v>
      </x:c>
      <x:c r="F6023" s="233" t="s">
        <x:v>3412</x:v>
      </x:c>
      <x:c r="G6023" s="234" t="str">
        <x:f>IF(MID(F6023,LEN(F6023)-2,1)="1","Earring",IF(MID(F6023,LEN(F6023)-2,1)="2","Necklace",IF(MID(F6023,LEN(F6023)-2,1)="3","Bracelet",IF(MID(F6023,LEN(F6023)-2,1)="4","Ring",IF(MID(F6023,LEN(F6023)-2,1)="5","Anklet","")))))</x:f>
        <x:v>Necklace</x:v>
      </x:c>
      <x:c r="H6023" s="234">
        <x:v>1</x:v>
      </x:c>
      <x:c r="I6023" s="448" t="s">
        <x:v>4958</x:v>
      </x:c>
    </x:row>
    <x:row r="6024" spans="3:9">
      <x:c r="C6024" s="195" t="s">
        <x:v>6802</x:v>
      </x:c>
      <x:c r="D6024" s="194" t="str">
        <x:f t="shared" si="225"/>
        <x:v>Earring</x:v>
      </x:c>
      <x:c r="E6024" s="194">
        <x:v>1</x:v>
      </x:c>
      <x:c r="F6024" s="233" t="s">
        <x:v>6802</x:v>
      </x:c>
      <x:c r="G6024" s="234" t="str">
        <x:f>IF(MID(F6024,LEN(F6024)-2,1)="1","Earring",IF(MID(F6024,LEN(F6024)-2,1)="2","Necklace",IF(MID(F6024,LEN(F6024)-2,1)="3","Bracelet",IF(MID(F6024,LEN(F6024)-2,1)="4","Ring",IF(MID(F6024,LEN(F6024)-2,1)="5","Anklet","")))))</x:f>
        <x:v>Earring</x:v>
      </x:c>
      <x:c r="H6024" s="234">
        <x:v>1</x:v>
      </x:c>
      <x:c r="I6024" s="448" t="s">
        <x:v>7755</x:v>
      </x:c>
    </x:row>
    <x:row r="6025" spans="3:9">
      <x:c r="C6025" s="195" t="s">
        <x:v>4718</x:v>
      </x:c>
      <x:c r="D6025" s="194" t="str">
        <x:f t="shared" si="225"/>
        <x:v>Earring</x:v>
      </x:c>
      <x:c r="E6025" s="194">
        <x:v>1</x:v>
      </x:c>
      <x:c r="F6025" s="195" t="s">
        <x:v>4718</x:v>
      </x:c>
      <x:c r="G6025" s="194" t="str">
        <x:f>IF(MID(F6025,LEN(F6025)-2,1)="1","Earring",IF(MID(F6025,LEN(F6025)-2,1)="2","Necklace",IF(MID(F6025,LEN(F6025)-2,1)="3","Bracelet",IF(MID(F6025,LEN(F6025)-2,1)="4","Ring",IF(MID(F6025,LEN(F6025)-2,1)="5","Anklet","")))))</x:f>
        <x:v>Earring</x:v>
      </x:c>
      <x:c r="H6025" s="194">
        <x:v>1</x:v>
      </x:c>
      <x:c r="I6025" s="448" t="s">
        <x:v>4958</x:v>
      </x:c>
    </x:row>
    <x:row r="6026" spans="3:9">
      <x:c r="C6026" s="195" t="s">
        <x:v>1783</x:v>
      </x:c>
      <x:c r="D6026" s="194" t="str">
        <x:f t="shared" si="225"/>
        <x:v>Earring</x:v>
      </x:c>
      <x:c r="E6026" s="194">
        <x:v>1</x:v>
      </x:c>
      <x:c r="F6026" s="195" t="s">
        <x:v>1783</x:v>
      </x:c>
      <x:c r="G6026" s="194" t="str">
        <x:f>IF(MID(F6026,LEN(F6026)-2,1)="1","Earring",IF(MID(F6026,LEN(F6026)-2,1)="2","Necklace",IF(MID(F6026,LEN(F6026)-2,1)="3","Bracelet",IF(MID(F6026,LEN(F6026)-2,1)="4","Ring",IF(MID(F6026,LEN(F6026)-2,1)="5","Anklet","")))))</x:f>
        <x:v>Earring</x:v>
      </x:c>
      <x:c r="H6026" s="194">
        <x:v>1</x:v>
      </x:c>
      <x:c r="I6026" s="448"/>
    </x:row>
    <x:row r="6027" spans="3:9">
      <x:c r="C6027" s="195" t="s">
        <x:v>11162</x:v>
      </x:c>
      <x:c r="D6027" s="194" t="str">
        <x:f t="shared" si="225"/>
        <x:v>Earring</x:v>
      </x:c>
      <x:c r="E6027" s="194">
        <x:v>1</x:v>
      </x:c>
      <x:c r="F6027" s="195" t="s">
        <x:v>10913</x:v>
      </x:c>
      <x:c r="G6027" s="194" t="str">
        <x:f>IF(MID(F6027,LEN(F6027)-2,1)="1","Earring",IF(MID(F6027,LEN(F6027)-2,1)="2","Necklace",IF(MID(F6027,LEN(F6027)-2,1)="3","Bracelet",IF(MID(F6027,LEN(F6027)-2,1)="4","Ring",IF(MID(F6027,LEN(F6027)-2,1)="5","Anklet","")))))</x:f>
        <x:v>Necklace</x:v>
      </x:c>
      <x:c r="H6027" s="194">
        <x:v>1</x:v>
      </x:c>
      <x:c r="I6027" s="448" t="s">
        <x:v>4958</x:v>
      </x:c>
    </x:row>
    <x:row r="6028" spans="3:9">
      <x:c r="C6028" s="195" t="s">
        <x:v>3412</x:v>
      </x:c>
      <x:c r="D6028" s="194" t="str">
        <x:f t="shared" si="225"/>
        <x:v>Necklace</x:v>
      </x:c>
      <x:c r="E6028" s="194">
        <x:v>1</x:v>
      </x:c>
      <x:c r="F6028" s="233" t="s">
        <x:v>11125</x:v>
      </x:c>
      <x:c r="G6028" s="234" t="str">
        <x:f>IF(MID(F6028,LEN(F6028)-2,1)="1","Earring",IF(MID(F6028,LEN(F6028)-2,1)="2","Necklace",IF(MID(F6028,LEN(F6028)-2,1)="3","Bracelet",IF(MID(F6028,LEN(F6028)-2,1)="4","Ring",IF(MID(F6028,LEN(F6028)-2,1)="5","Anklet","")))))</x:f>
        <x:v>Ring</x:v>
      </x:c>
      <x:c r="H6028" s="234">
        <x:v>1</x:v>
      </x:c>
      <x:c r="I6028" s="448" t="s">
        <x:v>7755</x:v>
      </x:c>
    </x:row>
    <x:row r="6029" spans="3:9">
      <x:c r="C6029" s="195" t="s">
        <x:v>10913</x:v>
      </x:c>
      <x:c r="D6029" s="194" t="str">
        <x:f t="shared" si="225"/>
        <x:v>Necklace</x:v>
      </x:c>
      <x:c r="E6029" s="194">
        <x:v>1</x:v>
      </x:c>
      <x:c r="F6029" s="233" t="s">
        <x:v>11162</x:v>
      </x:c>
      <x:c r="G6029" s="234" t="str">
        <x:f>IF(MID(F6029,LEN(F6029)-2,1)="1","Earring",IF(MID(F6029,LEN(F6029)-2,1)="2","Necklace",IF(MID(F6029,LEN(F6029)-2,1)="3","Bracelet",IF(MID(F6029,LEN(F6029)-2,1)="4","Ring",IF(MID(F6029,LEN(F6029)-2,1)="5","Anklet","")))))</x:f>
        <x:v>Earring</x:v>
      </x:c>
      <x:c r="H6029" s="234">
        <x:v>1</x:v>
      </x:c>
      <x:c r="I6029" s="448" t="s">
        <x:v>4958</x:v>
      </x:c>
    </x:row>
    <x:row r="6030" spans="3:9">
      <x:c r="C6030" s="195" t="s">
        <x:v>11097</x:v>
      </x:c>
      <x:c r="D6030" s="194" t="str">
        <x:f t="shared" si="225"/>
        <x:v>Necklace</x:v>
      </x:c>
      <x:c r="E6030" s="194">
        <x:v>1</x:v>
      </x:c>
      <x:c r="F6030" s="233" t="s">
        <x:v>11097</x:v>
      </x:c>
      <x:c r="G6030" s="234" t="str">
        <x:f>IF(MID(F6030,LEN(F6030)-2,1)="1","Earring",IF(MID(F6030,LEN(F6030)-2,1)="2","Necklace",IF(MID(F6030,LEN(F6030)-2,1)="3","Bracelet",IF(MID(F6030,LEN(F6030)-2,1)="4","Ring",IF(MID(F6030,LEN(F6030)-2,1)="5","Anklet","")))))</x:f>
        <x:v>Necklace</x:v>
      </x:c>
      <x:c r="H6030" s="234">
        <x:v>1</x:v>
      </x:c>
      <x:c r="I6030" s="448"/>
    </x:row>
    <x:row r="6031" spans="3:9">
      <x:c r="C6031" s="195" t="s">
        <x:v>11125</x:v>
      </x:c>
      <x:c r="D6031" s="194" t="str">
        <x:f t="shared" si="225"/>
        <x:v>Ring</x:v>
      </x:c>
      <x:c r="E6031" s="194">
        <x:v>1</x:v>
      </x:c>
      <x:c r="F6031" s="233" t="s">
        <x:v>6648</x:v>
      </x:c>
      <x:c r="G6031" s="234" t="str">
        <x:f>IF(MID(F6031,LEN(F6031)-2,1)="1","Earring",IF(MID(F6031,LEN(F6031)-2,1)="2","Necklace",IF(MID(F6031,LEN(F6031)-2,1)="3","Bracelet",IF(MID(F6031,LEN(F6031)-2,1)="4","Ring",IF(MID(F6031,LEN(F6031)-2,1)="5","Anklet","")))))</x:f>
        <x:v>Bracelet</x:v>
      </x:c>
      <x:c r="H6031" s="234">
        <x:v>1</x:v>
      </x:c>
      <x:c r="I6031" s="448"/>
    </x:row>
    <x:row r="6032" spans="3:9">
      <x:c r="C6032" s="195" t="s">
        <x:v>4659</x:v>
      </x:c>
      <x:c r="D6032" s="194" t="str">
        <x:f t="shared" si="225"/>
        <x:v>Ring</x:v>
      </x:c>
      <x:c r="E6032" s="194">
        <x:v>1</x:v>
      </x:c>
      <x:c r="F6032" s="233" t="s">
        <x:v>4659</x:v>
      </x:c>
      <x:c r="G6032" s="234" t="str">
        <x:f>IF(MID(F6032,LEN(F6032)-2,1)="1","Earring",IF(MID(F6032,LEN(F6032)-2,1)="2","Necklace",IF(MID(F6032,LEN(F6032)-2,1)="3","Bracelet",IF(MID(F6032,LEN(F6032)-2,1)="4","Ring",IF(MID(F6032,LEN(F6032)-2,1)="5","Anklet","")))))</x:f>
        <x:v>Ring</x:v>
      </x:c>
      <x:c r="H6032" s="234">
        <x:v>1</x:v>
      </x:c>
      <x:c r="I6032" s="448"/>
    </x:row>
    <x:row r="6033" spans="5:5">
      <x:c r="E6033" s="194">
        <x:f>SUM(E6023:E6032)</x:f>
        <x:v>10</x:v>
      </x:c>
    </x:row>
    <x:row r="6034" spans="1:9">
      <x:c r="A6034" s="186">
        <x:v>46155</x:v>
      </x:c>
      <x:c r="B6034" s="452" t="s">
        <x:v>7762</x:v>
      </x:c>
      <x:c r="C6034" s="195" t="s">
        <x:v>4463</x:v>
      </x:c>
      <x:c r="D6034" s="194" t="str">
        <x:f t="shared" ref="D6034:D6038" si="226">IF(MID(C6034,LEN(C6034)-2,1)="1","Earring",IF(MID(C6034,LEN(C6034)-2,1)="2","Necklace",IF(MID(C6034,LEN(C6034)-2,1)="3","Bracelet",IF(MID(C6034,LEN(C6034)-2,1)="4","Ring",IF(MID(C6034,LEN(C6034)-2,1)="5","Anklet","")))))</x:f>
        <x:v>Earring</x:v>
      </x:c>
      <x:c r="E6034" s="194">
        <x:v>1</x:v>
      </x:c>
      <x:c r="F6034" s="233" t="s">
        <x:v>4463</x:v>
      </x:c>
      <x:c r="G6034" s="234" t="str">
        <x:f>IF(MID(F6034,LEN(F6034)-2,1)="1","Earring",IF(MID(F6034,LEN(F6034)-2,1)="2","Necklace",IF(MID(F6034,LEN(F6034)-2,1)="3","Bracelet",IF(MID(F6034,LEN(F6034)-2,1)="4","Ring",IF(MID(F6034,LEN(F6034)-2,1)="5","Anklet","")))))</x:f>
        <x:v>Earring</x:v>
      </x:c>
      <x:c r="H6034" s="234">
        <x:v>1</x:v>
      </x:c>
      <x:c r="I6034" s="448" t="s">
        <x:v>4958</x:v>
      </x:c>
    </x:row>
    <x:row r="6035" spans="3:9">
      <x:c r="C6035" s="195" t="s">
        <x:v>11022</x:v>
      </x:c>
      <x:c r="D6035" s="194" t="str">
        <x:f t="shared" si="226"/>
        <x:v>Earring</x:v>
      </x:c>
      <x:c r="E6035" s="194">
        <x:v>1</x:v>
      </x:c>
      <x:c r="F6035" s="195" t="s">
        <x:v>11022</x:v>
      </x:c>
      <x:c r="G6035" s="194" t="str">
        <x:f>IF(MID(F6035,LEN(F6035)-2,1)="1","Earring",IF(MID(F6035,LEN(F6035)-2,1)="2","Necklace",IF(MID(F6035,LEN(F6035)-2,1)="3","Bracelet",IF(MID(F6035,LEN(F6035)-2,1)="4","Ring",IF(MID(F6035,LEN(F6035)-2,1)="5","Anklet","")))))</x:f>
        <x:v>Earring</x:v>
      </x:c>
      <x:c r="H6035" s="194">
        <x:v>1</x:v>
      </x:c>
      <x:c r="I6035" s="448" t="s">
        <x:v>7755</x:v>
      </x:c>
    </x:row>
    <x:row r="6036" spans="3:9">
      <x:c r="C6036" s="195" t="s">
        <x:v>11039</x:v>
      </x:c>
      <x:c r="D6036" s="194" t="str">
        <x:f t="shared" si="226"/>
        <x:v>Necklace</x:v>
      </x:c>
      <x:c r="E6036" s="194">
        <x:v>1</x:v>
      </x:c>
      <x:c r="F6036" s="195" t="s">
        <x:v>11039</x:v>
      </x:c>
      <x:c r="G6036" s="194" t="str">
        <x:f>IF(MID(F6036,LEN(F6036)-2,1)="1","Earring",IF(MID(F6036,LEN(F6036)-2,1)="2","Necklace",IF(MID(F6036,LEN(F6036)-2,1)="3","Bracelet",IF(MID(F6036,LEN(F6036)-2,1)="4","Ring",IF(MID(F6036,LEN(F6036)-2,1)="5","Anklet","")))))</x:f>
        <x:v>Necklace</x:v>
      </x:c>
      <x:c r="H6036" s="194">
        <x:v>1</x:v>
      </x:c>
      <x:c r="I6036" s="448"/>
    </x:row>
    <x:row r="6037" spans="3:9">
      <x:c r="C6037" s="195" t="s">
        <x:v>6144</x:v>
      </x:c>
      <x:c r="D6037" s="194" t="str">
        <x:f t="shared" si="226"/>
        <x:v>Necklace</x:v>
      </x:c>
      <x:c r="E6037" s="194">
        <x:v>1</x:v>
      </x:c>
      <x:c r="F6037" s="195" t="s">
        <x:v>6144</x:v>
      </x:c>
      <x:c r="G6037" s="194" t="str">
        <x:f>IF(MID(F6037,LEN(F6037)-2,1)="1","Earring",IF(MID(F6037,LEN(F6037)-2,1)="2","Necklace",IF(MID(F6037,LEN(F6037)-2,1)="3","Bracelet",IF(MID(F6037,LEN(F6037)-2,1)="4","Ring",IF(MID(F6037,LEN(F6037)-2,1)="5","Anklet","")))))</x:f>
        <x:v>Necklace</x:v>
      </x:c>
      <x:c r="H6037" s="194">
        <x:v>1</x:v>
      </x:c>
      <x:c r="I6037" s="448" t="s">
        <x:v>4958</x:v>
      </x:c>
    </x:row>
    <x:row r="6038" spans="3:9">
      <x:c r="C6038" s="195" t="s">
        <x:v>6086</x:v>
      </x:c>
      <x:c r="D6038" s="194" t="str">
        <x:f t="shared" si="226"/>
        <x:v>Necklace</x:v>
      </x:c>
      <x:c r="E6038" s="194">
        <x:v>1</x:v>
      </x:c>
      <x:c r="F6038" s="233" t="s">
        <x:v>6086</x:v>
      </x:c>
      <x:c r="G6038" s="234" t="str">
        <x:f>IF(MID(F6038,LEN(F6038)-2,1)="1","Earring",IF(MID(F6038,LEN(F6038)-2,1)="2","Necklace",IF(MID(F6038,LEN(F6038)-2,1)="3","Bracelet",IF(MID(F6038,LEN(F6038)-2,1)="4","Ring",IF(MID(F6038,LEN(F6038)-2,1)="5","Anklet","")))))</x:f>
        <x:v>Necklace</x:v>
      </x:c>
      <x:c r="H6038" s="234">
        <x:v>1</x:v>
      </x:c>
      <x:c r="I6038" s="448"/>
    </x:row>
    <x:row r="6039" spans="5:5">
      <x:c r="E6039" s="194">
        <x:f>SUM(E6034:E6038)</x:f>
        <x:v>5</x:v>
      </x:c>
    </x:row>
    <x:row r="6040" spans="1:9">
      <x:c r="A6040" s="186">
        <x:v>46156</x:v>
      </x:c>
      <x:c r="B6040" s="452" t="s">
        <x:v>7753</x:v>
      </x:c>
      <x:c r="C6040" s="195" t="s">
        <x:v>3352</x:v>
      </x:c>
      <x:c r="D6040" s="194" t="str">
        <x:f t="shared" ref="D6040:D6046" si="227">IF(MID(C6040,LEN(C6040)-2,1)="1","Earring",IF(MID(C6040,LEN(C6040)-2,1)="2","Necklace",IF(MID(C6040,LEN(C6040)-2,1)="3","Bracelet",IF(MID(C6040,LEN(C6040)-2,1)="4","Ring",IF(MID(C6040,LEN(C6040)-2,1)="5","Anklet","")))))</x:f>
        <x:v>Bracelet</x:v>
      </x:c>
      <x:c r="E6040" s="194">
        <x:v>1</x:v>
      </x:c>
      <x:c r="F6040" s="233" t="s">
        <x:v>3352</x:v>
      </x:c>
      <x:c r="G6040" s="234" t="str">
        <x:f>IF(MID(F6040,LEN(F6040)-2,1)="1","Earring",IF(MID(F6040,LEN(F6040)-2,1)="2","Necklace",IF(MID(F6040,LEN(F6040)-2,1)="3","Bracelet",IF(MID(F6040,LEN(F6040)-2,1)="4","Ring",IF(MID(F6040,LEN(F6040)-2,1)="5","Anklet","")))))</x:f>
        <x:v>Bracelet</x:v>
      </x:c>
      <x:c r="H6040" s="234">
        <x:v>1</x:v>
      </x:c>
      <x:c r="I6040" s="448" t="s">
        <x:v>4958</x:v>
      </x:c>
    </x:row>
    <x:row r="6041" spans="3:9">
      <x:c r="C6041" s="195" t="s">
        <x:v>4537</x:v>
      </x:c>
      <x:c r="D6041" s="194" t="str">
        <x:f t="shared" si="227"/>
        <x:v>Bracelet</x:v>
      </x:c>
      <x:c r="E6041" s="194">
        <x:v>1</x:v>
      </x:c>
      <x:c r="F6041" s="233" t="s">
        <x:v>6626</x:v>
      </x:c>
      <x:c r="G6041" s="234" t="str">
        <x:f>IF(MID(F6041,LEN(F6041)-2,1)="1","Earring",IF(MID(F6041,LEN(F6041)-2,1)="2","Necklace",IF(MID(F6041,LEN(F6041)-2,1)="3","Bracelet",IF(MID(F6041,LEN(F6041)-2,1)="4","Ring",IF(MID(F6041,LEN(F6041)-2,1)="5","Anklet","")))))</x:f>
        <x:v>Necklace</x:v>
      </x:c>
      <x:c r="H6041" s="234">
        <x:v>1</x:v>
      </x:c>
      <x:c r="I6041" s="448" t="s">
        <x:v>4958</x:v>
      </x:c>
    </x:row>
    <x:row r="6042" spans="3:9">
      <x:c r="C6042" s="195" t="s">
        <x:v>11137</x:v>
      </x:c>
      <x:c r="D6042" s="194" t="str">
        <x:f t="shared" si="227"/>
        <x:v>Bracelet</x:v>
      </x:c>
      <x:c r="E6042" s="194">
        <x:v>1</x:v>
      </x:c>
      <x:c r="F6042" s="195" t="s">
        <x:v>4741</x:v>
      </x:c>
      <x:c r="G6042" s="194" t="str">
        <x:f>IF(MID(F6042,LEN(F6042)-2,1)="1","Earring",IF(MID(F6042,LEN(F6042)-2,1)="2","Necklace",IF(MID(F6042,LEN(F6042)-2,1)="3","Bracelet",IF(MID(F6042,LEN(F6042)-2,1)="4","Ring",IF(MID(F6042,LEN(F6042)-2,1)="5","Anklet","")))))</x:f>
        <x:v>Necklace</x:v>
      </x:c>
      <x:c r="H6042" s="194">
        <x:v>1</x:v>
      </x:c>
      <x:c r="I6042" s="448" t="s">
        <x:v>7755</x:v>
      </x:c>
    </x:row>
    <x:row r="6043" spans="3:9">
      <x:c r="C6043" s="195" t="s">
        <x:v>3265</x:v>
      </x:c>
      <x:c r="D6043" s="194" t="str">
        <x:f t="shared" si="227"/>
        <x:v>Earring</x:v>
      </x:c>
      <x:c r="E6043" s="194">
        <x:v>2</x:v>
      </x:c>
      <x:c r="F6043" s="195" t="s">
        <x:v>4537</x:v>
      </x:c>
      <x:c r="G6043" s="194" t="str">
        <x:f>IF(MID(F6043,LEN(F6043)-2,1)="1","Earring",IF(MID(F6043,LEN(F6043)-2,1)="2","Necklace",IF(MID(F6043,LEN(F6043)-2,1)="3","Bracelet",IF(MID(F6043,LEN(F6043)-2,1)="4","Ring",IF(MID(F6043,LEN(F6043)-2,1)="5","Anklet","")))))</x:f>
        <x:v>Bracelet</x:v>
      </x:c>
      <x:c r="H6043" s="194">
        <x:v>1</x:v>
      </x:c>
      <x:c r="I6043" s="448" t="s">
        <x:v>7755</x:v>
      </x:c>
    </x:row>
    <x:row r="6044" spans="3:9">
      <x:c r="C6044" s="195" t="s">
        <x:v>6274</x:v>
      </x:c>
      <x:c r="D6044" s="194" t="str">
        <x:f t="shared" si="227"/>
        <x:v>Earring</x:v>
      </x:c>
      <x:c r="E6044" s="194">
        <x:v>1</x:v>
      </x:c>
      <x:c r="F6044" s="195" t="s">
        <x:v>3265</x:v>
      </x:c>
      <x:c r="G6044" s="194" t="str">
        <x:f>IF(MID(F6044,LEN(F6044)-2,1)="1","Earring",IF(MID(F6044,LEN(F6044)-2,1)="2","Necklace",IF(MID(F6044,LEN(F6044)-2,1)="3","Bracelet",IF(MID(F6044,LEN(F6044)-2,1)="4","Ring",IF(MID(F6044,LEN(F6044)-2,1)="5","Anklet","")))))</x:f>
        <x:v>Earring</x:v>
      </x:c>
      <x:c r="H6044" s="194">
        <x:v>2</x:v>
      </x:c>
      <x:c r="I6044" s="448"/>
    </x:row>
    <x:row r="6045" spans="3:9">
      <x:c r="C6045" s="195" t="s">
        <x:v>6626</x:v>
      </x:c>
      <x:c r="D6045" s="194" t="str">
        <x:f t="shared" si="227"/>
        <x:v>Necklace</x:v>
      </x:c>
      <x:c r="E6045" s="194">
        <x:v>1</x:v>
      </x:c>
      <x:c r="F6045" s="233" t="s">
        <x:v>11137</x:v>
      </x:c>
      <x:c r="G6045" s="234" t="str">
        <x:f>IF(MID(F6045,LEN(F6045)-2,1)="1","Earring",IF(MID(F6045,LEN(F6045)-2,1)="2","Necklace",IF(MID(F6045,LEN(F6045)-2,1)="3","Bracelet",IF(MID(F6045,LEN(F6045)-2,1)="4","Ring",IF(MID(F6045,LEN(F6045)-2,1)="5","Anklet","")))))</x:f>
        <x:v>Bracelet</x:v>
      </x:c>
      <x:c r="H6045" s="234">
        <x:v>1</x:v>
      </x:c>
      <x:c r="I6045" s="448"/>
    </x:row>
    <x:row r="6046" spans="3:9">
      <x:c r="C6046" s="195" t="s">
        <x:v>4741</x:v>
      </x:c>
      <x:c r="D6046" s="194" t="str">
        <x:f t="shared" si="227"/>
        <x:v>Necklace</x:v>
      </x:c>
      <x:c r="E6046" s="194">
        <x:v>1</x:v>
      </x:c>
      <x:c r="F6046" s="195" t="s">
        <x:v>6274</x:v>
      </x:c>
      <x:c r="G6046" s="194" t="str">
        <x:f>IF(MID(F6046,LEN(F6046)-2,1)="1","Earring",IF(MID(F6046,LEN(F6046)-2,1)="2","Necklace",IF(MID(F6046,LEN(F6046)-2,1)="3","Bracelet",IF(MID(F6046,LEN(F6046)-2,1)="4","Ring",IF(MID(F6046,LEN(F6046)-2,1)="5","Anklet","")))))</x:f>
        <x:v>Earring</x:v>
      </x:c>
      <x:c r="H6046" s="194">
        <x:v>1</x:v>
      </x:c>
      <x:c r="I6046" s="448"/>
    </x:row>
    <x:row r="6047" spans="5:5">
      <x:c r="E6047" s="194">
        <x:f>SUM(E6040:E6046)</x:f>
        <x:v>8</x:v>
      </x:c>
    </x:row>
    <x:row r="6048" spans="1:9">
      <x:c r="A6048" s="186">
        <x:v>46157</x:v>
      </x:c>
      <x:c r="B6048" s="452" t="s">
        <x:v>7716</x:v>
      </x:c>
      <x:c r="C6048" s="195" t="s">
        <x:v>4782</x:v>
      </x:c>
      <x:c r="D6048" s="345" t="str">
        <x:f t="shared" ref="D6048:D6054" si="228">IF(MID(C6048,LEN(C6048)-2,1)="1","Earring",IF(MID(C6048,LEN(C6048)-2,1)="2","Necklace",IF(MID(C6048,LEN(C6048)-2,1)="3","Bracelet",IF(MID(C6048,LEN(C6048)-2,1)="4","Ring",IF(MID(C6048,LEN(C6048)-2,1)="5","Anklet","")))))</x:f>
        <x:v>Bracelet</x:v>
      </x:c>
      <x:c r="E6048" s="345">
        <x:v>1</x:v>
      </x:c>
      <x:c r="F6048" s="233" t="s">
        <x:v>6133</x:v>
      </x:c>
      <x:c r="G6048" s="234" t="str">
        <x:f>IF(MID(F6048,LEN(F6048)-2,1)="1","Earring",IF(MID(F6048,LEN(F6048)-2,1)="2","Necklace",IF(MID(F6048,LEN(F6048)-2,1)="3","Bracelet",IF(MID(F6048,LEN(F6048)-2,1)="4","Ring",IF(MID(F6048,LEN(F6048)-2,1)="5","Anklet","")))))</x:f>
        <x:v>Necklace</x:v>
      </x:c>
      <x:c r="H6048" s="234">
        <x:v>1</x:v>
      </x:c>
      <x:c r="I6048" s="448"/>
    </x:row>
    <x:row r="6049" spans="3:9">
      <x:c r="C6049" s="195" t="s">
        <x:v>11175</x:v>
      </x:c>
      <x:c r="D6049" s="345" t="str">
        <x:f t="shared" si="228"/>
        <x:v>Bracelet</x:v>
      </x:c>
      <x:c r="E6049" s="345">
        <x:v>1</x:v>
      </x:c>
      <x:c r="F6049" s="233" t="s">
        <x:v>4596</x:v>
      </x:c>
      <x:c r="G6049" s="234" t="str">
        <x:f>IF(MID(F6049,LEN(F6049)-2,1)="1","Earring",IF(MID(F6049,LEN(F6049)-2,1)="2","Necklace",IF(MID(F6049,LEN(F6049)-2,1)="3","Bracelet",IF(MID(F6049,LEN(F6049)-2,1)="4","Ring",IF(MID(F6049,LEN(F6049)-2,1)="5","Anklet","")))))</x:f>
        <x:v>Necklace</x:v>
      </x:c>
      <x:c r="H6049" s="234">
        <x:v>1</x:v>
      </x:c>
      <x:c r="I6049" s="448"/>
    </x:row>
    <x:row r="6050" spans="3:9">
      <x:c r="C6050" s="195" t="s">
        <x:v>1905</x:v>
      </x:c>
      <x:c r="D6050" s="345" t="str">
        <x:f t="shared" si="228"/>
        <x:v>Bracelet</x:v>
      </x:c>
      <x:c r="E6050" s="345">
        <x:v>1</x:v>
      </x:c>
      <x:c r="F6050" s="233" t="s">
        <x:v>4782</x:v>
      </x:c>
      <x:c r="G6050" s="234" t="str">
        <x:f>IF(MID(F6050,LEN(F6050)-2,1)="1","Earring",IF(MID(F6050,LEN(F6050)-2,1)="2","Necklace",IF(MID(F6050,LEN(F6050)-2,1)="3","Bracelet",IF(MID(F6050,LEN(F6050)-2,1)="4","Ring",IF(MID(F6050,LEN(F6050)-2,1)="5","Anklet","")))))</x:f>
        <x:v>Bracelet</x:v>
      </x:c>
      <x:c r="H6050" s="234">
        <x:v>1</x:v>
      </x:c>
      <x:c r="I6050" s="448"/>
    </x:row>
    <x:row r="6051" spans="3:9">
      <x:c r="C6051" s="195" t="s">
        <x:v>10936</x:v>
      </x:c>
      <x:c r="D6051" s="345" t="str">
        <x:f t="shared" si="228"/>
        <x:v>Bracelet</x:v>
      </x:c>
      <x:c r="E6051" s="345">
        <x:v>1</x:v>
      </x:c>
      <x:c r="F6051" s="233" t="s">
        <x:v>11175</x:v>
      </x:c>
      <x:c r="G6051" s="234" t="str">
        <x:f>IF(MID(F6051,LEN(F6051)-2,1)="1","Earring",IF(MID(F6051,LEN(F6051)-2,1)="2","Necklace",IF(MID(F6051,LEN(F6051)-2,1)="3","Bracelet",IF(MID(F6051,LEN(F6051)-2,1)="4","Ring",IF(MID(F6051,LEN(F6051)-2,1)="5","Anklet","")))))</x:f>
        <x:v>Bracelet</x:v>
      </x:c>
      <x:c r="H6051" s="234">
        <x:v>1</x:v>
      </x:c>
      <x:c r="I6051" s="448" t="s">
        <x:v>7755</x:v>
      </x:c>
    </x:row>
    <x:row r="6052" spans="3:9">
      <x:c r="C6052" s="195" t="s">
        <x:v>10931</x:v>
      </x:c>
      <x:c r="D6052" s="345" t="str">
        <x:f t="shared" si="228"/>
        <x:v>Bracelet</x:v>
      </x:c>
      <x:c r="E6052" s="345">
        <x:v>1</x:v>
      </x:c>
      <x:c r="F6052" s="233" t="s">
        <x:v>1905</x:v>
      </x:c>
      <x:c r="G6052" s="234" t="str">
        <x:f>IF(MID(F6052,LEN(F6052)-2,1)="1","Earring",IF(MID(F6052,LEN(F6052)-2,1)="2","Necklace",IF(MID(F6052,LEN(F6052)-2,1)="3","Bracelet",IF(MID(F6052,LEN(F6052)-2,1)="4","Ring",IF(MID(F6052,LEN(F6052)-2,1)="5","Anklet","")))))</x:f>
        <x:v>Bracelet</x:v>
      </x:c>
      <x:c r="H6052" s="234">
        <x:v>1</x:v>
      </x:c>
      <x:c r="I6052" s="448"/>
    </x:row>
    <x:row r="6053" spans="3:9">
      <x:c r="C6053" s="195" t="s">
        <x:v>3426</x:v>
      </x:c>
      <x:c r="D6053" s="345" t="str">
        <x:f t="shared" si="228"/>
        <x:v>Bracelet</x:v>
      </x:c>
      <x:c r="E6053" s="345">
        <x:v>1</x:v>
      </x:c>
      <x:c r="F6053" s="195" t="s">
        <x:v>10936</x:v>
      </x:c>
      <x:c r="G6053" s="345" t="str">
        <x:f>IF(MID(F6053,LEN(F6053)-2,1)="1","Earring",IF(MID(F6053,LEN(F6053)-2,1)="2","Necklace",IF(MID(F6053,LEN(F6053)-2,1)="3","Bracelet",IF(MID(F6053,LEN(F6053)-2,1)="4","Ring",IF(MID(F6053,LEN(F6053)-2,1)="5","Anklet","")))))</x:f>
        <x:v>Bracelet</x:v>
      </x:c>
      <x:c r="H6053" s="345">
        <x:v>1</x:v>
      </x:c>
      <x:c r="I6053" s="448"/>
    </x:row>
    <x:row r="6054" spans="3:9">
      <x:c r="C6054" s="195" t="s">
        <x:v>4487</x:v>
      </x:c>
      <x:c r="D6054" s="345" t="str">
        <x:f t="shared" si="228"/>
        <x:v>Earring</x:v>
      </x:c>
      <x:c r="E6054" s="345">
        <x:v>1</x:v>
      </x:c>
      <x:c r="F6054" s="195" t="s">
        <x:v>6086</x:v>
      </x:c>
      <x:c r="G6054" s="345" t="str">
        <x:f>IF(MID(F6054,LEN(F6054)-2,1)="1","Earring",IF(MID(F6054,LEN(F6054)-2,1)="2","Necklace",IF(MID(F6054,LEN(F6054)-2,1)="3","Bracelet",IF(MID(F6054,LEN(F6054)-2,1)="4","Ring",IF(MID(F6054,LEN(F6054)-2,1)="5","Anklet","")))))</x:f>
        <x:v>Necklace</x:v>
      </x:c>
      <x:c r="H6054" s="345">
        <x:v>1</x:v>
      </x:c>
      <x:c r="I6054" s="448"/>
    </x:row>
    <x:row r="6055" spans="3:9">
      <x:c r="C6055" s="195" t="s">
        <x:v>6180</x:v>
      </x:c>
      <x:c r="D6055" s="345" t="s">
        <x:v>6843</x:v>
      </x:c>
      <x:c r="E6055" s="345">
        <x:v>1</x:v>
      </x:c>
      <x:c r="F6055" s="195" t="s">
        <x:v>10931</x:v>
      </x:c>
      <x:c r="G6055" s="345" t="str">
        <x:f>IF(MID(F6055,LEN(F6055)-2,1)="1","Earring",IF(MID(F6055,LEN(F6055)-2,1)="2","Necklace",IF(MID(F6055,LEN(F6055)-2,1)="3","Bracelet",IF(MID(F6055,LEN(F6055)-2,1)="4","Ring",IF(MID(F6055,LEN(F6055)-2,1)="5","Anklet","")))))</x:f>
        <x:v>Bracelet</x:v>
      </x:c>
      <x:c r="H6055" s="345">
        <x:v>1</x:v>
      </x:c>
      <x:c r="I6055" s="448"/>
    </x:row>
    <x:row r="6056" spans="3:9">
      <x:c r="C6056" s="195" t="s">
        <x:v>6133</x:v>
      </x:c>
      <x:c r="D6056" s="345" t="str">
        <x:f t="shared" ref="D6056:D6061" si="229">IF(MID(C6056,LEN(C6056)-2,1)="1","Earring",IF(MID(C6056,LEN(C6056)-2,1)="2","Necklace",IF(MID(C6056,LEN(C6056)-2,1)="3","Bracelet",IF(MID(C6056,LEN(C6056)-2,1)="4","Ring",IF(MID(C6056,LEN(C6056)-2,1)="5","Anklet","")))))</x:f>
        <x:v>Necklace</x:v>
      </x:c>
      <x:c r="E6056" s="345">
        <x:v>1</x:v>
      </x:c>
      <x:c r="F6056" s="195" t="s">
        <x:v>6208</x:v>
      </x:c>
      <x:c r="G6056" s="345" t="str">
        <x:f>IF(MID(F6056,LEN(F6056)-2,1)="1","Earring",IF(MID(F6056,LEN(F6056)-2,1)="2","Necklace",IF(MID(F6056,LEN(F6056)-2,1)="3","Bracelet",IF(MID(F6056,LEN(F6056)-2,1)="4","Ring",IF(MID(F6056,LEN(F6056)-2,1)="5","Anklet","")))))</x:f>
        <x:v>Necklace</x:v>
      </x:c>
      <x:c r="H6056" s="345">
        <x:v>1</x:v>
      </x:c>
      <x:c r="I6056" s="448" t="s">
        <x:v>4958</x:v>
      </x:c>
    </x:row>
    <x:row r="6057" spans="3:9">
      <x:c r="C6057" s="195" t="s">
        <x:v>4596</x:v>
      </x:c>
      <x:c r="D6057" s="345" t="str">
        <x:f t="shared" si="229"/>
        <x:v>Necklace</x:v>
      </x:c>
      <x:c r="E6057" s="345">
        <x:v>1</x:v>
      </x:c>
      <x:c r="F6057" s="195" t="s">
        <x:v>10929</x:v>
      </x:c>
      <x:c r="G6057" s="345" t="str">
        <x:f>IF(MID(F6057,LEN(F6057)-2,1)="1","Earring",IF(MID(F6057,LEN(F6057)-2,1)="2","Necklace",IF(MID(F6057,LEN(F6057)-2,1)="3","Bracelet",IF(MID(F6057,LEN(F6057)-2,1)="4","Ring",IF(MID(F6057,LEN(F6057)-2,1)="5","Anklet","")))))</x:f>
        <x:v>Necklace</x:v>
      </x:c>
      <x:c r="H6057" s="345">
        <x:v>1</x:v>
      </x:c>
      <x:c r="I6057" s="448"/>
    </x:row>
    <x:row r="6058" spans="3:9">
      <x:c r="C6058" s="195" t="s">
        <x:v>6086</x:v>
      </x:c>
      <x:c r="D6058" s="345" t="str">
        <x:f t="shared" si="229"/>
        <x:v>Necklace</x:v>
      </x:c>
      <x:c r="E6058" s="345">
        <x:v>1</x:v>
      </x:c>
      <x:c r="F6058" s="195" t="s">
        <x:v>4659</x:v>
      </x:c>
      <x:c r="G6058" s="345" t="str">
        <x:f>IF(MID(F6058,LEN(F6058)-2,1)="1","Earring",IF(MID(F6058,LEN(F6058)-2,1)="2","Necklace",IF(MID(F6058,LEN(F6058)-2,1)="3","Bracelet",IF(MID(F6058,LEN(F6058)-2,1)="4","Ring",IF(MID(F6058,LEN(F6058)-2,1)="5","Anklet","")))))</x:f>
        <x:v>Ring</x:v>
      </x:c>
      <x:c r="H6058" s="345">
        <x:v>1</x:v>
      </x:c>
      <x:c r="I6058" s="448"/>
    </x:row>
    <x:row r="6059" spans="3:9">
      <x:c r="C6059" s="195" t="s">
        <x:v>6208</x:v>
      </x:c>
      <x:c r="D6059" s="345" t="str">
        <x:f t="shared" si="229"/>
        <x:v>Necklace</x:v>
      </x:c>
      <x:c r="E6059" s="345">
        <x:v>1</x:v>
      </x:c>
      <x:c r="F6059" s="233" t="s">
        <x:v>3426</x:v>
      </x:c>
      <x:c r="G6059" s="234" t="str">
        <x:f>IF(MID(F6059,LEN(F6059)-2,1)="1","Earring",IF(MID(F6059,LEN(F6059)-2,1)="2","Necklace",IF(MID(F6059,LEN(F6059)-2,1)="3","Bracelet",IF(MID(F6059,LEN(F6059)-2,1)="4","Ring",IF(MID(F6059,LEN(F6059)-2,1)="5","Anklet","")))))</x:f>
        <x:v>Bracelet</x:v>
      </x:c>
      <x:c r="H6059" s="234">
        <x:v>1</x:v>
      </x:c>
      <x:c r="I6059" s="448" t="s">
        <x:v>4958</x:v>
      </x:c>
    </x:row>
    <x:row r="6060" spans="3:9">
      <x:c r="C6060" s="195" t="s">
        <x:v>10929</x:v>
      </x:c>
      <x:c r="D6060" s="345" t="str">
        <x:f t="shared" si="229"/>
        <x:v>Necklace</x:v>
      </x:c>
      <x:c r="E6060" s="345">
        <x:v>1</x:v>
      </x:c>
      <x:c r="F6060" s="195" t="s">
        <x:v>4487</x:v>
      </x:c>
      <x:c r="G6060" s="345" t="str">
        <x:f>IF(MID(F6060,LEN(F6060)-2,1)="1","Earring",IF(MID(F6060,LEN(F6060)-2,1)="2","Necklace",IF(MID(F6060,LEN(F6060)-2,1)="3","Bracelet",IF(MID(F6060,LEN(F6060)-2,1)="4","Ring",IF(MID(F6060,LEN(F6060)-2,1)="5","Anklet","")))))</x:f>
        <x:v>Earring</x:v>
      </x:c>
      <x:c r="H6060" s="345">
        <x:v>1</x:v>
      </x:c>
      <x:c r="I6060" s="448" t="s">
        <x:v>7755</x:v>
      </x:c>
    </x:row>
    <x:row r="6061" spans="3:9">
      <x:c r="C6061" s="195" t="s">
        <x:v>4659</x:v>
      </x:c>
      <x:c r="D6061" s="345" t="str">
        <x:f t="shared" si="229"/>
        <x:v>Ring</x:v>
      </x:c>
      <x:c r="E6061" s="345">
        <x:v>1</x:v>
      </x:c>
      <x:c r="F6061" s="195" t="s">
        <x:v>6180</x:v>
      </x:c>
      <x:c r="G6061" s="345" t="s">
        <x:v>6843</x:v>
      </x:c>
      <x:c r="H6061" s="345">
        <x:v>1</x:v>
      </x:c>
      <x:c r="I6061" s="448"/>
    </x:row>
    <x:row r="6062" spans="5:5">
      <x:c r="E6062" s="194">
        <x:f>SUM(E6048:E6061)</x:f>
        <x:v>14</x:v>
      </x:c>
    </x:row>
    <x:row r="6063" spans="1:9">
      <x:c r="A6063" s="186">
        <x:v>46158</x:v>
      </x:c>
      <x:c r="B6063" s="452" t="s">
        <x:v>7734</x:v>
      </x:c>
      <x:c r="C6063" s="195" t="s">
        <x:v>3349</x:v>
      </x:c>
      <x:c r="D6063" s="345" t="str">
        <x:f t="shared" ref="D6063:D6064" si="230">IF(MID(C6063,LEN(C6063)-2,1)="1","Earring",IF(MID(C6063,LEN(C6063)-2,1)="2","Necklace",IF(MID(C6063,LEN(C6063)-2,1)="3","Bracelet",IF(MID(C6063,LEN(C6063)-2,1)="4","Ring",IF(MID(C6063,LEN(C6063)-2,1)="5","Anklet","")))))</x:f>
        <x:v>Anklet</x:v>
      </x:c>
      <x:c r="E6063" s="345">
        <x:v>1</x:v>
      </x:c>
      <x:c r="F6063" s="233" t="s">
        <x:v>2182</x:v>
      </x:c>
      <x:c r="G6063" s="234" t="str">
        <x:f>IF(MID(F6063,LEN(F6063)-2,1)="1","Earring",IF(MID(F6063,LEN(F6063)-2,1)="2","Necklace",IF(MID(F6063,LEN(F6063)-2,1)="3","Bracelet",IF(MID(F6063,LEN(F6063)-2,1)="4","Ring",IF(MID(F6063,LEN(F6063)-2,1)="5","Anklet","")))))</x:f>
        <x:v>Earring</x:v>
      </x:c>
      <x:c r="H6063" s="234">
        <x:v>1</x:v>
      </x:c>
      <x:c r="I6063" s="448">
        <x:v>-1</x:v>
      </x:c>
    </x:row>
    <x:row r="6064" spans="3:9">
      <x:c r="C6064" s="195" t="s">
        <x:v>11145</x:v>
      </x:c>
      <x:c r="D6064" s="345" t="str">
        <x:f t="shared" si="230"/>
        <x:v>Anklet</x:v>
      </x:c>
      <x:c r="E6064" s="345">
        <x:v>1</x:v>
      </x:c>
      <x:c r="F6064" s="233" t="s">
        <x:v>9558</x:v>
      </x:c>
      <x:c r="G6064" s="234" t="s">
        <x:v>1924</x:v>
      </x:c>
      <x:c r="H6064" s="234">
        <x:v>1</x:v>
      </x:c>
      <x:c r="I6064" s="448" t="s">
        <x:v>7755</x:v>
      </x:c>
    </x:row>
    <x:row r="6065" spans="3:9">
      <x:c r="C6065" s="195" t="s">
        <x:v>11059</x:v>
      </x:c>
      <x:c r="D6065" s="345" t="s">
        <x:v>2999</x:v>
      </x:c>
      <x:c r="E6065" s="345">
        <x:v>1</x:v>
      </x:c>
      <x:c r="F6065" s="233" t="s">
        <x:v>9566</x:v>
      </x:c>
      <x:c r="G6065" s="234" t="s">
        <x:v>1924</x:v>
      </x:c>
      <x:c r="H6065" s="234">
        <x:v>1</x:v>
      </x:c>
      <x:c r="I6065" s="448" t="s">
        <x:v>7755</x:v>
      </x:c>
    </x:row>
    <x:row r="6066" spans="3:9">
      <x:c r="C6066" s="195" t="s">
        <x:v>11076</x:v>
      </x:c>
      <x:c r="D6066" s="345" t="s">
        <x:v>2999</x:v>
      </x:c>
      <x:c r="E6066" s="345">
        <x:v>1</x:v>
      </x:c>
      <x:c r="F6066" s="195" t="s">
        <x:v>6144</x:v>
      </x:c>
      <x:c r="G6066" s="345" t="str">
        <x:f>IF(MID(F6066,LEN(F6066)-2,1)="1","Earring",IF(MID(F6066,LEN(F6066)-2,1)="2","Necklace",IF(MID(F6066,LEN(F6066)-2,1)="3","Bracelet",IF(MID(F6066,LEN(F6066)-2,1)="4","Ring",IF(MID(F6066,LEN(F6066)-2,1)="5","Anklet","")))))</x:f>
        <x:v>Necklace</x:v>
      </x:c>
      <x:c r="H6066" s="345">
        <x:v>1</x:v>
      </x:c>
      <x:c r="I6066" s="448" t="s">
        <x:v>7755</x:v>
      </x:c>
    </x:row>
    <x:row r="6067" spans="3:9">
      <x:c r="C6067" s="195" t="s">
        <x:v>11100</x:v>
      </x:c>
      <x:c r="D6067" s="345" t="str">
        <x:f t="shared" ref="D6067:D6068" si="231">IF(MID(C6067,LEN(C6067)-2,1)="1","Earring",IF(MID(C6067,LEN(C6067)-2,1)="2","Necklace",IF(MID(C6067,LEN(C6067)-2,1)="3","Bracelet",IF(MID(C6067,LEN(C6067)-2,1)="4","Ring",IF(MID(C6067,LEN(C6067)-2,1)="5","Anklet","")))))</x:f>
        <x:v>Bracelet</x:v>
      </x:c>
      <x:c r="E6067" s="345">
        <x:v>1</x:v>
      </x:c>
      <x:c r="F6067" s="233" t="s">
        <x:v>3349</x:v>
      </x:c>
      <x:c r="G6067" s="234" t="str">
        <x:f>IF(MID(F6067,LEN(F6067)-2,1)="1","Earring",IF(MID(F6067,LEN(F6067)-2,1)="2","Necklace",IF(MID(F6067,LEN(F6067)-2,1)="3","Bracelet",IF(MID(F6067,LEN(F6067)-2,1)="4","Ring",IF(MID(F6067,LEN(F6067)-2,1)="5","Anklet","")))))</x:f>
        <x:v>Anklet</x:v>
      </x:c>
      <x:c r="H6067" s="234">
        <x:v>1</x:v>
      </x:c>
      <x:c r="I6067" s="448" t="s">
        <x:v>4958</x:v>
      </x:c>
    </x:row>
    <x:row r="6068" spans="3:9">
      <x:c r="C6068" s="195" t="s">
        <x:v>11021</x:v>
      </x:c>
      <x:c r="D6068" s="345" t="str">
        <x:f t="shared" si="231"/>
        <x:v>Bracelet</x:v>
      </x:c>
      <x:c r="E6068" s="345">
        <x:v>1</x:v>
      </x:c>
      <x:c r="F6068" s="233" t="s">
        <x:v>6086</x:v>
      </x:c>
      <x:c r="G6068" s="234" t="str">
        <x:f>IF(MID(F6068,LEN(F6068)-2,1)="1","Earring",IF(MID(F6068,LEN(F6068)-2,1)="2","Necklace",IF(MID(F6068,LEN(F6068)-2,1)="3","Bracelet",IF(MID(F6068,LEN(F6068)-2,1)="4","Ring",IF(MID(F6068,LEN(F6068)-2,1)="5","Anklet","")))))</x:f>
        <x:v>Necklace</x:v>
      </x:c>
      <x:c r="H6068" s="234">
        <x:v>1</x:v>
      </x:c>
      <x:c r="I6068" s="448" t="s">
        <x:v>4958</x:v>
      </x:c>
    </x:row>
    <x:row r="6069" spans="3:9">
      <x:c r="C6069" s="195" t="s">
        <x:v>2048</x:v>
      </x:c>
      <x:c r="D6069" s="345" t="s">
        <x:v>1924</x:v>
      </x:c>
      <x:c r="E6069" s="345">
        <x:v>1</x:v>
      </x:c>
      <x:c r="F6069" s="233" t="s">
        <x:v>10945</x:v>
      </x:c>
      <x:c r="G6069" s="234" t="str">
        <x:f>IF(MID(F6069,LEN(F6069)-2,1)="1","Earring",IF(MID(F6069,LEN(F6069)-2,1)="2","Necklace",IF(MID(F6069,LEN(F6069)-2,1)="3","Bracelet",IF(MID(F6069,LEN(F6069)-2,1)="4","Ring",IF(MID(F6069,LEN(F6069)-2,1)="5","Anklet","")))))</x:f>
        <x:v>Necklace</x:v>
      </x:c>
      <x:c r="H6069" s="234">
        <x:v>1</x:v>
      </x:c>
      <x:c r="I6069" s="448" t="s">
        <x:v>4958</x:v>
      </x:c>
    </x:row>
    <x:row r="6070" spans="3:9">
      <x:c r="C6070" s="195" t="s">
        <x:v>8191</x:v>
      </x:c>
      <x:c r="D6070" s="345" t="s">
        <x:v>1924</x:v>
      </x:c>
      <x:c r="E6070" s="345">
        <x:v>1</x:v>
      </x:c>
      <x:c r="F6070" s="233" t="s">
        <x:v>11100</x:v>
      </x:c>
      <x:c r="G6070" s="234" t="str">
        <x:f>IF(MID(F6070,LEN(F6070)-2,1)="1","Earring",IF(MID(F6070,LEN(F6070)-2,1)="2","Necklace",IF(MID(F6070,LEN(F6070)-2,1)="3","Bracelet",IF(MID(F6070,LEN(F6070)-2,1)="4","Ring",IF(MID(F6070,LEN(F6070)-2,1)="5","Anklet","")))))</x:f>
        <x:v>Bracelet</x:v>
      </x:c>
      <x:c r="H6070" s="234">
        <x:v>1</x:v>
      </x:c>
      <x:c r="I6070" s="448"/>
    </x:row>
    <x:row r="6071" spans="3:9">
      <x:c r="C6071" s="195" t="s">
        <x:v>2267</x:v>
      </x:c>
      <x:c r="D6071" s="345" t="str">
        <x:f t="shared" ref="D6071:D6078" si="232">IF(MID(C6071,LEN(C6071)-2,1)="1","Earring",IF(MID(C6071,LEN(C6071)-2,1)="2","Necklace",IF(MID(C6071,LEN(C6071)-2,1)="3","Bracelet",IF(MID(C6071,LEN(C6071)-2,1)="4","Ring",IF(MID(C6071,LEN(C6071)-2,1)="5","Anklet","")))))</x:f>
        <x:v>Earring</x:v>
      </x:c>
      <x:c r="E6071" s="345">
        <x:v>1</x:v>
      </x:c>
      <x:c r="F6071" s="233" t="s">
        <x:v>3430</x:v>
      </x:c>
      <x:c r="G6071" s="234" t="str">
        <x:f>IF(MID(F6071,LEN(F6071)-2,1)="1","Earring",IF(MID(F6071,LEN(F6071)-2,1)="2","Necklace",IF(MID(F6071,LEN(F6071)-2,1)="3","Bracelet",IF(MID(F6071,LEN(F6071)-2,1)="4","Ring",IF(MID(F6071,LEN(F6071)-2,1)="5","Anklet","")))))</x:f>
        <x:v>Earring</x:v>
      </x:c>
      <x:c r="H6071" s="234">
        <x:v>1</x:v>
      </x:c>
      <x:c r="I6071" s="448"/>
    </x:row>
    <x:row r="6072" spans="3:9">
      <x:c r="C6072" s="195" t="s">
        <x:v>3430</x:v>
      </x:c>
      <x:c r="D6072" s="345" t="str">
        <x:f t="shared" si="232"/>
        <x:v>Earring</x:v>
      </x:c>
      <x:c r="E6072" s="345">
        <x:v>1</x:v>
      </x:c>
      <x:c r="F6072" s="233" t="s">
        <x:v>9547</x:v>
      </x:c>
      <x:c r="G6072" s="234" t="str">
        <x:f>IF(MID(F6072,LEN(F6072)-2,1)="1","Earring",IF(MID(F6072,LEN(F6072)-2,1)="2","Necklace",IF(MID(F6072,LEN(F6072)-2,1)="3","Bracelet",IF(MID(F6072,LEN(F6072)-2,1)="4","Ring",IF(MID(F6072,LEN(F6072)-2,1)="5","Anklet","")))))</x:f>
        <x:v>Necklace</x:v>
      </x:c>
      <x:c r="H6072" s="234">
        <x:v>1</x:v>
      </x:c>
      <x:c r="I6072" s="448"/>
    </x:row>
    <x:row r="6073" spans="3:9">
      <x:c r="C6073" s="195" t="s">
        <x:v>6144</x:v>
      </x:c>
      <x:c r="D6073" s="345" t="str">
        <x:f t="shared" si="232"/>
        <x:v>Necklace</x:v>
      </x:c>
      <x:c r="E6073" s="345">
        <x:v>1</x:v>
      </x:c>
      <x:c r="F6073" s="195" t="s">
        <x:v>11145</x:v>
      </x:c>
      <x:c r="G6073" s="345" t="str">
        <x:f>IF(MID(F6073,LEN(F6073)-2,1)="1","Earring",IF(MID(F6073,LEN(F6073)-2,1)="2","Necklace",IF(MID(F6073,LEN(F6073)-2,1)="3","Bracelet",IF(MID(F6073,LEN(F6073)-2,1)="4","Ring",IF(MID(F6073,LEN(F6073)-2,1)="5","Anklet","")))))</x:f>
        <x:v>Anklet</x:v>
      </x:c>
      <x:c r="H6073" s="345">
        <x:v>1</x:v>
      </x:c>
      <x:c r="I6073" s="448"/>
    </x:row>
    <x:row r="6074" spans="3:9">
      <x:c r="C6074" s="195" t="s">
        <x:v>6086</x:v>
      </x:c>
      <x:c r="D6074" s="345" t="str">
        <x:f t="shared" si="232"/>
        <x:v>Necklace</x:v>
      </x:c>
      <x:c r="E6074" s="345">
        <x:v>1</x:v>
      </x:c>
      <x:c r="F6074" s="195" t="s">
        <x:v>11021</x:v>
      </x:c>
      <x:c r="G6074" s="345" t="str">
        <x:f>IF(MID(F6074,LEN(F6074)-2,1)="1","Earring",IF(MID(F6074,LEN(F6074)-2,1)="2","Necklace",IF(MID(F6074,LEN(F6074)-2,1)="3","Bracelet",IF(MID(F6074,LEN(F6074)-2,1)="4","Ring",IF(MID(F6074,LEN(F6074)-2,1)="5","Anklet","")))))</x:f>
        <x:v>Bracelet</x:v>
      </x:c>
      <x:c r="H6074" s="345">
        <x:v>1</x:v>
      </x:c>
      <x:c r="I6074" s="448"/>
    </x:row>
    <x:row r="6075" spans="3:9">
      <x:c r="C6075" s="195" t="s">
        <x:v>10945</x:v>
      </x:c>
      <x:c r="D6075" s="345" t="str">
        <x:f t="shared" si="232"/>
        <x:v>Necklace</x:v>
      </x:c>
      <x:c r="E6075" s="345">
        <x:v>1</x:v>
      </x:c>
      <x:c r="F6075" s="233" t="s">
        <x:v>11059</x:v>
      </x:c>
      <x:c r="G6075" s="234" t="s">
        <x:v>2999</x:v>
      </x:c>
      <x:c r="H6075" s="234">
        <x:v>1</x:v>
      </x:c>
      <x:c r="I6075" s="448"/>
    </x:row>
    <x:row r="6076" spans="3:9">
      <x:c r="C6076" s="195" t="s">
        <x:v>9547</x:v>
      </x:c>
      <x:c r="D6076" s="345" t="str">
        <x:f t="shared" si="232"/>
        <x:v>Necklace</x:v>
      </x:c>
      <x:c r="E6076" s="345">
        <x:v>1</x:v>
      </x:c>
      <x:c r="F6076" s="195" t="s">
        <x:v>1942</x:v>
      </x:c>
      <x:c r="G6076" s="345" t="str">
        <x:f>IF(MID(F6076,LEN(F6076)-2,1)="1","Earring",IF(MID(F6076,LEN(F6076)-2,1)="2","Necklace",IF(MID(F6076,LEN(F6076)-2,1)="3","Bracelet",IF(MID(F6076,LEN(F6076)-2,1)="4","Ring",IF(MID(F6076,LEN(F6076)-2,1)="5","Anklet","")))))</x:f>
        <x:v>Ring</x:v>
      </x:c>
      <x:c r="H6076" s="345">
        <x:v>1</x:v>
      </x:c>
      <x:c r="I6076" s="448"/>
    </x:row>
    <x:row r="6077" spans="3:9">
      <x:c r="C6077" s="195" t="s">
        <x:v>3327</x:v>
      </x:c>
      <x:c r="D6077" s="345" t="str">
        <x:f t="shared" si="232"/>
        <x:v>Necklace</x:v>
      </x:c>
      <x:c r="E6077" s="345">
        <x:v>2</x:v>
      </x:c>
      <x:c r="F6077" s="195" t="s">
        <x:v>3327</x:v>
      </x:c>
      <x:c r="G6077" s="345" t="str">
        <x:f>IF(MID(F6077,LEN(F6077)-2,1)="1","Earring",IF(MID(F6077,LEN(F6077)-2,1)="2","Necklace",IF(MID(F6077,LEN(F6077)-2,1)="3","Bracelet",IF(MID(F6077,LEN(F6077)-2,1)="4","Ring",IF(MID(F6077,LEN(F6077)-2,1)="5","Anklet","")))))</x:f>
        <x:v>Necklace</x:v>
      </x:c>
      <x:c r="H6077" s="345">
        <x:v>2</x:v>
      </x:c>
      <x:c r="I6077" s="448" t="s">
        <x:v>7755</x:v>
      </x:c>
    </x:row>
    <x:row r="6078" spans="3:9">
      <x:c r="C6078" s="195" t="s">
        <x:v>1942</x:v>
      </x:c>
      <x:c r="D6078" s="345" t="str">
        <x:f t="shared" si="232"/>
        <x:v>Ring</x:v>
      </x:c>
      <x:c r="E6078" s="345">
        <x:v>1</x:v>
      </x:c>
      <x:c r="F6078" s="195" t="s">
        <x:v>11076</x:v>
      </x:c>
      <x:c r="G6078" s="345" t="s">
        <x:v>2999</x:v>
      </x:c>
      <x:c r="H6078" s="345">
        <x:v>1</x:v>
      </x:c>
      <x:c r="I6078" s="448"/>
    </x:row>
    <x:row r="6079" spans="4:5">
      <x:c r="D6079" s="345"/>
      <x:c r="E6079" s="345">
        <x:f>SUM(E6063:E6078)</x:f>
        <x:v>17</x:v>
      </x:c>
    </x:row>
    <x:row r="6080" spans="1:9">
      <x:c r="A6080" s="186">
        <x:v>46159</x:v>
      </x:c>
      <x:c r="B6080" s="452" t="s">
        <x:v>7772</x:v>
      </x:c>
      <x:c r="C6080" s="195" t="s">
        <x:v>6711</x:v>
      </x:c>
      <x:c r="D6080" s="345" t="str">
        <x:f t="shared" ref="D6080:D6085" si="233">IF(MID(C6080,LEN(C6080)-2,1)="1","Earring",IF(MID(C6080,LEN(C6080)-2,1)="2","Necklace",IF(MID(C6080,LEN(C6080)-2,1)="3","Bracelet",IF(MID(C6080,LEN(C6080)-2,1)="4","Ring",IF(MID(C6080,LEN(C6080)-2,1)="5","Anklet","")))))</x:f>
        <x:v>Bracelet</x:v>
      </x:c>
      <x:c r="E6080" s="345">
        <x:v>1</x:v>
      </x:c>
      <x:c r="F6080" s="233" t="s">
        <x:v>6711</x:v>
      </x:c>
      <x:c r="G6080" s="234" t="str">
        <x:f>IF(MID(F6080,LEN(F6080)-2,1)="1","Earring",IF(MID(F6080,LEN(F6080)-2,1)="2","Necklace",IF(MID(F6080,LEN(F6080)-2,1)="3","Bracelet",IF(MID(F6080,LEN(F6080)-2,1)="4","Ring",IF(MID(F6080,LEN(F6080)-2,1)="5","Anklet","")))))</x:f>
        <x:v>Bracelet</x:v>
      </x:c>
      <x:c r="H6080" s="234">
        <x:v>1</x:v>
      </x:c>
      <x:c r="I6080" s="448"/>
    </x:row>
    <x:row r="6081" spans="3:9">
      <x:c r="C6081" s="195" t="s">
        <x:v>6704</x:v>
      </x:c>
      <x:c r="D6081" s="345" t="str">
        <x:f t="shared" si="233"/>
        <x:v>Earring</x:v>
      </x:c>
      <x:c r="E6081" s="345">
        <x:v>1</x:v>
      </x:c>
      <x:c r="F6081" s="195" t="s">
        <x:v>6704</x:v>
      </x:c>
      <x:c r="G6081" s="345" t="str">
        <x:f>IF(MID(F6081,LEN(F6081)-2,1)="1","Earring",IF(MID(F6081,LEN(F6081)-2,1)="2","Necklace",IF(MID(F6081,LEN(F6081)-2,1)="3","Bracelet",IF(MID(F6081,LEN(F6081)-2,1)="4","Ring",IF(MID(F6081,LEN(F6081)-2,1)="5","Anklet","")))))</x:f>
        <x:v>Earring</x:v>
      </x:c>
      <x:c r="H6081" s="345">
        <x:v>1</x:v>
      </x:c>
      <x:c r="I6081" s="448"/>
    </x:row>
    <x:row r="6082" spans="3:9">
      <x:c r="C6082" s="195" t="s">
        <x:v>11004</x:v>
      </x:c>
      <x:c r="D6082" s="345" t="str">
        <x:f t="shared" si="233"/>
        <x:v>Earring</x:v>
      </x:c>
      <x:c r="E6082" s="345">
        <x:v>1</x:v>
      </x:c>
      <x:c r="F6082" s="195" t="s">
        <x:v>11004</x:v>
      </x:c>
      <x:c r="G6082" s="345" t="str">
        <x:f>IF(MID(F6082,LEN(F6082)-2,1)="1","Earring",IF(MID(F6082,LEN(F6082)-2,1)="2","Necklace",IF(MID(F6082,LEN(F6082)-2,1)="3","Bracelet",IF(MID(F6082,LEN(F6082)-2,1)="4","Ring",IF(MID(F6082,LEN(F6082)-2,1)="5","Anklet","")))))</x:f>
        <x:v>Earring</x:v>
      </x:c>
      <x:c r="H6082" s="345">
        <x:v>1</x:v>
      </x:c>
      <x:c r="I6082" s="448" t="s">
        <x:v>7755</x:v>
      </x:c>
    </x:row>
    <x:row r="6083" spans="3:9">
      <x:c r="C6083" s="195" t="s">
        <x:v>4533</x:v>
      </x:c>
      <x:c r="D6083" s="345" t="str">
        <x:f t="shared" si="233"/>
        <x:v>Earring</x:v>
      </x:c>
      <x:c r="E6083" s="345">
        <x:v>1</x:v>
      </x:c>
      <x:c r="F6083" s="195" t="s">
        <x:v>4533</x:v>
      </x:c>
      <x:c r="G6083" s="345" t="str">
        <x:f>IF(MID(F6083,LEN(F6083)-2,1)="1","Earring",IF(MID(F6083,LEN(F6083)-2,1)="2","Necklace",IF(MID(F6083,LEN(F6083)-2,1)="3","Bracelet",IF(MID(F6083,LEN(F6083)-2,1)="4","Ring",IF(MID(F6083,LEN(F6083)-2,1)="5","Anklet","")))))</x:f>
        <x:v>Earring</x:v>
      </x:c>
      <x:c r="H6083" s="345">
        <x:v>1</x:v>
      </x:c>
      <x:c r="I6083" s="448" t="s">
        <x:v>7755</x:v>
      </x:c>
    </x:row>
    <x:row r="6084" spans="3:9">
      <x:c r="C6084" s="195" t="s">
        <x:v>4511</x:v>
      </x:c>
      <x:c r="D6084" s="345" t="str">
        <x:f t="shared" si="233"/>
        <x:v>Earring</x:v>
      </x:c>
      <x:c r="E6084" s="345">
        <x:v>1</x:v>
      </x:c>
      <x:c r="F6084" s="233" t="s">
        <x:v>4511</x:v>
      </x:c>
      <x:c r="G6084" s="234" t="str">
        <x:f>IF(MID(F6084,LEN(F6084)-2,1)="1","Earring",IF(MID(F6084,LEN(F6084)-2,1)="2","Necklace",IF(MID(F6084,LEN(F6084)-2,1)="3","Bracelet",IF(MID(F6084,LEN(F6084)-2,1)="4","Ring",IF(MID(F6084,LEN(F6084)-2,1)="5","Anklet","")))))</x:f>
        <x:v>Earring</x:v>
      </x:c>
      <x:c r="H6084" s="234">
        <x:v>1</x:v>
      </x:c>
      <x:c r="I6084" s="448" t="s">
        <x:v>4958</x:v>
      </x:c>
    </x:row>
    <x:row r="6085" spans="3:9">
      <x:c r="C6085" s="195" t="s">
        <x:v>4194</x:v>
      </x:c>
      <x:c r="D6085" s="345" t="str">
        <x:f t="shared" si="233"/>
        <x:v>Necklace</x:v>
      </x:c>
      <x:c r="E6085" s="345">
        <x:v>1</x:v>
      </x:c>
      <x:c r="F6085" s="233" t="s">
        <x:v>4194</x:v>
      </x:c>
      <x:c r="G6085" s="234" t="str">
        <x:f>IF(MID(F6085,LEN(F6085)-2,1)="1","Earring",IF(MID(F6085,LEN(F6085)-2,1)="2","Necklace",IF(MID(F6085,LEN(F6085)-2,1)="3","Bracelet",IF(MID(F6085,LEN(F6085)-2,1)="4","Ring",IF(MID(F6085,LEN(F6085)-2,1)="5","Anklet","")))))</x:f>
        <x:v>Necklace</x:v>
      </x:c>
      <x:c r="H6085" s="234">
        <x:v>1</x:v>
      </x:c>
      <x:c r="I6085" s="448"/>
    </x:row>
    <x:row r="6086" spans="5:5">
      <x:c r="E6086" s="194">
        <x:f>SUM(E6080:E6085)</x:f>
        <x:v>6</x:v>
      </x:c>
    </x:row>
    <x:row r="6087" spans="1:9">
      <x:c r="A6087" s="186">
        <x:v>46160</x:v>
      </x:c>
      <x:c r="B6087" s="452" t="s">
        <x:v>7737</x:v>
      </x:c>
      <x:c r="C6087" s="195" t="s">
        <x:v>10743</x:v>
      </x:c>
      <x:c r="D6087" s="345" t="s">
        <x:v>2999</x:v>
      </x:c>
      <x:c r="E6087" s="345">
        <x:v>2</x:v>
      </x:c>
      <x:c r="F6087" s="195" t="s">
        <x:v>6296</x:v>
      </x:c>
      <x:c r="G6087" s="345" t="str">
        <x:f>IF(MID(F6087,LEN(F6087)-2,1)="1","Earring",IF(MID(F6087,LEN(F6087)-2,1)="2","Necklace",IF(MID(F6087,LEN(F6087)-2,1)="3","Bracelet",IF(MID(F6087,LEN(F6087)-2,1)="4","Ring",IF(MID(F6087,LEN(F6087)-2,1)="5","Anklet","")))))</x:f>
        <x:v>Necklace</x:v>
      </x:c>
      <x:c r="H6087" s="345">
        <x:v>1</x:v>
      </x:c>
      <x:c r="I6087" s="448" t="s">
        <x:v>7755</x:v>
      </x:c>
    </x:row>
    <x:row r="6088" spans="3:9">
      <x:c r="C6088" s="195" t="s">
        <x:v>4556</x:v>
      </x:c>
      <x:c r="D6088" s="345" t="str">
        <x:f t="shared" ref="D6088:D6092" si="234">IF(MID(C6088,LEN(C6088)-2,1)="1","Earring",IF(MID(C6088,LEN(C6088)-2,1)="2","Necklace",IF(MID(C6088,LEN(C6088)-2,1)="3","Bracelet",IF(MID(C6088,LEN(C6088)-2,1)="4","Ring",IF(MID(C6088,LEN(C6088)-2,1)="5","Anklet","")))))</x:f>
        <x:v>Bracelet</x:v>
      </x:c>
      <x:c r="E6088" s="345">
        <x:v>1</x:v>
      </x:c>
      <x:c r="F6088" s="195" t="s">
        <x:v>4661</x:v>
      </x:c>
      <x:c r="G6088" s="345" t="str">
        <x:f>IF(MID(F6088,LEN(F6088)-2,1)="1","Earring",IF(MID(F6088,LEN(F6088)-2,1)="2","Necklace",IF(MID(F6088,LEN(F6088)-2,1)="3","Bracelet",IF(MID(F6088,LEN(F6088)-2,1)="4","Ring",IF(MID(F6088,LEN(F6088)-2,1)="5","Anklet","")))))</x:f>
        <x:v>Necklace</x:v>
      </x:c>
      <x:c r="H6088" s="345">
        <x:v>1</x:v>
      </x:c>
      <x:c r="I6088" s="448"/>
    </x:row>
    <x:row r="6089" spans="3:9">
      <x:c r="C6089" s="195" t="s">
        <x:v>11057</x:v>
      </x:c>
      <x:c r="D6089" s="345" t="str">
        <x:f t="shared" si="234"/>
        <x:v>Earring</x:v>
      </x:c>
      <x:c r="E6089" s="345">
        <x:v>1</x:v>
      </x:c>
      <x:c r="F6089" s="195" t="s">
        <x:v>4556</x:v>
      </x:c>
      <x:c r="G6089" s="345" t="str">
        <x:f>IF(MID(F6089,LEN(F6089)-2,1)="1","Earring",IF(MID(F6089,LEN(F6089)-2,1)="2","Necklace",IF(MID(F6089,LEN(F6089)-2,1)="3","Bracelet",IF(MID(F6089,LEN(F6089)-2,1)="4","Ring",IF(MID(F6089,LEN(F6089)-2,1)="5","Anklet","")))))</x:f>
        <x:v>Bracelet</x:v>
      </x:c>
      <x:c r="H6089" s="345">
        <x:v>1</x:v>
      </x:c>
      <x:c r="I6089" s="448" t="s">
        <x:v>4958</x:v>
      </x:c>
    </x:row>
    <x:row r="6090" spans="3:9">
      <x:c r="C6090" s="195" t="s">
        <x:v>6296</x:v>
      </x:c>
      <x:c r="D6090" s="345" t="str">
        <x:f t="shared" si="234"/>
        <x:v>Necklace</x:v>
      </x:c>
      <x:c r="E6090" s="345">
        <x:v>1</x:v>
      </x:c>
      <x:c r="F6090" s="195" t="s">
        <x:v>11057</x:v>
      </x:c>
      <x:c r="G6090" s="345" t="str">
        <x:f>IF(MID(F6090,LEN(F6090)-2,1)="1","Earring",IF(MID(F6090,LEN(F6090)-2,1)="2","Necklace",IF(MID(F6090,LEN(F6090)-2,1)="3","Bracelet",IF(MID(F6090,LEN(F6090)-2,1)="4","Ring",IF(MID(F6090,LEN(F6090)-2,1)="5","Anklet","")))))</x:f>
        <x:v>Earring</x:v>
      </x:c>
      <x:c r="H6090" s="345">
        <x:v>1</x:v>
      </x:c>
      <x:c r="I6090" s="448" t="s">
        <x:v>4958</x:v>
      </x:c>
    </x:row>
    <x:row r="6091" spans="3:9">
      <x:c r="C6091" s="195" t="s">
        <x:v>4661</x:v>
      </x:c>
      <x:c r="D6091" s="345" t="str">
        <x:f t="shared" si="234"/>
        <x:v>Necklace</x:v>
      </x:c>
      <x:c r="E6091" s="345">
        <x:v>1</x:v>
      </x:c>
      <x:c r="F6091" s="195" t="s">
        <x:v>10743</x:v>
      </x:c>
      <x:c r="G6091" s="345" t="s">
        <x:v>2999</x:v>
      </x:c>
      <x:c r="H6091" s="345">
        <x:v>2</x:v>
      </x:c>
      <x:c r="I6091" s="448"/>
    </x:row>
    <x:row r="6092" spans="3:9">
      <x:c r="C6092" s="195" t="s">
        <x:v>11178</x:v>
      </x:c>
      <x:c r="D6092" s="345" t="str">
        <x:f t="shared" si="234"/>
        <x:v>Ring</x:v>
      </x:c>
      <x:c r="E6092" s="345">
        <x:v>1</x:v>
      </x:c>
      <x:c r="F6092" s="195" t="s">
        <x:v>11178</x:v>
      </x:c>
      <x:c r="G6092" s="345" t="str">
        <x:f>IF(MID(F6092,LEN(F6092)-2,1)="1","Earring",IF(MID(F6092,LEN(F6092)-2,1)="2","Necklace",IF(MID(F6092,LEN(F6092)-2,1)="3","Bracelet",IF(MID(F6092,LEN(F6092)-2,1)="4","Ring",IF(MID(F6092,LEN(F6092)-2,1)="5","Anklet","")))))</x:f>
        <x:v>Ring</x:v>
      </x:c>
      <x:c r="H6092" s="345">
        <x:v>1</x:v>
      </x:c>
      <x:c r="I6092" s="448"/>
    </x:row>
    <x:row r="6093" spans="5:5">
      <x:c r="E6093" s="194">
        <x:f>SUM(E6087:E6092)</x:f>
        <x:v>7</x:v>
      </x:c>
    </x:row>
    <x:row r="6094" spans="1:9">
      <x:c r="A6094" s="186">
        <x:v>46161</x:v>
      </x:c>
      <x:c r="B6094" s="452" t="s">
        <x:v>7779</x:v>
      </x:c>
      <x:c r="C6094" s="195" t="s">
        <x:v>10920</x:v>
      </x:c>
      <x:c r="D6094" s="345" t="str">
        <x:f>IF(MID(C6094,LEN(C6094)-2,1)="1","Earring",IF(MID(C6094,LEN(C6094)-2,1)="2","Necklace",IF(MID(C6094,LEN(C6094)-2,1)="3","Bracelet",IF(MID(C6094,LEN(C6094)-2,1)="4","Ring",IF(MID(C6094,LEN(C6094)-2,1)="5","Anklet","")))))</x:f>
        <x:v>Anklet</x:v>
      </x:c>
      <x:c r="E6094" s="345">
        <x:v>1</x:v>
      </x:c>
      <x:c r="F6094" s="195" t="s">
        <x:v>10920</x:v>
      </x:c>
      <x:c r="G6094" s="345" t="str">
        <x:f>IF(MID(F6094,LEN(F6094)-2,1)="1","Earring",IF(MID(F6094,LEN(F6094)-2,1)="2","Necklace",IF(MID(F6094,LEN(F6094)-2,1)="3","Bracelet",IF(MID(F6094,LEN(F6094)-2,1)="4","Ring",IF(MID(F6094,LEN(F6094)-2,1)="5","Anklet","")))))</x:f>
        <x:v>Anklet</x:v>
      </x:c>
      <x:c r="H6094" s="345">
        <x:v>1</x:v>
      </x:c>
      <x:c r="I6094" s="448"/>
    </x:row>
    <x:row r="6095" spans="5:5">
      <x:c r="E6095" s="194">
        <x:f>SUM(E6094)</x:f>
        <x:v>1</x:v>
      </x:c>
    </x:row>
    <x:row r="6096" spans="1:9">
      <x:c r="A6096" s="186">
        <x:v>46162</x:v>
      </x:c>
      <x:c r="B6096" s="452" t="s">
        <x:v>7762</x:v>
      </x:c>
      <x:c r="C6096" s="195" t="s">
        <x:v>4366</x:v>
      </x:c>
      <x:c r="D6096" s="345" t="s">
        <x:v>2999</x:v>
      </x:c>
      <x:c r="E6096" s="345">
        <x:v>1</x:v>
      </x:c>
      <x:c r="F6096" s="195" t="s">
        <x:v>2274</x:v>
      </x:c>
      <x:c r="G6096" s="345" t="str">
        <x:f>IF(MID(F6096,LEN(F6096)-2,1)="1","Earring",IF(MID(F6096,LEN(F6096)-2,1)="2","Necklace",IF(MID(F6096,LEN(F6096)-2,1)="3","Bracelet",IF(MID(F6096,LEN(F6096)-2,1)="4","Ring",IF(MID(F6096,LEN(F6096)-2,1)="5","Anklet","")))))</x:f>
        <x:v>Bracelet</x:v>
      </x:c>
      <x:c r="H6096" s="345">
        <x:v>1</x:v>
      </x:c>
      <x:c r="I6096" s="448" t="s">
        <x:v>7755</x:v>
      </x:c>
    </x:row>
    <x:row r="6097" spans="3:9">
      <x:c r="C6097" s="195" t="s">
        <x:v>2274</x:v>
      </x:c>
      <x:c r="D6097" s="345" t="str">
        <x:f t="shared" ref="D6097:D6100" si="235">IF(MID(C6097,LEN(C6097)-2,1)="1","Earring",IF(MID(C6097,LEN(C6097)-2,1)="2","Necklace",IF(MID(C6097,LEN(C6097)-2,1)="3","Bracelet",IF(MID(C6097,LEN(C6097)-2,1)="4","Ring",IF(MID(C6097,LEN(C6097)-2,1)="5","Anklet","")))))</x:f>
        <x:v>Bracelet</x:v>
      </x:c>
      <x:c r="E6097" s="345">
        <x:v>1</x:v>
      </x:c>
      <x:c r="F6097" s="195" t="s">
        <x:v>8873</x:v>
      </x:c>
      <x:c r="G6097" s="345" t="str">
        <x:f>IF(MID(F6097,LEN(F6097)-2,1)="1","Earring",IF(MID(F6097,LEN(F6097)-2,1)="2","Necklace",IF(MID(F6097,LEN(F6097)-2,1)="3","Bracelet",IF(MID(F6097,LEN(F6097)-2,1)="4","Ring",IF(MID(F6097,LEN(F6097)-2,1)="5","Anklet","")))))</x:f>
        <x:v>Earring</x:v>
      </x:c>
      <x:c r="H6097" s="345">
        <x:v>1</x:v>
      </x:c>
      <x:c r="I6097" s="448" t="s">
        <x:v>7755</x:v>
      </x:c>
    </x:row>
    <x:row r="6098" spans="3:9">
      <x:c r="C6098" s="195" t="s">
        <x:v>6821</x:v>
      </x:c>
      <x:c r="D6098" s="345" t="str">
        <x:f t="shared" si="235"/>
        <x:v>Bracelet</x:v>
      </x:c>
      <x:c r="E6098" s="345">
        <x:v>1</x:v>
      </x:c>
      <x:c r="F6098" s="233" t="s">
        <x:v>10950</x:v>
      </x:c>
      <x:c r="G6098" s="234" t="str">
        <x:f>IF(MID(F6098,LEN(F6098)-2,1)="1","Earring",IF(MID(F6098,LEN(F6098)-2,1)="2","Necklace",IF(MID(F6098,LEN(F6098)-2,1)="3","Bracelet",IF(MID(F6098,LEN(F6098)-2,1)="4","Ring",IF(MID(F6098,LEN(F6098)-2,1)="5","Anklet","")))))</x:f>
        <x:v>Necklace</x:v>
      </x:c>
      <x:c r="H6098" s="234">
        <x:v>1</x:v>
      </x:c>
      <x:c r="I6098" s="448"/>
    </x:row>
    <x:row r="6099" spans="3:9">
      <x:c r="C6099" s="195" t="s">
        <x:v>6118</x:v>
      </x:c>
      <x:c r="D6099" s="345" t="str">
        <x:f t="shared" si="235"/>
        <x:v>Bracelet</x:v>
      </x:c>
      <x:c r="E6099" s="345">
        <x:v>1</x:v>
      </x:c>
      <x:c r="F6099" s="233" t="s">
        <x:v>6821</x:v>
      </x:c>
      <x:c r="G6099" s="234" t="str">
        <x:f>IF(MID(F6099,LEN(F6099)-2,1)="1","Earring",IF(MID(F6099,LEN(F6099)-2,1)="2","Necklace",IF(MID(F6099,LEN(F6099)-2,1)="3","Bracelet",IF(MID(F6099,LEN(F6099)-2,1)="4","Ring",IF(MID(F6099,LEN(F6099)-2,1)="5","Anklet","")))))</x:f>
        <x:v>Bracelet</x:v>
      </x:c>
      <x:c r="H6099" s="234">
        <x:v>1</x:v>
      </x:c>
      <x:c r="I6099" s="448"/>
    </x:row>
    <x:row r="6100" spans="3:9">
      <x:c r="C6100" s="195" t="s">
        <x:v>10952</x:v>
      </x:c>
      <x:c r="D6100" s="345" t="str">
        <x:f t="shared" si="235"/>
        <x:v>Bracelet</x:v>
      </x:c>
      <x:c r="E6100" s="345">
        <x:v>1</x:v>
      </x:c>
      <x:c r="F6100" s="233" t="s">
        <x:v>6118</x:v>
      </x:c>
      <x:c r="G6100" s="234" t="str">
        <x:f>IF(MID(F6100,LEN(F6100)-2,1)="1","Earring",IF(MID(F6100,LEN(F6100)-2,1)="2","Necklace",IF(MID(F6100,LEN(F6100)-2,1)="3","Bracelet",IF(MID(F6100,LEN(F6100)-2,1)="4","Ring",IF(MID(F6100,LEN(F6100)-2,1)="5","Anklet","")))))</x:f>
        <x:v>Bracelet</x:v>
      </x:c>
      <x:c r="H6100" s="234">
        <x:v>1</x:v>
      </x:c>
      <x:c r="I6100" s="448"/>
    </x:row>
    <x:row r="6101" spans="3:9">
      <x:c r="C6101" s="195" t="s">
        <x:v>11048</x:v>
      </x:c>
      <x:c r="D6101" s="194" t="s">
        <x:v>1924</x:v>
      </x:c>
      <x:c r="E6101" s="194">
        <x:v>1</x:v>
      </x:c>
      <x:c r="F6101" s="233" t="s">
        <x:v>10913</x:v>
      </x:c>
      <x:c r="G6101" s="234" t="str">
        <x:f>IF(MID(F6101,LEN(F6101)-2,1)="1","Earring",IF(MID(F6101,LEN(F6101)-2,1)="2","Necklace",IF(MID(F6101,LEN(F6101)-2,1)="3","Bracelet",IF(MID(F6101,LEN(F6101)-2,1)="4","Ring",IF(MID(F6101,LEN(F6101)-2,1)="5","Anklet","")))))</x:f>
        <x:v>Necklace</x:v>
      </x:c>
      <x:c r="H6101" s="234">
        <x:v>1</x:v>
      </x:c>
      <x:c r="I6101" s="448" t="s">
        <x:v>7755</x:v>
      </x:c>
    </x:row>
    <x:row r="6102" spans="3:9">
      <x:c r="C6102" s="195" t="s">
        <x:v>8873</x:v>
      </x:c>
      <x:c r="D6102" s="345" t="str">
        <x:f>IF(MID(C6102,LEN(C6102)-2,1)="1","Earring",IF(MID(C6102,LEN(C6102)-2,1)="2","Necklace",IF(MID(C6102,LEN(C6102)-2,1)="3","Bracelet",IF(MID(C6102,LEN(C6102)-2,1)="4","Ring",IF(MID(C6102,LEN(C6102)-2,1)="5","Anklet","")))))</x:f>
        <x:v>Earring</x:v>
      </x:c>
      <x:c r="E6102" s="345">
        <x:v>1</x:v>
      </x:c>
      <x:c r="F6102" s="233" t="s">
        <x:v>10952</x:v>
      </x:c>
      <x:c r="G6102" s="234" t="str">
        <x:f>IF(MID(F6102,LEN(F6102)-2,1)="1","Earring",IF(MID(F6102,LEN(F6102)-2,1)="2","Necklace",IF(MID(F6102,LEN(F6102)-2,1)="3","Bracelet",IF(MID(F6102,LEN(F6102)-2,1)="4","Ring",IF(MID(F6102,LEN(F6102)-2,1)="5","Anklet","")))))</x:f>
        <x:v>Bracelet</x:v>
      </x:c>
      <x:c r="H6102" s="234">
        <x:v>1</x:v>
      </x:c>
      <x:c r="I6102" s="448" t="s">
        <x:v>7755</x:v>
      </x:c>
    </x:row>
    <x:row r="6103" spans="3:9">
      <x:c r="C6103" s="195" t="s">
        <x:v>10950</x:v>
      </x:c>
      <x:c r="D6103" s="345" t="str">
        <x:f t="shared" ref="D6103:D6109" si="236">IF(MID(C6103,LEN(C6103)-2,1)="1","Earring",IF(MID(C6103,LEN(C6103)-2,1)="2","Necklace",IF(MID(C6103,LEN(C6103)-2,1)="3","Bracelet",IF(MID(C6103,LEN(C6103)-2,1)="4","Ring",IF(MID(C6103,LEN(C6103)-2,1)="5","Anklet","")))))</x:f>
        <x:v>Necklace</x:v>
      </x:c>
      <x:c r="E6103" s="345">
        <x:v>1</x:v>
      </x:c>
      <x:c r="F6103" s="233" t="s">
        <x:v>11048</x:v>
      </x:c>
      <x:c r="G6103" s="234" t="s">
        <x:v>1924</x:v>
      </x:c>
      <x:c r="H6103" s="234">
        <x:v>1</x:v>
      </x:c>
      <x:c r="I6103" s="448"/>
    </x:row>
    <x:row r="6104" spans="3:9">
      <x:c r="C6104" s="195" t="s">
        <x:v>10913</x:v>
      </x:c>
      <x:c r="D6104" s="345" t="str">
        <x:f t="shared" si="236"/>
        <x:v>Necklace</x:v>
      </x:c>
      <x:c r="E6104" s="345">
        <x:v>1</x:v>
      </x:c>
      <x:c r="F6104" s="195" t="s">
        <x:v>10942</x:v>
      </x:c>
      <x:c r="G6104" s="345" t="str">
        <x:f>IF(MID(F6104,LEN(F6104)-2,1)="1","Earring",IF(MID(F6104,LEN(F6104)-2,1)="2","Necklace",IF(MID(F6104,LEN(F6104)-2,1)="3","Bracelet",IF(MID(F6104,LEN(F6104)-2,1)="4","Ring",IF(MID(F6104,LEN(F6104)-2,1)="5","Anklet","")))))</x:f>
        <x:v>Necklace</x:v>
      </x:c>
      <x:c r="H6104" s="345">
        <x:v>1</x:v>
      </x:c>
      <x:c r="I6104" s="448"/>
    </x:row>
    <x:row r="6105" spans="1:9" s="194" customFormat="1">
      <x:c r="A6105" s="197"/>
      <x:c r="B6105" s="230"/>
      <x:c r="C6105" s="195" t="s">
        <x:v>10942</x:v>
      </x:c>
      <x:c r="D6105" s="345" t="str">
        <x:f t="shared" si="236"/>
        <x:v>Necklace</x:v>
      </x:c>
      <x:c r="E6105" s="345">
        <x:v>1</x:v>
      </x:c>
      <x:c r="F6105" s="195" t="s">
        <x:v>6749</x:v>
      </x:c>
      <x:c r="G6105" s="345" t="str">
        <x:f>IF(MID(F6105,LEN(F6105)-2,1)="1","Earring",IF(MID(F6105,LEN(F6105)-2,1)="2","Necklace",IF(MID(F6105,LEN(F6105)-2,1)="3","Bracelet",IF(MID(F6105,LEN(F6105)-2,1)="4","Ring",IF(MID(F6105,LEN(F6105)-2,1)="5","Anklet","")))))</x:f>
        <x:v>Necklace</x:v>
      </x:c>
      <x:c r="H6105" s="345">
        <x:v>1</x:v>
      </x:c>
      <x:c r="I6105" s="448"/>
    </x:row>
    <x:row r="6106" spans="1:9" s="194" customFormat="1">
      <x:c r="A6106" s="197"/>
      <x:c r="B6106" s="230"/>
      <x:c r="C6106" s="195" t="s">
        <x:v>6749</x:v>
      </x:c>
      <x:c r="D6106" s="345" t="str">
        <x:f t="shared" si="236"/>
        <x:v>Necklace</x:v>
      </x:c>
      <x:c r="E6106" s="345">
        <x:v>1</x:v>
      </x:c>
      <x:c r="F6106" s="195" t="s">
        <x:v>4366</x:v>
      </x:c>
      <x:c r="G6106" s="345" t="s">
        <x:v>2999</x:v>
      </x:c>
      <x:c r="H6106" s="345">
        <x:v>1</x:v>
      </x:c>
      <x:c r="I6106" s="448" t="s">
        <x:v>4958</x:v>
      </x:c>
    </x:row>
    <x:row r="6107" spans="1:9" s="194" customFormat="1">
      <x:c r="A6107" s="197"/>
      <x:c r="B6107" s="230"/>
      <x:c r="C6107" s="195" t="s">
        <x:v>6297</x:v>
      </x:c>
      <x:c r="D6107" s="345" t="str">
        <x:f t="shared" si="236"/>
        <x:v>Necklace</x:v>
      </x:c>
      <x:c r="E6107" s="345">
        <x:v>1</x:v>
      </x:c>
      <x:c r="F6107" s="195" t="s">
        <x:v>6297</x:v>
      </x:c>
      <x:c r="G6107" s="345" t="str">
        <x:f>IF(MID(F6107,LEN(F6107)-2,1)="1","Earring",IF(MID(F6107,LEN(F6107)-2,1)="2","Necklace",IF(MID(F6107,LEN(F6107)-2,1)="3","Bracelet",IF(MID(F6107,LEN(F6107)-2,1)="4","Ring",IF(MID(F6107,LEN(F6107)-2,1)="5","Anklet","")))))</x:f>
        <x:v>Necklace</x:v>
      </x:c>
      <x:c r="H6107" s="345">
        <x:v>1</x:v>
      </x:c>
      <x:c r="I6107" s="448" t="s">
        <x:v>4958</x:v>
      </x:c>
    </x:row>
    <x:row r="6108" spans="1:9" s="194" customFormat="1">
      <x:c r="A6108" s="197"/>
      <x:c r="B6108" s="230"/>
      <x:c r="C6108" s="195" t="s">
        <x:v>3467</x:v>
      </x:c>
      <x:c r="D6108" s="345" t="str">
        <x:f t="shared" si="236"/>
        <x:v>Necklace</x:v>
      </x:c>
      <x:c r="E6108" s="345">
        <x:v>1</x:v>
      </x:c>
      <x:c r="F6108" s="195" t="s">
        <x:v>3467</x:v>
      </x:c>
      <x:c r="G6108" s="345" t="str">
        <x:f>IF(MID(F6108,LEN(F6108)-2,1)="1","Earring",IF(MID(F6108,LEN(F6108)-2,1)="2","Necklace",IF(MID(F6108,LEN(F6108)-2,1)="3","Bracelet",IF(MID(F6108,LEN(F6108)-2,1)="4","Ring",IF(MID(F6108,LEN(F6108)-2,1)="5","Anklet","")))))</x:f>
        <x:v>Necklace</x:v>
      </x:c>
      <x:c r="H6108" s="345">
        <x:v>1</x:v>
      </x:c>
      <x:c r="I6108" s="448" t="s">
        <x:v>4958</x:v>
      </x:c>
    </x:row>
    <x:row r="6109" spans="1:9" s="194" customFormat="1">
      <x:c r="A6109" s="197"/>
      <x:c r="B6109" s="230"/>
      <x:c r="C6109" s="195" t="s">
        <x:v>6911</x:v>
      </x:c>
      <x:c r="D6109" s="345" t="str">
        <x:f t="shared" si="236"/>
        <x:v>Ring</x:v>
      </x:c>
      <x:c r="E6109" s="345">
        <x:v>1</x:v>
      </x:c>
      <x:c r="F6109" s="195" t="s">
        <x:v>6911</x:v>
      </x:c>
      <x:c r="G6109" s="345" t="str">
        <x:f>IF(MID(F6109,LEN(F6109)-2,1)="1","Earring",IF(MID(F6109,LEN(F6109)-2,1)="2","Necklace",IF(MID(F6109,LEN(F6109)-2,1)="3","Bracelet",IF(MID(F6109,LEN(F6109)-2,1)="4","Ring",IF(MID(F6109,LEN(F6109)-2,1)="5","Anklet","")))))</x:f>
        <x:v>Ring</x:v>
      </x:c>
      <x:c r="H6109" s="345">
        <x:v>1</x:v>
      </x:c>
      <x:c r="I6109" s="448"/>
    </x:row>
    <x:row r="6110" spans="5:5">
      <x:c r="E6110" s="194">
        <x:f>SUM(E6096:E6109)</x:f>
        <x:v>14</x:v>
      </x:c>
    </x:row>
    <x:row r="6111" spans="1:9">
      <x:c r="A6111" s="186">
        <x:v>46163</x:v>
      </x:c>
      <x:c r="B6111" s="452" t="s">
        <x:v>7753</x:v>
      </x:c>
      <x:c r="C6111" s="195" t="s">
        <x:v>5931</x:v>
      </x:c>
      <x:c r="D6111" s="345" t="s">
        <x:v>2999</x:v>
      </x:c>
      <x:c r="E6111" s="345">
        <x:v>1</x:v>
      </x:c>
      <x:c r="F6111" s="195" t="s">
        <x:v>5931</x:v>
      </x:c>
      <x:c r="G6111" s="345" t="s">
        <x:v>2999</x:v>
      </x:c>
      <x:c r="H6111" s="345">
        <x:v>1</x:v>
      </x:c>
      <x:c r="I6111" s="448" t="s">
        <x:v>7755</x:v>
      </x:c>
    </x:row>
    <x:row r="6112" spans="3:9">
      <x:c r="C6112" s="195" t="s">
        <x:v>6905</x:v>
      </x:c>
      <x:c r="D6112" s="345" t="s">
        <x:v>2999</x:v>
      </x:c>
      <x:c r="E6112" s="345">
        <x:v>1</x:v>
      </x:c>
      <x:c r="F6112" s="233" t="s">
        <x:v>11034</x:v>
      </x:c>
      <x:c r="G6112" s="234" t="str">
        <x:f>IF(MID(F6112,LEN(F6112)-2,1)="1","Earring",IF(MID(F6112,LEN(F6112)-2,1)="2","Necklace",IF(MID(F6112,LEN(F6112)-2,1)="3","Bracelet",IF(MID(F6112,LEN(F6112)-2,1)="4","Ring",IF(MID(F6112,LEN(F6112)-2,1)="5","Anklet","")))))</x:f>
        <x:v>Earring</x:v>
      </x:c>
      <x:c r="H6112" s="234">
        <x:v>1</x:v>
      </x:c>
      <x:c r="I6112" s="448"/>
    </x:row>
    <x:row r="6113" spans="3:9">
      <x:c r="C6113" s="195" t="s">
        <x:v>6831</x:v>
      </x:c>
      <x:c r="D6113" s="345" t="s">
        <x:v>2999</x:v>
      </x:c>
      <x:c r="E6113" s="345">
        <x:v>1</x:v>
      </x:c>
      <x:c r="F6113" s="233" t="s">
        <x:v>6905</x:v>
      </x:c>
      <x:c r="G6113" s="234" t="s">
        <x:v>2999</x:v>
      </x:c>
      <x:c r="H6113" s="234">
        <x:v>1</x:v>
      </x:c>
      <x:c r="I6113" s="448"/>
    </x:row>
    <x:row r="6114" spans="3:9">
      <x:c r="C6114" s="195" t="s">
        <x:v>11034</x:v>
      </x:c>
      <x:c r="D6114" s="345" t="str">
        <x:f t="shared" ref="D6114:D6116" si="237">IF(MID(C6114,LEN(C6114)-2,1)="1","Earring",IF(MID(C6114,LEN(C6114)-2,1)="2","Necklace",IF(MID(C6114,LEN(C6114)-2,1)="3","Bracelet",IF(MID(C6114,LEN(C6114)-2,1)="4","Ring",IF(MID(C6114,LEN(C6114)-2,1)="5","Anklet","")))))</x:f>
        <x:v>Earring</x:v>
      </x:c>
      <x:c r="E6114" s="345">
        <x:v>1</x:v>
      </x:c>
      <x:c r="F6114" s="195" t="s">
        <x:v>6831</x:v>
      </x:c>
      <x:c r="G6114" s="345" t="s">
        <x:v>2999</x:v>
      </x:c>
      <x:c r="H6114" s="345">
        <x:v>1</x:v>
      </x:c>
      <x:c r="I6114" s="448" t="s">
        <x:v>7755</x:v>
      </x:c>
    </x:row>
    <x:row r="6115" spans="3:9">
      <x:c r="C6115" s="195" t="s">
        <x:v>6611</x:v>
      </x:c>
      <x:c r="D6115" s="345" t="str">
        <x:f t="shared" si="237"/>
        <x:v>Earring</x:v>
      </x:c>
      <x:c r="E6115" s="345">
        <x:v>1</x:v>
      </x:c>
      <x:c r="F6115" s="195" t="s">
        <x:v>6611</x:v>
      </x:c>
      <x:c r="G6115" s="345" t="str">
        <x:f>IF(MID(F6115,LEN(F6115)-2,1)="1","Earring",IF(MID(F6115,LEN(F6115)-2,1)="2","Necklace",IF(MID(F6115,LEN(F6115)-2,1)="3","Bracelet",IF(MID(F6115,LEN(F6115)-2,1)="4","Ring",IF(MID(F6115,LEN(F6115)-2,1)="5","Anklet","")))))</x:f>
        <x:v>Earring</x:v>
      </x:c>
      <x:c r="H6115" s="345">
        <x:v>1</x:v>
      </x:c>
      <x:c r="I6115" s="448"/>
    </x:row>
    <x:row r="6116" spans="3:9">
      <x:c r="C6116" s="195" t="s">
        <x:v>1805</x:v>
      </x:c>
      <x:c r="D6116" s="345" t="str">
        <x:f t="shared" si="237"/>
        <x:v>Earring</x:v>
      </x:c>
      <x:c r="E6116" s="345">
        <x:v>1</x:v>
      </x:c>
      <x:c r="F6116" s="233" t="s">
        <x:v>1805</x:v>
      </x:c>
      <x:c r="G6116" s="234" t="str">
        <x:f>IF(MID(F6116,LEN(F6116)-2,1)="1","Earring",IF(MID(F6116,LEN(F6116)-2,1)="2","Necklace",IF(MID(F6116,LEN(F6116)-2,1)="3","Bracelet",IF(MID(F6116,LEN(F6116)-2,1)="4","Ring",IF(MID(F6116,LEN(F6116)-2,1)="5","Anklet","")))))</x:f>
        <x:v>Earring</x:v>
      </x:c>
      <x:c r="H6116" s="234">
        <x:v>1</x:v>
      </x:c>
      <x:c r="I6116" s="448"/>
    </x:row>
    <x:row r="6117" spans="5:5">
      <x:c r="E6117" s="194">
        <x:f>SUM(E6111:E6116)</x:f>
        <x:v>6</x:v>
      </x:c>
    </x:row>
    <x:row r="6118" spans="1:9">
      <x:c r="A6118" s="186">
        <x:v>46164</x:v>
      </x:c>
      <x:c r="B6118" s="452" t="s">
        <x:v>7716</x:v>
      </x:c>
      <x:c r="C6118" s="195" t="s">
        <x:v>9240</x:v>
      </x:c>
      <x:c r="D6118" s="345" t="str">
        <x:f t="shared" ref="D6118:D6140" si="238">IF(MID(C6118,LEN(C6118)-2,1)="1","Earring",IF(MID(C6118,LEN(C6118)-2,1)="2","Necklace",IF(MID(C6118,LEN(C6118)-2,1)="3","Bracelet",IF(MID(C6118,LEN(C6118)-2,1)="4","Ring",IF(MID(C6118,LEN(C6118)-2,1)="5","Anklet","")))))</x:f>
        <x:v>Anklet</x:v>
      </x:c>
      <x:c r="E6118" s="345">
        <x:v>1</x:v>
      </x:c>
      <x:c r="F6118" s="233" t="s">
        <x:v>11117</x:v>
      </x:c>
      <x:c r="G6118" s="234" t="str">
        <x:f>IF(MID(F6118,LEN(F6118)-2,1)="1","Earring",IF(MID(F6118,LEN(F6118)-2,1)="2","Necklace",IF(MID(F6118,LEN(F6118)-2,1)="3","Bracelet",IF(MID(F6118,LEN(F6118)-2,1)="4","Ring",IF(MID(F6118,LEN(F6118)-2,1)="5","Anklet","")))))</x:f>
        <x:v>Earring</x:v>
      </x:c>
      <x:c r="H6118" s="234">
        <x:v>1</x:v>
      </x:c>
      <x:c r="I6118" s="448" t="s">
        <x:v>4958</x:v>
      </x:c>
    </x:row>
    <x:row r="6119" spans="3:9">
      <x:c r="C6119" s="195" t="s">
        <x:v>11145</x:v>
      </x:c>
      <x:c r="D6119" s="345" t="str">
        <x:f t="shared" si="238"/>
        <x:v>Anklet</x:v>
      </x:c>
      <x:c r="E6119" s="345">
        <x:v>1</x:v>
      </x:c>
      <x:c r="F6119" s="233" t="s">
        <x:v>4463</x:v>
      </x:c>
      <x:c r="G6119" s="234" t="str">
        <x:f>IF(MID(F6119,LEN(F6119)-2,1)="1","Earring",IF(MID(F6119,LEN(F6119)-2,1)="2","Necklace",IF(MID(F6119,LEN(F6119)-2,1)="3","Bracelet",IF(MID(F6119,LEN(F6119)-2,1)="4","Ring",IF(MID(F6119,LEN(F6119)-2,1)="5","Anklet","")))))</x:f>
        <x:v>Earring</x:v>
      </x:c>
      <x:c r="H6119" s="234">
        <x:v>1</x:v>
      </x:c>
      <x:c r="I6119" s="448" t="s">
        <x:v>7755</x:v>
      </x:c>
    </x:row>
    <x:row r="6120" spans="3:9">
      <x:c r="C6120" s="195" t="s">
        <x:v>11117</x:v>
      </x:c>
      <x:c r="D6120" s="345" t="str">
        <x:f t="shared" si="238"/>
        <x:v>Earring</x:v>
      </x:c>
      <x:c r="E6120" s="345">
        <x:v>1</x:v>
      </x:c>
      <x:c r="F6120" s="195" t="s">
        <x:v>10951</x:v>
      </x:c>
      <x:c r="G6120" s="345" t="str">
        <x:f>IF(MID(F6120,LEN(F6120)-2,1)="1","Earring",IF(MID(F6120,LEN(F6120)-2,1)="2","Necklace",IF(MID(F6120,LEN(F6120)-2,1)="3","Bracelet",IF(MID(F6120,LEN(F6120)-2,1)="4","Ring",IF(MID(F6120,LEN(F6120)-2,1)="5","Anklet","")))))</x:f>
        <x:v>Necklace</x:v>
      </x:c>
      <x:c r="H6120" s="345">
        <x:v>1</x:v>
      </x:c>
      <x:c r="I6120" s="448"/>
    </x:row>
    <x:row r="6121" spans="3:9">
      <x:c r="C6121" s="195" t="s">
        <x:v>4463</x:v>
      </x:c>
      <x:c r="D6121" s="345" t="str">
        <x:f t="shared" si="238"/>
        <x:v>Earring</x:v>
      </x:c>
      <x:c r="E6121" s="345">
        <x:v>1</x:v>
      </x:c>
      <x:c r="F6121" s="195" t="s">
        <x:v>4707</x:v>
      </x:c>
      <x:c r="G6121" s="345" t="str">
        <x:f>IF(MID(F6121,LEN(F6121)-2,1)="1","Earring",IF(MID(F6121,LEN(F6121)-2,1)="2","Necklace",IF(MID(F6121,LEN(F6121)-2,1)="3","Bracelet",IF(MID(F6121,LEN(F6121)-2,1)="4","Ring",IF(MID(F6121,LEN(F6121)-2,1)="5","Anklet","")))))</x:f>
        <x:v>Earring</x:v>
      </x:c>
      <x:c r="H6121" s="345">
        <x:v>1</x:v>
      </x:c>
      <x:c r="I6121" s="448"/>
    </x:row>
    <x:row r="6122" spans="3:9">
      <x:c r="C6122" s="195" t="s">
        <x:v>4707</x:v>
      </x:c>
      <x:c r="D6122" s="345" t="str">
        <x:f t="shared" si="238"/>
        <x:v>Earring</x:v>
      </x:c>
      <x:c r="E6122" s="345">
        <x:v>1</x:v>
      </x:c>
      <x:c r="F6122" s="195" t="s">
        <x:v>4661</x:v>
      </x:c>
      <x:c r="G6122" s="345" t="str">
        <x:f>IF(MID(F6122,LEN(F6122)-2,1)="1","Earring",IF(MID(F6122,LEN(F6122)-2,1)="2","Necklace",IF(MID(F6122,LEN(F6122)-2,1)="3","Bracelet",IF(MID(F6122,LEN(F6122)-2,1)="4","Ring",IF(MID(F6122,LEN(F6122)-2,1)="5","Anklet","")))))</x:f>
        <x:v>Necklace</x:v>
      </x:c>
      <x:c r="H6122" s="345">
        <x:v>2</x:v>
      </x:c>
      <x:c r="I6122" s="448" t="s">
        <x:v>4958</x:v>
      </x:c>
    </x:row>
    <x:row r="6123" spans="3:9">
      <x:c r="C6123" s="195" t="s">
        <x:v>11130</x:v>
      </x:c>
      <x:c r="D6123" s="345" t="str">
        <x:f t="shared" si="238"/>
        <x:v>Earring</x:v>
      </x:c>
      <x:c r="E6123" s="345">
        <x:v>1</x:v>
      </x:c>
      <x:c r="F6123" s="195" t="s">
        <x:v>11130</x:v>
      </x:c>
      <x:c r="G6123" s="345" t="str">
        <x:f>IF(MID(F6123,LEN(F6123)-2,1)="1","Earring",IF(MID(F6123,LEN(F6123)-2,1)="2","Necklace",IF(MID(F6123,LEN(F6123)-2,1)="3","Bracelet",IF(MID(F6123,LEN(F6123)-2,1)="4","Ring",IF(MID(F6123,LEN(F6123)-2,1)="5","Anklet","")))))</x:f>
        <x:v>Earring</x:v>
      </x:c>
      <x:c r="H6123" s="345">
        <x:v>1</x:v>
      </x:c>
      <x:c r="I6123" s="448" t="s">
        <x:v>7755</x:v>
      </x:c>
    </x:row>
    <x:row r="6124" spans="3:9">
      <x:c r="C6124" s="195" t="s">
        <x:v>11138</x:v>
      </x:c>
      <x:c r="D6124" s="345" t="str">
        <x:f t="shared" si="238"/>
        <x:v>Earring</x:v>
      </x:c>
      <x:c r="E6124" s="345">
        <x:v>1</x:v>
      </x:c>
      <x:c r="F6124" s="195" t="s">
        <x:v>11138</x:v>
      </x:c>
      <x:c r="G6124" s="345" t="str">
        <x:f>IF(MID(F6124,LEN(F6124)-2,1)="1","Earring",IF(MID(F6124,LEN(F6124)-2,1)="2","Necklace",IF(MID(F6124,LEN(F6124)-2,1)="3","Bracelet",IF(MID(F6124,LEN(F6124)-2,1)="4","Ring",IF(MID(F6124,LEN(F6124)-2,1)="5","Anklet","")))))</x:f>
        <x:v>Earring</x:v>
      </x:c>
      <x:c r="H6124" s="345">
        <x:v>1</x:v>
      </x:c>
      <x:c r="I6124" s="448"/>
    </x:row>
    <x:row r="6125" spans="3:9">
      <x:c r="C6125" s="195" t="s">
        <x:v>4511</x:v>
      </x:c>
      <x:c r="D6125" s="345" t="str">
        <x:f t="shared" si="238"/>
        <x:v>Earring</x:v>
      </x:c>
      <x:c r="E6125" s="345">
        <x:v>1</x:v>
      </x:c>
      <x:c r="F6125" s="233" t="s">
        <x:v>4511</x:v>
      </x:c>
      <x:c r="G6125" s="234" t="str">
        <x:f>IF(MID(F6125,LEN(F6125)-2,1)="1","Earring",IF(MID(F6125,LEN(F6125)-2,1)="2","Necklace",IF(MID(F6125,LEN(F6125)-2,1)="3","Bracelet",IF(MID(F6125,LEN(F6125)-2,1)="4","Ring",IF(MID(F6125,LEN(F6125)-2,1)="5","Anklet","")))))</x:f>
        <x:v>Earring</x:v>
      </x:c>
      <x:c r="H6125" s="234">
        <x:v>1</x:v>
      </x:c>
      <x:c r="I6125" s="448" t="s">
        <x:v>7755</x:v>
      </x:c>
    </x:row>
    <x:row r="6126" spans="3:9">
      <x:c r="C6126" s="195" t="s">
        <x:v>4635</x:v>
      </x:c>
      <x:c r="D6126" s="345" t="str">
        <x:f t="shared" si="238"/>
        <x:v>Earring</x:v>
      </x:c>
      <x:c r="E6126" s="345">
        <x:v>1</x:v>
      </x:c>
      <x:c r="F6126" s="233" t="s">
        <x:v>9240</x:v>
      </x:c>
      <x:c r="G6126" s="234" t="str">
        <x:f>IF(MID(F6126,LEN(F6126)-2,1)="1","Earring",IF(MID(F6126,LEN(F6126)-2,1)="2","Necklace",IF(MID(F6126,LEN(F6126)-2,1)="3","Bracelet",IF(MID(F6126,LEN(F6126)-2,1)="4","Ring",IF(MID(F6126,LEN(F6126)-2,1)="5","Anklet","")))))</x:f>
        <x:v>Anklet</x:v>
      </x:c>
      <x:c r="H6126" s="234">
        <x:v>1</x:v>
      </x:c>
      <x:c r="I6126" s="448"/>
    </x:row>
    <x:row r="6127" spans="3:9">
      <x:c r="C6127" s="195" t="s">
        <x:v>11081</x:v>
      </x:c>
      <x:c r="D6127" s="345" t="str">
        <x:f t="shared" si="238"/>
        <x:v>Earring</x:v>
      </x:c>
      <x:c r="E6127" s="345">
        <x:v>1</x:v>
      </x:c>
      <x:c r="F6127" s="233" t="s">
        <x:v>11177</x:v>
      </x:c>
      <x:c r="G6127" s="234" t="str">
        <x:f>IF(MID(F6127,LEN(F6127)-2,1)="1","Earring",IF(MID(F6127,LEN(F6127)-2,1)="2","Necklace",IF(MID(F6127,LEN(F6127)-2,1)="3","Bracelet",IF(MID(F6127,LEN(F6127)-2,1)="4","Ring",IF(MID(F6127,LEN(F6127)-2,1)="5","Anklet","")))))</x:f>
        <x:v>Necklace</x:v>
      </x:c>
      <x:c r="H6127" s="234">
        <x:v>1</x:v>
      </x:c>
      <x:c r="I6127" s="448" t="s">
        <x:v>4958</x:v>
      </x:c>
    </x:row>
    <x:row r="6128" spans="3:9">
      <x:c r="C6128" s="195" t="s">
        <x:v>11043</x:v>
      </x:c>
      <x:c r="D6128" s="345" t="str">
        <x:f t="shared" si="238"/>
        <x:v>Earring</x:v>
      </x:c>
      <x:c r="E6128" s="345">
        <x:v>1</x:v>
      </x:c>
      <x:c r="F6128" s="233" t="s">
        <x:v>4635</x:v>
      </x:c>
      <x:c r="G6128" s="234" t="str">
        <x:f>IF(MID(F6128,LEN(F6128)-2,1)="1","Earring",IF(MID(F6128,LEN(F6128)-2,1)="2","Necklace",IF(MID(F6128,LEN(F6128)-2,1)="3","Bracelet",IF(MID(F6128,LEN(F6128)-2,1)="4","Ring",IF(MID(F6128,LEN(F6128)-2,1)="5","Anklet","")))))</x:f>
        <x:v>Earring</x:v>
      </x:c>
      <x:c r="H6128" s="234">
        <x:v>1</x:v>
      </x:c>
      <x:c r="I6128" s="448"/>
    </x:row>
    <x:row r="6129" spans="3:9">
      <x:c r="C6129" s="195" t="s">
        <x:v>8132</x:v>
      </x:c>
      <x:c r="D6129" s="345" t="str">
        <x:f t="shared" si="238"/>
        <x:v>Earring</x:v>
      </x:c>
      <x:c r="E6129" s="345">
        <x:v>1</x:v>
      </x:c>
      <x:c r="F6129" s="233" t="s">
        <x:v>10915</x:v>
      </x:c>
      <x:c r="G6129" s="234" t="str">
        <x:f>IF(MID(F6129,LEN(F6129)-2,1)="1","Earring",IF(MID(F6129,LEN(F6129)-2,1)="2","Necklace",IF(MID(F6129,LEN(F6129)-2,1)="3","Bracelet",IF(MID(F6129,LEN(F6129)-2,1)="4","Ring",IF(MID(F6129,LEN(F6129)-2,1)="5","Anklet","")))))</x:f>
        <x:v>Necklace</x:v>
      </x:c>
      <x:c r="H6129" s="234">
        <x:v>1</x:v>
      </x:c>
      <x:c r="I6129" s="448"/>
    </x:row>
    <x:row r="6130" spans="3:9">
      <x:c r="C6130" s="195" t="s">
        <x:v>4668</x:v>
      </x:c>
      <x:c r="D6130" s="345" t="str">
        <x:f t="shared" si="238"/>
        <x:v>Earring</x:v>
      </x:c>
      <x:c r="E6130" s="345">
        <x:v>1</x:v>
      </x:c>
      <x:c r="F6130" s="233" t="s">
        <x:v>6188</x:v>
      </x:c>
      <x:c r="G6130" s="234" t="str">
        <x:f>IF(MID(F6130,LEN(F6130)-2,1)="1","Earring",IF(MID(F6130,LEN(F6130)-2,1)="2","Necklace",IF(MID(F6130,LEN(F6130)-2,1)="3","Bracelet",IF(MID(F6130,LEN(F6130)-2,1)="4","Ring",IF(MID(F6130,LEN(F6130)-2,1)="5","Anklet","")))))</x:f>
        <x:v>Ring</x:v>
      </x:c>
      <x:c r="H6130" s="234">
        <x:v>1</x:v>
      </x:c>
      <x:c r="I6130" s="448" t="s">
        <x:v>7755</x:v>
      </x:c>
    </x:row>
    <x:row r="6131" spans="3:9">
      <x:c r="C6131" s="195" t="s">
        <x:v>10951</x:v>
      </x:c>
      <x:c r="D6131" s="345" t="str">
        <x:f t="shared" si="238"/>
        <x:v>Necklace</x:v>
      </x:c>
      <x:c r="E6131" s="345">
        <x:v>1</x:v>
      </x:c>
      <x:c r="F6131" s="233" t="s">
        <x:v>11114</x:v>
      </x:c>
      <x:c r="G6131" s="234" t="str">
        <x:f>IF(MID(F6131,LEN(F6131)-2,1)="1","Earring",IF(MID(F6131,LEN(F6131)-2,1)="2","Necklace",IF(MID(F6131,LEN(F6131)-2,1)="3","Bracelet",IF(MID(F6131,LEN(F6131)-2,1)="4","Ring",IF(MID(F6131,LEN(F6131)-2,1)="5","Anklet","")))))</x:f>
        <x:v>Ring</x:v>
      </x:c>
      <x:c r="H6131" s="234">
        <x:v>1</x:v>
      </x:c>
      <x:c r="I6131" s="448"/>
    </x:row>
    <x:row r="6132" spans="3:9">
      <x:c r="C6132" s="195" t="s">
        <x:v>4661</x:v>
      </x:c>
      <x:c r="D6132" s="345" t="str">
        <x:f t="shared" si="238"/>
        <x:v>Necklace</x:v>
      </x:c>
      <x:c r="E6132" s="345">
        <x:v>2</x:v>
      </x:c>
      <x:c r="F6132" s="233" t="s">
        <x:v>11081</x:v>
      </x:c>
      <x:c r="G6132" s="234" t="str">
        <x:f>IF(MID(F6132,LEN(F6132)-2,1)="1","Earring",IF(MID(F6132,LEN(F6132)-2,1)="2","Necklace",IF(MID(F6132,LEN(F6132)-2,1)="3","Bracelet",IF(MID(F6132,LEN(F6132)-2,1)="4","Ring",IF(MID(F6132,LEN(F6132)-2,1)="5","Anklet","")))))</x:f>
        <x:v>Earring</x:v>
      </x:c>
      <x:c r="H6132" s="234">
        <x:v>1</x:v>
      </x:c>
      <x:c r="I6132" s="448" t="s">
        <x:v>4958</x:v>
      </x:c>
    </x:row>
    <x:row r="6133" spans="3:9">
      <x:c r="C6133" s="195" t="s">
        <x:v>11177</x:v>
      </x:c>
      <x:c r="D6133" s="345" t="str">
        <x:f t="shared" si="238"/>
        <x:v>Necklace</x:v>
      </x:c>
      <x:c r="E6133" s="345">
        <x:v>1</x:v>
      </x:c>
      <x:c r="F6133" s="233" t="s">
        <x:v>11043</x:v>
      </x:c>
      <x:c r="G6133" s="234" t="str">
        <x:f>IF(MID(F6133,LEN(F6133)-2,1)="1","Earring",IF(MID(F6133,LEN(F6133)-2,1)="2","Necklace",IF(MID(F6133,LEN(F6133)-2,1)="3","Bracelet",IF(MID(F6133,LEN(F6133)-2,1)="4","Ring",IF(MID(F6133,LEN(F6133)-2,1)="5","Anklet","")))))</x:f>
        <x:v>Earring</x:v>
      </x:c>
      <x:c r="H6133" s="234">
        <x:v>1</x:v>
      </x:c>
      <x:c r="I6133" s="448" t="s">
        <x:v>7755</x:v>
      </x:c>
    </x:row>
    <x:row r="6134" spans="3:9">
      <x:c r="C6134" s="195" t="s">
        <x:v>10915</x:v>
      </x:c>
      <x:c r="D6134" s="345" t="str">
        <x:f t="shared" si="238"/>
        <x:v>Necklace</x:v>
      </x:c>
      <x:c r="E6134" s="345">
        <x:v>1</x:v>
      </x:c>
      <x:c r="F6134" s="233" t="s">
        <x:v>8132</x:v>
      </x:c>
      <x:c r="G6134" s="234" t="str">
        <x:f>IF(MID(F6134,LEN(F6134)-2,1)="1","Earring",IF(MID(F6134,LEN(F6134)-2,1)="2","Necklace",IF(MID(F6134,LEN(F6134)-2,1)="3","Bracelet",IF(MID(F6134,LEN(F6134)-2,1)="4","Ring",IF(MID(F6134,LEN(F6134)-2,1)="5","Anklet","")))))</x:f>
        <x:v>Earring</x:v>
      </x:c>
      <x:c r="H6134" s="234">
        <x:v>1</x:v>
      </x:c>
      <x:c r="I6134" s="448" t="s">
        <x:v>4958</x:v>
      </x:c>
    </x:row>
    <x:row r="6135" spans="3:9">
      <x:c r="C6135" s="195" t="s">
        <x:v>3467</x:v>
      </x:c>
      <x:c r="D6135" s="345" t="str">
        <x:f t="shared" si="238"/>
        <x:v>Necklace</x:v>
      </x:c>
      <x:c r="E6135" s="345">
        <x:v>1</x:v>
      </x:c>
      <x:c r="F6135" s="195" t="s">
        <x:v>1798</x:v>
      </x:c>
      <x:c r="G6135" s="345" t="str">
        <x:f>IF(MID(F6135,LEN(F6135)-2,1)="1","Earring",IF(MID(F6135,LEN(F6135)-2,1)="2","Necklace",IF(MID(F6135,LEN(F6135)-2,1)="3","Bracelet",IF(MID(F6135,LEN(F6135)-2,1)="4","Ring",IF(MID(F6135,LEN(F6135)-2,1)="5","Anklet","")))))</x:f>
        <x:v>Ring</x:v>
      </x:c>
      <x:c r="H6135" s="345">
        <x:v>1</x:v>
      </x:c>
      <x:c r="I6135" s="448" t="s">
        <x:v>7755</x:v>
      </x:c>
    </x:row>
    <x:row r="6136" spans="3:9">
      <x:c r="C6136" s="195" t="s">
        <x:v>6909</x:v>
      </x:c>
      <x:c r="D6136" s="345" t="str">
        <x:f t="shared" si="238"/>
        <x:v>Necklace</x:v>
      </x:c>
      <x:c r="E6136" s="345">
        <x:v>1</x:v>
      </x:c>
      <x:c r="F6136" s="195" t="s">
        <x:v>11145</x:v>
      </x:c>
      <x:c r="G6136" s="345" t="str">
        <x:f>IF(MID(F6136,LEN(F6136)-2,1)="1","Earring",IF(MID(F6136,LEN(F6136)-2,1)="2","Necklace",IF(MID(F6136,LEN(F6136)-2,1)="3","Bracelet",IF(MID(F6136,LEN(F6136)-2,1)="4","Ring",IF(MID(F6136,LEN(F6136)-2,1)="5","Anklet","")))))</x:f>
        <x:v>Anklet</x:v>
      </x:c>
      <x:c r="H6136" s="345">
        <x:v>1</x:v>
      </x:c>
      <x:c r="I6136" s="448" t="s">
        <x:v>4958</x:v>
      </x:c>
    </x:row>
    <x:row r="6137" spans="3:9">
      <x:c r="C6137" s="195" t="s">
        <x:v>6188</x:v>
      </x:c>
      <x:c r="D6137" s="345" t="str">
        <x:f t="shared" si="238"/>
        <x:v>Ring</x:v>
      </x:c>
      <x:c r="E6137" s="345">
        <x:v>1</x:v>
      </x:c>
      <x:c r="F6137" s="233" t="s">
        <x:v>4668</x:v>
      </x:c>
      <x:c r="G6137" s="234" t="str">
        <x:f>IF(MID(F6137,LEN(F6137)-2,1)="1","Earring",IF(MID(F6137,LEN(F6137)-2,1)="2","Necklace",IF(MID(F6137,LEN(F6137)-2,1)="3","Bracelet",IF(MID(F6137,LEN(F6137)-2,1)="4","Ring",IF(MID(F6137,LEN(F6137)-2,1)="5","Anklet","")))))</x:f>
        <x:v>Earring</x:v>
      </x:c>
      <x:c r="H6137" s="234">
        <x:v>1</x:v>
      </x:c>
      <x:c r="I6137" s="448"/>
    </x:row>
    <x:row r="6138" spans="3:9">
      <x:c r="C6138" s="195" t="s">
        <x:v>11114</x:v>
      </x:c>
      <x:c r="D6138" s="345" t="str">
        <x:f t="shared" si="238"/>
        <x:v>Ring</x:v>
      </x:c>
      <x:c r="E6138" s="345">
        <x:v>1</x:v>
      </x:c>
      <x:c r="F6138" s="233" t="s">
        <x:v>3467</x:v>
      </x:c>
      <x:c r="G6138" s="234" t="str">
        <x:f>IF(MID(F6138,LEN(F6138)-2,1)="1","Earring",IF(MID(F6138,LEN(F6138)-2,1)="2","Necklace",IF(MID(F6138,LEN(F6138)-2,1)="3","Bracelet",IF(MID(F6138,LEN(F6138)-2,1)="4","Ring",IF(MID(F6138,LEN(F6138)-2,1)="5","Anklet","")))))</x:f>
        <x:v>Necklace</x:v>
      </x:c>
      <x:c r="H6138" s="234">
        <x:v>1</x:v>
      </x:c>
      <x:c r="I6138" s="448" t="s">
        <x:v>7755</x:v>
      </x:c>
    </x:row>
    <x:row r="6139" spans="3:9">
      <x:c r="C6139" s="195" t="s">
        <x:v>1798</x:v>
      </x:c>
      <x:c r="D6139" s="345" t="str">
        <x:f t="shared" si="238"/>
        <x:v>Ring</x:v>
      </x:c>
      <x:c r="E6139" s="345">
        <x:v>1</x:v>
      </x:c>
      <x:c r="F6139" s="195" t="s">
        <x:v>11178</x:v>
      </x:c>
      <x:c r="G6139" s="345" t="str">
        <x:f>IF(MID(F6139,LEN(F6139)-2,1)="1","Earring",IF(MID(F6139,LEN(F6139)-2,1)="2","Necklace",IF(MID(F6139,LEN(F6139)-2,1)="3","Bracelet",IF(MID(F6139,LEN(F6139)-2,1)="4","Ring",IF(MID(F6139,LEN(F6139)-2,1)="5","Anklet","")))))</x:f>
        <x:v>Ring</x:v>
      </x:c>
      <x:c r="H6139" s="345">
        <x:v>1</x:v>
      </x:c>
      <x:c r="I6139" s="448" t="s">
        <x:v>4958</x:v>
      </x:c>
    </x:row>
    <x:row r="6140" spans="3:9">
      <x:c r="C6140" s="195" t="s">
        <x:v>11178</x:v>
      </x:c>
      <x:c r="D6140" s="345" t="str">
        <x:f t="shared" si="238"/>
        <x:v>Ring</x:v>
      </x:c>
      <x:c r="E6140" s="345">
        <x:v>1</x:v>
      </x:c>
      <x:c r="F6140" s="195" t="s">
        <x:v>6909</x:v>
      </x:c>
      <x:c r="G6140" s="345" t="str">
        <x:f>IF(MID(F6140,LEN(F6140)-2,1)="1","Earring",IF(MID(F6140,LEN(F6140)-2,1)="2","Necklace",IF(MID(F6140,LEN(F6140)-2,1)="3","Bracelet",IF(MID(F6140,LEN(F6140)-2,1)="4","Ring",IF(MID(F6140,LEN(F6140)-2,1)="5","Anklet","")))))</x:f>
        <x:v>Necklace</x:v>
      </x:c>
      <x:c r="H6140" s="345">
        <x:v>1</x:v>
      </x:c>
      <x:c r="I6140" s="448"/>
    </x:row>
    <x:row r="6141" spans="5:5">
      <x:c r="E6141" s="194">
        <x:f>SUM(E6118:E6140)</x:f>
        <x:v>24</x:v>
      </x:c>
    </x:row>
    <x:row r="6142" spans="1:9">
      <x:c r="A6142" s="186">
        <x:v>46165</x:v>
      </x:c>
      <x:c r="B6142" s="452" t="s">
        <x:v>7734</x:v>
      </x:c>
      <x:c r="C6142" s="195" t="s">
        <x:v>6098</x:v>
      </x:c>
      <x:c r="D6142" s="194" t="s">
        <x:v>2999</x:v>
      </x:c>
      <x:c r="E6142" s="194">
        <x:v>1</x:v>
      </x:c>
      <x:c r="F6142" s="233" t="s">
        <x:v>9518</x:v>
      </x:c>
      <x:c r="G6142" s="234" t="s">
        <x:v>622</x:v>
      </x:c>
      <x:c r="H6142" s="234">
        <x:v>1</x:v>
      </x:c>
      <x:c r="I6142" s="448" t="s">
        <x:v>7755</x:v>
      </x:c>
    </x:row>
    <x:row r="6143" spans="1:9">
      <x:c r="A6143" s="18"/>
      <x:c r="C6143" s="195" t="s">
        <x:v>6905</x:v>
      </x:c>
      <x:c r="D6143" s="194" t="s">
        <x:v>2999</x:v>
      </x:c>
      <x:c r="E6143" s="194">
        <x:v>1</x:v>
      </x:c>
      <x:c r="F6143" s="195" t="s">
        <x:v>4722</x:v>
      </x:c>
      <x:c r="G6143" s="345" t="str">
        <x:f>IF(MID(F6143,LEN(F6143)-2,1)="1","Earring",IF(MID(F6143,LEN(F6143)-2,1)="2","Necklace",IF(MID(F6143,LEN(F6143)-2,1)="3","Bracelet",IF(MID(F6143,LEN(F6143)-2,1)="4","Ring",IF(MID(F6143,LEN(F6143)-2,1)="5","Anklet","")))))</x:f>
        <x:v>Necklace</x:v>
      </x:c>
      <x:c r="H6143" s="345">
        <x:v>1</x:v>
      </x:c>
      <x:c r="I6143" s="448" t="s">
        <x:v>7755</x:v>
      </x:c>
    </x:row>
    <x:row r="6144" spans="1:9">
      <x:c r="A6144" s="18"/>
      <x:c r="C6144" s="195" t="s">
        <x:v>2247</x:v>
      </x:c>
      <x:c r="D6144" s="194" t="s">
        <x:v>622</x:v>
      </x:c>
      <x:c r="E6144" s="194">
        <x:v>1</x:v>
      </x:c>
      <x:c r="F6144" s="233" t="s">
        <x:v>4770</x:v>
      </x:c>
      <x:c r="G6144" s="234" t="str">
        <x:f>IF(MID(F6144,LEN(F6144)-2,1)="1","Earring",IF(MID(F6144,LEN(F6144)-2,1)="2","Necklace",IF(MID(F6144,LEN(F6144)-2,1)="3","Bracelet",IF(MID(F6144,LEN(F6144)-2,1)="4","Ring",IF(MID(F6144,LEN(F6144)-2,1)="5","Anklet","")))))</x:f>
        <x:v>Earring</x:v>
      </x:c>
      <x:c r="H6144" s="234">
        <x:v>1</x:v>
      </x:c>
      <x:c r="I6144" s="448"/>
    </x:row>
    <x:row r="6145" spans="1:9">
      <x:c r="A6145" s="18"/>
      <x:c r="C6145" s="195" t="s">
        <x:v>4770</x:v>
      </x:c>
      <x:c r="D6145" s="345" t="str">
        <x:f t="shared" ref="D6145:D6150" si="239">IF(MID(C6145,LEN(C6145)-2,1)="1","Earring",IF(MID(C6145,LEN(C6145)-2,1)="2","Necklace",IF(MID(C6145,LEN(C6145)-2,1)="3","Bracelet",IF(MID(C6145,LEN(C6145)-2,1)="4","Ring",IF(MID(C6145,LEN(C6145)-2,1)="5","Anklet","")))))</x:f>
        <x:v>Earring</x:v>
      </x:c>
      <x:c r="E6145" s="345">
        <x:v>1</x:v>
      </x:c>
      <x:c r="F6145" s="233" t="s">
        <x:v>6098</x:v>
      </x:c>
      <x:c r="G6145" s="234" t="s">
        <x:v>2999</x:v>
      </x:c>
      <x:c r="H6145" s="234">
        <x:v>1</x:v>
      </x:c>
      <x:c r="I6145" s="448"/>
    </x:row>
    <x:row r="6146" spans="1:9">
      <x:c r="A6146" s="18"/>
      <x:c r="C6146" s="195" t="s">
        <x:v>10998</x:v>
      </x:c>
      <x:c r="D6146" s="345" t="str">
        <x:f t="shared" si="239"/>
        <x:v>Earring</x:v>
      </x:c>
      <x:c r="E6146" s="345">
        <x:v>1</x:v>
      </x:c>
      <x:c r="F6146" s="233" t="s">
        <x:v>6905</x:v>
      </x:c>
      <x:c r="G6146" s="234" t="s">
        <x:v>2999</x:v>
      </x:c>
      <x:c r="H6146" s="234">
        <x:v>1</x:v>
      </x:c>
      <x:c r="I6146" s="448" t="s">
        <x:v>4958</x:v>
      </x:c>
    </x:row>
    <x:row r="6147" spans="1:9">
      <x:c r="A6147" s="18"/>
      <x:c r="C6147" s="195" t="s">
        <x:v>4635</x:v>
      </x:c>
      <x:c r="D6147" s="345" t="str">
        <x:f t="shared" si="239"/>
        <x:v>Earring</x:v>
      </x:c>
      <x:c r="E6147" s="345">
        <x:v>1</x:v>
      </x:c>
      <x:c r="F6147" s="233" t="s">
        <x:v>6145</x:v>
      </x:c>
      <x:c r="G6147" s="234" t="str">
        <x:f>IF(MID(F6147,LEN(F6147)-2,1)="1","Earring",IF(MID(F6147,LEN(F6147)-2,1)="2","Necklace",IF(MID(F6147,LEN(F6147)-2,1)="3","Bracelet",IF(MID(F6147,LEN(F6147)-2,1)="4","Ring",IF(MID(F6147,LEN(F6147)-2,1)="5","Anklet","")))))</x:f>
        <x:v>Ring</x:v>
      </x:c>
      <x:c r="H6147" s="234">
        <x:v>1</x:v>
      </x:c>
      <x:c r="I6147" s="448" t="s">
        <x:v>4958</x:v>
      </x:c>
    </x:row>
    <x:row r="6148" spans="1:9">
      <x:c r="A6148" s="18"/>
      <x:c r="C6148" s="195" t="s">
        <x:v>4495</x:v>
      </x:c>
      <x:c r="D6148" s="345" t="str">
        <x:f t="shared" si="239"/>
        <x:v>Earring</x:v>
      </x:c>
      <x:c r="E6148" s="345">
        <x:v>1</x:v>
      </x:c>
      <x:c r="F6148" s="233" t="s">
        <x:v>10998</x:v>
      </x:c>
      <x:c r="G6148" s="234" t="str">
        <x:f>IF(MID(F6148,LEN(F6148)-2,1)="1","Earring",IF(MID(F6148,LEN(F6148)-2,1)="2","Necklace",IF(MID(F6148,LEN(F6148)-2,1)="3","Bracelet",IF(MID(F6148,LEN(F6148)-2,1)="4","Ring",IF(MID(F6148,LEN(F6148)-2,1)="5","Anklet","")))))</x:f>
        <x:v>Earring</x:v>
      </x:c>
      <x:c r="H6148" s="234">
        <x:v>1</x:v>
      </x:c>
      <x:c r="I6148" s="448">
        <x:v>-1</x:v>
      </x:c>
    </x:row>
    <x:row r="6149" spans="1:9">
      <x:c r="A6149" s="18"/>
      <x:c r="C6149" s="195" t="s">
        <x:v>4722</x:v>
      </x:c>
      <x:c r="D6149" s="345" t="str">
        <x:f t="shared" si="239"/>
        <x:v>Necklace</x:v>
      </x:c>
      <x:c r="E6149" s="345">
        <x:v>1</x:v>
      </x:c>
      <x:c r="F6149" s="195" t="s">
        <x:v>4635</x:v>
      </x:c>
      <x:c r="G6149" s="345" t="str">
        <x:f>IF(MID(F6149,LEN(F6149)-2,1)="1","Earring",IF(MID(F6149,LEN(F6149)-2,1)="2","Necklace",IF(MID(F6149,LEN(F6149)-2,1)="3","Bracelet",IF(MID(F6149,LEN(F6149)-2,1)="4","Ring",IF(MID(F6149,LEN(F6149)-2,1)="5","Anklet","")))))</x:f>
        <x:v>Earring</x:v>
      </x:c>
      <x:c r="H6149" s="345">
        <x:v>1</x:v>
      </x:c>
      <x:c r="I6149" s="448"/>
    </x:row>
    <x:row r="6150" spans="1:9">
      <x:c r="A6150" s="18"/>
      <x:c r="C6150" s="195" t="s">
        <x:v>6145</x:v>
      </x:c>
      <x:c r="D6150" s="345" t="str">
        <x:f t="shared" si="239"/>
        <x:v>Ring</x:v>
      </x:c>
      <x:c r="E6150" s="345">
        <x:v>1</x:v>
      </x:c>
      <x:c r="F6150" s="233" t="s">
        <x:v>4495</x:v>
      </x:c>
      <x:c r="G6150" s="234" t="str">
        <x:f>IF(MID(F6150,LEN(F6150)-2,1)="1","Earring",IF(MID(F6150,LEN(F6150)-2,1)="2","Necklace",IF(MID(F6150,LEN(F6150)-2,1)="3","Bracelet",IF(MID(F6150,LEN(F6150)-2,1)="4","Ring",IF(MID(F6150,LEN(F6150)-2,1)="5","Anklet","")))))</x:f>
        <x:v>Earring</x:v>
      </x:c>
      <x:c r="H6150" s="234">
        <x:v>1</x:v>
      </x:c>
      <x:c r="I6150" s="448"/>
    </x:row>
    <x:row r="6151" spans="1:5">
      <x:c r="A6151" s="18"/>
      <x:c r="E6151" s="194">
        <x:f>SUM(E6142:E6150)</x:f>
        <x:v>9</x:v>
      </x:c>
    </x:row>
    <x:row r="6152" spans="1:9">
      <x:c r="A6152" s="186">
        <x:v>46166</x:v>
      </x:c>
      <x:c r="B6152" s="452" t="s">
        <x:v>7772</x:v>
      </x:c>
      <x:c r="C6152" s="195" t="s">
        <x:v>4638</x:v>
      </x:c>
      <x:c r="D6152" s="194" t="s">
        <x:v>2999</x:v>
      </x:c>
      <x:c r="E6152" s="194">
        <x:v>1</x:v>
      </x:c>
      <x:c r="F6152" s="233" t="s">
        <x:v>4287</x:v>
      </x:c>
      <x:c r="G6152" s="234" t="str">
        <x:f>IF(MID(F6152,LEN(F6152)-2,1)="1","Earring",IF(MID(F6152,LEN(F6152)-2,1)="2","Necklace",IF(MID(F6152,LEN(F6152)-2,1)="3","Bracelet",IF(MID(F6152,LEN(F6152)-2,1)="4","Ring",IF(MID(F6152,LEN(F6152)-2,1)="5","Anklet","")))))</x:f>
        <x:v>Ring</x:v>
      </x:c>
      <x:c r="H6152" s="234">
        <x:v>1</x:v>
      </x:c>
      <x:c r="I6152" s="448" t="s">
        <x:v>7755</x:v>
      </x:c>
    </x:row>
    <x:row r="6153" spans="1:9">
      <x:c r="A6153" s="18"/>
      <x:c r="C6153" s="195" t="s">
        <x:v>1829</x:v>
      </x:c>
      <x:c r="D6153" s="194" t="s">
        <x:v>2999</x:v>
      </x:c>
      <x:c r="E6153" s="194">
        <x:v>1</x:v>
      </x:c>
      <x:c r="F6153" s="195" t="s">
        <x:v>6935</x:v>
      </x:c>
      <x:c r="G6153" s="345" t="str">
        <x:f>IF(MID(F6153,LEN(F6153)-2,1)="1","Earring",IF(MID(F6153,LEN(F6153)-2,1)="2","Necklace",IF(MID(F6153,LEN(F6153)-2,1)="3","Bracelet",IF(MID(F6153,LEN(F6153)-2,1)="4","Ring",IF(MID(F6153,LEN(F6153)-2,1)="5","Anklet","")))))</x:f>
        <x:v>Bracelet</x:v>
      </x:c>
      <x:c r="H6153" s="345">
        <x:v>1</x:v>
      </x:c>
      <x:c r="I6153" s="448"/>
    </x:row>
    <x:row r="6154" spans="1:9">
      <x:c r="A6154" s="18"/>
      <x:c r="C6154" s="195" t="s">
        <x:v>6739</x:v>
      </x:c>
      <x:c r="D6154" s="194" t="s">
        <x:v>2999</x:v>
      </x:c>
      <x:c r="E6154" s="194">
        <x:v>1</x:v>
      </x:c>
      <x:c r="F6154" s="195" t="s">
        <x:v>4638</x:v>
      </x:c>
      <x:c r="G6154" s="194" t="s">
        <x:v>2999</x:v>
      </x:c>
      <x:c r="H6154" s="194">
        <x:v>1</x:v>
      </x:c>
      <x:c r="I6154" s="448"/>
    </x:row>
    <x:row r="6155" spans="1:9">
      <x:c r="A6155" s="18"/>
      <x:c r="C6155" s="195" t="s">
        <x:v>6935</x:v>
      </x:c>
      <x:c r="D6155" s="345" t="str">
        <x:f t="shared" ref="D6155:D6170" si="240">IF(MID(C6155,LEN(C6155)-2,1)="1","Earring",IF(MID(C6155,LEN(C6155)-2,1)="2","Necklace",IF(MID(C6155,LEN(C6155)-2,1)="3","Bracelet",IF(MID(C6155,LEN(C6155)-2,1)="4","Ring",IF(MID(C6155,LEN(C6155)-2,1)="5","Anklet","")))))</x:f>
        <x:v>Bracelet</x:v>
      </x:c>
      <x:c r="E6155" s="345">
        <x:v>1</x:v>
      </x:c>
      <x:c r="F6155" s="195" t="s">
        <x:v>11077</x:v>
      </x:c>
      <x:c r="G6155" s="345" t="str">
        <x:f>IF(MID(F6155,LEN(F6155)-2,1)="1","Earring",IF(MID(F6155,LEN(F6155)-2,1)="2","Necklace",IF(MID(F6155,LEN(F6155)-2,1)="3","Bracelet",IF(MID(F6155,LEN(F6155)-2,1)="4","Ring",IF(MID(F6155,LEN(F6155)-2,1)="5","Anklet","")))))</x:f>
        <x:v>Ring</x:v>
      </x:c>
      <x:c r="H6155" s="345">
        <x:v>1</x:v>
      </x:c>
      <x:c r="I6155" s="448"/>
    </x:row>
    <x:row r="6156" spans="1:9">
      <x:c r="A6156" s="18"/>
      <x:c r="C6156" s="195" t="s">
        <x:v>11137</x:v>
      </x:c>
      <x:c r="D6156" s="345" t="str">
        <x:f t="shared" si="240"/>
        <x:v>Bracelet</x:v>
      </x:c>
      <x:c r="E6156" s="345">
        <x:v>1</x:v>
      </x:c>
      <x:c r="F6156" s="195" t="s">
        <x:v>3265</x:v>
      </x:c>
      <x:c r="G6156" s="345" t="str">
        <x:f>IF(MID(F6156,LEN(F6156)-2,1)="1","Earring",IF(MID(F6156,LEN(F6156)-2,1)="2","Necklace",IF(MID(F6156,LEN(F6156)-2,1)="3","Bracelet",IF(MID(F6156,LEN(F6156)-2,1)="4","Ring",IF(MID(F6156,LEN(F6156)-2,1)="5","Anklet","")))))</x:f>
        <x:v>Earring</x:v>
      </x:c>
      <x:c r="H6156" s="345">
        <x:v>1</x:v>
      </x:c>
      <x:c r="I6156" s="448"/>
    </x:row>
    <x:row r="6157" spans="1:9">
      <x:c r="A6157" s="18"/>
      <x:c r="C6157" s="195" t="s">
        <x:v>3265</x:v>
      </x:c>
      <x:c r="D6157" s="345" t="str">
        <x:f t="shared" si="240"/>
        <x:v>Earring</x:v>
      </x:c>
      <x:c r="E6157" s="345">
        <x:v>1</x:v>
      </x:c>
      <x:c r="F6157" s="233" t="s">
        <x:v>11061</x:v>
      </x:c>
      <x:c r="G6157" s="234" t="str">
        <x:f>IF(MID(F6157,LEN(F6157)-2,1)="1","Earring",IF(MID(F6157,LEN(F6157)-2,1)="2","Necklace",IF(MID(F6157,LEN(F6157)-2,1)="3","Bracelet",IF(MID(F6157,LEN(F6157)-2,1)="4","Ring",IF(MID(F6157,LEN(F6157)-2,1)="5","Anklet","")))))</x:f>
        <x:v>Ring</x:v>
      </x:c>
      <x:c r="H6157" s="234">
        <x:v>1</x:v>
      </x:c>
      <x:c r="I6157" s="448"/>
    </x:row>
    <x:row r="6158" spans="1:9">
      <x:c r="A6158" s="18"/>
      <x:c r="C6158" s="195" t="s">
        <x:v>11171</x:v>
      </x:c>
      <x:c r="D6158" s="345" t="str">
        <x:f t="shared" si="240"/>
        <x:v>Earring</x:v>
      </x:c>
      <x:c r="E6158" s="345">
        <x:v>1</x:v>
      </x:c>
      <x:c r="F6158" s="233" t="s">
        <x:v>11137</x:v>
      </x:c>
      <x:c r="G6158" s="234" t="str">
        <x:f>IF(MID(F6158,LEN(F6158)-2,1)="1","Earring",IF(MID(F6158,LEN(F6158)-2,1)="2","Necklace",IF(MID(F6158,LEN(F6158)-2,1)="3","Bracelet",IF(MID(F6158,LEN(F6158)-2,1)="4","Ring",IF(MID(F6158,LEN(F6158)-2,1)="5","Anklet","")))))</x:f>
        <x:v>Bracelet</x:v>
      </x:c>
      <x:c r="H6158" s="234">
        <x:v>1</x:v>
      </x:c>
      <x:c r="I6158" s="448"/>
    </x:row>
    <x:row r="6159" spans="1:9">
      <x:c r="A6159" s="18"/>
      <x:c r="C6159" s="195" t="s">
        <x:v>11092</x:v>
      </x:c>
      <x:c r="D6159" s="345" t="str">
        <x:f t="shared" si="240"/>
        <x:v>Earring</x:v>
      </x:c>
      <x:c r="E6159" s="345">
        <x:v>1</x:v>
      </x:c>
      <x:c r="F6159" s="233" t="s">
        <x:v>11000</x:v>
      </x:c>
      <x:c r="G6159" s="234" t="str">
        <x:f>IF(MID(F6159,LEN(F6159)-2,1)="1","Earring",IF(MID(F6159,LEN(F6159)-2,1)="2","Necklace",IF(MID(F6159,LEN(F6159)-2,1)="3","Bracelet",IF(MID(F6159,LEN(F6159)-2,1)="4","Ring",IF(MID(F6159,LEN(F6159)-2,1)="5","Anklet","")))))</x:f>
        <x:v>Ring</x:v>
      </x:c>
      <x:c r="H6159" s="234">
        <x:v>1</x:v>
      </x:c>
      <x:c r="I6159" s="448"/>
    </x:row>
    <x:row r="6160" spans="1:9">
      <x:c r="A6160" s="18"/>
      <x:c r="C6160" s="195" t="s">
        <x:v>11071</x:v>
      </x:c>
      <x:c r="D6160" s="345" t="str">
        <x:f t="shared" si="240"/>
        <x:v>Earring</x:v>
      </x:c>
      <x:c r="E6160" s="345">
        <x:v>1</x:v>
      </x:c>
      <x:c r="F6160" s="233" t="s">
        <x:v>10937</x:v>
      </x:c>
      <x:c r="G6160" s="234" t="str">
        <x:f>IF(MID(F6160,LEN(F6160)-2,1)="1","Earring",IF(MID(F6160,LEN(F6160)-2,1)="2","Necklace",IF(MID(F6160,LEN(F6160)-2,1)="3","Bracelet",IF(MID(F6160,LEN(F6160)-2,1)="4","Ring",IF(MID(F6160,LEN(F6160)-2,1)="5","Anklet","")))))</x:f>
        <x:v>Ring</x:v>
      </x:c>
      <x:c r="H6160" s="234">
        <x:v>2</x:v>
      </x:c>
      <x:c r="I6160" s="448" t="s">
        <x:v>4958</x:v>
      </x:c>
    </x:row>
    <x:row r="6161" spans="1:9">
      <x:c r="A6161" s="18"/>
      <x:c r="C6161" s="195" t="s">
        <x:v>1889</x:v>
      </x:c>
      <x:c r="D6161" s="345" t="str">
        <x:f t="shared" si="240"/>
        <x:v>Earring</x:v>
      </x:c>
      <x:c r="E6161" s="345">
        <x:v>1</x:v>
      </x:c>
      <x:c r="F6161" s="233" t="s">
        <x:v>11171</x:v>
      </x:c>
      <x:c r="G6161" s="234" t="str">
        <x:f>IF(MID(F6161,LEN(F6161)-2,1)="1","Earring",IF(MID(F6161,LEN(F6161)-2,1)="2","Necklace",IF(MID(F6161,LEN(F6161)-2,1)="3","Bracelet",IF(MID(F6161,LEN(F6161)-2,1)="4","Ring",IF(MID(F6161,LEN(F6161)-2,1)="5","Anklet","")))))</x:f>
        <x:v>Earring</x:v>
      </x:c>
      <x:c r="H6161" s="234">
        <x:v>1</x:v>
      </x:c>
      <x:c r="I6161" s="448" t="s">
        <x:v>4958</x:v>
      </x:c>
    </x:row>
    <x:row r="6162" spans="1:9">
      <x:c r="A6162" s="18"/>
      <x:c r="C6162" s="195" t="s">
        <x:v>11153</x:v>
      </x:c>
      <x:c r="D6162" s="345" t="str">
        <x:f t="shared" si="240"/>
        <x:v>Earring</x:v>
      </x:c>
      <x:c r="E6162" s="345">
        <x:v>1</x:v>
      </x:c>
      <x:c r="F6162" s="233" t="s">
        <x:v>11092</x:v>
      </x:c>
      <x:c r="G6162" s="234" t="str">
        <x:f>IF(MID(F6162,LEN(F6162)-2,1)="1","Earring",IF(MID(F6162,LEN(F6162)-2,1)="2","Necklace",IF(MID(F6162,LEN(F6162)-2,1)="3","Bracelet",IF(MID(F6162,LEN(F6162)-2,1)="4","Ring",IF(MID(F6162,LEN(F6162)-2,1)="5","Anklet","")))))</x:f>
        <x:v>Earring</x:v>
      </x:c>
      <x:c r="H6162" s="234">
        <x:v>1</x:v>
      </x:c>
      <x:c r="I6162" s="448"/>
    </x:row>
    <x:row r="6163" spans="1:9">
      <x:c r="A6163" s="18"/>
      <x:c r="C6163" s="195" t="s">
        <x:v>6297</x:v>
      </x:c>
      <x:c r="D6163" s="345" t="str">
        <x:f t="shared" si="240"/>
        <x:v>Necklace</x:v>
      </x:c>
      <x:c r="E6163" s="345">
        <x:v>1</x:v>
      </x:c>
      <x:c r="F6163" s="195" t="s">
        <x:v>11071</x:v>
      </x:c>
      <x:c r="G6163" s="345" t="str">
        <x:f>IF(MID(F6163,LEN(F6163)-2,1)="1","Earring",IF(MID(F6163,LEN(F6163)-2,1)="2","Necklace",IF(MID(F6163,LEN(F6163)-2,1)="3","Bracelet",IF(MID(F6163,LEN(F6163)-2,1)="4","Ring",IF(MID(F6163,LEN(F6163)-2,1)="5","Anklet","")))))</x:f>
        <x:v>Earring</x:v>
      </x:c>
      <x:c r="H6163" s="345">
        <x:v>1</x:v>
      </x:c>
      <x:c r="I6163" s="448"/>
    </x:row>
    <x:row r="6164" spans="1:9">
      <x:c r="A6164" s="18"/>
      <x:c r="C6164" s="195" t="s">
        <x:v>9238</x:v>
      </x:c>
      <x:c r="D6164" s="345" t="str">
        <x:f t="shared" si="240"/>
        <x:v>Necklace</x:v>
      </x:c>
      <x:c r="E6164" s="345">
        <x:v>1</x:v>
      </x:c>
      <x:c r="F6164" s="195" t="s">
        <x:v>6297</x:v>
      </x:c>
      <x:c r="G6164" s="345" t="str">
        <x:f>IF(MID(F6164,LEN(F6164)-2,1)="1","Earring",IF(MID(F6164,LEN(F6164)-2,1)="2","Necklace",IF(MID(F6164,LEN(F6164)-2,1)="3","Bracelet",IF(MID(F6164,LEN(F6164)-2,1)="4","Ring",IF(MID(F6164,LEN(F6164)-2,1)="5","Anklet","")))))</x:f>
        <x:v>Necklace</x:v>
      </x:c>
      <x:c r="H6164" s="345">
        <x:v>1</x:v>
      </x:c>
      <x:c r="I6164" s="448" t="s">
        <x:v>7755</x:v>
      </x:c>
    </x:row>
    <x:row r="6165" spans="1:9">
      <x:c r="A6165" s="18"/>
      <x:c r="C6165" s="195" t="s">
        <x:v>3327</x:v>
      </x:c>
      <x:c r="D6165" s="345" t="str">
        <x:f t="shared" si="240"/>
        <x:v>Necklace</x:v>
      </x:c>
      <x:c r="E6165" s="345">
        <x:v>1</x:v>
      </x:c>
      <x:c r="F6165" s="195" t="s">
        <x:v>1829</x:v>
      </x:c>
      <x:c r="G6165" s="194" t="s">
        <x:v>2999</x:v>
      </x:c>
      <x:c r="H6165" s="194">
        <x:v>1</x:v>
      </x:c>
      <x:c r="I6165" s="448"/>
    </x:row>
    <x:row r="6166" spans="1:9">
      <x:c r="A6166" s="18"/>
      <x:c r="C6166" s="195" t="s">
        <x:v>4287</x:v>
      </x:c>
      <x:c r="D6166" s="345" t="str">
        <x:f t="shared" si="240"/>
        <x:v>Ring</x:v>
      </x:c>
      <x:c r="E6166" s="345">
        <x:v>1</x:v>
      </x:c>
      <x:c r="F6166" s="195" t="s">
        <x:v>1889</x:v>
      </x:c>
      <x:c r="G6166" s="345" t="str">
        <x:f>IF(MID(F6166,LEN(F6166)-2,1)="1","Earring",IF(MID(F6166,LEN(F6166)-2,1)="2","Necklace",IF(MID(F6166,LEN(F6166)-2,1)="3","Bracelet",IF(MID(F6166,LEN(F6166)-2,1)="4","Ring",IF(MID(F6166,LEN(F6166)-2,1)="5","Anklet","")))))</x:f>
        <x:v>Earring</x:v>
      </x:c>
      <x:c r="H6166" s="345">
        <x:v>1</x:v>
      </x:c>
      <x:c r="I6166" s="448"/>
    </x:row>
    <x:row r="6167" spans="1:9">
      <x:c r="A6167" s="18"/>
      <x:c r="C6167" s="195" t="s">
        <x:v>11077</x:v>
      </x:c>
      <x:c r="D6167" s="345" t="str">
        <x:f t="shared" si="240"/>
        <x:v>Ring</x:v>
      </x:c>
      <x:c r="E6167" s="345">
        <x:v>1</x:v>
      </x:c>
      <x:c r="F6167" s="233" t="s">
        <x:v>9238</x:v>
      </x:c>
      <x:c r="G6167" s="234" t="str">
        <x:f>IF(MID(F6167,LEN(F6167)-2,1)="1","Earring",IF(MID(F6167,LEN(F6167)-2,1)="2","Necklace",IF(MID(F6167,LEN(F6167)-2,1)="3","Bracelet",IF(MID(F6167,LEN(F6167)-2,1)="4","Ring",IF(MID(F6167,LEN(F6167)-2,1)="5","Anklet","")))))</x:f>
        <x:v>Necklace</x:v>
      </x:c>
      <x:c r="H6167" s="234">
        <x:v>1</x:v>
      </x:c>
      <x:c r="I6167" s="448" t="s">
        <x:v>7755</x:v>
      </x:c>
    </x:row>
    <x:row r="6168" spans="1:9">
      <x:c r="A6168" s="18"/>
      <x:c r="C6168" s="195" t="s">
        <x:v>11061</x:v>
      </x:c>
      <x:c r="D6168" s="345" t="str">
        <x:f t="shared" si="240"/>
        <x:v>Ring</x:v>
      </x:c>
      <x:c r="E6168" s="345">
        <x:v>1</x:v>
      </x:c>
      <x:c r="F6168" s="195" t="s">
        <x:v>11153</x:v>
      </x:c>
      <x:c r="G6168" s="345" t="str">
        <x:f>IF(MID(F6168,LEN(F6168)-2,1)="1","Earring",IF(MID(F6168,LEN(F6168)-2,1)="2","Necklace",IF(MID(F6168,LEN(F6168)-2,1)="3","Bracelet",IF(MID(F6168,LEN(F6168)-2,1)="4","Ring",IF(MID(F6168,LEN(F6168)-2,1)="5","Anklet","")))))</x:f>
        <x:v>Earring</x:v>
      </x:c>
      <x:c r="H6168" s="345">
        <x:v>1</x:v>
      </x:c>
      <x:c r="I6168" s="448"/>
    </x:row>
    <x:row r="6169" spans="1:9">
      <x:c r="A6169" s="18"/>
      <x:c r="C6169" s="195" t="s">
        <x:v>11000</x:v>
      </x:c>
      <x:c r="D6169" s="345" t="str">
        <x:f t="shared" si="240"/>
        <x:v>Ring</x:v>
      </x:c>
      <x:c r="E6169" s="345">
        <x:v>1</x:v>
      </x:c>
      <x:c r="F6169" s="195" t="s">
        <x:v>3327</x:v>
      </x:c>
      <x:c r="G6169" s="345" t="str">
        <x:f>IF(MID(F6169,LEN(F6169)-2,1)="1","Earring",IF(MID(F6169,LEN(F6169)-2,1)="2","Necklace",IF(MID(F6169,LEN(F6169)-2,1)="3","Bracelet",IF(MID(F6169,LEN(F6169)-2,1)="4","Ring",IF(MID(F6169,LEN(F6169)-2,1)="5","Anklet","")))))</x:f>
        <x:v>Necklace</x:v>
      </x:c>
      <x:c r="H6169" s="345">
        <x:v>1</x:v>
      </x:c>
      <x:c r="I6169" s="448">
        <x:v>-1</x:v>
      </x:c>
    </x:row>
    <x:row r="6170" spans="1:9">
      <x:c r="A6170" s="18"/>
      <x:c r="C6170" s="195" t="s">
        <x:v>10937</x:v>
      </x:c>
      <x:c r="D6170" s="345" t="str">
        <x:f t="shared" si="240"/>
        <x:v>Ring</x:v>
      </x:c>
      <x:c r="E6170" s="345">
        <x:v>2</x:v>
      </x:c>
      <x:c r="F6170" s="195" t="s">
        <x:v>6739</x:v>
      </x:c>
      <x:c r="G6170" s="194" t="s">
        <x:v>2999</x:v>
      </x:c>
      <x:c r="H6170" s="194">
        <x:v>1</x:v>
      </x:c>
      <x:c r="I6170" s="448"/>
    </x:row>
    <x:row r="6171" spans="1:5">
      <x:c r="A6171" s="18"/>
      <x:c r="E6171" s="194">
        <x:f>SUM(E6152:E6170)</x:f>
        <x:v>20</x:v>
      </x:c>
    </x:row>
    <x:row r="6172" spans="1:9">
      <x:c r="A6172" s="186">
        <x:v>46167</x:v>
      </x:c>
      <x:c r="B6172" s="452" t="s">
        <x:v>7737</x:v>
      </x:c>
      <x:c r="C6172" s="195" t="s">
        <x:v>10920</x:v>
      </x:c>
      <x:c r="D6172" s="345" t="str">
        <x:f t="shared" ref="D6172:D6174" si="241">IF(MID(C6172,LEN(C6172)-2,1)="1","Earring",IF(MID(C6172,LEN(C6172)-2,1)="2","Necklace",IF(MID(C6172,LEN(C6172)-2,1)="3","Bracelet",IF(MID(C6172,LEN(C6172)-2,1)="4","Ring",IF(MID(C6172,LEN(C6172)-2,1)="5","Anklet","")))))</x:f>
        <x:v>Anklet</x:v>
      </x:c>
      <x:c r="E6172" s="345">
        <x:v>1</x:v>
      </x:c>
      <x:c r="F6172" s="233" t="s">
        <x:v>11007</x:v>
      </x:c>
      <x:c r="G6172" s="234" t="str">
        <x:f>IF(MID(F6172,LEN(F6172)-2,1)="1","Earring",IF(MID(F6172,LEN(F6172)-2,1)="2","Necklace",IF(MID(F6172,LEN(F6172)-2,1)="3","Bracelet",IF(MID(F6172,LEN(F6172)-2,1)="4","Ring",IF(MID(F6172,LEN(F6172)-2,1)="5","Anklet","")))))</x:f>
        <x:v>Earring</x:v>
      </x:c>
      <x:c r="H6172" s="234">
        <x:v>1</x:v>
      </x:c>
      <x:c r="I6172" s="448"/>
    </x:row>
    <x:row r="6173" spans="1:9">
      <x:c r="A6173" s="18"/>
      <x:c r="C6173" s="195" t="s">
        <x:v>4802</x:v>
      </x:c>
      <x:c r="D6173" s="345" t="str">
        <x:f t="shared" si="241"/>
        <x:v>Anklet</x:v>
      </x:c>
      <x:c r="E6173" s="345">
        <x:v>1</x:v>
      </x:c>
      <x:c r="F6173" s="233" t="s">
        <x:v>3378</x:v>
      </x:c>
      <x:c r="G6173" s="234" t="str">
        <x:f>IF(MID(F6173,LEN(F6173)-2,1)="1","Earring",IF(MID(F6173,LEN(F6173)-2,1)="2","Necklace",IF(MID(F6173,LEN(F6173)-2,1)="3","Bracelet",IF(MID(F6173,LEN(F6173)-2,1)="4","Ring",IF(MID(F6173,LEN(F6173)-2,1)="5","Anklet","")))))</x:f>
        <x:v>Ring</x:v>
      </x:c>
      <x:c r="H6173" s="234">
        <x:v>1</x:v>
      </x:c>
      <x:c r="I6173" s="448" t="s">
        <x:v>4958</x:v>
      </x:c>
    </x:row>
    <x:row r="6174" spans="1:9">
      <x:c r="A6174" s="18"/>
      <x:c r="C6174" s="195" t="s">
        <x:v>11142</x:v>
      </x:c>
      <x:c r="D6174" s="345" t="str">
        <x:f t="shared" si="241"/>
        <x:v>Anklet</x:v>
      </x:c>
      <x:c r="E6174" s="345">
        <x:v>1</x:v>
      </x:c>
      <x:c r="F6174" s="195" t="s">
        <x:v>11086</x:v>
      </x:c>
      <x:c r="G6174" s="345" t="str">
        <x:f>IF(MID(F6174,LEN(F6174)-2,1)="1","Earring",IF(MID(F6174,LEN(F6174)-2,1)="2","Necklace",IF(MID(F6174,LEN(F6174)-2,1)="3","Bracelet",IF(MID(F6174,LEN(F6174)-2,1)="4","Ring",IF(MID(F6174,LEN(F6174)-2,1)="5","Anklet","")))))</x:f>
        <x:v>Ring</x:v>
      </x:c>
      <x:c r="H6174" s="345">
        <x:v>1</x:v>
      </x:c>
      <x:c r="I6174" s="448"/>
    </x:row>
    <x:row r="6175" spans="1:9">
      <x:c r="A6175" s="18"/>
      <x:c r="C6175" s="195" t="s">
        <x:v>10861</x:v>
      </x:c>
      <x:c r="D6175" s="194" t="s">
        <x:v>2999</x:v>
      </x:c>
      <x:c r="E6175" s="194">
        <x:v>1</x:v>
      </x:c>
      <x:c r="F6175" s="195" t="s">
        <x:v>10920</x:v>
      </x:c>
      <x:c r="G6175" s="345" t="str">
        <x:f>IF(MID(F6175,LEN(F6175)-2,1)="1","Earring",IF(MID(F6175,LEN(F6175)-2,1)="2","Necklace",IF(MID(F6175,LEN(F6175)-2,1)="3","Bracelet",IF(MID(F6175,LEN(F6175)-2,1)="4","Ring",IF(MID(F6175,LEN(F6175)-2,1)="5","Anklet","")))))</x:f>
        <x:v>Anklet</x:v>
      </x:c>
      <x:c r="H6175" s="345">
        <x:v>1</x:v>
      </x:c>
      <x:c r="I6175" s="448"/>
    </x:row>
    <x:row r="6176" spans="1:9">
      <x:c r="A6176" s="18"/>
      <x:c r="C6176" s="195" t="s">
        <x:v>11007</x:v>
      </x:c>
      <x:c r="D6176" s="345" t="str">
        <x:f>IF(MID(C6176,LEN(C6176)-2,1)="1","Earring",IF(MID(C6176,LEN(C6176)-2,1)="2","Necklace",IF(MID(C6176,LEN(C6176)-2,1)="3","Bracelet",IF(MID(C6176,LEN(C6176)-2,1)="4","Ring",IF(MID(C6176,LEN(C6176)-2,1)="5","Anklet","")))))</x:f>
        <x:v>Earring</x:v>
      </x:c>
      <x:c r="E6176" s="345">
        <x:v>1</x:v>
      </x:c>
      <x:c r="F6176" s="195" t="s">
        <x:v>4514</x:v>
      </x:c>
      <x:c r="G6176" s="345" t="str">
        <x:f>IF(MID(F6176,LEN(F6176)-2,1)="1","Earring",IF(MID(F6176,LEN(F6176)-2,1)="2","Necklace",IF(MID(F6176,LEN(F6176)-2,1)="3","Bracelet",IF(MID(F6176,LEN(F6176)-2,1)="4","Ring",IF(MID(F6176,LEN(F6176)-2,1)="5","Anklet","")))))</x:f>
        <x:v>Necklace</x:v>
      </x:c>
      <x:c r="H6176" s="345">
        <x:v>1</x:v>
      </x:c>
      <x:c r="I6176" s="448" t="s">
        <x:v>4958</x:v>
      </x:c>
    </x:row>
    <x:row r="6177" spans="1:9">
      <x:c r="A6177" s="18"/>
      <x:c r="C6177" s="195" t="s">
        <x:v>4514</x:v>
      </x:c>
      <x:c r="D6177" s="345" t="str">
        <x:f t="shared" ref="D6177:D6183" si="242">IF(MID(C6177,LEN(C6177)-2,1)="1","Earring",IF(MID(C6177,LEN(C6177)-2,1)="2","Necklace",IF(MID(C6177,LEN(C6177)-2,1)="3","Bracelet",IF(MID(C6177,LEN(C6177)-2,1)="4","Ring",IF(MID(C6177,LEN(C6177)-2,1)="5","Anklet","")))))</x:f>
        <x:v>Necklace</x:v>
      </x:c>
      <x:c r="E6177" s="345">
        <x:v>1</x:v>
      </x:c>
      <x:c r="F6177" s="195" t="s">
        <x:v>10861</x:v>
      </x:c>
      <x:c r="G6177" s="194" t="s">
        <x:v>2999</x:v>
      </x:c>
      <x:c r="H6177" s="194">
        <x:v>1</x:v>
      </x:c>
      <x:c r="I6177" s="448"/>
    </x:row>
    <x:row r="6178" spans="1:9">
      <x:c r="A6178" s="18"/>
      <x:c r="C6178" s="195" t="s">
        <x:v>10929</x:v>
      </x:c>
      <x:c r="D6178" s="345" t="str">
        <x:f t="shared" si="242"/>
        <x:v>Necklace</x:v>
      </x:c>
      <x:c r="E6178" s="345">
        <x:v>1</x:v>
      </x:c>
      <x:c r="F6178" s="195" t="s">
        <x:v>6188</x:v>
      </x:c>
      <x:c r="G6178" s="345" t="str">
        <x:f>IF(MID(F6178,LEN(F6178)-2,1)="1","Earring",IF(MID(F6178,LEN(F6178)-2,1)="2","Necklace",IF(MID(F6178,LEN(F6178)-2,1)="3","Bracelet",IF(MID(F6178,LEN(F6178)-2,1)="4","Ring",IF(MID(F6178,LEN(F6178)-2,1)="5","Anklet","")))))</x:f>
        <x:v>Ring</x:v>
      </x:c>
      <x:c r="H6178" s="345">
        <x:v>1</x:v>
      </x:c>
      <x:c r="I6178" s="448">
        <x:v>-1</x:v>
      </x:c>
    </x:row>
    <x:row r="6179" spans="1:9">
      <x:c r="A6179" s="18"/>
      <x:c r="C6179" s="195" t="s">
        <x:v>3467</x:v>
      </x:c>
      <x:c r="D6179" s="345" t="str">
        <x:f t="shared" si="242"/>
        <x:v>Necklace</x:v>
      </x:c>
      <x:c r="E6179" s="345">
        <x:v>1</x:v>
      </x:c>
      <x:c r="F6179" s="195" t="s">
        <x:v>10929</x:v>
      </x:c>
      <x:c r="G6179" s="345" t="str">
        <x:f>IF(MID(F6179,LEN(F6179)-2,1)="1","Earring",IF(MID(F6179,LEN(F6179)-2,1)="2","Necklace",IF(MID(F6179,LEN(F6179)-2,1)="3","Bracelet",IF(MID(F6179,LEN(F6179)-2,1)="4","Ring",IF(MID(F6179,LEN(F6179)-2,1)="5","Anklet","")))))</x:f>
        <x:v>Necklace</x:v>
      </x:c>
      <x:c r="H6179" s="345">
        <x:v>1</x:v>
      </x:c>
      <x:c r="I6179" s="448"/>
    </x:row>
    <x:row r="6180" spans="1:9">
      <x:c r="A6180" s="18"/>
      <x:c r="C6180" s="195" t="s">
        <x:v>3378</x:v>
      </x:c>
      <x:c r="D6180" s="345" t="str">
        <x:f t="shared" si="242"/>
        <x:v>Ring</x:v>
      </x:c>
      <x:c r="E6180" s="345">
        <x:v>1</x:v>
      </x:c>
      <x:c r="F6180" s="233" t="s">
        <x:v>3467</x:v>
      </x:c>
      <x:c r="G6180" s="234" t="str">
        <x:f>IF(MID(F6180,LEN(F6180)-2,1)="1","Earring",IF(MID(F6180,LEN(F6180)-2,1)="2","Necklace",IF(MID(F6180,LEN(F6180)-2,1)="3","Bracelet",IF(MID(F6180,LEN(F6180)-2,1)="4","Ring",IF(MID(F6180,LEN(F6180)-2,1)="5","Anklet","")))))</x:f>
        <x:v>Necklace</x:v>
      </x:c>
      <x:c r="H6180" s="234">
        <x:v>1</x:v>
      </x:c>
      <x:c r="I6180" s="448">
        <x:v>-1</x:v>
      </x:c>
    </x:row>
    <x:row r="6181" spans="1:9">
      <x:c r="A6181" s="18"/>
      <x:c r="C6181" s="195" t="s">
        <x:v>11086</x:v>
      </x:c>
      <x:c r="D6181" s="345" t="str">
        <x:f t="shared" si="242"/>
        <x:v>Ring</x:v>
      </x:c>
      <x:c r="E6181" s="345">
        <x:v>1</x:v>
      </x:c>
      <x:c r="F6181" s="233" t="s">
        <x:v>4802</x:v>
      </x:c>
      <x:c r="G6181" s="234" t="str">
        <x:f>IF(MID(F6181,LEN(F6181)-2,1)="1","Earring",IF(MID(F6181,LEN(F6181)-2,1)="2","Necklace",IF(MID(F6181,LEN(F6181)-2,1)="3","Bracelet",IF(MID(F6181,LEN(F6181)-2,1)="4","Ring",IF(MID(F6181,LEN(F6181)-2,1)="5","Anklet","")))))</x:f>
        <x:v>Anklet</x:v>
      </x:c>
      <x:c r="H6181" s="234">
        <x:v>1</x:v>
      </x:c>
      <x:c r="I6181" s="448"/>
    </x:row>
    <x:row r="6182" spans="1:9">
      <x:c r="A6182" s="18"/>
      <x:c r="C6182" s="195" t="s">
        <x:v>6188</x:v>
      </x:c>
      <x:c r="D6182" s="345" t="str">
        <x:f t="shared" si="242"/>
        <x:v>Ring</x:v>
      </x:c>
      <x:c r="E6182" s="345">
        <x:v>1</x:v>
      </x:c>
      <x:c r="F6182" s="195" t="s">
        <x:v>10932</x:v>
      </x:c>
      <x:c r="G6182" s="345" t="str">
        <x:f>IF(MID(F6182,LEN(F6182)-2,1)="1","Earring",IF(MID(F6182,LEN(F6182)-2,1)="2","Necklace",IF(MID(F6182,LEN(F6182)-2,1)="3","Bracelet",IF(MID(F6182,LEN(F6182)-2,1)="4","Ring",IF(MID(F6182,LEN(F6182)-2,1)="5","Anklet","")))))</x:f>
        <x:v>Ring</x:v>
      </x:c>
      <x:c r="H6182" s="345">
        <x:v>1</x:v>
      </x:c>
      <x:c r="I6182" s="448"/>
    </x:row>
    <x:row r="6183" spans="1:9">
      <x:c r="A6183" s="18"/>
      <x:c r="C6183" s="195" t="s">
        <x:v>10932</x:v>
      </x:c>
      <x:c r="D6183" s="345" t="str">
        <x:f t="shared" si="242"/>
        <x:v>Ring</x:v>
      </x:c>
      <x:c r="E6183" s="345">
        <x:v>1</x:v>
      </x:c>
      <x:c r="F6183" s="195" t="s">
        <x:v>11142</x:v>
      </x:c>
      <x:c r="G6183" s="345" t="str">
        <x:f>IF(MID(F6183,LEN(F6183)-2,1)="1","Earring",IF(MID(F6183,LEN(F6183)-2,1)="2","Necklace",IF(MID(F6183,LEN(F6183)-2,1)="3","Bracelet",IF(MID(F6183,LEN(F6183)-2,1)="4","Ring",IF(MID(F6183,LEN(F6183)-2,1)="5","Anklet","")))))</x:f>
        <x:v>Anklet</x:v>
      </x:c>
      <x:c r="H6183" s="345">
        <x:v>1</x:v>
      </x:c>
      <x:c r="I6183" s="448" t="s">
        <x:v>4958</x:v>
      </x:c>
    </x:row>
    <x:row r="6184" spans="1:5">
      <x:c r="A6184" s="18"/>
      <x:c r="E6184" s="194">
        <x:f>SUM(E6172:E6183)</x:f>
        <x:v>12</x:v>
      </x:c>
    </x:row>
    <x:row r="6185" spans="1:9">
      <x:c r="A6185" s="186">
        <x:v>46168</x:v>
      </x:c>
      <x:c r="B6185" s="452" t="s">
        <x:v>7779</x:v>
      </x:c>
      <x:c r="C6185" s="195" t="s">
        <x:v>4802</x:v>
      </x:c>
      <x:c r="D6185" s="345" t="str">
        <x:f>IF(MID(C6185,LEN(C6185)-2,1)="1","Earring",IF(MID(C6185,LEN(C6185)-2,1)="2","Necklace",IF(MID(C6185,LEN(C6185)-2,1)="3","Bracelet",IF(MID(C6185,LEN(C6185)-2,1)="4","Ring",IF(MID(C6185,LEN(C6185)-2,1)="5","Anklet","")))))</x:f>
        <x:v>Anklet</x:v>
      </x:c>
      <x:c r="E6185" s="345">
        <x:v>2</x:v>
      </x:c>
      <x:c r="F6185" s="233" t="s">
        <x:v>5868</x:v>
      </x:c>
      <x:c r="G6185" s="234" t="s">
        <x:v>4621</x:v>
      </x:c>
      <x:c r="H6185" s="234">
        <x:v>1</x:v>
      </x:c>
      <x:c r="I6185" s="448"/>
    </x:row>
    <x:row r="6186" spans="1:9">
      <x:c r="A6186" s="18"/>
      <x:c r="C6186" s="195" t="s">
        <x:v>3402</x:v>
      </x:c>
      <x:c r="D6186" s="194" t="s">
        <x:v>2999</x:v>
      </x:c>
      <x:c r="E6186" s="194">
        <x:v>1</x:v>
      </x:c>
      <x:c r="F6186" s="195" t="s">
        <x:v>11082</x:v>
      </x:c>
      <x:c r="G6186" s="345" t="str">
        <x:f>IF(MID(F6186,LEN(F6186)-2,1)="1","Earring",IF(MID(F6186,LEN(F6186)-2,1)="2","Necklace",IF(MID(F6186,LEN(F6186)-2,1)="3","Bracelet",IF(MID(F6186,LEN(F6186)-2,1)="4","Ring",IF(MID(F6186,LEN(F6186)-2,1)="5","Anklet","")))))</x:f>
        <x:v>Bracelet</x:v>
      </x:c>
      <x:c r="H6186" s="194">
        <x:v>1</x:v>
      </x:c>
      <x:c r="I6186" s="448"/>
    </x:row>
    <x:row r="6187" spans="1:9">
      <x:c r="A6187" s="18"/>
      <x:c r="C6187" s="195" t="s">
        <x:v>1912</x:v>
      </x:c>
      <x:c r="D6187" s="194" t="s">
        <x:v>2999</x:v>
      </x:c>
      <x:c r="E6187" s="194">
        <x:v>1</x:v>
      </x:c>
      <x:c r="F6187" s="233" t="s">
        <x:v>11007</x:v>
      </x:c>
      <x:c r="G6187" s="234" t="str">
        <x:f>IF(MID(F6187,LEN(F6187)-2,1)="1","Earring",IF(MID(F6187,LEN(F6187)-2,1)="2","Necklace",IF(MID(F6187,LEN(F6187)-2,1)="3","Bracelet",IF(MID(F6187,LEN(F6187)-2,1)="4","Ring",IF(MID(F6187,LEN(F6187)-2,1)="5","Anklet","")))))</x:f>
        <x:v>Earring</x:v>
      </x:c>
      <x:c r="H6187" s="234">
        <x:v>1</x:v>
      </x:c>
      <x:c r="I6187" s="448" t="s">
        <x:v>4958</x:v>
      </x:c>
    </x:row>
    <x:row r="6188" spans="1:9">
      <x:c r="A6188" s="18"/>
      <x:c r="C6188" s="195" t="s">
        <x:v>11082</x:v>
      </x:c>
      <x:c r="D6188" s="345" t="str">
        <x:f>IF(MID(C6188,LEN(C6188)-2,1)="1","Earring",IF(MID(C6188,LEN(C6188)-2,1)="2","Necklace",IF(MID(C6188,LEN(C6188)-2,1)="3","Bracelet",IF(MID(C6188,LEN(C6188)-2,1)="4","Ring",IF(MID(C6188,LEN(C6188)-2,1)="5","Anklet","")))))</x:f>
        <x:v>Bracelet</x:v>
      </x:c>
      <x:c r="E6188" s="194">
        <x:v>1</x:v>
      </x:c>
      <x:c r="F6188" s="233" t="s">
        <x:v>3402</x:v>
      </x:c>
      <x:c r="G6188" s="234" t="s">
        <x:v>2999</x:v>
      </x:c>
      <x:c r="H6188" s="234">
        <x:v>1</x:v>
      </x:c>
      <x:c r="I6188" s="448" t="s">
        <x:v>7755</x:v>
      </x:c>
    </x:row>
    <x:row r="6189" spans="1:9">
      <x:c r="A6189" s="18"/>
      <x:c r="C6189" s="195" t="s">
        <x:v>11005</x:v>
      </x:c>
      <x:c r="D6189" s="345" t="str">
        <x:f t="shared" ref="D6189:D6192" si="243">IF(MID(C6189,LEN(C6189)-2,1)="1","Earring",IF(MID(C6189,LEN(C6189)-2,1)="2","Necklace",IF(MID(C6189,LEN(C6189)-2,1)="3","Bracelet",IF(MID(C6189,LEN(C6189)-2,1)="4","Ring",IF(MID(C6189,LEN(C6189)-2,1)="5","Anklet","")))))</x:f>
        <x:v>Bracelet</x:v>
      </x:c>
      <x:c r="E6189" s="194">
        <x:v>1</x:v>
      </x:c>
      <x:c r="F6189" s="233" t="s">
        <x:v>11005</x:v>
      </x:c>
      <x:c r="G6189" s="234" t="str">
        <x:f>IF(MID(F6189,LEN(F6189)-2,1)="1","Earring",IF(MID(F6189,LEN(F6189)-2,1)="2","Necklace",IF(MID(F6189,LEN(F6189)-2,1)="3","Bracelet",IF(MID(F6189,LEN(F6189)-2,1)="4","Ring",IF(MID(F6189,LEN(F6189)-2,1)="5","Anklet","")))))</x:f>
        <x:v>Bracelet</x:v>
      </x:c>
      <x:c r="H6189" s="234">
        <x:v>1</x:v>
      </x:c>
      <x:c r="I6189" s="448"/>
    </x:row>
    <x:row r="6190" spans="1:9">
      <x:c r="A6190" s="18"/>
      <x:c r="C6190" s="195" t="s">
        <x:v>10922</x:v>
      </x:c>
      <x:c r="D6190" s="345" t="str">
        <x:f t="shared" si="243"/>
        <x:v>Bracelet</x:v>
      </x:c>
      <x:c r="E6190" s="194">
        <x:v>1</x:v>
      </x:c>
      <x:c r="F6190" s="233" t="s">
        <x:v>11039</x:v>
      </x:c>
      <x:c r="G6190" s="234" t="str">
        <x:f>IF(MID(F6190,LEN(F6190)-2,1)="1","Earring",IF(MID(F6190,LEN(F6190)-2,1)="2","Necklace",IF(MID(F6190,LEN(F6190)-2,1)="3","Bracelet",IF(MID(F6190,LEN(F6190)-2,1)="4","Ring",IF(MID(F6190,LEN(F6190)-2,1)="5","Anklet","")))))</x:f>
        <x:v>Necklace</x:v>
      </x:c>
      <x:c r="H6190" s="234">
        <x:v>1</x:v>
      </x:c>
      <x:c r="I6190" s="448"/>
    </x:row>
    <x:row r="6191" spans="1:9">
      <x:c r="A6191" s="18"/>
      <x:c r="C6191" s="195" t="s">
        <x:v>11010</x:v>
      </x:c>
      <x:c r="D6191" s="345" t="str">
        <x:f t="shared" si="243"/>
        <x:v>Bracelet</x:v>
      </x:c>
      <x:c r="E6191" s="194">
        <x:v>1</x:v>
      </x:c>
      <x:c r="F6191" s="233" t="s">
        <x:v>3423</x:v>
      </x:c>
      <x:c r="G6191" s="234" t="str">
        <x:f>IF(MID(F6191,LEN(F6191)-2,1)="1","Earring",IF(MID(F6191,LEN(F6191)-2,1)="2","Necklace",IF(MID(F6191,LEN(F6191)-2,1)="3","Bracelet",IF(MID(F6191,LEN(F6191)-2,1)="4","Ring",IF(MID(F6191,LEN(F6191)-2,1)="5","Anklet","")))))</x:f>
        <x:v>Ring</x:v>
      </x:c>
      <x:c r="H6191" s="234">
        <x:v>1</x:v>
      </x:c>
      <x:c r="I6191" s="448"/>
    </x:row>
    <x:row r="6192" spans="1:9">
      <x:c r="A6192" s="18"/>
      <x:c r="C6192" s="195" t="s">
        <x:v>11007</x:v>
      </x:c>
      <x:c r="D6192" s="345" t="str">
        <x:f t="shared" si="243"/>
        <x:v>Earring</x:v>
      </x:c>
      <x:c r="E6192" s="194">
        <x:v>1</x:v>
      </x:c>
      <x:c r="F6192" s="195" t="s">
        <x:v>10922</x:v>
      </x:c>
      <x:c r="G6192" s="345" t="str">
        <x:f>IF(MID(F6192,LEN(F6192)-2,1)="1","Earring",IF(MID(F6192,LEN(F6192)-2,1)="2","Necklace",IF(MID(F6192,LEN(F6192)-2,1)="3","Bracelet",IF(MID(F6192,LEN(F6192)-2,1)="4","Ring",IF(MID(F6192,LEN(F6192)-2,1)="5","Anklet","")))))</x:f>
        <x:v>Bracelet</x:v>
      </x:c>
      <x:c r="H6192" s="194">
        <x:v>1</x:v>
      </x:c>
      <x:c r="I6192" s="448" t="s">
        <x:v>7755</x:v>
      </x:c>
    </x:row>
    <x:row r="6193" spans="1:9">
      <x:c r="A6193" s="18"/>
      <x:c r="C6193" s="195" t="s">
        <x:v>8268</x:v>
      </x:c>
      <x:c r="D6193" s="194" t="s">
        <x:v>4621</x:v>
      </x:c>
      <x:c r="E6193" s="194">
        <x:v>1</x:v>
      </x:c>
      <x:c r="F6193" s="195" t="s">
        <x:v>6207</x:v>
      </x:c>
      <x:c r="G6193" s="345" t="str">
        <x:f>IF(MID(F6193,LEN(F6193)-2,1)="1","Earring",IF(MID(F6193,LEN(F6193)-2,1)="2","Necklace",IF(MID(F6193,LEN(F6193)-2,1)="3","Bracelet",IF(MID(F6193,LEN(F6193)-2,1)="4","Ring",IF(MID(F6193,LEN(F6193)-2,1)="5","Anklet","")))))</x:f>
        <x:v>Necklace</x:v>
      </x:c>
      <x:c r="H6193" s="194">
        <x:v>1</x:v>
      </x:c>
      <x:c r="I6193" s="448"/>
    </x:row>
    <x:row r="6194" spans="1:9">
      <x:c r="A6194" s="18"/>
      <x:c r="C6194" s="195" t="s">
        <x:v>11039</x:v>
      </x:c>
      <x:c r="D6194" s="345" t="str">
        <x:f>IF(MID(C6194,LEN(C6194)-2,1)="1","Earring",IF(MID(C6194,LEN(C6194)-2,1)="2","Necklace",IF(MID(C6194,LEN(C6194)-2,1)="3","Bracelet",IF(MID(C6194,LEN(C6194)-2,1)="4","Ring",IF(MID(C6194,LEN(C6194)-2,1)="5","Anklet","")))))</x:f>
        <x:v>Necklace</x:v>
      </x:c>
      <x:c r="E6194" s="194">
        <x:v>1</x:v>
      </x:c>
      <x:c r="F6194" s="195" t="s">
        <x:v>1912</x:v>
      </x:c>
      <x:c r="G6194" s="194" t="s">
        <x:v>2999</x:v>
      </x:c>
      <x:c r="H6194" s="194">
        <x:v>1</x:v>
      </x:c>
      <x:c r="I6194" s="448" t="s">
        <x:v>7755</x:v>
      </x:c>
    </x:row>
    <x:row r="6195" spans="1:9">
      <x:c r="A6195" s="18"/>
      <x:c r="C6195" s="195" t="s">
        <x:v>6207</x:v>
      </x:c>
      <x:c r="D6195" s="345" t="str">
        <x:f>IF(MID(C6195,LEN(C6195)-2,1)="1","Earring",IF(MID(C6195,LEN(C6195)-2,1)="2","Necklace",IF(MID(C6195,LEN(C6195)-2,1)="3","Bracelet",IF(MID(C6195,LEN(C6195)-2,1)="4","Ring",IF(MID(C6195,LEN(C6195)-2,1)="5","Anklet","")))))</x:f>
        <x:v>Necklace</x:v>
      </x:c>
      <x:c r="E6195" s="194">
        <x:v>1</x:v>
      </x:c>
      <x:c r="F6195" s="195" t="s">
        <x:v>11010</x:v>
      </x:c>
      <x:c r="G6195" s="345" t="str">
        <x:f>IF(MID(F6195,LEN(F6195)-2,1)="1","Earring",IF(MID(F6195,LEN(F6195)-2,1)="2","Necklace",IF(MID(F6195,LEN(F6195)-2,1)="3","Bracelet",IF(MID(F6195,LEN(F6195)-2,1)="4","Ring",IF(MID(F6195,LEN(F6195)-2,1)="5","Anklet","")))))</x:f>
        <x:v>Bracelet</x:v>
      </x:c>
      <x:c r="H6195" s="194">
        <x:v>1</x:v>
      </x:c>
      <x:c r="I6195" s="448"/>
    </x:row>
    <x:row r="6196" spans="1:9">
      <x:c r="A6196" s="18"/>
      <x:c r="C6196" s="195" t="s">
        <x:v>6894</x:v>
      </x:c>
      <x:c r="D6196" s="345" t="str">
        <x:f>IF(MID(C6196,LEN(C6196)-2,1)="1","Earring",IF(MID(C6196,LEN(C6196)-2,1)="2","Necklace",IF(MID(C6196,LEN(C6196)-2,1)="3","Bracelet",IF(MID(C6196,LEN(C6196)-2,1)="4","Ring",IF(MID(C6196,LEN(C6196)-2,1)="5","Anklet","")))))</x:f>
        <x:v>Necklace</x:v>
      </x:c>
      <x:c r="E6196" s="194">
        <x:v>1</x:v>
      </x:c>
      <x:c r="F6196" s="233" t="s">
        <x:v>6911</x:v>
      </x:c>
      <x:c r="G6196" s="234" t="str">
        <x:f>IF(MID(F6196,LEN(F6196)-2,1)="1","Earring",IF(MID(F6196,LEN(F6196)-2,1)="2","Necklace",IF(MID(F6196,LEN(F6196)-2,1)="3","Bracelet",IF(MID(F6196,LEN(F6196)-2,1)="4","Ring",IF(MID(F6196,LEN(F6196)-2,1)="5","Anklet","")))))</x:f>
        <x:v>Ring</x:v>
      </x:c>
      <x:c r="H6196" s="234">
        <x:v>1</x:v>
      </x:c>
      <x:c r="I6196" s="448"/>
    </x:row>
    <x:row r="6197" spans="1:9">
      <x:c r="A6197" s="18"/>
      <x:c r="C6197" s="195" t="s">
        <x:v>3423</x:v>
      </x:c>
      <x:c r="D6197" s="345" t="str">
        <x:f>IF(MID(C6197,LEN(C6197)-2,1)="1","Earring",IF(MID(C6197,LEN(C6197)-2,1)="2","Necklace",IF(MID(C6197,LEN(C6197)-2,1)="3","Bracelet",IF(MID(C6197,LEN(C6197)-2,1)="4","Ring",IF(MID(C6197,LEN(C6197)-2,1)="5","Anklet","")))))</x:f>
        <x:v>Ring</x:v>
      </x:c>
      <x:c r="E6197" s="194">
        <x:v>1</x:v>
      </x:c>
      <x:c r="F6197" s="233" t="s">
        <x:v>4802</x:v>
      </x:c>
      <x:c r="G6197" s="234" t="str">
        <x:f>IF(MID(F6197,LEN(F6197)-2,1)="1","Earring",IF(MID(F6197,LEN(F6197)-2,1)="2","Necklace",IF(MID(F6197,LEN(F6197)-2,1)="3","Bracelet",IF(MID(F6197,LEN(F6197)-2,1)="4","Ring",IF(MID(F6197,LEN(F6197)-2,1)="5","Anklet","")))))</x:f>
        <x:v>Anklet</x:v>
      </x:c>
      <x:c r="H6197" s="234">
        <x:v>2</x:v>
      </x:c>
      <x:c r="I6197" s="448" t="s">
        <x:v>7755</x:v>
      </x:c>
    </x:row>
    <x:row r="6198" spans="1:9">
      <x:c r="A6198" s="18"/>
      <x:c r="C6198" s="195" t="s">
        <x:v>6911</x:v>
      </x:c>
      <x:c r="D6198" s="345" t="str">
        <x:f>IF(MID(C6198,LEN(C6198)-2,1)="1","Earring",IF(MID(C6198,LEN(C6198)-2,1)="2","Necklace",IF(MID(C6198,LEN(C6198)-2,1)="3","Bracelet",IF(MID(C6198,LEN(C6198)-2,1)="4","Ring",IF(MID(C6198,LEN(C6198)-2,1)="5","Anklet","")))))</x:f>
        <x:v>Ring</x:v>
      </x:c>
      <x:c r="E6198" s="194">
        <x:v>1</x:v>
      </x:c>
      <x:c r="F6198" s="195" t="s">
        <x:v>6894</x:v>
      </x:c>
      <x:c r="G6198" s="345" t="str">
        <x:f>IF(MID(F6198,LEN(F6198)-2,1)="1","Earring",IF(MID(F6198,LEN(F6198)-2,1)="2","Necklace",IF(MID(F6198,LEN(F6198)-2,1)="3","Bracelet",IF(MID(F6198,LEN(F6198)-2,1)="4","Ring",IF(MID(F6198,LEN(F6198)-2,1)="5","Anklet","")))))</x:f>
        <x:v>Necklace</x:v>
      </x:c>
      <x:c r="H6198" s="194">
        <x:v>1</x:v>
      </x:c>
      <x:c r="I6198" s="448" t="s">
        <x:v>4958</x:v>
      </x:c>
    </x:row>
    <x:row r="6199" spans="1:5">
      <x:c r="A6199" s="18"/>
      <x:c r="E6199" s="194">
        <x:f>SUM(E6185:E6198)</x:f>
        <x:v>15</x:v>
      </x:c>
    </x:row>
    <x:row r="6200" spans="1:9">
      <x:c r="A6200" s="186">
        <x:v>46169</x:v>
      </x:c>
      <x:c r="B6200" s="452" t="s">
        <x:v>7762</x:v>
      </x:c>
      <x:c r="C6200" s="195" t="s">
        <x:v>10899</x:v>
      </x:c>
      <x:c r="D6200" s="345" t="str">
        <x:f>IF(MID(C6200,LEN(C6200)-2,1)="1","Earring",IF(MID(C6200,LEN(C6200)-2,1)="2","Necklace",IF(MID(C6200,LEN(C6200)-2,1)="3","Bracelet",IF(MID(C6200,LEN(C6200)-2,1)="4","Ring",IF(MID(C6200,LEN(C6200)-2,1)="5","Anklet","")))))</x:f>
        <x:v>Bracelet</x:v>
      </x:c>
      <x:c r="E6200" s="194">
        <x:v>1</x:v>
      </x:c>
      <x:c r="F6200" s="195" t="s">
        <x:v>10899</x:v>
      </x:c>
      <x:c r="G6200" s="345" t="str">
        <x:f>IF(MID(F6200,LEN(F6200)-2,1)="1","Earring",IF(MID(F6200,LEN(F6200)-2,1)="2","Necklace",IF(MID(F6200,LEN(F6200)-2,1)="3","Bracelet",IF(MID(F6200,LEN(F6200)-2,1)="4","Ring",IF(MID(F6200,LEN(F6200)-2,1)="5","Anklet","")))))</x:f>
        <x:v>Bracelet</x:v>
      </x:c>
      <x:c r="H6200" s="194">
        <x:v>1</x:v>
      </x:c>
      <x:c r="I6200" s="448" t="s">
        <x:v>4958</x:v>
      </x:c>
    </x:row>
    <x:row r="6201" spans="1:9">
      <x:c r="A6201" s="18"/>
      <x:c r="C6201" s="195" t="s">
        <x:v>4556</x:v>
      </x:c>
      <x:c r="D6201" s="345" t="str">
        <x:f t="shared" ref="D6201:D6205" si="244">IF(MID(C6201,LEN(C6201)-2,1)="1","Earring",IF(MID(C6201,LEN(C6201)-2,1)="2","Necklace",IF(MID(C6201,LEN(C6201)-2,1)="3","Bracelet",IF(MID(C6201,LEN(C6201)-2,1)="4","Ring",IF(MID(C6201,LEN(C6201)-2,1)="5","Anklet","")))))</x:f>
        <x:v>Bracelet</x:v>
      </x:c>
      <x:c r="E6201" s="194">
        <x:v>1</x:v>
      </x:c>
      <x:c r="F6201" s="195" t="s">
        <x:v>4556</x:v>
      </x:c>
      <x:c r="G6201" s="345" t="str">
        <x:f>IF(MID(F6201,LEN(F6201)-2,1)="1","Earring",IF(MID(F6201,LEN(F6201)-2,1)="2","Necklace",IF(MID(F6201,LEN(F6201)-2,1)="3","Bracelet",IF(MID(F6201,LEN(F6201)-2,1)="4","Ring",IF(MID(F6201,LEN(F6201)-2,1)="5","Anklet","")))))</x:f>
        <x:v>Bracelet</x:v>
      </x:c>
      <x:c r="H6201" s="194">
        <x:v>1</x:v>
      </x:c>
      <x:c r="I6201" s="448" t="s">
        <x:v>7755</x:v>
      </x:c>
    </x:row>
    <x:row r="6202" spans="1:9">
      <x:c r="A6202" s="18"/>
      <x:c r="C6202" s="195" t="s">
        <x:v>6838</x:v>
      </x:c>
      <x:c r="D6202" s="345" t="str">
        <x:f t="shared" si="244"/>
        <x:v>Bracelet</x:v>
      </x:c>
      <x:c r="E6202" s="194">
        <x:v>1</x:v>
      </x:c>
      <x:c r="F6202" s="233" t="s">
        <x:v>6086</x:v>
      </x:c>
      <x:c r="G6202" s="234" t="str">
        <x:f>IF(MID(F6202,LEN(F6202)-2,1)="1","Earring",IF(MID(F6202,LEN(F6202)-2,1)="2","Necklace",IF(MID(F6202,LEN(F6202)-2,1)="3","Bracelet",IF(MID(F6202,LEN(F6202)-2,1)="4","Ring",IF(MID(F6202,LEN(F6202)-2,1)="5","Anklet","")))))</x:f>
        <x:v>Necklace</x:v>
      </x:c>
      <x:c r="H6202" s="234">
        <x:v>1</x:v>
      </x:c>
      <x:c r="I6202" s="448" t="s">
        <x:v>7755</x:v>
      </x:c>
    </x:row>
    <x:row r="6203" spans="1:9">
      <x:c r="A6203" s="18"/>
      <x:c r="C6203" s="195" t="s">
        <x:v>10955</x:v>
      </x:c>
      <x:c r="D6203" s="345" t="str">
        <x:f t="shared" si="244"/>
        <x:v>Earring</x:v>
      </x:c>
      <x:c r="E6203" s="194">
        <x:v>1</x:v>
      </x:c>
      <x:c r="F6203" s="233" t="s">
        <x:v>10955</x:v>
      </x:c>
      <x:c r="G6203" s="234" t="str">
        <x:f>IF(MID(F6203,LEN(F6203)-2,1)="1","Earring",IF(MID(F6203,LEN(F6203)-2,1)="2","Necklace",IF(MID(F6203,LEN(F6203)-2,1)="3","Bracelet",IF(MID(F6203,LEN(F6203)-2,1)="4","Ring",IF(MID(F6203,LEN(F6203)-2,1)="5","Anklet","")))))</x:f>
        <x:v>Earring</x:v>
      </x:c>
      <x:c r="H6203" s="234">
        <x:v>1</x:v>
      </x:c>
      <x:c r="I6203" s="448"/>
    </x:row>
    <x:row r="6204" spans="1:9">
      <x:c r="A6204" s="18"/>
      <x:c r="C6204" s="195" t="s">
        <x:v>6086</x:v>
      </x:c>
      <x:c r="D6204" s="345" t="str">
        <x:f t="shared" si="244"/>
        <x:v>Necklace</x:v>
      </x:c>
      <x:c r="E6204" s="194">
        <x:v>1</x:v>
      </x:c>
      <x:c r="F6204" s="195" t="s">
        <x:v>11058</x:v>
      </x:c>
      <x:c r="G6204" s="345" t="str">
        <x:f>IF(MID(F6204,LEN(F6204)-2,1)="1","Earring",IF(MID(F6204,LEN(F6204)-2,1)="2","Necklace",IF(MID(F6204,LEN(F6204)-2,1)="3","Bracelet",IF(MID(F6204,LEN(F6204)-2,1)="4","Ring",IF(MID(F6204,LEN(F6204)-2,1)="5","Anklet","")))))</x:f>
        <x:v>Necklace</x:v>
      </x:c>
      <x:c r="H6204" s="194">
        <x:v>1</x:v>
      </x:c>
      <x:c r="I6204" s="448"/>
    </x:row>
    <x:row r="6205" spans="1:9">
      <x:c r="A6205" s="18"/>
      <x:c r="C6205" s="195" t="s">
        <x:v>11058</x:v>
      </x:c>
      <x:c r="D6205" s="345" t="str">
        <x:f t="shared" si="244"/>
        <x:v>Necklace</x:v>
      </x:c>
      <x:c r="E6205" s="194">
        <x:v>1</x:v>
      </x:c>
      <x:c r="F6205" s="233" t="s">
        <x:v>6838</x:v>
      </x:c>
      <x:c r="G6205" s="234" t="str">
        <x:f>IF(MID(F6205,LEN(F6205)-2,1)="1","Earring",IF(MID(F6205,LEN(F6205)-2,1)="2","Necklace",IF(MID(F6205,LEN(F6205)-2,1)="3","Bracelet",IF(MID(F6205,LEN(F6205)-2,1)="4","Ring",IF(MID(F6205,LEN(F6205)-2,1)="5","Anklet","")))))</x:f>
        <x:v>Bracelet</x:v>
      </x:c>
      <x:c r="H6205" s="234">
        <x:v>1</x:v>
      </x:c>
      <x:c r="I6205" s="448" t="s">
        <x:v>4958</x:v>
      </x:c>
    </x:row>
    <x:row r="6206" spans="1:5">
      <x:c r="A6206" s="18"/>
      <x:c r="E6206" s="194">
        <x:f>SUM(E6200:E6205)</x:f>
        <x:v>6</x:v>
      </x:c>
    </x:row>
    <x:row r="6207" spans="1:9">
      <x:c r="A6207" s="186">
        <x:v>46170</x:v>
      </x:c>
      <x:c r="B6207" s="452" t="s">
        <x:v>7753</x:v>
      </x:c>
      <x:c r="C6207" s="195" t="s">
        <x:v>3349</x:v>
      </x:c>
      <x:c r="D6207" s="345" t="str">
        <x:f>IF(MID(C6207,LEN(C6207)-2,1)="1","Earring",IF(MID(C6207,LEN(C6207)-2,1)="2","Necklace",IF(MID(C6207,LEN(C6207)-2,1)="3","Bracelet",IF(MID(C6207,LEN(C6207)-2,1)="4","Ring",IF(MID(C6207,LEN(C6207)-2,1)="5","Anklet","")))))</x:f>
        <x:v>Anklet</x:v>
      </x:c>
      <x:c r="E6207" s="194">
        <x:v>1</x:v>
      </x:c>
      <x:c r="F6207" s="233" t="s">
        <x:v>1898</x:v>
      </x:c>
      <x:c r="G6207" s="234" t="str">
        <x:f>IF(MID(F6207,LEN(F6207)-2,1)="1","Earring",IF(MID(F6207,LEN(F6207)-2,1)="2","Necklace",IF(MID(F6207,LEN(F6207)-2,1)="3","Bracelet",IF(MID(F6207,LEN(F6207)-2,1)="4","Ring",IF(MID(F6207,LEN(F6207)-2,1)="5","Anklet","")))))</x:f>
        <x:v>Necklace</x:v>
      </x:c>
      <x:c r="H6207" s="234">
        <x:v>1</x:v>
      </x:c>
      <x:c r="I6207" s="448"/>
    </x:row>
    <x:row r="6208" spans="1:9">
      <x:c r="A6208" s="18"/>
      <x:c r="C6208" s="195" t="s">
        <x:v>6739</x:v>
      </x:c>
      <x:c r="D6208" s="194" t="s">
        <x:v>2999</x:v>
      </x:c>
      <x:c r="E6208" s="194">
        <x:v>1</x:v>
      </x:c>
      <x:c r="F6208" s="233" t="s">
        <x:v>10961</x:v>
      </x:c>
      <x:c r="G6208" s="234" t="str">
        <x:f>IF(MID(F6208,LEN(F6208)-2,1)="1","Earring",IF(MID(F6208,LEN(F6208)-2,1)="2","Necklace",IF(MID(F6208,LEN(F6208)-2,1)="3","Bracelet",IF(MID(F6208,LEN(F6208)-2,1)="4","Ring",IF(MID(F6208,LEN(F6208)-2,1)="5","Anklet","")))))</x:f>
        <x:v>Ring</x:v>
      </x:c>
      <x:c r="H6208" s="234">
        <x:v>1</x:v>
      </x:c>
      <x:c r="I6208" s="448" t="s">
        <x:v>4958</x:v>
      </x:c>
    </x:row>
    <x:row r="6209" spans="1:9">
      <x:c r="A6209" s="18"/>
      <x:c r="C6209" s="195" t="s">
        <x:v>1811</x:v>
      </x:c>
      <x:c r="D6209" s="345" t="str">
        <x:f>IF(MID(C6209,LEN(C6209)-2,1)="1","Earring",IF(MID(C6209,LEN(C6209)-2,1)="2","Necklace",IF(MID(C6209,LEN(C6209)-2,1)="3","Bracelet",IF(MID(C6209,LEN(C6209)-2,1)="4","Ring",IF(MID(C6209,LEN(C6209)-2,1)="5","Anklet","")))))</x:f>
        <x:v>Bracelet</x:v>
      </x:c>
      <x:c r="E6209" s="194">
        <x:v>1</x:v>
      </x:c>
      <x:c r="F6209" s="233" t="s">
        <x:v>6956</x:v>
      </x:c>
      <x:c r="G6209" s="234" t="str">
        <x:f>IF(MID(F6209,LEN(F6209)-2,1)="1","Earring",IF(MID(F6209,LEN(F6209)-2,1)="2","Necklace",IF(MID(F6209,LEN(F6209)-2,1)="3","Bracelet",IF(MID(F6209,LEN(F6209)-2,1)="4","Ring",IF(MID(F6209,LEN(F6209)-2,1)="5","Anklet","")))))</x:f>
        <x:v>Earring</x:v>
      </x:c>
      <x:c r="H6209" s="234">
        <x:v>1</x:v>
      </x:c>
      <x:c r="I6209" s="448"/>
    </x:row>
    <x:row r="6210" spans="1:9">
      <x:c r="A6210" s="18"/>
      <x:c r="C6210" s="195" t="s">
        <x:v>11010</x:v>
      </x:c>
      <x:c r="D6210" s="345" t="str">
        <x:f t="shared" ref="D6210:D6223" si="245">IF(MID(C6210,LEN(C6210)-2,1)="1","Earring",IF(MID(C6210,LEN(C6210)-2,1)="2","Necklace",IF(MID(C6210,LEN(C6210)-2,1)="3","Bracelet",IF(MID(C6210,LEN(C6210)-2,1)="4","Ring",IF(MID(C6210,LEN(C6210)-2,1)="5","Anklet","")))))</x:f>
        <x:v>Bracelet</x:v>
      </x:c>
      <x:c r="E6210" s="194">
        <x:v>1</x:v>
      </x:c>
      <x:c r="F6210" s="233" t="s">
        <x:v>1811</x:v>
      </x:c>
      <x:c r="G6210" s="234" t="str">
        <x:f>IF(MID(F6210,LEN(F6210)-2,1)="1","Earring",IF(MID(F6210,LEN(F6210)-2,1)="2","Necklace",IF(MID(F6210,LEN(F6210)-2,1)="3","Bracelet",IF(MID(F6210,LEN(F6210)-2,1)="4","Ring",IF(MID(F6210,LEN(F6210)-2,1)="5","Anklet","")))))</x:f>
        <x:v>Bracelet</x:v>
      </x:c>
      <x:c r="H6210" s="234">
        <x:v>1</x:v>
      </x:c>
      <x:c r="I6210" s="448" t="s">
        <x:v>4958</x:v>
      </x:c>
    </x:row>
    <x:row r="6211" spans="1:9">
      <x:c r="A6211" s="18"/>
      <x:c r="C6211" s="195" t="s">
        <x:v>6928</x:v>
      </x:c>
      <x:c r="D6211" s="345" t="str">
        <x:f t="shared" si="245"/>
        <x:v>Bracelet</x:v>
      </x:c>
      <x:c r="E6211" s="194">
        <x:v>1</x:v>
      </x:c>
      <x:c r="F6211" s="233" t="s">
        <x:v>6693</x:v>
      </x:c>
      <x:c r="G6211" s="234" t="str">
        <x:f>IF(MID(F6211,LEN(F6211)-2,1)="1","Earring",IF(MID(F6211,LEN(F6211)-2,1)="2","Necklace",IF(MID(F6211,LEN(F6211)-2,1)="3","Bracelet",IF(MID(F6211,LEN(F6211)-2,1)="4","Ring",IF(MID(F6211,LEN(F6211)-2,1)="5","Anklet","")))))</x:f>
        <x:v>Necklace</x:v>
      </x:c>
      <x:c r="H6211" s="234">
        <x:v>1</x:v>
      </x:c>
      <x:c r="I6211" s="448"/>
    </x:row>
    <x:row r="6212" spans="1:9">
      <x:c r="A6212" s="18"/>
      <x:c r="C6212" s="195" t="s">
        <x:v>6956</x:v>
      </x:c>
      <x:c r="D6212" s="345" t="str">
        <x:f t="shared" si="245"/>
        <x:v>Earring</x:v>
      </x:c>
      <x:c r="E6212" s="194">
        <x:v>1</x:v>
      </x:c>
      <x:c r="F6212" s="195" t="s">
        <x:v>1886</x:v>
      </x:c>
      <x:c r="G6212" s="345" t="str">
        <x:f>IF(MID(F6212,LEN(F6212)-2,1)="1","Earring",IF(MID(F6212,LEN(F6212)-2,1)="2","Necklace",IF(MID(F6212,LEN(F6212)-2,1)="3","Bracelet",IF(MID(F6212,LEN(F6212)-2,1)="4","Ring",IF(MID(F6212,LEN(F6212)-2,1)="5","Anklet","")))))</x:f>
        <x:v>Necklace</x:v>
      </x:c>
      <x:c r="H6212" s="194">
        <x:v>1</x:v>
      </x:c>
      <x:c r="I6212" s="448"/>
    </x:row>
    <x:row r="6213" spans="1:9">
      <x:c r="A6213" s="18"/>
      <x:c r="C6213" s="195" t="s">
        <x:v>11111</x:v>
      </x:c>
      <x:c r="D6213" s="345" t="str">
        <x:f t="shared" si="245"/>
        <x:v>Earring</x:v>
      </x:c>
      <x:c r="E6213" s="194">
        <x:v>1</x:v>
      </x:c>
      <x:c r="F6213" s="195" t="s">
        <x:v>11044</x:v>
      </x:c>
      <x:c r="G6213" s="345" t="str">
        <x:f>IF(MID(F6213,LEN(F6213)-2,1)="1","Earring",IF(MID(F6213,LEN(F6213)-2,1)="2","Necklace",IF(MID(F6213,LEN(F6213)-2,1)="3","Bracelet",IF(MID(F6213,LEN(F6213)-2,1)="4","Ring",IF(MID(F6213,LEN(F6213)-2,1)="5","Anklet","")))))</x:f>
        <x:v>Necklace</x:v>
      </x:c>
      <x:c r="H6213" s="194">
        <x:v>1</x:v>
      </x:c>
      <x:c r="I6213" s="448" t="s">
        <x:v>4958</x:v>
      </x:c>
    </x:row>
    <x:row r="6214" spans="1:9">
      <x:c r="A6214" s="18"/>
      <x:c r="C6214" s="195" t="s">
        <x:v>11148</x:v>
      </x:c>
      <x:c r="D6214" s="345" t="str">
        <x:f t="shared" si="245"/>
        <x:v>Earring</x:v>
      </x:c>
      <x:c r="E6214" s="194">
        <x:v>1</x:v>
      </x:c>
      <x:c r="F6214" s="195" t="s">
        <x:v>3349</x:v>
      </x:c>
      <x:c r="G6214" s="345" t="str">
        <x:f>IF(MID(F6214,LEN(F6214)-2,1)="1","Earring",IF(MID(F6214,LEN(F6214)-2,1)="2","Necklace",IF(MID(F6214,LEN(F6214)-2,1)="3","Bracelet",IF(MID(F6214,LEN(F6214)-2,1)="4","Ring",IF(MID(F6214,LEN(F6214)-2,1)="5","Anklet","")))))</x:f>
        <x:v>Anklet</x:v>
      </x:c>
      <x:c r="H6214" s="194">
        <x:v>1</x:v>
      </x:c>
      <x:c r="I6214" s="448" t="s">
        <x:v>7755</x:v>
      </x:c>
    </x:row>
    <x:row r="6215" spans="1:9">
      <x:c r="A6215" s="18"/>
      <x:c r="C6215" s="195" t="s">
        <x:v>4643</x:v>
      </x:c>
      <x:c r="D6215" s="345" t="str">
        <x:f t="shared" si="245"/>
        <x:v>Earring</x:v>
      </x:c>
      <x:c r="E6215" s="194">
        <x:v>1</x:v>
      </x:c>
      <x:c r="F6215" s="195" t="s">
        <x:v>11010</x:v>
      </x:c>
      <x:c r="G6215" s="345" t="str">
        <x:f>IF(MID(F6215,LEN(F6215)-2,1)="1","Earring",IF(MID(F6215,LEN(F6215)-2,1)="2","Necklace",IF(MID(F6215,LEN(F6215)-2,1)="3","Bracelet",IF(MID(F6215,LEN(F6215)-2,1)="4","Ring",IF(MID(F6215,LEN(F6215)-2,1)="5","Anklet","")))))</x:f>
        <x:v>Bracelet</x:v>
      </x:c>
      <x:c r="H6215" s="194">
        <x:v>1</x:v>
      </x:c>
      <x:c r="I6215" s="448" t="s">
        <x:v>4958</x:v>
      </x:c>
    </x:row>
    <x:row r="6216" spans="1:9">
      <x:c r="A6216" s="18"/>
      <x:c r="C6216" s="195" t="s">
        <x:v>1898</x:v>
      </x:c>
      <x:c r="D6216" s="345" t="str">
        <x:f t="shared" si="245"/>
        <x:v>Necklace</x:v>
      </x:c>
      <x:c r="E6216" s="194">
        <x:v>1</x:v>
      </x:c>
      <x:c r="F6216" s="195" t="s">
        <x:v>10934</x:v>
      </x:c>
      <x:c r="G6216" s="345" t="str">
        <x:f>IF(MID(F6216,LEN(F6216)-2,1)="1","Earring",IF(MID(F6216,LEN(F6216)-2,1)="2","Necklace",IF(MID(F6216,LEN(F6216)-2,1)="3","Bracelet",IF(MID(F6216,LEN(F6216)-2,1)="4","Ring",IF(MID(F6216,LEN(F6216)-2,1)="5","Anklet","")))))</x:f>
        <x:v>Necklace</x:v>
      </x:c>
      <x:c r="H6216" s="194">
        <x:v>1</x:v>
      </x:c>
      <x:c r="I6216" s="448" t="s">
        <x:v>7755</x:v>
      </x:c>
    </x:row>
    <x:row r="6217" spans="1:9">
      <x:c r="A6217" s="18"/>
      <x:c r="C6217" s="195" t="s">
        <x:v>6693</x:v>
      </x:c>
      <x:c r="D6217" s="345" t="str">
        <x:f t="shared" si="245"/>
        <x:v>Necklace</x:v>
      </x:c>
      <x:c r="E6217" s="194">
        <x:v>1</x:v>
      </x:c>
      <x:c r="F6217" s="195" t="s">
        <x:v>11111</x:v>
      </x:c>
      <x:c r="G6217" s="345" t="str">
        <x:f>IF(MID(F6217,LEN(F6217)-2,1)="1","Earring",IF(MID(F6217,LEN(F6217)-2,1)="2","Necklace",IF(MID(F6217,LEN(F6217)-2,1)="3","Bracelet",IF(MID(F6217,LEN(F6217)-2,1)="4","Ring",IF(MID(F6217,LEN(F6217)-2,1)="5","Anklet","")))))</x:f>
        <x:v>Earring</x:v>
      </x:c>
      <x:c r="H6217" s="194">
        <x:v>1</x:v>
      </x:c>
      <x:c r="I6217" s="448"/>
    </x:row>
    <x:row r="6218" spans="1:9">
      <x:c r="A6218" s="18"/>
      <x:c r="C6218" s="195" t="s">
        <x:v>1886</x:v>
      </x:c>
      <x:c r="D6218" s="345" t="str">
        <x:f t="shared" si="245"/>
        <x:v>Necklace</x:v>
      </x:c>
      <x:c r="E6218" s="194">
        <x:v>1</x:v>
      </x:c>
      <x:c r="F6218" s="195" t="s">
        <x:v>11148</x:v>
      </x:c>
      <x:c r="G6218" s="345" t="str">
        <x:f>IF(MID(F6218,LEN(F6218)-2,1)="1","Earring",IF(MID(F6218,LEN(F6218)-2,1)="2","Necklace",IF(MID(F6218,LEN(F6218)-2,1)="3","Bracelet",IF(MID(F6218,LEN(F6218)-2,1)="4","Ring",IF(MID(F6218,LEN(F6218)-2,1)="5","Anklet","")))))</x:f>
        <x:v>Earring</x:v>
      </x:c>
      <x:c r="H6218" s="194">
        <x:v>1</x:v>
      </x:c>
      <x:c r="I6218" s="448" t="s">
        <x:v>7755</x:v>
      </x:c>
    </x:row>
    <x:row r="6219" spans="1:9">
      <x:c r="A6219" s="18"/>
      <x:c r="C6219" s="195" t="s">
        <x:v>11044</x:v>
      </x:c>
      <x:c r="D6219" s="345" t="str">
        <x:f t="shared" si="245"/>
        <x:v>Necklace</x:v>
      </x:c>
      <x:c r="E6219" s="194">
        <x:v>1</x:v>
      </x:c>
      <x:c r="F6219" s="233" t="s">
        <x:v>4643</x:v>
      </x:c>
      <x:c r="G6219" s="234" t="str">
        <x:f>IF(MID(F6219,LEN(F6219)-2,1)="1","Earring",IF(MID(F6219,LEN(F6219)-2,1)="2","Necklace",IF(MID(F6219,LEN(F6219)-2,1)="3","Bracelet",IF(MID(F6219,LEN(F6219)-2,1)="4","Ring",IF(MID(F6219,LEN(F6219)-2,1)="5","Anklet","")))))</x:f>
        <x:v>Earring</x:v>
      </x:c>
      <x:c r="H6219" s="234">
        <x:v>1</x:v>
      </x:c>
      <x:c r="I6219" s="448"/>
    </x:row>
    <x:row r="6220" spans="1:9">
      <x:c r="A6220" s="18"/>
      <x:c r="C6220" s="195" t="s">
        <x:v>10934</x:v>
      </x:c>
      <x:c r="D6220" s="345" t="str">
        <x:f t="shared" si="245"/>
        <x:v>Necklace</x:v>
      </x:c>
      <x:c r="E6220" s="194">
        <x:v>1</x:v>
      </x:c>
      <x:c r="F6220" s="233" t="s">
        <x:v>11168</x:v>
      </x:c>
      <x:c r="G6220" s="234" t="str">
        <x:f>IF(MID(F6220,LEN(F6220)-2,1)="1","Earring",IF(MID(F6220,LEN(F6220)-2,1)="2","Necklace",IF(MID(F6220,LEN(F6220)-2,1)="3","Bracelet",IF(MID(F6220,LEN(F6220)-2,1)="4","Ring",IF(MID(F6220,LEN(F6220)-2,1)="5","Anklet","")))))</x:f>
        <x:v>Necklace</x:v>
      </x:c>
      <x:c r="H6220" s="234">
        <x:v>1</x:v>
      </x:c>
      <x:c r="I6220" s="448" t="s">
        <x:v>4958</x:v>
      </x:c>
    </x:row>
    <x:row r="6221" spans="1:9">
      <x:c r="A6221" s="18"/>
      <x:c r="C6221" s="195" t="s">
        <x:v>11168</x:v>
      </x:c>
      <x:c r="D6221" s="345" t="str">
        <x:f t="shared" si="245"/>
        <x:v>Necklace</x:v>
      </x:c>
      <x:c r="E6221" s="194">
        <x:v>1</x:v>
      </x:c>
      <x:c r="F6221" s="233" t="s">
        <x:v>6928</x:v>
      </x:c>
      <x:c r="G6221" s="234" t="str">
        <x:f>IF(MID(F6221,LEN(F6221)-2,1)="1","Earring",IF(MID(F6221,LEN(F6221)-2,1)="2","Necklace",IF(MID(F6221,LEN(F6221)-2,1)="3","Bracelet",IF(MID(F6221,LEN(F6221)-2,1)="4","Ring",IF(MID(F6221,LEN(F6221)-2,1)="5","Anklet","")))))</x:f>
        <x:v>Bracelet</x:v>
      </x:c>
      <x:c r="H6221" s="234">
        <x:v>1</x:v>
      </x:c>
      <x:c r="I6221" s="448"/>
    </x:row>
    <x:row r="6222" spans="1:9">
      <x:c r="A6222" s="18"/>
      <x:c r="C6222" s="195" t="s">
        <x:v>4781</x:v>
      </x:c>
      <x:c r="D6222" s="345" t="str">
        <x:f t="shared" si="245"/>
        <x:v>Necklace</x:v>
      </x:c>
      <x:c r="E6222" s="194">
        <x:v>1</x:v>
      </x:c>
      <x:c r="F6222" s="195" t="s">
        <x:v>4781</x:v>
      </x:c>
      <x:c r="G6222" s="345" t="str">
        <x:f>IF(MID(F6222,LEN(F6222)-2,1)="1","Earring",IF(MID(F6222,LEN(F6222)-2,1)="2","Necklace",IF(MID(F6222,LEN(F6222)-2,1)="3","Bracelet",IF(MID(F6222,LEN(F6222)-2,1)="4","Ring",IF(MID(F6222,LEN(F6222)-2,1)="5","Anklet","")))))</x:f>
        <x:v>Necklace</x:v>
      </x:c>
      <x:c r="H6222" s="194">
        <x:v>1</x:v>
      </x:c>
      <x:c r="I6222" s="448"/>
    </x:row>
    <x:row r="6223" spans="1:9">
      <x:c r="A6223" s="18"/>
      <x:c r="C6223" s="195" t="s">
        <x:v>10961</x:v>
      </x:c>
      <x:c r="D6223" s="345" t="str">
        <x:f t="shared" si="245"/>
        <x:v>Ring</x:v>
      </x:c>
      <x:c r="E6223" s="194">
        <x:v>1</x:v>
      </x:c>
      <x:c r="F6223" s="195" t="s">
        <x:v>6739</x:v>
      </x:c>
      <x:c r="G6223" s="194" t="s">
        <x:v>2999</x:v>
      </x:c>
      <x:c r="H6223" s="194">
        <x:v>1</x:v>
      </x:c>
      <x:c r="I6223" s="448" t="s">
        <x:v>4958</x:v>
      </x:c>
    </x:row>
    <x:row r="6224" spans="1:5">
      <x:c r="A6224" s="18"/>
      <x:c r="E6224" s="194">
        <x:f>SUM(E6207:E6223)</x:f>
        <x:v>17</x:v>
      </x:c>
    </x:row>
    <x:row r="6225" spans="1:9">
      <x:c r="A6225" s="186">
        <x:v>46171</x:v>
      </x:c>
      <x:c r="B6225" s="452" t="s">
        <x:v>7716</x:v>
      </x:c>
      <x:c r="C6225" s="195" t="s">
        <x:v>4534</x:v>
      </x:c>
      <x:c r="D6225" s="345" t="str">
        <x:f t="shared" ref="D6225:D6235" si="246">IF(MID(C6225,LEN(C6225)-2,1)="1","Earring",IF(MID(C6225,LEN(C6225)-2,1)="2","Necklace",IF(MID(C6225,LEN(C6225)-2,1)="3","Bracelet",IF(MID(C6225,LEN(C6225)-2,1)="4","Ring",IF(MID(C6225,LEN(C6225)-2,1)="5","Anklet","")))))</x:f>
        <x:v>Bracelet</x:v>
      </x:c>
      <x:c r="E6225" s="194">
        <x:v>1</x:v>
      </x:c>
      <x:c r="F6225" s="233" t="s">
        <x:v>3357</x:v>
      </x:c>
      <x:c r="G6225" s="234" t="str">
        <x:f>IF(MID(F6225,LEN(F6225)-2,1)="1","Earring",IF(MID(F6225,LEN(F6225)-2,1)="2","Necklace",IF(MID(F6225,LEN(F6225)-2,1)="3","Bracelet",IF(MID(F6225,LEN(F6225)-2,1)="4","Ring",IF(MID(F6225,LEN(F6225)-2,1)="5","Anklet","")))))</x:f>
        <x:v>Necklace</x:v>
      </x:c>
      <x:c r="H6225" s="234">
        <x:v>1</x:v>
      </x:c>
      <x:c r="I6225" s="448" t="s">
        <x:v>7755</x:v>
      </x:c>
    </x:row>
    <x:row r="6226" spans="1:9">
      <x:c r="A6226" s="18"/>
      <x:c r="C6226" s="195" t="s">
        <x:v>10936</x:v>
      </x:c>
      <x:c r="D6226" s="345" t="str">
        <x:f t="shared" si="246"/>
        <x:v>Bracelet</x:v>
      </x:c>
      <x:c r="E6226" s="194">
        <x:v>1</x:v>
      </x:c>
      <x:c r="F6226" s="233" t="s">
        <x:v>4692</x:v>
      </x:c>
      <x:c r="G6226" s="234" t="str">
        <x:f>IF(MID(F6226,LEN(F6226)-2,1)="1","Earring",IF(MID(F6226,LEN(F6226)-2,1)="2","Necklace",IF(MID(F6226,LEN(F6226)-2,1)="3","Bracelet",IF(MID(F6226,LEN(F6226)-2,1)="4","Ring",IF(MID(F6226,LEN(F6226)-2,1)="5","Anklet","")))))</x:f>
        <x:v>Necklace</x:v>
      </x:c>
      <x:c r="H6226" s="234">
        <x:v>1</x:v>
      </x:c>
      <x:c r="I6226" s="448"/>
    </x:row>
    <x:row r="6227" spans="1:9">
      <x:c r="A6227" s="18"/>
      <x:c r="C6227" s="195" t="s">
        <x:v>11045</x:v>
      </x:c>
      <x:c r="D6227" s="345" t="str">
        <x:f t="shared" si="246"/>
        <x:v>Bracelet</x:v>
      </x:c>
      <x:c r="E6227" s="194">
        <x:v>1</x:v>
      </x:c>
      <x:c r="F6227" s="233" t="s">
        <x:v>3394</x:v>
      </x:c>
      <x:c r="G6227" s="234" t="str">
        <x:f>IF(MID(F6227,LEN(F6227)-2,1)="1","Earring",IF(MID(F6227,LEN(F6227)-2,1)="2","Necklace",IF(MID(F6227,LEN(F6227)-2,1)="3","Bracelet",IF(MID(F6227,LEN(F6227)-2,1)="4","Ring",IF(MID(F6227,LEN(F6227)-2,1)="5","Anklet","")))))</x:f>
        <x:v>Earring</x:v>
      </x:c>
      <x:c r="H6227" s="234">
        <x:v>1</x:v>
      </x:c>
      <x:c r="I6227" s="448"/>
    </x:row>
    <x:row r="6228" spans="1:9">
      <x:c r="A6228" s="18"/>
      <x:c r="C6228" s="195" t="s">
        <x:v>3394</x:v>
      </x:c>
      <x:c r="D6228" s="345" t="str">
        <x:f t="shared" si="246"/>
        <x:v>Earring</x:v>
      </x:c>
      <x:c r="E6228" s="194">
        <x:v>1</x:v>
      </x:c>
      <x:c r="F6228" s="233" t="s">
        <x:v>4534</x:v>
      </x:c>
      <x:c r="G6228" s="234" t="str">
        <x:f>IF(MID(F6228,LEN(F6228)-2,1)="1","Earring",IF(MID(F6228,LEN(F6228)-2,1)="2","Necklace",IF(MID(F6228,LEN(F6228)-2,1)="3","Bracelet",IF(MID(F6228,LEN(F6228)-2,1)="4","Ring",IF(MID(F6228,LEN(F6228)-2,1)="5","Anklet","")))))</x:f>
        <x:v>Bracelet</x:v>
      </x:c>
      <x:c r="H6228" s="234">
        <x:v>1</x:v>
      </x:c>
      <x:c r="I6228" s="448"/>
    </x:row>
    <x:row r="6229" spans="1:9">
      <x:c r="A6229" s="18"/>
      <x:c r="C6229" s="195" t="s">
        <x:v>3454</x:v>
      </x:c>
      <x:c r="D6229" s="345" t="str">
        <x:f t="shared" si="246"/>
        <x:v>Earring</x:v>
      </x:c>
      <x:c r="E6229" s="194">
        <x:v>2</x:v>
      </x:c>
      <x:c r="F6229" s="233" t="s">
        <x:v>11079</x:v>
      </x:c>
      <x:c r="G6229" s="234" t="str">
        <x:f>IF(MID(F6229,LEN(F6229)-2,1)="1","Earring",IF(MID(F6229,LEN(F6229)-2,1)="2","Necklace",IF(MID(F6229,LEN(F6229)-2,1)="3","Bracelet",IF(MID(F6229,LEN(F6229)-2,1)="4","Ring",IF(MID(F6229,LEN(F6229)-2,1)="5","Anklet","")))))</x:f>
        <x:v>Ring</x:v>
      </x:c>
      <x:c r="H6229" s="234">
        <x:v>1</x:v>
      </x:c>
      <x:c r="I6229" s="448"/>
    </x:row>
    <x:row r="6230" spans="1:9">
      <x:c r="A6230" s="18"/>
      <x:c r="C6230" s="195" t="s">
        <x:v>6856</x:v>
      </x:c>
      <x:c r="D6230" s="345" t="str">
        <x:f t="shared" si="246"/>
        <x:v>Earring</x:v>
      </x:c>
      <x:c r="E6230" s="194">
        <x:v>1</x:v>
      </x:c>
      <x:c r="F6230" s="195" t="s">
        <x:v>10936</x:v>
      </x:c>
      <x:c r="G6230" s="345" t="str">
        <x:f>IF(MID(F6230,LEN(F6230)-2,1)="1","Earring",IF(MID(F6230,LEN(F6230)-2,1)="2","Necklace",IF(MID(F6230,LEN(F6230)-2,1)="3","Bracelet",IF(MID(F6230,LEN(F6230)-2,1)="4","Ring",IF(MID(F6230,LEN(F6230)-2,1)="5","Anklet","")))))</x:f>
        <x:v>Bracelet</x:v>
      </x:c>
      <x:c r="H6230" s="194">
        <x:v>1</x:v>
      </x:c>
      <x:c r="I6230" s="448" t="s">
        <x:v>4958</x:v>
      </x:c>
    </x:row>
    <x:row r="6231" spans="1:9">
      <x:c r="A6231" s="18"/>
      <x:c r="C6231" s="195" t="s">
        <x:v>3357</x:v>
      </x:c>
      <x:c r="D6231" s="345" t="str">
        <x:f t="shared" si="246"/>
        <x:v>Necklace</x:v>
      </x:c>
      <x:c r="E6231" s="194">
        <x:v>1</x:v>
      </x:c>
      <x:c r="F6231" s="195" t="s">
        <x:v>4808</x:v>
      </x:c>
      <x:c r="G6231" s="345" t="str">
        <x:f>IF(MID(F6231,LEN(F6231)-2,1)="1","Earring",IF(MID(F6231,LEN(F6231)-2,1)="2","Necklace",IF(MID(F6231,LEN(F6231)-2,1)="3","Bracelet",IF(MID(F6231,LEN(F6231)-2,1)="4","Ring",IF(MID(F6231,LEN(F6231)-2,1)="5","Anklet","")))))</x:f>
        <x:v>Necklace</x:v>
      </x:c>
      <x:c r="H6231" s="194">
        <x:v>1</x:v>
      </x:c>
      <x:c r="I6231" s="448"/>
    </x:row>
    <x:row r="6232" spans="1:9">
      <x:c r="A6232" s="18"/>
      <x:c r="C6232" s="195" t="s">
        <x:v>4692</x:v>
      </x:c>
      <x:c r="D6232" s="345" t="str">
        <x:f t="shared" si="246"/>
        <x:v>Necklace</x:v>
      </x:c>
      <x:c r="E6232" s="194">
        <x:v>1</x:v>
      </x:c>
      <x:c r="F6232" s="195" t="s">
        <x:v>11045</x:v>
      </x:c>
      <x:c r="G6232" s="345" t="str">
        <x:f>IF(MID(F6232,LEN(F6232)-2,1)="1","Earring",IF(MID(F6232,LEN(F6232)-2,1)="2","Necklace",IF(MID(F6232,LEN(F6232)-2,1)="3","Bracelet",IF(MID(F6232,LEN(F6232)-2,1)="4","Ring",IF(MID(F6232,LEN(F6232)-2,1)="5","Anklet","")))))</x:f>
        <x:v>Bracelet</x:v>
      </x:c>
      <x:c r="H6232" s="194">
        <x:v>1</x:v>
      </x:c>
      <x:c r="I6232" s="448" t="s">
        <x:v>7755</x:v>
      </x:c>
    </x:row>
    <x:row r="6233" spans="1:9">
      <x:c r="A6233" s="18"/>
      <x:c r="C6233" s="195" t="s">
        <x:v>4808</x:v>
      </x:c>
      <x:c r="D6233" s="345" t="str">
        <x:f t="shared" si="246"/>
        <x:v>Necklace</x:v>
      </x:c>
      <x:c r="E6233" s="194">
        <x:v>1</x:v>
      </x:c>
      <x:c r="F6233" s="195" t="s">
        <x:v>10945</x:v>
      </x:c>
      <x:c r="G6233" s="345" t="str">
        <x:f>IF(MID(F6233,LEN(F6233)-2,1)="1","Earring",IF(MID(F6233,LEN(F6233)-2,1)="2","Necklace",IF(MID(F6233,LEN(F6233)-2,1)="3","Bracelet",IF(MID(F6233,LEN(F6233)-2,1)="4","Ring",IF(MID(F6233,LEN(F6233)-2,1)="5","Anklet","")))))</x:f>
        <x:v>Necklace</x:v>
      </x:c>
      <x:c r="H6233" s="194">
        <x:v>1</x:v>
      </x:c>
      <x:c r="I6233" s="448" t="s">
        <x:v>7755</x:v>
      </x:c>
    </x:row>
    <x:row r="6234" spans="1:9">
      <x:c r="A6234" s="18"/>
      <x:c r="C6234" s="195" t="s">
        <x:v>10945</x:v>
      </x:c>
      <x:c r="D6234" s="345" t="str">
        <x:f t="shared" si="246"/>
        <x:v>Necklace</x:v>
      </x:c>
      <x:c r="E6234" s="194">
        <x:v>1</x:v>
      </x:c>
      <x:c r="F6234" s="233" t="s">
        <x:v>3454</x:v>
      </x:c>
      <x:c r="G6234" s="234" t="str">
        <x:f>IF(MID(F6234,LEN(F6234)-2,1)="1","Earring",IF(MID(F6234,LEN(F6234)-2,1)="2","Necklace",IF(MID(F6234,LEN(F6234)-2,1)="3","Bracelet",IF(MID(F6234,LEN(F6234)-2,1)="4","Ring",IF(MID(F6234,LEN(F6234)-2,1)="5","Anklet","")))))</x:f>
        <x:v>Earring</x:v>
      </x:c>
      <x:c r="H6234" s="234">
        <x:v>2</x:v>
      </x:c>
      <x:c r="I6234" s="448" t="s">
        <x:v>4958</x:v>
      </x:c>
    </x:row>
    <x:row r="6235" spans="1:9">
      <x:c r="A6235" s="18"/>
      <x:c r="C6235" s="195" t="s">
        <x:v>11079</x:v>
      </x:c>
      <x:c r="D6235" s="345" t="str">
        <x:f t="shared" si="246"/>
        <x:v>Ring</x:v>
      </x:c>
      <x:c r="E6235" s="194">
        <x:v>1</x:v>
      </x:c>
      <x:c r="F6235" s="195" t="s">
        <x:v>6856</x:v>
      </x:c>
      <x:c r="G6235" s="345" t="str">
        <x:f>IF(MID(F6235,LEN(F6235)-2,1)="1","Earring",IF(MID(F6235,LEN(F6235)-2,1)="2","Necklace",IF(MID(F6235,LEN(F6235)-2,1)="3","Bracelet",IF(MID(F6235,LEN(F6235)-2,1)="4","Ring",IF(MID(F6235,LEN(F6235)-2,1)="5","Anklet","")))))</x:f>
        <x:v>Earring</x:v>
      </x:c>
      <x:c r="H6235" s="194">
        <x:v>1</x:v>
      </x:c>
      <x:c r="I6235" s="448"/>
    </x:row>
    <x:row r="6236" spans="1:5">
      <x:c r="A6236" s="18"/>
      <x:c r="E6236" s="194">
        <x:f>SUM(E6225:E6235)</x:f>
        <x:v>12</x:v>
      </x:c>
    </x:row>
    <x:row r="6237" spans="1:9">
      <x:c r="A6237" s="186">
        <x:v>46172</x:v>
      </x:c>
      <x:c r="B6237" s="452" t="s">
        <x:v>7734</x:v>
      </x:c>
      <x:c r="C6237" s="195" t="s">
        <x:v>6776</x:v>
      </x:c>
      <x:c r="D6237" s="345" t="str">
        <x:f t="shared" ref="D6237:D6240" si="247">IF(MID(C6237,LEN(C6237)-2,1)="1","Earring",IF(MID(C6237,LEN(C6237)-2,1)="2","Necklace",IF(MID(C6237,LEN(C6237)-2,1)="3","Bracelet",IF(MID(C6237,LEN(C6237)-2,1)="4","Ring",IF(MID(C6237,LEN(C6237)-2,1)="5","Anklet","")))))</x:f>
        <x:v>Bracelet</x:v>
      </x:c>
      <x:c r="E6237" s="194">
        <x:v>1</x:v>
      </x:c>
      <x:c r="F6237" s="233" t="s">
        <x:v>4753</x:v>
      </x:c>
      <x:c r="G6237" s="234" t="s">
        <x:v>6843</x:v>
      </x:c>
      <x:c r="H6237" s="234">
        <x:v>1</x:v>
      </x:c>
      <x:c r="I6237" s="448" t="s">
        <x:v>7755</x:v>
      </x:c>
    </x:row>
    <x:row r="6238" spans="1:9">
      <x:c r="A6238" s="18"/>
      <x:c r="C6238" s="195" t="s">
        <x:v>3426</x:v>
      </x:c>
      <x:c r="D6238" s="345" t="str">
        <x:f t="shared" si="247"/>
        <x:v>Bracelet</x:v>
      </x:c>
      <x:c r="E6238" s="194">
        <x:v>1</x:v>
      </x:c>
      <x:c r="F6238" s="195" t="s">
        <x:v>6951</x:v>
      </x:c>
      <x:c r="G6238" s="345" t="str">
        <x:f>IF(MID(F6238,LEN(F6238)-2,1)="1","Earring",IF(MID(F6238,LEN(F6238)-2,1)="2","Necklace",IF(MID(F6238,LEN(F6238)-2,1)="3","Bracelet",IF(MID(F6238,LEN(F6238)-2,1)="4","Ring",IF(MID(F6238,LEN(F6238)-2,1)="5","Anklet","")))))</x:f>
        <x:v>Necklace</x:v>
      </x:c>
      <x:c r="H6238" s="194">
        <x:v>1</x:v>
      </x:c>
      <x:c r="I6238" s="448"/>
    </x:row>
    <x:row r="6239" spans="1:9">
      <x:c r="A6239" s="18"/>
      <x:c r="C6239" s="195" t="s">
        <x:v>6826</x:v>
      </x:c>
      <x:c r="D6239" s="345" t="str">
        <x:f t="shared" si="247"/>
        <x:v>Earring</x:v>
      </x:c>
      <x:c r="E6239" s="194">
        <x:v>1</x:v>
      </x:c>
      <x:c r="F6239" s="195" t="s">
        <x:v>6826</x:v>
      </x:c>
      <x:c r="G6239" s="345" t="str">
        <x:f>IF(MID(F6239,LEN(F6239)-2,1)="1","Earring",IF(MID(F6239,LEN(F6239)-2,1)="2","Necklace",IF(MID(F6239,LEN(F6239)-2,1)="3","Bracelet",IF(MID(F6239,LEN(F6239)-2,1)="4","Ring",IF(MID(F6239,LEN(F6239)-2,1)="5","Anklet","")))))</x:f>
        <x:v>Earring</x:v>
      </x:c>
      <x:c r="H6239" s="194">
        <x:v>1</x:v>
      </x:c>
      <x:c r="I6239" s="448" t="s">
        <x:v>4958</x:v>
      </x:c>
    </x:row>
    <x:row r="6240" spans="1:9">
      <x:c r="A6240" s="18"/>
      <x:c r="C6240" s="195" t="s">
        <x:v>6161</x:v>
      </x:c>
      <x:c r="D6240" s="345" t="str">
        <x:f t="shared" si="247"/>
        <x:v>Earring</x:v>
      </x:c>
      <x:c r="E6240" s="194">
        <x:v>1</x:v>
      </x:c>
      <x:c r="F6240" s="233" t="s">
        <x:v>11061</x:v>
      </x:c>
      <x:c r="G6240" s="234" t="str">
        <x:f>IF(MID(F6240,LEN(F6240)-2,1)="1","Earring",IF(MID(F6240,LEN(F6240)-2,1)="2","Necklace",IF(MID(F6240,LEN(F6240)-2,1)="3","Bracelet",IF(MID(F6240,LEN(F6240)-2,1)="4","Ring",IF(MID(F6240,LEN(F6240)-2,1)="5","Anklet","")))))</x:f>
        <x:v>Ring</x:v>
      </x:c>
      <x:c r="H6240" s="234">
        <x:v>1</x:v>
      </x:c>
      <x:c r="I6240" s="448"/>
    </x:row>
    <x:row r="6241" spans="1:9">
      <x:c r="A6241" s="18"/>
      <x:c r="C6241" s="195" t="s">
        <x:v>4753</x:v>
      </x:c>
      <x:c r="D6241" s="194" t="s">
        <x:v>6843</x:v>
      </x:c>
      <x:c r="E6241" s="194">
        <x:v>1</x:v>
      </x:c>
      <x:c r="F6241" s="233" t="s">
        <x:v>10915</x:v>
      </x:c>
      <x:c r="G6241" s="234" t="str">
        <x:f>IF(MID(F6241,LEN(F6241)-2,1)="1","Earring",IF(MID(F6241,LEN(F6241)-2,1)="2","Necklace",IF(MID(F6241,LEN(F6241)-2,1)="3","Bracelet",IF(MID(F6241,LEN(F6241)-2,1)="4","Ring",IF(MID(F6241,LEN(F6241)-2,1)="5","Anklet","")))))</x:f>
        <x:v>Necklace</x:v>
      </x:c>
      <x:c r="H6241" s="234">
        <x:v>1</x:v>
      </x:c>
      <x:c r="I6241" s="448" t="s">
        <x:v>4958</x:v>
      </x:c>
    </x:row>
    <x:row r="6242" spans="1:9">
      <x:c r="A6242" s="18"/>
      <x:c r="C6242" s="195" t="s">
        <x:v>6951</x:v>
      </x:c>
      <x:c r="D6242" s="345" t="str">
        <x:f t="shared" ref="D6242:D6245" si="248">IF(MID(C6242,LEN(C6242)-2,1)="1","Earring",IF(MID(C6242,LEN(C6242)-2,1)="2","Necklace",IF(MID(C6242,LEN(C6242)-2,1)="3","Bracelet",IF(MID(C6242,LEN(C6242)-2,1)="4","Ring",IF(MID(C6242,LEN(C6242)-2,1)="5","Anklet","")))))</x:f>
        <x:v>Necklace</x:v>
      </x:c>
      <x:c r="E6242" s="194">
        <x:v>1</x:v>
      </x:c>
      <x:c r="F6242" s="233" t="s">
        <x:v>5834</x:v>
      </x:c>
      <x:c r="G6242" s="234" t="str">
        <x:f>IF(MID(F6242,LEN(F6242)-2,1)="1","Earring",IF(MID(F6242,LEN(F6242)-2,1)="2","Necklace",IF(MID(F6242,LEN(F6242)-2,1)="3","Bracelet",IF(MID(F6242,LEN(F6242)-2,1)="4","Ring",IF(MID(F6242,LEN(F6242)-2,1)="5","Anklet","")))))</x:f>
        <x:v>Necklace</x:v>
      </x:c>
      <x:c r="H6242" s="234">
        <x:v>1</x:v>
      </x:c>
      <x:c r="I6242" s="448"/>
    </x:row>
    <x:row r="6243" spans="1:9">
      <x:c r="A6243" s="18"/>
      <x:c r="C6243" s="195" t="s">
        <x:v>10915</x:v>
      </x:c>
      <x:c r="D6243" s="345" t="str">
        <x:f t="shared" si="248"/>
        <x:v>Necklace</x:v>
      </x:c>
      <x:c r="E6243" s="194">
        <x:v>1</x:v>
      </x:c>
      <x:c r="F6243" s="195" t="s">
        <x:v>6161</x:v>
      </x:c>
      <x:c r="G6243" s="345" t="str">
        <x:f>IF(MID(F6243,LEN(F6243)-2,1)="1","Earring",IF(MID(F6243,LEN(F6243)-2,1)="2","Necklace",IF(MID(F6243,LEN(F6243)-2,1)="3","Bracelet",IF(MID(F6243,LEN(F6243)-2,1)="4","Ring",IF(MID(F6243,LEN(F6243)-2,1)="5","Anklet","")))))</x:f>
        <x:v>Earring</x:v>
      </x:c>
      <x:c r="H6243" s="194">
        <x:v>1</x:v>
      </x:c>
      <x:c r="I6243" s="448"/>
    </x:row>
    <x:row r="6244" spans="1:9">
      <x:c r="A6244" s="18"/>
      <x:c r="C6244" s="195" t="s">
        <x:v>5834</x:v>
      </x:c>
      <x:c r="D6244" s="345" t="str">
        <x:f t="shared" si="248"/>
        <x:v>Necklace</x:v>
      </x:c>
      <x:c r="E6244" s="194">
        <x:v>1</x:v>
      </x:c>
      <x:c r="F6244" s="233" t="s">
        <x:v>3426</x:v>
      </x:c>
      <x:c r="G6244" s="234" t="str">
        <x:f>IF(MID(F6244,LEN(F6244)-2,1)="1","Earring",IF(MID(F6244,LEN(F6244)-2,1)="2","Necklace",IF(MID(F6244,LEN(F6244)-2,1)="3","Bracelet",IF(MID(F6244,LEN(F6244)-2,1)="4","Ring",IF(MID(F6244,LEN(F6244)-2,1)="5","Anklet","")))))</x:f>
        <x:v>Bracelet</x:v>
      </x:c>
      <x:c r="H6244" s="234">
        <x:v>1</x:v>
      </x:c>
      <x:c r="I6244" s="448" t="s">
        <x:v>7755</x:v>
      </x:c>
    </x:row>
    <x:row r="6245" spans="1:9">
      <x:c r="A6245" s="18"/>
      <x:c r="C6245" s="195" t="s">
        <x:v>11061</x:v>
      </x:c>
      <x:c r="D6245" s="345" t="str">
        <x:f t="shared" si="248"/>
        <x:v>Ring</x:v>
      </x:c>
      <x:c r="E6245" s="194">
        <x:v>1</x:v>
      </x:c>
      <x:c r="F6245" s="195" t="s">
        <x:v>6776</x:v>
      </x:c>
      <x:c r="G6245" s="345" t="str">
        <x:f>IF(MID(F6245,LEN(F6245)-2,1)="1","Earring",IF(MID(F6245,LEN(F6245)-2,1)="2","Necklace",IF(MID(F6245,LEN(F6245)-2,1)="3","Bracelet",IF(MID(F6245,LEN(F6245)-2,1)="4","Ring",IF(MID(F6245,LEN(F6245)-2,1)="5","Anklet","")))))</x:f>
        <x:v>Bracelet</x:v>
      </x:c>
      <x:c r="H6245" s="194">
        <x:v>1</x:v>
      </x:c>
      <x:c r="I6245" s="448" t="s">
        <x:v>4958</x:v>
      </x:c>
    </x:row>
    <x:row r="6246" spans="1:5">
      <x:c r="A6246" s="18"/>
      <x:c r="E6246" s="194">
        <x:f>SUM(E6237:E6245)</x:f>
        <x:v>9</x:v>
      </x:c>
    </x:row>
    <x:row r="6247" spans="1:9">
      <x:c r="A6247" s="18"/>
      <x:c r="C6247" s="195" t="s">
        <x:v>11154</x:v>
      </x:c>
      <x:c r="D6247" s="345" t="str">
        <x:f>IF(MID(C6247,LEN(C6247)-2,1)="1","Earring",IF(MID(C6247,LEN(C6247)-2,1)="2","Necklace",IF(MID(C6247,LEN(C6247)-2,1)="3","Bracelet",IF(MID(C6247,LEN(C6247)-2,1)="4","Ring",IF(MID(C6247,LEN(C6247)-2,1)="5","Anklet","")))))</x:f>
        <x:v>Anklet</x:v>
      </x:c>
      <x:c r="E6247" s="194">
        <x:v>1</x:v>
      </x:c>
      <x:c r="F6247" s="233" t="s">
        <x:v>5868</x:v>
      </x:c>
      <x:c r="G6247" s="234" t="s">
        <x:v>4621</x:v>
      </x:c>
      <x:c r="H6247" s="234">
        <x:v>1</x:v>
      </x:c>
      <x:c r="I6247" s="448"/>
    </x:row>
    <x:row r="6248" spans="1:9">
      <x:c r="A6248" s="186">
        <x:v>46173</x:v>
      </x:c>
      <x:c r="B6248" s="452" t="s">
        <x:v>7772</x:v>
      </x:c>
      <x:c r="C6248" s="195" t="s">
        <x:v>11099</x:v>
      </x:c>
      <x:c r="D6248" s="194" t="s">
        <x:v>2999</x:v>
      </x:c>
      <x:c r="E6248" s="194">
        <x:v>1</x:v>
      </x:c>
      <x:c r="F6248" s="195" t="s">
        <x:v>11078</x:v>
      </x:c>
      <x:c r="G6248" s="345" t="str">
        <x:f>IF(MID(F6248,LEN(F6248)-2,1)="1","Earring",IF(MID(F6248,LEN(F6248)-2,1)="2","Necklace",IF(MID(F6248,LEN(F6248)-2,1)="3","Bracelet",IF(MID(F6248,LEN(F6248)-2,1)="4","Ring",IF(MID(F6248,LEN(F6248)-2,1)="5","Anklet","")))))</x:f>
        <x:v>Earring</x:v>
      </x:c>
      <x:c r="H6248" s="194">
        <x:v>1</x:v>
      </x:c>
      <x:c r="I6248" s="448"/>
    </x:row>
    <x:row r="6249" spans="1:9">
      <x:c r="A6249" s="18"/>
      <x:c r="C6249" s="195" t="s">
        <x:v>10743</x:v>
      </x:c>
      <x:c r="D6249" s="194" t="s">
        <x:v>2999</x:v>
      </x:c>
      <x:c r="E6249" s="194">
        <x:v>1</x:v>
      </x:c>
      <x:c r="F6249" s="233" t="s">
        <x:v>11154</x:v>
      </x:c>
      <x:c r="G6249" s="234" t="str">
        <x:f>IF(MID(F6249,LEN(F6249)-2,1)="1","Earring",IF(MID(F6249,LEN(F6249)-2,1)="2","Necklace",IF(MID(F6249,LEN(F6249)-2,1)="3","Bracelet",IF(MID(F6249,LEN(F6249)-2,1)="4","Ring",IF(MID(F6249,LEN(F6249)-2,1)="5","Anklet","")))))</x:f>
        <x:v>Anklet</x:v>
      </x:c>
      <x:c r="H6249" s="234">
        <x:v>1</x:v>
      </x:c>
      <x:c r="I6249" s="448"/>
    </x:row>
    <x:row r="6250" spans="1:9">
      <x:c r="A6250" s="18"/>
      <x:c r="C6250" s="195" t="s">
        <x:v>11078</x:v>
      </x:c>
      <x:c r="D6250" s="345" t="str">
        <x:f>IF(MID(C6250,LEN(C6250)-2,1)="1","Earring",IF(MID(C6250,LEN(C6250)-2,1)="2","Necklace",IF(MID(C6250,LEN(C6250)-2,1)="3","Bracelet",IF(MID(C6250,LEN(C6250)-2,1)="4","Ring",IF(MID(C6250,LEN(C6250)-2,1)="5","Anklet","")))))</x:f>
        <x:v>Earring</x:v>
      </x:c>
      <x:c r="E6250" s="194">
        <x:v>1</x:v>
      </x:c>
      <x:c r="F6250" s="233" t="s">
        <x:v>11099</x:v>
      </x:c>
      <x:c r="G6250" s="234" t="s">
        <x:v>2999</x:v>
      </x:c>
      <x:c r="H6250" s="234">
        <x:v>1</x:v>
      </x:c>
      <x:c r="I6250" s="448" t="s">
        <x:v>4958</x:v>
      </x:c>
    </x:row>
    <x:row r="6251" spans="1:9">
      <x:c r="A6251" s="18"/>
      <x:c r="C6251" s="195" t="s">
        <x:v>9235</x:v>
      </x:c>
      <x:c r="D6251" s="345" t="str">
        <x:f>IF(MID(C6251,LEN(C6251)-2,1)="1","Earring",IF(MID(C6251,LEN(C6251)-2,1)="2","Necklace",IF(MID(C6251,LEN(C6251)-2,1)="3","Bracelet",IF(MID(C6251,LEN(C6251)-2,1)="4","Ring",IF(MID(C6251,LEN(C6251)-2,1)="5","Anklet","")))))</x:f>
        <x:v>Earring</x:v>
      </x:c>
      <x:c r="E6251" s="194">
        <x:v>1</x:v>
      </x:c>
      <x:c r="F6251" s="233" t="s">
        <x:v>10743</x:v>
      </x:c>
      <x:c r="G6251" s="234" t="s">
        <x:v>2999</x:v>
      </x:c>
      <x:c r="H6251" s="234">
        <x:v>1</x:v>
      </x:c>
      <x:c r="I6251" s="448"/>
    </x:row>
    <x:row r="6252" spans="1:9">
      <x:c r="A6252" s="18"/>
      <x:c r="C6252" s="195" t="s">
        <x:v>4497</x:v>
      </x:c>
      <x:c r="D6252" s="194" t="s">
        <x:v>6843</x:v>
      </x:c>
      <x:c r="E6252" s="194">
        <x:v>1</x:v>
      </x:c>
      <x:c r="F6252" s="233" t="s">
        <x:v>6752</x:v>
      </x:c>
      <x:c r="G6252" s="234" t="str">
        <x:f>IF(MID(F6252,LEN(F6252)-2,1)="1","Earring",IF(MID(F6252,LEN(F6252)-2,1)="2","Necklace",IF(MID(F6252,LEN(F6252)-2,1)="3","Bracelet",IF(MID(F6252,LEN(F6252)-2,1)="4","Ring",IF(MID(F6252,LEN(F6252)-2,1)="5","Anklet","")))))</x:f>
        <x:v>Ring</x:v>
      </x:c>
      <x:c r="H6252" s="234">
        <x:v>1</x:v>
      </x:c>
      <x:c r="I6252" s="448" t="s">
        <x:v>4958</x:v>
      </x:c>
    </x:row>
    <x:row r="6253" spans="1:9">
      <x:c r="A6253" s="18"/>
      <x:c r="C6253" s="195" t="s">
        <x:v>4806</x:v>
      </x:c>
      <x:c r="D6253" s="194" t="s">
        <x:v>6843</x:v>
      </x:c>
      <x:c r="E6253" s="194">
        <x:v>1</x:v>
      </x:c>
      <x:c r="F6253" s="233" t="s">
        <x:v>4316</x:v>
      </x:c>
      <x:c r="G6253" s="234" t="str">
        <x:f>IF(MID(F6253,LEN(F6253)-2,1)="1","Earring",IF(MID(F6253,LEN(F6253)-2,1)="2","Necklace",IF(MID(F6253,LEN(F6253)-2,1)="3","Bracelet",IF(MID(F6253,LEN(F6253)-2,1)="4","Ring",IF(MID(F6253,LEN(F6253)-2,1)="5","Anklet","")))))</x:f>
        <x:v>Ring</x:v>
      </x:c>
      <x:c r="H6253" s="234">
        <x:v>1</x:v>
      </x:c>
      <x:c r="I6253" s="448"/>
    </x:row>
    <x:row r="6254" spans="1:9">
      <x:c r="A6254" s="18"/>
      <x:c r="C6254" s="195" t="s">
        <x:v>8268</x:v>
      </x:c>
      <x:c r="D6254" s="194" t="s">
        <x:v>4621</x:v>
      </x:c>
      <x:c r="E6254" s="194">
        <x:v>1</x:v>
      </x:c>
      <x:c r="F6254" s="233" t="s">
        <x:v>2050</x:v>
      </x:c>
      <x:c r="G6254" s="234" t="str">
        <x:f>IF(MID(F6254,LEN(F6254)-2,1)="1","Earring",IF(MID(F6254,LEN(F6254)-2,1)="2","Necklace",IF(MID(F6254,LEN(F6254)-2,1)="3","Bracelet",IF(MID(F6254,LEN(F6254)-2,1)="4","Ring",IF(MID(F6254,LEN(F6254)-2,1)="5","Anklet","")))))</x:f>
        <x:v>Necklace</x:v>
      </x:c>
      <x:c r="H6254" s="234">
        <x:v>1</x:v>
      </x:c>
      <x:c r="I6254" s="448"/>
    </x:row>
    <x:row r="6255" spans="1:9">
      <x:c r="A6255" s="18"/>
      <x:c r="C6255" s="195" t="s">
        <x:v>6871</x:v>
      </x:c>
      <x:c r="D6255" s="345" t="str">
        <x:f t="shared" ref="D6255:D6259" si="249">IF(MID(C6255,LEN(C6255)-2,1)="1","Earring",IF(MID(C6255,LEN(C6255)-2,1)="2","Necklace",IF(MID(C6255,LEN(C6255)-2,1)="3","Bracelet",IF(MID(C6255,LEN(C6255)-2,1)="4","Ring",IF(MID(C6255,LEN(C6255)-2,1)="5","Anklet","")))))</x:f>
        <x:v>Necklace</x:v>
      </x:c>
      <x:c r="E6255" s="194">
        <x:v>1</x:v>
      </x:c>
      <x:c r="F6255" s="195" t="s">
        <x:v>9235</x:v>
      </x:c>
      <x:c r="G6255" s="345" t="str">
        <x:f>IF(MID(F6255,LEN(F6255)-2,1)="1","Earring",IF(MID(F6255,LEN(F6255)-2,1)="2","Necklace",IF(MID(F6255,LEN(F6255)-2,1)="3","Bracelet",IF(MID(F6255,LEN(F6255)-2,1)="4","Ring",IF(MID(F6255,LEN(F6255)-2,1)="5","Anklet","")))))</x:f>
        <x:v>Earring</x:v>
      </x:c>
      <x:c r="H6255" s="194">
        <x:v>1</x:v>
      </x:c>
      <x:c r="I6255" s="448"/>
    </x:row>
    <x:row r="6256" spans="1:9">
      <x:c r="A6256" s="18"/>
      <x:c r="C6256" s="195" t="s">
        <x:v>6894</x:v>
      </x:c>
      <x:c r="D6256" s="345" t="str">
        <x:f t="shared" si="249"/>
        <x:v>Necklace</x:v>
      </x:c>
      <x:c r="E6256" s="194">
        <x:v>1</x:v>
      </x:c>
      <x:c r="F6256" s="195" t="s">
        <x:v>6871</x:v>
      </x:c>
      <x:c r="G6256" s="345" t="str">
        <x:f>IF(MID(F6256,LEN(F6256)-2,1)="1","Earring",IF(MID(F6256,LEN(F6256)-2,1)="2","Necklace",IF(MID(F6256,LEN(F6256)-2,1)="3","Bracelet",IF(MID(F6256,LEN(F6256)-2,1)="4","Ring",IF(MID(F6256,LEN(F6256)-2,1)="5","Anklet","")))))</x:f>
        <x:v>Necklace</x:v>
      </x:c>
      <x:c r="H6256" s="194">
        <x:v>1</x:v>
      </x:c>
      <x:c r="I6256" s="448" t="s">
        <x:v>7755</x:v>
      </x:c>
    </x:row>
    <x:row r="6257" spans="1:9">
      <x:c r="A6257" s="18"/>
      <x:c r="C6257" s="195" t="s">
        <x:v>2050</x:v>
      </x:c>
      <x:c r="D6257" s="345" t="str">
        <x:f t="shared" si="249"/>
        <x:v>Necklace</x:v>
      </x:c>
      <x:c r="E6257" s="194">
        <x:v>1</x:v>
      </x:c>
      <x:c r="F6257" s="195" t="s">
        <x:v>6894</x:v>
      </x:c>
      <x:c r="G6257" s="345" t="str">
        <x:f>IF(MID(F6257,LEN(F6257)-2,1)="1","Earring",IF(MID(F6257,LEN(F6257)-2,1)="2","Necklace",IF(MID(F6257,LEN(F6257)-2,1)="3","Bracelet",IF(MID(F6257,LEN(F6257)-2,1)="4","Ring",IF(MID(F6257,LEN(F6257)-2,1)="5","Anklet","")))))</x:f>
        <x:v>Necklace</x:v>
      </x:c>
      <x:c r="H6257" s="194">
        <x:v>1</x:v>
      </x:c>
      <x:c r="I6257" s="448" t="s">
        <x:v>7755</x:v>
      </x:c>
    </x:row>
    <x:row r="6258" spans="1:9">
      <x:c r="A6258" s="18"/>
      <x:c r="C6258" s="195" t="s">
        <x:v>6752</x:v>
      </x:c>
      <x:c r="D6258" s="345" t="str">
        <x:f t="shared" si="249"/>
        <x:v>Ring</x:v>
      </x:c>
      <x:c r="E6258" s="194">
        <x:v>1</x:v>
      </x:c>
      <x:c r="F6258" s="195" t="s">
        <x:v>4497</x:v>
      </x:c>
      <x:c r="G6258" s="194" t="s">
        <x:v>6843</x:v>
      </x:c>
      <x:c r="H6258" s="194">
        <x:v>1</x:v>
      </x:c>
      <x:c r="I6258" s="448"/>
    </x:row>
    <x:row r="6259" spans="1:9">
      <x:c r="A6259" s="18"/>
      <x:c r="C6259" s="195" t="s">
        <x:v>4316</x:v>
      </x:c>
      <x:c r="D6259" s="345" t="str">
        <x:f t="shared" si="249"/>
        <x:v>Ring</x:v>
      </x:c>
      <x:c r="E6259" s="194">
        <x:v>1</x:v>
      </x:c>
      <x:c r="F6259" s="195" t="s">
        <x:v>4806</x:v>
      </x:c>
      <x:c r="G6259" s="194" t="s">
        <x:v>6843</x:v>
      </x:c>
      <x:c r="H6259" s="194">
        <x:v>1</x:v>
      </x:c>
      <x:c r="I6259" s="448"/>
    </x:row>
    <x:row r="6260" spans="1:5">
      <x:c r="A6260" s="18"/>
      <x:c r="E6260" s="194">
        <x:f>SUM(E6247:E6259)</x:f>
        <x:v>13</x:v>
      </x:c>
    </x:row>
    <x:row r="6261" spans="1:9">
      <x:c r="A6261" s="186">
        <x:v>46174</x:v>
      </x:c>
      <x:c r="B6261" s="452" t="s">
        <x:v>7737</x:v>
      </x:c>
      <x:c r="C6261" s="195" t="s">
        <x:v>6098</x:v>
      </x:c>
      <x:c r="D6261" s="194" t="s">
        <x:v>2999</x:v>
      </x:c>
      <x:c r="E6261" s="194">
        <x:v>2</x:v>
      </x:c>
      <x:c r="F6261" s="233" t="s">
        <x:v>10794</x:v>
      </x:c>
      <x:c r="G6261" s="234" t="str">
        <x:f>IF(MID(F6261,LEN(F6261)-2,1)="1","Earring",IF(MID(F6261,LEN(F6261)-2,1)="2","Necklace",IF(MID(F6261,LEN(F6261)-2,1)="3","Bracelet",IF(MID(F6261,LEN(F6261)-2,1)="4","Ring",IF(MID(F6261,LEN(F6261)-2,1)="5","Anklet","")))))</x:f>
        <x:v>Necklace</x:v>
      </x:c>
      <x:c r="H6261" s="234">
        <x:v>1</x:v>
      </x:c>
      <x:c r="I6261" s="448"/>
    </x:row>
    <x:row r="6262" spans="3:9">
      <x:c r="C6262" s="195" t="s">
        <x:v>2045</x:v>
      </x:c>
      <x:c r="D6262" s="345" t="str">
        <x:f>IF(MID(C6262,LEN(C6262)-2,1)="1","Earring",IF(MID(C6262,LEN(C6262)-2,1)="2","Necklace",IF(MID(C6262,LEN(C6262)-2,1)="3","Bracelet",IF(MID(C6262,LEN(C6262)-2,1)="4","Ring",IF(MID(C6262,LEN(C6262)-2,1)="5","Anklet","")))))</x:f>
        <x:v>Bracelet</x:v>
      </x:c>
      <x:c r="E6262" s="194">
        <x:v>1</x:v>
      </x:c>
      <x:c r="F6262" s="195" t="s">
        <x:v>4163</x:v>
      </x:c>
      <x:c r="G6262" s="345" t="str">
        <x:f>IF(MID(F6262,LEN(F6262)-2,1)="1","Earring",IF(MID(F6262,LEN(F6262)-2,1)="2","Necklace",IF(MID(F6262,LEN(F6262)-2,1)="3","Bracelet",IF(MID(F6262,LEN(F6262)-2,1)="4","Ring",IF(MID(F6262,LEN(F6262)-2,1)="5","Anklet","")))))</x:f>
        <x:v>Bracelet</x:v>
      </x:c>
      <x:c r="H6262" s="194">
        <x:v>1</x:v>
      </x:c>
      <x:c r="I6262" s="448">
        <x:v>-1</x:v>
      </x:c>
    </x:row>
    <x:row r="6263" spans="3:9">
      <x:c r="C6263" s="195" t="s">
        <x:v>6800</x:v>
      </x:c>
      <x:c r="D6263" s="345" t="str">
        <x:f>IF(MID(C6263,LEN(C6263)-2,1)="1","Earring",IF(MID(C6263,LEN(C6263)-2,1)="2","Necklace",IF(MID(C6263,LEN(C6263)-2,1)="3","Bracelet",IF(MID(C6263,LEN(C6263)-2,1)="4","Ring",IF(MID(C6263,LEN(C6263)-2,1)="5","Anklet","")))))</x:f>
        <x:v>Bracelet</x:v>
      </x:c>
      <x:c r="E6263" s="194">
        <x:v>1</x:v>
      </x:c>
      <x:c r="F6263" s="233" t="s">
        <x:v>6800</x:v>
      </x:c>
      <x:c r="G6263" s="234" t="str">
        <x:f>IF(MID(F6263,LEN(F6263)-2,1)="1","Earring",IF(MID(F6263,LEN(F6263)-2,1)="2","Necklace",IF(MID(F6263,LEN(F6263)-2,1)="3","Bracelet",IF(MID(F6263,LEN(F6263)-2,1)="4","Ring",IF(MID(F6263,LEN(F6263)-2,1)="5","Anklet","")))))</x:f>
        <x:v>Bracelet</x:v>
      </x:c>
      <x:c r="H6263" s="234">
        <x:v>1</x:v>
      </x:c>
      <x:c r="I6263" s="448"/>
    </x:row>
    <x:row r="6264" spans="3:9">
      <x:c r="C6264" s="195" t="s">
        <x:v>4804</x:v>
      </x:c>
      <x:c r="D6264" s="194" t="s">
        <x:v>6843</x:v>
      </x:c>
      <x:c r="E6264" s="194">
        <x:v>2</x:v>
      </x:c>
      <x:c r="F6264" s="233" t="s">
        <x:v>6098</x:v>
      </x:c>
      <x:c r="G6264" s="234" t="s">
        <x:v>2999</x:v>
      </x:c>
      <x:c r="H6264" s="234">
        <x:v>2</x:v>
      </x:c>
      <x:c r="I6264" s="448" t="s">
        <x:v>7755</x:v>
      </x:c>
    </x:row>
    <x:row r="6265" spans="3:9">
      <x:c r="C6265" s="195" t="s">
        <x:v>11279</x:v>
      </x:c>
      <x:c r="D6265" s="345" t="str">
        <x:f>IF(MID(C6265,LEN(C6265)-2,1)="1","Earring",IF(MID(C6265,LEN(C6265)-2,1)="2","Necklace",IF(MID(C6265,LEN(C6265)-2,1)="3","Bracelet",IF(MID(C6265,LEN(C6265)-2,1)="4","Ring",IF(MID(C6265,LEN(C6265)-2,1)="5","Anklet","")))))</x:f>
        <x:v>Necklace</x:v>
      </x:c>
      <x:c r="E6265" s="194">
        <x:v>1</x:v>
      </x:c>
      <x:c r="F6265" s="195" t="s">
        <x:v>4804</x:v>
      </x:c>
      <x:c r="G6265" s="194" t="s">
        <x:v>6843</x:v>
      </x:c>
      <x:c r="H6265" s="194">
        <x:v>2</x:v>
      </x:c>
      <x:c r="I6265" s="448"/>
    </x:row>
    <x:row r="6266" spans="5:5">
      <x:c r="E6266" s="194">
        <x:f>SUM(E6261:E6265)</x:f>
        <x:v>7</x:v>
      </x:c>
    </x:row>
    <x:row r="6267" spans="1:9">
      <x:c r="A6267" s="186">
        <x:v>46175</x:v>
      </x:c>
      <x:c r="B6267" s="452" t="s">
        <x:v>7779</x:v>
      </x:c>
      <x:c r="C6267" s="195" t="s">
        <x:v>6180</x:v>
      </x:c>
      <x:c r="D6267" s="194" t="s">
        <x:v>6843</x:v>
      </x:c>
      <x:c r="E6267" s="194">
        <x:v>1</x:v>
      </x:c>
      <x:c r="F6267" s="233" t="s">
        <x:v>10856</x:v>
      </x:c>
      <x:c r="G6267" s="234" t="str">
        <x:f>IF(MID(F6267,LEN(F6267)-2,1)="1","Earring",IF(MID(F6267,LEN(F6267)-2,1)="2","Necklace",IF(MID(F6267,LEN(F6267)-2,1)="3","Bracelet",IF(MID(F6267,LEN(F6267)-2,1)="4","Ring",IF(MID(F6267,LEN(F6267)-2,1)="5","Anklet","")))))</x:f>
        <x:v>Necklace</x:v>
      </x:c>
      <x:c r="H6267" s="234">
        <x:v>1</x:v>
      </x:c>
      <x:c r="I6267" s="448" t="s">
        <x:v>7755</x:v>
      </x:c>
    </x:row>
    <x:row r="6268" spans="3:9">
      <x:c r="C6268" s="195" t="s">
        <x:v>4804</x:v>
      </x:c>
      <x:c r="D6268" s="194" t="s">
        <x:v>6843</x:v>
      </x:c>
      <x:c r="E6268" s="194">
        <x:v>1</x:v>
      </x:c>
      <x:c r="F6268" s="195" t="s">
        <x:v>6180</x:v>
      </x:c>
      <x:c r="G6268" s="194" t="s">
        <x:v>6843</x:v>
      </x:c>
      <x:c r="H6268" s="194">
        <x:v>1</x:v>
      </x:c>
      <x:c r="I6268" s="448"/>
    </x:row>
    <x:row r="6269" spans="3:9">
      <x:c r="C6269" s="195" t="s">
        <x:v>10856</x:v>
      </x:c>
      <x:c r="D6269" s="345" t="str">
        <x:f>IF(MID(C6269,LEN(C6269)-2,1)="1","Earring",IF(MID(C6269,LEN(C6269)-2,1)="2","Necklace",IF(MID(C6269,LEN(C6269)-2,1)="3","Bracelet",IF(MID(C6269,LEN(C6269)-2,1)="4","Ring",IF(MID(C6269,LEN(C6269)-2,1)="5","Anklet","")))))</x:f>
        <x:v>Necklace</x:v>
      </x:c>
      <x:c r="E6269" s="194">
        <x:v>1</x:v>
      </x:c>
      <x:c r="F6269" s="195" t="s">
        <x:v>4804</x:v>
      </x:c>
      <x:c r="G6269" s="194" t="s">
        <x:v>6843</x:v>
      </x:c>
      <x:c r="H6269" s="194">
        <x:v>1</x:v>
      </x:c>
      <x:c r="I6269" s="448"/>
    </x:row>
    <x:row r="6270" spans="5:5">
      <x:c r="E6270" s="194">
        <x:f>SUM(E6267:E6269)</x:f>
        <x:v>3</x:v>
      </x:c>
    </x:row>
    <x:row r="6271" spans="1:9">
      <x:c r="A6271" s="186">
        <x:v>46176</x:v>
      </x:c>
      <x:c r="B6271" s="452" t="s">
        <x:v>7762</x:v>
      </x:c>
      <x:c r="C6271" s="195" t="s">
        <x:v>11124</x:v>
      </x:c>
      <x:c r="D6271" s="345" t="str">
        <x:f>IF(MID(C6271,LEN(C6271)-2,1)="1","Earring",IF(MID(C6271,LEN(C6271)-2,1)="2","Necklace",IF(MID(C6271,LEN(C6271)-2,1)="3","Bracelet",IF(MID(C6271,LEN(C6271)-2,1)="4","Ring",IF(MID(C6271,LEN(C6271)-2,1)="5","Anklet","")))))</x:f>
        <x:v>Earring</x:v>
      </x:c>
      <x:c r="E6271" s="194">
        <x:v>1</x:v>
      </x:c>
      <x:c r="F6271" s="233" t="s">
        <x:v>1802</x:v>
      </x:c>
      <x:c r="G6271" s="234" t="str">
        <x:f>IF(MID(F6271,LEN(F6271)-2,1)="1","Earring",IF(MID(F6271,LEN(F6271)-2,1)="2","Necklace",IF(MID(F6271,LEN(F6271)-2,1)="3","Bracelet",IF(MID(F6271,LEN(F6271)-2,1)="4","Ring",IF(MID(F6271,LEN(F6271)-2,1)="5","Anklet","")))))</x:f>
        <x:v>Necklace</x:v>
      </x:c>
      <x:c r="H6271" s="234">
        <x:v>1</x:v>
      </x:c>
      <x:c r="I6271" s="448"/>
    </x:row>
    <x:row r="6272" spans="3:9">
      <x:c r="C6272" s="195" t="s">
        <x:v>11015</x:v>
      </x:c>
      <x:c r="D6272" s="345" t="str">
        <x:f t="shared" ref="D6272:D6276" si="250">IF(MID(C6272,LEN(C6272)-2,1)="1","Earring",IF(MID(C6272,LEN(C6272)-2,1)="2","Necklace",IF(MID(C6272,LEN(C6272)-2,1)="3","Bracelet",IF(MID(C6272,LEN(C6272)-2,1)="4","Ring",IF(MID(C6272,LEN(C6272)-2,1)="5","Anklet","")))))</x:f>
        <x:v>Earring</x:v>
      </x:c>
      <x:c r="E6272" s="194">
        <x:v>1</x:v>
      </x:c>
      <x:c r="F6272" s="195" t="s">
        <x:v>11181</x:v>
      </x:c>
      <x:c r="G6272" s="345" t="str">
        <x:f>IF(MID(F6272,LEN(F6272)-2,1)="1","Earring",IF(MID(F6272,LEN(F6272)-2,1)="2","Necklace",IF(MID(F6272,LEN(F6272)-2,1)="3","Bracelet",IF(MID(F6272,LEN(F6272)-2,1)="4","Ring",IF(MID(F6272,LEN(F6272)-2,1)="5","Anklet","")))))</x:f>
        <x:v>Necklace</x:v>
      </x:c>
      <x:c r="H6272" s="194">
        <x:v>1</x:v>
      </x:c>
      <x:c r="I6272" s="448"/>
    </x:row>
    <x:row r="6273" spans="3:9">
      <x:c r="C6273" s="195" t="s">
        <x:v>1802</x:v>
      </x:c>
      <x:c r="D6273" s="345" t="str">
        <x:f t="shared" si="250"/>
        <x:v>Necklace</x:v>
      </x:c>
      <x:c r="E6273" s="194">
        <x:v>1</x:v>
      </x:c>
      <x:c r="F6273" s="195" t="s">
        <x:v>11124</x:v>
      </x:c>
      <x:c r="G6273" s="345" t="str">
        <x:f>IF(MID(F6273,LEN(F6273)-2,1)="1","Earring",IF(MID(F6273,LEN(F6273)-2,1)="2","Necklace",IF(MID(F6273,LEN(F6273)-2,1)="3","Bracelet",IF(MID(F6273,LEN(F6273)-2,1)="4","Ring",IF(MID(F6273,LEN(F6273)-2,1)="5","Anklet","")))))</x:f>
        <x:v>Earring</x:v>
      </x:c>
      <x:c r="H6273" s="194">
        <x:v>1</x:v>
      </x:c>
      <x:c r="I6273" s="448" t="s">
        <x:v>4958</x:v>
      </x:c>
    </x:row>
    <x:row r="6274" spans="3:9">
      <x:c r="C6274" s="195" t="s">
        <x:v>11181</x:v>
      </x:c>
      <x:c r="D6274" s="345" t="str">
        <x:f t="shared" si="250"/>
        <x:v>Necklace</x:v>
      </x:c>
      <x:c r="E6274" s="194">
        <x:v>1</x:v>
      </x:c>
      <x:c r="F6274" s="195" t="s">
        <x:v>11015</x:v>
      </x:c>
      <x:c r="G6274" s="345" t="str">
        <x:f>IF(MID(F6274,LEN(F6274)-2,1)="1","Earring",IF(MID(F6274,LEN(F6274)-2,1)="2","Necklace",IF(MID(F6274,LEN(F6274)-2,1)="3","Bracelet",IF(MID(F6274,LEN(F6274)-2,1)="4","Ring",IF(MID(F6274,LEN(F6274)-2,1)="5","Anklet","")))))</x:f>
        <x:v>Earring</x:v>
      </x:c>
      <x:c r="H6274" s="194">
        <x:v>1</x:v>
      </x:c>
      <x:c r="I6274" s="448" t="s">
        <x:v>4958</x:v>
      </x:c>
    </x:row>
    <x:row r="6275" spans="3:9">
      <x:c r="C6275" s="195" t="s">
        <x:v>4729</x:v>
      </x:c>
      <x:c r="D6275" s="345" t="str">
        <x:f t="shared" si="250"/>
        <x:v>Necklace</x:v>
      </x:c>
      <x:c r="E6275" s="194">
        <x:v>1</x:v>
      </x:c>
      <x:c r="F6275" s="233" t="s">
        <x:v>4729</x:v>
      </x:c>
      <x:c r="G6275" s="234" t="str">
        <x:f>IF(MID(F6275,LEN(F6275)-2,1)="1","Earring",IF(MID(F6275,LEN(F6275)-2,1)="2","Necklace",IF(MID(F6275,LEN(F6275)-2,1)="3","Bracelet",IF(MID(F6275,LEN(F6275)-2,1)="4","Ring",IF(MID(F6275,LEN(F6275)-2,1)="5","Anklet","")))))</x:f>
        <x:v>Necklace</x:v>
      </x:c>
      <x:c r="H6275" s="234">
        <x:v>1</x:v>
      </x:c>
      <x:c r="I6275" s="448" t="s">
        <x:v>7755</x:v>
      </x:c>
    </x:row>
    <x:row r="6276" spans="3:9">
      <x:c r="C6276" s="195" t="s">
        <x:v>6909</x:v>
      </x:c>
      <x:c r="D6276" s="345" t="str">
        <x:f t="shared" si="250"/>
        <x:v>Necklace</x:v>
      </x:c>
      <x:c r="E6276" s="194">
        <x:v>1</x:v>
      </x:c>
      <x:c r="F6276" s="233" t="s">
        <x:v>6909</x:v>
      </x:c>
      <x:c r="G6276" s="234" t="str">
        <x:f>IF(MID(F6276,LEN(F6276)-2,1)="1","Earring",IF(MID(F6276,LEN(F6276)-2,1)="2","Necklace",IF(MID(F6276,LEN(F6276)-2,1)="3","Bracelet",IF(MID(F6276,LEN(F6276)-2,1)="4","Ring",IF(MID(F6276,LEN(F6276)-2,1)="5","Anklet","")))))</x:f>
        <x:v>Necklace</x:v>
      </x:c>
      <x:c r="H6276" s="234">
        <x:v>1</x:v>
      </x:c>
      <x:c r="I6276" s="448"/>
    </x:row>
    <x:row r="6277" spans="5:5">
      <x:c r="E6277" s="194">
        <x:f>SUM(E6271:E6276)</x:f>
        <x:v>6</x:v>
      </x:c>
    </x:row>
    <x:row r="6278" spans="1:9">
      <x:c r="A6278" s="186">
        <x:v>46177</x:v>
      </x:c>
      <x:c r="B6278" s="452" t="s">
        <x:v>7753</x:v>
      </x:c>
      <x:c r="C6278" s="195" t="s">
        <x:v>6908</x:v>
      </x:c>
      <x:c r="D6278" s="194" t="s">
        <x:v>2999</x:v>
      </x:c>
      <x:c r="E6278" s="194">
        <x:v>1</x:v>
      </x:c>
      <x:c r="F6278" s="233" t="s">
        <x:v>2245</x:v>
      </x:c>
      <x:c r="G6278" s="234" t="str">
        <x:f>IF(MID(F6278,LEN(F6278)-2,1)="1","Earring",IF(MID(F6278,LEN(F6278)-2,1)="2","Necklace",IF(MID(F6278,LEN(F6278)-2,1)="3","Bracelet",IF(MID(F6278,LEN(F6278)-2,1)="4","Ring",IF(MID(F6278,LEN(F6278)-2,1)="5","Anklet","")))))</x:f>
        <x:v>Necklace</x:v>
      </x:c>
      <x:c r="H6278" s="234">
        <x:v>1</x:v>
      </x:c>
      <x:c r="I6278" s="448">
        <x:v>-1</x:v>
      </x:c>
    </x:row>
    <x:row r="6279" spans="3:9">
      <x:c r="C6279" s="195" t="s">
        <x:v>3441</x:v>
      </x:c>
      <x:c r="D6279" s="194" t="s">
        <x:v>2999</x:v>
      </x:c>
      <x:c r="E6279" s="194">
        <x:v>1</x:v>
      </x:c>
      <x:c r="F6279" s="195" t="s">
        <x:v>6908</x:v>
      </x:c>
      <x:c r="G6279" s="194" t="s">
        <x:v>2999</x:v>
      </x:c>
      <x:c r="H6279" s="194">
        <x:v>1</x:v>
      </x:c>
      <x:c r="I6279" s="448" t="s">
        <x:v>7755</x:v>
      </x:c>
    </x:row>
    <x:row r="6280" spans="3:9">
      <x:c r="C6280" s="195" t="s">
        <x:v>4421</x:v>
      </x:c>
      <x:c r="D6280" s="194" t="s">
        <x:v>2999</x:v>
      </x:c>
      <x:c r="E6280" s="194">
        <x:v>1</x:v>
      </x:c>
      <x:c r="F6280" s="233" t="s">
        <x:v>11034</x:v>
      </x:c>
      <x:c r="G6280" s="234" t="str">
        <x:f>IF(MID(F6280,LEN(F6280)-2,1)="1","Earring",IF(MID(F6280,LEN(F6280)-2,1)="2","Necklace",IF(MID(F6280,LEN(F6280)-2,1)="3","Bracelet",IF(MID(F6280,LEN(F6280)-2,1)="4","Ring",IF(MID(F6280,LEN(F6280)-2,1)="5","Anklet","")))))</x:f>
        <x:v>Earring</x:v>
      </x:c>
      <x:c r="H6280" s="234">
        <x:v>1</x:v>
      </x:c>
      <x:c r="I6280" s="448"/>
    </x:row>
    <x:row r="6281" spans="3:9">
      <x:c r="C6281" s="195" t="s">
        <x:v>1945</x:v>
      </x:c>
      <x:c r="D6281" s="194" t="s">
        <x:v>2999</x:v>
      </x:c>
      <x:c r="E6281" s="194">
        <x:v>1</x:v>
      </x:c>
      <x:c r="F6281" s="233" t="s">
        <x:v>11143</x:v>
      </x:c>
      <x:c r="G6281" s="234" t="str">
        <x:f>IF(MID(F6281,LEN(F6281)-2,1)="1","Earring",IF(MID(F6281,LEN(F6281)-2,1)="2","Necklace",IF(MID(F6281,LEN(F6281)-2,1)="3","Bracelet",IF(MID(F6281,LEN(F6281)-2,1)="4","Ring",IF(MID(F6281,LEN(F6281)-2,1)="5","Anklet","")))))</x:f>
        <x:v>Necklace</x:v>
      </x:c>
      <x:c r="H6281" s="234">
        <x:v>1</x:v>
      </x:c>
      <x:c r="I6281" s="448" t="s">
        <x:v>4958</x:v>
      </x:c>
    </x:row>
    <x:row r="6282" spans="3:9">
      <x:c r="C6282" s="195" t="s">
        <x:v>6118</x:v>
      </x:c>
      <x:c r="D6282" s="345" t="str">
        <x:f>IF(MID(C6282,LEN(C6282)-2,1)="1","Earring",IF(MID(C6282,LEN(C6282)-2,1)="2","Necklace",IF(MID(C6282,LEN(C6282)-2,1)="3","Bracelet",IF(MID(C6282,LEN(C6282)-2,1)="4","Ring",IF(MID(C6282,LEN(C6282)-2,1)="5","Anklet","")))))</x:f>
        <x:v>Bracelet</x:v>
      </x:c>
      <x:c r="E6282" s="194">
        <x:v>1</x:v>
      </x:c>
      <x:c r="F6282" s="233" t="s">
        <x:v>11085</x:v>
      </x:c>
      <x:c r="G6282" s="234" t="str">
        <x:f>IF(MID(F6282,LEN(F6282)-2,1)="1","Earring",IF(MID(F6282,LEN(F6282)-2,1)="2","Necklace",IF(MID(F6282,LEN(F6282)-2,1)="3","Bracelet",IF(MID(F6282,LEN(F6282)-2,1)="4","Ring",IF(MID(F6282,LEN(F6282)-2,1)="5","Anklet","")))))</x:f>
        <x:v>Necklace</x:v>
      </x:c>
      <x:c r="H6282" s="234">
        <x:v>1</x:v>
      </x:c>
      <x:c r="I6282" s="448"/>
    </x:row>
    <x:row r="6283" spans="3:9">
      <x:c r="C6283" s="195" t="s">
        <x:v>11034</x:v>
      </x:c>
      <x:c r="D6283" s="345" t="str">
        <x:f t="shared" ref="D6283:D6299" si="251">IF(MID(C6283,LEN(C6283)-2,1)="1","Earring",IF(MID(C6283,LEN(C6283)-2,1)="2","Necklace",IF(MID(C6283,LEN(C6283)-2,1)="3","Bracelet",IF(MID(C6283,LEN(C6283)-2,1)="4","Ring",IF(MID(C6283,LEN(C6283)-2,1)="5","Anklet","")))))</x:f>
        <x:v>Earring</x:v>
      </x:c>
      <x:c r="E6283" s="194">
        <x:v>1</x:v>
      </x:c>
      <x:c r="F6283" s="233" t="s">
        <x:v>3441</x:v>
      </x:c>
      <x:c r="G6283" s="234" t="s">
        <x:v>2999</x:v>
      </x:c>
      <x:c r="H6283" s="234">
        <x:v>1</x:v>
      </x:c>
      <x:c r="I6283" s="448"/>
    </x:row>
    <x:row r="6284" spans="3:9">
      <x:c r="C6284" s="195" t="s">
        <x:v>4516</x:v>
      </x:c>
      <x:c r="D6284" s="345" t="str">
        <x:f t="shared" si="251"/>
        <x:v>Earring</x:v>
      </x:c>
      <x:c r="E6284" s="194">
        <x:v>1</x:v>
      </x:c>
      <x:c r="F6284" s="233" t="s">
        <x:v>6118</x:v>
      </x:c>
      <x:c r="G6284" s="234" t="str">
        <x:f>IF(MID(F6284,LEN(F6284)-2,1)="1","Earring",IF(MID(F6284,LEN(F6284)-2,1)="2","Necklace",IF(MID(F6284,LEN(F6284)-2,1)="3","Bracelet",IF(MID(F6284,LEN(F6284)-2,1)="4","Ring",IF(MID(F6284,LEN(F6284)-2,1)="5","Anklet","")))))</x:f>
        <x:v>Bracelet</x:v>
      </x:c>
      <x:c r="H6284" s="234">
        <x:v>1</x:v>
      </x:c>
      <x:c r="I6284" s="448"/>
    </x:row>
    <x:row r="6285" spans="3:9">
      <x:c r="C6285" s="195" t="s">
        <x:v>6286</x:v>
      </x:c>
      <x:c r="D6285" s="345" t="str">
        <x:f t="shared" si="251"/>
        <x:v>Earring</x:v>
      </x:c>
      <x:c r="E6285" s="194">
        <x:v>1</x:v>
      </x:c>
      <x:c r="F6285" s="195" t="s">
        <x:v>4516</x:v>
      </x:c>
      <x:c r="G6285" s="345" t="str">
        <x:f>IF(MID(F6285,LEN(F6285)-2,1)="1","Earring",IF(MID(F6285,LEN(F6285)-2,1)="2","Necklace",IF(MID(F6285,LEN(F6285)-2,1)="3","Bracelet",IF(MID(F6285,LEN(F6285)-2,1)="4","Ring",IF(MID(F6285,LEN(F6285)-2,1)="5","Anklet","")))))</x:f>
        <x:v>Earring</x:v>
      </x:c>
      <x:c r="H6285" s="194">
        <x:v>1</x:v>
      </x:c>
      <x:c r="I6285" s="448"/>
    </x:row>
    <x:row r="6286" spans="3:9">
      <x:c r="C6286" s="195" t="s">
        <x:v>11124</x:v>
      </x:c>
      <x:c r="D6286" s="345" t="str">
        <x:f t="shared" si="251"/>
        <x:v>Earring</x:v>
      </x:c>
      <x:c r="E6286" s="194">
        <x:v>1</x:v>
      </x:c>
      <x:c r="F6286" s="195" t="s">
        <x:v>6286</x:v>
      </x:c>
      <x:c r="G6286" s="345" t="str">
        <x:f>IF(MID(F6286,LEN(F6286)-2,1)="1","Earring",IF(MID(F6286,LEN(F6286)-2,1)="2","Necklace",IF(MID(F6286,LEN(F6286)-2,1)="3","Bracelet",IF(MID(F6286,LEN(F6286)-2,1)="4","Ring",IF(MID(F6286,LEN(F6286)-2,1)="5","Anklet","")))))</x:f>
        <x:v>Earring</x:v>
      </x:c>
      <x:c r="H6286" s="194">
        <x:v>1</x:v>
      </x:c>
      <x:c r="I6286" s="448" t="s">
        <x:v>4958</x:v>
      </x:c>
    </x:row>
    <x:row r="6287" spans="3:9">
      <x:c r="C6287" s="195" t="s">
        <x:v>9452</x:v>
      </x:c>
      <x:c r="D6287" s="345" t="str">
        <x:f t="shared" si="251"/>
        <x:v>Earring</x:v>
      </x:c>
      <x:c r="E6287" s="194">
        <x:v>2</x:v>
      </x:c>
      <x:c r="F6287" s="195" t="s">
        <x:v>11124</x:v>
      </x:c>
      <x:c r="G6287" s="345" t="str">
        <x:f>IF(MID(F6287,LEN(F6287)-2,1)="1","Earring",IF(MID(F6287,LEN(F6287)-2,1)="2","Necklace",IF(MID(F6287,LEN(F6287)-2,1)="3","Bracelet",IF(MID(F6287,LEN(F6287)-2,1)="4","Ring",IF(MID(F6287,LEN(F6287)-2,1)="5","Anklet","")))))</x:f>
        <x:v>Earring</x:v>
      </x:c>
      <x:c r="H6287" s="194">
        <x:v>1</x:v>
      </x:c>
      <x:c r="I6287" s="448" t="s">
        <x:v>7755</x:v>
      </x:c>
    </x:row>
    <x:row r="6288" spans="3:9">
      <x:c r="C6288" s="195" t="s">
        <x:v>11107</x:v>
      </x:c>
      <x:c r="D6288" s="345" t="str">
        <x:f t="shared" si="251"/>
        <x:v>Earring</x:v>
      </x:c>
      <x:c r="E6288" s="194">
        <x:v>1</x:v>
      </x:c>
      <x:c r="F6288" s="195" t="s">
        <x:v>4421</x:v>
      </x:c>
      <x:c r="G6288" s="194" t="s">
        <x:v>2999</x:v>
      </x:c>
      <x:c r="H6288" s="194">
        <x:v>1</x:v>
      </x:c>
      <x:c r="I6288" s="448"/>
    </x:row>
    <x:row r="6289" spans="3:9">
      <x:c r="C6289" s="195" t="s">
        <x:v>6161</x:v>
      </x:c>
      <x:c r="D6289" s="345" t="str">
        <x:f t="shared" si="251"/>
        <x:v>Earring</x:v>
      </x:c>
      <x:c r="E6289" s="194">
        <x:v>1</x:v>
      </x:c>
      <x:c r="F6289" s="195" t="s">
        <x:v>4659</x:v>
      </x:c>
      <x:c r="G6289" s="345" t="str">
        <x:f>IF(MID(F6289,LEN(F6289)-2,1)="1","Earring",IF(MID(F6289,LEN(F6289)-2,1)="2","Necklace",IF(MID(F6289,LEN(F6289)-2,1)="3","Bracelet",IF(MID(F6289,LEN(F6289)-2,1)="4","Ring",IF(MID(F6289,LEN(F6289)-2,1)="5","Anklet","")))))</x:f>
        <x:v>Ring</x:v>
      </x:c>
      <x:c r="H6289" s="194">
        <x:v>1</x:v>
      </x:c>
      <x:c r="I6289" s="448"/>
    </x:row>
    <x:row r="6290" spans="3:9">
      <x:c r="C6290" s="195" t="s">
        <x:v>6185</x:v>
      </x:c>
      <x:c r="D6290" s="345" t="str">
        <x:f t="shared" si="251"/>
        <x:v>Earring</x:v>
      </x:c>
      <x:c r="E6290" s="194">
        <x:v>1</x:v>
      </x:c>
      <x:c r="F6290" s="195" t="s">
        <x:v>5834</x:v>
      </x:c>
      <x:c r="G6290" s="345" t="str">
        <x:f>IF(MID(F6290,LEN(F6290)-2,1)="1","Earring",IF(MID(F6290,LEN(F6290)-2,1)="2","Necklace",IF(MID(F6290,LEN(F6290)-2,1)="3","Bracelet",IF(MID(F6290,LEN(F6290)-2,1)="4","Ring",IF(MID(F6290,LEN(F6290)-2,1)="5","Anklet","")))))</x:f>
        <x:v>Necklace</x:v>
      </x:c>
      <x:c r="H6290" s="194">
        <x:v>1</x:v>
      </x:c>
      <x:c r="I6290" s="448" t="s">
        <x:v>4958</x:v>
      </x:c>
    </x:row>
    <x:row r="6291" spans="3:9">
      <x:c r="C6291" s="195" t="s">
        <x:v>4355</x:v>
      </x:c>
      <x:c r="D6291" s="345" t="str">
        <x:f t="shared" si="251"/>
        <x:v>Necklace</x:v>
      </x:c>
      <x:c r="E6291" s="194">
        <x:v>1</x:v>
      </x:c>
      <x:c r="F6291" s="195" t="s">
        <x:v>9452</x:v>
      </x:c>
      <x:c r="G6291" s="345" t="str">
        <x:f>IF(MID(F6291,LEN(F6291)-2,1)="1","Earring",IF(MID(F6291,LEN(F6291)-2,1)="2","Necklace",IF(MID(F6291,LEN(F6291)-2,1)="3","Bracelet",IF(MID(F6291,LEN(F6291)-2,1)="4","Ring",IF(MID(F6291,LEN(F6291)-2,1)="5","Anklet","")))))</x:f>
        <x:v>Earring</x:v>
      </x:c>
      <x:c r="H6291" s="194">
        <x:v>2</x:v>
      </x:c>
      <x:c r="I6291" s="448"/>
    </x:row>
    <x:row r="6292" spans="3:9">
      <x:c r="C6292" s="195" t="s">
        <x:v>11143</x:v>
      </x:c>
      <x:c r="D6292" s="345" t="str">
        <x:f t="shared" si="251"/>
        <x:v>Necklace</x:v>
      </x:c>
      <x:c r="E6292" s="194">
        <x:v>1</x:v>
      </x:c>
      <x:c r="F6292" s="233" t="s">
        <x:v>11107</x:v>
      </x:c>
      <x:c r="G6292" s="234" t="str">
        <x:f>IF(MID(F6292,LEN(F6292)-2,1)="1","Earring",IF(MID(F6292,LEN(F6292)-2,1)="2","Necklace",IF(MID(F6292,LEN(F6292)-2,1)="3","Bracelet",IF(MID(F6292,LEN(F6292)-2,1)="4","Ring",IF(MID(F6292,LEN(F6292)-2,1)="5","Anklet","")))))</x:f>
        <x:v>Earring</x:v>
      </x:c>
      <x:c r="H6292" s="234">
        <x:v>1</x:v>
      </x:c>
      <x:c r="I6292" s="448"/>
    </x:row>
    <x:row r="6293" spans="3:9">
      <x:c r="C6293" s="195" t="s">
        <x:v>11085</x:v>
      </x:c>
      <x:c r="D6293" s="345" t="str">
        <x:f t="shared" si="251"/>
        <x:v>Necklace</x:v>
      </x:c>
      <x:c r="E6293" s="194">
        <x:v>1</x:v>
      </x:c>
      <x:c r="F6293" s="233" t="s">
        <x:v>6161</x:v>
      </x:c>
      <x:c r="G6293" s="234" t="str">
        <x:f>IF(MID(F6293,LEN(F6293)-2,1)="1","Earring",IF(MID(F6293,LEN(F6293)-2,1)="2","Necklace",IF(MID(F6293,LEN(F6293)-2,1)="3","Bracelet",IF(MID(F6293,LEN(F6293)-2,1)="4","Ring",IF(MID(F6293,LEN(F6293)-2,1)="5","Anklet","")))))</x:f>
        <x:v>Earring</x:v>
      </x:c>
      <x:c r="H6293" s="234">
        <x:v>1</x:v>
      </x:c>
      <x:c r="I6293" s="448"/>
    </x:row>
    <x:row r="6294" spans="3:9">
      <x:c r="C6294" s="195" t="s">
        <x:v>5834</x:v>
      </x:c>
      <x:c r="D6294" s="345" t="str">
        <x:f t="shared" si="251"/>
        <x:v>Necklace</x:v>
      </x:c>
      <x:c r="E6294" s="194">
        <x:v>1</x:v>
      </x:c>
      <x:c r="F6294" s="233" t="s">
        <x:v>6185</x:v>
      </x:c>
      <x:c r="G6294" s="234" t="str">
        <x:f>IF(MID(F6294,LEN(F6294)-2,1)="1","Earring",IF(MID(F6294,LEN(F6294)-2,1)="2","Necklace",IF(MID(F6294,LEN(F6294)-2,1)="3","Bracelet",IF(MID(F6294,LEN(F6294)-2,1)="4","Ring",IF(MID(F6294,LEN(F6294)-2,1)="5","Anklet","")))))</x:f>
        <x:v>Earring</x:v>
      </x:c>
      <x:c r="H6294" s="234">
        <x:v>1</x:v>
      </x:c>
      <x:c r="I6294" s="448"/>
    </x:row>
    <x:row r="6295" spans="3:9">
      <x:c r="C6295" s="195" t="s">
        <x:v>11168</x:v>
      </x:c>
      <x:c r="D6295" s="345" t="str">
        <x:f t="shared" si="251"/>
        <x:v>Necklace</x:v>
      </x:c>
      <x:c r="E6295" s="194">
        <x:v>1</x:v>
      </x:c>
      <x:c r="F6295" s="195" t="s">
        <x:v>11168</x:v>
      </x:c>
      <x:c r="G6295" s="345" t="str">
        <x:f>IF(MID(F6295,LEN(F6295)-2,1)="1","Earring",IF(MID(F6295,LEN(F6295)-2,1)="2","Necklace",IF(MID(F6295,LEN(F6295)-2,1)="3","Bracelet",IF(MID(F6295,LEN(F6295)-2,1)="4","Ring",IF(MID(F6295,LEN(F6295)-2,1)="5","Anklet","")))))</x:f>
        <x:v>Necklace</x:v>
      </x:c>
      <x:c r="H6295" s="194">
        <x:v>1</x:v>
      </x:c>
      <x:c r="I6295" s="448" t="s">
        <x:v>7755</x:v>
      </x:c>
    </x:row>
    <x:row r="6296" spans="3:9">
      <x:c r="C6296" s="195" t="s">
        <x:v>6909</x:v>
      </x:c>
      <x:c r="D6296" s="345" t="str">
        <x:f t="shared" si="251"/>
        <x:v>Necklace</x:v>
      </x:c>
      <x:c r="E6296" s="194">
        <x:v>2</x:v>
      </x:c>
      <x:c r="F6296" s="233" t="s">
        <x:v>11075</x:v>
      </x:c>
      <x:c r="G6296" s="234" t="str">
        <x:f>IF(MID(F6296,LEN(F6296)-2,1)="1","Earring",IF(MID(F6296,LEN(F6296)-2,1)="2","Necklace",IF(MID(F6296,LEN(F6296)-2,1)="3","Bracelet",IF(MID(F6296,LEN(F6296)-2,1)="4","Ring",IF(MID(F6296,LEN(F6296)-2,1)="5","Anklet","")))))</x:f>
        <x:v>Ring</x:v>
      </x:c>
      <x:c r="H6296" s="234">
        <x:v>1</x:v>
      </x:c>
      <x:c r="I6296" s="448"/>
    </x:row>
    <x:row r="6297" spans="3:9">
      <x:c r="C6297" s="195" t="s">
        <x:v>4659</x:v>
      </x:c>
      <x:c r="D6297" s="345" t="str">
        <x:f t="shared" si="251"/>
        <x:v>Ring</x:v>
      </x:c>
      <x:c r="E6297" s="194">
        <x:v>1</x:v>
      </x:c>
      <x:c r="F6297" s="233" t="s">
        <x:v>1942</x:v>
      </x:c>
      <x:c r="G6297" s="234" t="str">
        <x:f>IF(MID(F6297,LEN(F6297)-2,1)="1","Earring",IF(MID(F6297,LEN(F6297)-2,1)="2","Necklace",IF(MID(F6297,LEN(F6297)-2,1)="3","Bracelet",IF(MID(F6297,LEN(F6297)-2,1)="4","Ring",IF(MID(F6297,LEN(F6297)-2,1)="5","Anklet","")))))</x:f>
        <x:v>Ring</x:v>
      </x:c>
      <x:c r="H6297" s="234">
        <x:v>1</x:v>
      </x:c>
      <x:c r="I6297" s="448" t="s">
        <x:v>4958</x:v>
      </x:c>
    </x:row>
    <x:row r="6298" spans="3:9">
      <x:c r="C6298" s="195" t="s">
        <x:v>11075</x:v>
      </x:c>
      <x:c r="D6298" s="345" t="str">
        <x:f t="shared" si="251"/>
        <x:v>Ring</x:v>
      </x:c>
      <x:c r="E6298" s="194">
        <x:v>1</x:v>
      </x:c>
      <x:c r="F6298" s="233" t="s">
        <x:v>6909</x:v>
      </x:c>
      <x:c r="G6298" s="234" t="str">
        <x:f>IF(MID(F6298,LEN(F6298)-2,1)="1","Earring",IF(MID(F6298,LEN(F6298)-2,1)="2","Necklace",IF(MID(F6298,LEN(F6298)-2,1)="3","Bracelet",IF(MID(F6298,LEN(F6298)-2,1)="4","Ring",IF(MID(F6298,LEN(F6298)-2,1)="5","Anklet","")))))</x:f>
        <x:v>Necklace</x:v>
      </x:c>
      <x:c r="H6298" s="234">
        <x:v>2</x:v>
      </x:c>
      <x:c r="I6298" s="448"/>
    </x:row>
    <x:row r="6299" spans="3:9">
      <x:c r="C6299" s="195" t="s">
        <x:v>1942</x:v>
      </x:c>
      <x:c r="D6299" s="345" t="str">
        <x:f t="shared" si="251"/>
        <x:v>Ring</x:v>
      </x:c>
      <x:c r="E6299" s="194">
        <x:v>1</x:v>
      </x:c>
      <x:c r="F6299" s="233" t="s">
        <x:v>1945</x:v>
      </x:c>
      <x:c r="G6299" s="234" t="s">
        <x:v>2999</x:v>
      </x:c>
      <x:c r="H6299" s="234">
        <x:v>1</x:v>
      </x:c>
      <x:c r="I6299" s="448"/>
    </x:row>
    <x:row r="6300" spans="1:5">
      <x:c r="A6300" s="186">
        <x:v>46177</x:v>
      </x:c>
      <x:c r="B6300" s="452" t="s">
        <x:v>7753</x:v>
      </x:c>
      <x:c r="E6300" s="194">
        <x:f>SUM(E6278:E6299)</x:f>
        <x:v>24</x:v>
      </x:c>
    </x:row>
    <x:row r="6301" spans="1:9">
      <x:c r="A6301" s="186">
        <x:v>46178</x:v>
      </x:c>
      <x:c r="B6301" s="452" t="s">
        <x:v>7716</x:v>
      </x:c>
      <x:c r="C6301" s="195" t="s">
        <x:v>11147</x:v>
      </x:c>
      <x:c r="D6301" s="194" t="s">
        <x:v>1924</x:v>
      </x:c>
      <x:c r="E6301" s="194">
        <x:v>1</x:v>
      </x:c>
      <x:c r="F6301" s="233" t="s">
        <x:v>3265</x:v>
      </x:c>
      <x:c r="G6301" s="234" t="str">
        <x:f>IF(MID(F6301,LEN(F6301)-2,1)="1","Earring",IF(MID(F6301,LEN(F6301)-2,1)="2","Necklace",IF(MID(F6301,LEN(F6301)-2,1)="3","Bracelet",IF(MID(F6301,LEN(F6301)-2,1)="4","Ring",IF(MID(F6301,LEN(F6301)-2,1)="5","Anklet","")))))</x:f>
        <x:v>Earring</x:v>
      </x:c>
      <x:c r="H6301" s="234">
        <x:v>1</x:v>
      </x:c>
      <x:c r="I6301" s="448" t="s">
        <x:v>4958</x:v>
      </x:c>
    </x:row>
    <x:row r="6302" spans="3:9">
      <x:c r="C6302" s="195" t="s">
        <x:v>3265</x:v>
      </x:c>
      <x:c r="D6302" s="345" t="str">
        <x:f>IF(MID(C6302,LEN(C6302)-2,1)="1","Earring",IF(MID(C6302,LEN(C6302)-2,1)="2","Necklace",IF(MID(C6302,LEN(C6302)-2,1)="3","Bracelet",IF(MID(C6302,LEN(C6302)-2,1)="4","Ring",IF(MID(C6302,LEN(C6302)-2,1)="5","Anklet","")))))</x:f>
        <x:v>Earring</x:v>
      </x:c>
      <x:c r="E6302" s="194">
        <x:v>1</x:v>
      </x:c>
      <x:c r="F6302" s="233" t="s">
        <x:v>11147</x:v>
      </x:c>
      <x:c r="G6302" s="234" t="s">
        <x:v>1924</x:v>
      </x:c>
      <x:c r="H6302" s="234">
        <x:v>1</x:v>
      </x:c>
      <x:c r="I6302" s="448"/>
    </x:row>
    <x:row r="6303" spans="3:9">
      <x:c r="C6303" s="195" t="s">
        <x:v>6180</x:v>
      </x:c>
      <x:c r="D6303" s="194" t="s">
        <x:v>6843</x:v>
      </x:c>
      <x:c r="E6303" s="194">
        <x:v>1</x:v>
      </x:c>
      <x:c r="F6303" s="195" t="s">
        <x:v>10780</x:v>
      </x:c>
      <x:c r="G6303" s="345" t="str">
        <x:f>IF(MID(F6303,LEN(F6303)-2,1)="1","Earring",IF(MID(F6303,LEN(F6303)-2,1)="2","Necklace",IF(MID(F6303,LEN(F6303)-2,1)="3","Bracelet",IF(MID(F6303,LEN(F6303)-2,1)="4","Ring",IF(MID(F6303,LEN(F6303)-2,1)="5","Anklet","")))))</x:f>
        <x:v>Necklace</x:v>
      </x:c>
      <x:c r="H6303" s="194">
        <x:v>1</x:v>
      </x:c>
      <x:c r="I6303" s="448"/>
    </x:row>
    <x:row r="6304" spans="3:9">
      <x:c r="C6304" s="195" t="s">
        <x:v>4804</x:v>
      </x:c>
      <x:c r="D6304" s="194" t="s">
        <x:v>6843</x:v>
      </x:c>
      <x:c r="E6304" s="194">
        <x:v>1</x:v>
      </x:c>
      <x:c r="F6304" s="233" t="s">
        <x:v>6909</x:v>
      </x:c>
      <x:c r="G6304" s="234" t="str">
        <x:f>IF(MID(F6304,LEN(F6304)-2,1)="1","Earring",IF(MID(F6304,LEN(F6304)-2,1)="2","Necklace",IF(MID(F6304,LEN(F6304)-2,1)="3","Bracelet",IF(MID(F6304,LEN(F6304)-2,1)="4","Ring",IF(MID(F6304,LEN(F6304)-2,1)="5","Anklet","")))))</x:f>
        <x:v>Necklace</x:v>
      </x:c>
      <x:c r="H6304" s="234">
        <x:v>1</x:v>
      </x:c>
      <x:c r="I6304" s="448" t="s">
        <x:v>4958</x:v>
      </x:c>
    </x:row>
    <x:row r="6305" spans="3:9">
      <x:c r="C6305" s="195" t="s">
        <x:v>10780</x:v>
      </x:c>
      <x:c r="D6305" s="345" t="str">
        <x:f t="shared" ref="D6305:D6306" si="252">IF(MID(C6305,LEN(C6305)-2,1)="1","Earring",IF(MID(C6305,LEN(C6305)-2,1)="2","Necklace",IF(MID(C6305,LEN(C6305)-2,1)="3","Bracelet",IF(MID(C6305,LEN(C6305)-2,1)="4","Ring",IF(MID(C6305,LEN(C6305)-2,1)="5","Anklet","")))))</x:f>
        <x:v>Necklace</x:v>
      </x:c>
      <x:c r="E6305" s="194">
        <x:v>1</x:v>
      </x:c>
      <x:c r="F6305" s="233" t="s">
        <x:v>6180</x:v>
      </x:c>
      <x:c r="G6305" s="234" t="s">
        <x:v>6843</x:v>
      </x:c>
      <x:c r="H6305" s="234">
        <x:v>1</x:v>
      </x:c>
      <x:c r="I6305" s="448"/>
    </x:row>
    <x:row r="6306" spans="3:9">
      <x:c r="C6306" s="195" t="s">
        <x:v>6909</x:v>
      </x:c>
      <x:c r="D6306" s="345" t="str">
        <x:f t="shared" si="252"/>
        <x:v>Necklace</x:v>
      </x:c>
      <x:c r="E6306" s="194">
        <x:v>1</x:v>
      </x:c>
      <x:c r="F6306" s="233" t="s">
        <x:v>4804</x:v>
      </x:c>
      <x:c r="G6306" s="234" t="s">
        <x:v>6843</x:v>
      </x:c>
      <x:c r="H6306" s="234">
        <x:v>1</x:v>
      </x:c>
      <x:c r="I6306" s="448"/>
    </x:row>
    <x:row r="6307" spans="1:5">
      <x:c r="A6307" s="186">
        <x:v>46178</x:v>
      </x:c>
      <x:c r="B6307" s="452" t="s">
        <x:v>7716</x:v>
      </x:c>
      <x:c r="E6307" s="194">
        <x:f>SUM(E6301:E6306)</x:f>
        <x:v>6</x:v>
      </x:c>
    </x:row>
    <x:row r="6308" spans="1:9">
      <x:c r="A6308" s="186">
        <x:v>46179</x:v>
      </x:c>
      <x:c r="B6308" s="452" t="s">
        <x:v>7734</x:v>
      </x:c>
      <x:c r="C6308" s="195" t="s">
        <x:v>11166</x:v>
      </x:c>
      <x:c r="D6308" s="194" t="s">
        <x:v>2999</x:v>
      </x:c>
      <x:c r="E6308" s="194">
        <x:v>1</x:v>
      </x:c>
      <x:c r="F6308" s="233" t="s">
        <x:v>2083</x:v>
      </x:c>
      <x:c r="G6308" s="234" t="str">
        <x:f>IF(MID(F6308,LEN(F6308)-2,1)="1","Earring",IF(MID(F6308,LEN(F6308)-2,1)="2","Necklace",IF(MID(F6308,LEN(F6308)-2,1)="3","Bracelet",IF(MID(F6308,LEN(F6308)-2,1)="4","Ring",IF(MID(F6308,LEN(F6308)-2,1)="5","Anklet","")))))</x:f>
        <x:v>Bracelet</x:v>
      </x:c>
      <x:c r="H6308" s="234">
        <x:v>1</x:v>
      </x:c>
      <x:c r="I6308" s="448" t="s">
        <x:v>7755</x:v>
      </x:c>
    </x:row>
    <x:row r="6309" spans="3:9">
      <x:c r="C6309" s="195" t="s">
        <x:v>10743</x:v>
      </x:c>
      <x:c r="D6309" s="194" t="s">
        <x:v>2999</x:v>
      </x:c>
      <x:c r="E6309" s="194">
        <x:v>1</x:v>
      </x:c>
      <x:c r="F6309" s="195" t="s">
        <x:v>9408</x:v>
      </x:c>
      <x:c r="G6309" s="345" t="str">
        <x:f>IF(MID(F6309,LEN(F6309)-2,1)="1","Earring",IF(MID(F6309,LEN(F6309)-2,1)="2","Necklace",IF(MID(F6309,LEN(F6309)-2,1)="3","Bracelet",IF(MID(F6309,LEN(F6309)-2,1)="4","Ring",IF(MID(F6309,LEN(F6309)-2,1)="5","Anklet","")))))</x:f>
        <x:v>Necklace</x:v>
      </x:c>
      <x:c r="H6309" s="194">
        <x:v>1</x:v>
      </x:c>
      <x:c r="I6309" s="448" t="s">
        <x:v>7755</x:v>
      </x:c>
    </x:row>
    <x:row r="6310" spans="3:9">
      <x:c r="C6310" s="195" t="s">
        <x:v>8789</x:v>
      </x:c>
      <x:c r="D6310" s="194" t="s">
        <x:v>2999</x:v>
      </x:c>
      <x:c r="E6310" s="194">
        <x:v>1</x:v>
      </x:c>
      <x:c r="F6310" s="233" t="s">
        <x:v>2122</x:v>
      </x:c>
      <x:c r="G6310" s="234" t="str">
        <x:f>IF(MID(F6310,LEN(F6310)-2,1)="1","Earring",IF(MID(F6310,LEN(F6310)-2,1)="2","Necklace",IF(MID(F6310,LEN(F6310)-2,1)="3","Bracelet",IF(MID(F6310,LEN(F6310)-2,1)="4","Ring",IF(MID(F6310,LEN(F6310)-2,1)="5","Anklet","")))))</x:f>
        <x:v>Earring</x:v>
      </x:c>
      <x:c r="H6310" s="234">
        <x:v>1</x:v>
      </x:c>
      <x:c r="I6310" s="448" t="s">
        <x:v>4958</x:v>
      </x:c>
    </x:row>
    <x:row r="6311" spans="3:9">
      <x:c r="C6311" s="195" t="s">
        <x:v>3330</x:v>
      </x:c>
      <x:c r="D6311" s="345" t="str">
        <x:f t="shared" ref="D6311:D6314" si="253">IF(MID(C6311,LEN(C6311)-2,1)="1","Earring",IF(MID(C6311,LEN(C6311)-2,1)="2","Necklace",IF(MID(C6311,LEN(C6311)-2,1)="3","Bracelet",IF(MID(C6311,LEN(C6311)-2,1)="4","Ring",IF(MID(C6311,LEN(C6311)-2,1)="5","Anklet","")))))</x:f>
        <x:v>Bracelet</x:v>
      </x:c>
      <x:c r="E6311" s="194">
        <x:v>1</x:v>
      </x:c>
      <x:c r="F6311" s="195" t="s">
        <x:v>11143</x:v>
      </x:c>
      <x:c r="G6311" s="345" t="str">
        <x:f>IF(MID(F6311,LEN(F6311)-2,1)="1","Earring",IF(MID(F6311,LEN(F6311)-2,1)="2","Necklace",IF(MID(F6311,LEN(F6311)-2,1)="3","Bracelet",IF(MID(F6311,LEN(F6311)-2,1)="4","Ring",IF(MID(F6311,LEN(F6311)-2,1)="5","Anklet","")))))</x:f>
        <x:v>Necklace</x:v>
      </x:c>
      <x:c r="H6311" s="194">
        <x:v>1</x:v>
      </x:c>
      <x:c r="I6311" s="448" t="s">
        <x:v>7755</x:v>
      </x:c>
    </x:row>
    <x:row r="6312" spans="3:9">
      <x:c r="C6312" s="195" t="s">
        <x:v>8234</x:v>
      </x:c>
      <x:c r="D6312" s="345" t="str">
        <x:f t="shared" si="253"/>
        <x:v>Bracelet</x:v>
      </x:c>
      <x:c r="E6312" s="194">
        <x:v>1</x:v>
      </x:c>
      <x:c r="F6312" s="195" t="s">
        <x:v>10910</x:v>
      </x:c>
      <x:c r="G6312" s="345" t="str">
        <x:f>IF(MID(F6312,LEN(F6312)-2,1)="1","Earring",IF(MID(F6312,LEN(F6312)-2,1)="2","Necklace",IF(MID(F6312,LEN(F6312)-2,1)="3","Bracelet",IF(MID(F6312,LEN(F6312)-2,1)="4","Ring",IF(MID(F6312,LEN(F6312)-2,1)="5","Anklet","")))))</x:f>
        <x:v>Bracelet</x:v>
      </x:c>
      <x:c r="H6312" s="194">
        <x:v>1</x:v>
      </x:c>
      <x:c r="I6312" s="448" t="s">
        <x:v>4958</x:v>
      </x:c>
    </x:row>
    <x:row r="6313" spans="3:9">
      <x:c r="C6313" s="195" t="s">
        <x:v>10910</x:v>
      </x:c>
      <x:c r="D6313" s="345" t="str">
        <x:f t="shared" si="253"/>
        <x:v>Bracelet</x:v>
      </x:c>
      <x:c r="E6313" s="194">
        <x:v>1</x:v>
      </x:c>
      <x:c r="F6313" s="195" t="s">
        <x:v>11138</x:v>
      </x:c>
      <x:c r="G6313" s="345" t="str">
        <x:f>IF(MID(F6313,LEN(F6313)-2,1)="1","Earring",IF(MID(F6313,LEN(F6313)-2,1)="2","Necklace",IF(MID(F6313,LEN(F6313)-2,1)="3","Bracelet",IF(MID(F6313,LEN(F6313)-2,1)="4","Ring",IF(MID(F6313,LEN(F6313)-2,1)="5","Anklet","")))))</x:f>
        <x:v>Earring</x:v>
      </x:c>
      <x:c r="H6313" s="194">
        <x:v>1</x:v>
      </x:c>
      <x:c r="I6313" s="448" t="s">
        <x:v>4958</x:v>
      </x:c>
    </x:row>
    <x:row r="6314" spans="3:9">
      <x:c r="C6314" s="195" t="s">
        <x:v>8861</x:v>
      </x:c>
      <x:c r="D6314" s="345" t="str">
        <x:f t="shared" si="253"/>
        <x:v>Bracelet</x:v>
      </x:c>
      <x:c r="E6314" s="194">
        <x:v>1</x:v>
      </x:c>
      <x:c r="F6314" s="195" t="s">
        <x:v>11147</x:v>
      </x:c>
      <x:c r="G6314" s="194" t="s">
        <x:v>1924</x:v>
      </x:c>
      <x:c r="H6314" s="194">
        <x:v>1</x:v>
      </x:c>
      <x:c r="I6314" s="448" t="s">
        <x:v>4958</x:v>
      </x:c>
    </x:row>
    <x:row r="6315" spans="3:9">
      <x:c r="C6315" s="195" t="s">
        <x:v>11147</x:v>
      </x:c>
      <x:c r="D6315" s="194" t="s">
        <x:v>1924</x:v>
      </x:c>
      <x:c r="E6315" s="194">
        <x:v>1</x:v>
      </x:c>
      <x:c r="F6315" s="233" t="s">
        <x:v>11166</x:v>
      </x:c>
      <x:c r="G6315" s="234" t="s">
        <x:v>2999</x:v>
      </x:c>
      <x:c r="H6315" s="234">
        <x:v>1</x:v>
      </x:c>
      <x:c r="I6315" s="448"/>
    </x:row>
    <x:row r="6316" spans="3:9">
      <x:c r="C6316" s="195" t="s">
        <x:v>2122</x:v>
      </x:c>
      <x:c r="D6316" s="345" t="str">
        <x:f t="shared" ref="D6316:D6323" si="254">IF(MID(C6316,LEN(C6316)-2,1)="1","Earring",IF(MID(C6316,LEN(C6316)-2,1)="2","Necklace",IF(MID(C6316,LEN(C6316)-2,1)="3","Bracelet",IF(MID(C6316,LEN(C6316)-2,1)="4","Ring",IF(MID(C6316,LEN(C6316)-2,1)="5","Anklet","")))))</x:f>
        <x:v>Earring</x:v>
      </x:c>
      <x:c r="E6316" s="194">
        <x:v>1</x:v>
      </x:c>
      <x:c r="F6316" s="233" t="s">
        <x:v>10743</x:v>
      </x:c>
      <x:c r="G6316" s="234" t="s">
        <x:v>2999</x:v>
      </x:c>
      <x:c r="H6316" s="234">
        <x:v>1</x:v>
      </x:c>
      <x:c r="I6316" s="448"/>
    </x:row>
    <x:row r="6317" spans="3:9">
      <x:c r="C6317" s="195" t="s">
        <x:v>11138</x:v>
      </x:c>
      <x:c r="D6317" s="345" t="str">
        <x:f t="shared" si="254"/>
        <x:v>Earring</x:v>
      </x:c>
      <x:c r="E6317" s="194">
        <x:v>1</x:v>
      </x:c>
      <x:c r="F6317" s="233" t="s">
        <x:v>8789</x:v>
      </x:c>
      <x:c r="G6317" s="234" t="s">
        <x:v>2999</x:v>
      </x:c>
      <x:c r="H6317" s="234">
        <x:v>1</x:v>
      </x:c>
      <x:c r="I6317" s="448"/>
    </x:row>
    <x:row r="6318" spans="3:9">
      <x:c r="C6318" s="195" t="s">
        <x:v>11111</x:v>
      </x:c>
      <x:c r="D6318" s="345" t="str">
        <x:f t="shared" si="254"/>
        <x:v>Earring</x:v>
      </x:c>
      <x:c r="E6318" s="194">
        <x:v>1</x:v>
      </x:c>
      <x:c r="F6318" s="233" t="s">
        <x:v>4652</x:v>
      </x:c>
      <x:c r="G6318" s="234" t="str">
        <x:f>IF(MID(F6318,LEN(F6318)-2,1)="1","Earring",IF(MID(F6318,LEN(F6318)-2,1)="2","Necklace",IF(MID(F6318,LEN(F6318)-2,1)="3","Bracelet",IF(MID(F6318,LEN(F6318)-2,1)="4","Ring",IF(MID(F6318,LEN(F6318)-2,1)="5","Anklet","")))))</x:f>
        <x:v>Necklace</x:v>
      </x:c>
      <x:c r="H6318" s="234">
        <x:v>1</x:v>
      </x:c>
      <x:c r="I6318" s="448"/>
    </x:row>
    <x:row r="6319" spans="3:9">
      <x:c r="C6319" s="195" t="s">
        <x:v>11015</x:v>
      </x:c>
      <x:c r="D6319" s="345" t="str">
        <x:f t="shared" si="254"/>
        <x:v>Earring</x:v>
      </x:c>
      <x:c r="E6319" s="194">
        <x:v>1</x:v>
      </x:c>
      <x:c r="F6319" s="233" t="s">
        <x:v>8861</x:v>
      </x:c>
      <x:c r="G6319" s="234" t="str">
        <x:f>IF(MID(F6319,LEN(F6319)-2,1)="1","Earring",IF(MID(F6319,LEN(F6319)-2,1)="2","Necklace",IF(MID(F6319,LEN(F6319)-2,1)="3","Bracelet",IF(MID(F6319,LEN(F6319)-2,1)="4","Ring",IF(MID(F6319,LEN(F6319)-2,1)="5","Anklet","")))))</x:f>
        <x:v>Bracelet</x:v>
      </x:c>
      <x:c r="H6319" s="234">
        <x:v>1</x:v>
      </x:c>
      <x:c r="I6319" s="448" t="s">
        <x:v>4958</x:v>
      </x:c>
    </x:row>
    <x:row r="6320" spans="3:9">
      <x:c r="C6320" s="195" t="s">
        <x:v>9453</x:v>
      </x:c>
      <x:c r="D6320" s="345" t="str">
        <x:f t="shared" si="254"/>
        <x:v>Earring</x:v>
      </x:c>
      <x:c r="E6320" s="194">
        <x:v>1</x:v>
      </x:c>
      <x:c r="F6320" s="233" t="s">
        <x:v>11111</x:v>
      </x:c>
      <x:c r="G6320" s="234" t="str">
        <x:f>IF(MID(F6320,LEN(F6320)-2,1)="1","Earring",IF(MID(F6320,LEN(F6320)-2,1)="2","Necklace",IF(MID(F6320,LEN(F6320)-2,1)="3","Bracelet",IF(MID(F6320,LEN(F6320)-2,1)="4","Ring",IF(MID(F6320,LEN(F6320)-2,1)="5","Anklet","")))))</x:f>
        <x:v>Earring</x:v>
      </x:c>
      <x:c r="H6320" s="234">
        <x:v>1</x:v>
      </x:c>
      <x:c r="I6320" s="448"/>
    </x:row>
    <x:row r="6321" spans="3:9">
      <x:c r="C6321" s="195" t="s">
        <x:v>10777</x:v>
      </x:c>
      <x:c r="D6321" s="345" t="str">
        <x:f t="shared" si="254"/>
        <x:v>Necklace</x:v>
      </x:c>
      <x:c r="E6321" s="194">
        <x:v>1</x:v>
      </x:c>
      <x:c r="F6321" s="233" t="s">
        <x:v>11015</x:v>
      </x:c>
      <x:c r="G6321" s="234" t="str">
        <x:f>IF(MID(F6321,LEN(F6321)-2,1)="1","Earring",IF(MID(F6321,LEN(F6321)-2,1)="2","Necklace",IF(MID(F6321,LEN(F6321)-2,1)="3","Bracelet",IF(MID(F6321,LEN(F6321)-2,1)="4","Ring",IF(MID(F6321,LEN(F6321)-2,1)="5","Anklet","")))))</x:f>
        <x:v>Earring</x:v>
      </x:c>
      <x:c r="H6321" s="234">
        <x:v>1</x:v>
      </x:c>
      <x:c r="I6321" s="448" t="s">
        <x:v>7755</x:v>
      </x:c>
    </x:row>
    <x:row r="6322" spans="3:9">
      <x:c r="C6322" s="195" t="s">
        <x:v>11143</x:v>
      </x:c>
      <x:c r="D6322" s="345" t="str">
        <x:f t="shared" si="254"/>
        <x:v>Necklace</x:v>
      </x:c>
      <x:c r="E6322" s="194">
        <x:v>1</x:v>
      </x:c>
      <x:c r="F6322" s="233" t="s">
        <x:v>9453</x:v>
      </x:c>
      <x:c r="G6322" s="234" t="str">
        <x:f>IF(MID(F6322,LEN(F6322)-2,1)="1","Earring",IF(MID(F6322,LEN(F6322)-2,1)="2","Necklace",IF(MID(F6322,LEN(F6322)-2,1)="3","Bracelet",IF(MID(F6322,LEN(F6322)-2,1)="4","Ring",IF(MID(F6322,LEN(F6322)-2,1)="5","Anklet","")))))</x:f>
        <x:v>Earring</x:v>
      </x:c>
      <x:c r="H6322" s="234">
        <x:v>1</x:v>
      </x:c>
      <x:c r="I6322" s="448"/>
    </x:row>
    <x:row r="6323" spans="3:9">
      <x:c r="C6323" s="195" t="s">
        <x:v>4652</x:v>
      </x:c>
      <x:c r="D6323" s="345" t="str">
        <x:f t="shared" si="254"/>
        <x:v>Necklace</x:v>
      </x:c>
      <x:c r="E6323" s="194">
        <x:v>1</x:v>
      </x:c>
      <x:c r="F6323" s="195" t="s">
        <x:v>3330</x:v>
      </x:c>
      <x:c r="G6323" s="345" t="str">
        <x:f>IF(MID(F6323,LEN(F6323)-2,1)="1","Earring",IF(MID(F6323,LEN(F6323)-2,1)="2","Necklace",IF(MID(F6323,LEN(F6323)-2,1)="3","Bracelet",IF(MID(F6323,LEN(F6323)-2,1)="4","Ring",IF(MID(F6323,LEN(F6323)-2,1)="5","Anklet","")))))</x:f>
        <x:v>Bracelet</x:v>
      </x:c>
      <x:c r="H6323" s="194">
        <x:v>1</x:v>
      </x:c>
      <x:c r="I6323" s="448"/>
    </x:row>
    <x:row r="6324" spans="1:5">
      <x:c r="A6324" s="186">
        <x:v>46179</x:v>
      </x:c>
      <x:c r="B6324" s="452" t="s">
        <x:v>7734</x:v>
      </x:c>
      <x:c r="E6324" s="194">
        <x:f>SUM(E6308:E6323)</x:f>
        <x:v>16</x:v>
      </x:c>
    </x:row>
    <x:row r="6325" spans="1:9">
      <x:c r="A6325" s="186">
        <x:v>46180</x:v>
      </x:c>
      <x:c r="B6325" s="452" t="s">
        <x:v>7772</x:v>
      </x:c>
      <x:c r="C6325" s="195" t="s">
        <x:v>9239</x:v>
      </x:c>
      <x:c r="D6325" s="345" t="str">
        <x:f t="shared" ref="D6325:D6327" si="255">IF(MID(C6325,LEN(C6325)-2,1)="1","Earring",IF(MID(C6325,LEN(C6325)-2,1)="2","Necklace",IF(MID(C6325,LEN(C6325)-2,1)="3","Bracelet",IF(MID(C6325,LEN(C6325)-2,1)="4","Ring",IF(MID(C6325,LEN(C6325)-2,1)="5","Anklet","")))))</x:f>
        <x:v>Anklet</x:v>
      </x:c>
      <x:c r="E6325" s="194">
        <x:v>1</x:v>
      </x:c>
      <x:c r="F6325" s="233" t="s">
        <x:v>5868</x:v>
      </x:c>
      <x:c r="G6325" s="234" t="s">
        <x:v>4621</x:v>
      </x:c>
      <x:c r="H6325" s="234">
        <x:v>1</x:v>
      </x:c>
      <x:c r="I6325" s="448"/>
    </x:row>
    <x:row r="6326" spans="3:9">
      <x:c r="C6326" s="195" t="s">
        <x:v>9240</x:v>
      </x:c>
      <x:c r="D6326" s="345" t="str">
        <x:f t="shared" si="255"/>
        <x:v>Anklet</x:v>
      </x:c>
      <x:c r="E6326" s="194">
        <x:v>1</x:v>
      </x:c>
      <x:c r="F6326" s="195" t="s">
        <x:v>11143</x:v>
      </x:c>
      <x:c r="G6326" s="345" t="str">
        <x:f>IF(MID(F6326,LEN(F6326)-2,1)="1","Earring",IF(MID(F6326,LEN(F6326)-2,1)="2","Necklace",IF(MID(F6326,LEN(F6326)-2,1)="3","Bracelet",IF(MID(F6326,LEN(F6326)-2,1)="4","Ring",IF(MID(F6326,LEN(F6326)-2,1)="5","Anklet","")))))</x:f>
        <x:v>Necklace</x:v>
      </x:c>
      <x:c r="H6326" s="194">
        <x:v>1</x:v>
      </x:c>
      <x:c r="I6326" s="448">
        <x:v>-1</x:v>
      </x:c>
    </x:row>
    <x:row r="6327" spans="3:9">
      <x:c r="C6327" s="195" t="s">
        <x:v>11145</x:v>
      </x:c>
      <x:c r="D6327" s="345" t="str">
        <x:f t="shared" si="255"/>
        <x:v>Anklet</x:v>
      </x:c>
      <x:c r="E6327" s="194">
        <x:v>1</x:v>
      </x:c>
      <x:c r="F6327" s="195" t="s">
        <x:v>4754</x:v>
      </x:c>
      <x:c r="G6327" s="345" t="str">
        <x:f>IF(MID(F6327,LEN(F6327)-2,1)="1","Earring",IF(MID(F6327,LEN(F6327)-2,1)="2","Necklace",IF(MID(F6327,LEN(F6327)-2,1)="3","Bracelet",IF(MID(F6327,LEN(F6327)-2,1)="4","Ring",IF(MID(F6327,LEN(F6327)-2,1)="5","Anklet","")))))</x:f>
        <x:v>Necklace</x:v>
      </x:c>
      <x:c r="H6327" s="194">
        <x:v>1</x:v>
      </x:c>
      <x:c r="I6327" s="448" t="s">
        <x:v>4958</x:v>
      </x:c>
    </x:row>
    <x:row r="6328" spans="3:9">
      <x:c r="C6328" s="195" t="s">
        <x:v>6905</x:v>
      </x:c>
      <x:c r="D6328" s="194" t="s">
        <x:v>2999</x:v>
      </x:c>
      <x:c r="E6328" s="194">
        <x:v>1</x:v>
      </x:c>
      <x:c r="F6328" s="195" t="s">
        <x:v>11080</x:v>
      </x:c>
      <x:c r="G6328" s="345" t="str">
        <x:f>IF(MID(F6328,LEN(F6328)-2,1)="1","Earring",IF(MID(F6328,LEN(F6328)-2,1)="2","Necklace",IF(MID(F6328,LEN(F6328)-2,1)="3","Bracelet",IF(MID(F6328,LEN(F6328)-2,1)="4","Ring",IF(MID(F6328,LEN(F6328)-2,1)="5","Anklet","")))))</x:f>
        <x:v>Bracelet</x:v>
      </x:c>
      <x:c r="H6328" s="194">
        <x:v>1</x:v>
      </x:c>
      <x:c r="I6328" s="448"/>
    </x:row>
    <x:row r="6329" spans="3:9">
      <x:c r="C6329" s="195" t="s">
        <x:v>11080</x:v>
      </x:c>
      <x:c r="D6329" s="345" t="str">
        <x:f>IF(MID(C6329,LEN(C6329)-2,1)="1","Earring",IF(MID(C6329,LEN(C6329)-2,1)="2","Necklace",IF(MID(C6329,LEN(C6329)-2,1)="3","Bracelet",IF(MID(C6329,LEN(C6329)-2,1)="4","Ring",IF(MID(C6329,LEN(C6329)-2,1)="5","Anklet","")))))</x:f>
        <x:v>Bracelet</x:v>
      </x:c>
      <x:c r="E6329" s="194">
        <x:v>1</x:v>
      </x:c>
      <x:c r="F6329" s="195" t="s">
        <x:v>6905</x:v>
      </x:c>
      <x:c r="G6329" s="194" t="s">
        <x:v>2999</x:v>
      </x:c>
      <x:c r="H6329" s="194">
        <x:v>1</x:v>
      </x:c>
      <x:c r="I6329" s="448" t="s">
        <x:v>7755</x:v>
      </x:c>
    </x:row>
    <x:row r="6330" spans="3:9">
      <x:c r="C6330" s="195" t="s">
        <x:v>4635</x:v>
      </x:c>
      <x:c r="D6330" s="345" t="str">
        <x:f t="shared" ref="D6330:D6337" si="256">IF(MID(C6330,LEN(C6330)-2,1)="1","Earring",IF(MID(C6330,LEN(C6330)-2,1)="2","Necklace",IF(MID(C6330,LEN(C6330)-2,1)="3","Bracelet",IF(MID(C6330,LEN(C6330)-2,1)="4","Ring",IF(MID(C6330,LEN(C6330)-2,1)="5","Anklet","")))))</x:f>
        <x:v>Earring</x:v>
      </x:c>
      <x:c r="E6330" s="194">
        <x:v>1</x:v>
      </x:c>
      <x:c r="F6330" s="195" t="s">
        <x:v>10958</x:v>
      </x:c>
      <x:c r="G6330" s="345" t="str">
        <x:f>IF(MID(F6330,LEN(F6330)-2,1)="1","Earring",IF(MID(F6330,LEN(F6330)-2,1)="2","Necklace",IF(MID(F6330,LEN(F6330)-2,1)="3","Bracelet",IF(MID(F6330,LEN(F6330)-2,1)="4","Ring",IF(MID(F6330,LEN(F6330)-2,1)="5","Anklet","")))))</x:f>
        <x:v>Ring</x:v>
      </x:c>
      <x:c r="H6330" s="194">
        <x:v>1</x:v>
      </x:c>
      <x:c r="I6330" s="448"/>
    </x:row>
    <x:row r="6331" spans="3:9">
      <x:c r="C6331" s="195" t="s">
        <x:v>11111</x:v>
      </x:c>
      <x:c r="D6331" s="345" t="str">
        <x:f t="shared" si="256"/>
        <x:v>Earring</x:v>
      </x:c>
      <x:c r="E6331" s="194">
        <x:v>1</x:v>
      </x:c>
      <x:c r="F6331" s="233" t="s">
        <x:v>9239</x:v>
      </x:c>
      <x:c r="G6331" s="234" t="str">
        <x:f>IF(MID(F6331,LEN(F6331)-2,1)="1","Earring",IF(MID(F6331,LEN(F6331)-2,1)="2","Necklace",IF(MID(F6331,LEN(F6331)-2,1)="3","Bracelet",IF(MID(F6331,LEN(F6331)-2,1)="4","Ring",IF(MID(F6331,LEN(F6331)-2,1)="5","Anklet","")))))</x:f>
        <x:v>Anklet</x:v>
      </x:c>
      <x:c r="H6331" s="234">
        <x:v>1</x:v>
      </x:c>
      <x:c r="I6331" s="448"/>
    </x:row>
    <x:row r="6332" spans="3:9">
      <x:c r="C6332" s="195" t="s">
        <x:v>1852</x:v>
      </x:c>
      <x:c r="D6332" s="345" t="str">
        <x:f t="shared" si="256"/>
        <x:v>Earring</x:v>
      </x:c>
      <x:c r="E6332" s="194">
        <x:v>1</x:v>
      </x:c>
      <x:c r="F6332" s="233" t="s">
        <x:v>9240</x:v>
      </x:c>
      <x:c r="G6332" s="234" t="str">
        <x:f>IF(MID(F6332,LEN(F6332)-2,1)="1","Earring",IF(MID(F6332,LEN(F6332)-2,1)="2","Necklace",IF(MID(F6332,LEN(F6332)-2,1)="3","Bracelet",IF(MID(F6332,LEN(F6332)-2,1)="4","Ring",IF(MID(F6332,LEN(F6332)-2,1)="5","Anklet","")))))</x:f>
        <x:v>Anklet</x:v>
      </x:c>
      <x:c r="H6332" s="234">
        <x:v>1</x:v>
      </x:c>
      <x:c r="I6332" s="448"/>
    </x:row>
    <x:row r="6333" spans="3:9">
      <x:c r="C6333" s="195" t="s">
        <x:v>8268</x:v>
      </x:c>
      <x:c r="D6333" s="194" t="s">
        <x:v>4621</x:v>
      </x:c>
      <x:c r="E6333" s="194">
        <x:v>1</x:v>
      </x:c>
      <x:c r="F6333" s="233" t="s">
        <x:v>4635</x:v>
      </x:c>
      <x:c r="G6333" s="234" t="str">
        <x:f>IF(MID(F6333,LEN(F6333)-2,1)="1","Earring",IF(MID(F6333,LEN(F6333)-2,1)="2","Necklace",IF(MID(F6333,LEN(F6333)-2,1)="3","Bracelet",IF(MID(F6333,LEN(F6333)-2,1)="4","Ring",IF(MID(F6333,LEN(F6333)-2,1)="5","Anklet","")))))</x:f>
        <x:v>Earring</x:v>
      </x:c>
      <x:c r="H6333" s="234">
        <x:v>1</x:v>
      </x:c>
      <x:c r="I6333" s="448" t="s">
        <x:v>4958</x:v>
      </x:c>
    </x:row>
    <x:row r="6334" spans="3:9">
      <x:c r="C6334" s="195" t="s">
        <x:v>11143</x:v>
      </x:c>
      <x:c r="D6334" s="345" t="str">
        <x:f t="shared" si="256"/>
        <x:v>Necklace</x:v>
      </x:c>
      <x:c r="E6334" s="194">
        <x:v>1</x:v>
      </x:c>
      <x:c r="F6334" s="233" t="s">
        <x:v>11111</x:v>
      </x:c>
      <x:c r="G6334" s="234" t="str">
        <x:f>IF(MID(F6334,LEN(F6334)-2,1)="1","Earring",IF(MID(F6334,LEN(F6334)-2,1)="2","Necklace",IF(MID(F6334,LEN(F6334)-2,1)="3","Bracelet",IF(MID(F6334,LEN(F6334)-2,1)="4","Ring",IF(MID(F6334,LEN(F6334)-2,1)="5","Anklet","")))))</x:f>
        <x:v>Earring</x:v>
      </x:c>
      <x:c r="H6334" s="234">
        <x:v>1</x:v>
      </x:c>
      <x:c r="I6334" s="448" t="s">
        <x:v>4958</x:v>
      </x:c>
    </x:row>
    <x:row r="6335" spans="3:9">
      <x:c r="C6335" s="195" t="s">
        <x:v>4754</x:v>
      </x:c>
      <x:c r="D6335" s="345" t="str">
        <x:f t="shared" si="256"/>
        <x:v>Necklace</x:v>
      </x:c>
      <x:c r="E6335" s="194">
        <x:v>1</x:v>
      </x:c>
      <x:c r="F6335" s="195" t="s">
        <x:v>11145</x:v>
      </x:c>
      <x:c r="G6335" s="345" t="str">
        <x:f>IF(MID(F6335,LEN(F6335)-2,1)="1","Earring",IF(MID(F6335,LEN(F6335)-2,1)="2","Necklace",IF(MID(F6335,LEN(F6335)-2,1)="3","Bracelet",IF(MID(F6335,LEN(F6335)-2,1)="4","Ring",IF(MID(F6335,LEN(F6335)-2,1)="5","Anklet","")))))</x:f>
        <x:v>Anklet</x:v>
      </x:c>
      <x:c r="H6335" s="194">
        <x:v>1</x:v>
      </x:c>
      <x:c r="I6335" s="448" t="s">
        <x:v>7755</x:v>
      </x:c>
    </x:row>
    <x:row r="6336" spans="3:9">
      <x:c r="C6336" s="195" t="s">
        <x:v>3414</x:v>
      </x:c>
      <x:c r="D6336" s="345" t="str">
        <x:f t="shared" si="256"/>
        <x:v>Necklace</x:v>
      </x:c>
      <x:c r="E6336" s="194">
        <x:v>1</x:v>
      </x:c>
      <x:c r="F6336" s="195" t="s">
        <x:v>1852</x:v>
      </x:c>
      <x:c r="G6336" s="345" t="str">
        <x:f>IF(MID(F6336,LEN(F6336)-2,1)="1","Earring",IF(MID(F6336,LEN(F6336)-2,1)="2","Necklace",IF(MID(F6336,LEN(F6336)-2,1)="3","Bracelet",IF(MID(F6336,LEN(F6336)-2,1)="4","Ring",IF(MID(F6336,LEN(F6336)-2,1)="5","Anklet","")))))</x:f>
        <x:v>Earring</x:v>
      </x:c>
      <x:c r="H6336" s="194">
        <x:v>1</x:v>
      </x:c>
      <x:c r="I6336" s="448"/>
    </x:row>
    <x:row r="6337" spans="3:9">
      <x:c r="C6337" s="195" t="s">
        <x:v>10958</x:v>
      </x:c>
      <x:c r="D6337" s="345" t="str">
        <x:f t="shared" si="256"/>
        <x:v>Ring</x:v>
      </x:c>
      <x:c r="E6337" s="194">
        <x:v>1</x:v>
      </x:c>
      <x:c r="F6337" s="233" t="s">
        <x:v>3414</x:v>
      </x:c>
      <x:c r="G6337" s="234" t="str">
        <x:f>IF(MID(F6337,LEN(F6337)-2,1)="1","Earring",IF(MID(F6337,LEN(F6337)-2,1)="2","Necklace",IF(MID(F6337,LEN(F6337)-2,1)="3","Bracelet",IF(MID(F6337,LEN(F6337)-2,1)="4","Ring",IF(MID(F6337,LEN(F6337)-2,1)="5","Anklet","")))))</x:f>
        <x:v>Necklace</x:v>
      </x:c>
      <x:c r="H6337" s="234">
        <x:v>1</x:v>
      </x:c>
      <x:c r="I6337" s="448"/>
    </x:row>
    <x:row r="6338" spans="1:5">
      <x:c r="A6338" s="186">
        <x:v>46180</x:v>
      </x:c>
      <x:c r="B6338" s="452" t="s">
        <x:v>7772</x:v>
      </x:c>
      <x:c r="E6338" s="194">
        <x:f>SUM(E6325:E6337)</x:f>
        <x:v>13</x:v>
      </x:c>
    </x:row>
    <x:row r="6339" spans="1:5">
      <x:c r="A6339" s="186">
        <x:v>46181</x:v>
      </x:c>
      <x:c r="B6339" s="452" t="s">
        <x:v>7737</x:v>
      </x:c>
      <x:c r="C6339" s="195" t="s">
        <x:v>10920</x:v>
      </x:c>
      <x:c r="D6339" s="345" t="str">
        <x:f>IF(MID(C6339,LEN(C6339)-2,1)="1","Earring",IF(MID(C6339,LEN(C6339)-2,1)="2","Necklace",IF(MID(C6339,LEN(C6339)-2,1)="3","Bracelet",IF(MID(C6339,LEN(C6339)-2,1)="4","Ring",IF(MID(C6339,LEN(C6339)-2,1)="5","Anklet","")))))</x:f>
        <x:v>Anklet</x:v>
      </x:c>
      <x:c r="E6339" s="194">
        <x:v>1</x:v>
      </x:c>
    </x:row>
    <x:row r="6340" spans="3:5">
      <x:c r="C6340" s="195" t="s">
        <x:v>8125</x:v>
      </x:c>
      <x:c r="D6340" s="194" t="s">
        <x:v>2999</x:v>
      </x:c>
      <x:c r="E6340" s="194">
        <x:v>1</x:v>
      </x:c>
    </x:row>
    <x:row r="6341" spans="3:5">
      <x:c r="C6341" s="195" t="s">
        <x:v>11074</x:v>
      </x:c>
      <x:c r="D6341" s="194" t="s">
        <x:v>2999</x:v>
      </x:c>
      <x:c r="E6341" s="194">
        <x:v>1</x:v>
      </x:c>
    </x:row>
    <x:row r="6342" spans="3:5">
      <x:c r="C6342" s="195" t="s">
        <x:v>11111</x:v>
      </x:c>
      <x:c r="D6342" s="345" t="str">
        <x:f>IF(MID(C6342,LEN(C6342)-2,1)="1","Earring",IF(MID(C6342,LEN(C6342)-2,1)="2","Necklace",IF(MID(C6342,LEN(C6342)-2,1)="3","Bracelet",IF(MID(C6342,LEN(C6342)-2,1)="4","Ring",IF(MID(C6342,LEN(C6342)-2,1)="5","Anklet","")))))</x:f>
        <x:v>Earring</x:v>
      </x:c>
      <x:c r="E6342" s="194">
        <x:v>1</x:v>
      </x:c>
    </x:row>
    <x:row r="6343" spans="3:5">
      <x:c r="C6343" s="195" t="s">
        <x:v>4644</x:v>
      </x:c>
      <x:c r="D6343" s="345" t="str">
        <x:f>IF(MID(C6343,LEN(C6343)-2,1)="1","Earring",IF(MID(C6343,LEN(C6343)-2,1)="2","Necklace",IF(MID(C6343,LEN(C6343)-2,1)="3","Bracelet",IF(MID(C6343,LEN(C6343)-2,1)="4","Ring",IF(MID(C6343,LEN(C6343)-2,1)="5","Anklet","")))))</x:f>
        <x:v>Earring</x:v>
      </x:c>
      <x:c r="E6343" s="194">
        <x:v>1</x:v>
      </x:c>
    </x:row>
    <x:row r="6344" spans="3:5">
      <x:c r="C6344" s="195" t="s">
        <x:v>2066</x:v>
      </x:c>
      <x:c r="D6344" s="345" t="str">
        <x:f t="shared" ref="D6344:D6346" si="257">IF(MID(C6344,LEN(C6344)-2,1)="1","Earring",IF(MID(C6344,LEN(C6344)-2,1)="2","Necklace",IF(MID(C6344,LEN(C6344)-2,1)="3","Bracelet",IF(MID(C6344,LEN(C6344)-2,1)="4","Ring",IF(MID(C6344,LEN(C6344)-2,1)="5","Anklet","")))))</x:f>
        <x:v>Necklace</x:v>
      </x:c>
      <x:c r="E6344" s="194">
        <x:v>1</x:v>
      </x:c>
    </x:row>
    <x:row r="6345" spans="3:5">
      <x:c r="C6345" s="195" t="s">
        <x:v>2162</x:v>
      </x:c>
      <x:c r="D6345" s="345" t="str">
        <x:f t="shared" si="257"/>
        <x:v>Necklace</x:v>
      </x:c>
      <x:c r="E6345" s="194">
        <x:v>1</x:v>
      </x:c>
    </x:row>
    <x:row r="6346" spans="3:5">
      <x:c r="C6346" s="195" t="s">
        <x:v>4162</x:v>
      </x:c>
      <x:c r="D6346" s="345" t="str">
        <x:f t="shared" si="257"/>
        <x:v>Ring</x:v>
      </x:c>
      <x:c r="E6346" s="194">
        <x:v>1</x:v>
      </x:c>
    </x:row>
    <x:row r="6347" spans="1:5">
      <x:c r="A6347" s="186">
        <x:v>46181</x:v>
      </x:c>
      <x:c r="B6347" s="452" t="s">
        <x:v>7737</x:v>
      </x:c>
      <x:c r="E6347" s="194">
        <x:f>SUM(E6339:E6346)</x:f>
        <x:v>8</x:v>
      </x:c>
    </x:row>
    <x:row r="6348" spans="1:5">
      <x:c r="A6348" s="186">
        <x:v>46182</x:v>
      </x:c>
      <x:c r="B6348" s="452" t="s">
        <x:v>7779</x:v>
      </x:c>
      <x:c r="C6348" s="195" t="s">
        <x:v>9239</x:v>
      </x:c>
      <x:c r="D6348" s="345" t="str">
        <x:f t="shared" ref="D6348:D6350" si="258">IF(MID(C6348,LEN(C6348)-2,1)="1","Earring",IF(MID(C6348,LEN(C6348)-2,1)="2","Necklace",IF(MID(C6348,LEN(C6348)-2,1)="3","Bracelet",IF(MID(C6348,LEN(C6348)-2,1)="4","Ring",IF(MID(C6348,LEN(C6348)-2,1)="5","Anklet","")))))</x:f>
        <x:v>Anklet</x:v>
      </x:c>
      <x:c r="E6348" s="194">
        <x:v>1</x:v>
      </x:c>
    </x:row>
    <x:row r="6349" spans="3:5">
      <x:c r="C6349" s="195" t="s">
        <x:v>10979</x:v>
      </x:c>
      <x:c r="D6349" s="345" t="str">
        <x:f t="shared" si="258"/>
        <x:v>Necklace</x:v>
      </x:c>
      <x:c r="E6349" s="194">
        <x:v>1</x:v>
      </x:c>
    </x:row>
    <x:row r="6350" spans="3:5">
      <x:c r="C6350" s="195" t="s">
        <x:v>5952</x:v>
      </x:c>
      <x:c r="D6350" s="345" t="str">
        <x:f t="shared" si="258"/>
        <x:v>Ring</x:v>
      </x:c>
      <x:c r="E6350" s="194">
        <x:v>1</x:v>
      </x:c>
    </x:row>
    <x:row r="6351" spans="1:5">
      <x:c r="A6351" s="186">
        <x:v>46182</x:v>
      </x:c>
      <x:c r="B6351" s="452" t="s">
        <x:v>7779</x:v>
      </x:c>
      <x:c r="E6351" s="194">
        <x:f>SUM(E6348:E6350)</x:f>
        <x:v>3</x:v>
      </x:c>
    </x:row>
    <x:row r="6352" spans="1:5">
      <x:c r="A6352" s="186">
        <x:v>46183</x:v>
      </x:c>
      <x:c r="B6352" s="452" t="s">
        <x:v>7762</x:v>
      </x:c>
      <x:c r="C6352" s="195" t="s">
        <x:v>3349</x:v>
      </x:c>
      <x:c r="D6352" s="345" t="str">
        <x:f>IF(MID(C6352,LEN(C6352)-2,1)="1","Earring",IF(MID(C6352,LEN(C6352)-2,1)="2","Necklace",IF(MID(C6352,LEN(C6352)-2,1)="3","Bracelet",IF(MID(C6352,LEN(C6352)-2,1)="4","Ring",IF(MID(C6352,LEN(C6352)-2,1)="5","Anklet","")))))</x:f>
        <x:v>Anklet</x:v>
      </x:c>
      <x:c r="E6352" s="194">
        <x:v>1</x:v>
      </x:c>
    </x:row>
    <x:row r="6353" spans="3:5">
      <x:c r="C6353" s="195" t="s">
        <x:v>6661</x:v>
      </x:c>
      <x:c r="D6353" s="345" t="str">
        <x:f>IF(MID(C6353,LEN(C6353)-2,1)="1","Earring",IF(MID(C6353,LEN(C6353)-2,1)="2","Necklace",IF(MID(C6353,LEN(C6353)-2,1)="3","Bracelet",IF(MID(C6353,LEN(C6353)-2,1)="4","Ring",IF(MID(C6353,LEN(C6353)-2,1)="5","Anklet","")))))</x:f>
        <x:v>Earring</x:v>
      </x:c>
      <x:c r="E6353" s="194">
        <x:v>1</x:v>
      </x:c>
    </x:row>
    <x:row r="6354" spans="3:5">
      <x:c r="C6354" s="195" t="s">
        <x:v>4804</x:v>
      </x:c>
      <x:c r="D6354" s="194" t="s">
        <x:v>6843</x:v>
      </x:c>
      <x:c r="E6354" s="194">
        <x:v>1</x:v>
      </x:c>
    </x:row>
    <x:row r="6355" spans="3:5">
      <x:c r="C6355" s="195" t="s">
        <x:v>11143</x:v>
      </x:c>
      <x:c r="D6355" s="345" t="str">
        <x:f>IF(MID(C6355,LEN(C6355)-2,1)="1","Earring",IF(MID(C6355,LEN(C6355)-2,1)="2","Necklace",IF(MID(C6355,LEN(C6355)-2,1)="3","Bracelet",IF(MID(C6355,LEN(C6355)-2,1)="4","Ring",IF(MID(C6355,LEN(C6355)-2,1)="5","Anklet","")))))</x:f>
        <x:v>Necklace</x:v>
      </x:c>
      <x:c r="E6355" s="194">
        <x:v>1</x:v>
      </x:c>
    </x:row>
    <x:row r="6356" spans="3:5">
      <x:c r="C6356" s="195" t="s">
        <x:v>11027</x:v>
      </x:c>
      <x:c r="D6356" s="194" t="s">
        <x:v>4665</x:v>
      </x:c>
      <x:c r="E6356" s="194">
        <x:v>1</x:v>
      </x:c>
    </x:row>
    <x:row r="6357" spans="1:5">
      <x:c r="A6357" s="186">
        <x:v>46183</x:v>
      </x:c>
      <x:c r="B6357" s="452" t="s">
        <x:v>7762</x:v>
      </x:c>
      <x:c r="E6357" s="194">
        <x:f>SUM(E6352:E6356)</x:f>
        <x:v>5</x:v>
      </x:c>
    </x:row>
    <x:row r="6358" spans="1:5">
      <x:c r="A6358" s="186">
        <x:v>46184</x:v>
      </x:c>
      <x:c r="B6358" s="452" t="s">
        <x:v>7753</x:v>
      </x:c>
      <x:c r="C6358" s="195" t="s">
        <x:v>9239</x:v>
      </x:c>
      <x:c r="D6358" s="345" t="str">
        <x:f>IF(MID(C6358,LEN(C6358)-2,1)="1","Earring",IF(MID(C6358,LEN(C6358)-2,1)="2","Necklace",IF(MID(C6358,LEN(C6358)-2,1)="3","Bracelet",IF(MID(C6358,LEN(C6358)-2,1)="4","Ring",IF(MID(C6358,LEN(C6358)-2,1)="5","Anklet","")))))</x:f>
        <x:v>Anklet</x:v>
      </x:c>
      <x:c r="E6358" s="194">
        <x:v>1</x:v>
      </x:c>
    </x:row>
    <x:row r="6359" spans="3:5">
      <x:c r="C6359" s="195" t="s">
        <x:v>6118</x:v>
      </x:c>
      <x:c r="D6359" s="345" t="str">
        <x:f>IF(MID(C6359,LEN(C6359)-2,1)="1","Earring",IF(MID(C6359,LEN(C6359)-2,1)="2","Necklace",IF(MID(C6359,LEN(C6359)-2,1)="3","Bracelet",IF(MID(C6359,LEN(C6359)-2,1)="4","Ring",IF(MID(C6359,LEN(C6359)-2,1)="5","Anklet","")))))</x:f>
        <x:v>Bracelet</x:v>
      </x:c>
      <x:c r="E6359" s="194">
        <x:v>1</x:v>
      </x:c>
    </x:row>
    <x:row r="6360" spans="3:5">
      <x:c r="C6360" s="195" t="s">
        <x:v>11060</x:v>
      </x:c>
      <x:c r="D6360" s="345" t="str">
        <x:f>IF(MID(C6360,LEN(C6360)-2,1)="1","Earring",IF(MID(C6360,LEN(C6360)-2,1)="2","Necklace",IF(MID(C6360,LEN(C6360)-2,1)="3","Bracelet",IF(MID(C6360,LEN(C6360)-2,1)="4","Ring",IF(MID(C6360,LEN(C6360)-2,1)="5","Anklet","")))))</x:f>
        <x:v>Bracelet</x:v>
      </x:c>
      <x:c r="E6360" s="194">
        <x:v>1</x:v>
      </x:c>
    </x:row>
    <x:row r="6361" spans="3:5">
      <x:c r="C6361" s="195" t="s">
        <x:v>6180</x:v>
      </x:c>
      <x:c r="D6361" s="194" t="s">
        <x:v>6843</x:v>
      </x:c>
      <x:c r="E6361" s="194">
        <x:v>1</x:v>
      </x:c>
    </x:row>
    <x:row r="6362" spans="3:5">
      <x:c r="C6362" s="195" t="s">
        <x:v>11134</x:v>
      </x:c>
      <x:c r="D6362" s="345" t="str">
        <x:f>IF(MID(C6362,LEN(C6362)-2,1)="1","Earring",IF(MID(C6362,LEN(C6362)-2,1)="2","Necklace",IF(MID(C6362,LEN(C6362)-2,1)="3","Bracelet",IF(MID(C6362,LEN(C6362)-2,1)="4","Ring",IF(MID(C6362,LEN(C6362)-2,1)="5","Anklet","")))))</x:f>
        <x:v>Necklace</x:v>
      </x:c>
      <x:c r="E6362" s="194">
        <x:v>1</x:v>
      </x:c>
    </x:row>
    <x:row r="6363" spans="3:5">
      <x:c r="C6363" s="195" t="s">
        <x:v>6207</x:v>
      </x:c>
      <x:c r="D6363" s="345" t="str">
        <x:f t="shared" ref="D6363:D6364" si="259">IF(MID(C6363,LEN(C6363)-2,1)="1","Earring",IF(MID(C6363,LEN(C6363)-2,1)="2","Necklace",IF(MID(C6363,LEN(C6363)-2,1)="3","Bracelet",IF(MID(C6363,LEN(C6363)-2,1)="4","Ring",IF(MID(C6363,LEN(C6363)-2,1)="5","Anklet","")))))</x:f>
        <x:v>Necklace</x:v>
      </x:c>
      <x:c r="E6363" s="194">
        <x:v>1</x:v>
      </x:c>
    </x:row>
    <x:row r="6364" spans="3:5">
      <x:c r="C6364" s="195" t="s">
        <x:v>11018</x:v>
      </x:c>
      <x:c r="D6364" s="345" t="str">
        <x:f t="shared" si="259"/>
        <x:v>Ring</x:v>
      </x:c>
      <x:c r="E6364" s="194">
        <x:v>1</x:v>
      </x:c>
    </x:row>
    <x:row r="6365" spans="1:5">
      <x:c r="A6365" s="186">
        <x:v>46184</x:v>
      </x:c>
      <x:c r="B6365" s="452" t="s">
        <x:v>7753</x:v>
      </x:c>
      <x:c r="E6365" s="194">
        <x:f>SUM(E6358:E6364)</x:f>
        <x:v>7</x:v>
      </x:c>
    </x:row>
    <x:row r="6366" spans="1:5">
      <x:c r="A6366" s="186">
        <x:v>46185</x:v>
      </x:c>
      <x:c r="B6366" s="452" t="s">
        <x:v>7716</x:v>
      </x:c>
      <x:c r="C6366" s="195" t="s">
        <x:v>6739</x:v>
      </x:c>
      <x:c r="D6366" s="194" t="s">
        <x:v>2999</x:v>
      </x:c>
      <x:c r="E6366" s="194">
        <x:v>1</x:v>
      </x:c>
    </x:row>
    <x:row r="6367" spans="3:5">
      <x:c r="C6367" s="195" t="s">
        <x:v>11112</x:v>
      </x:c>
      <x:c r="D6367" s="345" t="str">
        <x:f t="shared" ref="D6367:D6371" si="260">IF(MID(C6367,LEN(C6367)-2,1)="1","Earring",IF(MID(C6367,LEN(C6367)-2,1)="2","Necklace",IF(MID(C6367,LEN(C6367)-2,1)="3","Bracelet",IF(MID(C6367,LEN(C6367)-2,1)="4","Ring",IF(MID(C6367,LEN(C6367)-2,1)="5","Anklet","")))))</x:f>
        <x:v>Bracelet</x:v>
      </x:c>
      <x:c r="E6367" s="194">
        <x:v>2</x:v>
      </x:c>
    </x:row>
    <x:row r="6368" spans="3:5">
      <x:c r="C6368" s="195" t="s">
        <x:v>11137</x:v>
      </x:c>
      <x:c r="D6368" s="345" t="str">
        <x:f t="shared" si="260"/>
        <x:v>Bracelet</x:v>
      </x:c>
      <x:c r="E6368" s="194">
        <x:v>1</x:v>
      </x:c>
    </x:row>
    <x:row r="6369" spans="3:5">
      <x:c r="C6369" s="195" t="s">
        <x:v>6915</x:v>
      </x:c>
      <x:c r="D6369" s="345" t="str">
        <x:f t="shared" si="260"/>
        <x:v>Earring</x:v>
      </x:c>
      <x:c r="E6369" s="194">
        <x:v>1</x:v>
      </x:c>
    </x:row>
    <x:row r="6370" spans="3:5">
      <x:c r="C6370" s="195" t="s">
        <x:v>4643</x:v>
      </x:c>
      <x:c r="D6370" s="345" t="str">
        <x:f t="shared" si="260"/>
        <x:v>Earring</x:v>
      </x:c>
      <x:c r="E6370" s="194">
        <x:v>1</x:v>
      </x:c>
    </x:row>
    <x:row r="6371" spans="3:5">
      <x:c r="C6371" s="195" t="s">
        <x:v>3449</x:v>
      </x:c>
      <x:c r="D6371" s="345" t="str">
        <x:f t="shared" si="260"/>
        <x:v>Earring</x:v>
      </x:c>
      <x:c r="E6371" s="194">
        <x:v>1</x:v>
      </x:c>
    </x:row>
    <x:row r="6372" spans="3:5">
      <x:c r="C6372" s="195" t="s">
        <x:v>4806</x:v>
      </x:c>
      <x:c r="D6372" s="194" t="s">
        <x:v>6843</x:v>
      </x:c>
      <x:c r="E6372" s="194">
        <x:v>2</x:v>
      </x:c>
    </x:row>
    <x:row r="6373" spans="3:5">
      <x:c r="C6373" s="195" t="s">
        <x:v>4804</x:v>
      </x:c>
      <x:c r="D6373" s="194" t="s">
        <x:v>6843</x:v>
      </x:c>
      <x:c r="E6373" s="194">
        <x:v>1</x:v>
      </x:c>
    </x:row>
    <x:row r="6374" spans="3:5">
      <x:c r="C6374" s="195" t="s">
        <x:v>11044</x:v>
      </x:c>
      <x:c r="D6374" s="345" t="str">
        <x:f t="shared" ref="D6374:D6377" si="261">IF(MID(C6374,LEN(C6374)-2,1)="1","Earring",IF(MID(C6374,LEN(C6374)-2,1)="2","Necklace",IF(MID(C6374,LEN(C6374)-2,1)="3","Bracelet",IF(MID(C6374,LEN(C6374)-2,1)="4","Ring",IF(MID(C6374,LEN(C6374)-2,1)="5","Anklet","")))))</x:f>
        <x:v>Necklace</x:v>
      </x:c>
      <x:c r="E6374" s="194">
        <x:v>1</x:v>
      </x:c>
    </x:row>
    <x:row r="6375" spans="3:5">
      <x:c r="C6375" s="195" t="s">
        <x:v>6755</x:v>
      </x:c>
      <x:c r="D6375" s="345" t="str">
        <x:f t="shared" si="261"/>
        <x:v>Necklace</x:v>
      </x:c>
      <x:c r="E6375" s="194">
        <x:v>1</x:v>
      </x:c>
    </x:row>
    <x:row r="6376" spans="3:5">
      <x:c r="C6376" s="195" t="s">
        <x:v>10935</x:v>
      </x:c>
      <x:c r="D6376" s="345" t="str">
        <x:f t="shared" si="261"/>
        <x:v>Necklace</x:v>
      </x:c>
      <x:c r="E6376" s="194">
        <x:v>1</x:v>
      </x:c>
    </x:row>
    <x:row r="6377" spans="3:5">
      <x:c r="C6377" s="195" t="s">
        <x:v>6909</x:v>
      </x:c>
      <x:c r="D6377" s="345" t="str">
        <x:f t="shared" si="261"/>
        <x:v>Necklace</x:v>
      </x:c>
      <x:c r="E6377" s="194">
        <x:v>1</x:v>
      </x:c>
    </x:row>
    <x:row r="6378" spans="1:5">
      <x:c r="A6378" s="186">
        <x:v>46185</x:v>
      </x:c>
      <x:c r="B6378" s="452" t="s">
        <x:v>7716</x:v>
      </x:c>
      <x:c r="E6378" s="194">
        <x:f>SUM(E6366:E6377)</x:f>
        <x:v>14</x:v>
      </x:c>
    </x:row>
    <x:row r="6379" spans="1:5">
      <x:c r="A6379" s="186">
        <x:v>46186</x:v>
      </x:c>
      <x:c r="B6379" s="452" t="s">
        <x:v>7734</x:v>
      </x:c>
      <x:c r="C6379" s="195" t="s">
        <x:v>4483</x:v>
      </x:c>
      <x:c r="D6379" s="194" t="s">
        <x:v>2999</x:v>
      </x:c>
      <x:c r="E6379" s="194">
        <x:v>1</x:v>
      </x:c>
    </x:row>
    <x:row r="6380" spans="3:5">
      <x:c r="C6380" s="195" t="s">
        <x:v>11016</x:v>
      </x:c>
      <x:c r="D6380" s="194" t="s">
        <x:v>2999</x:v>
      </x:c>
      <x:c r="E6380" s="194">
        <x:v>1</x:v>
      </x:c>
    </x:row>
    <x:row r="6381" spans="3:5">
      <x:c r="C6381" s="195" t="s">
        <x:v>4630</x:v>
      </x:c>
      <x:c r="D6381" s="194" t="s">
        <x:v>2999</x:v>
      </x:c>
      <x:c r="E6381" s="194">
        <x:v>1</x:v>
      </x:c>
    </x:row>
    <x:row r="6382" spans="3:5">
      <x:c r="C6382" s="195" t="s">
        <x:v>11024</x:v>
      </x:c>
      <x:c r="D6382" s="345" t="str">
        <x:f t="shared" ref="D6382:D6383" si="262">IF(MID(C6382,LEN(C6382)-2,1)="1","Earring",IF(MID(C6382,LEN(C6382)-2,1)="2","Necklace",IF(MID(C6382,LEN(C6382)-2,1)="3","Bracelet",IF(MID(C6382,LEN(C6382)-2,1)="4","Ring",IF(MID(C6382,LEN(C6382)-2,1)="5","Anklet","")))))</x:f>
        <x:v>Earring</x:v>
      </x:c>
      <x:c r="E6382" s="194">
        <x:v>1</x:v>
      </x:c>
    </x:row>
    <x:row r="6383" spans="3:5">
      <x:c r="C6383" s="195" t="s">
        <x:v>3414</x:v>
      </x:c>
      <x:c r="D6383" s="345" t="str">
        <x:f t="shared" si="262"/>
        <x:v>Necklace</x:v>
      </x:c>
      <x:c r="E6383" s="194">
        <x:v>1</x:v>
      </x:c>
    </x:row>
    <x:row r="6384" spans="1:5">
      <x:c r="A6384" s="186">
        <x:v>46186</x:v>
      </x:c>
      <x:c r="B6384" s="452" t="s">
        <x:v>7734</x:v>
      </x:c>
      <x:c r="E6384" s="194">
        <x:f>SUM(E6379:E6383)</x:f>
        <x:v>5</x:v>
      </x:c>
    </x:row>
    <x:row r="6385" spans="1:5">
      <x:c r="A6385" s="186">
        <x:v>46187</x:v>
      </x:c>
      <x:c r="B6385" s="452" t="s">
        <x:v>7772</x:v>
      </x:c>
      <x:c r="C6385" s="195" t="s">
        <x:v>6648</x:v>
      </x:c>
      <x:c r="D6385" s="345" t="str">
        <x:f t="shared" ref="D6385:D6393" si="263">IF(MID(C6385,LEN(C6385)-2,1)="1","Earring",IF(MID(C6385,LEN(C6385)-2,1)="2","Necklace",IF(MID(C6385,LEN(C6385)-2,1)="3","Bracelet",IF(MID(C6385,LEN(C6385)-2,1)="4","Ring",IF(MID(C6385,LEN(C6385)-2,1)="5","Anklet","")))))</x:f>
        <x:v>Bracelet</x:v>
      </x:c>
      <x:c r="E6385" s="194">
        <x:v>1</x:v>
      </x:c>
    </x:row>
    <x:row r="6386" spans="3:5">
      <x:c r="C6386" s="195" t="s">
        <x:v>11010</x:v>
      </x:c>
      <x:c r="D6386" s="345" t="str">
        <x:f t="shared" si="263"/>
        <x:v>Bracelet</x:v>
      </x:c>
      <x:c r="E6386" s="194">
        <x:v>1</x:v>
      </x:c>
    </x:row>
    <x:row r="6387" spans="3:5">
      <x:c r="C6387" s="195" t="s">
        <x:v>11073</x:v>
      </x:c>
      <x:c r="D6387" s="345" t="str">
        <x:f t="shared" si="263"/>
        <x:v>Earring</x:v>
      </x:c>
      <x:c r="E6387" s="194">
        <x:v>1</x:v>
      </x:c>
    </x:row>
    <x:row r="6388" spans="3:5">
      <x:c r="C6388" s="195" t="s">
        <x:v>3324</x:v>
      </x:c>
      <x:c r="D6388" s="345" t="str">
        <x:f t="shared" si="263"/>
        <x:v>Earring</x:v>
      </x:c>
      <x:c r="E6388" s="194">
        <x:v>1</x:v>
      </x:c>
    </x:row>
    <x:row r="6389" spans="3:5">
      <x:c r="C6389" s="195" t="s">
        <x:v>1845</x:v>
      </x:c>
      <x:c r="D6389" s="345" t="str">
        <x:f t="shared" si="263"/>
        <x:v>Earring</x:v>
      </x:c>
      <x:c r="E6389" s="194">
        <x:v>1</x:v>
      </x:c>
    </x:row>
    <x:row r="6390" spans="3:5">
      <x:c r="C6390" s="195" t="s">
        <x:v>3454</x:v>
      </x:c>
      <x:c r="D6390" s="345" t="str">
        <x:f t="shared" si="263"/>
        <x:v>Earring</x:v>
      </x:c>
      <x:c r="E6390" s="194">
        <x:v>1</x:v>
      </x:c>
    </x:row>
    <x:row r="6391" spans="3:5">
      <x:c r="C6391" s="195" t="s">
        <x:v>6626</x:v>
      </x:c>
      <x:c r="D6391" s="345" t="str">
        <x:f t="shared" si="263"/>
        <x:v>Necklace</x:v>
      </x:c>
      <x:c r="E6391" s="194">
        <x:v>1</x:v>
      </x:c>
    </x:row>
    <x:row r="6392" spans="3:5">
      <x:c r="C6392" s="195" t="s">
        <x:v>11098</x:v>
      </x:c>
      <x:c r="D6392" s="345" t="str">
        <x:f t="shared" si="263"/>
        <x:v>Necklace</x:v>
      </x:c>
      <x:c r="E6392" s="194">
        <x:v>1</x:v>
      </x:c>
    </x:row>
    <x:row r="6393" spans="3:5">
      <x:c r="C6393" s="195" t="s">
        <x:v>4781</x:v>
      </x:c>
      <x:c r="D6393" s="345" t="str">
        <x:f t="shared" si="263"/>
        <x:v>Necklace</x:v>
      </x:c>
      <x:c r="E6393" s="194">
        <x:v>1</x:v>
      </x:c>
    </x:row>
    <x:row r="6394" spans="1:5">
      <x:c r="A6394" s="186">
        <x:v>46187</x:v>
      </x:c>
      <x:c r="B6394" s="452" t="s">
        <x:v>7772</x:v>
      </x:c>
      <x:c r="D6394" s="345"/>
      <x:c r="E6394" s="194">
        <x:f>SUM(E6385:E6393)</x:f>
        <x:v>9</x:v>
      </x:c>
    </x:row>
    <x:row r="6395" spans="1:5">
      <x:c r="A6395" s="186">
        <x:v>46188</x:v>
      </x:c>
      <x:c r="B6395" s="452" t="s">
        <x:v>7737</x:v>
      </x:c>
      <x:c r="C6395" s="195" t="s">
        <x:v>10920</x:v>
      </x:c>
      <x:c r="D6395" s="345" t="str">
        <x:f>IF(MID(C6395,LEN(C6395)-2,1)="1","Earring",IF(MID(C6395,LEN(C6395)-2,1)="2","Necklace",IF(MID(C6395,LEN(C6395)-2,1)="3","Bracelet",IF(MID(C6395,LEN(C6395)-2,1)="4","Ring",IF(MID(C6395,LEN(C6395)-2,1)="5","Anklet","")))))</x:f>
        <x:v>Anklet</x:v>
      </x:c>
      <x:c r="E6395" s="194">
        <x:v>1</x:v>
      </x:c>
    </x:row>
    <x:row r="6396" spans="3:5">
      <x:c r="C6396" s="195" t="s">
        <x:v>11166</x:v>
      </x:c>
      <x:c r="D6396" s="194" t="s">
        <x:v>2999</x:v>
      </x:c>
      <x:c r="E6396" s="194">
        <x:v>1</x:v>
      </x:c>
    </x:row>
    <x:row r="6397" spans="3:5">
      <x:c r="C6397" s="195" t="s">
        <x:v>10743</x:v>
      </x:c>
      <x:c r="D6397" s="194" t="s">
        <x:v>2999</x:v>
      </x:c>
      <x:c r="E6397" s="194">
        <x:v>1</x:v>
      </x:c>
    </x:row>
    <x:row r="6398" spans="3:5">
      <x:c r="C6398" s="195" t="s">
        <x:v>1820</x:v>
      </x:c>
      <x:c r="D6398" s="345" t="str">
        <x:f t="shared" ref="D6398:D6399" si="264">IF(MID(C6398,LEN(C6398)-2,1)="1","Earring",IF(MID(C6398,LEN(C6398)-2,1)="2","Necklace",IF(MID(C6398,LEN(C6398)-2,1)="3","Bracelet",IF(MID(C6398,LEN(C6398)-2,1)="4","Ring",IF(MID(C6398,LEN(C6398)-2,1)="5","Anklet","")))))</x:f>
        <x:v>Earring</x:v>
      </x:c>
      <x:c r="E6398" s="194">
        <x:v>1</x:v>
      </x:c>
    </x:row>
    <x:row r="6399" spans="3:5">
      <x:c r="C6399" s="195" t="s">
        <x:v>11093</x:v>
      </x:c>
      <x:c r="D6399" s="345" t="str">
        <x:f t="shared" si="264"/>
        <x:v>Earring</x:v>
      </x:c>
      <x:c r="E6399" s="194">
        <x:v>1</x:v>
      </x:c>
    </x:row>
    <x:row r="6400" spans="3:5">
      <x:c r="C6400" s="195" t="s">
        <x:v>6616</x:v>
      </x:c>
      <x:c r="D6400" s="194" t="s">
        <x:v>6843</x:v>
      </x:c>
      <x:c r="E6400" s="194">
        <x:v>1</x:v>
      </x:c>
    </x:row>
    <x:row r="6401" spans="3:5">
      <x:c r="C6401" s="195" t="s">
        <x:v>6693</x:v>
      </x:c>
      <x:c r="D6401" s="345" t="str">
        <x:f t="shared" ref="D6401:D6406" si="265">IF(MID(C6401,LEN(C6401)-2,1)="1","Earring",IF(MID(C6401,LEN(C6401)-2,1)="2","Necklace",IF(MID(C6401,LEN(C6401)-2,1)="3","Bracelet",IF(MID(C6401,LEN(C6401)-2,1)="4","Ring",IF(MID(C6401,LEN(C6401)-2,1)="5","Anklet","")))))</x:f>
        <x:v>Necklace</x:v>
      </x:c>
      <x:c r="E6401" s="194">
        <x:v>1</x:v>
      </x:c>
    </x:row>
    <x:row r="6402" spans="3:5">
      <x:c r="C6402" s="195" t="s">
        <x:v>11133</x:v>
      </x:c>
      <x:c r="D6402" s="345" t="str">
        <x:f t="shared" si="265"/>
        <x:v>Necklace</x:v>
      </x:c>
      <x:c r="E6402" s="194">
        <x:v>1</x:v>
      </x:c>
    </x:row>
    <x:row r="6403" spans="3:5">
      <x:c r="C6403" s="195" t="s">
        <x:v>6207</x:v>
      </x:c>
      <x:c r="D6403" s="345" t="str">
        <x:f t="shared" si="265"/>
        <x:v>Necklace</x:v>
      </x:c>
      <x:c r="E6403" s="194">
        <x:v>1</x:v>
      </x:c>
    </x:row>
    <x:row r="6404" spans="3:5">
      <x:c r="C6404" s="195" t="s">
        <x:v>1816</x:v>
      </x:c>
      <x:c r="D6404" s="345" t="str">
        <x:f t="shared" si="265"/>
        <x:v>Necklace</x:v>
      </x:c>
      <x:c r="E6404" s="194">
        <x:v>1</x:v>
      </x:c>
    </x:row>
    <x:row r="6405" spans="3:5">
      <x:c r="C6405" s="195" t="s">
        <x:v>11056</x:v>
      </x:c>
      <x:c r="D6405" s="345" t="str">
        <x:f t="shared" si="265"/>
        <x:v>Ring</x:v>
      </x:c>
      <x:c r="E6405" s="194">
        <x:v>1</x:v>
      </x:c>
    </x:row>
    <x:row r="6406" spans="3:5">
      <x:c r="C6406" s="195" t="s">
        <x:v>3471</x:v>
      </x:c>
      <x:c r="D6406" s="345" t="str">
        <x:f t="shared" si="265"/>
        <x:v>Ring</x:v>
      </x:c>
      <x:c r="E6406" s="194">
        <x:v>1</x:v>
      </x:c>
    </x:row>
    <x:row r="6407" spans="1:5">
      <x:c r="A6407" s="186">
        <x:v>46188</x:v>
      </x:c>
      <x:c r="B6407" s="452" t="s">
        <x:v>7737</x:v>
      </x:c>
      <x:c r="E6407" s="194">
        <x:f>SUM(E6395:E6406)</x:f>
        <x:v>12</x:v>
      </x:c>
    </x:row>
    <x:row r="6408" spans="1:5">
      <x:c r="A6408" s="186">
        <x:v>46189</x:v>
      </x:c>
      <x:c r="B6408" s="452" t="s">
        <x:v>7779</x:v>
      </x:c>
      <x:c r="C6408" s="195" t="s">
        <x:v>4782</x:v>
      </x:c>
      <x:c r="D6408" s="345" t="str">
        <x:f t="shared" ref="D6408:D6410" si="266">IF(MID(C6408,LEN(C6408)-2,1)="1","Earring",IF(MID(C6408,LEN(C6408)-2,1)="2","Necklace",IF(MID(C6408,LEN(C6408)-2,1)="3","Bracelet",IF(MID(C6408,LEN(C6408)-2,1)="4","Ring",IF(MID(C6408,LEN(C6408)-2,1)="5","Anklet","")))))</x:f>
        <x:v>Bracelet</x:v>
      </x:c>
      <x:c r="E6408" s="194">
        <x:v>1</x:v>
      </x:c>
    </x:row>
    <x:row r="6409" spans="3:5">
      <x:c r="C6409" s="195" t="s">
        <x:v>11026</x:v>
      </x:c>
      <x:c r="D6409" s="345" t="str">
        <x:f t="shared" si="266"/>
        <x:v>Bracelet</x:v>
      </x:c>
      <x:c r="E6409" s="194">
        <x:v>1</x:v>
      </x:c>
    </x:row>
    <x:row r="6410" spans="3:5">
      <x:c r="C6410" s="195" t="s">
        <x:v>10965</x:v>
      </x:c>
      <x:c r="D6410" s="345" t="str">
        <x:f t="shared" si="266"/>
        <x:v>Earring</x:v>
      </x:c>
      <x:c r="E6410" s="194">
        <x:v>1</x:v>
      </x:c>
    </x:row>
    <x:row r="6411" spans="3:5">
      <x:c r="C6411" s="195" t="s">
        <x:v>4804</x:v>
      </x:c>
      <x:c r="D6411" s="194" t="s">
        <x:v>6843</x:v>
      </x:c>
      <x:c r="E6411" s="194">
        <x:v>1</x:v>
      </x:c>
    </x:row>
    <x:row r="6412" spans="3:5">
      <x:c r="C6412" s="195" t="s">
        <x:v>10950</x:v>
      </x:c>
      <x:c r="D6412" s="345" t="str">
        <x:f t="shared" ref="D6412:D6415" si="267">IF(MID(C6412,LEN(C6412)-2,1)="1","Earring",IF(MID(C6412,LEN(C6412)-2,1)="2","Necklace",IF(MID(C6412,LEN(C6412)-2,1)="3","Bracelet",IF(MID(C6412,LEN(C6412)-2,1)="4","Ring",IF(MID(C6412,LEN(C6412)-2,1)="5","Anklet","")))))</x:f>
        <x:v>Necklace</x:v>
      </x:c>
      <x:c r="E6412" s="194">
        <x:v>1</x:v>
      </x:c>
    </x:row>
    <x:row r="6413" spans="3:5">
      <x:c r="C6413" s="195" t="s">
        <x:v>4752</x:v>
      </x:c>
      <x:c r="D6413" s="345" t="str">
        <x:f t="shared" si="267"/>
        <x:v>Necklace</x:v>
      </x:c>
      <x:c r="E6413" s="194">
        <x:v>1</x:v>
      </x:c>
    </x:row>
    <x:row r="6414" spans="3:5">
      <x:c r="C6414" s="195" t="s">
        <x:v>4661</x:v>
      </x:c>
      <x:c r="D6414" s="345" t="str">
        <x:f t="shared" si="267"/>
        <x:v>Necklace</x:v>
      </x:c>
      <x:c r="E6414" s="194">
        <x:v>1</x:v>
      </x:c>
    </x:row>
    <x:row r="6415" spans="3:5">
      <x:c r="C6415" s="195" t="s">
        <x:v>11120</x:v>
      </x:c>
      <x:c r="D6415" s="345" t="str">
        <x:f t="shared" si="267"/>
        <x:v>Ring</x:v>
      </x:c>
      <x:c r="E6415" s="194">
        <x:v>1</x:v>
      </x:c>
    </x:row>
    <x:row r="6416" spans="1:5">
      <x:c r="A6416" s="186">
        <x:v>46189</x:v>
      </x:c>
      <x:c r="B6416" s="452" t="s">
        <x:v>7779</x:v>
      </x:c>
      <x:c r="E6416" s="194">
        <x:f>SUM(E6408:E6415)</x:f>
        <x:v>8</x:v>
      </x:c>
    </x:row>
    <x:row r="6417" spans="1:5">
      <x:c r="A6417" s="186">
        <x:v>46190</x:v>
      </x:c>
      <x:c r="B6417" s="452" t="s">
        <x:v>7762</x:v>
      </x:c>
      <x:c r="C6417" s="195" t="s">
        <x:v>3352</x:v>
      </x:c>
      <x:c r="D6417" s="345" t="str">
        <x:f t="shared" ref="D6417:D6422" si="268">IF(MID(C6417,LEN(C6417)-2,1)="1","Earring",IF(MID(C6417,LEN(C6417)-2,1)="2","Necklace",IF(MID(C6417,LEN(C6417)-2,1)="3","Bracelet",IF(MID(C6417,LEN(C6417)-2,1)="4","Ring",IF(MID(C6417,LEN(C6417)-2,1)="5","Anklet","")))))</x:f>
        <x:v>Bracelet</x:v>
      </x:c>
      <x:c r="E6417" s="194">
        <x:v>1</x:v>
      </x:c>
    </x:row>
    <x:row r="6418" spans="3:5">
      <x:c r="C6418" s="195" t="s">
        <x:v>3389</x:v>
      </x:c>
      <x:c r="D6418" s="345" t="str">
        <x:f t="shared" si="268"/>
        <x:v>Bracelet</x:v>
      </x:c>
      <x:c r="E6418" s="194">
        <x:v>1</x:v>
      </x:c>
    </x:row>
    <x:row r="6419" spans="3:5">
      <x:c r="C6419" s="195" t="s">
        <x:v>11034</x:v>
      </x:c>
      <x:c r="D6419" s="345" t="str">
        <x:f t="shared" si="268"/>
        <x:v>Earring</x:v>
      </x:c>
      <x:c r="E6419" s="194">
        <x:v>1</x:v>
      </x:c>
    </x:row>
    <x:row r="6420" spans="3:5">
      <x:c r="C6420" s="195" t="s">
        <x:v>9236</x:v>
      </x:c>
      <x:c r="D6420" s="345" t="str">
        <x:f t="shared" si="268"/>
        <x:v>Earring</x:v>
      </x:c>
      <x:c r="E6420" s="194">
        <x:v>1</x:v>
      </x:c>
    </x:row>
    <x:row r="6421" spans="3:5">
      <x:c r="C6421" s="195" t="s">
        <x:v>6897</x:v>
      </x:c>
      <x:c r="D6421" s="345" t="str">
        <x:f t="shared" si="268"/>
        <x:v>Earring</x:v>
      </x:c>
      <x:c r="E6421" s="194">
        <x:v>1</x:v>
      </x:c>
    </x:row>
    <x:row r="6422" spans="3:5">
      <x:c r="C6422" s="195" t="s">
        <x:v>4643</x:v>
      </x:c>
      <x:c r="D6422" s="345" t="str">
        <x:f t="shared" si="268"/>
        <x:v>Earring</x:v>
      </x:c>
      <x:c r="E6422" s="194">
        <x:v>1</x:v>
      </x:c>
    </x:row>
    <x:row r="6423" spans="1:5">
      <x:c r="A6423" s="186">
        <x:v>46190</x:v>
      </x:c>
      <x:c r="B6423" s="452" t="s">
        <x:v>7762</x:v>
      </x:c>
      <x:c r="E6423" s="194">
        <x:f>SUM(E6417:E6422)</x:f>
        <x:v>6</x:v>
      </x:c>
    </x:row>
    <x:row r="6424" spans="1:5">
      <x:c r="A6424" s="186">
        <x:v>46191</x:v>
      </x:c>
      <x:c r="B6424" s="452" t="s">
        <x:v>7753</x:v>
      </x:c>
      <x:c r="C6424" s="195" t="s">
        <x:v>4534</x:v>
      </x:c>
      <x:c r="D6424" s="345" t="str">
        <x:f t="shared" ref="D6424:D6433" si="269">IF(MID(C6424,LEN(C6424)-2,1)="1","Earring",IF(MID(C6424,LEN(C6424)-2,1)="2","Necklace",IF(MID(C6424,LEN(C6424)-2,1)="3","Bracelet",IF(MID(C6424,LEN(C6424)-2,1)="4","Ring",IF(MID(C6424,LEN(C6424)-2,1)="5","Anklet","")))))</x:f>
        <x:v>Bracelet</x:v>
      </x:c>
      <x:c r="E6424" s="194">
        <x:v>1</x:v>
      </x:c>
    </x:row>
    <x:row r="6425" spans="3:5">
      <x:c r="C6425" s="195" t="s">
        <x:v>11106</x:v>
      </x:c>
      <x:c r="D6425" s="345" t="str">
        <x:f t="shared" si="269"/>
        <x:v>Bracelet</x:v>
      </x:c>
      <x:c r="E6425" s="194">
        <x:v>1</x:v>
      </x:c>
    </x:row>
    <x:row r="6426" spans="3:5">
      <x:c r="C6426" s="195" t="s">
        <x:v>6826</x:v>
      </x:c>
      <x:c r="D6426" s="345" t="str">
        <x:f t="shared" si="269"/>
        <x:v>Earring</x:v>
      </x:c>
      <x:c r="E6426" s="194">
        <x:v>1</x:v>
      </x:c>
    </x:row>
    <x:row r="6427" spans="3:5">
      <x:c r="C6427" s="195" t="s">
        <x:v>9236</x:v>
      </x:c>
      <x:c r="D6427" s="345" t="str">
        <x:f t="shared" si="269"/>
        <x:v>Earring</x:v>
      </x:c>
      <x:c r="E6427" s="194">
        <x:v>1</x:v>
      </x:c>
    </x:row>
    <x:row r="6428" spans="3:5">
      <x:c r="C6428" s="195" t="s">
        <x:v>11019</x:v>
      </x:c>
      <x:c r="D6428" s="345" t="str">
        <x:f t="shared" si="269"/>
        <x:v>Earring</x:v>
      </x:c>
      <x:c r="E6428" s="194">
        <x:v>1</x:v>
      </x:c>
    </x:row>
    <x:row r="6429" spans="3:5">
      <x:c r="C6429" s="195" t="s">
        <x:v>11050</x:v>
      </x:c>
      <x:c r="D6429" s="345" t="str">
        <x:f t="shared" si="269"/>
        <x:v>Earring</x:v>
      </x:c>
      <x:c r="E6429" s="194">
        <x:v>1</x:v>
      </x:c>
    </x:row>
    <x:row r="6430" spans="3:5">
      <x:c r="C6430" s="195" t="s">
        <x:v>3321</x:v>
      </x:c>
      <x:c r="D6430" s="345" t="str">
        <x:f t="shared" si="269"/>
        <x:v>Earring</x:v>
      </x:c>
      <x:c r="E6430" s="194">
        <x:v>1</x:v>
      </x:c>
    </x:row>
    <x:row r="6431" spans="3:5">
      <x:c r="C6431" s="195" t="s">
        <x:v>10930</x:v>
      </x:c>
      <x:c r="D6431" s="345" t="str">
        <x:f t="shared" si="269"/>
        <x:v>Necklace</x:v>
      </x:c>
      <x:c r="E6431" s="194">
        <x:v>1</x:v>
      </x:c>
    </x:row>
    <x:row r="6432" spans="3:5">
      <x:c r="C6432" s="195" t="s">
        <x:v>9230</x:v>
      </x:c>
      <x:c r="D6432" s="345" t="str">
        <x:f t="shared" si="269"/>
        <x:v>Necklace</x:v>
      </x:c>
      <x:c r="E6432" s="194">
        <x:v>1</x:v>
      </x:c>
    </x:row>
    <x:row r="6433" spans="3:5">
      <x:c r="C6433" s="195" t="s">
        <x:v>3403</x:v>
      </x:c>
      <x:c r="D6433" s="345" t="str">
        <x:f t="shared" si="269"/>
        <x:v>Necklace</x:v>
      </x:c>
      <x:c r="E6433" s="194">
        <x:v>1</x:v>
      </x:c>
    </x:row>
    <x:row r="6434" spans="1:5">
      <x:c r="A6434" s="186">
        <x:v>46191</x:v>
      </x:c>
      <x:c r="B6434" s="452" t="s">
        <x:v>7753</x:v>
      </x:c>
      <x:c r="E6434" s="194">
        <x:f>SUM(E6424:E6433)</x:f>
        <x:v>10</x:v>
      </x:c>
    </x:row>
    <x:row r="6435" spans="1:5">
      <x:c r="A6435" s="186">
        <x:v>46192</x:v>
      </x:c>
      <x:c r="B6435" s="452" t="s">
        <x:v>7716</x:v>
      </x:c>
      <x:c r="C6435" s="195" t="s">
        <x:v>1829</x:v>
      </x:c>
      <x:c r="D6435" s="194" t="s">
        <x:v>2999</x:v>
      </x:c>
      <x:c r="E6435" s="194">
        <x:v>1</x:v>
      </x:c>
    </x:row>
    <x:row r="6436" spans="3:5">
      <x:c r="C6436" s="195" t="s">
        <x:v>11083</x:v>
      </x:c>
      <x:c r="D6436" s="194" t="s">
        <x:v>2999</x:v>
      </x:c>
      <x:c r="E6436" s="194">
        <x:v>1</x:v>
      </x:c>
    </x:row>
    <x:row r="6437" spans="3:5">
      <x:c r="C6437" s="195" t="s">
        <x:v>3330</x:v>
      </x:c>
      <x:c r="D6437" s="345" t="str">
        <x:f t="shared" ref="D6437:D6445" si="270">IF(MID(C6437,LEN(C6437)-2,1)="1","Earring",IF(MID(C6437,LEN(C6437)-2,1)="2","Necklace",IF(MID(C6437,LEN(C6437)-2,1)="3","Bracelet",IF(MID(C6437,LEN(C6437)-2,1)="4","Ring",IF(MID(C6437,LEN(C6437)-2,1)="5","Anklet","")))))</x:f>
        <x:v>Bracelet</x:v>
      </x:c>
      <x:c r="E6437" s="194">
        <x:v>1</x:v>
      </x:c>
    </x:row>
    <x:row r="6438" spans="3:5">
      <x:c r="C6438" s="195" t="s">
        <x:v>6118</x:v>
      </x:c>
      <x:c r="D6438" s="345" t="str">
        <x:f t="shared" si="270"/>
        <x:v>Bracelet</x:v>
      </x:c>
      <x:c r="E6438" s="194">
        <x:v>1</x:v>
      </x:c>
    </x:row>
    <x:row r="6439" spans="3:5">
      <x:c r="C6439" s="195" t="s">
        <x:v>3281</x:v>
      </x:c>
      <x:c r="D6439" s="345" t="str">
        <x:f t="shared" si="270"/>
        <x:v>Bracelet</x:v>
      </x:c>
      <x:c r="E6439" s="194">
        <x:v>1</x:v>
      </x:c>
    </x:row>
    <x:row r="6440" spans="3:5">
      <x:c r="C6440" s="195" t="s">
        <x:v>4676</x:v>
      </x:c>
      <x:c r="D6440" s="345" t="str">
        <x:f t="shared" si="270"/>
        <x:v>Bracelet</x:v>
      </x:c>
      <x:c r="E6440" s="194">
        <x:v>1</x:v>
      </x:c>
    </x:row>
    <x:row r="6441" spans="3:5">
      <x:c r="C6441" s="195" t="s">
        <x:v>6668</x:v>
      </x:c>
      <x:c r="D6441" s="345" t="str">
        <x:f t="shared" si="270"/>
        <x:v>Earring</x:v>
      </x:c>
      <x:c r="E6441" s="194">
        <x:v>1</x:v>
      </x:c>
    </x:row>
    <x:row r="6442" spans="3:5">
      <x:c r="C6442" s="195" t="s">
        <x:v>11129</x:v>
      </x:c>
      <x:c r="D6442" s="345" t="str">
        <x:f t="shared" si="270"/>
        <x:v>Earring</x:v>
      </x:c>
      <x:c r="E6442" s="194">
        <x:v>1</x:v>
      </x:c>
    </x:row>
    <x:row r="6443" spans="3:5">
      <x:c r="C6443" s="195" t="s">
        <x:v>6718</x:v>
      </x:c>
      <x:c r="D6443" s="345" t="str">
        <x:f t="shared" si="270"/>
        <x:v>Earring</x:v>
      </x:c>
      <x:c r="E6443" s="194">
        <x:v>1</x:v>
      </x:c>
    </x:row>
    <x:row r="6444" spans="3:5">
      <x:c r="C6444" s="195" t="s">
        <x:v>4668</x:v>
      </x:c>
      <x:c r="D6444" s="345" t="str">
        <x:f t="shared" si="270"/>
        <x:v>Earring</x:v>
      </x:c>
      <x:c r="E6444" s="194">
        <x:v>1</x:v>
      </x:c>
    </x:row>
    <x:row r="6445" spans="3:5">
      <x:c r="C6445" s="195" t="s">
        <x:v>1951</x:v>
      </x:c>
      <x:c r="D6445" s="345" t="str">
        <x:f t="shared" si="270"/>
        <x:v>Necklace</x:v>
      </x:c>
      <x:c r="E6445" s="194">
        <x:v>1</x:v>
      </x:c>
    </x:row>
    <x:row r="6446" spans="3:5">
      <x:c r="C6446" s="195" t="s">
        <x:v>8268</x:v>
      </x:c>
      <x:c r="D6446" s="194" t="s">
        <x:v>4621</x:v>
      </x:c>
      <x:c r="E6446" s="194">
        <x:v>1</x:v>
      </x:c>
    </x:row>
    <x:row r="6447" spans="3:5">
      <x:c r="C6447" s="195" t="s">
        <x:v>10950</x:v>
      </x:c>
      <x:c r="D6447" s="345" t="str">
        <x:f t="shared" ref="D6447:D6453" si="271">IF(MID(C6447,LEN(C6447)-2,1)="1","Earring",IF(MID(C6447,LEN(C6447)-2,1)="2","Necklace",IF(MID(C6447,LEN(C6447)-2,1)="3","Bracelet",IF(MID(C6447,LEN(C6447)-2,1)="4","Ring",IF(MID(C6447,LEN(C6447)-2,1)="5","Anklet","")))))</x:f>
        <x:v>Necklace</x:v>
      </x:c>
      <x:c r="E6447" s="194">
        <x:v>1</x:v>
      </x:c>
    </x:row>
    <x:row r="6448" spans="3:5">
      <x:c r="C6448" s="195" t="s">
        <x:v>1802</x:v>
      </x:c>
      <x:c r="D6448" s="345" t="str">
        <x:f t="shared" si="271"/>
        <x:v>Necklace</x:v>
      </x:c>
      <x:c r="E6448" s="194">
        <x:v>1</x:v>
      </x:c>
    </x:row>
    <x:row r="6449" spans="3:5">
      <x:c r="C6449" s="195" t="s">
        <x:v>11101</x:v>
      </x:c>
      <x:c r="D6449" s="345" t="str">
        <x:f t="shared" si="271"/>
        <x:v>Necklace</x:v>
      </x:c>
      <x:c r="E6449" s="194">
        <x:v>1</x:v>
      </x:c>
    </x:row>
    <x:row r="6450" spans="3:5">
      <x:c r="C6450" s="195" t="s">
        <x:v>6287</x:v>
      </x:c>
      <x:c r="D6450" s="345" t="str">
        <x:f t="shared" si="271"/>
        <x:v>Necklace</x:v>
      </x:c>
      <x:c r="E6450" s="194">
        <x:v>1</x:v>
      </x:c>
    </x:row>
    <x:row r="6451" spans="3:5">
      <x:c r="C6451" s="195" t="s">
        <x:v>4583</x:v>
      </x:c>
      <x:c r="D6451" s="345" t="str">
        <x:f t="shared" si="271"/>
        <x:v>Ring</x:v>
      </x:c>
      <x:c r="E6451" s="194">
        <x:v>1</x:v>
      </x:c>
    </x:row>
    <x:row r="6452" spans="3:5">
      <x:c r="C6452" s="195" t="s">
        <x:v>3423</x:v>
      </x:c>
      <x:c r="D6452" s="345" t="str">
        <x:f t="shared" si="271"/>
        <x:v>Ring</x:v>
      </x:c>
      <x:c r="E6452" s="194">
        <x:v>1</x:v>
      </x:c>
    </x:row>
    <x:row r="6453" spans="3:5">
      <x:c r="C6453" s="195" t="s">
        <x:v>10932</x:v>
      </x:c>
      <x:c r="D6453" s="345" t="str">
        <x:f t="shared" si="271"/>
        <x:v>Ring</x:v>
      </x:c>
      <x:c r="E6453" s="194">
        <x:v>1</x:v>
      </x:c>
    </x:row>
    <x:row r="6454" spans="1:5">
      <x:c r="A6454" s="186">
        <x:v>46192</x:v>
      </x:c>
      <x:c r="B6454" s="452" t="s">
        <x:v>7716</x:v>
      </x:c>
      <x:c r="E6454" s="194">
        <x:f>SUM(E6435:E6453)</x:f>
        <x:v>19</x:v>
      </x:c>
    </x:row>
    <x:row r="6455" spans="1:5">
      <x:c r="A6455" s="186">
        <x:v>46193</x:v>
      </x:c>
      <x:c r="B6455" s="452" t="s">
        <x:v>7734</x:v>
      </x:c>
      <x:c r="C6455" s="195" t="s">
        <x:v>3333</x:v>
      </x:c>
      <x:c r="D6455" s="194" t="s">
        <x:v>6843</x:v>
      </x:c>
      <x:c r="E6455" s="194">
        <x:v>1</x:v>
      </x:c>
    </x:row>
    <x:row r="6456" spans="3:5">
      <x:c r="C6456" s="195" t="s">
        <x:v>6288</x:v>
      </x:c>
      <x:c r="D6456" s="194" t="s">
        <x:v>6843</x:v>
      </x:c>
      <x:c r="E6456" s="194">
        <x:v>1</x:v>
      </x:c>
    </x:row>
    <x:row r="6457" spans="3:5">
      <x:c r="C6457" s="195" t="s">
        <x:v>4596</x:v>
      </x:c>
      <x:c r="D6457" s="345" t="str">
        <x:f t="shared" ref="D6457:D6462" si="272">IF(MID(C6457,LEN(C6457)-2,1)="1","Earring",IF(MID(C6457,LEN(C6457)-2,1)="2","Necklace",IF(MID(C6457,LEN(C6457)-2,1)="3","Bracelet",IF(MID(C6457,LEN(C6457)-2,1)="4","Ring",IF(MID(C6457,LEN(C6457)-2,1)="5","Anklet","")))))</x:f>
        <x:v>Necklace</x:v>
      </x:c>
      <x:c r="E6457" s="194">
        <x:v>1</x:v>
      </x:c>
    </x:row>
    <x:row r="6458" spans="3:5">
      <x:c r="C6458" s="195" t="s">
        <x:v>6951</x:v>
      </x:c>
      <x:c r="D6458" s="345" t="str">
        <x:f t="shared" si="272"/>
        <x:v>Necklace</x:v>
      </x:c>
      <x:c r="E6458" s="194">
        <x:v>1</x:v>
      </x:c>
    </x:row>
    <x:row r="6459" spans="3:5">
      <x:c r="C6459" s="195" t="s">
        <x:v>3432</x:v>
      </x:c>
      <x:c r="D6459" s="345" t="str">
        <x:f t="shared" si="272"/>
        <x:v>Necklace</x:v>
      </x:c>
      <x:c r="E6459" s="194">
        <x:v>1</x:v>
      </x:c>
    </x:row>
    <x:row r="6460" spans="3:5">
      <x:c r="C6460" s="195" t="s">
        <x:v>9527</x:v>
      </x:c>
      <x:c r="D6460" s="345" t="str">
        <x:f t="shared" si="272"/>
        <x:v>Necklace</x:v>
      </x:c>
      <x:c r="E6460" s="194">
        <x:v>1</x:v>
      </x:c>
    </x:row>
    <x:row r="6461" spans="3:5">
      <x:c r="C6461" s="195" t="s">
        <x:v>11084</x:v>
      </x:c>
      <x:c r="D6461" s="345" t="str">
        <x:f t="shared" si="272"/>
        <x:v>Ring</x:v>
      </x:c>
      <x:c r="E6461" s="194">
        <x:v>1</x:v>
      </x:c>
    </x:row>
    <x:row r="6462" spans="3:5">
      <x:c r="C6462" s="195" t="s">
        <x:v>5952</x:v>
      </x:c>
      <x:c r="D6462" s="345" t="str">
        <x:f t="shared" si="272"/>
        <x:v>Ring</x:v>
      </x:c>
      <x:c r="E6462" s="194">
        <x:v>1</x:v>
      </x:c>
    </x:row>
    <x:row r="6463" spans="1:5">
      <x:c r="A6463" s="186">
        <x:v>46193</x:v>
      </x:c>
      <x:c r="B6463" s="452" t="s">
        <x:v>7734</x:v>
      </x:c>
      <x:c r="E6463" s="194">
        <x:f>SUM(E6455:E6462)</x:f>
        <x:v>8</x:v>
      </x:c>
    </x:row>
    <x:row r="6464" spans="1:5">
      <x:c r="A6464" s="186">
        <x:v>46194</x:v>
      </x:c>
      <x:c r="B6464" s="452" t="s">
        <x:v>7772</x:v>
      </x:c>
      <x:c r="C6464" s="195" t="s">
        <x:v>9535</x:v>
      </x:c>
      <x:c r="D6464" s="194" t="s">
        <x:v>2999</x:v>
      </x:c>
      <x:c r="E6464" s="194">
        <x:v>1</x:v>
      </x:c>
    </x:row>
    <x:row r="6465" spans="3:5">
      <x:c r="C6465" s="195" t="s">
        <x:v>1811</x:v>
      </x:c>
      <x:c r="D6465" s="345" t="str">
        <x:f>IF(MID(C6465,LEN(C6465)-2,1)="1","Earring",IF(MID(C6465,LEN(C6465)-2,1)="2","Necklace",IF(MID(C6465,LEN(C6465)-2,1)="3","Bracelet",IF(MID(C6465,LEN(C6465)-2,1)="4","Ring",IF(MID(C6465,LEN(C6465)-2,1)="5","Anklet","")))))</x:f>
        <x:v>Bracelet</x:v>
      </x:c>
      <x:c r="E6465" s="194">
        <x:v>1</x:v>
      </x:c>
    </x:row>
    <x:row r="6466" spans="3:5">
      <x:c r="C6466" s="195" t="s">
        <x:v>3333</x:v>
      </x:c>
      <x:c r="D6466" s="194" t="s">
        <x:v>6843</x:v>
      </x:c>
      <x:c r="E6466" s="194">
        <x:v>2</x:v>
      </x:c>
    </x:row>
    <x:row r="6467" spans="3:5">
      <x:c r="C6467" s="195" t="s">
        <x:v>6288</x:v>
      </x:c>
      <x:c r="D6467" s="194" t="s">
        <x:v>6843</x:v>
      </x:c>
      <x:c r="E6467" s="194">
        <x:v>1</x:v>
      </x:c>
    </x:row>
    <x:row r="6468" spans="1:5">
      <x:c r="A6468" s="186">
        <x:v>46194</x:v>
      </x:c>
      <x:c r="B6468" s="452" t="s">
        <x:v>7772</x:v>
      </x:c>
      <x:c r="E6468" s="194">
        <x:f>SUM(E6464:E6467)</x:f>
        <x:v>5</x:v>
      </x:c>
    </x:row>
    <x:row r="6469" spans="1:5">
      <x:c r="A6469" s="186">
        <x:v>46195</x:v>
      </x:c>
      <x:c r="B6469" s="452" t="s">
        <x:v>7737</x:v>
      </x:c>
      <x:c r="C6469" s="195" t="s">
        <x:v>3343</x:v>
      </x:c>
      <x:c r="D6469" s="345" t="str">
        <x:f>IF(MID(C6469,LEN(C6469)-2,1)="1","Earring",IF(MID(C6469,LEN(C6469)-2,1)="2","Necklace",IF(MID(C6469,LEN(C6469)-2,1)="3","Bracelet",IF(MID(C6469,LEN(C6469)-2,1)="4","Ring",IF(MID(C6469,LEN(C6469)-2,1)="5","Anklet","")))))</x:f>
        <x:v>Anklet</x:v>
      </x:c>
      <x:c r="E6469" s="194">
        <x:v>1</x:v>
      </x:c>
    </x:row>
    <x:row r="6470" spans="3:5">
      <x:c r="C6470" s="195" t="s">
        <x:v>1905</x:v>
      </x:c>
      <x:c r="D6470" s="345" t="str">
        <x:f>IF(MID(C6470,LEN(C6470)-2,1)="1","Earring",IF(MID(C6470,LEN(C6470)-2,1)="2","Necklace",IF(MID(C6470,LEN(C6470)-2,1)="3","Bracelet",IF(MID(C6470,LEN(C6470)-2,1)="4","Ring",IF(MID(C6470,LEN(C6470)-2,1)="5","Anklet","")))))</x:f>
        <x:v>Bracelet</x:v>
      </x:c>
      <x:c r="E6470" s="194">
        <x:v>1</x:v>
      </x:c>
    </x:row>
    <x:row r="6471" spans="3:5">
      <x:c r="C6471" s="195" t="s">
        <x:v>3281</x:v>
      </x:c>
      <x:c r="D6471" s="345" t="str">
        <x:f>IF(MID(C6471,LEN(C6471)-2,1)="1","Earring",IF(MID(C6471,LEN(C6471)-2,1)="2","Necklace",IF(MID(C6471,LEN(C6471)-2,1)="3","Bracelet",IF(MID(C6471,LEN(C6471)-2,1)="4","Ring",IF(MID(C6471,LEN(C6471)-2,1)="5","Anklet","")))))</x:f>
        <x:v>Bracelet</x:v>
      </x:c>
      <x:c r="E6471" s="194">
        <x:v>1</x:v>
      </x:c>
    </x:row>
    <x:row r="6472" spans="3:5">
      <x:c r="C6472" s="195" t="s">
        <x:v>4806</x:v>
      </x:c>
      <x:c r="D6472" s="194" t="s">
        <x:v>6843</x:v>
      </x:c>
      <x:c r="E6472" s="194">
        <x:v>1</x:v>
      </x:c>
    </x:row>
    <x:row r="6473" spans="3:5">
      <x:c r="C6473" s="195" t="s">
        <x:v>1914</x:v>
      </x:c>
      <x:c r="D6473" s="345" t="str">
        <x:f>IF(MID(C6473,LEN(C6473)-2,1)="1","Earring",IF(MID(C6473,LEN(C6473)-2,1)="2","Necklace",IF(MID(C6473,LEN(C6473)-2,1)="3","Bracelet",IF(MID(C6473,LEN(C6473)-2,1)="4","Ring",IF(MID(C6473,LEN(C6473)-2,1)="5","Anklet","")))))</x:f>
        <x:v>Necklace</x:v>
      </x:c>
      <x:c r="E6473" s="194">
        <x:v>1</x:v>
      </x:c>
    </x:row>
    <x:row r="6474" spans="3:5">
      <x:c r="C6474" s="195" t="s">
        <x:v>11075</x:v>
      </x:c>
      <x:c r="D6474" s="345" t="str">
        <x:f>IF(MID(C6474,LEN(C6474)-2,1)="1","Earring",IF(MID(C6474,LEN(C6474)-2,1)="2","Necklace",IF(MID(C6474,LEN(C6474)-2,1)="3","Bracelet",IF(MID(C6474,LEN(C6474)-2,1)="4","Ring",IF(MID(C6474,LEN(C6474)-2,1)="5","Anklet","")))))</x:f>
        <x:v>Ring</x:v>
      </x:c>
      <x:c r="E6474" s="194">
        <x:v>1</x:v>
      </x:c>
    </x:row>
    <x:row r="6475" spans="1:5">
      <x:c r="A6475" s="186">
        <x:v>46195</x:v>
      </x:c>
      <x:c r="B6475" s="452" t="s">
        <x:v>7737</x:v>
      </x:c>
      <x:c r="E6475" s="194">
        <x:f>SUM(E6469:E6474)</x:f>
        <x:v>6</x:v>
      </x:c>
    </x:row>
    <x:row r="6476" spans="1:5">
      <x:c r="A6476" s="186">
        <x:v>46196</x:v>
      </x:c>
      <x:c r="B6476" s="452" t="s">
        <x:v>7779</x:v>
      </x:c>
      <x:c r="C6476" s="195" t="s">
        <x:v>3468</x:v>
      </x:c>
      <x:c r="D6476" s="194" t="s">
        <x:v>6795</x:v>
      </x:c>
      <x:c r="E6476" s="194">
        <x:v>1</x:v>
      </x:c>
    </x:row>
    <x:row r="6477" spans="3:5">
      <x:c r="C6477" s="195" t="s">
        <x:v>3326</x:v>
      </x:c>
      <x:c r="D6477" s="345" t="str">
        <x:f>IF(MID(C6477,LEN(C6477)-2,1)="1","Earring",IF(MID(C6477,LEN(C6477)-2,1)="2","Necklace",IF(MID(C6477,LEN(C6477)-2,1)="3","Bracelet",IF(MID(C6477,LEN(C6477)-2,1)="4","Ring",IF(MID(C6477,LEN(C6477)-2,1)="5","Anklet","")))))</x:f>
        <x:v>Bracelet</x:v>
      </x:c>
      <x:c r="E6477" s="194">
        <x:v>1</x:v>
      </x:c>
    </x:row>
    <x:row r="6478" spans="3:5">
      <x:c r="C6478" s="195" t="s">
        <x:v>6253</x:v>
      </x:c>
      <x:c r="D6478" s="345" t="str">
        <x:f>IF(MID(C6478,LEN(C6478)-2,1)="1","Earring",IF(MID(C6478,LEN(C6478)-2,1)="2","Necklace",IF(MID(C6478,LEN(C6478)-2,1)="3","Bracelet",IF(MID(C6478,LEN(C6478)-2,1)="4","Ring",IF(MID(C6478,LEN(C6478)-2,1)="5","Anklet","")))))</x:f>
        <x:v>Earring</x:v>
      </x:c>
      <x:c r="E6478" s="194">
        <x:v>2</x:v>
      </x:c>
    </x:row>
    <x:row r="6479" spans="3:5">
      <x:c r="C6479" s="195" t="s">
        <x:v>11081</x:v>
      </x:c>
      <x:c r="D6479" s="345" t="str">
        <x:f>IF(MID(C6479,LEN(C6479)-2,1)="1","Earring",IF(MID(C6479,LEN(C6479)-2,1)="2","Necklace",IF(MID(C6479,LEN(C6479)-2,1)="3","Bracelet",IF(MID(C6479,LEN(C6479)-2,1)="4","Ring",IF(MID(C6479,LEN(C6479)-2,1)="5","Anklet","")))))</x:f>
        <x:v>Earring</x:v>
      </x:c>
      <x:c r="E6479" s="194">
        <x:v>1</x:v>
      </x:c>
    </x:row>
    <x:row r="6480" spans="3:5">
      <x:c r="C6480" s="195" t="s">
        <x:v>10975</x:v>
      </x:c>
      <x:c r="D6480" s="345" t="str">
        <x:f>IF(MID(C6480,LEN(C6480)-2,1)="1","Earring",IF(MID(C6480,LEN(C6480)-2,1)="2","Necklace",IF(MID(C6480,LEN(C6480)-2,1)="3","Bracelet",IF(MID(C6480,LEN(C6480)-2,1)="4","Ring",IF(MID(C6480,LEN(C6480)-2,1)="5","Anklet","")))))</x:f>
        <x:v>Earring</x:v>
      </x:c>
      <x:c r="E6480" s="194">
        <x:v>1</x:v>
      </x:c>
    </x:row>
    <x:row r="6481" spans="3:5">
      <x:c r="C6481" s="195" t="s">
        <x:v>6180</x:v>
      </x:c>
      <x:c r="D6481" s="194" t="s">
        <x:v>6843</x:v>
      </x:c>
      <x:c r="E6481" s="194">
        <x:v>1</x:v>
      </x:c>
    </x:row>
    <x:row r="6482" spans="3:5">
      <x:c r="C6482" s="195" t="s">
        <x:v>6207</x:v>
      </x:c>
      <x:c r="D6482" s="345" t="str">
        <x:f>IF(MID(C6482,LEN(C6482)-2,1)="1","Earring",IF(MID(C6482,LEN(C6482)-2,1)="2","Necklace",IF(MID(C6482,LEN(C6482)-2,1)="3","Bracelet",IF(MID(C6482,LEN(C6482)-2,1)="4","Ring",IF(MID(C6482,LEN(C6482)-2,1)="5","Anklet","")))))</x:f>
        <x:v>Necklace</x:v>
      </x:c>
      <x:c r="E6482" s="194">
        <x:v>1</x:v>
      </x:c>
    </x:row>
    <x:row r="6483" spans="3:5">
      <x:c r="C6483" s="195" t="s">
        <x:v>6749</x:v>
      </x:c>
      <x:c r="D6483" s="345" t="str">
        <x:f>IF(MID(C6483,LEN(C6483)-2,1)="1","Earring",IF(MID(C6483,LEN(C6483)-2,1)="2","Necklace",IF(MID(C6483,LEN(C6483)-2,1)="3","Bracelet",IF(MID(C6483,LEN(C6483)-2,1)="4","Ring",IF(MID(C6483,LEN(C6483)-2,1)="5","Anklet","")))))</x:f>
        <x:v>Necklace</x:v>
      </x:c>
      <x:c r="E6483" s="194">
        <x:v>1</x:v>
      </x:c>
    </x:row>
    <x:row r="6484" spans="3:5">
      <x:c r="C6484" s="195" t="s">
        <x:v>11036</x:v>
      </x:c>
      <x:c r="D6484" s="345" t="str">
        <x:f>IF(MID(C6484,LEN(C6484)-2,1)="1","Earring",IF(MID(C6484,LEN(C6484)-2,1)="2","Necklace",IF(MID(C6484,LEN(C6484)-2,1)="3","Bracelet",IF(MID(C6484,LEN(C6484)-2,1)="4","Ring",IF(MID(C6484,LEN(C6484)-2,1)="5","Anklet","")))))</x:f>
        <x:v>Ring</x:v>
      </x:c>
      <x:c r="E6484" s="194">
        <x:v>1</x:v>
      </x:c>
    </x:row>
    <x:row r="6485" spans="1:5">
      <x:c r="A6485" s="186">
        <x:v>46196</x:v>
      </x:c>
      <x:c r="B6485" s="452" t="s">
        <x:v>7779</x:v>
      </x:c>
      <x:c r="E6485" s="194">
        <x:f>SUM(E6476:E6484)</x:f>
        <x:v>10</x:v>
      </x:c>
    </x:row>
    <x:row r="6486" spans="1:5">
      <x:c r="A6486" s="186">
        <x:v>46197</x:v>
      </x:c>
      <x:c r="B6486" s="452" t="s">
        <x:v>7762</x:v>
      </x:c>
      <x:c r="C6486" s="195" t="s">
        <x:v>2351</x:v>
      </x:c>
      <x:c r="D6486" s="194" t="s">
        <x:v>2999</x:v>
      </x:c>
      <x:c r="E6486" s="194">
        <x:v>1</x:v>
      </x:c>
    </x:row>
    <x:row r="6487" spans="1:5">
      <x:c r="A6487" s="181" t="s">
        <x:v>246</x:v>
      </x:c>
      <x:c r="C6487" s="195" t="s">
        <x:v>4630</x:v>
      </x:c>
      <x:c r="D6487" s="194" t="s">
        <x:v>2999</x:v>
      </x:c>
      <x:c r="E6487" s="194">
        <x:v>1</x:v>
      </x:c>
    </x:row>
    <x:row r="6488" spans="3:5">
      <x:c r="C6488" s="195" t="s">
        <x:v>8228</x:v>
      </x:c>
      <x:c r="D6488" s="345" t="str">
        <x:f>IF(MID(C6488,LEN(C6488)-2,1)="1","Earring",IF(MID(C6488,LEN(C6488)-2,1)="2","Necklace",IF(MID(C6488,LEN(C6488)-2,1)="3","Bracelet",IF(MID(C6488,LEN(C6488)-2,1)="4","Ring",IF(MID(C6488,LEN(C6488)-2,1)="5","Anklet","")))))</x:f>
        <x:v>Earring</x:v>
      </x:c>
      <x:c r="E6488" s="194">
        <x:v>3</x:v>
      </x:c>
    </x:row>
    <x:row r="6489" spans="3:5">
      <x:c r="C6489" s="195" t="s">
        <x:v>11102</x:v>
      </x:c>
      <x:c r="D6489" s="345" t="str">
        <x:f>IF(MID(C6489,LEN(C6489)-2,1)="1","Earring",IF(MID(C6489,LEN(C6489)-2,1)="2","Necklace",IF(MID(C6489,LEN(C6489)-2,1)="3","Bracelet",IF(MID(C6489,LEN(C6489)-2,1)="4","Ring",IF(MID(C6489,LEN(C6489)-2,1)="5","Anklet","")))))</x:f>
        <x:v>Earring</x:v>
      </x:c>
      <x:c r="E6489" s="194">
        <x:v>1</x:v>
      </x:c>
    </x:row>
    <x:row r="6490" spans="3:5">
      <x:c r="C6490" s="195" t="s">
        <x:v>6288</x:v>
      </x:c>
      <x:c r="D6490" s="194" t="s">
        <x:v>6843</x:v>
      </x:c>
      <x:c r="E6490" s="194">
        <x:v>2</x:v>
      </x:c>
    </x:row>
    <x:row r="6491" spans="3:5">
      <x:c r="C6491" s="195" t="s">
        <x:v>4689</x:v>
      </x:c>
      <x:c r="D6491" s="345" t="str">
        <x:f>IF(MID(C6491,LEN(C6491)-2,1)="1","Earring",IF(MID(C6491,LEN(C6491)-2,1)="2","Necklace",IF(MID(C6491,LEN(C6491)-2,1)="3","Bracelet",IF(MID(C6491,LEN(C6491)-2,1)="4","Ring",IF(MID(C6491,LEN(C6491)-2,1)="5","Anklet","")))))</x:f>
        <x:v>Necklace</x:v>
      </x:c>
      <x:c r="E6491" s="194">
        <x:v>1</x:v>
      </x:c>
    </x:row>
    <x:row r="6492" spans="3:5">
      <x:c r="C6492" s="195" t="s">
        <x:v>3378</x:v>
      </x:c>
      <x:c r="D6492" s="345" t="str">
        <x:f>IF(MID(C6492,LEN(C6492)-2,1)="1","Earring",IF(MID(C6492,LEN(C6492)-2,1)="2","Necklace",IF(MID(C6492,LEN(C6492)-2,1)="3","Bracelet",IF(MID(C6492,LEN(C6492)-2,1)="4","Ring",IF(MID(C6492,LEN(C6492)-2,1)="5","Anklet","")))))</x:f>
        <x:v>Ring</x:v>
      </x:c>
      <x:c r="E6492" s="194">
        <x:v>1</x:v>
      </x:c>
    </x:row>
    <x:row r="6493" spans="3:5">
      <x:c r="C6493" s="195" t="s">
        <x:v>11020</x:v>
      </x:c>
      <x:c r="D6493" s="345" t="str">
        <x:f>IF(MID(C6493,LEN(C6493)-2,1)="1","Earring",IF(MID(C6493,LEN(C6493)-2,1)="2","Necklace",IF(MID(C6493,LEN(C6493)-2,1)="3","Bracelet",IF(MID(C6493,LEN(C6493)-2,1)="4","Ring",IF(MID(C6493,LEN(C6493)-2,1)="5","Anklet","")))))</x:f>
        <x:v>Ring</x:v>
      </x:c>
      <x:c r="E6493" s="194">
        <x:v>1</x:v>
      </x:c>
    </x:row>
    <x:row r="6494" spans="3:5">
      <x:c r="C6494" s="195" t="s">
        <x:v>10932</x:v>
      </x:c>
      <x:c r="D6494" s="345" t="str">
        <x:f>IF(MID(C6494,LEN(C6494)-2,1)="1","Earring",IF(MID(C6494,LEN(C6494)-2,1)="2","Necklace",IF(MID(C6494,LEN(C6494)-2,1)="3","Bracelet",IF(MID(C6494,LEN(C6494)-2,1)="4","Ring",IF(MID(C6494,LEN(C6494)-2,1)="5","Anklet","")))))</x:f>
        <x:v>Ring</x:v>
      </x:c>
      <x:c r="E6494" s="194">
        <x:v>1</x:v>
      </x:c>
    </x:row>
    <x:row r="6495" spans="1:5">
      <x:c r="A6495" s="186">
        <x:v>46197</x:v>
      </x:c>
      <x:c r="B6495" s="452" t="s">
        <x:v>7762</x:v>
      </x:c>
      <x:c r="E6495" s="194">
        <x:f>SUM(E6486:E6494)</x:f>
        <x:v>12</x:v>
      </x:c>
    </x:row>
    <x:row r="6496" spans="1:5">
      <x:c r="A6496" s="186">
        <x:v>46198</x:v>
      </x:c>
      <x:c r="B6496" s="452" t="s">
        <x:v>7753</x:v>
      </x:c>
      <x:c r="C6496" s="195" t="s">
        <x:v>8789</x:v>
      </x:c>
      <x:c r="D6496" s="194" t="s">
        <x:v>2999</x:v>
      </x:c>
      <x:c r="E6496" s="194">
        <x:v>1</x:v>
      </x:c>
    </x:row>
    <x:row r="6497" spans="3:5">
      <x:c r="C6497" s="195" t="s">
        <x:v>4366</x:v>
      </x:c>
      <x:c r="D6497" s="194" t="s">
        <x:v>2999</x:v>
      </x:c>
      <x:c r="E6497" s="194">
        <x:v>1</x:v>
      </x:c>
    </x:row>
    <x:row r="6498" spans="3:5">
      <x:c r="C6498" s="195" t="s">
        <x:v>11012</x:v>
      </x:c>
      <x:c r="D6498" s="345" t="str">
        <x:f>IF(MID(C6498,LEN(C6498)-2,1)="1","Earring",IF(MID(C6498,LEN(C6498)-2,1)="2","Necklace",IF(MID(C6498,LEN(C6498)-2,1)="3","Bracelet",IF(MID(C6498,LEN(C6498)-2,1)="4","Ring",IF(MID(C6498,LEN(C6498)-2,1)="5","Anklet","")))))</x:f>
        <x:v>Bracelet</x:v>
      </x:c>
      <x:c r="E6498" s="194">
        <x:v>1</x:v>
      </x:c>
    </x:row>
    <x:row r="6499" spans="3:5">
      <x:c r="C6499" s="195" t="s">
        <x:v>10946</x:v>
      </x:c>
      <x:c r="D6499" s="345" t="str">
        <x:f>IF(MID(C6499,LEN(C6499)-2,1)="1","Earring",IF(MID(C6499,LEN(C6499)-2,1)="2","Necklace",IF(MID(C6499,LEN(C6499)-2,1)="3","Bracelet",IF(MID(C6499,LEN(C6499)-2,1)="4","Ring",IF(MID(C6499,LEN(C6499)-2,1)="5","Anklet","")))))</x:f>
        <x:v>Bracelet</x:v>
      </x:c>
      <x:c r="E6499" s="194">
        <x:v>1</x:v>
      </x:c>
    </x:row>
    <x:row r="6500" spans="3:5">
      <x:c r="C6500" s="195" t="s">
        <x:v>5653</x:v>
      </x:c>
      <x:c r="D6500" s="194" t="s">
        <x:v>1924</x:v>
      </x:c>
      <x:c r="E6500" s="194">
        <x:v>1</x:v>
      </x:c>
    </x:row>
    <x:row r="6501" spans="3:5">
      <x:c r="C6501" s="195" t="s">
        <x:v>10959</x:v>
      </x:c>
      <x:c r="D6501" s="345" t="str">
        <x:f>IF(MID(C6501,LEN(C6501)-2,1)="1","Earring",IF(MID(C6501,LEN(C6501)-2,1)="2","Necklace",IF(MID(C6501,LEN(C6501)-2,1)="3","Bracelet",IF(MID(C6501,LEN(C6501)-2,1)="4","Ring",IF(MID(C6501,LEN(C6501)-2,1)="5","Anklet","")))))</x:f>
        <x:v>Earring</x:v>
      </x:c>
      <x:c r="E6501" s="194">
        <x:v>1</x:v>
      </x:c>
    </x:row>
    <x:row r="6502" spans="3:5">
      <x:c r="C6502" s="195" t="s">
        <x:v>1802</x:v>
      </x:c>
      <x:c r="D6502" s="345" t="str">
        <x:f t="shared" ref="D6502:D6506" si="273">IF(MID(C6502,LEN(C6502)-2,1)="1","Earring",IF(MID(C6502,LEN(C6502)-2,1)="2","Necklace",IF(MID(C6502,LEN(C6502)-2,1)="3","Bracelet",IF(MID(C6502,LEN(C6502)-2,1)="4","Ring",IF(MID(C6502,LEN(C6502)-2,1)="5","Anklet","")))))</x:f>
        <x:v>Necklace</x:v>
      </x:c>
      <x:c r="E6502" s="194">
        <x:v>1</x:v>
      </x:c>
    </x:row>
    <x:row r="6503" spans="3:5">
      <x:c r="C6503" s="195" t="s">
        <x:v>1904</x:v>
      </x:c>
      <x:c r="D6503" s="345" t="str">
        <x:f t="shared" si="273"/>
        <x:v>Necklace</x:v>
      </x:c>
      <x:c r="E6503" s="194">
        <x:v>1</x:v>
      </x:c>
    </x:row>
    <x:row r="6504" spans="3:5">
      <x:c r="C6504" s="195" t="s">
        <x:v>4781</x:v>
      </x:c>
      <x:c r="D6504" s="345" t="str">
        <x:f t="shared" si="273"/>
        <x:v>Necklace</x:v>
      </x:c>
      <x:c r="E6504" s="194">
        <x:v>1</x:v>
      </x:c>
    </x:row>
    <x:row r="6505" spans="3:5">
      <x:c r="C6505" s="195" t="s">
        <x:v>1837</x:v>
      </x:c>
      <x:c r="D6505" s="345" t="str">
        <x:f t="shared" si="273"/>
        <x:v>Necklace</x:v>
      </x:c>
      <x:c r="E6505" s="194">
        <x:v>1</x:v>
      </x:c>
    </x:row>
    <x:row r="6506" spans="3:5">
      <x:c r="C6506" s="195" t="s">
        <x:v>11000</x:v>
      </x:c>
      <x:c r="D6506" s="345" t="str">
        <x:f t="shared" si="273"/>
        <x:v>Ring</x:v>
      </x:c>
      <x:c r="E6506" s="194">
        <x:v>1</x:v>
      </x:c>
    </x:row>
    <x:row r="6507" spans="1:5">
      <x:c r="A6507" s="186">
        <x:v>46198</x:v>
      </x:c>
      <x:c r="B6507" s="452" t="s">
        <x:v>7753</x:v>
      </x:c>
      <x:c r="E6507" s="194">
        <x:f>SUM(E6496:E6506)</x:f>
        <x:v>11</x:v>
      </x:c>
    </x:row>
    <x:row r="6508" spans="1:5">
      <x:c r="A6508" s="186">
        <x:v>46199</x:v>
      </x:c>
      <x:c r="B6508" s="452" t="s">
        <x:v>7716</x:v>
      </x:c>
      <x:c r="C6508" s="195" t="s">
        <x:v>10987</x:v>
      </x:c>
      <x:c r="D6508" s="345" t="str">
        <x:f t="shared" ref="D6508:D6515" si="274">IF(MID(C6508,LEN(C6508)-2,1)="1","Earring",IF(MID(C6508,LEN(C6508)-2,1)="2","Necklace",IF(MID(C6508,LEN(C6508)-2,1)="3","Bracelet",IF(MID(C6508,LEN(C6508)-2,1)="4","Ring",IF(MID(C6508,LEN(C6508)-2,1)="5","Anklet","")))))</x:f>
        <x:v>Anklet</x:v>
      </x:c>
      <x:c r="E6508" s="194">
        <x:v>1</x:v>
      </x:c>
    </x:row>
    <x:row r="6509" spans="3:5">
      <x:c r="C6509" s="195" t="s">
        <x:v>11106</x:v>
      </x:c>
      <x:c r="D6509" s="345" t="str">
        <x:f t="shared" si="274"/>
        <x:v>Bracelet</x:v>
      </x:c>
      <x:c r="E6509" s="194">
        <x:v>1</x:v>
      </x:c>
    </x:row>
    <x:row r="6510" spans="3:5">
      <x:c r="C6510" s="195" t="s">
        <x:v>6733</x:v>
      </x:c>
      <x:c r="D6510" s="345" t="str">
        <x:f t="shared" si="274"/>
        <x:v>Bracelet</x:v>
      </x:c>
      <x:c r="E6510" s="194">
        <x:v>1</x:v>
      </x:c>
    </x:row>
    <x:row r="6511" spans="3:5">
      <x:c r="C6511" s="195" t="s">
        <x:v>10988</x:v>
      </x:c>
      <x:c r="D6511" s="345" t="str">
        <x:f t="shared" si="274"/>
        <x:v>Bracelet</x:v>
      </x:c>
      <x:c r="E6511" s="194">
        <x:v>1</x:v>
      </x:c>
    </x:row>
    <x:row r="6512" spans="3:5">
      <x:c r="C6512" s="195" t="s">
        <x:v>6253</x:v>
      </x:c>
      <x:c r="D6512" s="345" t="str">
        <x:f t="shared" si="274"/>
        <x:v>Earring</x:v>
      </x:c>
      <x:c r="E6512" s="194">
        <x:v>1</x:v>
      </x:c>
    </x:row>
    <x:row r="6513" spans="3:5">
      <x:c r="C6513" s="195" t="s">
        <x:v>4684</x:v>
      </x:c>
      <x:c r="D6513" s="345" t="str">
        <x:f t="shared" si="274"/>
        <x:v>Earring</x:v>
      </x:c>
      <x:c r="E6513" s="194">
        <x:v>1</x:v>
      </x:c>
    </x:row>
    <x:row r="6514" spans="3:5">
      <x:c r="C6514" s="195" t="s">
        <x:v>3445</x:v>
      </x:c>
      <x:c r="D6514" s="345" t="str">
        <x:f t="shared" si="274"/>
        <x:v>Earring</x:v>
      </x:c>
      <x:c r="E6514" s="194">
        <x:v>1</x:v>
      </x:c>
    </x:row>
    <x:row r="6515" spans="3:5">
      <x:c r="C6515" s="195" t="s">
        <x:v>6782</x:v>
      </x:c>
      <x:c r="D6515" s="345" t="str">
        <x:f t="shared" si="274"/>
        <x:v>Earring</x:v>
      </x:c>
      <x:c r="E6515" s="194">
        <x:v>1</x:v>
      </x:c>
    </x:row>
    <x:row r="6516" spans="3:5">
      <x:c r="C6516" s="195" t="s">
        <x:v>4497</x:v>
      </x:c>
      <x:c r="D6516" s="194" t="s">
        <x:v>6843</x:v>
      </x:c>
      <x:c r="E6516" s="194">
        <x:v>1</x:v>
      </x:c>
    </x:row>
    <x:row r="6517" spans="3:5">
      <x:c r="C6517" s="195" t="s">
        <x:v>6180</x:v>
      </x:c>
      <x:c r="D6517" s="194" t="s">
        <x:v>6843</x:v>
      </x:c>
      <x:c r="E6517" s="194">
        <x:v>1</x:v>
      </x:c>
    </x:row>
    <x:row r="6518" spans="3:5">
      <x:c r="C6518" s="195" t="s">
        <x:v>6288</x:v>
      </x:c>
      <x:c r="D6518" s="194" t="s">
        <x:v>6843</x:v>
      </x:c>
      <x:c r="E6518" s="194">
        <x:v>1</x:v>
      </x:c>
    </x:row>
    <x:row r="6519" spans="3:5">
      <x:c r="C6519" s="195" t="s">
        <x:v>10984</x:v>
      </x:c>
      <x:c r="D6519" s="345" t="str">
        <x:f t="shared" ref="D6519:D6524" si="275">IF(MID(C6519,LEN(C6519)-2,1)="1","Earring",IF(MID(C6519,LEN(C6519)-2,1)="2","Necklace",IF(MID(C6519,LEN(C6519)-2,1)="3","Bracelet",IF(MID(C6519,LEN(C6519)-2,1)="4","Ring",IF(MID(C6519,LEN(C6519)-2,1)="5","Anklet","")))))</x:f>
        <x:v>Necklace</x:v>
      </x:c>
      <x:c r="E6519" s="194">
        <x:v>1</x:v>
      </x:c>
    </x:row>
    <x:row r="6520" spans="3:5">
      <x:c r="C6520" s="195" t="s">
        <x:v>4747</x:v>
      </x:c>
      <x:c r="D6520" s="345" t="str">
        <x:f t="shared" si="275"/>
        <x:v>Necklace</x:v>
      </x:c>
      <x:c r="E6520" s="194">
        <x:v>1</x:v>
      </x:c>
    </x:row>
    <x:row r="6521" spans="3:5">
      <x:c r="C6521" s="195" t="s">
        <x:v>6146</x:v>
      </x:c>
      <x:c r="D6521" s="345" t="str">
        <x:f t="shared" si="275"/>
        <x:v>Necklace</x:v>
      </x:c>
      <x:c r="E6521" s="194">
        <x:v>1</x:v>
      </x:c>
    </x:row>
    <x:row r="6522" spans="3:5">
      <x:c r="C6522" s="195" t="s">
        <x:v>3423</x:v>
      </x:c>
      <x:c r="D6522" s="345" t="str">
        <x:f t="shared" si="275"/>
        <x:v>Ring</x:v>
      </x:c>
      <x:c r="E6522" s="194">
        <x:v>1</x:v>
      </x:c>
    </x:row>
    <x:row r="6523" spans="3:5">
      <x:c r="C6523" s="195" t="s">
        <x:v>10947</x:v>
      </x:c>
      <x:c r="D6523" s="345" t="str">
        <x:f t="shared" si="275"/>
        <x:v>Ring</x:v>
      </x:c>
      <x:c r="E6523" s="194">
        <x:v>1</x:v>
      </x:c>
    </x:row>
    <x:row r="6524" spans="3:5">
      <x:c r="C6524" s="195" t="s">
        <x:v>10995</x:v>
      </x:c>
      <x:c r="D6524" s="345" t="str">
        <x:f t="shared" si="275"/>
        <x:v>Ring</x:v>
      </x:c>
      <x:c r="E6524" s="194">
        <x:v>1</x:v>
      </x:c>
    </x:row>
    <x:row r="6525" spans="1:5">
      <x:c r="A6525" s="186">
        <x:v>46199</x:v>
      </x:c>
      <x:c r="B6525" s="452" t="s">
        <x:v>7716</x:v>
      </x:c>
      <x:c r="E6525" s="194">
        <x:f>SUM(E6508:E6524)</x:f>
        <x:v>17</x:v>
      </x:c>
    </x:row>
    <x:row r="6526" spans="1:5">
      <x:c r="A6526" s="186">
        <x:v>46200</x:v>
      </x:c>
      <x:c r="B6526" s="452" t="s">
        <x:v>7734</x:v>
      </x:c>
      <x:c r="C6526" s="195" t="s">
        <x:v>11023</x:v>
      </x:c>
      <x:c r="D6526" s="194" t="s">
        <x:v>2999</x:v>
      </x:c>
      <x:c r="E6526" s="194">
        <x:v>1</x:v>
      </x:c>
    </x:row>
    <x:row r="6527" spans="3:5">
      <x:c r="C6527" s="195" t="s">
        <x:v>10985</x:v>
      </x:c>
      <x:c r="D6527" s="345" t="str">
        <x:f t="shared" ref="D6527:D6543" si="276">IF(MID(C6527,LEN(C6527)-2,1)="1","Earring",IF(MID(C6527,LEN(C6527)-2,1)="2","Necklace",IF(MID(C6527,LEN(C6527)-2,1)="3","Bracelet",IF(MID(C6527,LEN(C6527)-2,1)="4","Ring",IF(MID(C6527,LEN(C6527)-2,1)="5","Anklet","")))))</x:f>
        <x:v>Bracelet</x:v>
      </x:c>
      <x:c r="E6527" s="194">
        <x:v>1</x:v>
      </x:c>
    </x:row>
    <x:row r="6528" spans="3:5">
      <x:c r="C6528" s="195" t="s">
        <x:v>4648</x:v>
      </x:c>
      <x:c r="D6528" s="345" t="str">
        <x:f t="shared" si="276"/>
        <x:v>Bracelet</x:v>
      </x:c>
      <x:c r="E6528" s="194">
        <x:v>1</x:v>
      </x:c>
    </x:row>
    <x:row r="6529" spans="3:5">
      <x:c r="C6529" s="195" t="s">
        <x:v>11011</x:v>
      </x:c>
      <x:c r="D6529" s="345" t="str">
        <x:f t="shared" si="276"/>
        <x:v>Bracelet</x:v>
      </x:c>
      <x:c r="E6529" s="194">
        <x:v>1</x:v>
      </x:c>
    </x:row>
    <x:row r="6530" spans="3:5">
      <x:c r="C6530" s="195" t="s">
        <x:v>3326</x:v>
      </x:c>
      <x:c r="D6530" s="345" t="str">
        <x:f t="shared" si="276"/>
        <x:v>Bracelet</x:v>
      </x:c>
      <x:c r="E6530" s="194">
        <x:v>1</x:v>
      </x:c>
    </x:row>
    <x:row r="6531" spans="3:5">
      <x:c r="C6531" s="195" t="s">
        <x:v>4634</x:v>
      </x:c>
      <x:c r="D6531" s="345" t="str">
        <x:f t="shared" si="276"/>
        <x:v>Earring</x:v>
      </x:c>
      <x:c r="E6531" s="194">
        <x:v>2</x:v>
      </x:c>
    </x:row>
    <x:row r="6532" spans="3:5">
      <x:c r="C6532" s="195" t="s">
        <x:v>6286</x:v>
      </x:c>
      <x:c r="D6532" s="345" t="str">
        <x:f t="shared" si="276"/>
        <x:v>Earring</x:v>
      </x:c>
      <x:c r="E6532" s="194">
        <x:v>1</x:v>
      </x:c>
    </x:row>
    <x:row r="6533" spans="3:5">
      <x:c r="C6533" s="195" t="s">
        <x:v>3449</x:v>
      </x:c>
      <x:c r="D6533" s="345" t="str">
        <x:f t="shared" si="276"/>
        <x:v>Earring</x:v>
      </x:c>
      <x:c r="E6533" s="194">
        <x:v>1</x:v>
      </x:c>
    </x:row>
    <x:row r="6534" spans="3:5">
      <x:c r="C6534" s="195" t="s">
        <x:v>1922</x:v>
      </x:c>
      <x:c r="D6534" s="345" t="str">
        <x:f t="shared" si="276"/>
        <x:v>Earring</x:v>
      </x:c>
      <x:c r="E6534" s="194">
        <x:v>1</x:v>
      </x:c>
    </x:row>
    <x:row r="6535" spans="3:5">
      <x:c r="C6535" s="195" t="s">
        <x:v>1902</x:v>
      </x:c>
      <x:c r="D6535" s="345" t="str">
        <x:f t="shared" si="276"/>
        <x:v>Earring</x:v>
      </x:c>
      <x:c r="E6535" s="194">
        <x:v>1</x:v>
      </x:c>
    </x:row>
    <x:row r="6536" spans="3:5">
      <x:c r="C6536" s="195" t="s">
        <x:v>4752</x:v>
      </x:c>
      <x:c r="D6536" s="345" t="str">
        <x:f t="shared" si="276"/>
        <x:v>Necklace</x:v>
      </x:c>
      <x:c r="E6536" s="194">
        <x:v>1</x:v>
      </x:c>
    </x:row>
    <x:row r="6537" spans="3:5">
      <x:c r="C6537" s="195" t="s">
        <x:v>4725</x:v>
      </x:c>
      <x:c r="D6537" s="345" t="str">
        <x:f t="shared" si="276"/>
        <x:v>Necklace</x:v>
      </x:c>
      <x:c r="E6537" s="194">
        <x:v>1</x:v>
      </x:c>
    </x:row>
    <x:row r="6538" spans="3:5">
      <x:c r="C6538" s="195" t="s">
        <x:v>11001</x:v>
      </x:c>
      <x:c r="D6538" s="345" t="str">
        <x:f t="shared" si="276"/>
        <x:v>Necklace</x:v>
      </x:c>
      <x:c r="E6538" s="194">
        <x:v>1</x:v>
      </x:c>
    </x:row>
    <x:row r="6539" spans="3:5">
      <x:c r="C6539" s="195" t="s">
        <x:v>1837</x:v>
      </x:c>
      <x:c r="D6539" s="345" t="str">
        <x:f t="shared" si="276"/>
        <x:v>Necklace</x:v>
      </x:c>
      <x:c r="E6539" s="194">
        <x:v>1</x:v>
      </x:c>
    </x:row>
    <x:row r="6540" spans="3:5">
      <x:c r="C6540" s="195" t="s">
        <x:v>3462</x:v>
      </x:c>
      <x:c r="D6540" s="345" t="str">
        <x:f t="shared" si="276"/>
        <x:v>Necklace</x:v>
      </x:c>
      <x:c r="E6540" s="194">
        <x:v>2</x:v>
      </x:c>
    </x:row>
    <x:row r="6541" spans="3:5">
      <x:c r="C6541" s="195" t="s">
        <x:v>3460</x:v>
      </x:c>
      <x:c r="D6541" s="345" t="str">
        <x:f t="shared" si="276"/>
        <x:v>Necklace</x:v>
      </x:c>
      <x:c r="E6541" s="194">
        <x:v>1</x:v>
      </x:c>
    </x:row>
    <x:row r="6542" spans="3:5">
      <x:c r="C6542" s="195" t="s">
        <x:v>10960</x:v>
      </x:c>
      <x:c r="D6542" s="345" t="str">
        <x:f t="shared" si="276"/>
        <x:v>Ring</x:v>
      </x:c>
      <x:c r="E6542" s="194">
        <x:v>1</x:v>
      </x:c>
    </x:row>
    <x:row r="6543" spans="3:5">
      <x:c r="C6543" s="195" t="s">
        <x:v>10932</x:v>
      </x:c>
      <x:c r="D6543" s="345" t="str">
        <x:f t="shared" si="276"/>
        <x:v>Ring</x:v>
      </x:c>
      <x:c r="E6543" s="194">
        <x:v>1</x:v>
      </x:c>
    </x:row>
    <x:row r="6544" spans="1:5">
      <x:c r="A6544" s="186">
        <x:v>46200</x:v>
      </x:c>
      <x:c r="B6544" s="452" t="s">
        <x:v>7734</x:v>
      </x:c>
      <x:c r="E6544" s="194">
        <x:f>SUM(E6526:E6543)</x:f>
        <x:v>20</x:v>
      </x:c>
    </x:row>
    <x:row r="6545" spans="1:5">
      <x:c r="A6545" s="186">
        <x:v>46201</x:v>
      </x:c>
      <x:c r="B6545" s="452" t="s">
        <x:v>7772</x:v>
      </x:c>
      <x:c r="C6545" s="195" t="s">
        <x:v>11166</x:v>
      </x:c>
      <x:c r="D6545" s="194" t="s">
        <x:v>2999</x:v>
      </x:c>
      <x:c r="E6545" s="194">
        <x:v>1</x:v>
      </x:c>
    </x:row>
    <x:row r="6546" spans="3:5">
      <x:c r="C6546" s="195" t="s">
        <x:v>5890</x:v>
      </x:c>
      <x:c r="D6546" s="194" t="s">
        <x:v>2999</x:v>
      </x:c>
      <x:c r="E6546" s="194">
        <x:v>1</x:v>
      </x:c>
    </x:row>
    <x:row r="6547" spans="3:5">
      <x:c r="C6547" s="195" t="s">
        <x:v>11108</x:v>
      </x:c>
      <x:c r="D6547" s="194" t="s">
        <x:v>3010</x:v>
      </x:c>
      <x:c r="E6547" s="194">
        <x:v>1</x:v>
      </x:c>
    </x:row>
    <x:row r="6548" spans="3:5">
      <x:c r="C6548" s="195" t="s">
        <x:v>2122</x:v>
      </x:c>
      <x:c r="D6548" s="345" t="str">
        <x:f>IF(MID(C6548,LEN(C6548)-2,1)="1","Earring",IF(MID(C6548,LEN(C6548)-2,1)="2","Necklace",IF(MID(C6548,LEN(C6548)-2,1)="3","Bracelet",IF(MID(C6548,LEN(C6548)-2,1)="4","Ring",IF(MID(C6548,LEN(C6548)-2,1)="5","Anklet","")))))</x:f>
        <x:v>Earring</x:v>
      </x:c>
      <x:c r="E6548" s="194">
        <x:v>1</x:v>
      </x:c>
    </x:row>
    <x:row r="6549" spans="3:5">
      <x:c r="C6549" s="195" t="s">
        <x:v>9228</x:v>
      </x:c>
      <x:c r="D6549" s="345" t="str">
        <x:f t="shared" ref="D6549:D6552" si="277">IF(MID(C6549,LEN(C6549)-2,1)="1","Earring",IF(MID(C6549,LEN(C6549)-2,1)="2","Necklace",IF(MID(C6549,LEN(C6549)-2,1)="3","Bracelet",IF(MID(C6549,LEN(C6549)-2,1)="4","Ring",IF(MID(C6549,LEN(C6549)-2,1)="5","Anklet","")))))</x:f>
        <x:v>Earring</x:v>
      </x:c>
      <x:c r="E6549" s="194">
        <x:v>1</x:v>
      </x:c>
    </x:row>
    <x:row r="6550" spans="3:5">
      <x:c r="C6550" s="195" t="s">
        <x:v>6274</x:v>
      </x:c>
      <x:c r="D6550" s="345" t="str">
        <x:f t="shared" si="277"/>
        <x:v>Earring</x:v>
      </x:c>
      <x:c r="E6550" s="194">
        <x:v>1</x:v>
      </x:c>
    </x:row>
    <x:row r="6551" spans="3:5">
      <x:c r="C6551" s="195" t="s">
        <x:v>4668</x:v>
      </x:c>
      <x:c r="D6551" s="345" t="str">
        <x:f t="shared" si="277"/>
        <x:v>Earring</x:v>
      </x:c>
      <x:c r="E6551" s="194">
        <x:v>1</x:v>
      </x:c>
    </x:row>
    <x:row r="6552" spans="3:5">
      <x:c r="C6552" s="195" t="s">
        <x:v>6661</x:v>
      </x:c>
      <x:c r="D6552" s="345" t="str">
        <x:f t="shared" si="277"/>
        <x:v>Earring</x:v>
      </x:c>
      <x:c r="E6552" s="194">
        <x:v>1</x:v>
      </x:c>
    </x:row>
    <x:row r="6553" spans="3:5">
      <x:c r="C6553" s="195" t="s">
        <x:v>3251</x:v>
      </x:c>
      <x:c r="D6553" s="194" t="s">
        <x:v>6843</x:v>
      </x:c>
      <x:c r="E6553" s="194">
        <x:v>1</x:v>
      </x:c>
    </x:row>
    <x:row r="6554" spans="3:5">
      <x:c r="C6554" s="195" t="s">
        <x:v>10983</x:v>
      </x:c>
      <x:c r="D6554" s="345" t="str">
        <x:f t="shared" ref="D6554:D6558" si="278">IF(MID(C6554,LEN(C6554)-2,1)="1","Earring",IF(MID(C6554,LEN(C6554)-2,1)="2","Necklace",IF(MID(C6554,LEN(C6554)-2,1)="3","Bracelet",IF(MID(C6554,LEN(C6554)-2,1)="4","Ring",IF(MID(C6554,LEN(C6554)-2,1)="5","Anklet","")))))</x:f>
        <x:v>Necklace</x:v>
      </x:c>
      <x:c r="E6554" s="194">
        <x:v>1</x:v>
      </x:c>
    </x:row>
    <x:row r="6555" spans="3:5">
      <x:c r="C6555" s="195" t="s">
        <x:v>1837</x:v>
      </x:c>
      <x:c r="D6555" s="345" t="str">
        <x:f t="shared" si="278"/>
        <x:v>Necklace</x:v>
      </x:c>
      <x:c r="E6555" s="194">
        <x:v>1</x:v>
      </x:c>
    </x:row>
    <x:row r="6556" spans="3:5">
      <x:c r="C6556" s="195" t="s">
        <x:v>4745</x:v>
      </x:c>
      <x:c r="D6556" s="345" t="str">
        <x:f t="shared" si="278"/>
        <x:v>Ring</x:v>
      </x:c>
      <x:c r="E6556" s="194">
        <x:v>1</x:v>
      </x:c>
    </x:row>
    <x:row r="6557" spans="3:5">
      <x:c r="C6557" s="195" t="s">
        <x:v>11103</x:v>
      </x:c>
      <x:c r="D6557" s="345" t="str">
        <x:f t="shared" si="278"/>
        <x:v>Ring</x:v>
      </x:c>
      <x:c r="E6557" s="194">
        <x:v>1</x:v>
      </x:c>
    </x:row>
    <x:row r="6558" spans="3:5">
      <x:c r="C6558" s="195" t="s">
        <x:v>11125</x:v>
      </x:c>
      <x:c r="D6558" s="345" t="str">
        <x:f t="shared" si="278"/>
        <x:v>Ring</x:v>
      </x:c>
      <x:c r="E6558" s="194">
        <x:v>1</x:v>
      </x:c>
    </x:row>
    <x:row r="6559" spans="1:5">
      <x:c r="A6559" s="186">
        <x:v>46201</x:v>
      </x:c>
      <x:c r="B6559" s="452" t="s">
        <x:v>7772</x:v>
      </x:c>
      <x:c r="E6559" s="194">
        <x:f>SUM(E6545:E6558)</x:f>
        <x:v>14</x:v>
      </x:c>
    </x:row>
    <x:row r="6560" spans="1:5">
      <x:c r="A6560" s="186">
        <x:v>46202</x:v>
      </x:c>
      <x:c r="B6560" s="452" t="s">
        <x:v>7737</x:v>
      </x:c>
      <x:c r="C6560" s="195" t="s">
        <x:v>10994</x:v>
      </x:c>
      <x:c r="D6560" s="345" t="str">
        <x:f t="shared" ref="D6560:D6570" si="279">IF(MID(C6560,LEN(C6560)-2,1)="1","Earring",IF(MID(C6560,LEN(C6560)-2,1)="2","Necklace",IF(MID(C6560,LEN(C6560)-2,1)="3","Bracelet",IF(MID(C6560,LEN(C6560)-2,1)="4","Ring",IF(MID(C6560,LEN(C6560)-2,1)="5","Anklet","")))))</x:f>
        <x:v>Bracelet</x:v>
      </x:c>
      <x:c r="E6560" s="194">
        <x:v>1</x:v>
      </x:c>
    </x:row>
    <x:row r="6561" spans="3:5">
      <x:c r="C6561" s="195" t="s">
        <x:v>1865</x:v>
      </x:c>
      <x:c r="D6561" s="345" t="str">
        <x:f t="shared" si="279"/>
        <x:v>Bracelet</x:v>
      </x:c>
      <x:c r="E6561" s="194">
        <x:v>1</x:v>
      </x:c>
    </x:row>
    <x:row r="6562" spans="3:5">
      <x:c r="C6562" s="195" t="s">
        <x:v>3361</x:v>
      </x:c>
      <x:c r="D6562" s="345" t="str">
        <x:f t="shared" si="279"/>
        <x:v>Earring</x:v>
      </x:c>
      <x:c r="E6562" s="194">
        <x:v>1</x:v>
      </x:c>
    </x:row>
    <x:row r="6563" spans="3:5">
      <x:c r="C6563" s="195" t="s">
        <x:v>11024</x:v>
      </x:c>
      <x:c r="D6563" s="345" t="str">
        <x:f t="shared" si="279"/>
        <x:v>Earring</x:v>
      </x:c>
      <x:c r="E6563" s="194">
        <x:v>1</x:v>
      </x:c>
    </x:row>
    <x:row r="6564" spans="3:5">
      <x:c r="C6564" s="195" t="s">
        <x:v>8132</x:v>
      </x:c>
      <x:c r="D6564" s="345" t="str">
        <x:f t="shared" si="279"/>
        <x:v>Earring</x:v>
      </x:c>
      <x:c r="E6564" s="194">
        <x:v>1</x:v>
      </x:c>
    </x:row>
    <x:row r="6565" spans="3:5">
      <x:c r="C6565" s="195" t="s">
        <x:v>9453</x:v>
      </x:c>
      <x:c r="D6565" s="345" t="str">
        <x:f t="shared" si="279"/>
        <x:v>Earring</x:v>
      </x:c>
      <x:c r="E6565" s="194">
        <x:v>1</x:v>
      </x:c>
    </x:row>
    <x:row r="6566" spans="3:5">
      <x:c r="C6566" s="195" t="s">
        <x:v>6133</x:v>
      </x:c>
      <x:c r="D6566" s="345" t="str">
        <x:f t="shared" si="279"/>
        <x:v>Necklace</x:v>
      </x:c>
      <x:c r="E6566" s="194">
        <x:v>1</x:v>
      </x:c>
    </x:row>
    <x:row r="6567" spans="3:5">
      <x:c r="C6567" s="195" t="s">
        <x:v>11143</x:v>
      </x:c>
      <x:c r="D6567" s="345" t="str">
        <x:f t="shared" si="279"/>
        <x:v>Necklace</x:v>
      </x:c>
      <x:c r="E6567" s="194">
        <x:v>1</x:v>
      </x:c>
    </x:row>
    <x:row r="6568" spans="3:5">
      <x:c r="C6568" s="195" t="s">
        <x:v>3247</x:v>
      </x:c>
      <x:c r="D6568" s="345" t="str">
        <x:f t="shared" si="279"/>
        <x:v>Necklace</x:v>
      </x:c>
      <x:c r="E6568" s="194">
        <x:v>1</x:v>
      </x:c>
    </x:row>
    <x:row r="6569" spans="3:5">
      <x:c r="C6569" s="195" t="s">
        <x:v>1837</x:v>
      </x:c>
      <x:c r="D6569" s="345" t="str">
        <x:f t="shared" si="279"/>
        <x:v>Necklace</x:v>
      </x:c>
      <x:c r="E6569" s="194">
        <x:v>1</x:v>
      </x:c>
    </x:row>
    <x:row r="6570" spans="3:5">
      <x:c r="C6570" s="195" t="s">
        <x:v>1828</x:v>
      </x:c>
      <x:c r="D6570" s="345" t="str">
        <x:f t="shared" si="279"/>
        <x:v>Ring</x:v>
      </x:c>
      <x:c r="E6570" s="194">
        <x:v>1</x:v>
      </x:c>
    </x:row>
    <x:row r="6571" spans="1:5">
      <x:c r="A6571" s="186">
        <x:v>46202</x:v>
      </x:c>
      <x:c r="B6571" s="452" t="s">
        <x:v>7737</x:v>
      </x:c>
      <x:c r="E6571" s="194">
        <x:f>SUM(E6560:E6570)</x:f>
        <x:v>11</x:v>
      </x:c>
    </x:row>
    <x:row r="6572" spans="1:5">
      <x:c r="A6572" s="186">
        <x:v>46203</x:v>
      </x:c>
      <x:c r="B6572" s="452" t="s">
        <x:v>7779</x:v>
      </x:c>
      <x:c r="C6572" s="195" t="s">
        <x:v>4612</x:v>
      </x:c>
      <x:c r="D6572" s="194" t="s">
        <x:v>2999</x:v>
      </x:c>
      <x:c r="E6572" s="194">
        <x:v>1</x:v>
      </x:c>
    </x:row>
    <x:row r="6573" spans="3:5">
      <x:c r="C6573" s="195" t="s">
        <x:v>2351</x:v>
      </x:c>
      <x:c r="D6573" s="194" t="s">
        <x:v>2999</x:v>
      </x:c>
      <x:c r="E6573" s="194">
        <x:v>1</x:v>
      </x:c>
    </x:row>
    <x:row r="6574" spans="3:5">
      <x:c r="C6574" s="195" t="s">
        <x:v>4516</x:v>
      </x:c>
      <x:c r="D6574" s="345" t="str">
        <x:f t="shared" ref="D6574:D6577" si="280">IF(MID(C6574,LEN(C6574)-2,1)="1","Earring",IF(MID(C6574,LEN(C6574)-2,1)="2","Necklace",IF(MID(C6574,LEN(C6574)-2,1)="3","Bracelet",IF(MID(C6574,LEN(C6574)-2,1)="4","Ring",IF(MID(C6574,LEN(C6574)-2,1)="5","Anklet","")))))</x:f>
        <x:v>Earring</x:v>
      </x:c>
      <x:c r="E6574" s="194">
        <x:v>1</x:v>
      </x:c>
    </x:row>
    <x:row r="6575" spans="3:5">
      <x:c r="C6575" s="195" t="s">
        <x:v>11019</x:v>
      </x:c>
      <x:c r="D6575" s="345" t="str">
        <x:f t="shared" si="280"/>
        <x:v>Earring</x:v>
      </x:c>
      <x:c r="E6575" s="194">
        <x:v>1</x:v>
      </x:c>
    </x:row>
    <x:row r="6576" spans="3:5">
      <x:c r="C6576" s="195" t="s">
        <x:v>10926</x:v>
      </x:c>
      <x:c r="D6576" s="345" t="str">
        <x:f t="shared" si="280"/>
        <x:v>Earring</x:v>
      </x:c>
      <x:c r="E6576" s="194">
        <x:v>1</x:v>
      </x:c>
    </x:row>
    <x:row r="6577" spans="3:5">
      <x:c r="C6577" s="195" t="s">
        <x:v>1902</x:v>
      </x:c>
      <x:c r="D6577" s="345" t="str">
        <x:f t="shared" si="280"/>
        <x:v>Earring</x:v>
      </x:c>
      <x:c r="E6577" s="194">
        <x:v>1</x:v>
      </x:c>
    </x:row>
    <x:row r="6578" spans="1:5">
      <x:c r="A6578" s="186">
        <x:v>46203</x:v>
      </x:c>
      <x:c r="B6578" s="452" t="s">
        <x:v>7779</x:v>
      </x:c>
      <x:c r="E6578" s="194">
        <x:f>SUM(E6572:E6577)</x:f>
        <x:v>6</x:v>
      </x:c>
    </x:row>
    <x:row r="6579" spans="1:5">
      <x:c r="A6579" s="186">
        <x:v>46204</x:v>
      </x:c>
      <x:c r="B6579" s="452" t="s">
        <x:v>7762</x:v>
      </x:c>
      <x:c r="C6579" s="195" t="s">
        <x:v>2351</x:v>
      </x:c>
      <x:c r="D6579" s="194" t="s">
        <x:v>2999</x:v>
      </x:c>
      <x:c r="E6579" s="194">
        <x:v>1</x:v>
      </x:c>
    </x:row>
    <x:row r="6580" spans="3:5">
      <x:c r="C6580" s="195" t="s">
        <x:v>3245</x:v>
      </x:c>
      <x:c r="D6580" s="345" t="str">
        <x:f t="shared" ref="D6580:D6588" si="281">IF(MID(C6580,LEN(C6580)-2,1)="1","Earring",IF(MID(C6580,LEN(C6580)-2,1)="2","Necklace",IF(MID(C6580,LEN(C6580)-2,1)="3","Bracelet",IF(MID(C6580,LEN(C6580)-2,1)="4","Ring",IF(MID(C6580,LEN(C6580)-2,1)="5","Anklet","")))))</x:f>
        <x:v>Bracelet</x:v>
      </x:c>
      <x:c r="E6580" s="194">
        <x:v>1</x:v>
      </x:c>
    </x:row>
    <x:row r="6581" spans="3:5">
      <x:c r="C6581" s="195" t="s">
        <x:v>10727</x:v>
      </x:c>
      <x:c r="D6581" s="345" t="str">
        <x:f t="shared" si="281"/>
        <x:v>Bracelet</x:v>
      </x:c>
      <x:c r="E6581" s="194">
        <x:v>1</x:v>
      </x:c>
    </x:row>
    <x:row r="6582" spans="3:5">
      <x:c r="C6582" s="195" t="s">
        <x:v>6118</x:v>
      </x:c>
      <x:c r="D6582" s="345" t="str">
        <x:f t="shared" si="281"/>
        <x:v>Bracelet</x:v>
      </x:c>
      <x:c r="E6582" s="194">
        <x:v>1</x:v>
      </x:c>
    </x:row>
    <x:row r="6583" spans="3:5">
      <x:c r="C6583" s="195" t="s">
        <x:v>4567</x:v>
      </x:c>
      <x:c r="D6583" s="345" t="str">
        <x:f t="shared" si="281"/>
        <x:v>Earring</x:v>
      </x:c>
      <x:c r="E6583" s="194">
        <x:v>1</x:v>
      </x:c>
    </x:row>
    <x:row r="6584" spans="3:5">
      <x:c r="C6584" s="195" t="s">
        <x:v>10918</x:v>
      </x:c>
      <x:c r="D6584" s="345" t="str">
        <x:f t="shared" si="281"/>
        <x:v>Earring</x:v>
      </x:c>
      <x:c r="E6584" s="194">
        <x:v>1</x:v>
      </x:c>
    </x:row>
    <x:row r="6585" spans="3:5">
      <x:c r="C6585" s="195" t="s">
        <x:v>10965</x:v>
      </x:c>
      <x:c r="D6585" s="345" t="str">
        <x:f t="shared" si="281"/>
        <x:v>Earring</x:v>
      </x:c>
      <x:c r="E6585" s="194">
        <x:v>1</x:v>
      </x:c>
    </x:row>
    <x:row r="6586" spans="3:5">
      <x:c r="C6586" s="195" t="s">
        <x:v>6732</x:v>
      </x:c>
      <x:c r="D6586" s="345" t="str">
        <x:f t="shared" si="281"/>
        <x:v>Earring</x:v>
      </x:c>
      <x:c r="E6586" s="194">
        <x:v>1</x:v>
      </x:c>
    </x:row>
    <x:row r="6587" spans="3:5">
      <x:c r="C6587" s="195" t="s">
        <x:v>3463</x:v>
      </x:c>
      <x:c r="D6587" s="345" t="str">
        <x:f t="shared" si="281"/>
        <x:v>Earring</x:v>
      </x:c>
      <x:c r="E6587" s="194">
        <x:v>1</x:v>
      </x:c>
    </x:row>
    <x:row r="6588" spans="3:5">
      <x:c r="C6588" s="195" t="s">
        <x:v>4495</x:v>
      </x:c>
      <x:c r="D6588" s="345" t="str">
        <x:f t="shared" si="281"/>
        <x:v>Earring</x:v>
      </x:c>
      <x:c r="E6588" s="194">
        <x:v>1</x:v>
      </x:c>
    </x:row>
    <x:row r="6589" spans="3:5">
      <x:c r="C6589" s="195" t="s">
        <x:v>1856</x:v>
      </x:c>
      <x:c r="D6589" s="194" t="s">
        <x:v>6843</x:v>
      </x:c>
      <x:c r="E6589" s="194">
        <x:v>1</x:v>
      </x:c>
    </x:row>
    <x:row r="6590" spans="3:5">
      <x:c r="C6590" s="195" t="s">
        <x:v>4596</x:v>
      </x:c>
      <x:c r="D6590" s="345" t="str">
        <x:f t="shared" ref="D6590:D6593" si="282">IF(MID(C6590,LEN(C6590)-2,1)="1","Earring",IF(MID(C6590,LEN(C6590)-2,1)="2","Necklace",IF(MID(C6590,LEN(C6590)-2,1)="3","Bracelet",IF(MID(C6590,LEN(C6590)-2,1)="4","Ring",IF(MID(C6590,LEN(C6590)-2,1)="5","Anklet","")))))</x:f>
        <x:v>Necklace</x:v>
      </x:c>
      <x:c r="E6590" s="194">
        <x:v>1</x:v>
      </x:c>
    </x:row>
    <x:row r="6591" spans="3:5">
      <x:c r="C6591" s="195" t="s">
        <x:v>1837</x:v>
      </x:c>
      <x:c r="D6591" s="345" t="str">
        <x:f t="shared" si="282"/>
        <x:v>Necklace</x:v>
      </x:c>
      <x:c r="E6591" s="194">
        <x:v>1</x:v>
      </x:c>
    </x:row>
    <x:row r="6592" spans="3:5">
      <x:c r="C6592" s="195" t="s">
        <x:v>10966</x:v>
      </x:c>
      <x:c r="D6592" s="345" t="str">
        <x:f t="shared" si="282"/>
        <x:v>Ring</x:v>
      </x:c>
      <x:c r="E6592" s="194">
        <x:v>1</x:v>
      </x:c>
    </x:row>
    <x:row r="6593" spans="3:5">
      <x:c r="C6593" s="195" t="s">
        <x:v>10974</x:v>
      </x:c>
      <x:c r="D6593" s="345" t="str">
        <x:f t="shared" si="282"/>
        <x:v>Ring</x:v>
      </x:c>
      <x:c r="E6593" s="194">
        <x:v>1</x:v>
      </x:c>
    </x:row>
    <x:row r="6594" spans="1:5">
      <x:c r="A6594" s="186">
        <x:v>46204</x:v>
      </x:c>
      <x:c r="B6594" s="452" t="s">
        <x:v>7762</x:v>
      </x:c>
      <x:c r="E6594" s="194">
        <x:f>SUM(E6579:E6593)</x:f>
        <x:v>15</x:v>
      </x:c>
    </x:row>
    <x:row r="6595" spans="1:5">
      <x:c r="A6595" s="186">
        <x:v>46205</x:v>
      </x:c>
      <x:c r="B6595" s="452" t="s">
        <x:v>7753</x:v>
      </x:c>
      <x:c r="C6595" s="195" t="s">
        <x:v>11122</x:v>
      </x:c>
      <x:c r="D6595" s="345" t="str">
        <x:f>IF(MID(C6595,LEN(C6595)-2,1)="1","Earring",IF(MID(C6595,LEN(C6595)-2,1)="2","Necklace",IF(MID(C6595,LEN(C6595)-2,1)="3","Bracelet",IF(MID(C6595,LEN(C6595)-2,1)="4","Ring",IF(MID(C6595,LEN(C6595)-2,1)="5","Anklet","")))))</x:f>
        <x:v>Bracelet</x:v>
      </x:c>
      <x:c r="E6595" s="194">
        <x:v>1</x:v>
      </x:c>
    </x:row>
    <x:row r="6596" spans="3:5">
      <x:c r="C6596" s="195" t="s">
        <x:v>8228</x:v>
      </x:c>
      <x:c r="D6596" s="345" t="str">
        <x:f t="shared" ref="D6596:D6603" si="283">IF(MID(C6596,LEN(C6596)-2,1)="1","Earring",IF(MID(C6596,LEN(C6596)-2,1)="2","Necklace",IF(MID(C6596,LEN(C6596)-2,1)="3","Bracelet",IF(MID(C6596,LEN(C6596)-2,1)="4","Ring",IF(MID(C6596,LEN(C6596)-2,1)="5","Anklet","")))))</x:f>
        <x:v>Earring</x:v>
      </x:c>
      <x:c r="E6596" s="194">
        <x:v>1</x:v>
      </x:c>
    </x:row>
    <x:row r="6597" spans="3:5">
      <x:c r="C6597" s="195" t="s">
        <x:v>4680</x:v>
      </x:c>
      <x:c r="D6597" s="345" t="str">
        <x:f t="shared" si="283"/>
        <x:v>Earring</x:v>
      </x:c>
      <x:c r="E6597" s="194">
        <x:v>1</x:v>
      </x:c>
    </x:row>
    <x:row r="6598" spans="3:5">
      <x:c r="C6598" s="195" t="s">
        <x:v>4634</x:v>
      </x:c>
      <x:c r="D6598" s="345" t="str">
        <x:f t="shared" si="283"/>
        <x:v>Earring</x:v>
      </x:c>
      <x:c r="E6598" s="194">
        <x:v>1</x:v>
      </x:c>
    </x:row>
    <x:row r="6599" spans="3:5">
      <x:c r="C6599" s="195" t="s">
        <x:v>3463</x:v>
      </x:c>
      <x:c r="D6599" s="345" t="str">
        <x:f t="shared" si="283"/>
        <x:v>Earring</x:v>
      </x:c>
      <x:c r="E6599" s="194">
        <x:v>1</x:v>
      </x:c>
    </x:row>
    <x:row r="6600" spans="3:5">
      <x:c r="C6600" s="195" t="s">
        <x:v>8250</x:v>
      </x:c>
      <x:c r="D6600" s="345" t="str">
        <x:f t="shared" si="283"/>
        <x:v>Necklace</x:v>
      </x:c>
      <x:c r="E6600" s="194">
        <x:v>1</x:v>
      </x:c>
    </x:row>
    <x:row r="6601" spans="3:5">
      <x:c r="C6601" s="195" t="s">
        <x:v>10935</x:v>
      </x:c>
      <x:c r="D6601" s="345" t="str">
        <x:f t="shared" si="283"/>
        <x:v>Necklace</x:v>
      </x:c>
      <x:c r="E6601" s="194">
        <x:v>2</x:v>
      </x:c>
    </x:row>
    <x:row r="6602" spans="3:5">
      <x:c r="C6602" s="195" t="s">
        <x:v>10977</x:v>
      </x:c>
      <x:c r="D6602" s="345" t="str">
        <x:f t="shared" si="283"/>
        <x:v>Necklace</x:v>
      </x:c>
      <x:c r="E6602" s="194">
        <x:v>1</x:v>
      </x:c>
    </x:row>
    <x:row r="6603" spans="3:5">
      <x:c r="C6603" s="195" t="s">
        <x:v>4689</x:v>
      </x:c>
      <x:c r="D6603" s="345" t="str">
        <x:f t="shared" si="283"/>
        <x:v>Necklace</x:v>
      </x:c>
      <x:c r="E6603" s="194">
        <x:v>1</x:v>
      </x:c>
    </x:row>
    <x:row r="6604" spans="3:5">
      <x:c r="C6604" s="195" t="s">
        <x:v>11027</x:v>
      </x:c>
      <x:c r="D6604" s="194" t="s">
        <x:v>4665</x:v>
      </x:c>
      <x:c r="E6604" s="194">
        <x:v>1</x:v>
      </x:c>
    </x:row>
    <x:row r="6605" spans="3:5">
      <x:c r="C6605" s="195" t="s">
        <x:v>11095</x:v>
      </x:c>
      <x:c r="D6605" s="345" t="str">
        <x:f t="shared" ref="D6605:D6609" si="284">IF(MID(C6605,LEN(C6605)-2,1)="1","Earring",IF(MID(C6605,LEN(C6605)-2,1)="2","Necklace",IF(MID(C6605,LEN(C6605)-2,1)="3","Bracelet",IF(MID(C6605,LEN(C6605)-2,1)="4","Ring",IF(MID(C6605,LEN(C6605)-2,1)="5","Anklet","")))))</x:f>
        <x:v>Ring</x:v>
      </x:c>
      <x:c r="E6605" s="194">
        <x:v>1</x:v>
      </x:c>
    </x:row>
    <x:row r="6606" spans="3:5">
      <x:c r="C6606" s="195" t="s">
        <x:v>10937</x:v>
      </x:c>
      <x:c r="D6606" s="345" t="str">
        <x:f t="shared" si="284"/>
        <x:v>Ring</x:v>
      </x:c>
      <x:c r="E6606" s="194">
        <x:v>1</x:v>
      </x:c>
    </x:row>
    <x:row r="6607" spans="3:5">
      <x:c r="C6607" s="195" t="s">
        <x:v>5952</x:v>
      </x:c>
      <x:c r="D6607" s="345" t="str">
        <x:f t="shared" si="284"/>
        <x:v>Ring</x:v>
      </x:c>
      <x:c r="E6607" s="194">
        <x:v>1</x:v>
      </x:c>
    </x:row>
    <x:row r="6608" spans="3:5">
      <x:c r="C6608" s="195" t="s">
        <x:v>10890</x:v>
      </x:c>
      <x:c r="D6608" s="345" t="str">
        <x:f t="shared" si="284"/>
        <x:v>Ring</x:v>
      </x:c>
      <x:c r="E6608" s="194">
        <x:v>1</x:v>
      </x:c>
    </x:row>
    <x:row r="6609" spans="3:5">
      <x:c r="C6609" s="195" t="s">
        <x:v>10970</x:v>
      </x:c>
      <x:c r="D6609" s="345" t="str">
        <x:f t="shared" si="284"/>
        <x:v>Ring</x:v>
      </x:c>
      <x:c r="E6609" s="194">
        <x:v>1</x:v>
      </x:c>
    </x:row>
    <x:row r="6610" spans="1:5">
      <x:c r="A6610" s="186">
        <x:v>46205</x:v>
      </x:c>
      <x:c r="B6610" s="452" t="s">
        <x:v>7753</x:v>
      </x:c>
      <x:c r="E6610" s="194">
        <x:f>SUM(E6595:E6609)</x:f>
        <x:v>16</x:v>
      </x:c>
    </x:row>
    <x:row r="6611" spans="1:5">
      <x:c r="A6611" s="186">
        <x:v>46206</x:v>
      </x:c>
      <x:c r="B6611" s="452" t="s">
        <x:v>7716</x:v>
      </x:c>
      <x:c r="C6611" s="195" t="s">
        <x:v>8796</x:v>
      </x:c>
      <x:c r="D6611" s="345" t="str">
        <x:f>IF(MID(C6611,LEN(C6611)-2,1)="1","Earring",IF(MID(C6611,LEN(C6611)-2,1)="2","Necklace",IF(MID(C6611,LEN(C6611)-2,1)="3","Bracelet",IF(MID(C6611,LEN(C6611)-2,1)="4","Ring",IF(MID(C6611,LEN(C6611)-2,1)="5","Anklet","")))))</x:f>
        <x:v>Bracelet</x:v>
      </x:c>
      <x:c r="E6611" s="194">
        <x:v>1</x:v>
      </x:c>
    </x:row>
    <x:row r="6612" spans="3:5">
      <x:c r="C6612" s="195" t="s">
        <x:v>9235</x:v>
      </x:c>
      <x:c r="D6612" s="345" t="str">
        <x:f>IF(MID(C6612,LEN(C6612)-2,1)="1","Earring",IF(MID(C6612,LEN(C6612)-2,1)="2","Necklace",IF(MID(C6612,LEN(C6612)-2,1)="3","Bracelet",IF(MID(C6612,LEN(C6612)-2,1)="4","Ring",IF(MID(C6612,LEN(C6612)-2,1)="5","Anklet","")))))</x:f>
        <x:v>Earring</x:v>
      </x:c>
      <x:c r="E6612" s="194">
        <x:v>1</x:v>
      </x:c>
    </x:row>
    <x:row r="6613" spans="3:5">
      <x:c r="C6613" s="195" t="s">
        <x:v>10991</x:v>
      </x:c>
      <x:c r="D6613" s="345" t="str">
        <x:f>IF(MID(C6613,LEN(C6613)-2,1)="1","Earring",IF(MID(C6613,LEN(C6613)-2,1)="2","Necklace",IF(MID(C6613,LEN(C6613)-2,1)="3","Bracelet",IF(MID(C6613,LEN(C6613)-2,1)="4","Ring",IF(MID(C6613,LEN(C6613)-2,1)="5","Anklet","")))))</x:f>
        <x:v>Earring</x:v>
      </x:c>
      <x:c r="E6613" s="194">
        <x:v>1</x:v>
      </x:c>
    </x:row>
    <x:row r="6614" spans="3:5">
      <x:c r="C6614" s="195" t="s">
        <x:v>8768</x:v>
      </x:c>
      <x:c r="D6614" s="345" t="str">
        <x:f t="shared" ref="D6614:D6616" si="285">IF(MID(C6614,LEN(C6614)-2,1)="1","Earring",IF(MID(C6614,LEN(C6614)-2,1)="2","Necklace",IF(MID(C6614,LEN(C6614)-2,1)="3","Bracelet",IF(MID(C6614,LEN(C6614)-2,1)="4","Ring",IF(MID(C6614,LEN(C6614)-2,1)="5","Anklet","")))))</x:f>
        <x:v>Necklace</x:v>
      </x:c>
      <x:c r="E6614" s="194">
        <x:v>1</x:v>
      </x:c>
    </x:row>
    <x:row r="6615" spans="3:5">
      <x:c r="C6615" s="195" t="s">
        <x:v>10986</x:v>
      </x:c>
      <x:c r="D6615" s="345" t="str">
        <x:f t="shared" si="285"/>
        <x:v>Necklace</x:v>
      </x:c>
      <x:c r="E6615" s="194">
        <x:v>1</x:v>
      </x:c>
    </x:row>
    <x:row r="6616" spans="3:5">
      <x:c r="C6616" s="195" t="s">
        <x:v>4659</x:v>
      </x:c>
      <x:c r="D6616" s="345" t="str">
        <x:f t="shared" si="285"/>
        <x:v>Ring</x:v>
      </x:c>
      <x:c r="E6616" s="194">
        <x:v>1</x:v>
      </x:c>
    </x:row>
    <x:row r="6617" spans="1:5">
      <x:c r="A6617" s="186">
        <x:v>46206</x:v>
      </x:c>
      <x:c r="B6617" s="452" t="s">
        <x:v>7716</x:v>
      </x:c>
      <x:c r="E6617" s="194">
        <x:f>SUM(E6611:E6616)</x:f>
        <x:v>6</x:v>
      </x:c>
    </x:row>
    <x:row r="6618" spans="1:5">
      <x:c r="A6618" s="186">
        <x:v>46207</x:v>
      </x:c>
      <x:c r="B6618" s="452" t="s">
        <x:v>7734</x:v>
      </x:c>
      <x:c r="C6618" s="195" t="s">
        <x:v>11059</x:v>
      </x:c>
      <x:c r="D6618" s="194" t="s">
        <x:v>2999</x:v>
      </x:c>
      <x:c r="E6618" s="194">
        <x:v>1</x:v>
      </x:c>
    </x:row>
    <x:row r="6619" spans="3:5">
      <x:c r="C6619" s="195" t="s">
        <x:v>10911</x:v>
      </x:c>
      <x:c r="D6619" s="345" t="str">
        <x:f t="shared" ref="D6619:D6631" si="286">IF(MID(C6619,LEN(C6619)-2,1)="1","Earring",IF(MID(C6619,LEN(C6619)-2,1)="2","Necklace",IF(MID(C6619,LEN(C6619)-2,1)="3","Bracelet",IF(MID(C6619,LEN(C6619)-2,1)="4","Ring",IF(MID(C6619,LEN(C6619)-2,1)="5","Anklet","")))))</x:f>
        <x:v>Bracelet</x:v>
      </x:c>
      <x:c r="E6619" s="194">
        <x:v>1</x:v>
      </x:c>
    </x:row>
    <x:row r="6620" spans="3:5">
      <x:c r="C6620" s="195" t="s">
        <x:v>10925</x:v>
      </x:c>
      <x:c r="D6620" s="345" t="str">
        <x:f t="shared" si="286"/>
        <x:v>Bracelet</x:v>
      </x:c>
      <x:c r="E6620" s="194">
        <x:v>1</x:v>
      </x:c>
    </x:row>
    <x:row r="6621" spans="3:5">
      <x:c r="C6621" s="195" t="s">
        <x:v>11090</x:v>
      </x:c>
      <x:c r="D6621" s="345" t="str">
        <x:f t="shared" si="286"/>
        <x:v>Bracelet</x:v>
      </x:c>
      <x:c r="E6621" s="194">
        <x:v>1</x:v>
      </x:c>
    </x:row>
    <x:row r="6622" spans="3:5">
      <x:c r="C6622" s="195" t="s">
        <x:v>4694</x:v>
      </x:c>
      <x:c r="D6622" s="345" t="str">
        <x:f t="shared" si="286"/>
        <x:v>Bracelet</x:v>
      </x:c>
      <x:c r="E6622" s="194">
        <x:v>1</x:v>
      </x:c>
    </x:row>
    <x:row r="6623" spans="3:5">
      <x:c r="C6623" s="195" t="s">
        <x:v>10978</x:v>
      </x:c>
      <x:c r="D6623" s="345" t="str">
        <x:f t="shared" si="286"/>
        <x:v>Bracelet</x:v>
      </x:c>
      <x:c r="E6623" s="194">
        <x:v>1</x:v>
      </x:c>
    </x:row>
    <x:row r="6624" spans="3:5">
      <x:c r="C6624" s="195" t="s">
        <x:v>1783</x:v>
      </x:c>
      <x:c r="D6624" s="345" t="str">
        <x:f t="shared" si="286"/>
        <x:v>Earring</x:v>
      </x:c>
      <x:c r="E6624" s="194">
        <x:v>1</x:v>
      </x:c>
    </x:row>
    <x:row r="6625" spans="3:5">
      <x:c r="C6625" s="195" t="s">
        <x:v>10998</x:v>
      </x:c>
      <x:c r="D6625" s="345" t="str">
        <x:f t="shared" si="286"/>
        <x:v>Earring</x:v>
      </x:c>
      <x:c r="E6625" s="194">
        <x:v>1</x:v>
      </x:c>
    </x:row>
    <x:row r="6626" spans="3:5">
      <x:c r="C6626" s="195" t="s">
        <x:v>3430</x:v>
      </x:c>
      <x:c r="D6626" s="345" t="str">
        <x:f t="shared" si="286"/>
        <x:v>Earring</x:v>
      </x:c>
      <x:c r="E6626" s="194">
        <x:v>1</x:v>
      </x:c>
    </x:row>
    <x:row r="6627" spans="3:5">
      <x:c r="C6627" s="195" t="s">
        <x:v>6718</x:v>
      </x:c>
      <x:c r="D6627" s="345" t="str">
        <x:f t="shared" si="286"/>
        <x:v>Earring</x:v>
      </x:c>
      <x:c r="E6627" s="194">
        <x:v>1</x:v>
      </x:c>
    </x:row>
    <x:row r="6628" spans="3:5">
      <x:c r="C6628" s="195" t="s">
        <x:v>1852</x:v>
      </x:c>
      <x:c r="D6628" s="345" t="str">
        <x:f t="shared" si="286"/>
        <x:v>Earring</x:v>
      </x:c>
      <x:c r="E6628" s="194">
        <x:v>1</x:v>
      </x:c>
    </x:row>
    <x:row r="6629" spans="3:5">
      <x:c r="C6629" s="195" t="s">
        <x:v>6274</x:v>
      </x:c>
      <x:c r="D6629" s="345" t="str">
        <x:f t="shared" si="286"/>
        <x:v>Earring</x:v>
      </x:c>
      <x:c r="E6629" s="194">
        <x:v>1</x:v>
      </x:c>
    </x:row>
    <x:row r="6630" spans="3:5">
      <x:c r="C6630" s="195" t="s">
        <x:v>10959</x:v>
      </x:c>
      <x:c r="D6630" s="345" t="str">
        <x:f t="shared" si="286"/>
        <x:v>Earring</x:v>
      </x:c>
      <x:c r="E6630" s="194">
        <x:v>1</x:v>
      </x:c>
    </x:row>
    <x:row r="6631" spans="3:5">
      <x:c r="C6631" s="195" t="s">
        <x:v>10997</x:v>
      </x:c>
      <x:c r="D6631" s="345" t="str">
        <x:f t="shared" si="286"/>
        <x:v>Earring</x:v>
      </x:c>
      <x:c r="E6631" s="194">
        <x:v>1</x:v>
      </x:c>
    </x:row>
    <x:row r="6632" spans="3:5">
      <x:c r="C6632" s="195" t="s">
        <x:v>4497</x:v>
      </x:c>
      <x:c r="D6632" s="194" t="s">
        <x:v>6843</x:v>
      </x:c>
      <x:c r="E6632" s="194">
        <x:v>1</x:v>
      </x:c>
    </x:row>
    <x:row r="6633" spans="3:5">
      <x:c r="C6633" s="195" t="s">
        <x:v>3344</x:v>
      </x:c>
      <x:c r="D6633" s="345" t="str">
        <x:f t="shared" ref="D6633:D6640" si="287">IF(MID(C6633,LEN(C6633)-2,1)="1","Earring",IF(MID(C6633,LEN(C6633)-2,1)="2","Necklace",IF(MID(C6633,LEN(C6633)-2,1)="3","Bracelet",IF(MID(C6633,LEN(C6633)-2,1)="4","Ring",IF(MID(C6633,LEN(C6633)-2,1)="5","Anklet","")))))</x:f>
        <x:v>Necklace</x:v>
      </x:c>
      <x:c r="E6633" s="194">
        <x:v>1</x:v>
      </x:c>
    </x:row>
    <x:row r="6634" spans="3:5">
      <x:c r="C6634" s="195" t="s">
        <x:v>4754</x:v>
      </x:c>
      <x:c r="D6634" s="345" t="str">
        <x:f t="shared" si="287"/>
        <x:v>Necklace</x:v>
      </x:c>
      <x:c r="E6634" s="194">
        <x:v>1</x:v>
      </x:c>
    </x:row>
    <x:row r="6635" spans="3:5">
      <x:c r="C6635" s="195" t="s">
        <x:v>10979</x:v>
      </x:c>
      <x:c r="D6635" s="345" t="str">
        <x:f t="shared" si="287"/>
        <x:v>Necklace</x:v>
      </x:c>
      <x:c r="E6635" s="194">
        <x:v>1</x:v>
      </x:c>
    </x:row>
    <x:row r="6636" spans="3:5">
      <x:c r="C6636" s="195" t="s">
        <x:v>4689</x:v>
      </x:c>
      <x:c r="D6636" s="345" t="str">
        <x:f t="shared" si="287"/>
        <x:v>Necklace</x:v>
      </x:c>
      <x:c r="E6636" s="194">
        <x:v>1</x:v>
      </x:c>
    </x:row>
    <x:row r="6637" spans="3:5">
      <x:c r="C6637" s="195" t="s">
        <x:v>10982</x:v>
      </x:c>
      <x:c r="D6637" s="345" t="str">
        <x:f t="shared" si="287"/>
        <x:v>Necklace</x:v>
      </x:c>
      <x:c r="E6637" s="194">
        <x:v>1</x:v>
      </x:c>
    </x:row>
    <x:row r="6638" spans="3:5">
      <x:c r="C6638" s="195" t="s">
        <x:v>6596</x:v>
      </x:c>
      <x:c r="D6638" s="345" t="str">
        <x:f t="shared" si="287"/>
        <x:v>Necklace</x:v>
      </x:c>
      <x:c r="E6638" s="194">
        <x:v>1</x:v>
      </x:c>
    </x:row>
    <x:row r="6639" spans="3:5">
      <x:c r="C6639" s="195" t="s">
        <x:v>6752</x:v>
      </x:c>
      <x:c r="D6639" s="345" t="str">
        <x:f t="shared" si="287"/>
        <x:v>Ring</x:v>
      </x:c>
      <x:c r="E6639" s="194">
        <x:v>1</x:v>
      </x:c>
    </x:row>
    <x:row r="6640" spans="3:5">
      <x:c r="C6640" s="195" t="s">
        <x:v>10976</x:v>
      </x:c>
      <x:c r="D6640" s="345" t="str">
        <x:f t="shared" si="287"/>
        <x:v>Ring</x:v>
      </x:c>
      <x:c r="E6640" s="194">
        <x:v>1</x:v>
      </x:c>
    </x:row>
    <x:row r="6641" spans="1:5">
      <x:c r="A6641" s="186">
        <x:v>46207</x:v>
      </x:c>
      <x:c r="B6641" s="452" t="s">
        <x:v>7734</x:v>
      </x:c>
      <x:c r="E6641" s="194">
        <x:f>SUM(E6618:E6640)</x:f>
        <x:v>23</x:v>
      </x:c>
    </x:row>
    <x:row r="6642" spans="1:5">
      <x:c r="A6642" s="186">
        <x:v>46208</x:v>
      </x:c>
      <x:c r="B6642" s="452" t="s">
        <x:v>7772</x:v>
      </x:c>
      <x:c r="C6642" s="195" t="s">
        <x:v>4534</x:v>
      </x:c>
      <x:c r="D6642" s="345" t="str">
        <x:f t="shared" ref="D6642:D6644" si="288">IF(MID(C6642,LEN(C6642)-2,1)="1","Earring",IF(MID(C6642,LEN(C6642)-2,1)="2","Necklace",IF(MID(C6642,LEN(C6642)-2,1)="3","Bracelet",IF(MID(C6642,LEN(C6642)-2,1)="4","Ring",IF(MID(C6642,LEN(C6642)-2,1)="5","Anklet","")))))</x:f>
        <x:v>Bracelet</x:v>
      </x:c>
      <x:c r="E6642" s="194">
        <x:v>1</x:v>
      </x:c>
    </x:row>
    <x:row r="6643" spans="3:5">
      <x:c r="C6643" s="195" t="s">
        <x:v>1946</x:v>
      </x:c>
      <x:c r="D6643" s="345" t="str">
        <x:f t="shared" si="288"/>
        <x:v>Bracelet</x:v>
      </x:c>
      <x:c r="E6643" s="194">
        <x:v>1</x:v>
      </x:c>
    </x:row>
    <x:row r="6644" spans="3:5">
      <x:c r="C6644" s="195" t="s">
        <x:v>10941</x:v>
      </x:c>
      <x:c r="D6644" s="345" t="str">
        <x:f t="shared" si="288"/>
        <x:v>Earring</x:v>
      </x:c>
      <x:c r="E6644" s="194">
        <x:v>1</x:v>
      </x:c>
    </x:row>
    <x:row r="6645" spans="3:5">
      <x:c r="C6645" s="195" t="s">
        <x:v>6595</x:v>
      </x:c>
      <x:c r="D6645" s="194" t="s">
        <x:v>6843</x:v>
      </x:c>
      <x:c r="E6645" s="194">
        <x:v>1</x:v>
      </x:c>
    </x:row>
    <x:row r="6646" spans="3:5">
      <x:c r="C6646" s="195" t="s">
        <x:v>1914</x:v>
      </x:c>
      <x:c r="D6646" s="345" t="str">
        <x:f>IF(MID(C6646,LEN(C6646)-2,1)="1","Earring",IF(MID(C6646,LEN(C6646)-2,1)="2","Necklace",IF(MID(C6646,LEN(C6646)-2,1)="3","Bracelet",IF(MID(C6646,LEN(C6646)-2,1)="4","Ring",IF(MID(C6646,LEN(C6646)-2,1)="5","Anklet","")))))</x:f>
        <x:v>Necklace</x:v>
      </x:c>
      <x:c r="E6646" s="194">
        <x:v>1</x:v>
      </x:c>
    </x:row>
    <x:row r="6647" spans="1:5">
      <x:c r="A6647" s="186">
        <x:v>46208</x:v>
      </x:c>
      <x:c r="B6647" s="452" t="s">
        <x:v>7772</x:v>
      </x:c>
      <x:c r="E6647" s="194">
        <x:f>SUM(E6642:E6646)</x:f>
        <x:v>5</x:v>
      </x:c>
    </x:row>
    <x:row r="6648" spans="1:5">
      <x:c r="A6648" s="186">
        <x:v>46209</x:v>
      </x:c>
      <x:c r="B6648" s="452" t="s">
        <x:v>7737</x:v>
      </x:c>
      <x:c r="C6648" s="195" t="s">
        <x:v>3448</x:v>
      </x:c>
      <x:c r="D6648" s="345" t="str">
        <x:f>IF(MID(C6648,LEN(C6648)-2,1)="1","Earring",IF(MID(C6648,LEN(C6648)-2,1)="2","Necklace",IF(MID(C6648,LEN(C6648)-2,1)="3","Bracelet",IF(MID(C6648,LEN(C6648)-2,1)="4","Ring",IF(MID(C6648,LEN(C6648)-2,1)="5","Anklet","")))))</x:f>
        <x:v>Bracelet</x:v>
      </x:c>
      <x:c r="E6648" s="194">
        <x:v>1</x:v>
      </x:c>
    </x:row>
    <x:row r="6649" spans="3:5">
      <x:c r="C6649" s="195" t="s">
        <x:v>6733</x:v>
      </x:c>
      <x:c r="D6649" s="345" t="str">
        <x:f>IF(MID(C6649,LEN(C6649)-2,1)="1","Earring",IF(MID(C6649,LEN(C6649)-2,1)="2","Necklace",IF(MID(C6649,LEN(C6649)-2,1)="3","Bracelet",IF(MID(C6649,LEN(C6649)-2,1)="4","Ring",IF(MID(C6649,LEN(C6649)-2,1)="5","Anklet","")))))</x:f>
        <x:v>Bracelet</x:v>
      </x:c>
      <x:c r="E6649" s="194">
        <x:v>1</x:v>
      </x:c>
    </x:row>
    <x:row r="6650" spans="3:5">
      <x:c r="C6650" s="195" t="s">
        <x:v>4632</x:v>
      </x:c>
      <x:c r="D6650" s="345" t="str">
        <x:f>IF(MID(C6650,LEN(C6650)-2,1)="1","Earring",IF(MID(C6650,LEN(C6650)-2,1)="2","Necklace",IF(MID(C6650,LEN(C6650)-2,1)="3","Bracelet",IF(MID(C6650,LEN(C6650)-2,1)="4","Ring",IF(MID(C6650,LEN(C6650)-2,1)="5","Anklet","")))))</x:f>
        <x:v>Earring</x:v>
      </x:c>
      <x:c r="E6650" s="194">
        <x:v>1</x:v>
      </x:c>
    </x:row>
    <x:row r="6651" spans="3:5">
      <x:c r="C6651" s="195" t="s">
        <x:v>10909</x:v>
      </x:c>
      <x:c r="D6651" s="345" t="str">
        <x:f>IF(MID(C6651,LEN(C6651)-2,1)="1","Earring",IF(MID(C6651,LEN(C6651)-2,1)="2","Necklace",IF(MID(C6651,LEN(C6651)-2,1)="3","Bracelet",IF(MID(C6651,LEN(C6651)-2,1)="4","Ring",IF(MID(C6651,LEN(C6651)-2,1)="5","Anklet","")))))</x:f>
        <x:v>Earring</x:v>
      </x:c>
      <x:c r="E6651" s="194">
        <x:v>1</x:v>
      </x:c>
    </x:row>
    <x:row r="6652" spans="3:5">
      <x:c r="C6652" s="195" t="s">
        <x:v>3344</x:v>
      </x:c>
      <x:c r="D6652" s="345" t="str">
        <x:f>IF(MID(C6652,LEN(C6652)-2,1)="1","Earring",IF(MID(C6652,LEN(C6652)-2,1)="2","Necklace",IF(MID(C6652,LEN(C6652)-2,1)="3","Bracelet",IF(MID(C6652,LEN(C6652)-2,1)="4","Ring",IF(MID(C6652,LEN(C6652)-2,1)="5","Anklet","")))))</x:f>
        <x:v>Necklace</x:v>
      </x:c>
      <x:c r="E6652" s="194">
        <x:v>1</x:v>
      </x:c>
    </x:row>
    <x:row r="6653" spans="3:5">
      <x:c r="C6653" s="195" t="s">
        <x:v>4689</x:v>
      </x:c>
      <x:c r="D6653" s="345" t="str">
        <x:f>IF(MID(C6653,LEN(C6653)-2,1)="1","Earring",IF(MID(C6653,LEN(C6653)-2,1)="2","Necklace",IF(MID(C6653,LEN(C6653)-2,1)="3","Bracelet",IF(MID(C6653,LEN(C6653)-2,1)="4","Ring",IF(MID(C6653,LEN(C6653)-2,1)="5","Anklet","")))))</x:f>
        <x:v>Necklace</x:v>
      </x:c>
      <x:c r="E6653" s="194">
        <x:v>1</x:v>
      </x:c>
    </x:row>
    <x:row r="6654" spans="3:5">
      <x:c r="C6654" s="195" t="s">
        <x:v>6589</x:v>
      </x:c>
      <x:c r="D6654" s="345" t="str">
        <x:f>IF(MID(C6654,LEN(C6654)-2,1)="1","Earring",IF(MID(C6654,LEN(C6654)-2,1)="2","Necklace",IF(MID(C6654,LEN(C6654)-2,1)="3","Bracelet",IF(MID(C6654,LEN(C6654)-2,1)="4","Ring",IF(MID(C6654,LEN(C6654)-2,1)="5","Anklet","")))))</x:f>
        <x:v>Necklace</x:v>
      </x:c>
      <x:c r="E6654" s="194">
        <x:v>1</x:v>
      </x:c>
    </x:row>
    <x:row r="6655" spans="1:5">
      <x:c r="A6655" s="186">
        <x:v>46209</x:v>
      </x:c>
      <x:c r="B6655" s="452" t="s">
        <x:v>7737</x:v>
      </x:c>
      <x:c r="E6655" s="194">
        <x:f>SUM(E6648:E6654)</x:f>
        <x:v>7</x:v>
      </x:c>
    </x:row>
    <x:row r="6656" spans="1:5">
      <x:c r="A6656" s="186">
        <x:v>46210</x:v>
      </x:c>
      <x:c r="B6656" s="452" t="s">
        <x:v>7779</x:v>
      </x:c>
      <x:c r="C6656" s="195" t="s">
        <x:v>11023</x:v>
      </x:c>
      <x:c r="D6656" s="194" t="s">
        <x:v>2999</x:v>
      </x:c>
      <x:c r="E6656" s="194">
        <x:v>1</x:v>
      </x:c>
    </x:row>
    <x:row r="6657" spans="3:5">
      <x:c r="C6657" s="195" t="s">
        <x:v>4677</x:v>
      </x:c>
      <x:c r="D6657" s="345" t="str">
        <x:f>IF(MID(C6657,LEN(C6657)-2,1)="1","Earring",IF(MID(C6657,LEN(C6657)-2,1)="2","Necklace",IF(MID(C6657,LEN(C6657)-2,1)="3","Bracelet",IF(MID(C6657,LEN(C6657)-2,1)="4","Ring",IF(MID(C6657,LEN(C6657)-2,1)="5","Anklet","")))))</x:f>
        <x:v>Bracelet</x:v>
      </x:c>
      <x:c r="E6657" s="194">
        <x:v>1</x:v>
      </x:c>
    </x:row>
    <x:row r="6658" spans="3:5">
      <x:c r="C6658" s="195" t="s">
        <x:v>1865</x:v>
      </x:c>
      <x:c r="D6658" s="345" t="str">
        <x:f>IF(MID(C6658,LEN(C6658)-2,1)="1","Earring",IF(MID(C6658,LEN(C6658)-2,1)="2","Necklace",IF(MID(C6658,LEN(C6658)-2,1)="3","Bracelet",IF(MID(C6658,LEN(C6658)-2,1)="4","Ring",IF(MID(C6658,LEN(C6658)-2,1)="5","Anklet","")))))</x:f>
        <x:v>Bracelet</x:v>
      </x:c>
      <x:c r="E6658" s="194">
        <x:v>1</x:v>
      </x:c>
    </x:row>
    <x:row r="6659" spans="3:5">
      <x:c r="C6659" s="195" t="s">
        <x:v>1944</x:v>
      </x:c>
      <x:c r="D6659" s="345" t="str">
        <x:f>IF(MID(C6659,LEN(C6659)-2,1)="1","Earring",IF(MID(C6659,LEN(C6659)-2,1)="2","Necklace",IF(MID(C6659,LEN(C6659)-2,1)="3","Bracelet",IF(MID(C6659,LEN(C6659)-2,1)="4","Ring",IF(MID(C6659,LEN(C6659)-2,1)="5","Anklet","")))))</x:f>
        <x:v>Bracelet</x:v>
      </x:c>
      <x:c r="E6659" s="194">
        <x:v>1</x:v>
      </x:c>
    </x:row>
    <x:row r="6660" spans="3:5">
      <x:c r="C6660" s="195" t="s">
        <x:v>1911</x:v>
      </x:c>
      <x:c r="D6660" s="345" t="str">
        <x:f>IF(MID(C6660,LEN(C6660)-2,1)="1","Earring",IF(MID(C6660,LEN(C6660)-2,1)="2","Necklace",IF(MID(C6660,LEN(C6660)-2,1)="3","Bracelet",IF(MID(C6660,LEN(C6660)-2,1)="4","Ring",IF(MID(C6660,LEN(C6660)-2,1)="5","Anklet","")))))</x:f>
        <x:v>Earring</x:v>
      </x:c>
      <x:c r="E6660" s="194">
        <x:v>1</x:v>
      </x:c>
    </x:row>
    <x:row r="6661" spans="3:5">
      <x:c r="C6661" s="195" t="s">
        <x:v>2162</x:v>
      </x:c>
      <x:c r="D6661" s="345" t="str">
        <x:f>IF(MID(C6661,LEN(C6661)-2,1)="1","Earring",IF(MID(C6661,LEN(C6661)-2,1)="2","Necklace",IF(MID(C6661,LEN(C6661)-2,1)="3","Bracelet",IF(MID(C6661,LEN(C6661)-2,1)="4","Ring",IF(MID(C6661,LEN(C6661)-2,1)="5","Anklet","")))))</x:f>
        <x:v>Necklace</x:v>
      </x:c>
      <x:c r="E6661" s="194">
        <x:v>1</x:v>
      </x:c>
    </x:row>
    <x:row r="6662" spans="3:5">
      <x:c r="C6662" s="195" t="s">
        <x:v>11116</x:v>
      </x:c>
      <x:c r="D6662" s="345" t="str">
        <x:f>IF(MID(C6662,LEN(C6662)-2,1)="1","Earring",IF(MID(C6662,LEN(C6662)-2,1)="2","Necklace",IF(MID(C6662,LEN(C6662)-2,1)="3","Bracelet",IF(MID(C6662,LEN(C6662)-2,1)="4","Ring",IF(MID(C6662,LEN(C6662)-2,1)="5","Anklet","")))))</x:f>
        <x:v>Ring</x:v>
      </x:c>
      <x:c r="E6662" s="194">
        <x:v>1</x:v>
      </x:c>
    </x:row>
    <x:row r="6663" spans="1:5">
      <x:c r="A6663" s="186">
        <x:v>46210</x:v>
      </x:c>
      <x:c r="B6663" s="452" t="s">
        <x:v>7779</x:v>
      </x:c>
      <x:c r="E6663" s="194">
        <x:f>SUM(E6656:E6662)</x:f>
        <x:v>7</x:v>
      </x:c>
    </x:row>
    <x:row r="6664" spans="1:5">
      <x:c r="A6664" s="186">
        <x:v>46211</x:v>
      </x:c>
      <x:c r="B6664" s="452" t="s">
        <x:v>7762</x:v>
      </x:c>
      <x:c r="C6664" s="195" t="s">
        <x:v>10981</x:v>
      </x:c>
      <x:c r="D6664" s="345" t="str">
        <x:f>IF(MID(C6664,LEN(C6664)-2,1)="1","Earring",IF(MID(C6664,LEN(C6664)-2,1)="2","Necklace",IF(MID(C6664,LEN(C6664)-2,1)="3","Bracelet",IF(MID(C6664,LEN(C6664)-2,1)="4","Ring",IF(MID(C6664,LEN(C6664)-2,1)="5","Anklet","")))))</x:f>
        <x:v>Anklet</x:v>
      </x:c>
      <x:c r="E6664" s="194">
        <x:v>1</x:v>
      </x:c>
    </x:row>
    <x:row r="6665" spans="3:5">
      <x:c r="C6665" s="195" t="s">
        <x:v>3330</x:v>
      </x:c>
      <x:c r="D6665" s="345" t="str">
        <x:f>IF(MID(C6665,LEN(C6665)-2,1)="1","Earring",IF(MID(C6665,LEN(C6665)-2,1)="2","Necklace",IF(MID(C6665,LEN(C6665)-2,1)="3","Bracelet",IF(MID(C6665,LEN(C6665)-2,1)="4","Ring",IF(MID(C6665,LEN(C6665)-2,1)="5","Anklet","")))))</x:f>
        <x:v>Bracelet</x:v>
      </x:c>
      <x:c r="E6665" s="194">
        <x:v>1</x:v>
      </x:c>
    </x:row>
    <x:row r="6666" spans="3:5">
      <x:c r="C6666" s="195" t="s">
        <x:v>4648</x:v>
      </x:c>
      <x:c r="D6666" s="345" t="str">
        <x:f>IF(MID(C6666,LEN(C6666)-2,1)="1","Earring",IF(MID(C6666,LEN(C6666)-2,1)="2","Necklace",IF(MID(C6666,LEN(C6666)-2,1)="3","Bracelet",IF(MID(C6666,LEN(C6666)-2,1)="4","Ring",IF(MID(C6666,LEN(C6666)-2,1)="5","Anklet","")))))</x:f>
        <x:v>Bracelet</x:v>
      </x:c>
      <x:c r="E6666" s="194">
        <x:v>1</x:v>
      </x:c>
    </x:row>
    <x:row r="6667" spans="3:5">
      <x:c r="C6667" s="195" t="s">
        <x:v>10955</x:v>
      </x:c>
      <x:c r="D6667" s="345" t="str">
        <x:f>IF(MID(C6667,LEN(C6667)-2,1)="1","Earring",IF(MID(C6667,LEN(C6667)-2,1)="2","Necklace",IF(MID(C6667,LEN(C6667)-2,1)="3","Bracelet",IF(MID(C6667,LEN(C6667)-2,1)="4","Ring",IF(MID(C6667,LEN(C6667)-2,1)="5","Anklet","")))))</x:f>
        <x:v>Earring</x:v>
      </x:c>
      <x:c r="E6667" s="194">
        <x:v>1</x:v>
      </x:c>
    </x:row>
    <x:row r="6668" spans="3:5">
      <x:c r="C6668" s="195" t="s">
        <x:v>11158</x:v>
      </x:c>
      <x:c r="D6668" s="345" t="str">
        <x:f>IF(MID(C6668,LEN(C6668)-2,1)="1","Earring",IF(MID(C6668,LEN(C6668)-2,1)="2","Necklace",IF(MID(C6668,LEN(C6668)-2,1)="3","Bracelet",IF(MID(C6668,LEN(C6668)-2,1)="4","Ring",IF(MID(C6668,LEN(C6668)-2,1)="5","Anklet","")))))</x:f>
        <x:v>Earring</x:v>
      </x:c>
      <x:c r="E6668" s="194">
        <x:v>1</x:v>
      </x:c>
    </x:row>
    <x:row r="6669" spans="3:5">
      <x:c r="C6669" s="195" t="s">
        <x:v>3414</x:v>
      </x:c>
      <x:c r="D6669" s="345" t="str">
        <x:f>IF(MID(C6669,LEN(C6669)-2,1)="1","Earring",IF(MID(C6669,LEN(C6669)-2,1)="2","Necklace",IF(MID(C6669,LEN(C6669)-2,1)="3","Bracelet",IF(MID(C6669,LEN(C6669)-2,1)="4","Ring",IF(MID(C6669,LEN(C6669)-2,1)="5","Anklet","")))))</x:f>
        <x:v>Necklace</x:v>
      </x:c>
      <x:c r="E6669" s="194">
        <x:v>1</x:v>
      </x:c>
    </x:row>
    <x:row r="6670" spans="3:5">
      <x:c r="C6670" s="195" t="s">
        <x:v>1943</x:v>
      </x:c>
      <x:c r="D6670" s="345" t="str">
        <x:f>IF(MID(C6670,LEN(C6670)-2,1)="1","Earring",IF(MID(C6670,LEN(C6670)-2,1)="2","Necklace",IF(MID(C6670,LEN(C6670)-2,1)="3","Bracelet",IF(MID(C6670,LEN(C6670)-2,1)="4","Ring",IF(MID(C6670,LEN(C6670)-2,1)="5","Anklet","")))))</x:f>
        <x:v>Necklace</x:v>
      </x:c>
      <x:c r="E6670" s="194">
        <x:v>1</x:v>
      </x:c>
    </x:row>
    <x:row r="6671" spans="3:5">
      <x:c r="C6671" s="195" t="s">
        <x:v>11027</x:v>
      </x:c>
      <x:c r="D6671" s="194" t="s">
        <x:v>4665</x:v>
      </x:c>
      <x:c r="E6671" s="194">
        <x:v>1</x:v>
      </x:c>
    </x:row>
    <x:row r="6672" spans="3:5">
      <x:c r="C6672" s="195" t="s">
        <x:v>6944</x:v>
      </x:c>
      <x:c r="D6672" s="194" t="s">
        <x:v>4665</x:v>
      </x:c>
      <x:c r="E6672" s="194">
        <x:v>1</x:v>
      </x:c>
    </x:row>
    <x:row r="6673" spans="1:5">
      <x:c r="A6673" s="186">
        <x:v>46211</x:v>
      </x:c>
      <x:c r="B6673" s="452" t="s">
        <x:v>7762</x:v>
      </x:c>
      <x:c r="E6673" s="194">
        <x:f>SUM(E6664:E6672)</x:f>
        <x:v>9</x:v>
      </x:c>
    </x:row>
    <x:row r="6674" spans="1:5">
      <x:c r="A6674" s="186">
        <x:v>46212</x:v>
      </x:c>
      <x:c r="B6674" s="452" t="s">
        <x:v>7753</x:v>
      </x:c>
      <x:c r="C6674" s="195" t="s">
        <x:v>10921</x:v>
      </x:c>
      <x:c r="D6674" s="345" t="str">
        <x:f>IF(MID(C6674,LEN(C6674)-2,1)="1","Earring",IF(MID(C6674,LEN(C6674)-2,1)="2","Necklace",IF(MID(C6674,LEN(C6674)-2,1)="3","Bracelet",IF(MID(C6674,LEN(C6674)-2,1)="4","Ring",IF(MID(C6674,LEN(C6674)-2,1)="5","Anklet","")))))</x:f>
        <x:v>Bracelet</x:v>
      </x:c>
      <x:c r="E6674" s="194">
        <x:v>1</x:v>
      </x:c>
    </x:row>
    <x:row r="6675" spans="3:5">
      <x:c r="C6675" s="195" t="s">
        <x:v>11070</x:v>
      </x:c>
      <x:c r="D6675" s="345" t="str">
        <x:f>IF(MID(C6675,LEN(C6675)-2,1)="1","Earring",IF(MID(C6675,LEN(C6675)-2,1)="2","Necklace",IF(MID(C6675,LEN(C6675)-2,1)="3","Bracelet",IF(MID(C6675,LEN(C6675)-2,1)="4","Ring",IF(MID(C6675,LEN(C6675)-2,1)="5","Anklet","")))))</x:f>
        <x:v>Earring</x:v>
      </x:c>
      <x:c r="E6675" s="194">
        <x:v>1</x:v>
      </x:c>
    </x:row>
    <x:row r="6676" spans="3:5">
      <x:c r="C6676" s="195" t="s">
        <x:v>10916</x:v>
      </x:c>
      <x:c r="D6676" s="345" t="str">
        <x:f>IF(MID(C6676,LEN(C6676)-2,1)="1","Earring",IF(MID(C6676,LEN(C6676)-2,1)="2","Necklace",IF(MID(C6676,LEN(C6676)-2,1)="3","Bracelet",IF(MID(C6676,LEN(C6676)-2,1)="4","Ring",IF(MID(C6676,LEN(C6676)-2,1)="5","Anklet","")))))</x:f>
        <x:v>Earring</x:v>
      </x:c>
      <x:c r="E6676" s="194">
        <x:v>1</x:v>
      </x:c>
    </x:row>
    <x:row r="6677" spans="3:5">
      <x:c r="C6677" s="195" t="s">
        <x:v>10926</x:v>
      </x:c>
      <x:c r="D6677" s="345" t="str">
        <x:f>IF(MID(C6677,LEN(C6677)-2,1)="1","Earring",IF(MID(C6677,LEN(C6677)-2,1)="2","Necklace",IF(MID(C6677,LEN(C6677)-2,1)="3","Bracelet",IF(MID(C6677,LEN(C6677)-2,1)="4","Ring",IF(MID(C6677,LEN(C6677)-2,1)="5","Anklet","")))))</x:f>
        <x:v>Earring</x:v>
      </x:c>
      <x:c r="E6677" s="194">
        <x:v>1</x:v>
      </x:c>
    </x:row>
    <x:row r="6678" spans="3:5">
      <x:c r="C6678" s="195" t="s">
        <x:v>1938</x:v>
      </x:c>
      <x:c r="D6678" s="345" t="str">
        <x:f>IF(MID(C6678,LEN(C6678)-2,1)="1","Earring",IF(MID(C6678,LEN(C6678)-2,1)="2","Necklace",IF(MID(C6678,LEN(C6678)-2,1)="3","Bracelet",IF(MID(C6678,LEN(C6678)-2,1)="4","Ring",IF(MID(C6678,LEN(C6678)-2,1)="5","Anklet","")))))</x:f>
        <x:v>Necklace</x:v>
      </x:c>
      <x:c r="E6678" s="194">
        <x:v>1</x:v>
      </x:c>
    </x:row>
    <x:row r="6679" spans="3:5">
      <x:c r="C6679" s="195" t="s">
        <x:v>6589</x:v>
      </x:c>
      <x:c r="D6679" s="345" t="str">
        <x:f>IF(MID(C6679,LEN(C6679)-2,1)="1","Earring",IF(MID(C6679,LEN(C6679)-2,1)="2","Necklace",IF(MID(C6679,LEN(C6679)-2,1)="3","Bracelet",IF(MID(C6679,LEN(C6679)-2,1)="4","Ring",IF(MID(C6679,LEN(C6679)-2,1)="5","Anklet","")))))</x:f>
        <x:v>Necklace</x:v>
      </x:c>
      <x:c r="E6679" s="194">
        <x:v>1</x:v>
      </x:c>
    </x:row>
    <x:row r="6680" spans="3:5">
      <x:c r="C6680" s="195" t="s">
        <x:v>11146</x:v>
      </x:c>
      <x:c r="D6680" s="345" t="str">
        <x:f>IF(MID(C6680,LEN(C6680)-2,1)="1","Earring",IF(MID(C6680,LEN(C6680)-2,1)="2","Necklace",IF(MID(C6680,LEN(C6680)-2,1)="3","Bracelet",IF(MID(C6680,LEN(C6680)-2,1)="4","Ring",IF(MID(C6680,LEN(C6680)-2,1)="5","Anklet","")))))</x:f>
        <x:v>Ring</x:v>
      </x:c>
      <x:c r="E6680" s="194">
        <x:v>1</x:v>
      </x:c>
    </x:row>
    <x:row r="6681" spans="3:5">
      <x:c r="C6681" s="195" t="s">
        <x:v>10970</x:v>
      </x:c>
      <x:c r="D6681" s="345" t="str">
        <x:f>IF(MID(C6681,LEN(C6681)-2,1)="1","Earring",IF(MID(C6681,LEN(C6681)-2,1)="2","Necklace",IF(MID(C6681,LEN(C6681)-2,1)="3","Bracelet",IF(MID(C6681,LEN(C6681)-2,1)="4","Ring",IF(MID(C6681,LEN(C6681)-2,1)="5","Anklet","")))))</x:f>
        <x:v>Ring</x:v>
      </x:c>
      <x:c r="E6681" s="194">
        <x:v>1</x:v>
      </x:c>
    </x:row>
    <x:row r="6682" spans="1:5">
      <x:c r="A6682" s="186">
        <x:v>46212</x:v>
      </x:c>
      <x:c r="B6682" s="452" t="s">
        <x:v>7753</x:v>
      </x:c>
      <x:c r="E6682" s="194">
        <x:f>SUM(E6674:E6681)</x:f>
        <x:v>8</x:v>
      </x:c>
    </x:row>
    <x:row r="6683" spans="1:5">
      <x:c r="A6683" s="186">
        <x:v>46213</x:v>
      </x:c>
      <x:c r="B6683" s="452" t="s">
        <x:v>7716</x:v>
      </x:c>
      <x:c r="C6683" s="195" t="s">
        <x:v>10946</x:v>
      </x:c>
      <x:c r="D6683" s="345" t="str">
        <x:f>IF(MID(C6683,LEN(C6683)-2,1)="1","Earring",IF(MID(C6683,LEN(C6683)-2,1)="2","Necklace",IF(MID(C6683,LEN(C6683)-2,1)="3","Bracelet",IF(MID(C6683,LEN(C6683)-2,1)="4","Ring",IF(MID(C6683,LEN(C6683)-2,1)="5","Anklet","")))))</x:f>
        <x:v>Bracelet</x:v>
      </x:c>
      <x:c r="E6683" s="194">
        <x:v>1</x:v>
      </x:c>
    </x:row>
    <x:row r="6684" spans="3:5">
      <x:c r="C6684" s="195" t="s">
        <x:v>10936</x:v>
      </x:c>
      <x:c r="D6684" s="345" t="str">
        <x:f>IF(MID(C6684,LEN(C6684)-2,1)="1","Earring",IF(MID(C6684,LEN(C6684)-2,1)="2","Necklace",IF(MID(C6684,LEN(C6684)-2,1)="3","Bracelet",IF(MID(C6684,LEN(C6684)-2,1)="4","Ring",IF(MID(C6684,LEN(C6684)-2,1)="5","Anklet","")))))</x:f>
        <x:v>Bracelet</x:v>
      </x:c>
      <x:c r="E6684" s="194">
        <x:v>1</x:v>
      </x:c>
    </x:row>
    <x:row r="6685" spans="3:5">
      <x:c r="C6685" s="195" t="s">
        <x:v>11055</x:v>
      </x:c>
      <x:c r="D6685" s="345" t="str">
        <x:f>IF(MID(C6685,LEN(C6685)-2,1)="1","Earring",IF(MID(C6685,LEN(C6685)-2,1)="2","Necklace",IF(MID(C6685,LEN(C6685)-2,1)="3","Bracelet",IF(MID(C6685,LEN(C6685)-2,1)="4","Ring",IF(MID(C6685,LEN(C6685)-2,1)="5","Anklet","")))))</x:f>
        <x:v>Bracelet</x:v>
      </x:c>
      <x:c r="E6685" s="194">
        <x:v>1</x:v>
      </x:c>
    </x:row>
    <x:row r="6686" spans="3:5">
      <x:c r="C6686" s="195" t="s">
        <x:v>3341</x:v>
      </x:c>
      <x:c r="D6686" s="345" t="str">
        <x:f>IF(MID(C6686,LEN(C6686)-2,1)="1","Earring",IF(MID(C6686,LEN(C6686)-2,1)="2","Necklace",IF(MID(C6686,LEN(C6686)-2,1)="3","Bracelet",IF(MID(C6686,LEN(C6686)-2,1)="4","Ring",IF(MID(C6686,LEN(C6686)-2,1)="5","Anklet","")))))</x:f>
        <x:v>Bracelet</x:v>
      </x:c>
      <x:c r="E6686" s="194">
        <x:v>1</x:v>
      </x:c>
    </x:row>
    <x:row r="6687" spans="3:5">
      <x:c r="C6687" s="195" t="s">
        <x:v>6815</x:v>
      </x:c>
      <x:c r="D6687" s="345" t="str">
        <x:f>IF(MID(C6687,LEN(C6687)-2,1)="1","Earring",IF(MID(C6687,LEN(C6687)-2,1)="2","Necklace",IF(MID(C6687,LEN(C6687)-2,1)="3","Bracelet",IF(MID(C6687,LEN(C6687)-2,1)="4","Ring",IF(MID(C6687,LEN(C6687)-2,1)="5","Anklet","")))))</x:f>
        <x:v>Earring</x:v>
      </x:c>
      <x:c r="E6687" s="194">
        <x:v>1</x:v>
      </x:c>
    </x:row>
    <x:row r="6688" spans="3:5">
      <x:c r="C6688" s="195" t="s">
        <x:v>1856</x:v>
      </x:c>
      <x:c r="D6688" s="194" t="s">
        <x:v>6843</x:v>
      </x:c>
      <x:c r="E6688" s="194">
        <x:v>1</x:v>
      </x:c>
    </x:row>
    <x:row r="6689" spans="3:5">
      <x:c r="C6689" s="195" t="s">
        <x:v>6589</x:v>
      </x:c>
      <x:c r="D6689" s="345" t="str">
        <x:f>IF(MID(C6689,LEN(C6689)-2,1)="1","Earring",IF(MID(C6689,LEN(C6689)-2,1)="2","Necklace",IF(MID(C6689,LEN(C6689)-2,1)="3","Bracelet",IF(MID(C6689,LEN(C6689)-2,1)="4","Ring",IF(MID(C6689,LEN(C6689)-2,1)="5","Anklet","")))))</x:f>
        <x:v>Necklace</x:v>
      </x:c>
      <x:c r="E6689" s="194">
        <x:v>1</x:v>
      </x:c>
    </x:row>
    <x:row r="6690" spans="3:5">
      <x:c r="C6690" s="195" t="s">
        <x:v>1854</x:v>
      </x:c>
      <x:c r="D6690" s="345" t="str">
        <x:f>IF(MID(C6690,LEN(C6690)-2,1)="1","Earring",IF(MID(C6690,LEN(C6690)-2,1)="2","Necklace",IF(MID(C6690,LEN(C6690)-2,1)="3","Bracelet",IF(MID(C6690,LEN(C6690)-2,1)="4","Ring",IF(MID(C6690,LEN(C6690)-2,1)="5","Anklet","")))))</x:f>
        <x:v>Ring</x:v>
      </x:c>
      <x:c r="E6690" s="194">
        <x:v>1</x:v>
      </x:c>
    </x:row>
    <x:row r="6691" spans="1:5">
      <x:c r="A6691" s="186">
        <x:v>46213</x:v>
      </x:c>
      <x:c r="B6691" s="452" t="s">
        <x:v>7716</x:v>
      </x:c>
      <x:c r="E6691" s="194">
        <x:f>SUM(E6683:E6690)</x:f>
        <x:v>8</x:v>
      </x:c>
    </x:row>
    <x:row r="6692" spans="1:5">
      <x:c r="A6692" s="186">
        <x:v>46214</x:v>
      </x:c>
      <x:c r="B6692" s="452" t="s">
        <x:v>7734</x:v>
      </x:c>
      <x:c r="C6692" s="195" t="s">
        <x:v>10981</x:v>
      </x:c>
      <x:c r="D6692" s="345" t="str">
        <x:f>IF(MID(C6692,LEN(C6692)-2,1)="1","Earring",IF(MID(C6692,LEN(C6692)-2,1)="2","Necklace",IF(MID(C6692,LEN(C6692)-2,1)="3","Bracelet",IF(MID(C6692,LEN(C6692)-2,1)="4","Ring",IF(MID(C6692,LEN(C6692)-2,1)="5","Anklet","")))))</x:f>
        <x:v>Anklet</x:v>
      </x:c>
      <x:c r="E6692" s="194">
        <x:v>1</x:v>
      </x:c>
    </x:row>
    <x:row r="6693" spans="3:5">
      <x:c r="C6693" s="195" t="s">
        <x:v>1926</x:v>
      </x:c>
      <x:c r="D6693" s="194" t="s">
        <x:v>2999</x:v>
      </x:c>
      <x:c r="E6693" s="194">
        <x:v>1</x:v>
      </x:c>
    </x:row>
    <x:row r="6694" spans="3:5">
      <x:c r="C6694" s="195" t="s">
        <x:v>11139</x:v>
      </x:c>
      <x:c r="D6694" s="194" t="s">
        <x:v>2999</x:v>
      </x:c>
      <x:c r="E6694" s="194">
        <x:v>1</x:v>
      </x:c>
    </x:row>
    <x:row r="6695" spans="3:5">
      <x:c r="C6695" s="195" t="s">
        <x:v>10992</x:v>
      </x:c>
      <x:c r="D6695" s="345" t="str">
        <x:f>IF(MID(C6695,LEN(C6695)-2,1)="1","Earring",IF(MID(C6695,LEN(C6695)-2,1)="2","Necklace",IF(MID(C6695,LEN(C6695)-2,1)="3","Bracelet",IF(MID(C6695,LEN(C6695)-2,1)="4","Ring",IF(MID(C6695,LEN(C6695)-2,1)="5","Anklet","")))))</x:f>
        <x:v>Bracelet</x:v>
      </x:c>
      <x:c r="E6695" s="194">
        <x:v>1</x:v>
      </x:c>
    </x:row>
    <x:row r="6696" spans="3:5">
      <x:c r="C6696" s="195" t="s">
        <x:v>11030</x:v>
      </x:c>
      <x:c r="D6696" s="345" t="str">
        <x:f>IF(MID(C6696,LEN(C6696)-2,1)="1","Earring",IF(MID(C6696,LEN(C6696)-2,1)="2","Necklace",IF(MID(C6696,LEN(C6696)-2,1)="3","Bracelet",IF(MID(C6696,LEN(C6696)-2,1)="4","Ring",IF(MID(C6696,LEN(C6696)-2,1)="5","Anklet","")))))</x:f>
        <x:v>Earring</x:v>
      </x:c>
      <x:c r="E6696" s="194">
        <x:v>1</x:v>
      </x:c>
    </x:row>
    <x:row r="6697" spans="3:5">
      <x:c r="C6697" s="195" t="s">
        <x:v>11180</x:v>
      </x:c>
      <x:c r="D6697" s="345" t="str">
        <x:f>IF(MID(C6697,LEN(C6697)-2,1)="1","Earring",IF(MID(C6697,LEN(C6697)-2,1)="2","Necklace",IF(MID(C6697,LEN(C6697)-2,1)="3","Bracelet",IF(MID(C6697,LEN(C6697)-2,1)="4","Ring",IF(MID(C6697,LEN(C6697)-2,1)="5","Anklet","")))))</x:f>
        <x:v>Earring</x:v>
      </x:c>
      <x:c r="E6697" s="194">
        <x:v>1</x:v>
      </x:c>
    </x:row>
    <x:row r="6698" spans="3:5">
      <x:c r="C6698" s="195" t="s">
        <x:v>10997</x:v>
      </x:c>
      <x:c r="D6698" s="345" t="str">
        <x:f>IF(MID(C6698,LEN(C6698)-2,1)="1","Earring",IF(MID(C6698,LEN(C6698)-2,1)="2","Necklace",IF(MID(C6698,LEN(C6698)-2,1)="3","Bracelet",IF(MID(C6698,LEN(C6698)-2,1)="4","Ring",IF(MID(C6698,LEN(C6698)-2,1)="5","Anklet","")))))</x:f>
        <x:v>Earring</x:v>
      </x:c>
      <x:c r="E6698" s="194">
        <x:v>1</x:v>
      </x:c>
    </x:row>
    <x:row r="6699" spans="3:5">
      <x:c r="C6699" s="195" t="s">
        <x:v>1856</x:v>
      </x:c>
      <x:c r="D6699" s="194" t="s">
        <x:v>6843</x:v>
      </x:c>
      <x:c r="E6699" s="194">
        <x:v>1</x:v>
      </x:c>
    </x:row>
    <x:row r="6700" spans="3:5">
      <x:c r="C6700" s="195" t="s">
        <x:v>11085</x:v>
      </x:c>
      <x:c r="D6700" s="345" t="str">
        <x:f>IF(MID(C6700,LEN(C6700)-2,1)="1","Earring",IF(MID(C6700,LEN(C6700)-2,1)="2","Necklace",IF(MID(C6700,LEN(C6700)-2,1)="3","Bracelet",IF(MID(C6700,LEN(C6700)-2,1)="4","Ring",IF(MID(C6700,LEN(C6700)-2,1)="5","Anklet","")))))</x:f>
        <x:v>Necklace</x:v>
      </x:c>
      <x:c r="E6700" s="194">
        <x:v>1</x:v>
      </x:c>
    </x:row>
    <x:row r="6701" spans="3:5">
      <x:c r="C6701" s="195" t="s">
        <x:v>11141</x:v>
      </x:c>
      <x:c r="D6701" s="345" t="str">
        <x:f t="shared" ref="D6701:D6706" si="289">IF(MID(C6701,LEN(C6701)-2,1)="1","Earring",IF(MID(C6701,LEN(C6701)-2,1)="2","Necklace",IF(MID(C6701,LEN(C6701)-2,1)="3","Bracelet",IF(MID(C6701,LEN(C6701)-2,1)="4","Ring",IF(MID(C6701,LEN(C6701)-2,1)="5","Anklet","")))))</x:f>
        <x:v>Necklace</x:v>
      </x:c>
      <x:c r="E6701" s="194">
        <x:v>1</x:v>
      </x:c>
    </x:row>
    <x:row r="6702" spans="3:5">
      <x:c r="C6702" s="195" t="s">
        <x:v>6296</x:v>
      </x:c>
      <x:c r="D6702" s="345" t="str">
        <x:f t="shared" si="289"/>
        <x:v>Necklace</x:v>
      </x:c>
      <x:c r="E6702" s="194">
        <x:v>1</x:v>
      </x:c>
    </x:row>
    <x:row r="6703" spans="3:5">
      <x:c r="C6703" s="195" t="s">
        <x:v>6086</x:v>
      </x:c>
      <x:c r="D6703" s="345" t="str">
        <x:f t="shared" si="289"/>
        <x:v>Necklace</x:v>
      </x:c>
      <x:c r="E6703" s="194">
        <x:v>1</x:v>
      </x:c>
    </x:row>
    <x:row r="6704" spans="3:5">
      <x:c r="C6704" s="195" t="s">
        <x:v>1943</x:v>
      </x:c>
      <x:c r="D6704" s="345" t="str">
        <x:f t="shared" si="289"/>
        <x:v>Necklace</x:v>
      </x:c>
      <x:c r="E6704" s="194">
        <x:v>1</x:v>
      </x:c>
    </x:row>
    <x:row r="6705" spans="3:5">
      <x:c r="C6705" s="195" t="s">
        <x:v>11064</x:v>
      </x:c>
      <x:c r="D6705" s="345" t="str">
        <x:f t="shared" si="289"/>
        <x:v>Ring</x:v>
      </x:c>
      <x:c r="E6705" s="194">
        <x:v>1</x:v>
      </x:c>
    </x:row>
    <x:row r="6706" spans="3:5">
      <x:c r="C6706" s="195" t="s">
        <x:v>10968</x:v>
      </x:c>
      <x:c r="D6706" s="345" t="str">
        <x:f t="shared" si="289"/>
        <x:v>Ring</x:v>
      </x:c>
      <x:c r="E6706" s="194">
        <x:v>1</x:v>
      </x:c>
    </x:row>
    <x:row r="6707" spans="1:5">
      <x:c r="A6707" s="186">
        <x:v>46214</x:v>
      </x:c>
      <x:c r="B6707" s="452" t="s">
        <x:v>7734</x:v>
      </x:c>
      <x:c r="E6707" s="194">
        <x:f>SUM(E6692:E6706)</x:f>
        <x:v>15</x:v>
      </x:c>
    </x:row>
    <x:row r="6708" spans="1:5">
      <x:c r="A6708" s="186">
        <x:v>46215</x:v>
      </x:c>
      <x:c r="B6708" s="452" t="s">
        <x:v>7772</x:v>
      </x:c>
      <x:c r="C6708" s="195" t="s">
        <x:v>3343</x:v>
      </x:c>
      <x:c r="D6708" s="345" t="str">
        <x:f>IF(MID(C6708,LEN(C6708)-2,1)="1","Earring",IF(MID(C6708,LEN(C6708)-2,1)="2","Necklace",IF(MID(C6708,LEN(C6708)-2,1)="3","Bracelet",IF(MID(C6708,LEN(C6708)-2,1)="4","Ring",IF(MID(C6708,LEN(C6708)-2,1)="5","Anklet","")))))</x:f>
        <x:v>Anklet</x:v>
      </x:c>
      <x:c r="E6708" s="194">
        <x:v>1</x:v>
      </x:c>
    </x:row>
    <x:row r="6709" spans="3:5">
      <x:c r="C6709" s="195" t="s">
        <x:v>4694</x:v>
      </x:c>
      <x:c r="D6709" s="345" t="str">
        <x:f>IF(MID(C6709,LEN(C6709)-2,1)="1","Earring",IF(MID(C6709,LEN(C6709)-2,1)="2","Necklace",IF(MID(C6709,LEN(C6709)-2,1)="3","Bracelet",IF(MID(C6709,LEN(C6709)-2,1)="4","Ring",IF(MID(C6709,LEN(C6709)-2,1)="5","Anklet","")))))</x:f>
        <x:v>Bracelet</x:v>
      </x:c>
      <x:c r="E6709" s="194">
        <x:v>1</x:v>
      </x:c>
    </x:row>
    <x:row r="6710" spans="3:5">
      <x:c r="C6710" s="195" t="s">
        <x:v>11244</x:v>
      </x:c>
      <x:c r="D6710" s="345" t="str">
        <x:f>IF(MID(C6710,LEN(C6710)-2,1)="1","Earring",IF(MID(C6710,LEN(C6710)-2,1)="2","Necklace",IF(MID(C6710,LEN(C6710)-2,1)="3","Bracelet",IF(MID(C6710,LEN(C6710)-2,1)="4","Ring",IF(MID(C6710,LEN(C6710)-2,1)="5","Anklet","")))))</x:f>
        <x:v>Earring</x:v>
      </x:c>
      <x:c r="E6710" s="194">
        <x:v>1</x:v>
      </x:c>
    </x:row>
    <x:row r="6711" spans="3:5">
      <x:c r="C6711" s="195" t="s">
        <x:v>10896</x:v>
      </x:c>
      <x:c r="D6711" s="345" t="str">
        <x:f t="shared" ref="D6711:D6715" si="290">IF(MID(C6711,LEN(C6711)-2,1)="1","Earring",IF(MID(C6711,LEN(C6711)-2,1)="2","Necklace",IF(MID(C6711,LEN(C6711)-2,1)="3","Bracelet",IF(MID(C6711,LEN(C6711)-2,1)="4","Ring",IF(MID(C6711,LEN(C6711)-2,1)="5","Anklet","")))))</x:f>
        <x:v>Earring</x:v>
      </x:c>
      <x:c r="E6711" s="194">
        <x:v>1</x:v>
      </x:c>
    </x:row>
    <x:row r="6712" spans="3:5">
      <x:c r="C6712" s="195" t="s">
        <x:v>4643</x:v>
      </x:c>
      <x:c r="D6712" s="345" t="str">
        <x:f t="shared" si="290"/>
        <x:v>Earring</x:v>
      </x:c>
      <x:c r="E6712" s="194">
        <x:v>1</x:v>
      </x:c>
    </x:row>
    <x:row r="6713" spans="3:5">
      <x:c r="C6713" s="195" t="s">
        <x:v>6579</x:v>
      </x:c>
      <x:c r="D6713" s="345" t="str">
        <x:f t="shared" si="290"/>
        <x:v>Earring</x:v>
      </x:c>
      <x:c r="E6713" s="194">
        <x:v>1</x:v>
      </x:c>
    </x:row>
    <x:row r="6714" spans="3:5">
      <x:c r="C6714" s="195" t="s">
        <x:v>11153</x:v>
      </x:c>
      <x:c r="D6714" s="345" t="str">
        <x:f t="shared" si="290"/>
        <x:v>Earring</x:v>
      </x:c>
      <x:c r="E6714" s="194">
        <x:v>1</x:v>
      </x:c>
    </x:row>
    <x:row r="6715" spans="3:5">
      <x:c r="C6715" s="195" t="s">
        <x:v>11002</x:v>
      </x:c>
      <x:c r="D6715" s="345" t="str">
        <x:f t="shared" si="290"/>
        <x:v>Earring</x:v>
      </x:c>
      <x:c r="E6715" s="194">
        <x:v>1</x:v>
      </x:c>
    </x:row>
    <x:row r="6716" spans="3:5">
      <x:c r="C6716" s="195" t="s">
        <x:v>1842</x:v>
      </x:c>
      <x:c r="D6716" s="194" t="s">
        <x:v>6843</x:v>
      </x:c>
      <x:c r="E6716" s="194">
        <x:v>1</x:v>
      </x:c>
    </x:row>
    <x:row r="6717" spans="3:5">
      <x:c r="C6717" s="195" t="s">
        <x:v>3251</x:v>
      </x:c>
      <x:c r="D6717" s="194" t="s">
        <x:v>6843</x:v>
      </x:c>
      <x:c r="E6717" s="194">
        <x:v>1</x:v>
      </x:c>
    </x:row>
    <x:row r="6718" spans="3:5">
      <x:c r="C6718" s="195" t="s">
        <x:v>6599</x:v>
      </x:c>
      <x:c r="D6718" s="194" t="s">
        <x:v>6843</x:v>
      </x:c>
      <x:c r="E6718" s="194">
        <x:v>1</x:v>
      </x:c>
    </x:row>
    <x:row r="6719" spans="3:5">
      <x:c r="C6719" s="195" t="s">
        <x:v>8250</x:v>
      </x:c>
      <x:c r="D6719" s="345" t="str">
        <x:f>IF(MID(C6719,LEN(C6719)-2,1)="1","Earring",IF(MID(C6719,LEN(C6719)-2,1)="2","Necklace",IF(MID(C6719,LEN(C6719)-2,1)="3","Bracelet",IF(MID(C6719,LEN(C6719)-2,1)="4","Ring",IF(MID(C6719,LEN(C6719)-2,1)="5","Anklet","")))))</x:f>
        <x:v>Necklace</x:v>
      </x:c>
      <x:c r="E6719" s="194">
        <x:v>1</x:v>
      </x:c>
    </x:row>
    <x:row r="6720" spans="3:5">
      <x:c r="C6720" s="195" t="s">
        <x:v>4683</x:v>
      </x:c>
      <x:c r="D6720" s="345" t="str">
        <x:f t="shared" ref="D6720:D6725" si="291">IF(MID(C6720,LEN(C6720)-2,1)="1","Earring",IF(MID(C6720,LEN(C6720)-2,1)="2","Necklace",IF(MID(C6720,LEN(C6720)-2,1)="3","Bracelet",IF(MID(C6720,LEN(C6720)-2,1)="4","Ring",IF(MID(C6720,LEN(C6720)-2,1)="5","Anklet","")))))</x:f>
        <x:v>Necklace</x:v>
      </x:c>
      <x:c r="E6720" s="194">
        <x:v>1</x:v>
      </x:c>
    </x:row>
    <x:row r="6721" spans="3:5">
      <x:c r="C6721" s="195" t="s">
        <x:v>1886</x:v>
      </x:c>
      <x:c r="D6721" s="345" t="str">
        <x:f t="shared" si="291"/>
        <x:v>Necklace</x:v>
      </x:c>
      <x:c r="E6721" s="194">
        <x:v>1</x:v>
      </x:c>
    </x:row>
    <x:row r="6722" spans="3:5">
      <x:c r="C6722" s="195" t="s">
        <x:v>10979</x:v>
      </x:c>
      <x:c r="D6722" s="345" t="str">
        <x:f t="shared" si="291"/>
        <x:v>Necklace</x:v>
      </x:c>
      <x:c r="E6722" s="194">
        <x:v>1</x:v>
      </x:c>
    </x:row>
    <x:row r="6723" spans="3:5">
      <x:c r="C6723" s="195" t="s">
        <x:v>10980</x:v>
      </x:c>
      <x:c r="D6723" s="345" t="str">
        <x:f t="shared" si="291"/>
        <x:v>Necklace</x:v>
      </x:c>
      <x:c r="E6723" s="194">
        <x:v>1</x:v>
      </x:c>
    </x:row>
    <x:row r="6724" spans="3:5">
      <x:c r="C6724" s="195" t="s">
        <x:v>10982</x:v>
      </x:c>
      <x:c r="D6724" s="345" t="str">
        <x:f t="shared" si="291"/>
        <x:v>Necklace</x:v>
      </x:c>
      <x:c r="E6724" s="194">
        <x:v>1</x:v>
      </x:c>
    </x:row>
    <x:row r="6725" spans="3:5">
      <x:c r="C6725" s="195" t="s">
        <x:v>11017</x:v>
      </x:c>
      <x:c r="D6725" s="345" t="str">
        <x:f t="shared" si="291"/>
        <x:v>Ring</x:v>
      </x:c>
      <x:c r="E6725" s="194">
        <x:v>1</x:v>
      </x:c>
    </x:row>
    <x:row r="6726" spans="1:5">
      <x:c r="A6726" s="186">
        <x:v>46215</x:v>
      </x:c>
      <x:c r="B6726" s="452" t="s">
        <x:v>7772</x:v>
      </x:c>
      <x:c r="E6726" s="194">
        <x:f>SUM(E6708:E6725)</x:f>
        <x:v>18</x:v>
      </x:c>
    </x:row>
    <x:row r="6727" spans="1:5">
      <x:c r="A6727" s="186">
        <x:v>46216</x:v>
      </x:c>
      <x:c r="B6727" s="452" t="s">
        <x:v>7737</x:v>
      </x:c>
      <x:c r="C6727" s="195" t="s">
        <x:v>11139</x:v>
      </x:c>
      <x:c r="D6727" s="194" t="s">
        <x:v>2999</x:v>
      </x:c>
      <x:c r="E6727" s="194">
        <x:v>1</x:v>
      </x:c>
    </x:row>
    <x:row r="6728" spans="3:5">
      <x:c r="C6728" s="195" t="s">
        <x:v>6627</x:v>
      </x:c>
      <x:c r="D6728" s="345" t="str">
        <x:f t="shared" ref="D6728:D6732" si="292">IF(MID(C6728,LEN(C6728)-2,1)="1","Earring",IF(MID(C6728,LEN(C6728)-2,1)="2","Necklace",IF(MID(C6728,LEN(C6728)-2,1)="3","Bracelet",IF(MID(C6728,LEN(C6728)-2,1)="4","Ring",IF(MID(C6728,LEN(C6728)-2,1)="5","Anklet","")))))</x:f>
        <x:v>Earring</x:v>
      </x:c>
      <x:c r="E6728" s="194">
        <x:v>1</x:v>
      </x:c>
    </x:row>
    <x:row r="6729" spans="3:5">
      <x:c r="C6729" s="195" t="s">
        <x:v>3345</x:v>
      </x:c>
      <x:c r="D6729" s="345" t="str">
        <x:f t="shared" si="292"/>
        <x:v>Earring</x:v>
      </x:c>
      <x:c r="E6729" s="194">
        <x:v>1</x:v>
      </x:c>
    </x:row>
    <x:row r="6730" spans="3:5">
      <x:c r="C6730" s="195" t="s">
        <x:v>4699</x:v>
      </x:c>
      <x:c r="D6730" s="345" t="str">
        <x:f t="shared" si="292"/>
        <x:v>Earring</x:v>
      </x:c>
      <x:c r="E6730" s="194">
        <x:v>1</x:v>
      </x:c>
    </x:row>
    <x:row r="6731" spans="3:5">
      <x:c r="C6731" s="195" t="s">
        <x:v>10982</x:v>
      </x:c>
      <x:c r="D6731" s="345" t="str">
        <x:f t="shared" si="292"/>
        <x:v>Necklace</x:v>
      </x:c>
      <x:c r="E6731" s="194">
        <x:v>1</x:v>
      </x:c>
    </x:row>
    <x:row r="6732" spans="3:5">
      <x:c r="C6732" s="195" t="s">
        <x:v>11017</x:v>
      </x:c>
      <x:c r="D6732" s="345" t="str">
        <x:f t="shared" si="292"/>
        <x:v>Ring</x:v>
      </x:c>
      <x:c r="E6732" s="194">
        <x:v>1</x:v>
      </x:c>
    </x:row>
    <x:row r="6733" spans="1:5">
      <x:c r="A6733" s="186">
        <x:v>46216</x:v>
      </x:c>
      <x:c r="B6733" s="452" t="s">
        <x:v>7737</x:v>
      </x:c>
      <x:c r="E6733" s="194">
        <x:f>SUM(E6727:E6732)</x:f>
        <x:v>6</x:v>
      </x:c>
    </x:row>
    <x:row r="6734" spans="1:5">
      <x:c r="A6734" s="186">
        <x:v>46217</x:v>
      </x:c>
      <x:c r="B6734" s="452" t="s">
        <x:v>7779</x:v>
      </x:c>
      <x:c r="C6734" s="195" t="s">
        <x:v>9240</x:v>
      </x:c>
      <x:c r="D6734" s="345" t="str">
        <x:f>IF(MID(C6734,LEN(C6734)-2,1)="1","Earring",IF(MID(C6734,LEN(C6734)-2,1)="2","Necklace",IF(MID(C6734,LEN(C6734)-2,1)="3","Bracelet",IF(MID(C6734,LEN(C6734)-2,1)="4","Ring",IF(MID(C6734,LEN(C6734)-2,1)="5","Anklet","")))))</x:f>
        <x:v>Anklet</x:v>
      </x:c>
      <x:c r="E6734" s="194">
        <x:v>1</x:v>
      </x:c>
    </x:row>
    <x:row r="6735" spans="3:5">
      <x:c r="C6735" s="195" t="s">
        <x:v>2277</x:v>
      </x:c>
      <x:c r="D6735" s="194" t="s">
        <x:v>6795</x:v>
      </x:c>
      <x:c r="E6735" s="194">
        <x:v>1</x:v>
      </x:c>
    </x:row>
    <x:row r="6736" spans="3:5">
      <x:c r="C6736" s="195" t="s">
        <x:v>10971</x:v>
      </x:c>
      <x:c r="D6736" s="345" t="str">
        <x:f t="shared" ref="D6736:D6742" si="293">IF(MID(C6736,LEN(C6736)-2,1)="1","Earring",IF(MID(C6736,LEN(C6736)-2,1)="2","Necklace",IF(MID(C6736,LEN(C6736)-2,1)="3","Bracelet",IF(MID(C6736,LEN(C6736)-2,1)="4","Ring",IF(MID(C6736,LEN(C6736)-2,1)="5","Anklet","")))))</x:f>
        <x:v>Bracelet</x:v>
      </x:c>
      <x:c r="E6736" s="194">
        <x:v>1</x:v>
      </x:c>
    </x:row>
    <x:row r="6737" spans="3:5">
      <x:c r="C6737" s="195" t="s">
        <x:v>10988</x:v>
      </x:c>
      <x:c r="D6737" s="345" t="str">
        <x:f t="shared" si="293"/>
        <x:v>Bracelet</x:v>
      </x:c>
      <x:c r="E6737" s="194">
        <x:v>1</x:v>
      </x:c>
    </x:row>
    <x:row r="6738" spans="3:5">
      <x:c r="C6738" s="195" t="s">
        <x:v>11021</x:v>
      </x:c>
      <x:c r="D6738" s="345" t="str">
        <x:f t="shared" si="293"/>
        <x:v>Bracelet</x:v>
      </x:c>
      <x:c r="E6738" s="194">
        <x:v>1</x:v>
      </x:c>
    </x:row>
    <x:row r="6739" spans="3:5">
      <x:c r="C6739" s="195" t="s">
        <x:v>11003</x:v>
      </x:c>
      <x:c r="D6739" s="345" t="str">
        <x:f t="shared" si="293"/>
        <x:v>Earring</x:v>
      </x:c>
      <x:c r="E6739" s="194">
        <x:v>1</x:v>
      </x:c>
    </x:row>
    <x:row r="6740" spans="3:5">
      <x:c r="C6740" s="195" t="s">
        <x:v>6661</x:v>
      </x:c>
      <x:c r="D6740" s="345" t="str">
        <x:f t="shared" si="293"/>
        <x:v>Earring</x:v>
      </x:c>
      <x:c r="E6740" s="194">
        <x:v>1</x:v>
      </x:c>
    </x:row>
    <x:row r="6741" spans="3:5">
      <x:c r="C6741" s="195" t="s">
        <x:v>11084</x:v>
      </x:c>
      <x:c r="D6741" s="345" t="str">
        <x:f t="shared" si="293"/>
        <x:v>Ring</x:v>
      </x:c>
      <x:c r="E6741" s="194">
        <x:v>1</x:v>
      </x:c>
    </x:row>
    <x:row r="6742" spans="3:5">
      <x:c r="C6742" s="195" t="s">
        <x:v>4316</x:v>
      </x:c>
      <x:c r="D6742" s="345" t="str">
        <x:f t="shared" si="293"/>
        <x:v>Ring</x:v>
      </x:c>
      <x:c r="E6742" s="194">
        <x:v>1</x:v>
      </x:c>
    </x:row>
    <x:row r="6743" spans="1:5">
      <x:c r="A6743" s="186">
        <x:v>46217</x:v>
      </x:c>
      <x:c r="B6743" s="452" t="s">
        <x:v>7779</x:v>
      </x:c>
      <x:c r="E6743" s="194">
        <x:f>SUM(E6734:E6742)</x:f>
        <x:v>9</x:v>
      </x:c>
    </x:row>
    <x:row r="6744" spans="1:5">
      <x:c r="A6744" s="186">
        <x:v>46218</x:v>
      </x:c>
      <x:c r="B6744" s="452" t="s">
        <x:v>7762</x:v>
      </x:c>
      <x:c r="C6744" s="195" t="s">
        <x:v>3448</x:v>
      </x:c>
      <x:c r="D6744" s="345" t="str">
        <x:f t="shared" ref="D6744:D6746" si="294">IF(MID(C6744,LEN(C6744)-2,1)="1","Earring",IF(MID(C6744,LEN(C6744)-2,1)="2","Necklace",IF(MID(C6744,LEN(C6744)-2,1)="3","Bracelet",IF(MID(C6744,LEN(C6744)-2,1)="4","Ring",IF(MID(C6744,LEN(C6744)-2,1)="5","Anklet","")))))</x:f>
        <x:v>Bracelet</x:v>
      </x:c>
      <x:c r="E6744" s="194">
        <x:v>1</x:v>
      </x:c>
    </x:row>
    <x:row r="6745" spans="3:5">
      <x:c r="C6745" s="195" t="s">
        <x:v>6821</x:v>
      </x:c>
      <x:c r="D6745" s="345" t="str">
        <x:f t="shared" si="294"/>
        <x:v>Bracelet</x:v>
      </x:c>
      <x:c r="E6745" s="194">
        <x:v>1</x:v>
      </x:c>
    </x:row>
    <x:row r="6746" spans="3:5">
      <x:c r="C6746" s="195" t="s">
        <x:v>11003</x:v>
      </x:c>
      <x:c r="D6746" s="345" t="str">
        <x:f t="shared" si="294"/>
        <x:v>Earring</x:v>
      </x:c>
      <x:c r="E6746" s="194">
        <x:v>1</x:v>
      </x:c>
    </x:row>
    <x:row r="6747" spans="3:5">
      <x:c r="C6747" s="195" t="s">
        <x:v>4497</x:v>
      </x:c>
      <x:c r="D6747" s="194" t="s">
        <x:v>6843</x:v>
      </x:c>
      <x:c r="E6747" s="194">
        <x:v>1</x:v>
      </x:c>
    </x:row>
    <x:row r="6748" spans="3:5">
      <x:c r="C6748" s="195" t="s">
        <x:v>6599</x:v>
      </x:c>
      <x:c r="D6748" s="194" t="s">
        <x:v>6843</x:v>
      </x:c>
      <x:c r="E6748" s="194">
        <x:v>1</x:v>
      </x:c>
    </x:row>
    <x:row r="6749" spans="3:5">
      <x:c r="C6749" s="195" t="s">
        <x:v>9394</x:v>
      </x:c>
      <x:c r="D6749" s="345" t="str">
        <x:f t="shared" ref="D6749:D6751" si="295">IF(MID(C6749,LEN(C6749)-2,1)="1","Earring",IF(MID(C6749,LEN(C6749)-2,1)="2","Necklace",IF(MID(C6749,LEN(C6749)-2,1)="3","Bracelet",IF(MID(C6749,LEN(C6749)-2,1)="4","Ring",IF(MID(C6749,LEN(C6749)-2,1)="5","Anklet","")))))</x:f>
        <x:v>Necklace</x:v>
      </x:c>
      <x:c r="E6749" s="194">
        <x:v>1</x:v>
      </x:c>
    </x:row>
    <x:row r="6750" spans="3:5">
      <x:c r="C6750" s="195" t="s">
        <x:v>6231</x:v>
      </x:c>
      <x:c r="D6750" s="345" t="str">
        <x:f t="shared" si="295"/>
        <x:v>Ring</x:v>
      </x:c>
      <x:c r="E6750" s="194">
        <x:v>1</x:v>
      </x:c>
    </x:row>
    <x:row r="6751" spans="3:5">
      <x:c r="C6751" s="195" t="s">
        <x:v>11018</x:v>
      </x:c>
      <x:c r="D6751" s="345" t="str">
        <x:f t="shared" si="295"/>
        <x:v>Ring</x:v>
      </x:c>
      <x:c r="E6751" s="194">
        <x:v>1</x:v>
      </x:c>
    </x:row>
    <x:row r="6752" spans="1:5">
      <x:c r="A6752" s="186">
        <x:v>46218</x:v>
      </x:c>
      <x:c r="B6752" s="452" t="s">
        <x:v>7762</x:v>
      </x:c>
      <x:c r="E6752" s="194">
        <x:f>SUM(E6744:E6751)</x:f>
        <x:v>8</x:v>
      </x:c>
    </x:row>
    <x:row r="6753" spans="1:5">
      <x:c r="A6753" s="186">
        <x:v>46219</x:v>
      </x:c>
      <x:c r="B6753" s="452" t="s">
        <x:v>7753</x:v>
      </x:c>
      <x:c r="C6753" s="195" t="s">
        <x:v>9310</x:v>
      </x:c>
      <x:c r="D6753" s="194" t="s">
        <x:v>6795</x:v>
      </x:c>
      <x:c r="E6753" s="194">
        <x:v>1</x:v>
      </x:c>
    </x:row>
    <x:row r="6754" spans="3:5">
      <x:c r="C6754" s="195" t="s">
        <x:v>10921</x:v>
      </x:c>
      <x:c r="D6754" s="345" t="str">
        <x:f t="shared" ref="D6754:D6760" si="296">IF(MID(C6754,LEN(C6754)-2,1)="1","Earring",IF(MID(C6754,LEN(C6754)-2,1)="2","Necklace",IF(MID(C6754,LEN(C6754)-2,1)="3","Bracelet",IF(MID(C6754,LEN(C6754)-2,1)="4","Ring",IF(MID(C6754,LEN(C6754)-2,1)="5","Anklet","")))))</x:f>
        <x:v>Bracelet</x:v>
      </x:c>
      <x:c r="E6754" s="194">
        <x:v>1</x:v>
      </x:c>
    </x:row>
    <x:row r="6755" spans="3:5">
      <x:c r="C6755" s="195" t="s">
        <x:v>9311</x:v>
      </x:c>
      <x:c r="D6755" s="345" t="str">
        <x:f t="shared" si="296"/>
        <x:v>Bracelet</x:v>
      </x:c>
      <x:c r="E6755" s="194">
        <x:v>1</x:v>
      </x:c>
    </x:row>
    <x:row r="6756" spans="3:5">
      <x:c r="C6756" s="195" t="s">
        <x:v>6291</x:v>
      </x:c>
      <x:c r="D6756" s="345" t="str">
        <x:f t="shared" si="296"/>
        <x:v>Earring</x:v>
      </x:c>
      <x:c r="E6756" s="194">
        <x:v>1</x:v>
      </x:c>
    </x:row>
    <x:row r="6757" spans="3:5">
      <x:c r="C6757" s="195" t="s">
        <x:v>6661</x:v>
      </x:c>
      <x:c r="D6757" s="345" t="str">
        <x:f t="shared" si="296"/>
        <x:v>Earring</x:v>
      </x:c>
      <x:c r="E6757" s="194">
        <x:v>1</x:v>
      </x:c>
    </x:row>
    <x:row r="6758" spans="3:5">
      <x:c r="C6758" s="195" t="s">
        <x:v>9890</x:v>
      </x:c>
      <x:c r="D6758" s="345" t="str">
        <x:f t="shared" si="296"/>
        <x:v>Necklace</x:v>
      </x:c>
      <x:c r="E6758" s="194">
        <x:v>1</x:v>
      </x:c>
    </x:row>
    <x:row r="6759" spans="3:5">
      <x:c r="C6759" s="195" t="s">
        <x:v>11131</x:v>
      </x:c>
      <x:c r="D6759" s="345" t="str">
        <x:f t="shared" si="296"/>
        <x:v>Ring</x:v>
      </x:c>
      <x:c r="E6759" s="194">
        <x:v>1</x:v>
      </x:c>
    </x:row>
    <x:row r="6760" spans="3:5">
      <x:c r="C6760" s="195" t="s">
        <x:v>9891</x:v>
      </x:c>
      <x:c r="D6760" s="345" t="str">
        <x:f t="shared" si="296"/>
        <x:v>Ring</x:v>
      </x:c>
      <x:c r="E6760" s="194">
        <x:v>1</x:v>
      </x:c>
    </x:row>
    <x:row r="6761" spans="1:5">
      <x:c r="A6761" s="186">
        <x:v>46219</x:v>
      </x:c>
      <x:c r="B6761" s="452" t="s">
        <x:v>7753</x:v>
      </x:c>
      <x:c r="E6761" s="194">
        <x:f>SUM(E6753:E6760)</x:f>
        <x:v>8</x:v>
      </x:c>
    </x:row>
    <x:row r="6762" spans="1:5">
      <x:c r="A6762" s="186">
        <x:v>46220</x:v>
      </x:c>
      <x:c r="B6762" s="452" t="s">
        <x:v>7716</x:v>
      </x:c>
      <x:c r="C6762" s="195" t="s">
        <x:v>3245</x:v>
      </x:c>
      <x:c r="D6762" s="345" t="str">
        <x:f t="shared" ref="D6762:D6766" si="297">IF(MID(C6762,LEN(C6762)-2,1)="1","Earring",IF(MID(C6762,LEN(C6762)-2,1)="2","Necklace",IF(MID(C6762,LEN(C6762)-2,1)="3","Bracelet",IF(MID(C6762,LEN(C6762)-2,1)="4","Ring",IF(MID(C6762,LEN(C6762)-2,1)="5","Anklet","")))))</x:f>
        <x:v>Bracelet</x:v>
      </x:c>
      <x:c r="E6762" s="194">
        <x:v>1</x:v>
      </x:c>
    </x:row>
    <x:row r="6763" spans="3:5">
      <x:c r="C6763" s="195" t="s">
        <x:v>382</x:v>
      </x:c>
      <x:c r="D6763" s="345" t="str">
        <x:f t="shared" si="297"/>
        <x:v>Earring</x:v>
      </x:c>
      <x:c r="E6763" s="194">
        <x:v>1</x:v>
      </x:c>
    </x:row>
    <x:row r="6764" spans="3:5">
      <x:c r="C6764" s="195" t="s">
        <x:v>1898</x:v>
      </x:c>
      <x:c r="D6764" s="345" t="str">
        <x:f t="shared" si="297"/>
        <x:v>Necklace</x:v>
      </x:c>
      <x:c r="E6764" s="194">
        <x:v>1</x:v>
      </x:c>
    </x:row>
    <x:row r="6765" spans="3:5">
      <x:c r="C6765" s="195" t="s">
        <x:v>3247</x:v>
      </x:c>
      <x:c r="D6765" s="345" t="str">
        <x:f t="shared" si="297"/>
        <x:v>Necklace</x:v>
      </x:c>
      <x:c r="E6765" s="194">
        <x:v>1</x:v>
      </x:c>
    </x:row>
    <x:row r="6766" spans="3:5">
      <x:c r="C6766" s="195" t="s">
        <x:v>9891</x:v>
      </x:c>
      <x:c r="D6766" s="345" t="str">
        <x:f t="shared" si="297"/>
        <x:v>Ring</x:v>
      </x:c>
      <x:c r="E6766" s="194">
        <x:v>1</x:v>
      </x:c>
    </x:row>
    <x:row r="6767" spans="1:5">
      <x:c r="A6767" s="186">
        <x:v>46220</x:v>
      </x:c>
      <x:c r="B6767" s="452" t="s">
        <x:v>7716</x:v>
      </x:c>
      <x:c r="E6767" s="194">
        <x:f>SUM(E6762:E6766)</x:f>
        <x:v>5</x:v>
      </x:c>
    </x:row>
    <x:row r="6768" spans="1:5">
      <x:c r="A6768" s="186">
        <x:v>46221</x:v>
      </x:c>
      <x:c r="B6768" s="452" t="s">
        <x:v>7734</x:v>
      </x:c>
      <x:c r="C6768" s="195" t="s">
        <x:v>10895</x:v>
      </x:c>
      <x:c r="D6768" s="345" t="str">
        <x:f t="shared" ref="D6768:D6770" si="298">IF(MID(C6768,LEN(C6768)-2,1)="1","Earring",IF(MID(C6768,LEN(C6768)-2,1)="2","Necklace",IF(MID(C6768,LEN(C6768)-2,1)="3","Bracelet",IF(MID(C6768,LEN(C6768)-2,1)="4","Ring",IF(MID(C6768,LEN(C6768)-2,1)="5","Anklet","")))))</x:f>
        <x:v>Bracelet</x:v>
      </x:c>
      <x:c r="E6768" s="194">
        <x:v>1</x:v>
      </x:c>
    </x:row>
    <x:row r="6769" spans="3:5">
      <x:c r="C6769" s="195" t="s">
        <x:v>6954</x:v>
      </x:c>
      <x:c r="D6769" s="345" t="str">
        <x:f t="shared" si="298"/>
        <x:v>Bracelet</x:v>
      </x:c>
      <x:c r="E6769" s="194">
        <x:v>1</x:v>
      </x:c>
    </x:row>
    <x:row r="6770" spans="3:5">
      <x:c r="C6770" s="195" t="s">
        <x:v>9340</x:v>
      </x:c>
      <x:c r="D6770" s="345" t="str">
        <x:f t="shared" si="298"/>
        <x:v>Earring</x:v>
      </x:c>
      <x:c r="E6770" s="194">
        <x:v>1</x:v>
      </x:c>
    </x:row>
    <x:row r="6771" spans="3:5">
      <x:c r="C6771" s="195" t="s">
        <x:v>1856</x:v>
      </x:c>
      <x:c r="D6771" s="194" t="s">
        <x:v>6843</x:v>
      </x:c>
      <x:c r="E6771" s="194">
        <x:v>1</x:v>
      </x:c>
    </x:row>
    <x:row r="6772" spans="3:5">
      <x:c r="C6772" s="195" t="s">
        <x:v>3251</x:v>
      </x:c>
      <x:c r="D6772" s="194" t="s">
        <x:v>6843</x:v>
      </x:c>
      <x:c r="E6772" s="194">
        <x:v>1</x:v>
      </x:c>
    </x:row>
    <x:row r="6773" spans="3:5">
      <x:c r="C6773" s="195" t="s">
        <x:v>11177</x:v>
      </x:c>
      <x:c r="D6773" s="345" t="str">
        <x:f t="shared" ref="D6773:D6777" si="299">IF(MID(C6773,LEN(C6773)-2,1)="1","Earring",IF(MID(C6773,LEN(C6773)-2,1)="2","Necklace",IF(MID(C6773,LEN(C6773)-2,1)="3","Bracelet",IF(MID(C6773,LEN(C6773)-2,1)="4","Ring",IF(MID(C6773,LEN(C6773)-2,1)="5","Anklet","")))))</x:f>
        <x:v>Necklace</x:v>
      </x:c>
      <x:c r="E6773" s="194">
        <x:v>1</x:v>
      </x:c>
    </x:row>
    <x:row r="6774" spans="3:5">
      <x:c r="C6774" s="195" t="s">
        <x:v>9526</x:v>
      </x:c>
      <x:c r="D6774" s="345" t="str">
        <x:f t="shared" si="299"/>
        <x:v>Necklace</x:v>
      </x:c>
      <x:c r="E6774" s="194">
        <x:v>1</x:v>
      </x:c>
    </x:row>
    <x:row r="6775" spans="3:5">
      <x:c r="C6775" s="195" t="s">
        <x:v>9329</x:v>
      </x:c>
      <x:c r="D6775" s="345" t="str">
        <x:f t="shared" si="299"/>
        <x:v>Necklace</x:v>
      </x:c>
      <x:c r="E6775" s="194">
        <x:v>1</x:v>
      </x:c>
    </x:row>
    <x:row r="6776" spans="3:5">
      <x:c r="C6776" s="195" t="s">
        <x:v>9330</x:v>
      </x:c>
      <x:c r="D6776" s="345" t="str">
        <x:f t="shared" si="299"/>
        <x:v>Necklace</x:v>
      </x:c>
      <x:c r="E6776" s="194">
        <x:v>1</x:v>
      </x:c>
    </x:row>
    <x:row r="6777" spans="3:5">
      <x:c r="C6777" s="195" t="s">
        <x:v>10996</x:v>
      </x:c>
      <x:c r="D6777" s="345" t="str">
        <x:f t="shared" si="299"/>
        <x:v>Ring</x:v>
      </x:c>
      <x:c r="E6777" s="194">
        <x:v>1</x:v>
      </x:c>
    </x:row>
    <x:row r="6778" spans="1:5">
      <x:c r="A6778" s="186">
        <x:v>46221</x:v>
      </x:c>
      <x:c r="B6778" s="452" t="s">
        <x:v>7734</x:v>
      </x:c>
      <x:c r="E6778" s="194">
        <x:f>SUM(E6768:E6777)</x:f>
        <x:v>10</x:v>
      </x:c>
    </x:row>
    <x:row r="6779" spans="1:5">
      <x:c r="A6779" s="186">
        <x:v>46222</x:v>
      </x:c>
      <x:c r="B6779" s="452" t="s">
        <x:v>7772</x:v>
      </x:c>
      <x:c r="C6779" s="195" t="s">
        <x:v>9309</x:v>
      </x:c>
      <x:c r="D6779" s="194" t="s">
        <x:v>2999</x:v>
      </x:c>
      <x:c r="E6779" s="194">
        <x:v>1</x:v>
      </x:c>
    </x:row>
    <x:row r="6780" spans="3:5">
      <x:c r="C6780" s="195" t="s">
        <x:v>9308</x:v>
      </x:c>
      <x:c r="D6780" s="194" t="s">
        <x:v>2999</x:v>
      </x:c>
      <x:c r="E6780" s="194">
        <x:v>1</x:v>
      </x:c>
    </x:row>
    <x:row r="6781" spans="3:5">
      <x:c r="C6781" s="195" t="s">
        <x:v>9912</x:v>
      </x:c>
      <x:c r="D6781" s="194" t="s">
        <x:v>2999</x:v>
      </x:c>
      <x:c r="E6781" s="194">
        <x:v>1</x:v>
      </x:c>
    </x:row>
    <x:row r="6782" spans="3:5">
      <x:c r="C6782" s="195" t="s">
        <x:v>4658</x:v>
      </x:c>
      <x:c r="D6782" s="345" t="str">
        <x:f>IF(MID(C6782,LEN(C6782)-2,1)="1","Earring",IF(MID(C6782,LEN(C6782)-2,1)="2","Necklace",IF(MID(C6782,LEN(C6782)-2,1)="3","Bracelet",IF(MID(C6782,LEN(C6782)-2,1)="4","Ring",IF(MID(C6782,LEN(C6782)-2,1)="5","Anklet","")))))</x:f>
        <x:v>Earring</x:v>
      </x:c>
      <x:c r="E6782" s="194">
        <x:v>1</x:v>
      </x:c>
    </x:row>
    <x:row r="6783" spans="3:5">
      <x:c r="C6783" s="195" t="s">
        <x:v>9337</x:v>
      </x:c>
      <x:c r="D6783" s="194" t="s">
        <x:v>6843</x:v>
      </x:c>
      <x:c r="E6783" s="194">
        <x:v>1</x:v>
      </x:c>
    </x:row>
    <x:row r="6784" spans="3:5">
      <x:c r="C6784" s="195" t="s">
        <x:v>9338</x:v>
      </x:c>
      <x:c r="D6784" s="194" t="s">
        <x:v>6843</x:v>
      </x:c>
      <x:c r="E6784" s="194">
        <x:v>1</x:v>
      </x:c>
    </x:row>
    <x:row r="6785" spans="3:5">
      <x:c r="C6785" s="195" t="s">
        <x:v>9339</x:v>
      </x:c>
      <x:c r="D6785" s="345" t="str">
        <x:f>IF(MID(C6785,LEN(C6785)-2,1)="1","Earring",IF(MID(C6785,LEN(C6785)-2,1)="2","Necklace",IF(MID(C6785,LEN(C6785)-2,1)="3","Bracelet",IF(MID(C6785,LEN(C6785)-2,1)="4","Ring",IF(MID(C6785,LEN(C6785)-2,1)="5","Anklet","")))))</x:f>
        <x:v>Necklace</x:v>
      </x:c>
      <x:c r="E6785" s="194">
        <x:v>1</x:v>
      </x:c>
    </x:row>
    <x:row r="6786" spans="3:5">
      <x:c r="C6786" s="195" t="s">
        <x:v>10977</x:v>
      </x:c>
      <x:c r="D6786" s="345" t="str">
        <x:f t="shared" ref="D6786:D6788" si="300">IF(MID(C6786,LEN(C6786)-2,1)="1","Earring",IF(MID(C6786,LEN(C6786)-2,1)="2","Necklace",IF(MID(C6786,LEN(C6786)-2,1)="3","Bracelet",IF(MID(C6786,LEN(C6786)-2,1)="4","Ring",IF(MID(C6786,LEN(C6786)-2,1)="5","Anklet","")))))</x:f>
        <x:v>Necklace</x:v>
      </x:c>
      <x:c r="E6786" s="194">
        <x:v>1</x:v>
      </x:c>
    </x:row>
    <x:row r="6787" spans="3:5">
      <x:c r="C6787" s="195" t="s">
        <x:v>6146</x:v>
      </x:c>
      <x:c r="D6787" s="345" t="str">
        <x:f t="shared" si="300"/>
        <x:v>Necklace</x:v>
      </x:c>
      <x:c r="E6787" s="194">
        <x:v>1</x:v>
      </x:c>
    </x:row>
    <x:row r="6788" spans="3:5">
      <x:c r="C6788" s="195" t="s">
        <x:v>9331</x:v>
      </x:c>
      <x:c r="D6788" s="345" t="str">
        <x:f t="shared" si="300"/>
        <x:v>Ring</x:v>
      </x:c>
      <x:c r="E6788" s="194">
        <x:v>1</x:v>
      </x:c>
    </x:row>
    <x:row r="6789" spans="1:5">
      <x:c r="A6789" s="186">
        <x:v>46222</x:v>
      </x:c>
      <x:c r="B6789" s="452" t="s">
        <x:v>7772</x:v>
      </x:c>
      <x:c r="E6789" s="194">
        <x:f>SUM(E6779:E6788)</x:f>
        <x:v>10</x:v>
      </x:c>
    </x:row>
    <x:row r="6790" spans="1:5">
      <x:c r="A6790" s="186">
        <x:v>46223</x:v>
      </x:c>
      <x:c r="B6790" s="452" t="s">
        <x:v>7737</x:v>
      </x:c>
      <x:c r="C6790" s="195" t="s">
        <x:v>11578</x:v>
      </x:c>
      <x:c r="D6790" s="194" t="s">
        <x:v>6795</x:v>
      </x:c>
      <x:c r="E6790" s="194">
        <x:v>1</x:v>
      </x:c>
    </x:row>
    <x:row r="6791" spans="3:5">
      <x:c r="C6791" s="195" t="s">
        <x:v>4518</x:v>
      </x:c>
      <x:c r="D6791" s="345" t="str">
        <x:f t="shared" ref="D6791:D6795" si="301">IF(MID(C6791,LEN(C6791)-2,1)="1","Earring",IF(MID(C6791,LEN(C6791)-2,1)="2","Necklace",IF(MID(C6791,LEN(C6791)-2,1)="3","Bracelet",IF(MID(C6791,LEN(C6791)-2,1)="4","Ring",IF(MID(C6791,LEN(C6791)-2,1)="5","Anklet","")))))</x:f>
        <x:v>Earring</x:v>
      </x:c>
      <x:c r="E6791" s="194">
        <x:v>1</x:v>
      </x:c>
    </x:row>
    <x:row r="6792" spans="3:5">
      <x:c r="C6792" s="195" t="s">
        <x:v>4658</x:v>
      </x:c>
      <x:c r="D6792" s="345" t="str">
        <x:f t="shared" si="301"/>
        <x:v>Earring</x:v>
      </x:c>
      <x:c r="E6792" s="194">
        <x:v>1</x:v>
      </x:c>
    </x:row>
    <x:row r="6793" spans="3:5">
      <x:c r="C6793" s="195" t="s">
        <x:v>3445</x:v>
      </x:c>
      <x:c r="D6793" s="345" t="str">
        <x:f t="shared" si="301"/>
        <x:v>Earring</x:v>
      </x:c>
      <x:c r="E6793" s="194">
        <x:v>1</x:v>
      </x:c>
    </x:row>
    <x:row r="6794" spans="3:5">
      <x:c r="C6794" s="195" t="s">
        <x:v>9315</x:v>
      </x:c>
      <x:c r="D6794" s="345" t="str">
        <x:f t="shared" si="301"/>
        <x:v>Earring</x:v>
      </x:c>
      <x:c r="E6794" s="194">
        <x:v>1</x:v>
      </x:c>
    </x:row>
    <x:row r="6795" spans="3:5">
      <x:c r="C6795" s="195" t="s">
        <x:v>382</x:v>
      </x:c>
      <x:c r="D6795" s="345" t="str">
        <x:f t="shared" si="301"/>
        <x:v>Earring</x:v>
      </x:c>
      <x:c r="E6795" s="194">
        <x:v>1</x:v>
      </x:c>
    </x:row>
    <x:row r="6796" spans="3:5">
      <x:c r="C6796" s="195" t="s">
        <x:v>1856</x:v>
      </x:c>
      <x:c r="D6796" s="194" t="s">
        <x:v>6843</x:v>
      </x:c>
      <x:c r="E6796" s="194">
        <x:v>1</x:v>
      </x:c>
    </x:row>
    <x:row r="6797" spans="3:5">
      <x:c r="C6797" s="195" t="s">
        <x:v>9329</x:v>
      </x:c>
      <x:c r="D6797" s="345" t="str">
        <x:f t="shared" ref="D6797:D6800" si="302">IF(MID(C6797,LEN(C6797)-2,1)="1","Earring",IF(MID(C6797,LEN(C6797)-2,1)="2","Necklace",IF(MID(C6797,LEN(C6797)-2,1)="3","Bracelet",IF(MID(C6797,LEN(C6797)-2,1)="4","Ring",IF(MID(C6797,LEN(C6797)-2,1)="5","Anklet","")))))</x:f>
        <x:v>Necklace</x:v>
      </x:c>
      <x:c r="E6797" s="194">
        <x:v>1</x:v>
      </x:c>
    </x:row>
    <x:row r="6798" spans="3:5">
      <x:c r="C6798" s="195" t="s">
        <x:v>12445</x:v>
      </x:c>
      <x:c r="D6798" s="345" t="str">
        <x:f t="shared" si="302"/>
        <x:v>Necklace</x:v>
      </x:c>
      <x:c r="E6798" s="194">
        <x:v>1</x:v>
      </x:c>
    </x:row>
    <x:row r="6799" spans="3:5">
      <x:c r="C6799" s="195" t="s">
        <x:v>10974</x:v>
      </x:c>
      <x:c r="D6799" s="345" t="str">
        <x:f t="shared" si="302"/>
        <x:v>Ring</x:v>
      </x:c>
      <x:c r="E6799" s="194">
        <x:v>1</x:v>
      </x:c>
    </x:row>
    <x:row r="6800" spans="3:5">
      <x:c r="C6800" s="195" t="s">
        <x:v>12444</x:v>
      </x:c>
      <x:c r="D6800" s="345" t="str">
        <x:f t="shared" si="302"/>
        <x:v>Ring</x:v>
      </x:c>
      <x:c r="E6800" s="194">
        <x:v>1</x:v>
      </x:c>
    </x:row>
    <x:row r="6801" spans="1:5">
      <x:c r="A6801" s="186">
        <x:v>46223</x:v>
      </x:c>
      <x:c r="B6801" s="452" t="s">
        <x:v>7737</x:v>
      </x:c>
      <x:c r="E6801" s="194">
        <x:f>SUM(E6790:E6800)</x:f>
        <x:v>11</x:v>
      </x:c>
    </x:row>
    <x:row r="6802" spans="1:5">
      <x:c r="A6802" s="186">
        <x:v>46224</x:v>
      </x:c>
      <x:c r="B6802" s="452" t="s">
        <x:v>7779</x:v>
      </x:c>
      <x:c r="C6802" s="195" t="s">
        <x:v>11060</x:v>
      </x:c>
      <x:c r="D6802" s="345" t="str">
        <x:f>IF(MID(C6802,LEN(C6802)-2,1)="1","Earring",IF(MID(C6802,LEN(C6802)-2,1)="2","Necklace",IF(MID(C6802,LEN(C6802)-2,1)="3","Bracelet",IF(MID(C6802,LEN(C6802)-2,1)="4","Ring",IF(MID(C6802,LEN(C6802)-2,1)="5","Anklet","")))))</x:f>
        <x:v>Bracelet</x:v>
      </x:c>
      <x:c r="E6802" s="194">
        <x:v>1</x:v>
      </x:c>
    </x:row>
    <x:row r="6803" spans="3:5">
      <x:c r="C6803" s="195" t="s">
        <x:v>11108</x:v>
      </x:c>
      <x:c r="D6803" s="194" t="s">
        <x:v>3010</x:v>
      </x:c>
      <x:c r="E6803" s="194">
        <x:v>1</x:v>
      </x:c>
    </x:row>
    <x:row r="6804" spans="3:5">
      <x:c r="C6804" s="195" t="s">
        <x:v>4632</x:v>
      </x:c>
      <x:c r="D6804" s="345" t="str">
        <x:f t="shared" ref="D6804:D6805" si="303">IF(MID(C6804,LEN(C6804)-2,1)="1","Earring",IF(MID(C6804,LEN(C6804)-2,1)="2","Necklace",IF(MID(C6804,LEN(C6804)-2,1)="3","Bracelet",IF(MID(C6804,LEN(C6804)-2,1)="4","Ring",IF(MID(C6804,LEN(C6804)-2,1)="5","Anklet","")))))</x:f>
        <x:v>Earring</x:v>
      </x:c>
      <x:c r="E6804" s="194">
        <x:v>1</x:v>
      </x:c>
    </x:row>
    <x:row r="6805" spans="3:5">
      <x:c r="C6805" s="195" t="s">
        <x:v>9327</x:v>
      </x:c>
      <x:c r="D6805" s="345" t="str">
        <x:f t="shared" si="303"/>
        <x:v>Earring</x:v>
      </x:c>
      <x:c r="E6805" s="194">
        <x:v>2</x:v>
      </x:c>
    </x:row>
    <x:row r="6806" spans="3:5">
      <x:c r="C6806" s="195" t="s">
        <x:v>6595</x:v>
      </x:c>
      <x:c r="D6806" s="194" t="s">
        <x:v>6843</x:v>
      </x:c>
      <x:c r="E6806" s="194">
        <x:v>1</x:v>
      </x:c>
    </x:row>
    <x:row r="6807" spans="3:5">
      <x:c r="C6807" s="195" t="s">
        <x:v>3462</x:v>
      </x:c>
      <x:c r="D6807" s="345" t="str">
        <x:f>IF(MID(C6807,LEN(C6807)-2,1)="1","Earring",IF(MID(C6807,LEN(C6807)-2,1)="2","Necklace",IF(MID(C6807,LEN(C6807)-2,1)="3","Bracelet",IF(MID(C6807,LEN(C6807)-2,1)="4","Ring",IF(MID(C6807,LEN(C6807)-2,1)="5","Anklet","")))))</x:f>
        <x:v>Necklace</x:v>
      </x:c>
      <x:c r="E6807" s="194">
        <x:v>1</x:v>
      </x:c>
    </x:row>
    <x:row r="6808" spans="1:5">
      <x:c r="A6808" s="186">
        <x:v>46224</x:v>
      </x:c>
      <x:c r="B6808" s="452" t="s">
        <x:v>7779</x:v>
      </x:c>
      <x:c r="E6808" s="194">
        <x:f>SUM(E6802:E6807)</x:f>
        <x:v>7</x:v>
      </x:c>
    </x:row>
    <x:row r="6809" spans="1:2">
      <x:c r="A6809" s="186">
        <x:v>46225</x:v>
      </x:c>
      <x:c r="B6809" s="452" t="s">
        <x:v>7762</x:v>
      </x:c>
    </x:row>
  </x:sheetData>
  <x:sortState columnSort="0" caseSensitive="0" ref="F6325:H6337">
    <x:sortCondition descending="0" sortBy="value" ref="F6325:F6337"/>
  </x:sortState>
  <x:dataValidations count="2">
    <x:dataValidation type="list" operator="equal" allowBlank="1" showInputMessage="1" showErrorMessage="1" sqref="D6807:D6807 D6797:D6800 D6785:D6788 D6782:D6782 D6773:D6777 D6768:D6770 D6749:D6751 D6736:D6742 D6719:D6725 D6695:D6698 D6689:D6690 D6674:D6681 D6664:D6670 D6657:D6662 D6646:D6646 D6633:D6640 D6619:D6631 D6611:D6616 D6605:D6609 D6590:D6593 D6580:D6588 D6574:D6577 D6560:D6570 D6548:D6552 D6519:D6524 D6508:D6515 D6501:D6506 D6491:D6494 D6488:D6489 D6482:D6484 D6477:D6480 D6473:D6474 D6465:D6465 D6424:D6433 D6417:D6422 D6412:D6415 D6385:D6395 D6374:D6377 D6355:D6355 D6342:D6346 D6339:D6339 G6311:G6314 G6316:G6323 G6282:G6299 D6329:D6332 D6334:D6337 D6325:D6327 D6316:D6323 D6302:D6302 D6282:D6299 D6271:D6276 D6269:D6269 D6262:D6263 G6118:G6140 G6102:G6109 D6114:D6116 D6088:D6092 G6080:G6085 G6071:G6078 G6063:G6064 G6067:G6068 G6023:G6032 G6000:G6009 G6011:G6012 G5993:G5998 G5958:G5966 D6067:D6068 D6063:D6064 D6056:D6061 D6040:D6046 D6023:D6032 D6015:D6021 D5993:D5998 D6011:D6012 D6000:D6009 D5988:D5991 D5978:D5979 D5984:D5986 D5981:D5982 D5968:D5972 D5974:D5976 D5958:D5966 G5946:G5947 G5949:G5951 G5920:G5937 D5910:D5918 G5900:G5907 G5875:G5875 G5888:G5889 G5879:G5886 G5869:G5869 G5871:G5873 G5861:G5862 G5864:G5867 D5900:D5907 D5864:D5867 D5861:D5862 D5844:D5845 D5847:D5850 D5826:D5830 G5815:G5824 G5798:G5803 G5805:G5808 G5772:G5777 G5779:G5783 D5815:D5824 D5810:D5813 D5785:D5787 D5790:D5796 D5766:D5767 D5769:D5770 G5757:G5758 G5761:G5762 D5761:D5762 D5757:D5758 G5714:G5719 G5694:G5699 G5659:G5664 D5740:D5747 D5723:D5725 D5709:D5709 D5711:D5712 D5701:D5707 D5694:D5699 D5687:D5692 D5669:D5677 D5659:D5664 D5649:D5657 G5640:G5645 G5637:G5638 G5635:G5635 D5629:D5632 D5610:D5612 G5593:G5607 D5593:D5607 G5585:G5587 G5582:G5583 G5577:G5580 G5575:G5575 D5570:D5572 G5567:G5568 D5552:D5557 D5539:D5540 G5534:G5537 G5529:G5531 G5519:G5526 D5519:D5526 D5505:D5515 G5496:G5503 G5483:G5491 D5473:D5481 G5464:G5471 D5464:D5471 G5452:G5458 G5460:G5460 D5460:D5460 D5423:D5432 D5401:D5408 G5387:G5395 G5374:G5377 G5362:G5364 D5351:D5353 G5326:G5341 G5304:G5321 G5261:G5272 G5249:G5259 G5232:G5235 G5223:G5230 D5282:D5291 D5261:D5272 D5237:D5247 D5223:D5230 D5198:D5205 D5190:D5195 D5171:D5174 D5163:D5168 G5146:G5153 G5136:G5144 D5096:D5120 G5067:G5083 G5055:G5065 G5042:G5053 G5023:G5039 D5015:D5021 D4996:D5001 G4983:G4989 G4972:G4979 D4958:D4970 G4915:G4928 G4930:G4935 D4930:D4935 D4915:D4928 G4907:G4913 D4907:D4913 G4905:G4905 G4899:G4902 D4899:D4902 D4889:D4897 G4885:G4887 G4876:G4883 D4863:D4874 G4857:G4859 G4851:G4855 D4851:D4855 D4845:D4849 D4832:D4842 D4820:D4827 G4816:G4818 G4813:G4814 G4808:G4809 G4794:G4801 G4803:G4806 D4803:D4806 D4787:D4792 G4770:G4774 G4761:G4768 D4752:D4759 G4745:G4750 G4742:G4743 D4742:D4743 G4734:G4739 G4718:G4719 G4722:G4732 D4722:D4732 D4718:D4719 G4710:G4716 G4708:G4708 D4708:D4708 G4700:G4706 G4692:G4698 G4677:G4690 G4667:G4675 D4667:D4675 G4661:G4665 D4661:D4665 G4636:G4651 D4636:D4651 G4608:G4634 D4608:D4634 G4599:G4606 G4576:G4597 D4576:D4597 D4565:D4574 D4547:D4563 D4536:D4545 D4522:D4532 D4504:D4520 G4497:G4502 G4474:G4495 D4450:D4461 G4408:G4420 G4427:G4428 G4422:G4425 D4422:D4425 D4427:D4428 D4408:D4420 D4387:D4402 D4381:D4385 G4368:G4379 G4348:G4358 D4360:D4366 D4348:D4358 G4337:G4339 G4341:G4346 G4320:G4328 D4341:D4346 G4287:G4300 D4287:D4300 D4282:D4285 D4268:D4270 D4245:D4266 G4190:G4219 G4179:G4188 D4179:D4188 D4169:D4177 D4153:D4160 D4132:D4146 G4101:G4130 D4101:D4130 G4064:G4087 G4002:G4006 G4008:G4013 D3947:D3961 D3925:D3941 D3943:D3945 G3917:G3923 G3912:G3914 D3912:D3914 D3917:D3923 D3894:D3905 D3910:D3910 D3907:D3908 D3882:D3892 G3874:G3880 G3871:G3872 G3856:G3869 D3856:D3869 D3871:D3872 G3823:G3829 G3814:G3821 D3814:D3821 G3805:G3812 D3805:D3812 G3803:G3803 G3800:G3801 D3800:D3801 G3764:G3775 G3750:G3762 D3750:D3762 D3764:D3775 G3731:G3737 D3739:D3748 D3731:D3737 G3708:G3715 D3717:D3727 D3729:D3729 D3708:D3715 G3700:G3706 D3667:D3682 D3684:D3684 G3630:G3632 G3635:G3642 G3622:G3628 D3597:D3608 D3610:D3615 D3591:D3595 G3571:G3589 D3571:D3589 D3561:D3569 D3548:D3559 D3538:D3546 G3507:G3516 D3507:D3516 G3501:G3502 G3492:G3499 G3505:G3505 D3505:D3505 D3492:D3499 G3477:G3490 D3477:D3490 G3468:G3475 D3468:D3475 D3460:D3466 D3413:D3419 G3399:G3411 G3396:G3397 D3396:D3397 D3390:D3394 G3377:G3385 D3387:D3388 D3377:D3385 G3342:G3353 D3342:D3353 A3340:A3340 G3329:G3335 D3337:D3339 D3329:D3335 G3291:G3303 D3281:D3289 D3252:D3265 D3267:D3271 G3241:G3245 G3230:G3239 D3230:D3239 D3226:D3228 G3179:G3213 G3135:G3145 G3126:G3133 D3115:D3124 G3107:G3113 G3094:G3105 D3094:D3105 D3067:D3092 G3052:G3065 D3052:D3065 G3032:G3036 D3032:D3036 D3025:D3027 D3021:D3023 G3007:G3016 D3007:D3016 D2986:D2987 D2989:D3000 D3002:D3005 G2955:G2963 G2965:G2984 D2965:D2984 D2955:D2963 G2940:G2943 D2900:D2914 G2886:G2898 G2844:G2848 G2851:G2854 D2851:D2854 G2831:G2836 G2838:G2842 G2817:G2829 D2781:D2798 G2750:G2750 D2750:D2750 G2713:G2730 D2713:D2730 D2501:D2512 D2683:D2711 G2656:G2681 D2656:D2681 G2635:G2654 D2619:D2633 G2602:G2617 D2602:D2617 G2582:G2600 D2514:D2524 G2501:G2512 G2444:G2462 D2408:D2419 G2394:G2406 D2381:D2392 D2374:D2379 G2342:G2359 D2342:D2359 G2317:G2322 D2307:D2315 G2284:G2305 D2271:D2282 G2271:G2282 G2254:G2269 D2254:D2269 G2239:G2252 D2239:D2252 G2220:G2237 G2192:G2218 G2175:G2190 D2106:D2119 G2062:G2089 D2062:D2089 G2044:G2060 G2019:G2033 G2035:G2042 D2006:D2017 G2001:G2004 G1971:G1991 D1956:D1969 D1925:D1954 G1925:G1932 D1804:D1911 G1873:G1891 G1804:G1838 G1778:G1790 D1792:D1802 G1771:G1776 G1734:G1753 D1713:D1732 G1679:G1711 D1679:D1711 D1665:D1677 D1650:D1663 D1633:D1648 D1610:D1631 D1584:D1608 D1495:D1538 G1480:G1493 G1455:G1478 D1455:D1478 D1426:D1453 D1401:D1415 G1339:G1356 D1339:D1356 G1315:G1320 D1303:D1313 G1238:G1258 D1238:D1258 D1226:D1236 G1190:G1199 D1153:D1188 G1134:G1151 D1134:D1151 G1116:G1132 D1116:D1132 D1059:D1093 G989:G1019 D989:D1019 D911:D951 D834:D909 G744:G785 D744:D785 G720:G742 D720:D742 D708:D718 G680:G706 D680:D706 D645:D678 G606:G643 D593:D604 G584:G591 D571:D582 D565:D569 D551:D563 G530:G549 G504:G528 D490:D502 G481:G488 G454:G479 D454:D479 D445:D452 G428:G443 D409:D426 G390:G407 D384:D388 G378:G382 D355:D376 D324:D353 D258:D266 D224:D238 D124:D149 D2:D31 D33:D113 D115:D122 D151:D177 D179:D202 D204:D222 D240:D256 D268:D285 D287:D308 D310:D322 G355:G376 D378:D382 G384:G388 D390:D407 G409:G426 D428:D443 G445:G452 D481:D488 G490:G502 D504:D528 D530:D549 G551:G563 G565:G569 G571:G582 D584:D591 G593:G604 D606:D643 G645:G678 G708:G718 D787:D803 G787:G803 D805:D832 G805:G832 G834:G909 G911:G951 D953:D987 G953:G987 D1021:D1057 G1059:G1093 D1095:D1114 G1095:G1114 G1153:G1188 D1190:D1199 D1201:D1224 G1201:G1224 G1226:G1236 D1260:D1284 G1260:G1284 D1286:D1301 G1286:G1301 G1303:G1313 D1315:D1320 D1322:D1337 G1322:G1337 D1358:D1376 D1378:D1399 G1401:G1415 D1417:D1424 G1417:G1424 G1426:G1453 D1480:D1493 G1495:G1538 D1540:D1582 G1540:G1582 G1584:G1608 G1633:G1648 G1650:G1663 G1665:G1677 G1713:G1732 D1734:D1753 D1755:D1769 G1755:G1769 D1771:D1776 D1778:D1790 G1792:G1802 G1840:G1871 D1918:D1923 G1893:G1923 G1934:G1954 G1956:G1969 D1971:D1991 D1993:D1999 D2001:D2004 G2006:G2017 D2035:D2042 D2019:D2033 D2044:D2060 D2091:D2104 G2091:G2104 G2106:G2119 D2121:D2146 G2121:G2146 D2148:D2173 G2148:G2173 D2175:D2190 D2192:D2218 D2220:D2237 D2284:D2305 G2307:G2315 D2317:D2322 D2324:D2340 G2324:G2340 D2361:D2372 G2361:G2372 G2374:G2379 G2381:G2392 D2394:D2406 G2408:G2419 D2421:D2442 G2421:G2442 D2444:D2462 D2464:D2482 D2484:D2499 G2484:G2499 G2514:G2524 D2526:D2537 G2526:G2537 D2539:D2557 G2539:G2557 D2559:D2580 G2559:G2580 D2582:D2600 G2619:G2633 D2635:D2654 G2683:G2711 D2755:D2764 G2755:G2764 D2766:D2779 J2781:J2798 G2766:G2779 G2781:G2798 D2810:D2815 D2800:D2808 G2800:G2808 G2810:G2815 D2817:D2829 D2838:D2842 D2831:D2836 D2844:D2848 D2856:D2864 G2856:G2864 D2866:D2884 G2866:G2884 D2886:D2898 G2900:G2914 D2916:D2927 G2916:G2927 D2929:D2938 G2929:G2938 D2940:D2943 D2946:D2949 G2946:G2949 D2951:D2953 G2951:G2953 G3002:G3005 G2989:G3000 G2986:G2987 D3018:D3018 G3018:G3018 G3021:G3023 D3029:D3030 G3029:G3030 G3025:G3027 D3038:D3050 G3038:G3050 G3067:G3092 D3107:D3113 D3126:D3133 G3115:G3124 D3135:D3145 D3147:D3177 G3147:G3177 D3179:D3213 D3215:D3224 G3215:G3224 G3226:G3228 D3241:D3245 D3247:D3250 G3247:G3250 G3267:G3271 G3252:G3265 D3273:D3279 D3291:D3303 D3305:D3310 G3273:G3279 G3281:G3289 G3305:G3310 D3312:D3327 G3312:G3327 G3337:G3339 D3355:D3357 D3359:D3375 G3359:G3375 G3355:G3357 G3387:G3388 G3390:G3394 D3399:D3411 G3413:G3419 D3421:D3431 D3434:D3437 G3434:G3437 G3421:G3431 D3439:D3454 D3456:D3458 G3456:G3458 G3439:G3454 G3460:G3466 D3501:D3502 D3518:D3535 G3518:G3535 G3538:G3546 G3548:G3559 G3561:G3569 G3591:G3595 D3617:D3620 G3617:G3620 G3610:G3615 G3597:G3608 D3622:D3628 D3635:D3642 D3630:D3632 D3644:D3665 G3644:G3665 G3684:G3684 G3667:G3682 D3690:D3698 D3686:D3688 G3686:G3688 G3690:G3698 D3700:D3706 G3729:G3729 G3717:G3727 G3739:G3748 D3777:D3798 G3777:G3798 D3803:D3803 D3823:D3829 D3831:D3842 G3831:G3842 D3852:D3854 D3844:D3850 G3844:G3850 G3852:G3854 D3874:D3880 G3882:G3892 G3907:G3908 G3910:G3910 G3894:G3905 G3943:G3945 G3925:G3941 G3963:G3971 G3947:G3961 D3963:D4000 G3973:G4000 D4008:D4013 D4002:D4006 D4029:D4036 D4015:D4027 G4015:G4027 G4029:G4036 D4038:D4062 G4038:G4062 D4064:D4087 D4097:D4099 D4089:D4095 G4089:G4095 G4097:G4099 D4148:D4151 G4148:G4151 G4132:G4146 D4162:D4167 G4162:G4167 G4153:G4160 G4169:G4177 D4190:D4219 D4221:D4243 G4221:G4243 G4245:G4266 G4268:G4270 D4273:D4280 G4273:G4280 G4282:G4285 D4302:D4318 G4302:G4318 D4320:D4328 D4330:D4335 D4337:D4339 G4330:G4335 D4368:D4379 G4360:G4366 D4404:D4406 G4404:G4406 G4381:G4385 G4387:G4402 D4430:D4448 G4430:G4448 D4464:D4472 G4464:G4472 G4450:G4461 D4474:D4495 D4497:D4502 G4504:G4520 G4522:G4532 G4536:G4545 G4547:G4563 G4565:G4574 D4599:D4606 D4653:D4659 G4653:G4659 D4677:D4690 D4692:D4698 D4700:D4706 D4710:D4716 D4734:D4739 D4745:D4750 G4752:G4759 D4761:D4768 D4770:D4774 D4776:D4785 G4776:G4785 D4794:D4801 G4787:G4792 D4808:D4809 D4813:D4814 D4816:D4818 G4820:G4827 D4829:D4830 G4829:G4830 G4832:G4842 G4845:G4849 D4857:D4859 D4861:D4861 G4861:G4861 G4863:G4874 D4876:D4883 D4885:D4887 G4889:G4897 D4905:D4905 D4937:D4956 G4937:G4956 G4958:G4970 D4972:D4979 D4983:D4989 D4991:D4994 G4991:G4994 G4996:G5001 D5003:D5007 D5010:D5013 G5010:G5013 G5003:G5007 G5015:G5021 D5023:D5039 D5042:D5053 D5055:D5065 D5067:D5083 D5093:D5094 D5085:D5090 G5085:G5090 G5093:G5094 G5096:G5120 D5122:D5134 G5122:G5134 D5136:D5144 D5146:D5153 D5155:D5160 D5176:D5188 G5176:G5188 G5190:G5195 K5155:K5160 K5163:K5168 K5171:K5174 G5171:G5174 G5163:G5168 G5155:G5160 G5198:G5205 D5209:D5219 G5210:G5219 D5221:D5221 D5232:D5235 D5249:D5259 D5274:D5279 D5293:D5302 G5237:G5247 D5304:D5321 G5293:G5302 D5326:D5341 D5343:D5349 G5343:G5349 D5357:D5359 G5351:G5353 G5357:G5359 D5362:D5364 D5366:D5372 D5374:D5377 D5379:D5385 G5366:G5372 G5379:G5385 D5387:D5395 D5410:D5412 G5410:G5412 G5401:G5408 D5418:D5421 G5418:G5421 G5423:G5432 D5435:D5441 G5435:G5441 D5443:D5449 G5443:G5449 D5452:D5458 G5473:G5481 D5483:D5491 D5496:D5503 G5505:G5515 D5529:D5531 D5534:D5537 G5539:G5540 D5543:D5550 G5543:G5550 D5559:D5565 G5559:G5565 G5552:G5557 D5567:D5568 G5570:G5572 D5575:D5575 D5577:D5580 D5582:D5583 D5585:D5587 D5614:D5619 D5622:D5627 G5614:G5619 G5610:G5612 G5622:G5627 G5629:G5632 D5635:D5635 D5637:D5638 D5640:D5645 G5649:G5657 D5680:D5685 D5714:D5719 D5727:D5737 D5749:D5754 G5669:G5677 G5680:G5685 G5687:G5692 G5701:G5707 G5711:G5712 G5709:G5709 G5723:G5725 G5727:G5737 G5740:G5747 G5749:G5754 D5779:D5783 D5772:D5777 D5805:D5808 D5798:D5803 G5769:G5770 G5766:G5767 G5790:G5796 G5785:G5787 G5810:G5813 G5826:G5830 D5838:D5842 D5832:D5835 D5853:D5859 D5871:D5873 D5869:D5869 D5879:D5886 D5888:D5889 D5875:D5875 D5894:D5898 D5891:D5892 G5832:G5834 G5838:G5842 G5847:G5850 G5844:G5845 G5853:G5859 G5891:G5892 G5894:G5898 D5920:D5937 D5940:D5941 D5943:D5944 D5949:D5951 D5946:D5947 G5910:G5918 G5943:G5944 G5940:G5941 D5954:D5955 G5954:G5955 D6034:D6038 D6048:D6054 D6080:D6085 D6071:D6078 G5974:G5976 G5968:G5972 G5981:G5982 G5984:G5986 G5978:G5979 G5988:G5991 G6015:G6021 G6034:G6038 G6040:G6046 G6048:G6054 G6056:G6061 D6094:D6094 D6097:D6100 D6118:D6140 G6088:G6092 G6094:G6094 G6097:G6100 D6102:D6109 G6114:G6116 D6265:D6265 D6255:D6259 G6237:G6240 G6225:G6235 G6200:G6205 G6172:G6174 G6176:G6183 G6145:G6150 D6247:D6247 D6237:D6240 D6225:D6235 D6209:D6223 D6200:D6205 D6176:D6183 D6172:D6174 D6145:D6150 D6155:D6170 D6185:D6185 D6188:D6192 D6194:D6198 D6207:D6207 D6242:D6245 D6250:D6251 G6155:G6170 G6194:G6198 G6188:G6192 G6185:G6185 G6207:G6207 G6209:G6223 G6250:G6251 G6247:G6247 G6243:G6245 G6255:G6259 D6305:D6306 D6311:D6314 G6265:G6265 G6262:G6263 G6269:G6269 G6271:G6276 G6305:G6306 G6302:G6302 G6325:G6327 G6334:G6337 G6329:G6332 D6348:D6350 D6352:D6353 D6358:D6360 D6362:D6364 D6367:D6371 D6382:D6383 D6398:D6399 D6401:D6406 D6408:D6410 D6437:D6445 D6447:D6453 D6457:D6462 D6469:D6471 D6498:D6499 D6527:D6543 D6554:D6558 D6595:D6603 D6642:D6644 D6648:D6654 D6683:D6687 D6692:D6692 D6700:D6706 D6708:D6715 D6728:D6732 D6734:D6734 D6744:D6746 D6754:D6760 D6762:D6766 D6791:D6795 D6802:D6802 D6804:D6805">
      <x:formula1>"Earring,Necklace,Bangle,Bracelet,Ring,Anklet,Etc"</x:formula1>
    </x:dataValidation>
    <x:dataValidation type="list" operator="equal" allowBlank="1" showInputMessage="1" showErrorMessage="1" sqref="J4808:J4818 J4776:J4785 J4761:J4768 J4820:J4820 J4741:J4750 J4710:J4716 J4677:J4690 J4692:J4706 J4667:J4675 J4636:J4651 J4609:J4634 J4583:J4607 J4576:J4581 J4565:J4574 J4547:J4563 J4522:J4545 J4510:J4520 J4504:J4508 J4432:J4448 J4370:J4379 J4361:J4366 J4348:J4358 J4337:J4346 J4320:J4328 J4302:J4318 J4273:J4300 J4268:J4271 J4222:J4266 J4191:J4219 J4330:J4335 J4368:J4368 J4381:J4406 J4408:J4428 J4430:J4430 J4450:J4472 J4474:J4502 J4653:J4659 J4661:J4665 J4708:J4708 J4718:J4739 J4752:J4759 J4770:J4774 J4787:J4792 J4794:J4806">
      <x:formula1>"Brass, Copper, Silver, SS, Titanium"</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19"/>
  <x:dimension ref="A2:L2065"/>
  <x:sheetViews>
    <x:sheetView topLeftCell="A2056" zoomScaleNormal="100" zoomScaleSheetLayoutView="75" workbookViewId="0">
      <x:selection activeCell="C2066" activeCellId="0" sqref="C2066:C2066"/>
    </x:sheetView>
  </x:sheetViews>
  <x:sheetFormatPr defaultColWidth="9.00390625" defaultRowHeight="16.399999999999999"/>
  <x:cols>
    <x:col min="1" max="1" width="9.00390625" style="230" bestFit="1" customWidth="1"/>
    <x:col min="2" max="2" width="5.77734375" style="230" customWidth="1"/>
    <x:col min="3" max="3" width="10.77734375" style="396" customWidth="1"/>
    <x:col min="4" max="4" width="9.00390625" style="230" bestFit="1" customWidth="1"/>
    <x:col min="5" max="5" width="14.171875" style="195" bestFit="1" customWidth="1"/>
    <x:col min="6" max="6" width="9.00390625" style="194"/>
    <x:col min="7" max="7" width="9.00390625" style="194" bestFit="1" customWidth="1"/>
    <x:col min="8" max="8" width="10.77734375" style="194" customWidth="1"/>
    <x:col min="9" max="9" width="17.0859375" style="162" bestFit="1" customWidth="1"/>
    <x:col min="10" max="10" width="9.00390625" style="109" bestFit="1" customWidth="1"/>
  </x:cols>
  <x:sheetData>
    <x:row r="2" spans="1:4">
      <x:c r="A2" s="397">
        <x:v>45839</x:v>
      </x:c>
      <x:c r="B2" s="230" t="s">
        <x:v>7779</x:v>
      </x:c>
      <x:c r="C2" s="396" t="s">
        <x:v>8562</x:v>
      </x:c>
      <x:c r="D2" s="230" t="s">
        <x:v>4958</x:v>
      </x:c>
    </x:row>
    <x:row r="3" spans="1:4">
      <x:c r="A3" s="397"/>
      <x:c r="C3" s="396" t="s">
        <x:v>5721</x:v>
      </x:c>
      <x:c r="D3" s="230" t="s">
        <x:v>4958</x:v>
      </x:c>
    </x:row>
    <x:row r="4" spans="3:4">
      <x:c r="C4" s="396" t="s">
        <x:v>1981</x:v>
      </x:c>
      <x:c r="D4" s="230" t="s">
        <x:v>7755</x:v>
      </x:c>
    </x:row>
    <x:row r="5" spans="3:4">
      <x:c r="C5" s="396" t="s">
        <x:v>8262</x:v>
      </x:c>
      <x:c r="D5" s="230" t="s">
        <x:v>7755</x:v>
      </x:c>
    </x:row>
    <x:row r="6" spans="3:4">
      <x:c r="C6" s="396" t="s">
        <x:v>4731</x:v>
      </x:c>
      <x:c r="D6" s="230" t="s">
        <x:v>7755</x:v>
      </x:c>
    </x:row>
    <x:row r="7" spans="3:4">
      <x:c r="C7" s="396" t="s">
        <x:v>6123</x:v>
      </x:c>
      <x:c r="D7" s="230" t="s">
        <x:v>7755</x:v>
      </x:c>
    </x:row>
    <x:row r="8" spans="1:4">
      <x:c r="A8" s="397">
        <x:v>45840</x:v>
      </x:c>
      <x:c r="B8" s="230" t="s">
        <x:v>7762</x:v>
      </x:c>
      <x:c r="C8" s="396" t="s">
        <x:v>4776</x:v>
      </x:c>
      <x:c r="D8" s="230" t="s">
        <x:v>4958</x:v>
      </x:c>
    </x:row>
    <x:row r="9" spans="3:4">
      <x:c r="C9" s="396" t="s">
        <x:v>6714</x:v>
      </x:c>
      <x:c r="D9" s="230" t="s">
        <x:v>7755</x:v>
      </x:c>
    </x:row>
    <x:row r="10" spans="3:4">
      <x:c r="C10" s="396" t="s">
        <x:v>6791</x:v>
      </x:c>
      <x:c r="D10" s="230" t="s">
        <x:v>4958</x:v>
      </x:c>
    </x:row>
    <x:row r="11" spans="3:4">
      <x:c r="C11" s="396" t="s">
        <x:v>5859</x:v>
      </x:c>
      <x:c r="D11" s="230" t="s">
        <x:v>7755</x:v>
      </x:c>
    </x:row>
    <x:row r="12" spans="1:4">
      <x:c r="A12" s="397">
        <x:v>45841</x:v>
      </x:c>
      <x:c r="B12" s="230" t="s">
        <x:v>7753</x:v>
      </x:c>
      <x:c r="C12" s="396" t="s">
        <x:v>9117</x:v>
      </x:c>
      <x:c r="D12" s="230" t="s">
        <x:v>7755</x:v>
      </x:c>
    </x:row>
    <x:row r="13" spans="3:4">
      <x:c r="C13" s="396" t="s">
        <x:v>4173</x:v>
      </x:c>
      <x:c r="D13" s="230" t="s">
        <x:v>7755</x:v>
      </x:c>
    </x:row>
    <x:row r="14" spans="3:4">
      <x:c r="C14" s="396" t="s">
        <x:v>6823</x:v>
      </x:c>
      <x:c r="D14" s="230" t="s">
        <x:v>7755</x:v>
      </x:c>
    </x:row>
    <x:row r="15" spans="1:4">
      <x:c r="A15" s="397">
        <x:v>45842</x:v>
      </x:c>
      <x:c r="B15" s="230" t="s">
        <x:v>7716</x:v>
      </x:c>
      <x:c r="C15" s="396" t="s">
        <x:v>4441</x:v>
      </x:c>
      <x:c r="D15" s="230" t="s">
        <x:v>7755</x:v>
      </x:c>
    </x:row>
    <x:row r="16" spans="3:4">
      <x:c r="C16" s="396" t="s">
        <x:v>4304</x:v>
      </x:c>
      <x:c r="D16" s="230" t="s">
        <x:v>7755</x:v>
      </x:c>
    </x:row>
    <x:row r="17" spans="3:4">
      <x:c r="C17" s="396" t="s">
        <x:v>6100</x:v>
      </x:c>
      <x:c r="D17" s="230" t="s">
        <x:v>7755</x:v>
      </x:c>
    </x:row>
    <x:row r="18" spans="3:4">
      <x:c r="C18" s="396" t="s">
        <x:v>3419</x:v>
      </x:c>
      <x:c r="D18" s="230" t="s">
        <x:v>4958</x:v>
      </x:c>
    </x:row>
    <x:row r="19" spans="3:4">
      <x:c r="C19" s="396" t="s">
        <x:v>3401</x:v>
      </x:c>
      <x:c r="D19" s="230" t="s">
        <x:v>7755</x:v>
      </x:c>
    </x:row>
    <x:row r="20" spans="3:4">
      <x:c r="C20" s="396" t="s">
        <x:v>9006</x:v>
      </x:c>
      <x:c r="D20" s="230" t="s">
        <x:v>7755</x:v>
      </x:c>
    </x:row>
    <x:row r="21" spans="3:4">
      <x:c r="C21" s="396" t="s">
        <x:v>8694</x:v>
      </x:c>
      <x:c r="D21" s="230" t="s">
        <x:v>7755</x:v>
      </x:c>
    </x:row>
    <x:row r="22" spans="3:4">
      <x:c r="C22" s="396" t="s">
        <x:v>8588</x:v>
      </x:c>
      <x:c r="D22" s="230" t="s">
        <x:v>7755</x:v>
      </x:c>
    </x:row>
    <x:row r="23" spans="3:4">
      <x:c r="C23" s="396" t="s">
        <x:v>8706</x:v>
      </x:c>
      <x:c r="D23" s="230" t="s">
        <x:v>7755</x:v>
      </x:c>
    </x:row>
    <x:row r="24" spans="3:4">
      <x:c r="C24" s="396" t="s">
        <x:v>6223</x:v>
      </x:c>
      <x:c r="D24" s="230" t="s">
        <x:v>4958</x:v>
      </x:c>
    </x:row>
    <x:row r="25" spans="3:4">
      <x:c r="C25" s="396" t="s">
        <x:v>4508</x:v>
      </x:c>
      <x:c r="D25" s="230" t="s">
        <x:v>7755</x:v>
      </x:c>
    </x:row>
    <x:row r="26" spans="3:4">
      <x:c r="C26" s="396" t="s">
        <x:v>2365</x:v>
      </x:c>
      <x:c r="D26" s="230" t="s">
        <x:v>7755</x:v>
      </x:c>
    </x:row>
    <x:row r="27" spans="1:4">
      <x:c r="A27" s="397">
        <x:v>45843</x:v>
      </x:c>
      <x:c r="B27" s="230" t="s">
        <x:v>7734</x:v>
      </x:c>
      <x:c r="C27" s="396" t="s">
        <x:v>9052</x:v>
      </x:c>
      <x:c r="D27" s="230" t="s">
        <x:v>4958</x:v>
      </x:c>
    </x:row>
    <x:row r="28" spans="3:4">
      <x:c r="C28" s="396" t="s">
        <x:v>6819</x:v>
      </x:c>
      <x:c r="D28" s="230" t="s">
        <x:v>7755</x:v>
      </x:c>
    </x:row>
    <x:row r="29" spans="3:4">
      <x:c r="C29" s="396" t="s">
        <x:v>8832</x:v>
      </x:c>
      <x:c r="D29" s="230" t="s">
        <x:v>4958</x:v>
      </x:c>
    </x:row>
    <x:row r="30" spans="3:4">
      <x:c r="C30" s="396" t="s">
        <x:v>8117</x:v>
      </x:c>
      <x:c r="D30" s="230" t="s">
        <x:v>7755</x:v>
      </x:c>
    </x:row>
    <x:row r="31" spans="3:4">
      <x:c r="C31" s="396" t="s">
        <x:v>6875</x:v>
      </x:c>
      <x:c r="D31" s="230" t="s">
        <x:v>7755</x:v>
      </x:c>
    </x:row>
    <x:row r="32" spans="3:4">
      <x:c r="C32" s="396" t="s">
        <x:v>6814</x:v>
      </x:c>
      <x:c r="D32" s="230" t="s">
        <x:v>4958</x:v>
      </x:c>
    </x:row>
    <x:row r="33" spans="3:4">
      <x:c r="C33" s="396" t="s">
        <x:v>4397</x:v>
      </x:c>
      <x:c r="D33" s="230" t="s">
        <x:v>4269</x:v>
      </x:c>
    </x:row>
    <x:row r="34" spans="1:4">
      <x:c r="A34" s="397">
        <x:v>45844</x:v>
      </x:c>
      <x:c r="B34" s="230" t="s">
        <x:v>7772</x:v>
      </x:c>
      <x:c r="C34" s="396" t="s">
        <x:v>6750</x:v>
      </x:c>
      <x:c r="D34" s="230" t="s">
        <x:v>7755</x:v>
      </x:c>
    </x:row>
    <x:row r="35" spans="3:4">
      <x:c r="C35" s="396" t="s">
        <x:v>6633</x:v>
      </x:c>
      <x:c r="D35" s="230" t="s">
        <x:v>7755</x:v>
      </x:c>
    </x:row>
    <x:row r="36" spans="3:4">
      <x:c r="C36" s="396" t="s">
        <x:v>5754</x:v>
      </x:c>
      <x:c r="D36" s="230" t="s">
        <x:v>7755</x:v>
      </x:c>
    </x:row>
    <x:row r="37" spans="3:4">
      <x:c r="C37" s="396" t="s">
        <x:v>5960</x:v>
      </x:c>
      <x:c r="D37" s="230" t="s">
        <x:v>7755</x:v>
      </x:c>
    </x:row>
    <x:row r="38" spans="3:4">
      <x:c r="C38" s="396" t="s">
        <x:v>5684</x:v>
      </x:c>
      <x:c r="D38" s="230" t="s">
        <x:v>7755</x:v>
      </x:c>
    </x:row>
    <x:row r="39" spans="3:4">
      <x:c r="C39" s="396" t="s">
        <x:v>4776</x:v>
      </x:c>
      <x:c r="D39" s="230" t="s">
        <x:v>7755</x:v>
      </x:c>
    </x:row>
    <x:row r="40" spans="3:4">
      <x:c r="C40" s="396" t="s">
        <x:v>5932</x:v>
      </x:c>
      <x:c r="D40" s="230" t="s">
        <x:v>4958</x:v>
      </x:c>
    </x:row>
    <x:row r="41" spans="3:4">
      <x:c r="C41" s="396" t="s">
        <x:v>9138</x:v>
      </x:c>
      <x:c r="D41" s="230" t="s">
        <x:v>4958</x:v>
      </x:c>
    </x:row>
    <x:row r="42" spans="1:4">
      <x:c r="A42" s="397">
        <x:v>45845</x:v>
      </x:c>
      <x:c r="B42" s="230" t="s">
        <x:v>7737</x:v>
      </x:c>
      <x:c r="C42" s="396" t="s">
        <x:v>6673</x:v>
      </x:c>
      <x:c r="D42" s="230" t="s">
        <x:v>7755</x:v>
      </x:c>
    </x:row>
    <x:row r="43" spans="3:4">
      <x:c r="C43" s="396" t="s">
        <x:v>8857</x:v>
      </x:c>
      <x:c r="D43" s="230" t="s">
        <x:v>7755</x:v>
      </x:c>
    </x:row>
    <x:row r="44" spans="3:4">
      <x:c r="C44" s="396" t="s">
        <x:v>6273</x:v>
      </x:c>
      <x:c r="D44" s="230" t="s">
        <x:v>7755</x:v>
      </x:c>
    </x:row>
    <x:row r="45" spans="3:4">
      <x:c r="C45" s="396" t="s">
        <x:v>6641</x:v>
      </x:c>
      <x:c r="D45" s="230" t="s">
        <x:v>7755</x:v>
      </x:c>
    </x:row>
    <x:row r="46" spans="1:4">
      <x:c r="A46" s="397">
        <x:v>45846</x:v>
      </x:c>
      <x:c r="B46" s="230" t="s">
        <x:v>7779</x:v>
      </x:c>
      <x:c r="C46" s="396" t="s">
        <x:v>9172</x:v>
      </x:c>
      <x:c r="D46" s="230" t="s">
        <x:v>4958</x:v>
      </x:c>
    </x:row>
    <x:row r="47" spans="1:4">
      <x:c r="A47" s="397">
        <x:v>45847</x:v>
      </x:c>
      <x:c r="B47" s="230" t="s">
        <x:v>7762</x:v>
      </x:c>
      <x:c r="C47" s="396" t="s">
        <x:v>6824</x:v>
      </x:c>
      <x:c r="D47" s="230" t="s">
        <x:v>7755</x:v>
      </x:c>
    </x:row>
    <x:row r="48" spans="1:4">
      <x:c r="A48" s="397">
        <x:v>45847</x:v>
      </x:c>
      <x:c r="B48" s="230" t="s">
        <x:v>7762</x:v>
      </x:c>
      <x:c r="C48" s="396" t="s">
        <x:v>8757</x:v>
      </x:c>
      <x:c r="D48" s="230" t="s">
        <x:v>7755</x:v>
      </x:c>
    </x:row>
    <x:row r="49" spans="3:4">
      <x:c r="C49" s="396" t="s">
        <x:v>6641</x:v>
      </x:c>
      <x:c r="D49" s="230" t="s">
        <x:v>7755</x:v>
      </x:c>
    </x:row>
    <x:row r="50" spans="3:4">
      <x:c r="C50" s="396" t="s">
        <x:v>5991</x:v>
      </x:c>
      <x:c r="D50" s="230" t="s">
        <x:v>4958</x:v>
      </x:c>
    </x:row>
    <x:row r="51" spans="3:4">
      <x:c r="C51" s="396" t="s">
        <x:v>5667</x:v>
      </x:c>
      <x:c r="D51" s="230" t="s">
        <x:v>7755</x:v>
      </x:c>
    </x:row>
    <x:row r="52" spans="1:4">
      <x:c r="A52" s="397">
        <x:v>45848</x:v>
      </x:c>
      <x:c r="B52" s="230" t="s">
        <x:v>7753</x:v>
      </x:c>
      <x:c r="C52" s="396" t="s">
        <x:v>6256</x:v>
      </x:c>
      <x:c r="D52" s="230" t="s">
        <x:v>7755</x:v>
      </x:c>
    </x:row>
    <x:row r="53" spans="3:4">
      <x:c r="C53" s="396" t="s">
        <x:v>6638</x:v>
      </x:c>
      <x:c r="D53" s="230" t="s">
        <x:v>7755</x:v>
      </x:c>
    </x:row>
    <x:row r="54" spans="3:4">
      <x:c r="C54" s="396" t="s">
        <x:v>6206</x:v>
      </x:c>
      <x:c r="D54" s="230" t="s">
        <x:v>4958</x:v>
      </x:c>
    </x:row>
    <x:row r="55" spans="3:4">
      <x:c r="C55" s="396" t="s">
        <x:v>5795</x:v>
      </x:c>
      <x:c r="D55" s="230" t="s">
        <x:v>4958</x:v>
      </x:c>
    </x:row>
    <x:row r="56" spans="1:8">
      <x:c r="A56" s="397">
        <x:v>45849</x:v>
      </x:c>
      <x:c r="B56" s="230" t="s">
        <x:v>7716</x:v>
      </x:c>
      <x:c r="C56" s="396" t="s">
        <x:v>8205</x:v>
      </x:c>
      <x:c r="D56" s="230" t="s">
        <x:v>7755</x:v>
      </x:c>
      <x:c r="E56" s="195" t="s">
        <x:v>5889</x:v>
      </x:c>
      <x:c r="F56" s="194" t="s">
        <x:v>3050</x:v>
      </x:c>
      <x:c r="G56" s="194">
        <x:v>1</x:v>
      </x:c>
      <x:c r="H56" s="194" t="s">
        <x:v>7755</x:v>
      </x:c>
    </x:row>
    <x:row r="57" spans="3:8">
      <x:c r="C57" s="396" t="s">
        <x:v>6617</x:v>
      </x:c>
      <x:c r="D57" s="230" t="s">
        <x:v>4958</x:v>
      </x:c>
      <x:c r="E57" s="195" t="s">
        <x:v>6617</x:v>
      </x:c>
      <x:c r="F57" s="194" t="s">
        <x:v>4621</x:v>
      </x:c>
      <x:c r="G57" s="194">
        <x:v>1</x:v>
      </x:c>
      <x:c r="H57" s="194" t="s">
        <x:v>4958</x:v>
      </x:c>
    </x:row>
    <x:row r="58" spans="3:8">
      <x:c r="C58" s="396" t="s">
        <x:v>3419</x:v>
      </x:c>
      <x:c r="D58" s="230" t="s">
        <x:v>7755</x:v>
      </x:c>
      <x:c r="E58" s="195" t="s">
        <x:v>3419</x:v>
      </x:c>
      <x:c r="F58" s="194" t="s">
        <x:v>4629</x:v>
      </x:c>
      <x:c r="G58" s="194">
        <x:v>1</x:v>
      </x:c>
      <x:c r="H58" s="194" t="s">
        <x:v>7755</x:v>
      </x:c>
    </x:row>
    <x:row r="59" spans="3:8">
      <x:c r="C59" s="396" t="s">
        <x:v>4374</x:v>
      </x:c>
      <x:c r="D59" s="230" t="s">
        <x:v>4958</x:v>
      </x:c>
      <x:c r="E59" s="349" t="s">
        <x:v>5902</x:v>
      </x:c>
      <x:c r="F59" s="350" t="s">
        <x:v>3016</x:v>
      </x:c>
      <x:c r="G59" s="350">
        <x:v>1</x:v>
      </x:c>
      <x:c r="H59" s="194" t="s">
        <x:v>4958</x:v>
      </x:c>
    </x:row>
    <x:row r="60" spans="3:8">
      <x:c r="C60" s="396" t="s">
        <x:v>8226</x:v>
      </x:c>
      <x:c r="D60" s="230" t="s">
        <x:v>4958</x:v>
      </x:c>
      <x:c r="E60" s="349" t="s">
        <x:v>5847</x:v>
      </x:c>
      <x:c r="F60" s="350" t="s">
        <x:v>3050</x:v>
      </x:c>
      <x:c r="G60" s="350">
        <x:v>1</x:v>
      </x:c>
      <x:c r="H60" s="194" t="s">
        <x:v>4958</x:v>
      </x:c>
    </x:row>
    <x:row r="61" spans="3:8">
      <x:c r="C61" s="396" t="s">
        <x:v>2096</x:v>
      </x:c>
      <x:c r="D61" s="230" t="s">
        <x:v>4958</x:v>
      </x:c>
      <x:c r="E61" s="195" t="s">
        <x:v>2096</x:v>
      </x:c>
      <x:c r="F61" s="194" t="s">
        <x:v>4621</x:v>
      </x:c>
      <x:c r="G61" s="194">
        <x:v>1</x:v>
      </x:c>
      <x:c r="H61" s="194" t="s">
        <x:v>4958</x:v>
      </x:c>
    </x:row>
    <x:row r="62" spans="3:8">
      <x:c r="C62" s="396" t="s">
        <x:v>1831</x:v>
      </x:c>
      <x:c r="D62" s="230" t="s">
        <x:v>4958</x:v>
      </x:c>
      <x:c r="E62" s="273" t="s">
        <x:v>1831</x:v>
      </x:c>
      <x:c r="F62" s="274" t="s">
        <x:v>3050</x:v>
      </x:c>
      <x:c r="G62" s="274">
        <x:v>1</x:v>
      </x:c>
      <x:c r="H62" s="194" t="s">
        <x:v>4958</x:v>
      </x:c>
    </x:row>
    <x:row r="63" spans="3:8">
      <x:c r="C63" s="396" t="s">
        <x:v>6881</x:v>
      </x:c>
      <x:c r="D63" s="230" t="s">
        <x:v>4958</x:v>
      </x:c>
      <x:c r="E63" s="349" t="s">
        <x:v>9059</x:v>
      </x:c>
      <x:c r="F63" s="350" t="s">
        <x:v>3016</x:v>
      </x:c>
      <x:c r="G63" s="350">
        <x:v>1</x:v>
      </x:c>
      <x:c r="H63" s="194" t="s">
        <x:v>4958</x:v>
      </x:c>
    </x:row>
    <x:row r="64" spans="3:8">
      <x:c r="C64" s="396" t="s">
        <x:v>4696</x:v>
      </x:c>
      <x:c r="D64" s="230" t="s">
        <x:v>4958</x:v>
      </x:c>
      <x:c r="E64" s="195" t="s">
        <x:v>4696</x:v>
      </x:c>
      <x:c r="F64" s="194" t="s">
        <x:v>3050</x:v>
      </x:c>
      <x:c r="G64" s="194">
        <x:v>1</x:v>
      </x:c>
      <x:c r="H64" s="194" t="s">
        <x:v>4958</x:v>
      </x:c>
    </x:row>
    <x:row r="65" spans="3:8">
      <x:c r="C65" s="396" t="s">
        <x:v>3292</x:v>
      </x:c>
      <x:c r="D65" s="230" t="s">
        <x:v>4958</x:v>
      </x:c>
      <x:c r="E65" s="273" t="s">
        <x:v>3292</x:v>
      </x:c>
      <x:c r="F65" s="274" t="s">
        <x:v>3050</x:v>
      </x:c>
      <x:c r="G65" s="274">
        <x:v>1</x:v>
      </x:c>
      <x:c r="H65" s="194" t="s">
        <x:v>4958</x:v>
      </x:c>
    </x:row>
    <x:row r="66" spans="5:9">
      <x:c r="E66" s="195" t="s">
        <x:v>8750</x:v>
      </x:c>
      <x:c r="F66" s="194" t="s">
        <x:v>2999</x:v>
      </x:c>
      <x:c r="G66" s="194">
        <x:v>1</x:v>
      </x:c>
      <x:c r="H66" s="194" t="s">
        <x:v>4958</x:v>
      </x:c>
      <x:c r="I66" s="173" t="s">
        <x:v>4852</x:v>
      </x:c>
    </x:row>
    <x:row r="67" spans="5:9">
      <x:c r="E67" s="195" t="s">
        <x:v>1824</x:v>
      </x:c>
      <x:c r="F67" s="194" t="s">
        <x:v>4621</x:v>
      </x:c>
      <x:c r="G67" s="194">
        <x:v>1</x:v>
      </x:c>
      <x:c r="H67" s="194" t="s">
        <x:v>4958</x:v>
      </x:c>
      <x:c r="I67" s="173" t="s">
        <x:v>4852</x:v>
      </x:c>
    </x:row>
    <x:row r="68" spans="1:8">
      <x:c r="A68" s="397">
        <x:v>45850</x:v>
      </x:c>
      <x:c r="B68" s="230" t="s">
        <x:v>7734</x:v>
      </x:c>
      <x:c r="C68" s="396" t="s">
        <x:v>4660</x:v>
      </x:c>
      <x:c r="D68" s="230" t="s">
        <x:v>4958</x:v>
      </x:c>
      <x:c r="E68" s="195" t="s">
        <x:v>4660</x:v>
      </x:c>
      <x:c r="F68" s="194" t="s">
        <x:v>4621</x:v>
      </x:c>
      <x:c r="G68" s="194">
        <x:v>1</x:v>
      </x:c>
      <x:c r="H68" s="194" t="s">
        <x:v>4958</x:v>
      </x:c>
    </x:row>
    <x:row r="69" spans="3:8">
      <x:c r="C69" s="396" t="s">
        <x:v>8807</x:v>
      </x:c>
      <x:c r="D69" s="230" t="s">
        <x:v>7755</x:v>
      </x:c>
      <x:c r="E69" s="349" t="s">
        <x:v>8592</x:v>
      </x:c>
      <x:c r="F69" s="350" t="s">
        <x:v>3016</x:v>
      </x:c>
      <x:c r="G69" s="350">
        <x:v>1</x:v>
      </x:c>
      <x:c r="H69" s="194" t="s">
        <x:v>4958</x:v>
      </x:c>
    </x:row>
    <x:row r="70" spans="3:8">
      <x:c r="C70" s="396" t="s">
        <x:v>6814</x:v>
      </x:c>
      <x:c r="D70" s="230" t="s">
        <x:v>7755</x:v>
      </x:c>
      <x:c r="E70" s="195" t="s">
        <x:v>6814</x:v>
      </x:c>
      <x:c r="F70" s="194" t="s">
        <x:v>4621</x:v>
      </x:c>
      <x:c r="G70" s="194">
        <x:v>1</x:v>
      </x:c>
      <x:c r="H70" s="194" t="s">
        <x:v>7755</x:v>
      </x:c>
    </x:row>
    <x:row r="71" spans="3:8">
      <x:c r="C71" s="396" t="s">
        <x:v>2069</x:v>
      </x:c>
      <x:c r="D71" s="230" t="s">
        <x:v>7755</x:v>
      </x:c>
      <x:c r="E71" s="349" t="s">
        <x:v>4095</x:v>
      </x:c>
      <x:c r="F71" s="350" t="s">
        <x:v>3050</x:v>
      </x:c>
      <x:c r="G71" s="350">
        <x:v>1</x:v>
      </x:c>
      <x:c r="H71" s="194" t="s">
        <x:v>7755</x:v>
      </x:c>
    </x:row>
    <x:row r="72" spans="3:8">
      <x:c r="C72" s="396" t="s">
        <x:v>8416</x:v>
      </x:c>
      <x:c r="D72" s="230" t="s">
        <x:v>656</x:v>
      </x:c>
      <x:c r="E72" s="349" t="s">
        <x:v>2229</x:v>
      </x:c>
      <x:c r="F72" s="350" t="s">
        <x:v>2999</x:v>
      </x:c>
      <x:c r="G72" s="350">
        <x:v>1</x:v>
      </x:c>
      <x:c r="H72" s="194" t="s">
        <x:v>4958</x:v>
      </x:c>
    </x:row>
    <x:row r="73" spans="3:8">
      <x:c r="C73" s="396" t="s">
        <x:v>6053</x:v>
      </x:c>
      <x:c r="D73" s="230" t="s">
        <x:v>7755</x:v>
      </x:c>
      <x:c r="E73" s="349" t="s">
        <x:v>4180</x:v>
      </x:c>
      <x:c r="F73" s="350" t="s">
        <x:v>3050</x:v>
      </x:c>
      <x:c r="G73" s="350">
        <x:v>1</x:v>
      </x:c>
      <x:c r="H73" s="194" t="s">
        <x:v>7755</x:v>
      </x:c>
    </x:row>
    <x:row r="74" spans="3:8">
      <x:c r="C74" s="396" t="s">
        <x:v>2324</x:v>
      </x:c>
      <x:c r="D74" s="230" t="s">
        <x:v>656</x:v>
      </x:c>
      <x:c r="E74" s="349" t="s">
        <x:v>8819</x:v>
      </x:c>
      <x:c r="F74" s="350" t="s">
        <x:v>3050</x:v>
      </x:c>
      <x:c r="G74" s="350">
        <x:v>1</x:v>
      </x:c>
      <x:c r="H74" s="194" t="s">
        <x:v>4958</x:v>
      </x:c>
    </x:row>
    <x:row r="75" spans="3:8">
      <x:c r="C75" s="396" t="s">
        <x:v>6010</x:v>
      </x:c>
      <x:c r="D75" s="230" t="s">
        <x:v>4958</x:v>
      </x:c>
      <x:c r="E75" s="349" t="s">
        <x:v>8794</x:v>
      </x:c>
      <x:c r="F75" s="350" t="s">
        <x:v>3050</x:v>
      </x:c>
      <x:c r="G75" s="350">
        <x:v>1</x:v>
      </x:c>
      <x:c r="H75" s="194" t="s">
        <x:v>4958</x:v>
      </x:c>
    </x:row>
    <x:row r="76" spans="3:8">
      <x:c r="C76" s="396" t="s">
        <x:v>6613</x:v>
      </x:c>
      <x:c r="D76" s="230" t="s">
        <x:v>4958</x:v>
      </x:c>
      <x:c r="E76" s="195" t="s">
        <x:v>6613</x:v>
      </x:c>
      <x:c r="F76" s="194" t="s">
        <x:v>3050</x:v>
      </x:c>
      <x:c r="G76" s="194">
        <x:v>1</x:v>
      </x:c>
      <x:c r="H76" s="194" t="s">
        <x:v>4958</x:v>
      </x:c>
    </x:row>
    <x:row r="77" spans="3:8">
      <x:c r="C77" s="396" t="s">
        <x:v>5795</x:v>
      </x:c>
      <x:c r="D77" s="230" t="s">
        <x:v>7755</x:v>
      </x:c>
      <x:c r="E77" s="349" t="s">
        <x:v>8980</x:v>
      </x:c>
      <x:c r="F77" s="350" t="s">
        <x:v>3050</x:v>
      </x:c>
      <x:c r="G77" s="350">
        <x:v>1</x:v>
      </x:c>
      <x:c r="H77" s="194" t="s">
        <x:v>7755</x:v>
      </x:c>
    </x:row>
    <x:row r="78" spans="3:8">
      <x:c r="C78" s="396" t="s">
        <x:v>4645</x:v>
      </x:c>
      <x:c r="D78" s="230" t="s">
        <x:v>7755</x:v>
      </x:c>
      <x:c r="E78" s="319" t="s">
        <x:v>4645</x:v>
      </x:c>
      <x:c r="F78" s="320" t="s">
        <x:v>2999</x:v>
      </x:c>
      <x:c r="G78" s="320">
        <x:v>1</x:v>
      </x:c>
      <x:c r="H78" s="194" t="s">
        <x:v>7755</x:v>
      </x:c>
    </x:row>
    <x:row r="79" spans="5:8">
      <x:c r="E79" s="195" t="s">
        <x:v>4656</x:v>
      </x:c>
      <x:c r="F79" s="194" t="s">
        <x:v>3016</x:v>
      </x:c>
      <x:c r="G79" s="194">
        <x:v>1</x:v>
      </x:c>
      <x:c r="H79" s="194" t="s">
        <x:v>7755</x:v>
      </x:c>
    </x:row>
    <x:row r="80" spans="1:8">
      <x:c r="A80" s="397">
        <x:v>45851</x:v>
      </x:c>
      <x:c r="B80" s="230" t="s">
        <x:v>7772</x:v>
      </x:c>
      <x:c r="C80" s="396" t="s">
        <x:v>3458</x:v>
      </x:c>
      <x:c r="D80" s="230" t="s">
        <x:v>4958</x:v>
      </x:c>
      <x:c r="E80" s="406" t="s">
        <x:v>3458</x:v>
      </x:c>
      <x:c r="F80" s="407" t="s">
        <x:v>4629</x:v>
      </x:c>
      <x:c r="G80" s="407">
        <x:v>1</x:v>
      </x:c>
      <x:c r="H80" s="194" t="s">
        <x:v>4958</x:v>
      </x:c>
    </x:row>
    <x:row r="81" spans="3:8">
      <x:c r="C81" s="396" t="s">
        <x:v>3300</x:v>
      </x:c>
      <x:c r="D81" s="230" t="s">
        <x:v>4958</x:v>
      </x:c>
      <x:c r="E81" s="195" t="s">
        <x:v>3300</x:v>
      </x:c>
      <x:c r="F81" s="194" t="s">
        <x:v>2999</x:v>
      </x:c>
      <x:c r="G81" s="194">
        <x:v>1</x:v>
      </x:c>
      <x:c r="H81" s="194" t="s">
        <x:v>4958</x:v>
      </x:c>
    </x:row>
    <x:row r="82" spans="3:8">
      <x:c r="C82" s="396" t="s">
        <x:v>6804</x:v>
      </x:c>
      <x:c r="D82" s="230" t="s">
        <x:v>4958</x:v>
      </x:c>
      <x:c r="E82" s="406" t="s">
        <x:v>6804</x:v>
      </x:c>
      <x:c r="F82" s="407" t="s">
        <x:v>3050</x:v>
      </x:c>
      <x:c r="G82" s="407">
        <x:v>1</x:v>
      </x:c>
      <x:c r="H82" s="194" t="s">
        <x:v>4958</x:v>
      </x:c>
    </x:row>
    <x:row r="83" spans="3:8">
      <x:c r="C83" s="396" t="s">
        <x:v>8395</x:v>
      </x:c>
      <x:c r="D83" s="230" t="s">
        <x:v>4958</x:v>
      </x:c>
      <x:c r="E83" s="195" t="s">
        <x:v>8395</x:v>
      </x:c>
      <x:c r="F83" s="194" t="s">
        <x:v>4629</x:v>
      </x:c>
      <x:c r="G83" s="194">
        <x:v>1</x:v>
      </x:c>
      <x:c r="H83" s="194" t="s">
        <x:v>4958</x:v>
      </x:c>
    </x:row>
    <x:row r="84" spans="3:8">
      <x:c r="C84" s="396" t="s">
        <x:v>4617</x:v>
      </x:c>
      <x:c r="D84" s="230" t="s">
        <x:v>4958</x:v>
      </x:c>
      <x:c r="E84" s="195" t="s">
        <x:v>4617</x:v>
      </x:c>
      <x:c r="F84" s="194" t="s">
        <x:v>3016</x:v>
      </x:c>
      <x:c r="G84" s="194">
        <x:v>1</x:v>
      </x:c>
      <x:c r="H84" s="194" t="s">
        <x:v>4958</x:v>
      </x:c>
    </x:row>
    <x:row r="85" spans="3:8">
      <x:c r="C85" s="396" t="s">
        <x:v>2222</x:v>
      </x:c>
      <x:c r="D85" s="230" t="s">
        <x:v>4958</x:v>
      </x:c>
      <x:c r="E85" s="349" t="s">
        <x:v>5857</x:v>
      </x:c>
      <x:c r="F85" s="350" t="s">
        <x:v>4621</x:v>
      </x:c>
      <x:c r="G85" s="350">
        <x:v>1</x:v>
      </x:c>
      <x:c r="H85" s="194" t="s">
        <x:v>4958</x:v>
      </x:c>
    </x:row>
    <x:row r="86" spans="3:8">
      <x:c r="C86" s="396" t="s">
        <x:v>6138</x:v>
      </x:c>
      <x:c r="D86" s="230" t="s">
        <x:v>4958</x:v>
      </x:c>
      <x:c r="E86" s="195" t="s">
        <x:v>6138</x:v>
      </x:c>
      <x:c r="F86" s="194" t="s">
        <x:v>4629</x:v>
      </x:c>
      <x:c r="G86" s="194">
        <x:v>1</x:v>
      </x:c>
      <x:c r="H86" s="194" t="s">
        <x:v>4958</x:v>
      </x:c>
    </x:row>
    <x:row r="87" spans="3:8">
      <x:c r="C87" s="396" t="s">
        <x:v>4810</x:v>
      </x:c>
      <x:c r="D87" s="230" t="s">
        <x:v>4958</x:v>
      </x:c>
      <x:c r="E87" s="273" t="s">
        <x:v>4810</x:v>
      </x:c>
      <x:c r="F87" s="274" t="s">
        <x:v>4629</x:v>
      </x:c>
      <x:c r="G87" s="274">
        <x:v>1</x:v>
      </x:c>
      <x:c r="H87" s="194" t="s">
        <x:v>4958</x:v>
      </x:c>
    </x:row>
    <x:row r="88" spans="3:8">
      <x:c r="C88" s="396" t="s">
        <x:v>4792</x:v>
      </x:c>
      <x:c r="D88" s="230" t="s">
        <x:v>7755</x:v>
      </x:c>
      <x:c r="E88" s="406" t="s">
        <x:v>4792</x:v>
      </x:c>
      <x:c r="F88" s="407" t="s">
        <x:v>4621</x:v>
      </x:c>
      <x:c r="G88" s="407">
        <x:v>1</x:v>
      </x:c>
      <x:c r="H88" s="194" t="s">
        <x:v>7755</x:v>
      </x:c>
    </x:row>
    <x:row r="89" spans="5:9">
      <x:c r="E89" s="195" t="s">
        <x:v>6654</x:v>
      </x:c>
      <x:c r="F89" s="194" t="s">
        <x:v>2999</x:v>
      </x:c>
      <x:c r="G89" s="194">
        <x:v>1</x:v>
      </x:c>
      <x:c r="H89" s="194" t="s">
        <x:v>4958</x:v>
      </x:c>
      <x:c r="I89" s="172" t="s">
        <x:v>4852</x:v>
      </x:c>
    </x:row>
    <x:row r="90" spans="1:8">
      <x:c r="A90" s="397">
        <x:v>45852</x:v>
      </x:c>
      <x:c r="B90" s="230" t="s">
        <x:v>7737</x:v>
      </x:c>
      <x:c r="C90" s="396" t="s">
        <x:v>3425</x:v>
      </x:c>
      <x:c r="D90" s="230" t="s">
        <x:v>4958</x:v>
      </x:c>
      <x:c r="E90" s="406" t="s">
        <x:v>3425</x:v>
      </x:c>
      <x:c r="F90" s="407" t="s">
        <x:v>3016</x:v>
      </x:c>
      <x:c r="G90" s="407">
        <x:v>1</x:v>
      </x:c>
      <x:c r="H90" s="194" t="s">
        <x:v>4958</x:v>
      </x:c>
    </x:row>
    <x:row r="91" spans="3:8">
      <x:c r="C91" s="396" t="s">
        <x:v>4710</x:v>
      </x:c>
      <x:c r="D91" s="230" t="s">
        <x:v>7755</x:v>
      </x:c>
      <x:c r="E91" s="195">
        <x:v>2505070311</x:v>
      </x:c>
      <x:c r="F91" s="194" t="s">
        <x:v>2999</x:v>
      </x:c>
      <x:c r="G91" s="194">
        <x:v>2</x:v>
      </x:c>
      <x:c r="H91" s="194" t="s">
        <x:v>599</x:v>
      </x:c>
    </x:row>
    <x:row r="92" spans="3:8">
      <x:c r="C92" s="396" t="s">
        <x:v>6763</x:v>
      </x:c>
      <x:c r="D92" s="230" t="s">
        <x:v>4958</x:v>
      </x:c>
      <x:c r="E92" s="195">
        <x:v>2505070312</x:v>
      </x:c>
      <x:c r="F92" s="194" t="s">
        <x:v>2999</x:v>
      </x:c>
      <x:c r="G92" s="194">
        <x:v>1</x:v>
      </x:c>
      <x:c r="H92" s="194" t="s">
        <x:v>478</x:v>
      </x:c>
    </x:row>
    <x:row r="93" spans="3:8">
      <x:c r="C93" s="396" t="s">
        <x:v>6721</x:v>
      </x:c>
      <x:c r="D93" s="230" t="s">
        <x:v>7755</x:v>
      </x:c>
      <x:c r="E93" s="195">
        <x:v>2505070313</x:v>
      </x:c>
      <x:c r="F93" s="194" t="s">
        <x:v>2999</x:v>
      </x:c>
      <x:c r="G93" s="194">
        <x:v>1</x:v>
      </x:c>
      <x:c r="H93" s="194" t="s">
        <x:v>599</x:v>
      </x:c>
    </x:row>
    <x:row r="94" spans="3:8">
      <x:c r="C94" s="396" t="s">
        <x:v>8158</x:v>
      </x:c>
      <x:c r="D94" s="230" t="s">
        <x:v>4958</x:v>
      </x:c>
      <x:c r="E94" s="253" t="s">
        <x:v>6045</x:v>
      </x:c>
      <x:c r="F94" s="254" t="s">
        <x:v>2999</x:v>
      </x:c>
      <x:c r="G94" s="254">
        <x:v>1</x:v>
      </x:c>
      <x:c r="H94" s="194" t="s">
        <x:v>4958</x:v>
      </x:c>
    </x:row>
    <x:row r="95" spans="3:8">
      <x:c r="C95" s="396" t="s">
        <x:v>5900</x:v>
      </x:c>
      <x:c r="D95" s="230" t="s">
        <x:v>4958</x:v>
      </x:c>
      <x:c r="E95" s="253" t="s">
        <x:v>2003</x:v>
      </x:c>
      <x:c r="F95" s="254" t="s">
        <x:v>4621</x:v>
      </x:c>
      <x:c r="G95" s="254">
        <x:v>1</x:v>
      </x:c>
      <x:c r="H95" s="194" t="s">
        <x:v>4958</x:v>
      </x:c>
    </x:row>
    <x:row r="96" spans="3:8">
      <x:c r="C96" s="396" t="s">
        <x:v>1855</x:v>
      </x:c>
      <x:c r="D96" s="230" t="s">
        <x:v>7755</x:v>
      </x:c>
      <x:c r="E96" s="406" t="s">
        <x:v>1855</x:v>
      </x:c>
      <x:c r="F96" s="407" t="s">
        <x:v>4621</x:v>
      </x:c>
      <x:c r="G96" s="407">
        <x:v>1</x:v>
      </x:c>
      <x:c r="H96" s="194" t="s">
        <x:v>7755</x:v>
      </x:c>
    </x:row>
    <x:row r="97" spans="3:8">
      <x:c r="C97" s="396" t="s">
        <x:v>6138</x:v>
      </x:c>
      <x:c r="D97" s="230" t="s">
        <x:v>7755</x:v>
      </x:c>
      <x:c r="E97" s="195" t="s">
        <x:v>6138</x:v>
      </x:c>
      <x:c r="F97" s="194" t="s">
        <x:v>4629</x:v>
      </x:c>
      <x:c r="G97" s="194">
        <x:v>1</x:v>
      </x:c>
      <x:c r="H97" s="194" t="s">
        <x:v>7755</x:v>
      </x:c>
    </x:row>
    <x:row r="98" spans="5:8">
      <x:c r="E98" s="195">
        <x:v>2507050501</x:v>
      </x:c>
      <x:c r="F98" s="194" t="s">
        <x:v>3044</x:v>
      </x:c>
      <x:c r="G98" s="194">
        <x:v>4</x:v>
      </x:c>
      <x:c r="H98" s="194" t="s">
        <x:v>599</x:v>
      </x:c>
    </x:row>
    <x:row r="99" spans="5:8">
      <x:c r="E99" s="195">
        <x:v>2505060315</x:v>
      </x:c>
      <x:c r="F99" s="194" t="s">
        <x:v>2999</x:v>
      </x:c>
      <x:c r="G99" s="194">
        <x:v>1</x:v>
      </x:c>
      <x:c r="H99" s="194" t="s">
        <x:v>599</x:v>
      </x:c>
    </x:row>
    <x:row r="100" spans="5:8">
      <x:c r="E100" s="195">
        <x:v>2504130103</x:v>
      </x:c>
      <x:c r="F100" s="194" t="s">
        <x:v>3050</x:v>
      </x:c>
      <x:c r="G100" s="194">
        <x:v>1</x:v>
      </x:c>
      <x:c r="H100" s="194" t="s">
        <x:v>4391</x:v>
      </x:c>
    </x:row>
    <x:row r="101" spans="1:8">
      <x:c r="A101" s="397">
        <x:v>45853</x:v>
      </x:c>
      <x:c r="B101" s="230" t="s">
        <x:v>7779</x:v>
      </x:c>
      <x:c r="C101" s="396" t="s">
        <x:v>6953</x:v>
      </x:c>
      <x:c r="D101" s="230" t="s">
        <x:v>7755</x:v>
      </x:c>
      <x:c r="E101" s="408" t="s">
        <x:v>6953</x:v>
      </x:c>
      <x:c r="F101" s="409" t="s">
        <x:v>3016</x:v>
      </x:c>
      <x:c r="G101" s="409">
        <x:v>1</x:v>
      </x:c>
      <x:c r="H101" s="194" t="s">
        <x:v>7755</x:v>
      </x:c>
    </x:row>
    <x:row r="102" spans="3:8">
      <x:c r="C102" s="396" t="s">
        <x:v>6278</x:v>
      </x:c>
      <x:c r="D102" s="230" t="s">
        <x:v>4958</x:v>
      </x:c>
      <x:c r="E102" s="195" t="s">
        <x:v>6278</x:v>
      </x:c>
      <x:c r="F102" s="194" t="s">
        <x:v>3050</x:v>
      </x:c>
      <x:c r="G102" s="194">
        <x:v>1</x:v>
      </x:c>
      <x:c r="H102" s="194" t="s">
        <x:v>4958</x:v>
      </x:c>
    </x:row>
    <x:row r="103" spans="1:8">
      <x:c r="A103" s="397">
        <x:v>45854</x:v>
      </x:c>
      <x:c r="B103" s="230" t="s">
        <x:v>7762</x:v>
      </x:c>
      <x:c r="C103" s="396" t="s">
        <x:v>1977</x:v>
      </x:c>
      <x:c r="D103" s="230" t="s">
        <x:v>4958</x:v>
      </x:c>
      <x:c r="E103" s="408" t="s">
        <x:v>5884</x:v>
      </x:c>
      <x:c r="F103" s="409" t="s">
        <x:v>2999</x:v>
      </x:c>
      <x:c r="G103" s="409">
        <x:v>1</x:v>
      </x:c>
      <x:c r="H103" s="194" t="s">
        <x:v>4958</x:v>
      </x:c>
    </x:row>
    <x:row r="104" spans="3:8">
      <x:c r="C104" s="396" t="s">
        <x:v>8746</x:v>
      </x:c>
      <x:c r="D104" s="230" t="s">
        <x:v>7755</x:v>
      </x:c>
      <x:c r="E104" s="408" t="s">
        <x:v>5815</x:v>
      </x:c>
      <x:c r="F104" s="409" t="s">
        <x:v>3016</x:v>
      </x:c>
      <x:c r="G104" s="409">
        <x:v>1</x:v>
      </x:c>
      <x:c r="H104" s="194" t="s">
        <x:v>7755</x:v>
      </x:c>
    </x:row>
    <x:row r="105" spans="5:9">
      <x:c r="E105" s="319" t="s">
        <x:v>6631</x:v>
      </x:c>
      <x:c r="F105" s="320" t="s">
        <x:v>4629</x:v>
      </x:c>
      <x:c r="G105" s="320">
        <x:v>1</x:v>
      </x:c>
      <x:c r="H105" s="194" t="s">
        <x:v>4958</x:v>
      </x:c>
      <x:c r="I105" s="171" t="s">
        <x:v>545</x:v>
      </x:c>
    </x:row>
    <x:row r="106" spans="1:8">
      <x:c r="A106" s="397">
        <x:v>45855</x:v>
      </x:c>
      <x:c r="B106" s="230" t="s">
        <x:v>7753</x:v>
      </x:c>
      <x:c r="C106" s="396" t="s">
        <x:v>3255</x:v>
      </x:c>
      <x:c r="D106" s="230" t="s">
        <x:v>7755</x:v>
      </x:c>
      <x:c r="E106" s="195" t="s">
        <x:v>3255</x:v>
      </x:c>
      <x:c r="F106" s="194" t="s">
        <x:v>3016</x:v>
      </x:c>
      <x:c r="G106" s="194">
        <x:v>1</x:v>
      </x:c>
      <x:c r="H106" s="194" t="s">
        <x:v>7755</x:v>
      </x:c>
    </x:row>
    <x:row r="107" spans="3:8">
      <x:c r="C107" s="396" t="s">
        <x:v>3314</x:v>
      </x:c>
      <x:c r="D107" s="230" t="s">
        <x:v>4958</x:v>
      </x:c>
      <x:c r="E107" s="408" t="s">
        <x:v>3314</x:v>
      </x:c>
      <x:c r="F107" s="409" t="s">
        <x:v>4621</x:v>
      </x:c>
      <x:c r="G107" s="409">
        <x:v>2</x:v>
      </x:c>
      <x:c r="H107" s="194" t="s">
        <x:v>7755</x:v>
      </x:c>
    </x:row>
    <x:row r="108" spans="3:8">
      <x:c r="C108" s="396" t="s">
        <x:v>4616</x:v>
      </x:c>
      <x:c r="D108" s="230" t="s">
        <x:v>7755</x:v>
      </x:c>
      <x:c r="E108" s="195" t="s">
        <x:v>4616</x:v>
      </x:c>
      <x:c r="F108" s="194" t="s">
        <x:v>3050</x:v>
      </x:c>
      <x:c r="G108" s="194">
        <x:v>1</x:v>
      </x:c>
      <x:c r="H108" s="194" t="s">
        <x:v>7755</x:v>
      </x:c>
    </x:row>
    <x:row r="109" spans="3:8">
      <x:c r="C109" s="396" t="s">
        <x:v>6617</x:v>
      </x:c>
      <x:c r="D109" s="230" t="s">
        <x:v>7755</x:v>
      </x:c>
      <x:c r="E109" s="195" t="s">
        <x:v>6617</x:v>
      </x:c>
      <x:c r="F109" s="194" t="s">
        <x:v>4621</x:v>
      </x:c>
      <x:c r="G109" s="194">
        <x:v>1</x:v>
      </x:c>
      <x:c r="H109" s="194" t="s">
        <x:v>7755</x:v>
      </x:c>
    </x:row>
    <x:row r="110" spans="3:8">
      <x:c r="C110" s="396" t="s">
        <x:v>6925</x:v>
      </x:c>
      <x:c r="D110" s="230" t="s">
        <x:v>7755</x:v>
      </x:c>
      <x:c r="E110" s="195" t="s">
        <x:v>6925</x:v>
      </x:c>
      <x:c r="F110" s="194" t="s">
        <x:v>4621</x:v>
      </x:c>
      <x:c r="G110" s="194">
        <x:v>1</x:v>
      </x:c>
      <x:c r="H110" s="194" t="s">
        <x:v>7755</x:v>
      </x:c>
    </x:row>
    <x:row r="111" spans="3:8">
      <x:c r="C111" s="396" t="s">
        <x:v>8395</x:v>
      </x:c>
      <x:c r="D111" s="230" t="s">
        <x:v>7755</x:v>
      </x:c>
      <x:c r="E111" s="195" t="s">
        <x:v>8395</x:v>
      </x:c>
      <x:c r="F111" s="194" t="s">
        <x:v>4629</x:v>
      </x:c>
      <x:c r="G111" s="194">
        <x:v>1</x:v>
      </x:c>
      <x:c r="H111" s="194" t="s">
        <x:v>7755</x:v>
      </x:c>
    </x:row>
    <x:row r="112" spans="3:8">
      <x:c r="C112" s="396" t="s">
        <x:v>4744</x:v>
      </x:c>
      <x:c r="D112" s="230" t="s">
        <x:v>4958</x:v>
      </x:c>
      <x:c r="E112" s="195" t="s">
        <x:v>4744</x:v>
      </x:c>
      <x:c r="F112" s="194" t="s">
        <x:v>3050</x:v>
      </x:c>
      <x:c r="G112" s="194">
        <x:v>1</x:v>
      </x:c>
      <x:c r="H112" s="194" t="s">
        <x:v>4958</x:v>
      </x:c>
    </x:row>
    <x:row r="113" spans="3:8">
      <x:c r="C113" s="396" t="s">
        <x:v>2096</x:v>
      </x:c>
      <x:c r="D113" s="230" t="s">
        <x:v>7755</x:v>
      </x:c>
      <x:c r="E113" s="195" t="s">
        <x:v>2096</x:v>
      </x:c>
      <x:c r="F113" s="194" t="s">
        <x:v>4621</x:v>
      </x:c>
      <x:c r="G113" s="194">
        <x:v>1</x:v>
      </x:c>
      <x:c r="H113" s="194" t="s">
        <x:v>7755</x:v>
      </x:c>
    </x:row>
    <x:row r="114" spans="3:8">
      <x:c r="C114" s="396" t="s">
        <x:v>2340</x:v>
      </x:c>
      <x:c r="D114" s="230" t="s">
        <x:v>4958</x:v>
      </x:c>
      <x:c r="E114" s="408" t="s">
        <x:v>6109</x:v>
      </x:c>
      <x:c r="F114" s="409" t="s">
        <x:v>3016</x:v>
      </x:c>
      <x:c r="G114" s="409">
        <x:v>1</x:v>
      </x:c>
      <x:c r="H114" s="194" t="s">
        <x:v>4958</x:v>
      </x:c>
    </x:row>
    <x:row r="115" spans="3:8">
      <x:c r="C115" s="396" t="s">
        <x:v>4803</x:v>
      </x:c>
      <x:c r="D115" s="230" t="s">
        <x:v>7755</x:v>
      </x:c>
      <x:c r="E115" s="195" t="s">
        <x:v>4803</x:v>
      </x:c>
      <x:c r="F115" s="194" t="s">
        <x:v>3050</x:v>
      </x:c>
      <x:c r="G115" s="194">
        <x:v>1</x:v>
      </x:c>
      <x:c r="H115" s="194" t="s">
        <x:v>7755</x:v>
      </x:c>
    </x:row>
    <x:row r="116" spans="3:8">
      <x:c r="C116" s="396" t="s">
        <x:v>4810</x:v>
      </x:c>
      <x:c r="D116" s="230" t="s">
        <x:v>7755</x:v>
      </x:c>
      <x:c r="E116" s="273" t="s">
        <x:v>4810</x:v>
      </x:c>
      <x:c r="F116" s="274" t="s">
        <x:v>4629</x:v>
      </x:c>
      <x:c r="G116" s="274">
        <x:v>1</x:v>
      </x:c>
      <x:c r="H116" s="194" t="s">
        <x:v>7755</x:v>
      </x:c>
    </x:row>
    <x:row r="117" spans="1:8">
      <x:c r="A117" s="397">
        <x:v>45856</x:v>
      </x:c>
      <x:c r="B117" s="230" t="s">
        <x:v>7716</x:v>
      </x:c>
      <x:c r="C117" s="396" t="s">
        <x:v>5881</x:v>
      </x:c>
      <x:c r="D117" s="230" t="s">
        <x:v>4958</x:v>
      </x:c>
      <x:c r="E117" s="355" t="s">
        <x:v>5953</x:v>
      </x:c>
      <x:c r="F117" s="356" t="s">
        <x:v>4629</x:v>
      </x:c>
      <x:c r="G117" s="356">
        <x:v>1</x:v>
      </x:c>
      <x:c r="H117" s="194" t="s">
        <x:v>4958</x:v>
      </x:c>
    </x:row>
    <x:row r="118" spans="3:8">
      <x:c r="C118" s="396" t="s">
        <x:v>4793</x:v>
      </x:c>
      <x:c r="D118" s="230" t="s">
        <x:v>7755</x:v>
      </x:c>
      <x:c r="E118" s="195" t="s">
        <x:v>4793</x:v>
      </x:c>
      <x:c r="F118" s="194" t="s">
        <x:v>4621</x:v>
      </x:c>
      <x:c r="G118" s="194">
        <x:v>1</x:v>
      </x:c>
      <x:c r="H118" s="194" t="s">
        <x:v>7755</x:v>
      </x:c>
    </x:row>
    <x:row r="119" spans="3:8">
      <x:c r="C119" s="396" t="s">
        <x:v>5681</x:v>
      </x:c>
      <x:c r="D119" s="230" t="s">
        <x:v>7755</x:v>
      </x:c>
      <x:c r="E119" s="355" t="s">
        <x:v>4382</x:v>
      </x:c>
      <x:c r="F119" s="356" t="s">
        <x:v>433</x:v>
      </x:c>
      <x:c r="G119" s="356">
        <x:v>1</x:v>
      </x:c>
      <x:c r="H119" s="194" t="s">
        <x:v>7755</x:v>
      </x:c>
    </x:row>
    <x:row r="120" spans="1:8">
      <x:c r="A120" s="397">
        <x:v>45857</x:v>
      </x:c>
      <x:c r="B120" s="230" t="s">
        <x:v>7734</x:v>
      </x:c>
      <x:c r="C120" s="396" t="s">
        <x:v>1815</x:v>
      </x:c>
      <x:c r="D120" s="230" t="s">
        <x:v>4958</x:v>
      </x:c>
      <x:c r="E120" s="361" t="s">
        <x:v>1815</x:v>
      </x:c>
      <x:c r="F120" s="362" t="s">
        <x:v>3016</x:v>
      </x:c>
      <x:c r="G120" s="362">
        <x:v>1</x:v>
      </x:c>
      <x:c r="H120" s="194" t="s">
        <x:v>4958</x:v>
      </x:c>
    </x:row>
    <x:row r="121" spans="3:8">
      <x:c r="C121" s="396" t="s">
        <x:v>2110</x:v>
      </x:c>
      <x:c r="D121" s="230" t="s">
        <x:v>7755</x:v>
      </x:c>
      <x:c r="E121" s="355" t="s">
        <x:v>4200</x:v>
      </x:c>
      <x:c r="F121" s="356" t="s">
        <x:v>3050</x:v>
      </x:c>
      <x:c r="G121" s="356">
        <x:v>1</x:v>
      </x:c>
      <x:c r="H121" s="194" t="s">
        <x:v>7755</x:v>
      </x:c>
    </x:row>
    <x:row r="122" spans="3:8">
      <x:c r="C122" s="396" t="s">
        <x:v>8464</x:v>
      </x:c>
      <x:c r="D122" s="230" t="s">
        <x:v>7755</x:v>
      </x:c>
      <x:c r="E122" s="355" t="s">
        <x:v>1994</x:v>
      </x:c>
      <x:c r="F122" s="356" t="s">
        <x:v>3050</x:v>
      </x:c>
      <x:c r="G122" s="356">
        <x:v>1</x:v>
      </x:c>
      <x:c r="H122" s="194" t="s">
        <x:v>7755</x:v>
      </x:c>
    </x:row>
    <x:row r="123" spans="3:8">
      <x:c r="C123" s="396" t="s">
        <x:v>4705</x:v>
      </x:c>
      <x:c r="D123" s="230" t="s">
        <x:v>4958</x:v>
      </x:c>
      <x:c r="E123" s="195" t="s">
        <x:v>4705</x:v>
      </x:c>
      <x:c r="F123" s="194" t="s">
        <x:v>4629</x:v>
      </x:c>
      <x:c r="G123" s="194">
        <x:v>1</x:v>
      </x:c>
      <x:c r="H123" s="194" t="s">
        <x:v>4958</x:v>
      </x:c>
    </x:row>
    <x:row r="124" spans="3:8">
      <x:c r="C124" s="396" t="s">
        <x:v>1964</x:v>
      </x:c>
      <x:c r="D124" s="230" t="s">
        <x:v>4958</x:v>
      </x:c>
      <x:c r="E124" s="195" t="s">
        <x:v>5755</x:v>
      </x:c>
      <x:c r="F124" s="194" t="s">
        <x:v>4629</x:v>
      </x:c>
      <x:c r="G124" s="194">
        <x:v>1</x:v>
      </x:c>
      <x:c r="H124" s="194" t="s">
        <x:v>4958</x:v>
      </x:c>
    </x:row>
    <x:row r="125" spans="3:8">
      <x:c r="C125" s="396" t="s">
        <x:v>6703</x:v>
      </x:c>
      <x:c r="D125" s="230" t="s">
        <x:v>4958</x:v>
      </x:c>
      <x:c r="E125" s="361" t="s">
        <x:v>6703</x:v>
      </x:c>
      <x:c r="F125" s="362" t="s">
        <x:v>4629</x:v>
      </x:c>
      <x:c r="G125" s="362">
        <x:v>1</x:v>
      </x:c>
      <x:c r="H125" s="194" t="s">
        <x:v>4958</x:v>
      </x:c>
    </x:row>
    <x:row r="126" spans="3:8">
      <x:c r="C126" s="396" t="s">
        <x:v>6793</x:v>
      </x:c>
      <x:c r="D126" s="230" t="s">
        <x:v>7755</x:v>
      </x:c>
      <x:c r="E126" s="195" t="s">
        <x:v>6793</x:v>
      </x:c>
      <x:c r="F126" s="194" t="s">
        <x:v>3044</x:v>
      </x:c>
      <x:c r="G126" s="194">
        <x:v>1</x:v>
      </x:c>
      <x:c r="H126" s="194" t="s">
        <x:v>7755</x:v>
      </x:c>
    </x:row>
    <x:row r="127" spans="5:9">
      <x:c r="E127" s="195" t="s">
        <x:v>5649</x:v>
      </x:c>
      <x:c r="F127" s="194" t="s">
        <x:v>3050</x:v>
      </x:c>
      <x:c r="G127" s="194">
        <x:v>1</x:v>
      </x:c>
      <x:c r="H127" s="194" t="s">
        <x:v>4958</x:v>
      </x:c>
      <x:c r="I127" s="170" t="s">
        <x:v>4852</x:v>
      </x:c>
    </x:row>
    <x:row r="128" spans="5:8">
      <x:c r="E128" s="355" t="s">
        <x:v>2362</x:v>
      </x:c>
      <x:c r="F128" s="356" t="s">
        <x:v>3016</x:v>
      </x:c>
      <x:c r="G128" s="356">
        <x:v>1</x:v>
      </x:c>
      <x:c r="H128" s="194" t="s">
        <x:v>4958</x:v>
      </x:c>
    </x:row>
    <x:row r="129" spans="5:9">
      <x:c r="E129" s="355" t="s">
        <x:v>2362</x:v>
      </x:c>
      <x:c r="F129" s="356" t="s">
        <x:v>3016</x:v>
      </x:c>
      <x:c r="G129" s="356">
        <x:v>1</x:v>
      </x:c>
      <x:c r="H129" s="194" t="s">
        <x:v>7755</x:v>
      </x:c>
      <x:c r="I129" s="170" t="s">
        <x:v>4852</x:v>
      </x:c>
    </x:row>
    <x:row r="130" spans="1:8">
      <x:c r="A130" s="397">
        <x:v>45858</x:v>
      </x:c>
      <x:c r="B130" s="230" t="s">
        <x:v>7772</x:v>
      </x:c>
      <x:c r="C130" s="396" t="s">
        <x:v>1934</x:v>
      </x:c>
      <x:c r="D130" s="230" t="s">
        <x:v>7755</x:v>
      </x:c>
      <x:c r="E130" s="195" t="s">
        <x:v>1934</x:v>
      </x:c>
      <x:c r="F130" s="194" t="s">
        <x:v>4621</x:v>
      </x:c>
      <x:c r="G130" s="194">
        <x:v>1</x:v>
      </x:c>
      <x:c r="H130" s="194" t="s">
        <x:v>7755</x:v>
      </x:c>
    </x:row>
    <x:row r="131" spans="1:8">
      <x:c r="A131" s="397"/>
      <x:c r="C131" s="396" t="s">
        <x:v>2188</x:v>
      </x:c>
      <x:c r="D131" s="230" t="s">
        <x:v>7755</x:v>
      </x:c>
      <x:c r="E131" s="355" t="s">
        <x:v>4210</x:v>
      </x:c>
      <x:c r="F131" s="356" t="s">
        <x:v>3016</x:v>
      </x:c>
      <x:c r="G131" s="356">
        <x:v>1</x:v>
      </x:c>
      <x:c r="H131" s="194" t="s">
        <x:v>7755</x:v>
      </x:c>
    </x:row>
    <x:row r="132" spans="1:8">
      <x:c r="A132" s="397">
        <x:v>45860</x:v>
      </x:c>
      <x:c r="B132" s="230" t="s">
        <x:v>7779</x:v>
      </x:c>
      <x:c r="C132" s="396" t="s">
        <x:v>6780</x:v>
      </x:c>
      <x:c r="D132" s="230" t="s">
        <x:v>4958</x:v>
      </x:c>
      <x:c r="E132" s="361" t="s">
        <x:v>6780</x:v>
      </x:c>
      <x:c r="F132" s="362" t="s">
        <x:v>3050</x:v>
      </x:c>
      <x:c r="G132" s="362">
        <x:v>1</x:v>
      </x:c>
      <x:c r="H132" s="194" t="s">
        <x:v>4958</x:v>
      </x:c>
    </x:row>
    <x:row r="133" spans="3:8">
      <x:c r="C133" s="396" t="s">
        <x:v>4705</x:v>
      </x:c>
      <x:c r="D133" s="230" t="s">
        <x:v>7755</x:v>
      </x:c>
      <x:c r="E133" s="195" t="s">
        <x:v>4705</x:v>
      </x:c>
      <x:c r="F133" s="194" t="s">
        <x:v>4629</x:v>
      </x:c>
      <x:c r="G133" s="194">
        <x:v>1</x:v>
      </x:c>
      <x:c r="H133" s="194" t="s">
        <x:v>7755</x:v>
      </x:c>
    </x:row>
    <x:row r="134" spans="3:8">
      <x:c r="C134" s="396" t="s">
        <x:v>4252</x:v>
      </x:c>
      <x:c r="D134" s="230" t="s">
        <x:v>4958</x:v>
      </x:c>
      <x:c r="E134" s="355" t="s">
        <x:v>2265</x:v>
      </x:c>
      <x:c r="F134" s="356" t="s">
        <x:v>3050</x:v>
      </x:c>
      <x:c r="G134" s="356">
        <x:v>1</x:v>
      </x:c>
      <x:c r="H134" s="194" t="s">
        <x:v>4958</x:v>
      </x:c>
    </x:row>
    <x:row r="135" spans="3:8">
      <x:c r="C135" s="396" t="s">
        <x:v>6933</x:v>
      </x:c>
      <x:c r="D135" s="230" t="s">
        <x:v>7755</x:v>
      </x:c>
      <x:c r="E135" s="195" t="s">
        <x:v>6933</x:v>
      </x:c>
      <x:c r="F135" s="194" t="s">
        <x:v>3050</x:v>
      </x:c>
      <x:c r="G135" s="194">
        <x:v>1</x:v>
      </x:c>
      <x:c r="H135" s="194" t="s">
        <x:v>7755</x:v>
      </x:c>
    </x:row>
    <x:row r="136" spans="1:8">
      <x:c r="A136" s="397">
        <x:v>45861</x:v>
      </x:c>
      <x:c r="B136" s="230" t="s">
        <x:v>7762</x:v>
      </x:c>
      <x:c r="C136" s="396" t="s">
        <x:v>9028</x:v>
      </x:c>
      <x:c r="D136" s="230" t="s">
        <x:v>7755</x:v>
      </x:c>
      <x:c r="E136" s="355" t="s">
        <x:v>8426</x:v>
      </x:c>
      <x:c r="F136" s="356" t="s">
        <x:v>3050</x:v>
      </x:c>
      <x:c r="G136" s="356">
        <x:v>1</x:v>
      </x:c>
      <x:c r="H136" s="194" t="s">
        <x:v>7755</x:v>
      </x:c>
    </x:row>
    <x:row r="137" spans="3:8">
      <x:c r="C137" s="396" t="s">
        <x:v>8329</x:v>
      </x:c>
      <x:c r="D137" s="230" t="s">
        <x:v>4958</x:v>
      </x:c>
      <x:c r="E137" s="361" t="s">
        <x:v>2338</x:v>
      </x:c>
      <x:c r="F137" s="362" t="s">
        <x:v>3050</x:v>
      </x:c>
      <x:c r="G137" s="362">
        <x:v>1</x:v>
      </x:c>
      <x:c r="H137" s="194" t="s">
        <x:v>4958</x:v>
      </x:c>
    </x:row>
    <x:row r="138" spans="3:8">
      <x:c r="C138" s="396" t="s">
        <x:v>4682</x:v>
      </x:c>
      <x:c r="D138" s="230" t="s">
        <x:v>4958</x:v>
      </x:c>
      <x:c r="E138" s="195" t="s">
        <x:v>4682</x:v>
      </x:c>
      <x:c r="F138" s="194" t="s">
        <x:v>3016</x:v>
      </x:c>
      <x:c r="G138" s="194">
        <x:v>1</x:v>
      </x:c>
      <x:c r="H138" s="194" t="s">
        <x:v>4958</x:v>
      </x:c>
    </x:row>
    <x:row r="139" spans="3:8">
      <x:c r="C139" s="396" t="s">
        <x:v>5640</x:v>
      </x:c>
      <x:c r="D139" s="230" t="s">
        <x:v>4958</x:v>
      </x:c>
      <x:c r="E139" s="195" t="s">
        <x:v>8817</x:v>
      </x:c>
      <x:c r="F139" s="194" t="s">
        <x:v>3016</x:v>
      </x:c>
      <x:c r="G139" s="194">
        <x:v>1</x:v>
      </x:c>
      <x:c r="H139" s="194" t="s">
        <x:v>4958</x:v>
      </x:c>
    </x:row>
    <x:row r="140" spans="1:9" s="169" customFormat="1">
      <x:c r="A140" s="230"/>
      <x:c r="B140" s="230"/>
      <x:c r="C140" s="396"/>
      <x:c r="D140" s="230"/>
      <x:c r="E140" s="355" t="s">
        <x:v>8565</x:v>
      </x:c>
      <x:c r="F140" s="356" t="s">
        <x:v>3050</x:v>
      </x:c>
      <x:c r="G140" s="356">
        <x:v>1</x:v>
      </x:c>
      <x:c r="H140" s="194" t="s">
        <x:v>4958</x:v>
      </x:c>
      <x:c r="I140" s="169" t="s">
        <x:v>546</x:v>
      </x:c>
    </x:row>
    <x:row r="141" spans="1:9" s="169" customFormat="1">
      <x:c r="A141" s="230"/>
      <x:c r="B141" s="230"/>
      <x:c r="C141" s="396"/>
      <x:c r="D141" s="230"/>
      <x:c r="E141" s="195" t="s">
        <x:v>5988</x:v>
      </x:c>
      <x:c r="F141" s="194" t="s">
        <x:v>3016</x:v>
      </x:c>
      <x:c r="G141" s="194">
        <x:v>1</x:v>
      </x:c>
      <x:c r="H141" s="194" t="s">
        <x:v>7755</x:v>
      </x:c>
      <x:c r="I141" s="169" t="s">
        <x:v>546</x:v>
      </x:c>
    </x:row>
    <x:row r="142" spans="1:8">
      <x:c r="A142" s="397">
        <x:v>45862</x:v>
      </x:c>
      <x:c r="B142" s="230" t="s">
        <x:v>7753</x:v>
      </x:c>
      <x:c r="C142" s="396" t="s">
        <x:v>6738</x:v>
      </x:c>
      <x:c r="D142" s="230" t="s">
        <x:v>4958</x:v>
      </x:c>
      <x:c r="E142" s="361" t="s">
        <x:v>6738</x:v>
      </x:c>
      <x:c r="F142" s="362" t="s">
        <x:v>4621</x:v>
      </x:c>
      <x:c r="G142" s="362">
        <x:v>1</x:v>
      </x:c>
      <x:c r="H142" s="194" t="s">
        <x:v>4958</x:v>
      </x:c>
    </x:row>
    <x:row r="143" spans="3:8">
      <x:c r="C143" s="396" t="s">
        <x:v>4625</x:v>
      </x:c>
      <x:c r="D143" s="230" t="s">
        <x:v>4958</x:v>
      </x:c>
      <x:c r="E143" s="195" t="s">
        <x:v>4625</x:v>
      </x:c>
      <x:c r="F143" s="194" t="s">
        <x:v>4621</x:v>
      </x:c>
      <x:c r="G143" s="194">
        <x:v>1</x:v>
      </x:c>
      <x:c r="H143" s="194" t="s">
        <x:v>4958</x:v>
      </x:c>
    </x:row>
    <x:row r="144" spans="1:8">
      <x:c r="A144" s="397">
        <x:v>45863</x:v>
      </x:c>
      <x:c r="B144" s="230" t="s">
        <x:v>7716</x:v>
      </x:c>
      <x:c r="C144" s="396" t="s">
        <x:v>6737</x:v>
      </x:c>
      <x:c r="D144" s="230" t="s">
        <x:v>4958</x:v>
      </x:c>
      <x:c r="E144" s="195" t="s">
        <x:v>6737</x:v>
      </x:c>
      <x:c r="F144" s="194" t="s">
        <x:v>4621</x:v>
      </x:c>
      <x:c r="G144" s="194">
        <x:v>1</x:v>
      </x:c>
      <x:c r="H144" s="194" t="s">
        <x:v>4958</x:v>
      </x:c>
    </x:row>
    <x:row r="145" spans="3:8">
      <x:c r="C145" s="396" t="s">
        <x:v>2213</x:v>
      </x:c>
      <x:c r="D145" s="230" t="s">
        <x:v>7755</x:v>
      </x:c>
      <x:c r="E145" s="355" t="s">
        <x:v>4133</x:v>
      </x:c>
      <x:c r="F145" s="356" t="s">
        <x:v>4629</x:v>
      </x:c>
      <x:c r="G145" s="356">
        <x:v>1</x:v>
      </x:c>
      <x:c r="H145" s="194" t="s">
        <x:v>7755</x:v>
      </x:c>
    </x:row>
    <x:row r="146" spans="3:8">
      <x:c r="C146" s="396" t="s">
        <x:v>4136</x:v>
      </x:c>
      <x:c r="D146" s="230" t="s">
        <x:v>4958</x:v>
      </x:c>
      <x:c r="E146" s="355" t="s">
        <x:v>4126</x:v>
      </x:c>
      <x:c r="F146" s="356" t="s">
        <x:v>4621</x:v>
      </x:c>
      <x:c r="G146" s="356">
        <x:v>1</x:v>
      </x:c>
      <x:c r="H146" s="194" t="s">
        <x:v>4958</x:v>
      </x:c>
    </x:row>
    <x:row r="147" spans="3:8">
      <x:c r="C147" s="396" t="s">
        <x:v>6759</x:v>
      </x:c>
      <x:c r="D147" s="230" t="s">
        <x:v>7755</x:v>
      </x:c>
      <x:c r="E147" s="195" t="s">
        <x:v>6759</x:v>
      </x:c>
      <x:c r="F147" s="194" t="s">
        <x:v>4621</x:v>
      </x:c>
      <x:c r="G147" s="194">
        <x:v>2</x:v>
      </x:c>
      <x:c r="H147" s="194" t="s">
        <x:v>7755</x:v>
      </x:c>
    </x:row>
    <x:row r="148" spans="3:8">
      <x:c r="C148" s="396" t="s">
        <x:v>6892</x:v>
      </x:c>
      <x:c r="D148" s="230" t="s">
        <x:v>4958</x:v>
      </x:c>
      <x:c r="E148" s="195" t="s">
        <x:v>6892</x:v>
      </x:c>
      <x:c r="F148" s="194" t="s">
        <x:v>3050</x:v>
      </x:c>
      <x:c r="G148" s="194">
        <x:v>1</x:v>
      </x:c>
      <x:c r="H148" s="194" t="s">
        <x:v>4958</x:v>
      </x:c>
    </x:row>
    <x:row r="149" spans="3:8">
      <x:c r="C149" s="396" t="s">
        <x:v>5899</x:v>
      </x:c>
      <x:c r="D149" s="230" t="s">
        <x:v>4958</x:v>
      </x:c>
      <x:c r="E149" s="355" t="s">
        <x:v>8307</x:v>
      </x:c>
      <x:c r="F149" s="356" t="s">
        <x:v>4629</x:v>
      </x:c>
      <x:c r="G149" s="356">
        <x:v>2</x:v>
      </x:c>
      <x:c r="H149" s="194" t="s">
        <x:v>4958</x:v>
      </x:c>
    </x:row>
    <x:row r="150" spans="3:8">
      <x:c r="C150" s="396" t="s">
        <x:v>6757</x:v>
      </x:c>
      <x:c r="D150" s="230" t="s">
        <x:v>7755</x:v>
      </x:c>
      <x:c r="E150" s="195" t="s">
        <x:v>6757</x:v>
      </x:c>
      <x:c r="F150" s="194" t="s">
        <x:v>4621</x:v>
      </x:c>
      <x:c r="G150" s="194">
        <x:v>3</x:v>
      </x:c>
      <x:c r="H150" s="194" t="s">
        <x:v>7755</x:v>
      </x:c>
    </x:row>
    <x:row r="151" spans="3:8">
      <x:c r="C151" s="396" t="s">
        <x:v>5991</x:v>
      </x:c>
      <x:c r="D151" s="230" t="s">
        <x:v>7755</x:v>
      </x:c>
      <x:c r="E151" s="355" t="s">
        <x:v>8609</x:v>
      </x:c>
      <x:c r="F151" s="356" t="s">
        <x:v>3050</x:v>
      </x:c>
      <x:c r="G151" s="356">
        <x:v>1</x:v>
      </x:c>
      <x:c r="H151" s="194" t="s">
        <x:v>7755</x:v>
      </x:c>
    </x:row>
    <x:row r="152" spans="5:9">
      <x:c r="E152" s="195" t="s">
        <x:v>6666</x:v>
      </x:c>
      <x:c r="F152" s="194" t="s">
        <x:v>4629</x:v>
      </x:c>
      <x:c r="G152" s="194">
        <x:v>1</x:v>
      </x:c>
      <x:c r="H152" s="194" t="s">
        <x:v>4958</x:v>
      </x:c>
      <x:c r="I152" s="168" t="s">
        <x:v>546</x:v>
      </x:c>
    </x:row>
    <x:row r="153" spans="1:8">
      <x:c r="A153" s="397">
        <x:v>45864</x:v>
      </x:c>
      <x:c r="B153" s="230" t="s">
        <x:v>7734</x:v>
      </x:c>
      <x:c r="C153" s="396" t="s">
        <x:v>8907</x:v>
      </x:c>
      <x:c r="D153" s="230" t="s">
        <x:v>7755</x:v>
      </x:c>
      <x:c r="E153" s="195" t="s">
        <x:v>8632</x:v>
      </x:c>
      <x:c r="F153" s="194" t="s">
        <x:v>3050</x:v>
      </x:c>
      <x:c r="G153" s="194">
        <x:v>1</x:v>
      </x:c>
      <x:c r="H153" s="194" t="s">
        <x:v>7755</x:v>
      </x:c>
    </x:row>
    <x:row r="154" spans="3:8">
      <x:c r="C154" s="396" t="s">
        <x:v>4354</x:v>
      </x:c>
      <x:c r="D154" s="230" t="s">
        <x:v>7755</x:v>
      </x:c>
      <x:c r="E154" s="195" t="s">
        <x:v>8325</x:v>
      </x:c>
      <x:c r="F154" s="194" t="s">
        <x:v>2999</x:v>
      </x:c>
      <x:c r="G154" s="194">
        <x:v>1</x:v>
      </x:c>
      <x:c r="H154" s="194" t="s">
        <x:v>7755</x:v>
      </x:c>
    </x:row>
    <x:row r="155" spans="3:8">
      <x:c r="C155" s="396" t="s">
        <x:v>1815</x:v>
      </x:c>
      <x:c r="D155" s="230" t="s">
        <x:v>7755</x:v>
      </x:c>
      <x:c r="E155" s="346" t="s">
        <x:v>1815</x:v>
      </x:c>
      <x:c r="F155" s="347" t="s">
        <x:v>3016</x:v>
      </x:c>
      <x:c r="G155" s="347">
        <x:v>1</x:v>
      </x:c>
      <x:c r="H155" s="194" t="s">
        <x:v>7755</x:v>
      </x:c>
    </x:row>
    <x:row r="156" spans="3:8">
      <x:c r="C156" s="396" t="s">
        <x:v>3382</x:v>
      </x:c>
      <x:c r="D156" s="230" t="s">
        <x:v>4958</x:v>
      </x:c>
      <x:c r="E156" s="346" t="s">
        <x:v>3382</x:v>
      </x:c>
      <x:c r="F156" s="347" t="s">
        <x:v>3016</x:v>
      </x:c>
      <x:c r="G156" s="347">
        <x:v>1</x:v>
      </x:c>
      <x:c r="H156" s="194" t="s">
        <x:v>4958</x:v>
      </x:c>
    </x:row>
    <x:row r="157" spans="3:8">
      <x:c r="C157" s="396" t="s">
        <x:v>4425</x:v>
      </x:c>
      <x:c r="D157" s="230" t="s">
        <x:v>4958</x:v>
      </x:c>
      <x:c r="E157" s="355" t="s">
        <x:v>4425</x:v>
      </x:c>
      <x:c r="F157" s="356" t="s">
        <x:v>3016</x:v>
      </x:c>
      <x:c r="G157" s="356">
        <x:v>1</x:v>
      </x:c>
      <x:c r="H157" s="194" t="s">
        <x:v>4958</x:v>
      </x:c>
    </x:row>
    <x:row r="158" spans="3:8">
      <x:c r="C158" s="396" t="s">
        <x:v>1808</x:v>
      </x:c>
      <x:c r="D158" s="230" t="s">
        <x:v>7755</x:v>
      </x:c>
      <x:c r="E158" s="346" t="s">
        <x:v>1808</x:v>
      </x:c>
      <x:c r="F158" s="347" t="s">
        <x:v>3050</x:v>
      </x:c>
      <x:c r="G158" s="347">
        <x:v>1</x:v>
      </x:c>
      <x:c r="H158" s="194" t="s">
        <x:v>7755</x:v>
      </x:c>
    </x:row>
    <x:row r="159" spans="3:8">
      <x:c r="C159" s="396" t="s">
        <x:v>6892</x:v>
      </x:c>
      <x:c r="D159" s="230" t="s">
        <x:v>7755</x:v>
      </x:c>
      <x:c r="E159" s="195" t="s">
        <x:v>6892</x:v>
      </x:c>
      <x:c r="F159" s="194" t="s">
        <x:v>3050</x:v>
      </x:c>
      <x:c r="G159" s="194">
        <x:v>1</x:v>
      </x:c>
      <x:c r="H159" s="194" t="s">
        <x:v>7755</x:v>
      </x:c>
    </x:row>
    <x:row r="160" spans="3:8">
      <x:c r="C160" s="396" t="s">
        <x:v>6666</x:v>
      </x:c>
      <x:c r="D160" s="230" t="s">
        <x:v>7755</x:v>
      </x:c>
      <x:c r="E160" s="195" t="s">
        <x:v>6666</x:v>
      </x:c>
      <x:c r="F160" s="194" t="s">
        <x:v>4629</x:v>
      </x:c>
      <x:c r="G160" s="194">
        <x:v>1</x:v>
      </x:c>
      <x:c r="H160" s="194" t="s">
        <x:v>7755</x:v>
      </x:c>
    </x:row>
    <x:row r="161" spans="3:8">
      <x:c r="C161" s="396" t="s">
        <x:v>9049</x:v>
      </x:c>
      <x:c r="D161" s="230" t="s">
        <x:v>7755</x:v>
      </x:c>
      <x:c r="E161" s="355" t="s">
        <x:v>5905</x:v>
      </x:c>
      <x:c r="F161" s="356" t="s">
        <x:v>3016</x:v>
      </x:c>
      <x:c r="G161" s="356">
        <x:v>1</x:v>
      </x:c>
      <x:c r="H161" s="194" t="s">
        <x:v>7755</x:v>
      </x:c>
    </x:row>
    <x:row r="162" spans="3:8">
      <x:c r="C162" s="396" t="s">
        <x:v>2176</x:v>
      </x:c>
      <x:c r="D162" s="230" t="s">
        <x:v>4958</x:v>
      </x:c>
      <x:c r="E162" s="355" t="s">
        <x:v>1953</x:v>
      </x:c>
      <x:c r="F162" s="356" t="s">
        <x:v>4621</x:v>
      </x:c>
      <x:c r="G162" s="356">
        <x:v>1</x:v>
      </x:c>
      <x:c r="H162" s="194" t="s">
        <x:v>4958</x:v>
      </x:c>
    </x:row>
    <x:row r="163" spans="1:8">
      <x:c r="A163" s="397">
        <x:v>45865</x:v>
      </x:c>
      <x:c r="B163" s="230" t="s">
        <x:v>7772</x:v>
      </x:c>
      <x:c r="C163" s="396" t="s">
        <x:v>1863</x:v>
      </x:c>
      <x:c r="D163" s="230" t="s">
        <x:v>4958</x:v>
      </x:c>
      <x:c r="E163" s="195" t="s">
        <x:v>1863</x:v>
      </x:c>
      <x:c r="F163" s="194" t="s">
        <x:v>3044</x:v>
      </x:c>
      <x:c r="G163" s="194">
        <x:v>2</x:v>
      </x:c>
      <x:c r="H163" s="194" t="s">
        <x:v>4958</x:v>
      </x:c>
    </x:row>
    <x:row r="164" spans="3:8">
      <x:c r="C164" s="396" t="s">
        <x:v>6738</x:v>
      </x:c>
      <x:c r="D164" s="230" t="s">
        <x:v>7755</x:v>
      </x:c>
      <x:c r="E164" s="195" t="s">
        <x:v>6738</x:v>
      </x:c>
      <x:c r="F164" s="194" t="s">
        <x:v>4621</x:v>
      </x:c>
      <x:c r="G164" s="194">
        <x:v>1</x:v>
      </x:c>
      <x:c r="H164" s="194" t="s">
        <x:v>7755</x:v>
      </x:c>
    </x:row>
    <x:row r="165" spans="3:8">
      <x:c r="C165" s="396" t="s">
        <x:v>3299</x:v>
      </x:c>
      <x:c r="D165" s="230" t="s">
        <x:v>4958</x:v>
      </x:c>
      <x:c r="E165" s="346" t="s">
        <x:v>3299</x:v>
      </x:c>
      <x:c r="F165" s="347" t="s">
        <x:v>3016</x:v>
      </x:c>
      <x:c r="G165" s="347">
        <x:v>1</x:v>
      </x:c>
      <x:c r="H165" s="194" t="s">
        <x:v>4958</x:v>
      </x:c>
    </x:row>
    <x:row r="166" spans="3:8">
      <x:c r="C166" s="396" t="s">
        <x:v>1831</x:v>
      </x:c>
      <x:c r="D166" s="230" t="s">
        <x:v>7755</x:v>
      </x:c>
      <x:c r="E166" s="195" t="s">
        <x:v>1831</x:v>
      </x:c>
      <x:c r="F166" s="194" t="s">
        <x:v>3050</x:v>
      </x:c>
      <x:c r="G166" s="194">
        <x:v>1</x:v>
      </x:c>
      <x:c r="H166" s="194" t="s">
        <x:v>7755</x:v>
      </x:c>
    </x:row>
    <x:row r="167" spans="3:8">
      <x:c r="C167" s="396" t="s">
        <x:v>2273</x:v>
      </x:c>
      <x:c r="D167" s="230" t="s">
        <x:v>4958</x:v>
      </x:c>
      <x:c r="E167" s="355" t="s">
        <x:v>4286</x:v>
      </x:c>
      <x:c r="F167" s="356" t="s">
        <x:v>3050</x:v>
      </x:c>
      <x:c r="G167" s="356">
        <x:v>1</x:v>
      </x:c>
      <x:c r="H167" s="194" t="s">
        <x:v>4958</x:v>
      </x:c>
    </x:row>
    <x:row r="168" spans="3:8">
      <x:c r="C168" s="396" t="s">
        <x:v>2216</x:v>
      </x:c>
      <x:c r="D168" s="230" t="s">
        <x:v>4958</x:v>
      </x:c>
      <x:c r="E168" s="346" t="s">
        <x:v>2216</x:v>
      </x:c>
      <x:c r="F168" s="347" t="s">
        <x:v>3016</x:v>
      </x:c>
      <x:c r="G168" s="347">
        <x:v>1</x:v>
      </x:c>
      <x:c r="H168" s="194" t="s">
        <x:v>4958</x:v>
      </x:c>
    </x:row>
    <x:row r="169" spans="3:8">
      <x:c r="C169" s="396" t="s">
        <x:v>6262</x:v>
      </x:c>
      <x:c r="D169" s="230" t="s">
        <x:v>4958</x:v>
      </x:c>
      <x:c r="E169" s="195" t="s">
        <x:v>6262</x:v>
      </x:c>
      <x:c r="F169" s="194" t="s">
        <x:v>4629</x:v>
      </x:c>
      <x:c r="G169" s="194">
        <x:v>2</x:v>
      </x:c>
      <x:c r="H169" s="194" t="s">
        <x:v>4958</x:v>
      </x:c>
    </x:row>
    <x:row r="170" spans="1:8">
      <x:c r="A170" s="397">
        <x:v>45866</x:v>
      </x:c>
      <x:c r="B170" s="230" t="s">
        <x:v>7737</x:v>
      </x:c>
      <x:c r="C170" s="396" t="s">
        <x:v>6874</x:v>
      </x:c>
      <x:c r="D170" s="230" t="s">
        <x:v>4958</x:v>
      </x:c>
      <x:c r="E170" s="195" t="s">
        <x:v>6874</x:v>
      </x:c>
      <x:c r="F170" s="194" t="s">
        <x:v>4629</x:v>
      </x:c>
      <x:c r="G170" s="194">
        <x:v>1</x:v>
      </x:c>
      <x:c r="H170" s="194" t="s">
        <x:v>4958</x:v>
      </x:c>
    </x:row>
    <x:row r="171" spans="3:8">
      <x:c r="C171" s="396" t="s">
        <x:v>6779</x:v>
      </x:c>
      <x:c r="D171" s="230" t="s">
        <x:v>4958</x:v>
      </x:c>
      <x:c r="E171" s="195" t="s">
        <x:v>6779</x:v>
      </x:c>
      <x:c r="F171" s="194" t="s">
        <x:v>4629</x:v>
      </x:c>
      <x:c r="G171" s="194">
        <x:v>1</x:v>
      </x:c>
      <x:c r="H171" s="194" t="s">
        <x:v>4958</x:v>
      </x:c>
    </x:row>
    <x:row r="172" spans="3:8">
      <x:c r="C172" s="396" t="s">
        <x:v>6916</x:v>
      </x:c>
      <x:c r="D172" s="230" t="s">
        <x:v>7755</x:v>
      </x:c>
      <x:c r="E172" s="346" t="s">
        <x:v>6916</x:v>
      </x:c>
      <x:c r="F172" s="347" t="s">
        <x:v>4629</x:v>
      </x:c>
      <x:c r="G172" s="347">
        <x:v>1</x:v>
      </x:c>
      <x:c r="H172" s="194" t="s">
        <x:v>7755</x:v>
      </x:c>
    </x:row>
    <x:row r="173" spans="3:8">
      <x:c r="C173" s="396" t="s">
        <x:v>6282</x:v>
      </x:c>
      <x:c r="D173" s="230" t="s">
        <x:v>4958</x:v>
      </x:c>
      <x:c r="E173" s="195" t="s">
        <x:v>6282</x:v>
      </x:c>
      <x:c r="F173" s="194" t="s">
        <x:v>4621</x:v>
      </x:c>
      <x:c r="G173" s="194">
        <x:v>1</x:v>
      </x:c>
      <x:c r="H173" s="194" t="s">
        <x:v>4958</x:v>
      </x:c>
    </x:row>
    <x:row r="174" spans="3:8">
      <x:c r="C174" s="396" t="s">
        <x:v>8141</x:v>
      </x:c>
      <x:c r="D174" s="230" t="s">
        <x:v>7755</x:v>
      </x:c>
      <x:c r="E174" s="355" t="s">
        <x:v>8839</x:v>
      </x:c>
      <x:c r="F174" s="356" t="s">
        <x:v>2999</x:v>
      </x:c>
      <x:c r="G174" s="356">
        <x:v>2</x:v>
      </x:c>
      <x:c r="H174" s="194" t="s">
        <x:v>7755</x:v>
      </x:c>
    </x:row>
    <x:row r="175" spans="5:9">
      <x:c r="E175" s="346" t="s">
        <x:v>3298</x:v>
      </x:c>
      <x:c r="F175" s="347" t="s">
        <x:v>3050</x:v>
      </x:c>
      <x:c r="G175" s="347">
        <x:v>1</x:v>
      </x:c>
      <x:c r="H175" s="194" t="s">
        <x:v>4958</x:v>
      </x:c>
      <x:c r="I175" s="167" t="s">
        <x:v>546</x:v>
      </x:c>
    </x:row>
    <x:row r="176" spans="1:8">
      <x:c r="A176" s="397">
        <x:v>45867</x:v>
      </x:c>
      <x:c r="B176" s="230" t="s">
        <x:v>7779</x:v>
      </x:c>
      <x:c r="C176" s="396" t="s">
        <x:v>1901</x:v>
      </x:c>
      <x:c r="D176" s="230" t="s">
        <x:v>7755</x:v>
      </x:c>
      <x:c r="E176" s="195" t="s">
        <x:v>1901</x:v>
      </x:c>
      <x:c r="F176" s="194" t="s">
        <x:v>3016</x:v>
      </x:c>
      <x:c r="G176" s="194">
        <x:v>1</x:v>
      </x:c>
      <x:c r="H176" s="194" t="s">
        <x:v>7755</x:v>
      </x:c>
    </x:row>
    <x:row r="177" spans="3:8">
      <x:c r="C177" s="396" t="s">
        <x:v>8479</x:v>
      </x:c>
      <x:c r="D177" s="230" t="s">
        <x:v>7755</x:v>
      </x:c>
      <x:c r="E177" s="355" t="s">
        <x:v>8750</x:v>
      </x:c>
      <x:c r="F177" s="356" t="s">
        <x:v>2999</x:v>
      </x:c>
      <x:c r="G177" s="356">
        <x:v>1</x:v>
      </x:c>
      <x:c r="H177" s="194" t="s">
        <x:v>7755</x:v>
      </x:c>
    </x:row>
    <x:row r="178" spans="3:8">
      <x:c r="C178" s="396" t="s">
        <x:v>8728</x:v>
      </x:c>
      <x:c r="D178" s="230" t="s">
        <x:v>4958</x:v>
      </x:c>
      <x:c r="E178" s="355" t="s">
        <x:v>5734</x:v>
      </x:c>
      <x:c r="F178" s="356" t="s">
        <x:v>3050</x:v>
      </x:c>
      <x:c r="G178" s="356">
        <x:v>1</x:v>
      </x:c>
      <x:c r="H178" s="194" t="s">
        <x:v>4958</x:v>
      </x:c>
    </x:row>
    <x:row r="179" spans="3:8">
      <x:c r="C179" s="396" t="s">
        <x:v>8158</x:v>
      </x:c>
      <x:c r="D179" s="230" t="s">
        <x:v>7755</x:v>
      </x:c>
      <x:c r="E179" s="355" t="s">
        <x:v>6045</x:v>
      </x:c>
      <x:c r="F179" s="356" t="s">
        <x:v>2999</x:v>
      </x:c>
      <x:c r="G179" s="356">
        <x:v>1</x:v>
      </x:c>
      <x:c r="H179" s="194" t="s">
        <x:v>7755</x:v>
      </x:c>
    </x:row>
    <x:row r="180" spans="3:8">
      <x:c r="C180" s="396" t="s">
        <x:v>1863</x:v>
      </x:c>
      <x:c r="D180" s="230" t="s">
        <x:v>7755</x:v>
      </x:c>
      <x:c r="E180" s="415" t="s">
        <x:v>1863</x:v>
      </x:c>
      <x:c r="F180" s="416" t="s">
        <x:v>3044</x:v>
      </x:c>
      <x:c r="G180" s="416">
        <x:v>1</x:v>
      </x:c>
      <x:c r="H180" s="194" t="s">
        <x:v>7755</x:v>
      </x:c>
    </x:row>
    <x:row r="181" spans="3:8">
      <x:c r="C181" s="396" t="s">
        <x:v>6214</x:v>
      </x:c>
      <x:c r="D181" s="230" t="s">
        <x:v>4958</x:v>
      </x:c>
      <x:c r="E181" s="415" t="s">
        <x:v>6214</x:v>
      </x:c>
      <x:c r="F181" s="416" t="s">
        <x:v>4621</x:v>
      </x:c>
      <x:c r="G181" s="416">
        <x:v>1</x:v>
      </x:c>
      <x:c r="H181" s="194" t="s">
        <x:v>4958</x:v>
      </x:c>
    </x:row>
    <x:row r="182" spans="3:8">
      <x:c r="C182" s="396" t="s">
        <x:v>4415</x:v>
      </x:c>
      <x:c r="D182" s="230" t="s">
        <x:v>4958</x:v>
      </x:c>
      <x:c r="E182" s="355" t="s">
        <x:v>4398</x:v>
      </x:c>
      <x:c r="F182" s="356" t="s">
        <x:v>3016</x:v>
      </x:c>
      <x:c r="G182" s="356">
        <x:v>1</x:v>
      </x:c>
      <x:c r="H182" s="194" t="s">
        <x:v>4958</x:v>
      </x:c>
    </x:row>
    <x:row r="183" spans="3:8">
      <x:c r="C183" s="396" t="s">
        <x:v>6156</x:v>
      </x:c>
      <x:c r="D183" s="230" t="s">
        <x:v>4958</x:v>
      </x:c>
      <x:c r="E183" s="361" t="s">
        <x:v>6156</x:v>
      </x:c>
      <x:c r="F183" s="362" t="s">
        <x:v>4629</x:v>
      </x:c>
      <x:c r="G183" s="362">
        <x:v>1</x:v>
      </x:c>
      <x:c r="H183" s="194" t="s">
        <x:v>4958</x:v>
      </x:c>
    </x:row>
    <x:row r="184" spans="3:8">
      <x:c r="C184" s="396" t="s">
        <x:v>4548</x:v>
      </x:c>
      <x:c r="D184" s="230" t="s">
        <x:v>7755</x:v>
      </x:c>
      <x:c r="E184" s="361" t="s">
        <x:v>4548</x:v>
      </x:c>
      <x:c r="F184" s="362" t="s">
        <x:v>3016</x:v>
      </x:c>
      <x:c r="G184" s="362">
        <x:v>1</x:v>
      </x:c>
      <x:c r="H184" s="194" t="s">
        <x:v>7755</x:v>
      </x:c>
    </x:row>
    <x:row r="185" spans="3:8">
      <x:c r="C185" s="396" t="s">
        <x:v>3404</x:v>
      </x:c>
      <x:c r="D185" s="230" t="s">
        <x:v>4958</x:v>
      </x:c>
      <x:c r="E185" s="195" t="s">
        <x:v>3404</x:v>
      </x:c>
      <x:c r="F185" s="194" t="s">
        <x:v>4629</x:v>
      </x:c>
      <x:c r="G185" s="194">
        <x:v>1</x:v>
      </x:c>
      <x:c r="H185" s="194" t="s">
        <x:v>4958</x:v>
      </x:c>
    </x:row>
    <x:row r="186" spans="3:8">
      <x:c r="C186" s="396" t="s">
        <x:v>6217</x:v>
      </x:c>
      <x:c r="D186" s="230" t="s">
        <x:v>4958</x:v>
      </x:c>
      <x:c r="E186" s="415" t="s">
        <x:v>6217</x:v>
      </x:c>
      <x:c r="F186" s="416" t="s">
        <x:v>2999</x:v>
      </x:c>
      <x:c r="G186" s="416">
        <x:v>1</x:v>
      </x:c>
      <x:c r="H186" s="194" t="s">
        <x:v>4958</x:v>
      </x:c>
    </x:row>
    <x:row r="187" spans="1:8">
      <x:c r="A187" s="397">
        <x:v>45868</x:v>
      </x:c>
      <x:c r="B187" s="230" t="s">
        <x:v>7762</x:v>
      </x:c>
      <x:c r="C187" s="396" t="s">
        <x:v>4599</x:v>
      </x:c>
      <x:c r="D187" s="230" t="s">
        <x:v>4958</x:v>
      </x:c>
      <x:c r="E187" s="420" t="s">
        <x:v>4599</x:v>
      </x:c>
      <x:c r="F187" s="421" t="s">
        <x:v>4621</x:v>
      </x:c>
      <x:c r="G187" s="421">
        <x:v>1</x:v>
      </x:c>
      <x:c r="H187" s="194" t="s">
        <x:v>4958</x:v>
      </x:c>
    </x:row>
    <x:row r="188" spans="3:8">
      <x:c r="C188" s="396" t="s">
        <x:v>1937</x:v>
      </x:c>
      <x:c r="D188" s="230" t="s">
        <x:v>4958</x:v>
      </x:c>
      <x:c r="E188" s="346" t="s">
        <x:v>1937</x:v>
      </x:c>
      <x:c r="F188" s="347" t="s">
        <x:v>3050</x:v>
      </x:c>
      <x:c r="G188" s="347">
        <x:v>1</x:v>
      </x:c>
      <x:c r="H188" s="194" t="s">
        <x:v>4958</x:v>
      </x:c>
    </x:row>
    <x:row r="189" spans="3:8">
      <x:c r="C189" s="396" t="s">
        <x:v>1826</x:v>
      </x:c>
      <x:c r="D189" s="230" t="s">
        <x:v>4958</x:v>
      </x:c>
      <x:c r="E189" s="420" t="s">
        <x:v>1826</x:v>
      </x:c>
      <x:c r="F189" s="421" t="s">
        <x:v>4621</x:v>
      </x:c>
      <x:c r="G189" s="421">
        <x:v>1</x:v>
      </x:c>
      <x:c r="H189" s="194" t="s">
        <x:v>4958</x:v>
      </x:c>
    </x:row>
    <x:row r="190" spans="3:8">
      <x:c r="C190" s="396" t="s">
        <x:v>4417</x:v>
      </x:c>
      <x:c r="D190" s="230" t="s">
        <x:v>7755</x:v>
      </x:c>
      <x:c r="E190" s="195" t="s">
        <x:v>1985</x:v>
      </x:c>
      <x:c r="F190" s="194" t="s">
        <x:v>3050</x:v>
      </x:c>
      <x:c r="G190" s="194">
        <x:v>1</x:v>
      </x:c>
      <x:c r="H190" s="194" t="s">
        <x:v>7755</x:v>
      </x:c>
    </x:row>
    <x:row r="191" spans="3:8">
      <x:c r="C191" s="396" t="s">
        <x:v>6613</x:v>
      </x:c>
      <x:c r="D191" s="230" t="s">
        <x:v>7755</x:v>
      </x:c>
      <x:c r="E191" s="346" t="s">
        <x:v>6613</x:v>
      </x:c>
      <x:c r="F191" s="347" t="s">
        <x:v>3050</x:v>
      </x:c>
      <x:c r="G191" s="347">
        <x:v>1</x:v>
      </x:c>
      <x:c r="H191" s="194" t="s">
        <x:v>7755</x:v>
      </x:c>
    </x:row>
    <x:row r="192" spans="3:8">
      <x:c r="C192" s="396" t="s">
        <x:v>2260</x:v>
      </x:c>
      <x:c r="D192" s="230" t="s">
        <x:v>4958</x:v>
      </x:c>
      <x:c r="E192" s="195" t="s">
        <x:v>1871</x:v>
      </x:c>
      <x:c r="F192" s="194" t="s">
        <x:v>3016</x:v>
      </x:c>
      <x:c r="G192" s="194">
        <x:v>1</x:v>
      </x:c>
      <x:c r="H192" s="194" t="s">
        <x:v>4958</x:v>
      </x:c>
    </x:row>
    <x:row r="193" spans="3:8">
      <x:c r="C193" s="396" t="s">
        <x:v>8222</x:v>
      </x:c>
      <x:c r="D193" s="230" t="s">
        <x:v>7755</x:v>
      </x:c>
      <x:c r="E193" s="253" t="s">
        <x:v>1948</x:v>
      </x:c>
      <x:c r="F193" s="254" t="s">
        <x:v>3016</x:v>
      </x:c>
      <x:c r="G193" s="254">
        <x:v>1</x:v>
      </x:c>
      <x:c r="H193" s="194" t="s">
        <x:v>7755</x:v>
      </x:c>
    </x:row>
    <x:row r="194" spans="3:8">
      <x:c r="C194" s="396" t="s">
        <x:v>8316</x:v>
      </x:c>
      <x:c r="D194" s="230" t="s">
        <x:v>7755</x:v>
      </x:c>
      <x:c r="E194" s="195" t="s">
        <x:v>8831</x:v>
      </x:c>
      <x:c r="F194" s="194" t="s">
        <x:v>3016</x:v>
      </x:c>
      <x:c r="G194" s="194">
        <x:v>1</x:v>
      </x:c>
      <x:c r="H194" s="194" t="s">
        <x:v>7755</x:v>
      </x:c>
    </x:row>
    <x:row r="195" spans="3:8">
      <x:c r="C195" s="396" t="s">
        <x:v>5928</x:v>
      </x:c>
      <x:c r="D195" s="230" t="s">
        <x:v>7755</x:v>
      </x:c>
      <x:c r="E195" s="253" t="s">
        <x:v>1973</x:v>
      </x:c>
      <x:c r="F195" s="254" t="s">
        <x:v>2999</x:v>
      </x:c>
      <x:c r="G195" s="254">
        <x:v>1</x:v>
      </x:c>
      <x:c r="H195" s="194" t="s">
        <x:v>7755</x:v>
      </x:c>
    </x:row>
    <x:row r="196" spans="3:9">
      <x:c r="C196" s="396" t="s">
        <x:v>4589</x:v>
      </x:c>
      <x:c r="D196" s="230" t="s">
        <x:v>7755</x:v>
      </x:c>
      <x:c r="E196" s="195" t="s">
        <x:v>4589</x:v>
      </x:c>
      <x:c r="F196" s="194" t="s">
        <x:v>4621</x:v>
      </x:c>
      <x:c r="G196" s="194">
        <x:v>1</x:v>
      </x:c>
      <x:c r="H196" s="194" t="s">
        <x:v>7755</x:v>
      </x:c>
      <x:c r="I196" s="166" t="s">
        <x:v>3558</x:v>
      </x:c>
    </x:row>
    <x:row r="197" spans="5:9">
      <x:c r="E197" s="418" t="s">
        <x:v>6625</x:v>
      </x:c>
      <x:c r="F197" s="419" t="s">
        <x:v>4629</x:v>
      </x:c>
      <x:c r="G197" s="419">
        <x:v>1</x:v>
      </x:c>
      <x:c r="H197" s="194" t="s">
        <x:v>4958</x:v>
      </x:c>
      <x:c r="I197" s="166" t="s">
        <x:v>576</x:v>
      </x:c>
    </x:row>
    <x:row r="198" spans="1:8">
      <x:c r="A198" s="397">
        <x:v>45869</x:v>
      </x:c>
      <x:c r="B198" s="230" t="s">
        <x:v>7753</x:v>
      </x:c>
      <x:c r="C198" s="396" t="s">
        <x:v>4744</x:v>
      </x:c>
      <x:c r="D198" s="230" t="s">
        <x:v>7755</x:v>
      </x:c>
      <x:c r="E198" s="418" t="s">
        <x:v>4744</x:v>
      </x:c>
      <x:c r="F198" s="419" t="s">
        <x:v>3050</x:v>
      </x:c>
      <x:c r="G198" s="419">
        <x:v>1</x:v>
      </x:c>
      <x:c r="H198" s="194" t="s">
        <x:v>7755</x:v>
      </x:c>
    </x:row>
    <x:row r="199" spans="3:8">
      <x:c r="C199" s="396" t="s">
        <x:v>6285</x:v>
      </x:c>
      <x:c r="D199" s="230" t="s">
        <x:v>4958</x:v>
      </x:c>
      <x:c r="E199" s="195" t="s">
        <x:v>6285</x:v>
      </x:c>
      <x:c r="F199" s="194" t="s">
        <x:v>3050</x:v>
      </x:c>
      <x:c r="G199" s="194">
        <x:v>1</x:v>
      </x:c>
      <x:c r="H199" s="194" t="s">
        <x:v>4958</x:v>
      </x:c>
    </x:row>
    <x:row r="200" spans="3:8">
      <x:c r="C200" s="396" t="s">
        <x:v>8877</x:v>
      </x:c>
      <x:c r="D200" s="230" t="s">
        <x:v>4958</x:v>
      </x:c>
      <x:c r="E200" s="253" t="s">
        <x:v>8457</x:v>
      </x:c>
      <x:c r="F200" s="254" t="s">
        <x:v>3016</x:v>
      </x:c>
      <x:c r="G200" s="254">
        <x:v>1</x:v>
      </x:c>
      <x:c r="H200" s="194" t="s">
        <x:v>4958</x:v>
      </x:c>
    </x:row>
    <x:row r="201" spans="3:8">
      <x:c r="C201" s="396" t="s">
        <x:v>8218</x:v>
      </x:c>
      <x:c r="D201" s="230" t="s">
        <x:v>7755</x:v>
      </x:c>
      <x:c r="E201" s="253" t="s">
        <x:v>5661</x:v>
      </x:c>
      <x:c r="F201" s="254" t="s">
        <x:v>4621</x:v>
      </x:c>
      <x:c r="G201" s="254">
        <x:v>1</x:v>
      </x:c>
      <x:c r="H201" s="194" t="s">
        <x:v>7755</x:v>
      </x:c>
    </x:row>
    <x:row r="202" spans="1:8">
      <x:c r="A202" s="397">
        <x:v>45870</x:v>
      </x:c>
      <x:c r="B202" s="230" t="s">
        <x:v>7716</x:v>
      </x:c>
      <x:c r="C202" s="396" t="s">
        <x:v>2359</x:v>
      </x:c>
      <x:c r="D202" s="230" t="s">
        <x:v>4958</x:v>
      </x:c>
      <x:c r="E202" s="253" t="s">
        <x:v>6893</x:v>
      </x:c>
      <x:c r="F202" s="254" t="s">
        <x:v>4621</x:v>
      </x:c>
      <x:c r="G202" s="254">
        <x:v>1</x:v>
      </x:c>
      <x:c r="H202" s="194" t="s">
        <x:v>4958</x:v>
      </x:c>
    </x:row>
    <x:row r="203" spans="3:8">
      <x:c r="C203" s="396" t="s">
        <x:v>1838</x:v>
      </x:c>
      <x:c r="D203" s="230" t="s">
        <x:v>4958</x:v>
      </x:c>
      <x:c r="E203" s="195" t="s">
        <x:v>1838</x:v>
      </x:c>
      <x:c r="F203" s="194" t="s">
        <x:v>4621</x:v>
      </x:c>
      <x:c r="G203" s="194">
        <x:v>1</x:v>
      </x:c>
      <x:c r="H203" s="194" t="s">
        <x:v>4958</x:v>
      </x:c>
    </x:row>
    <x:row r="204" spans="3:8">
      <x:c r="C204" s="396" t="s">
        <x:v>6880</x:v>
      </x:c>
      <x:c r="D204" s="230" t="s">
        <x:v>4958</x:v>
      </x:c>
      <x:c r="E204" s="195" t="s">
        <x:v>6880</x:v>
      </x:c>
      <x:c r="F204" s="194" t="s">
        <x:v>3050</x:v>
      </x:c>
      <x:c r="G204" s="194">
        <x:v>1</x:v>
      </x:c>
      <x:c r="H204" s="194" t="s">
        <x:v>4958</x:v>
      </x:c>
    </x:row>
    <x:row r="205" spans="3:8">
      <x:c r="C205" s="396" t="s">
        <x:v>4685</x:v>
      </x:c>
      <x:c r="D205" s="230" t="s">
        <x:v>4958</x:v>
      </x:c>
      <x:c r="E205" s="346" t="s">
        <x:v>4685</x:v>
      </x:c>
      <x:c r="F205" s="347" t="s">
        <x:v>3016</x:v>
      </x:c>
      <x:c r="G205" s="347">
        <x:v>1</x:v>
      </x:c>
      <x:c r="H205" s="194" t="s">
        <x:v>4958</x:v>
      </x:c>
    </x:row>
    <x:row r="206" spans="3:8">
      <x:c r="C206" s="396" t="s">
        <x:v>5841</x:v>
      </x:c>
      <x:c r="D206" s="230" t="s">
        <x:v>7755</x:v>
      </x:c>
      <x:c r="E206" s="253" t="s">
        <x:v>8565</x:v>
      </x:c>
      <x:c r="F206" s="254" t="s">
        <x:v>3050</x:v>
      </x:c>
      <x:c r="G206" s="254">
        <x:v>1</x:v>
      </x:c>
      <x:c r="H206" s="194" t="s">
        <x:v>7755</x:v>
      </x:c>
    </x:row>
    <x:row r="207" spans="3:8">
      <x:c r="C207" s="396" t="s">
        <x:v>6217</x:v>
      </x:c>
      <x:c r="D207" s="230" t="s">
        <x:v>7755</x:v>
      </x:c>
      <x:c r="E207" s="195" t="s">
        <x:v>6217</x:v>
      </x:c>
      <x:c r="F207" s="194" t="s">
        <x:v>2999</x:v>
      </x:c>
      <x:c r="G207" s="194">
        <x:v>1</x:v>
      </x:c>
      <x:c r="H207" s="194" t="s">
        <x:v>7755</x:v>
      </x:c>
    </x:row>
    <x:row r="208" spans="3:8">
      <x:c r="C208" s="396" t="s">
        <x:v>3466</x:v>
      </x:c>
      <x:c r="D208" s="230" t="s">
        <x:v>4958</x:v>
      </x:c>
      <x:c r="E208" s="195" t="s">
        <x:v>3466</x:v>
      </x:c>
      <x:c r="F208" s="194" t="s">
        <x:v>2999</x:v>
      </x:c>
      <x:c r="G208" s="194">
        <x:v>1</x:v>
      </x:c>
      <x:c r="H208" s="194" t="s">
        <x:v>4958</x:v>
      </x:c>
    </x:row>
    <x:row r="209" spans="3:8">
      <x:c r="C209" s="396" t="s">
        <x:v>5658</x:v>
      </x:c>
      <x:c r="D209" s="230" t="s">
        <x:v>7755</x:v>
      </x:c>
      <x:c r="E209" s="195" t="s">
        <x:v>4369</x:v>
      </x:c>
      <x:c r="F209" s="194" t="s">
        <x:v>2999</x:v>
      </x:c>
      <x:c r="G209" s="194">
        <x:v>1</x:v>
      </x:c>
      <x:c r="H209" s="194" t="s">
        <x:v>7755</x:v>
      </x:c>
    </x:row>
    <x:row r="210" spans="3:8">
      <x:c r="C210" s="396" t="s">
        <x:v>3364</x:v>
      </x:c>
      <x:c r="D210" s="230" t="s">
        <x:v>4958</x:v>
      </x:c>
      <x:c r="E210" s="233" t="s">
        <x:v>3364</x:v>
      </x:c>
      <x:c r="F210" s="234" t="s">
        <x:v>3016</x:v>
      </x:c>
      <x:c r="G210" s="234">
        <x:v>1</x:v>
      </x:c>
      <x:c r="H210" s="194" t="s">
        <x:v>4958</x:v>
      </x:c>
    </x:row>
    <x:row r="211" spans="3:8">
      <x:c r="C211" s="396" t="s">
        <x:v>3410</x:v>
      </x:c>
      <x:c r="D211" s="230" t="s">
        <x:v>4958</x:v>
      </x:c>
      <x:c r="E211" s="236" t="s">
        <x:v>3410</x:v>
      </x:c>
      <x:c r="F211" s="237" t="s">
        <x:v>3044</x:v>
      </x:c>
      <x:c r="G211" s="237">
        <x:v>1</x:v>
      </x:c>
      <x:c r="H211" s="194" t="s">
        <x:v>4958</x:v>
      </x:c>
    </x:row>
    <x:row r="212" spans="3:8">
      <x:c r="C212" s="396" t="s">
        <x:v>8942</x:v>
      </x:c>
      <x:c r="D212" s="230" t="s">
        <x:v>4958</x:v>
      </x:c>
      <x:c r="E212" s="253" t="s">
        <x:v>2062</x:v>
      </x:c>
      <x:c r="F212" s="254" t="s">
        <x:v>3050</x:v>
      </x:c>
      <x:c r="G212" s="254">
        <x:v>1</x:v>
      </x:c>
      <x:c r="H212" s="194" t="s">
        <x:v>4958</x:v>
      </x:c>
    </x:row>
    <x:row r="213" spans="3:8">
      <x:c r="C213" s="396" t="s">
        <x:v>5881</x:v>
      </x:c>
      <x:c r="D213" s="230" t="s">
        <x:v>7755</x:v>
      </x:c>
      <x:c r="E213" s="195" t="s">
        <x:v>5953</x:v>
      </x:c>
      <x:c r="F213" s="194" t="s">
        <x:v>4629</x:v>
      </x:c>
      <x:c r="G213" s="194">
        <x:v>1</x:v>
      </x:c>
      <x:c r="H213" s="194" t="s">
        <x:v>7755</x:v>
      </x:c>
    </x:row>
    <x:row r="214" spans="3:8">
      <x:c r="C214" s="396" t="s">
        <x:v>6106</x:v>
      </x:c>
      <x:c r="D214" s="230" t="s">
        <x:v>656</x:v>
      </x:c>
      <x:c r="E214" s="233" t="s">
        <x:v>3301</x:v>
      </x:c>
      <x:c r="F214" s="234" t="s">
        <x:v>2999</x:v>
      </x:c>
      <x:c r="G214" s="234">
        <x:v>1</x:v>
      </x:c>
      <x:c r="H214" s="194" t="s">
        <x:v>4958</x:v>
      </x:c>
    </x:row>
    <x:row r="215" spans="5:9">
      <x:c r="E215" s="233" t="s">
        <x:v>6295</x:v>
      </x:c>
      <x:c r="F215" s="234" t="s">
        <x:v>3016</x:v>
      </x:c>
      <x:c r="G215" s="234">
        <x:v>1</x:v>
      </x:c>
      <x:c r="H215" s="194" t="s">
        <x:v>4958</x:v>
      </x:c>
      <x:c r="I215" s="165" t="s">
        <x:v>546</x:v>
      </x:c>
    </x:row>
    <x:row r="216" spans="1:8">
      <x:c r="A216" s="397">
        <x:v>45871</x:v>
      </x:c>
      <x:c r="B216" s="230" t="s">
        <x:v>7734</x:v>
      </x:c>
      <x:c r="C216" s="396" t="s">
        <x:v>6581</x:v>
      </x:c>
      <x:c r="D216" s="230" t="s">
        <x:v>4958</x:v>
      </x:c>
      <x:c r="E216" s="361" t="s">
        <x:v>6581</x:v>
      </x:c>
      <x:c r="F216" s="362" t="s">
        <x:v>2999</x:v>
      </x:c>
      <x:c r="G216" s="362">
        <x:v>1</x:v>
      </x:c>
      <x:c r="H216" s="194" t="s">
        <x:v>4958</x:v>
      </x:c>
    </x:row>
    <x:row r="217" spans="3:8">
      <x:c r="C217" s="396" t="s">
        <x:v>8300</x:v>
      </x:c>
      <x:c r="D217" s="230" t="s">
        <x:v>7755</x:v>
      </x:c>
      <x:c r="E217" s="355" t="s">
        <x:v>8300</x:v>
      </x:c>
      <x:c r="F217" s="356" t="s">
        <x:v>3016</x:v>
      </x:c>
      <x:c r="G217" s="356">
        <x:v>1</x:v>
      </x:c>
      <x:c r="H217" s="194" t="s">
        <x:v>7755</x:v>
      </x:c>
    </x:row>
    <x:row r="218" spans="3:8">
      <x:c r="C218" s="396" t="s">
        <x:v>2327</x:v>
      </x:c>
      <x:c r="D218" s="230" t="s">
        <x:v>4958</x:v>
      </x:c>
      <x:c r="E218" s="355" t="s">
        <x:v>8663</x:v>
      </x:c>
      <x:c r="F218" s="356" t="s">
        <x:v>3050</x:v>
      </x:c>
      <x:c r="G218" s="356">
        <x:v>1</x:v>
      </x:c>
      <x:c r="H218" s="194" t="s">
        <x:v>4958</x:v>
      </x:c>
    </x:row>
    <x:row r="219" spans="3:8">
      <x:c r="C219" s="396" t="s">
        <x:v>6766</x:v>
      </x:c>
      <x:c r="D219" s="230" t="s">
        <x:v>4958</x:v>
      </x:c>
      <x:c r="E219" s="233" t="s">
        <x:v>6766</x:v>
      </x:c>
      <x:c r="F219" s="234" t="s">
        <x:v>3050</x:v>
      </x:c>
      <x:c r="G219" s="234">
        <x:v>1</x:v>
      </x:c>
      <x:c r="H219" s="194" t="s">
        <x:v>4958</x:v>
      </x:c>
    </x:row>
    <x:row r="220" spans="3:8">
      <x:c r="C220" s="396" t="s">
        <x:v>6192</x:v>
      </x:c>
      <x:c r="D220" s="230" t="s">
        <x:v>7755</x:v>
      </x:c>
      <x:c r="E220" s="195" t="s">
        <x:v>6192</x:v>
      </x:c>
      <x:c r="F220" s="194" t="s">
        <x:v>4621</x:v>
      </x:c>
      <x:c r="G220" s="194">
        <x:v>1</x:v>
      </x:c>
      <x:c r="H220" s="194" t="s">
        <x:v>7755</x:v>
      </x:c>
    </x:row>
    <x:row r="221" spans="3:8">
      <x:c r="C221" s="396" t="s">
        <x:v>3450</x:v>
      </x:c>
      <x:c r="D221" s="230" t="s">
        <x:v>7755</x:v>
      </x:c>
      <x:c r="E221" s="236" t="s">
        <x:v>3450</x:v>
      </x:c>
      <x:c r="F221" s="237" t="s">
        <x:v>4621</x:v>
      </x:c>
      <x:c r="G221" s="237">
        <x:v>1</x:v>
      </x:c>
      <x:c r="H221" s="194" t="s">
        <x:v>7755</x:v>
      </x:c>
    </x:row>
    <x:row r="222" spans="1:8">
      <x:c r="A222" s="397">
        <x:v>45872</x:v>
      </x:c>
      <x:c r="B222" s="230" t="s">
        <x:v>7772</x:v>
      </x:c>
      <x:c r="C222" s="396" t="s">
        <x:v>3254</x:v>
      </x:c>
      <x:c r="D222" s="230" t="s">
        <x:v>4958</x:v>
      </x:c>
      <x:c r="E222" s="233" t="s">
        <x:v>3254</x:v>
      </x:c>
      <x:c r="F222" s="234" t="s">
        <x:v>3044</x:v>
      </x:c>
      <x:c r="G222" s="234">
        <x:v>1</x:v>
      </x:c>
      <x:c r="H222" s="194" t="s">
        <x:v>4958</x:v>
      </x:c>
    </x:row>
    <x:row r="223" spans="3:8">
      <x:c r="C223" s="396" t="s">
        <x:v>3420</x:v>
      </x:c>
      <x:c r="D223" s="230" t="s">
        <x:v>4958</x:v>
      </x:c>
      <x:c r="E223" s="195" t="s">
        <x:v>3420</x:v>
      </x:c>
      <x:c r="F223" s="194" t="s">
        <x:v>3016</x:v>
      </x:c>
      <x:c r="G223" s="194">
        <x:v>1</x:v>
      </x:c>
      <x:c r="H223" s="194" t="s">
        <x:v>4958</x:v>
      </x:c>
    </x:row>
    <x:row r="224" spans="3:8">
      <x:c r="C224" s="396" t="s">
        <x:v>5721</x:v>
      </x:c>
      <x:c r="D224" s="230" t="s">
        <x:v>7755</x:v>
      </x:c>
      <x:c r="E224" s="195" t="s">
        <x:v>8744</x:v>
      </x:c>
      <x:c r="F224" s="194" t="s">
        <x:v>4621</x:v>
      </x:c>
      <x:c r="G224" s="194">
        <x:v>1</x:v>
      </x:c>
      <x:c r="H224" s="194" t="s">
        <x:v>7755</x:v>
      </x:c>
    </x:row>
    <x:row r="225" spans="3:8">
      <x:c r="C225" s="396" t="s">
        <x:v>4296</x:v>
      </x:c>
      <x:c r="D225" s="230" t="s">
        <x:v>4958</x:v>
      </x:c>
      <x:c r="E225" s="355" t="s">
        <x:v>4190</x:v>
      </x:c>
      <x:c r="F225" s="356" t="s">
        <x:v>4621</x:v>
      </x:c>
      <x:c r="G225" s="356">
        <x:v>1</x:v>
      </x:c>
      <x:c r="H225" s="194" t="s">
        <x:v>4958</x:v>
      </x:c>
    </x:row>
    <x:row r="226" spans="3:8">
      <x:c r="C226" s="396" t="s">
        <x:v>2081</x:v>
      </x:c>
      <x:c r="D226" s="230" t="s">
        <x:v>4958</x:v>
      </x:c>
      <x:c r="E226" s="355" t="s">
        <x:v>2298</x:v>
      </x:c>
      <x:c r="F226" s="356" t="s">
        <x:v>2999</x:v>
      </x:c>
      <x:c r="G226" s="356">
        <x:v>1</x:v>
      </x:c>
      <x:c r="H226" s="194" t="s">
        <x:v>4958</x:v>
      </x:c>
    </x:row>
    <x:row r="227" spans="3:8">
      <x:c r="C227" s="396" t="s">
        <x:v>5744</x:v>
      </x:c>
      <x:c r="D227" s="230" t="s">
        <x:v>4958</x:v>
      </x:c>
      <x:c r="E227" s="355" t="s">
        <x:v>1951</x:v>
      </x:c>
      <x:c r="F227" s="356" t="s">
        <x:v>4621</x:v>
      </x:c>
      <x:c r="G227" s="356">
        <x:v>1</x:v>
      </x:c>
      <x:c r="H227" s="194" t="s">
        <x:v>4958</x:v>
      </x:c>
    </x:row>
    <x:row r="228" spans="3:8">
      <x:c r="C228" s="396" t="s">
        <x:v>3404</x:v>
      </x:c>
      <x:c r="D228" s="230" t="s">
        <x:v>7755</x:v>
      </x:c>
      <x:c r="E228" s="195" t="s">
        <x:v>3404</x:v>
      </x:c>
      <x:c r="F228" s="194" t="s">
        <x:v>4629</x:v>
      </x:c>
      <x:c r="G228" s="194">
        <x:v>1</x:v>
      </x:c>
      <x:c r="H228" s="194" t="s">
        <x:v>7755</x:v>
      </x:c>
    </x:row>
    <x:row r="229" spans="3:8">
      <x:c r="C229" s="396" t="s">
        <x:v>6878</x:v>
      </x:c>
      <x:c r="D229" s="230" t="s">
        <x:v>4958</x:v>
      </x:c>
      <x:c r="E229" s="346" t="s">
        <x:v>6878</x:v>
      </x:c>
      <x:c r="F229" s="347" t="s">
        <x:v>4621</x:v>
      </x:c>
      <x:c r="G229" s="347">
        <x:v>1</x:v>
      </x:c>
      <x:c r="H229" s="194" t="s">
        <x:v>4958</x:v>
      </x:c>
    </x:row>
    <x:row r="230" spans="3:8">
      <x:c r="C230" s="396" t="s">
        <x:v>2216</x:v>
      </x:c>
      <x:c r="D230" s="230" t="s">
        <x:v>7755</x:v>
      </x:c>
      <x:c r="E230" s="195" t="s">
        <x:v>2216</x:v>
      </x:c>
      <x:c r="F230" s="194" t="s">
        <x:v>3016</x:v>
      </x:c>
      <x:c r="G230" s="194">
        <x:v>1</x:v>
      </x:c>
      <x:c r="H230" s="194" t="s">
        <x:v>7755</x:v>
      </x:c>
    </x:row>
    <x:row r="231" spans="1:8">
      <x:c r="A231" s="397">
        <x:v>45873</x:v>
      </x:c>
      <x:c r="B231" s="230" t="s">
        <x:v>7737</x:v>
      </x:c>
      <x:c r="C231" s="396" t="s">
        <x:v>6248</x:v>
      </x:c>
      <x:c r="D231" s="230" t="s">
        <x:v>4958</x:v>
      </x:c>
      <x:c r="E231" s="319" t="s">
        <x:v>6248</x:v>
      </x:c>
      <x:c r="F231" s="320" t="s">
        <x:v>3016</x:v>
      </x:c>
      <x:c r="G231" s="320">
        <x:v>1</x:v>
      </x:c>
      <x:c r="H231" s="194" t="s">
        <x:v>4958</x:v>
      </x:c>
    </x:row>
    <x:row r="232" spans="3:8">
      <x:c r="C232" s="396" t="s">
        <x:v>6849</x:v>
      </x:c>
      <x:c r="D232" s="230" t="s">
        <x:v>4958</x:v>
      </x:c>
      <x:c r="E232" s="233" t="s">
        <x:v>6849</x:v>
      </x:c>
      <x:c r="F232" s="234" t="s">
        <x:v>3016</x:v>
      </x:c>
      <x:c r="G232" s="234">
        <x:v>1</x:v>
      </x:c>
      <x:c r="H232" s="194" t="s">
        <x:v>4958</x:v>
      </x:c>
    </x:row>
    <x:row r="233" spans="3:8">
      <x:c r="C233" s="396" t="s">
        <x:v>9172</x:v>
      </x:c>
      <x:c r="D233" s="230" t="s">
        <x:v>7755</x:v>
      </x:c>
      <x:c r="E233" s="355" t="s">
        <x:v>1873</x:v>
      </x:c>
      <x:c r="F233" s="356" t="s">
        <x:v>4621</x:v>
      </x:c>
      <x:c r="G233" s="356">
        <x:v>1</x:v>
      </x:c>
      <x:c r="H233" s="194" t="s">
        <x:v>7755</x:v>
      </x:c>
    </x:row>
    <x:row r="234" spans="3:8">
      <x:c r="C234" s="396" t="s">
        <x:v>9034</x:v>
      </x:c>
      <x:c r="D234" s="230" t="s">
        <x:v>4958</x:v>
      </x:c>
      <x:c r="E234" s="195" t="s">
        <x:v>9034</x:v>
      </x:c>
      <x:c r="F234" s="194" t="s">
        <x:v>4629</x:v>
      </x:c>
      <x:c r="G234" s="194">
        <x:v>1</x:v>
      </x:c>
      <x:c r="H234" s="194" t="s">
        <x:v>4958</x:v>
      </x:c>
    </x:row>
    <x:row r="235" spans="3:8">
      <x:c r="C235" s="396" t="s">
        <x:v>6262</x:v>
      </x:c>
      <x:c r="D235" s="230" t="s">
        <x:v>7755</x:v>
      </x:c>
      <x:c r="E235" s="233" t="s">
        <x:v>6262</x:v>
      </x:c>
      <x:c r="F235" s="234" t="s">
        <x:v>4629</x:v>
      </x:c>
      <x:c r="G235" s="234">
        <x:v>1</x:v>
      </x:c>
      <x:c r="H235" s="194" t="s">
        <x:v>7755</x:v>
      </x:c>
    </x:row>
    <x:row r="236" spans="3:8">
      <x:c r="C236" s="396" t="s">
        <x:v>4491</x:v>
      </x:c>
      <x:c r="D236" s="230" t="s">
        <x:v>4958</x:v>
      </x:c>
      <x:c r="E236" s="319" t="s">
        <x:v>4491</x:v>
      </x:c>
      <x:c r="F236" s="320" t="s">
        <x:v>4629</x:v>
      </x:c>
      <x:c r="G236" s="320">
        <x:v>1</x:v>
      </x:c>
      <x:c r="H236" s="194" t="s">
        <x:v>4958</x:v>
      </x:c>
    </x:row>
    <x:row r="237" spans="3:8">
      <x:c r="C237" s="396" t="s">
        <x:v>5831</x:v>
      </x:c>
      <x:c r="D237" s="230" t="s">
        <x:v>4958</x:v>
      </x:c>
      <x:c r="E237" s="355" t="s">
        <x:v>9171</x:v>
      </x:c>
      <x:c r="F237" s="356" t="s">
        <x:v>4629</x:v>
      </x:c>
      <x:c r="G237" s="356">
        <x:v>1</x:v>
      </x:c>
      <x:c r="H237" s="194" t="s">
        <x:v>4958</x:v>
      </x:c>
    </x:row>
    <x:row r="238" spans="1:8">
      <x:c r="A238" s="397">
        <x:v>45874</x:v>
      </x:c>
      <x:c r="B238" s="230" t="s">
        <x:v>7779</x:v>
      </x:c>
      <x:c r="C238" s="396" t="s">
        <x:v>2132</x:v>
      </x:c>
      <x:c r="D238" s="230" t="s">
        <x:v>4958</x:v>
      </x:c>
      <x:c r="E238" s="355" t="s">
        <x:v>9165</x:v>
      </x:c>
      <x:c r="F238" s="356" t="s">
        <x:v>4621</x:v>
      </x:c>
      <x:c r="G238" s="356">
        <x:v>1</x:v>
      </x:c>
      <x:c r="H238" s="194" t="s">
        <x:v>4958</x:v>
      </x:c>
    </x:row>
    <x:row r="239" spans="3:8">
      <x:c r="C239" s="396" t="s">
        <x:v>4660</x:v>
      </x:c>
      <x:c r="D239" s="230" t="s">
        <x:v>7755</x:v>
      </x:c>
      <x:c r="E239" s="195" t="s">
        <x:v>4660</x:v>
      </x:c>
      <x:c r="F239" s="194" t="s">
        <x:v>4621</x:v>
      </x:c>
      <x:c r="G239" s="194">
        <x:v>1</x:v>
      </x:c>
      <x:c r="H239" s="194" t="s">
        <x:v>7755</x:v>
      </x:c>
    </x:row>
    <x:row r="240" spans="3:8">
      <x:c r="C240" s="396" t="s">
        <x:v>6186</x:v>
      </x:c>
      <x:c r="D240" s="230" t="s">
        <x:v>4958</x:v>
      </x:c>
      <x:c r="E240" s="195" t="s">
        <x:v>6186</x:v>
      </x:c>
      <x:c r="F240" s="194" t="s">
        <x:v>2999</x:v>
      </x:c>
      <x:c r="G240" s="194">
        <x:v>1</x:v>
      </x:c>
      <x:c r="H240" s="194" t="s">
        <x:v>4958</x:v>
      </x:c>
    </x:row>
    <x:row r="241" spans="3:8">
      <x:c r="C241" s="396" t="s">
        <x:v>6201</x:v>
      </x:c>
      <x:c r="D241" s="230" t="s">
        <x:v>7755</x:v>
      </x:c>
      <x:c r="E241" s="195" t="s">
        <x:v>6201</x:v>
      </x:c>
      <x:c r="F241" s="194" t="s">
        <x:v>4621</x:v>
      </x:c>
      <x:c r="G241" s="194">
        <x:v>1</x:v>
      </x:c>
      <x:c r="H241" s="194" t="s">
        <x:v>7755</x:v>
      </x:c>
    </x:row>
    <x:row r="242" spans="3:8">
      <x:c r="C242" s="396" t="s">
        <x:v>3410</x:v>
      </x:c>
      <x:c r="D242" s="230" t="s">
        <x:v>7755</x:v>
      </x:c>
      <x:c r="E242" s="233" t="s">
        <x:v>3410</x:v>
      </x:c>
      <x:c r="F242" s="234" t="s">
        <x:v>3044</x:v>
      </x:c>
      <x:c r="G242" s="234">
        <x:v>1</x:v>
      </x:c>
      <x:c r="H242" s="194" t="s">
        <x:v>7755</x:v>
      </x:c>
    </x:row>
    <x:row r="243" spans="1:8">
      <x:c r="A243" s="397">
        <x:v>45875</x:v>
      </x:c>
      <x:c r="B243" s="230" t="s">
        <x:v>7762</x:v>
      </x:c>
      <x:c r="C243" s="396" t="s">
        <x:v>6754</x:v>
      </x:c>
      <x:c r="D243" s="230" t="s">
        <x:v>4958</x:v>
      </x:c>
      <x:c r="E243" s="236" t="s">
        <x:v>6754</x:v>
      </x:c>
      <x:c r="F243" s="237" t="s">
        <x:v>4629</x:v>
      </x:c>
      <x:c r="G243" s="237">
        <x:v>1</x:v>
      </x:c>
      <x:c r="H243" s="194" t="s">
        <x:v>4958</x:v>
      </x:c>
    </x:row>
    <x:row r="244" spans="3:8">
      <x:c r="C244" s="396" t="s">
        <x:v>4560</x:v>
      </x:c>
      <x:c r="D244" s="230" t="s">
        <x:v>7755</x:v>
      </x:c>
      <x:c r="E244" s="319" t="s">
        <x:v>4560</x:v>
      </x:c>
      <x:c r="F244" s="320" t="s">
        <x:v>4621</x:v>
      </x:c>
      <x:c r="G244" s="320">
        <x:v>1</x:v>
      </x:c>
      <x:c r="H244" s="194" t="s">
        <x:v>7755</x:v>
      </x:c>
    </x:row>
    <x:row r="245" spans="3:8">
      <x:c r="C245" s="396" t="s">
        <x:v>8957</x:v>
      </x:c>
      <x:c r="D245" s="230" t="s">
        <x:v>4958</x:v>
      </x:c>
      <x:c r="E245" s="195" t="s">
        <x:v>8774</x:v>
      </x:c>
      <x:c r="F245" s="194" t="s">
        <x:v>3050</x:v>
      </x:c>
      <x:c r="G245" s="194">
        <x:v>1</x:v>
      </x:c>
      <x:c r="H245" s="194" t="s">
        <x:v>4958</x:v>
      </x:c>
    </x:row>
    <x:row r="246" spans="3:8">
      <x:c r="C246" s="396" t="s">
        <x:v>3444</x:v>
      </x:c>
      <x:c r="D246" s="230" t="s">
        <x:v>4958</x:v>
      </x:c>
      <x:c r="E246" s="195" t="s">
        <x:v>3444</x:v>
      </x:c>
      <x:c r="F246" s="194" t="s">
        <x:v>2999</x:v>
      </x:c>
      <x:c r="G246" s="194">
        <x:v>1</x:v>
      </x:c>
      <x:c r="H246" s="194" t="s">
        <x:v>4958</x:v>
      </x:c>
    </x:row>
    <x:row r="247" spans="3:8">
      <x:c r="C247" s="396" t="s">
        <x:v>6766</x:v>
      </x:c>
      <x:c r="D247" s="230" t="s">
        <x:v>7755</x:v>
      </x:c>
      <x:c r="E247" s="233" t="s">
        <x:v>6766</x:v>
      </x:c>
      <x:c r="F247" s="234" t="s">
        <x:v>3050</x:v>
      </x:c>
      <x:c r="G247" s="234">
        <x:v>1</x:v>
      </x:c>
      <x:c r="H247" s="194" t="s">
        <x:v>7755</x:v>
      </x:c>
    </x:row>
    <x:row r="248" spans="3:8">
      <x:c r="C248" s="396" t="s">
        <x:v>6869</x:v>
      </x:c>
      <x:c r="D248" s="230" t="s">
        <x:v>4958</x:v>
      </x:c>
      <x:c r="E248" s="236" t="s">
        <x:v>6869</x:v>
      </x:c>
      <x:c r="F248" s="237" t="s">
        <x:v>4621</x:v>
      </x:c>
      <x:c r="G248" s="237">
        <x:v>1</x:v>
      </x:c>
      <x:c r="H248" s="194" t="s">
        <x:v>4958</x:v>
      </x:c>
    </x:row>
    <x:row r="249" spans="3:8">
      <x:c r="C249" s="396" t="s">
        <x:v>5811</x:v>
      </x:c>
      <x:c r="D249" s="230" t="s">
        <x:v>4958</x:v>
      </x:c>
      <x:c r="E249" s="195" t="s">
        <x:v>8473</x:v>
      </x:c>
      <x:c r="F249" s="194" t="s">
        <x:v>4621</x:v>
      </x:c>
      <x:c r="G249" s="194">
        <x:v>1</x:v>
      </x:c>
      <x:c r="H249" s="194" t="s">
        <x:v>4958</x:v>
      </x:c>
    </x:row>
    <x:row r="250" spans="3:8">
      <x:c r="C250" s="396" t="s">
        <x:v>8739</x:v>
      </x:c>
      <x:c r="D250" s="230" t="s">
        <x:v>7755</x:v>
      </x:c>
      <x:c r="E250" s="355" t="s">
        <x:v>8175</x:v>
      </x:c>
      <x:c r="F250" s="356" t="s">
        <x:v>2999</x:v>
      </x:c>
      <x:c r="G250" s="356">
        <x:v>1</x:v>
      </x:c>
      <x:c r="H250" s="194" t="s">
        <x:v>7755</x:v>
      </x:c>
    </x:row>
    <x:row r="251" spans="3:8">
      <x:c r="C251" s="396" t="s">
        <x:v>3466</x:v>
      </x:c>
      <x:c r="D251" s="230" t="s">
        <x:v>7755</x:v>
      </x:c>
      <x:c r="E251" s="195" t="s">
        <x:v>3466</x:v>
      </x:c>
      <x:c r="F251" s="194" t="s">
        <x:v>2999</x:v>
      </x:c>
      <x:c r="G251" s="194">
        <x:v>1</x:v>
      </x:c>
      <x:c r="H251" s="194" t="s">
        <x:v>7755</x:v>
      </x:c>
    </x:row>
    <x:row r="252" spans="3:8">
      <x:c r="C252" s="396" t="s">
        <x:v>5656</x:v>
      </x:c>
      <x:c r="D252" s="230" t="s">
        <x:v>7755</x:v>
      </x:c>
      <x:c r="E252" s="355" t="s">
        <x:v>2315</x:v>
      </x:c>
      <x:c r="F252" s="356" t="s">
        <x:v>3044</x:v>
      </x:c>
      <x:c r="G252" s="356">
        <x:v>1</x:v>
      </x:c>
      <x:c r="H252" s="194" t="s">
        <x:v>7755</x:v>
      </x:c>
    </x:row>
    <x:row r="253" spans="5:9">
      <x:c r="E253" s="236" t="s">
        <x:v>4604</x:v>
      </x:c>
      <x:c r="F253" s="237" t="s">
        <x:v>3050</x:v>
      </x:c>
      <x:c r="G253" s="237">
        <x:v>1</x:v>
      </x:c>
      <x:c r="H253" s="194" t="s">
        <x:v>4958</x:v>
      </x:c>
      <x:c r="I253" s="162" t="s">
        <x:v>2714</x:v>
      </x:c>
    </x:row>
    <x:row r="254" spans="1:8">
      <x:c r="A254" s="397">
        <x:v>45876</x:v>
      </x:c>
      <x:c r="B254" s="230" t="s">
        <x:v>7753</x:v>
      </x:c>
      <x:c r="C254" s="396" t="s">
        <x:v>5916</x:v>
      </x:c>
      <x:c r="D254" s="230" t="s">
        <x:v>7755</x:v>
      </x:c>
      <x:c r="E254" s="355" t="s">
        <x:v>8994</x:v>
      </x:c>
      <x:c r="F254" s="356" t="s">
        <x:v>3050</x:v>
      </x:c>
      <x:c r="G254" s="356">
        <x:v>1</x:v>
      </x:c>
      <x:c r="H254" s="194" t="s">
        <x:v>7755</x:v>
      </x:c>
    </x:row>
    <x:row r="255" spans="3:12">
      <x:c r="C255" s="396" t="s">
        <x:v>3420</x:v>
      </x:c>
      <x:c r="D255" s="230" t="s">
        <x:v>7755</x:v>
      </x:c>
      <x:c r="E255" s="195" t="s">
        <x:v>3420</x:v>
      </x:c>
      <x:c r="F255" s="194" t="s">
        <x:v>3016</x:v>
      </x:c>
      <x:c r="G255" s="194">
        <x:v>1</x:v>
      </x:c>
      <x:c r="H255" s="194" t="s">
        <x:v>7755</x:v>
      </x:c>
      <x:c r="L255" s="194"/>
    </x:row>
    <x:row r="256" spans="1:12">
      <x:c r="A256" s="397">
        <x:v>45877</x:v>
      </x:c>
      <x:c r="B256" s="230" t="s">
        <x:v>7716</x:v>
      </x:c>
      <x:c r="C256" s="396" t="s">
        <x:v>9082</x:v>
      </x:c>
      <x:c r="D256" s="230" t="s">
        <x:v>7755</x:v>
      </x:c>
      <x:c r="E256" s="355" t="s">
        <x:v>5961</x:v>
      </x:c>
      <x:c r="F256" s="356" t="s">
        <x:v>3050</x:v>
      </x:c>
      <x:c r="G256" s="356">
        <x:v>1</x:v>
      </x:c>
      <x:c r="H256" s="194" t="s">
        <x:v>7755</x:v>
      </x:c>
      <x:c r="L256" s="194"/>
    </x:row>
    <x:row r="257" spans="3:8">
      <x:c r="C257" s="396" t="s">
        <x:v>5682</x:v>
      </x:c>
      <x:c r="D257" s="230" t="s">
        <x:v>4958</x:v>
      </x:c>
      <x:c r="E257" s="355" t="s">
        <x:v>9008</x:v>
      </x:c>
      <x:c r="F257" s="356" t="s">
        <x:v>3016</x:v>
      </x:c>
      <x:c r="G257" s="356">
        <x:v>1</x:v>
      </x:c>
      <x:c r="H257" s="194" t="s">
        <x:v>4958</x:v>
      </x:c>
    </x:row>
    <x:row r="258" spans="5:9">
      <x:c r="E258" s="355" t="s">
        <x:v>8590</x:v>
      </x:c>
      <x:c r="F258" s="356" t="s">
        <x:v>3050</x:v>
      </x:c>
      <x:c r="G258" s="356">
        <x:v>1</x:v>
      </x:c>
      <x:c r="H258" s="194" t="s">
        <x:v>4958</x:v>
      </x:c>
      <x:c r="I258" s="162" t="s">
        <x:v>5529</x:v>
      </x:c>
    </x:row>
    <x:row r="260" spans="1:8">
      <x:c r="A260" s="397">
        <x:v>45878</x:v>
      </x:c>
      <x:c r="B260" s="230" t="s">
        <x:v>7734</x:v>
      </x:c>
      <x:c r="C260" s="396" t="s">
        <x:v>1960</x:v>
      </x:c>
      <x:c r="D260" s="230" t="s">
        <x:v>4958</x:v>
      </x:c>
      <x:c r="E260" s="355" t="s">
        <x:v>8730</x:v>
      </x:c>
      <x:c r="F260" s="356" t="s">
        <x:v>2999</x:v>
      </x:c>
      <x:c r="G260" s="356">
        <x:v>1</x:v>
      </x:c>
      <x:c r="H260" s="194" t="s">
        <x:v>4958</x:v>
      </x:c>
    </x:row>
    <x:row r="261" spans="3:8">
      <x:c r="C261" s="396" t="s">
        <x:v>1838</x:v>
      </x:c>
      <x:c r="D261" s="230" t="s">
        <x:v>7755</x:v>
      </x:c>
      <x:c r="E261" s="319" t="s">
        <x:v>1838</x:v>
      </x:c>
      <x:c r="F261" s="320" t="s">
        <x:v>4621</x:v>
      </x:c>
      <x:c r="G261" s="320">
        <x:v>1</x:v>
      </x:c>
      <x:c r="H261" s="194" t="s">
        <x:v>7755</x:v>
      </x:c>
    </x:row>
    <x:row r="262" spans="3:8">
      <x:c r="C262" s="396" t="s">
        <x:v>6237</x:v>
      </x:c>
      <x:c r="D262" s="230" t="s">
        <x:v>4958</x:v>
      </x:c>
      <x:c r="E262" s="319" t="s">
        <x:v>6237</x:v>
      </x:c>
      <x:c r="F262" s="320" t="s">
        <x:v>3050</x:v>
      </x:c>
      <x:c r="G262" s="320">
        <x:v>1</x:v>
      </x:c>
      <x:c r="H262" s="194" t="s">
        <x:v>4958</x:v>
      </x:c>
    </x:row>
    <x:row r="263" spans="3:8">
      <x:c r="C263" s="396" t="s">
        <x:v>6695</x:v>
      </x:c>
      <x:c r="D263" s="230" t="s">
        <x:v>7755</x:v>
      </x:c>
      <x:c r="E263" s="195" t="s">
        <x:v>6695</x:v>
      </x:c>
      <x:c r="F263" s="194" t="s">
        <x:v>4629</x:v>
      </x:c>
      <x:c r="G263" s="194">
        <x:v>1</x:v>
      </x:c>
      <x:c r="H263" s="194" t="s">
        <x:v>7755</x:v>
      </x:c>
    </x:row>
    <x:row r="264" spans="3:8">
      <x:c r="C264" s="396" t="s">
        <x:v>6932</x:v>
      </x:c>
      <x:c r="D264" s="230" t="s">
        <x:v>4958</x:v>
      </x:c>
      <x:c r="E264" s="319" t="s">
        <x:v>6932</x:v>
      </x:c>
      <x:c r="F264" s="320" t="s">
        <x:v>4621</x:v>
      </x:c>
      <x:c r="G264" s="320">
        <x:v>1</x:v>
      </x:c>
      <x:c r="H264" s="194" t="s">
        <x:v>4958</x:v>
      </x:c>
    </x:row>
    <x:row r="265" spans="3:8">
      <x:c r="C265" s="396" t="s">
        <x:v>9052</x:v>
      </x:c>
      <x:c r="D265" s="230" t="s">
        <x:v>7755</x:v>
      </x:c>
      <x:c r="E265" s="355" t="s">
        <x:v>4215</x:v>
      </x:c>
      <x:c r="F265" s="356" t="s">
        <x:v>4621</x:v>
      </x:c>
      <x:c r="G265" s="356">
        <x:v>1</x:v>
      </x:c>
      <x:c r="H265" s="194" t="s">
        <x:v>7755</x:v>
      </x:c>
    </x:row>
    <x:row r="266" spans="3:8">
      <x:c r="C266" s="396" t="s">
        <x:v>4535</x:v>
      </x:c>
      <x:c r="D266" s="230" t="s">
        <x:v>7755</x:v>
      </x:c>
      <x:c r="E266" s="319" t="s">
        <x:v>4535</x:v>
      </x:c>
      <x:c r="F266" s="320" t="s">
        <x:v>4629</x:v>
      </x:c>
      <x:c r="G266" s="320">
        <x:v>1</x:v>
      </x:c>
      <x:c r="H266" s="194" t="s">
        <x:v>7755</x:v>
      </x:c>
    </x:row>
    <x:row r="267" spans="1:8">
      <x:c r="A267" s="397">
        <x:v>45879</x:v>
      </x:c>
      <x:c r="B267" s="230" t="s">
        <x:v>7772</x:v>
      </x:c>
      <x:c r="C267" s="396" t="s">
        <x:v>4805</x:v>
      </x:c>
      <x:c r="D267" s="230" t="s">
        <x:v>7755</x:v>
      </x:c>
      <x:c r="E267" s="195" t="s">
        <x:v>4805</x:v>
      </x:c>
      <x:c r="F267" s="194" t="s">
        <x:v>4629</x:v>
      </x:c>
      <x:c r="G267" s="194">
        <x:v>1</x:v>
      </x:c>
      <x:c r="H267" s="194" t="s">
        <x:v>7755</x:v>
      </x:c>
    </x:row>
    <x:row r="268" spans="3:8">
      <x:c r="C268" s="396" t="s">
        <x:v>5918</x:v>
      </x:c>
      <x:c r="D268" s="230" t="s">
        <x:v>4958</x:v>
      </x:c>
      <x:c r="E268" s="355" t="s">
        <x:v>8944</x:v>
      </x:c>
      <x:c r="F268" s="356" t="s">
        <x:v>3016</x:v>
      </x:c>
      <x:c r="G268" s="356">
        <x:v>1</x:v>
      </x:c>
      <x:c r="H268" s="194" t="s">
        <x:v>4958</x:v>
      </x:c>
    </x:row>
    <x:row r="269" spans="3:8">
      <x:c r="C269" s="396" t="s">
        <x:v>6652</x:v>
      </x:c>
      <x:c r="D269" s="230" t="s">
        <x:v>4958</x:v>
      </x:c>
      <x:c r="E269" s="236" t="s">
        <x:v>6652</x:v>
      </x:c>
      <x:c r="F269" s="237" t="s">
        <x:v>3050</x:v>
      </x:c>
      <x:c r="G269" s="237">
        <x:v>1</x:v>
      </x:c>
      <x:c r="H269" s="194" t="s">
        <x:v>4958</x:v>
      </x:c>
    </x:row>
    <x:row r="270" spans="3:8">
      <x:c r="C270" s="396" t="s">
        <x:v>6784</x:v>
      </x:c>
      <x:c r="D270" s="230" t="s">
        <x:v>4958</x:v>
      </x:c>
      <x:c r="E270" s="233" t="s">
        <x:v>6784</x:v>
      </x:c>
      <x:c r="F270" s="234" t="s">
        <x:v>4621</x:v>
      </x:c>
      <x:c r="G270" s="234">
        <x:v>1</x:v>
      </x:c>
      <x:c r="H270" s="194" t="s">
        <x:v>4958</x:v>
      </x:c>
    </x:row>
    <x:row r="271" spans="3:8">
      <x:c r="C271" s="396" t="s">
        <x:v>8939</x:v>
      </x:c>
      <x:c r="D271" s="230" t="s">
        <x:v>4958</x:v>
      </x:c>
      <x:c r="E271" s="236" t="s">
        <x:v>8939</x:v>
      </x:c>
      <x:c r="F271" s="237" t="s">
        <x:v>4629</x:v>
      </x:c>
      <x:c r="G271" s="237">
        <x:v>1</x:v>
      </x:c>
      <x:c r="H271" s="194" t="s">
        <x:v>4958</x:v>
      </x:c>
    </x:row>
    <x:row r="272" spans="3:8">
      <x:c r="C272" s="396" t="s">
        <x:v>3364</x:v>
      </x:c>
      <x:c r="D272" s="230" t="s">
        <x:v>7755</x:v>
      </x:c>
      <x:c r="E272" s="195" t="s">
        <x:v>3364</x:v>
      </x:c>
      <x:c r="F272" s="194" t="s">
        <x:v>3016</x:v>
      </x:c>
      <x:c r="G272" s="194">
        <x:v>1</x:v>
      </x:c>
      <x:c r="H272" s="194" t="s">
        <x:v>7755</x:v>
      </x:c>
    </x:row>
    <x:row r="273" spans="3:8">
      <x:c r="C273" s="396" t="s">
        <x:v>1987</x:v>
      </x:c>
      <x:c r="D273" s="230" t="s">
        <x:v>7755</x:v>
      </x:c>
      <x:c r="E273" s="355" t="s">
        <x:v>4284</x:v>
      </x:c>
      <x:c r="F273" s="356" t="s">
        <x:v>3050</x:v>
      </x:c>
      <x:c r="G273" s="356">
        <x:v>1</x:v>
      </x:c>
      <x:c r="H273" s="194" t="s">
        <x:v>7755</x:v>
      </x:c>
    </x:row>
    <x:row r="274" spans="3:8">
      <x:c r="C274" s="396" t="s">
        <x:v>6728</x:v>
      </x:c>
      <x:c r="D274" s="230" t="s">
        <x:v>4958</x:v>
      </x:c>
      <x:c r="E274" s="233" t="s">
        <x:v>6728</x:v>
      </x:c>
      <x:c r="F274" s="234" t="s">
        <x:v>4621</x:v>
      </x:c>
      <x:c r="G274" s="234">
        <x:v>1</x:v>
      </x:c>
      <x:c r="H274" s="194" t="s">
        <x:v>4958</x:v>
      </x:c>
    </x:row>
    <x:row r="275" spans="1:8">
      <x:c r="A275" s="397">
        <x:v>45880</x:v>
      </x:c>
      <x:c r="B275" s="230" t="s">
        <x:v>7737</x:v>
      </x:c>
      <x:c r="C275" s="396" t="s">
        <x:v>8329</x:v>
      </x:c>
      <x:c r="D275" s="230" t="s">
        <x:v>7755</x:v>
      </x:c>
      <x:c r="E275" s="355" t="s">
        <x:v>2338</x:v>
      </x:c>
      <x:c r="F275" s="356" t="s">
        <x:v>3050</x:v>
      </x:c>
      <x:c r="G275" s="356">
        <x:v>1</x:v>
      </x:c>
      <x:c r="H275" s="194" t="s">
        <x:v>7755</x:v>
      </x:c>
    </x:row>
    <x:row r="276" spans="1:8">
      <x:c r="A276" s="397"/>
      <x:c r="C276" s="396" t="s">
        <x:v>4503</x:v>
      </x:c>
      <x:c r="D276" s="230" t="s">
        <x:v>4958</x:v>
      </x:c>
      <x:c r="E276" s="195" t="s">
        <x:v>4503</x:v>
      </x:c>
      <x:c r="F276" s="194" t="s">
        <x:v>4621</x:v>
      </x:c>
      <x:c r="G276" s="194">
        <x:v>1</x:v>
      </x:c>
      <x:c r="H276" s="194" t="s">
        <x:v>4958</x:v>
      </x:c>
    </x:row>
    <x:row r="277" spans="3:8">
      <x:c r="C277" s="396" t="s">
        <x:v>2340</x:v>
      </x:c>
      <x:c r="D277" s="230" t="s">
        <x:v>7755</x:v>
      </x:c>
      <x:c r="E277" s="355" t="s">
        <x:v>6109</x:v>
      </x:c>
      <x:c r="F277" s="356" t="s">
        <x:v>3016</x:v>
      </x:c>
      <x:c r="G277" s="356">
        <x:v>1</x:v>
      </x:c>
      <x:c r="H277" s="194" t="s">
        <x:v>7755</x:v>
      </x:c>
    </x:row>
    <x:row r="278" spans="3:8">
      <x:c r="C278" s="396" t="s">
        <x:v>3458</x:v>
      </x:c>
      <x:c r="D278" s="230" t="s">
        <x:v>7755</x:v>
      </x:c>
      <x:c r="E278" s="195" t="s">
        <x:v>3458</x:v>
      </x:c>
      <x:c r="F278" s="194" t="s">
        <x:v>4629</x:v>
      </x:c>
      <x:c r="G278" s="194">
        <x:v>1</x:v>
      </x:c>
      <x:c r="H278" s="194" t="s">
        <x:v>7755</x:v>
      </x:c>
    </x:row>
    <x:row r="279" spans="3:8">
      <x:c r="C279" s="396" t="s">
        <x:v>6277</x:v>
      </x:c>
      <x:c r="D279" s="230" t="s">
        <x:v>7755</x:v>
      </x:c>
      <x:c r="E279" s="236" t="s">
        <x:v>6277</x:v>
      </x:c>
      <x:c r="F279" s="237" t="s">
        <x:v>433</x:v>
      </x:c>
      <x:c r="G279" s="237">
        <x:v>1</x:v>
      </x:c>
      <x:c r="H279" s="194" t="s">
        <x:v>7755</x:v>
      </x:c>
    </x:row>
    <x:row r="280" spans="3:8">
      <x:c r="C280" s="396" t="s">
        <x:v>9034</x:v>
      </x:c>
      <x:c r="D280" s="230" t="s">
        <x:v>7755</x:v>
      </x:c>
      <x:c r="E280" s="319" t="s">
        <x:v>9034</x:v>
      </x:c>
      <x:c r="F280" s="320" t="s">
        <x:v>4629</x:v>
      </x:c>
      <x:c r="G280" s="320">
        <x:v>1</x:v>
      </x:c>
      <x:c r="H280" s="194" t="s">
        <x:v>7755</x:v>
      </x:c>
    </x:row>
    <x:row r="281" spans="3:8">
      <x:c r="C281" s="396" t="s">
        <x:v>9107</x:v>
      </x:c>
      <x:c r="D281" s="230" t="s">
        <x:v>4958</x:v>
      </x:c>
      <x:c r="E281" s="355" t="s">
        <x:v>4124</x:v>
      </x:c>
      <x:c r="F281" s="356" t="s">
        <x:v>3050</x:v>
      </x:c>
      <x:c r="G281" s="356">
        <x:v>1</x:v>
      </x:c>
      <x:c r="H281" s="194" t="s">
        <x:v>4958</x:v>
      </x:c>
    </x:row>
    <x:row r="282" spans="3:8">
      <x:c r="C282" s="396" t="s">
        <x:v>4142</x:v>
      </x:c>
      <x:c r="D282" s="230" t="s">
        <x:v>7755</x:v>
      </x:c>
      <x:c r="E282" s="355" t="s">
        <x:v>5670</x:v>
      </x:c>
      <x:c r="F282" s="356" t="s">
        <x:v>3050</x:v>
      </x:c>
      <x:c r="G282" s="356">
        <x:v>1</x:v>
      </x:c>
      <x:c r="H282" s="194" t="s">
        <x:v>7755</x:v>
      </x:c>
    </x:row>
    <x:row r="283" spans="1:8">
      <x:c r="A283" s="397">
        <x:v>45882</x:v>
      </x:c>
      <x:c r="B283" s="230" t="s">
        <x:v>7762</x:v>
      </x:c>
      <x:c r="C283" s="396" t="s">
        <x:v>5786</x:v>
      </x:c>
      <x:c r="D283" s="230" t="s">
        <x:v>7755</x:v>
      </x:c>
      <x:c r="E283" s="319" t="s">
        <x:v>4469</x:v>
      </x:c>
      <x:c r="F283" s="320" t="s">
        <x:v>3050</x:v>
      </x:c>
      <x:c r="G283" s="320">
        <x:v>1</x:v>
      </x:c>
      <x:c r="H283" s="194" t="s">
        <x:v>7755</x:v>
      </x:c>
    </x:row>
    <x:row r="284" spans="3:8">
      <x:c r="C284" s="396" t="s">
        <x:v>9166</x:v>
      </x:c>
      <x:c r="D284" s="230" t="s">
        <x:v>7755</x:v>
      </x:c>
      <x:c r="E284" s="195" t="s">
        <x:v>5864</x:v>
      </x:c>
      <x:c r="F284" s="194" t="s">
        <x:v>3016</x:v>
      </x:c>
      <x:c r="G284" s="194">
        <x:v>1</x:v>
      </x:c>
      <x:c r="H284" s="194" t="s">
        <x:v>7755</x:v>
      </x:c>
    </x:row>
    <x:row r="285" spans="1:8">
      <x:c r="A285" s="397">
        <x:v>45883</x:v>
      </x:c>
      <x:c r="B285" s="230" t="s">
        <x:v>7753</x:v>
      </x:c>
      <x:c r="C285" s="396" t="s">
        <x:v>3268</x:v>
      </x:c>
      <x:c r="D285" s="230" t="s">
        <x:v>4958</x:v>
      </x:c>
      <x:c r="E285" s="195" t="s">
        <x:v>3268</x:v>
      </x:c>
      <x:c r="F285" s="194" t="s">
        <x:v>4621</x:v>
      </x:c>
      <x:c r="G285" s="194">
        <x:v>1</x:v>
      </x:c>
      <x:c r="H285" s="194" t="s">
        <x:v>4958</x:v>
      </x:c>
    </x:row>
    <x:row r="286" spans="3:8">
      <x:c r="C286" s="396" t="s">
        <x:v>6577</x:v>
      </x:c>
      <x:c r="D286" s="230" t="s">
        <x:v>4958</x:v>
      </x:c>
      <x:c r="E286" s="195" t="s">
        <x:v>6577</x:v>
      </x:c>
      <x:c r="F286" s="194" t="s">
        <x:v>4629</x:v>
      </x:c>
      <x:c r="G286" s="194">
        <x:v>1</x:v>
      </x:c>
      <x:c r="H286" s="194" t="s">
        <x:v>4958</x:v>
      </x:c>
    </x:row>
    <x:row r="287" spans="3:8">
      <x:c r="C287" s="396" t="s">
        <x:v>6625</x:v>
      </x:c>
      <x:c r="D287" s="230" t="s">
        <x:v>7755</x:v>
      </x:c>
      <x:c r="E287" s="195" t="s">
        <x:v>6625</x:v>
      </x:c>
      <x:c r="F287" s="194" t="s">
        <x:v>4629</x:v>
      </x:c>
      <x:c r="G287" s="194">
        <x:v>1</x:v>
      </x:c>
      <x:c r="H287" s="194" t="s">
        <x:v>7755</x:v>
      </x:c>
    </x:row>
    <x:row r="288" spans="3:8">
      <x:c r="C288" s="396" t="s">
        <x:v>4216</x:v>
      </x:c>
      <x:c r="D288" s="230" t="s">
        <x:v>4958</x:v>
      </x:c>
      <x:c r="E288" s="236" t="s">
        <x:v>4216</x:v>
      </x:c>
      <x:c r="F288" s="237" t="s">
        <x:v>3050</x:v>
      </x:c>
      <x:c r="G288" s="237">
        <x:v>1</x:v>
      </x:c>
      <x:c r="H288" s="194" t="s">
        <x:v>4958</x:v>
      </x:c>
    </x:row>
    <x:row r="289" spans="3:8">
      <x:c r="C289" s="396" t="s">
        <x:v>8939</x:v>
      </x:c>
      <x:c r="D289" s="230" t="s">
        <x:v>7755</x:v>
      </x:c>
      <x:c r="E289" s="236" t="s">
        <x:v>8939</x:v>
      </x:c>
      <x:c r="F289" s="237" t="s">
        <x:v>4629</x:v>
      </x:c>
      <x:c r="G289" s="237">
        <x:v>1</x:v>
      </x:c>
      <x:c r="H289" s="194" t="s">
        <x:v>7755</x:v>
      </x:c>
    </x:row>
    <x:row r="290" spans="3:8">
      <x:c r="C290" s="396" t="s">
        <x:v>6624</x:v>
      </x:c>
      <x:c r="D290" s="230" t="s">
        <x:v>4958</x:v>
      </x:c>
      <x:c r="E290" s="233" t="s">
        <x:v>6624</x:v>
      </x:c>
      <x:c r="F290" s="234" t="s">
        <x:v>4629</x:v>
      </x:c>
      <x:c r="G290" s="234">
        <x:v>1</x:v>
      </x:c>
      <x:c r="H290" s="194" t="s">
        <x:v>4958</x:v>
      </x:c>
    </x:row>
    <x:row r="291" spans="3:8">
      <x:c r="C291" s="396" t="s">
        <x:v>6774</x:v>
      </x:c>
      <x:c r="D291" s="230" t="s">
        <x:v>4958</x:v>
      </x:c>
      <x:c r="E291" s="195" t="s">
        <x:v>6774</x:v>
      </x:c>
      <x:c r="F291" s="194" t="s">
        <x:v>3044</x:v>
      </x:c>
      <x:c r="G291" s="194">
        <x:v>1</x:v>
      </x:c>
      <x:c r="H291" s="194" t="s">
        <x:v>4958</x:v>
      </x:c>
    </x:row>
    <x:row r="292" spans="1:8">
      <x:c r="A292" s="397">
        <x:v>45884</x:v>
      </x:c>
      <x:c r="B292" s="230" t="s">
        <x:v>7716</x:v>
      </x:c>
      <x:c r="C292" s="396" t="s">
        <x:v>6760</x:v>
      </x:c>
      <x:c r="D292" s="230" t="s">
        <x:v>4958</x:v>
      </x:c>
      <x:c r="E292" s="319" t="s">
        <x:v>6760</x:v>
      </x:c>
      <x:c r="F292" s="320" t="s">
        <x:v>4629</x:v>
      </x:c>
      <x:c r="G292" s="320">
        <x:v>1</x:v>
      </x:c>
      <x:c r="H292" s="194" t="s">
        <x:v>4958</x:v>
      </x:c>
    </x:row>
    <x:row r="293" spans="3:8">
      <x:c r="C293" s="396" t="s">
        <x:v>6237</x:v>
      </x:c>
      <x:c r="D293" s="230" t="s">
        <x:v>7755</x:v>
      </x:c>
      <x:c r="E293" s="195" t="s">
        <x:v>6237</x:v>
      </x:c>
      <x:c r="F293" s="194" t="s">
        <x:v>3050</x:v>
      </x:c>
      <x:c r="G293" s="194">
        <x:v>1</x:v>
      </x:c>
      <x:c r="H293" s="194" t="s">
        <x:v>7755</x:v>
      </x:c>
    </x:row>
    <x:row r="294" spans="3:8">
      <x:c r="C294" s="396" t="s">
        <x:v>4696</x:v>
      </x:c>
      <x:c r="D294" s="230" t="s">
        <x:v>7755</x:v>
      </x:c>
      <x:c r="E294" s="195" t="s">
        <x:v>4696</x:v>
      </x:c>
      <x:c r="F294" s="194" t="s">
        <x:v>3050</x:v>
      </x:c>
      <x:c r="G294" s="194">
        <x:v>1</x:v>
      </x:c>
      <x:c r="H294" s="194" t="s">
        <x:v>7755</x:v>
      </x:c>
    </x:row>
    <x:row r="295" spans="3:8">
      <x:c r="C295" s="396" t="s">
        <x:v>8787</x:v>
      </x:c>
      <x:c r="D295" s="230" t="s">
        <x:v>4958</x:v>
      </x:c>
      <x:c r="E295" s="355" t="s">
        <x:v>1881</x:v>
      </x:c>
      <x:c r="F295" s="356" t="s">
        <x:v>3050</x:v>
      </x:c>
      <x:c r="G295" s="356">
        <x:v>1</x:v>
      </x:c>
      <x:c r="H295" s="194" t="s">
        <x:v>4958</x:v>
      </x:c>
    </x:row>
    <x:row r="296" spans="1:8">
      <x:c r="A296" s="397">
        <x:v>45885</x:v>
      </x:c>
      <x:c r="B296" s="230" t="s">
        <x:v>7734</x:v>
      </x:c>
      <x:c r="C296" s="396" t="s">
        <x:v>3353</x:v>
      </x:c>
      <x:c r="D296" s="230" t="s">
        <x:v>4958</x:v>
      </x:c>
      <x:c r="E296" s="195" t="s">
        <x:v>3353</x:v>
      </x:c>
      <x:c r="F296" s="194" t="s">
        <x:v>2999</x:v>
      </x:c>
      <x:c r="G296" s="194">
        <x:v>1</x:v>
      </x:c>
      <x:c r="H296" s="194" t="s">
        <x:v>4958</x:v>
      </x:c>
    </x:row>
    <x:row r="297" spans="1:8">
      <x:c r="A297" s="397"/>
      <x:c r="C297" s="396" t="s">
        <x:v>4415</x:v>
      </x:c>
      <x:c r="D297" s="230" t="s">
        <x:v>7755</x:v>
      </x:c>
      <x:c r="E297" s="195" t="s">
        <x:v>4398</x:v>
      </x:c>
      <x:c r="F297" s="194" t="s">
        <x:v>3016</x:v>
      </x:c>
      <x:c r="G297" s="194">
        <x:v>1</x:v>
      </x:c>
      <x:c r="H297" s="194" t="s">
        <x:v>7755</x:v>
      </x:c>
    </x:row>
    <x:row r="298" spans="3:8">
      <x:c r="C298" s="396" t="s">
        <x:v>2197</x:v>
      </x:c>
      <x:c r="D298" s="230" t="s">
        <x:v>7755</x:v>
      </x:c>
      <x:c r="E298" s="195" t="s">
        <x:v>4458</x:v>
      </x:c>
      <x:c r="F298" s="194" t="s">
        <x:v>3050</x:v>
      </x:c>
      <x:c r="G298" s="194">
        <x:v>1</x:v>
      </x:c>
      <x:c r="H298" s="194" t="s">
        <x:v>7755</x:v>
      </x:c>
    </x:row>
    <x:row r="299" spans="3:8">
      <x:c r="C299" s="396" t="s">
        <x:v>4626</x:v>
      </x:c>
      <x:c r="D299" s="230" t="s">
        <x:v>4958</x:v>
      </x:c>
      <x:c r="E299" s="438" t="s">
        <x:v>4626</x:v>
      </x:c>
      <x:c r="F299" s="439" t="s">
        <x:v>3050</x:v>
      </x:c>
      <x:c r="G299" s="439">
        <x:v>1</x:v>
      </x:c>
      <x:c r="H299" s="194" t="s">
        <x:v>4958</x:v>
      </x:c>
    </x:row>
    <x:row r="300" spans="3:8">
      <x:c r="C300" s="396" t="s">
        <x:v>6214</x:v>
      </x:c>
      <x:c r="D300" s="230" t="s">
        <x:v>7755</x:v>
      </x:c>
      <x:c r="E300" s="195" t="s">
        <x:v>6214</x:v>
      </x:c>
      <x:c r="F300" s="194" t="s">
        <x:v>4621</x:v>
      </x:c>
      <x:c r="G300" s="194">
        <x:v>1</x:v>
      </x:c>
      <x:c r="H300" s="194" t="s">
        <x:v>7755</x:v>
      </x:c>
    </x:row>
    <x:row r="301" spans="3:8">
      <x:c r="C301" s="396" t="s">
        <x:v>8999</x:v>
      </x:c>
      <x:c r="D301" s="230" t="s">
        <x:v>4958</x:v>
      </x:c>
      <x:c r="E301" s="319" t="s">
        <x:v>4201</x:v>
      </x:c>
      <x:c r="F301" s="320" t="s">
        <x:v>3016</x:v>
      </x:c>
      <x:c r="G301" s="320">
        <x:v>1</x:v>
      </x:c>
      <x:c r="H301" s="194" t="s">
        <x:v>4958</x:v>
      </x:c>
    </x:row>
    <x:row r="302" spans="3:8">
      <x:c r="C302" s="396" t="s">
        <x:v>5966</x:v>
      </x:c>
      <x:c r="D302" s="230" t="s">
        <x:v>7755</x:v>
      </x:c>
      <x:c r="E302" s="355" t="s">
        <x:v>9077</x:v>
      </x:c>
      <x:c r="F302" s="356" t="s">
        <x:v>3016</x:v>
      </x:c>
      <x:c r="G302" s="356">
        <x:v>1</x:v>
      </x:c>
      <x:c r="H302" s="194" t="s">
        <x:v>7755</x:v>
      </x:c>
    </x:row>
    <x:row r="303" spans="3:8">
      <x:c r="C303" s="396" t="s">
        <x:v>8611</x:v>
      </x:c>
      <x:c r="D303" s="230" t="s">
        <x:v>4958</x:v>
      </x:c>
      <x:c r="E303" s="319" t="s">
        <x:v>2028</x:v>
      </x:c>
      <x:c r="F303" s="320" t="s">
        <x:v>3050</x:v>
      </x:c>
      <x:c r="G303" s="320">
        <x:v>1</x:v>
      </x:c>
      <x:c r="H303" s="194" t="s">
        <x:v>4958</x:v>
      </x:c>
    </x:row>
    <x:row r="304" spans="3:8">
      <x:c r="C304" s="396" t="s">
        <x:v>4647</x:v>
      </x:c>
      <x:c r="D304" s="230" t="s">
        <x:v>4958</x:v>
      </x:c>
      <x:c r="E304" s="195" t="s">
        <x:v>4647</x:v>
      </x:c>
      <x:c r="F304" s="194" t="s">
        <x:v>3050</x:v>
      </x:c>
      <x:c r="G304" s="194">
        <x:v>1</x:v>
      </x:c>
      <x:c r="H304" s="194" t="s">
        <x:v>4958</x:v>
      </x:c>
    </x:row>
    <x:row r="305" spans="5:9">
      <x:c r="E305" s="236" t="s">
        <x:v>6594</x:v>
      </x:c>
      <x:c r="F305" s="237" t="s">
        <x:v>2999</x:v>
      </x:c>
      <x:c r="G305" s="237">
        <x:v>1</x:v>
      </x:c>
      <x:c r="H305" s="194" t="s">
        <x:v>4958</x:v>
      </x:c>
      <x:c r="I305" s="159" t="s">
        <x:v>2435</x:v>
      </x:c>
    </x:row>
    <x:row r="306" spans="1:8">
      <x:c r="A306" s="397">
        <x:v>45886</x:v>
      </x:c>
      <x:c r="B306" s="230" t="s">
        <x:v>7772</x:v>
      </x:c>
      <x:c r="C306" s="396" t="s">
        <x:v>4428</x:v>
      </x:c>
      <x:c r="D306" s="230" t="s">
        <x:v>7755</x:v>
      </x:c>
      <x:c r="E306" s="195" t="s">
        <x:v>4428</x:v>
      </x:c>
      <x:c r="F306" s="194" t="s">
        <x:v>4621</x:v>
      </x:c>
      <x:c r="G306" s="194">
        <x:v>1</x:v>
      </x:c>
      <x:c r="H306" s="194" t="s">
        <x:v>7755</x:v>
      </x:c>
    </x:row>
    <x:row r="307" spans="3:8">
      <x:c r="C307" s="396" t="s">
        <x:v>6631</x:v>
      </x:c>
      <x:c r="D307" s="230" t="s">
        <x:v>7755</x:v>
      </x:c>
      <x:c r="E307" s="195" t="s">
        <x:v>6631</x:v>
      </x:c>
      <x:c r="F307" s="194" t="s">
        <x:v>4629</x:v>
      </x:c>
      <x:c r="G307" s="194">
        <x:v>1</x:v>
      </x:c>
      <x:c r="H307" s="194" t="s">
        <x:v>7755</x:v>
      </x:c>
    </x:row>
    <x:row r="308" spans="3:8">
      <x:c r="C308" s="396" t="s">
        <x:v>9071</x:v>
      </x:c>
      <x:c r="D308" s="230" t="s">
        <x:v>4958</x:v>
      </x:c>
      <x:c r="E308" s="355" t="s">
        <x:v>4482</x:v>
      </x:c>
      <x:c r="F308" s="356" t="s">
        <x:v>3016</x:v>
      </x:c>
      <x:c r="G308" s="356">
        <x:v>1</x:v>
      </x:c>
      <x:c r="H308" s="194" t="s">
        <x:v>4958</x:v>
      </x:c>
    </x:row>
    <x:row r="309" spans="3:8">
      <x:c r="C309" s="396" t="s">
        <x:v>8452</x:v>
      </x:c>
      <x:c r="D309" s="230" t="s">
        <x:v>7755</x:v>
      </x:c>
      <x:c r="E309" s="355" t="s">
        <x:v>5726</x:v>
      </x:c>
      <x:c r="F309" s="356" t="s">
        <x:v>3016</x:v>
      </x:c>
      <x:c r="G309" s="356">
        <x:v>1</x:v>
      </x:c>
      <x:c r="H309" s="194" t="s">
        <x:v>7755</x:v>
      </x:c>
    </x:row>
    <x:row r="310" spans="1:8">
      <x:c r="A310" s="397">
        <x:v>45887</x:v>
      </x:c>
      <x:c r="B310" s="230" t="s">
        <x:v>7737</x:v>
      </x:c>
      <x:c r="C310" s="396" t="s">
        <x:v>4374</x:v>
      </x:c>
      <x:c r="D310" s="230" t="s">
        <x:v>7755</x:v>
      </x:c>
      <x:c r="E310" s="355" t="s">
        <x:v>5902</x:v>
      </x:c>
      <x:c r="F310" s="356" t="s">
        <x:v>3016</x:v>
      </x:c>
      <x:c r="G310" s="356">
        <x:v>1</x:v>
      </x:c>
      <x:c r="H310" s="194" t="s">
        <x:v>7755</x:v>
      </x:c>
    </x:row>
    <x:row r="311" spans="3:8">
      <x:c r="C311" s="396" t="s">
        <x:v>6594</x:v>
      </x:c>
      <x:c r="D311" s="230" t="s">
        <x:v>7755</x:v>
      </x:c>
      <x:c r="E311" s="195" t="s">
        <x:v>6594</x:v>
      </x:c>
      <x:c r="F311" s="194" t="s">
        <x:v>2999</x:v>
      </x:c>
      <x:c r="G311" s="194">
        <x:v>1</x:v>
      </x:c>
      <x:c r="H311" s="194" t="s">
        <x:v>7755</x:v>
      </x:c>
    </x:row>
    <x:row r="312" spans="3:8">
      <x:c r="C312" s="396" t="s">
        <x:v>6850</x:v>
      </x:c>
      <x:c r="D312" s="230" t="s">
        <x:v>4958</x:v>
      </x:c>
      <x:c r="E312" s="195" t="s">
        <x:v>6850</x:v>
      </x:c>
      <x:c r="F312" s="194" t="s">
        <x:v>3016</x:v>
      </x:c>
      <x:c r="G312" s="194">
        <x:v>1</x:v>
      </x:c>
      <x:c r="H312" s="194" t="s">
        <x:v>4958</x:v>
      </x:c>
    </x:row>
    <x:row r="313" spans="3:8">
      <x:c r="C313" s="396" t="s">
        <x:v>4502</x:v>
      </x:c>
      <x:c r="D313" s="230" t="s">
        <x:v>4958</x:v>
      </x:c>
      <x:c r="E313" s="195" t="s">
        <x:v>4502</x:v>
      </x:c>
      <x:c r="F313" s="194" t="s">
        <x:v>4629</x:v>
      </x:c>
      <x:c r="G313" s="194">
        <x:v>1</x:v>
      </x:c>
      <x:c r="H313" s="194" t="s">
        <x:v>4958</x:v>
      </x:c>
    </x:row>
    <x:row r="314" spans="3:8">
      <x:c r="C314" s="396" t="s">
        <x:v>4216</x:v>
      </x:c>
      <x:c r="D314" s="230" t="s">
        <x:v>7755</x:v>
      </x:c>
      <x:c r="E314" s="236" t="s">
        <x:v>4216</x:v>
      </x:c>
      <x:c r="F314" s="237" t="s">
        <x:v>3050</x:v>
      </x:c>
      <x:c r="G314" s="237">
        <x:v>1</x:v>
      </x:c>
      <x:c r="H314" s="194" t="s">
        <x:v>7755</x:v>
      </x:c>
    </x:row>
    <x:row r="315" spans="3:8">
      <x:c r="C315" s="396" t="s">
        <x:v>6624</x:v>
      </x:c>
      <x:c r="D315" s="230" t="s">
        <x:v>7755</x:v>
      </x:c>
      <x:c r="E315" s="233" t="s">
        <x:v>6624</x:v>
      </x:c>
      <x:c r="F315" s="234" t="s">
        <x:v>4629</x:v>
      </x:c>
      <x:c r="G315" s="234">
        <x:v>1</x:v>
      </x:c>
      <x:c r="H315" s="194" t="s">
        <x:v>7755</x:v>
      </x:c>
    </x:row>
    <x:row r="316" spans="5:9">
      <x:c r="E316" s="195">
        <x:v>12110401</x:v>
      </x:c>
      <x:c r="F316" s="194" t="s">
        <x:v>3016</x:v>
      </x:c>
      <x:c r="G316" s="194">
        <x:v>1</x:v>
      </x:c>
      <x:c r="H316" s="194" t="s">
        <x:v>7755</x:v>
      </x:c>
      <x:c r="I316" s="162" t="s">
        <x:v>502</x:v>
      </x:c>
    </x:row>
    <x:row r="317" spans="1:8">
      <x:c r="A317" s="397">
        <x:v>45888</x:v>
      </x:c>
      <x:c r="B317" s="230" t="s">
        <x:v>7779</x:v>
      </x:c>
      <x:c r="C317" s="396" t="s">
        <x:v>4617</x:v>
      </x:c>
      <x:c r="D317" s="230" t="s">
        <x:v>7755</x:v>
      </x:c>
      <x:c r="E317" s="195" t="s">
        <x:v>4617</x:v>
      </x:c>
      <x:c r="F317" s="194" t="s">
        <x:v>3016</x:v>
      </x:c>
      <x:c r="G317" s="194">
        <x:v>1</x:v>
      </x:c>
      <x:c r="H317" s="194" t="s">
        <x:v>7755</x:v>
      </x:c>
    </x:row>
    <x:row r="318" spans="3:8">
      <x:c r="C318" s="396" t="s">
        <x:v>4528</x:v>
      </x:c>
      <x:c r="D318" s="230" t="s">
        <x:v>4958</x:v>
      </x:c>
      <x:c r="E318" s="346" t="s">
        <x:v>4528</x:v>
      </x:c>
      <x:c r="F318" s="347" t="s">
        <x:v>3050</x:v>
      </x:c>
      <x:c r="G318" s="347">
        <x:v>1</x:v>
      </x:c>
      <x:c r="H318" s="194" t="s">
        <x:v>4958</x:v>
      </x:c>
    </x:row>
    <x:row r="319" spans="3:8">
      <x:c r="C319" s="396" t="s">
        <x:v>6869</x:v>
      </x:c>
      <x:c r="D319" s="230" t="s">
        <x:v>7755</x:v>
      </x:c>
      <x:c r="E319" s="195" t="s">
        <x:v>6869</x:v>
      </x:c>
      <x:c r="F319" s="194" t="s">
        <x:v>4621</x:v>
      </x:c>
      <x:c r="G319" s="194">
        <x:v>1</x:v>
      </x:c>
      <x:c r="H319" s="194" t="s">
        <x:v>7755</x:v>
      </x:c>
    </x:row>
    <x:row r="320" spans="3:8">
      <x:c r="C320" s="396" t="s">
        <x:v>2191</x:v>
      </x:c>
      <x:c r="D320" s="230" t="s">
        <x:v>4958</x:v>
      </x:c>
      <x:c r="E320" s="355" t="s">
        <x:v>2006</x:v>
      </x:c>
      <x:c r="F320" s="356" t="s">
        <x:v>3050</x:v>
      </x:c>
      <x:c r="G320" s="356">
        <x:v>1</x:v>
      </x:c>
      <x:c r="H320" s="194" t="s">
        <x:v>4958</x:v>
      </x:c>
    </x:row>
    <x:row r="321" spans="3:8">
      <x:c r="C321" s="396" t="s">
        <x:v>6243</x:v>
      </x:c>
      <x:c r="D321" s="230" t="s">
        <x:v>4958</x:v>
      </x:c>
      <x:c r="E321" s="195" t="s">
        <x:v>6243</x:v>
      </x:c>
      <x:c r="F321" s="194" t="s">
        <x:v>4629</x:v>
      </x:c>
      <x:c r="G321" s="194">
        <x:v>1</x:v>
      </x:c>
      <x:c r="H321" s="194" t="s">
        <x:v>4958</x:v>
      </x:c>
    </x:row>
    <x:row r="322" spans="3:8">
      <x:c r="C322" s="396" t="s">
        <x:v>3299</x:v>
      </x:c>
      <x:c r="D322" s="230" t="s">
        <x:v>7755</x:v>
      </x:c>
      <x:c r="E322" s="195" t="s">
        <x:v>3299</x:v>
      </x:c>
      <x:c r="F322" s="194" t="s">
        <x:v>3016</x:v>
      </x:c>
      <x:c r="G322" s="194">
        <x:v>1</x:v>
      </x:c>
      <x:c r="H322" s="194" t="s">
        <x:v>7755</x:v>
      </x:c>
    </x:row>
    <x:row r="323" spans="3:8">
      <x:c r="C323" s="396" t="s">
        <x:v>1887</x:v>
      </x:c>
      <x:c r="D323" s="230" t="s">
        <x:v>7755</x:v>
      </x:c>
      <x:c r="E323" s="346" t="s">
        <x:v>1887</x:v>
      </x:c>
      <x:c r="F323" s="347" t="s">
        <x:v>4629</x:v>
      </x:c>
      <x:c r="G323" s="347">
        <x:v>1</x:v>
      </x:c>
      <x:c r="H323" s="194" t="s">
        <x:v>7755</x:v>
      </x:c>
    </x:row>
    <x:row r="324" spans="3:8">
      <x:c r="C324" s="396" t="s">
        <x:v>6816</x:v>
      </x:c>
      <x:c r="D324" s="230" t="s">
        <x:v>4958</x:v>
      </x:c>
      <x:c r="E324" s="195" t="s">
        <x:v>6816</x:v>
      </x:c>
      <x:c r="F324" s="194" t="s">
        <x:v>4629</x:v>
      </x:c>
      <x:c r="G324" s="194">
        <x:v>1</x:v>
      </x:c>
      <x:c r="H324" s="194" t="s">
        <x:v>4958</x:v>
      </x:c>
    </x:row>
    <x:row r="325" spans="5:9">
      <x:c r="E325" s="195" t="s">
        <x:v>6020</x:v>
      </x:c>
      <x:c r="F325" s="194" t="s">
        <x:v>3050</x:v>
      </x:c>
      <x:c r="G325" s="194">
        <x:v>1</x:v>
      </x:c>
      <x:c r="H325" s="194" t="s">
        <x:v>4958</x:v>
      </x:c>
      <x:c r="I325" s="162" t="s">
        <x:v>4852</x:v>
      </x:c>
    </x:row>
    <x:row r="326" spans="5:9">
      <x:c r="E326" s="195">
        <x:v>2506050305</x:v>
      </x:c>
      <x:c r="F326" s="194" t="s">
        <x:v>4629</x:v>
      </x:c>
      <x:c r="G326" s="194">
        <x:v>5</x:v>
      </x:c>
      <x:c r="H326" s="194" t="s">
        <x:v>7755</x:v>
      </x:c>
      <x:c r="I326" s="162" t="s">
        <x:v>7275</x:v>
      </x:c>
    </x:row>
    <x:row r="327" spans="5:9">
      <x:c r="E327" s="195" t="s">
        <x:v>4474</x:v>
      </x:c>
      <x:c r="F327" s="194" t="s">
        <x:v>4621</x:v>
      </x:c>
      <x:c r="G327" s="194">
        <x:v>1</x:v>
      </x:c>
      <x:c r="H327" s="194" t="s">
        <x:v>7755</x:v>
      </x:c>
      <x:c r="I327" s="162" t="s">
        <x:v>7374</x:v>
      </x:c>
    </x:row>
    <x:row r="328" spans="5:9">
      <x:c r="E328" s="195" t="s">
        <x:v>1895</x:v>
      </x:c>
      <x:c r="F328" s="194" t="s">
        <x:v>4629</x:v>
      </x:c>
      <x:c r="G328" s="194">
        <x:v>4</x:v>
      </x:c>
      <x:c r="H328" s="194" t="s">
        <x:v>7755</x:v>
      </x:c>
      <x:c r="I328" s="158" t="s">
        <x:v>7374</x:v>
      </x:c>
    </x:row>
    <x:row r="329" spans="5:9">
      <x:c r="E329" s="195" t="s">
        <x:v>4551</x:v>
      </x:c>
      <x:c r="F329" s="194" t="s">
        <x:v>4629</x:v>
      </x:c>
      <x:c r="G329" s="194">
        <x:v>1</x:v>
      </x:c>
      <x:c r="H329" s="194" t="s">
        <x:v>7755</x:v>
      </x:c>
      <x:c r="I329" s="158" t="s">
        <x:v>7374</x:v>
      </x:c>
    </x:row>
    <x:row r="330" spans="5:9">
      <x:c r="E330" s="195" t="s">
        <x:v>6904</x:v>
      </x:c>
      <x:c r="F330" s="194" t="s">
        <x:v>4629</x:v>
      </x:c>
      <x:c r="G330" s="194">
        <x:v>1</x:v>
      </x:c>
      <x:c r="H330" s="194" t="s">
        <x:v>7755</x:v>
      </x:c>
      <x:c r="I330" s="158" t="s">
        <x:v>7374</x:v>
      </x:c>
    </x:row>
    <x:row r="331" spans="5:9">
      <x:c r="E331" s="195" t="s">
        <x:v>6095</x:v>
      </x:c>
      <x:c r="F331" s="194" t="s">
        <x:v>4629</x:v>
      </x:c>
      <x:c r="G331" s="194">
        <x:v>2</x:v>
      </x:c>
      <x:c r="H331" s="194" t="s">
        <x:v>7755</x:v>
      </x:c>
      <x:c r="I331" s="158" t="s">
        <x:v>7374</x:v>
      </x:c>
    </x:row>
    <x:row r="332" spans="5:9">
      <x:c r="E332" s="195" t="s">
        <x:v>9088</x:v>
      </x:c>
      <x:c r="F332" s="194" t="s">
        <x:v>3016</x:v>
      </x:c>
      <x:c r="G332" s="194">
        <x:v>6</x:v>
      </x:c>
      <x:c r="H332" s="194" t="s">
        <x:v>7755</x:v>
      </x:c>
      <x:c r="I332" s="158" t="s">
        <x:v>7374</x:v>
      </x:c>
    </x:row>
    <x:row r="333" spans="5:9">
      <x:c r="E333" s="195" t="s">
        <x:v>8631</x:v>
      </x:c>
      <x:c r="F333" s="194" t="s">
        <x:v>4629</x:v>
      </x:c>
      <x:c r="G333" s="194">
        <x:v>1</x:v>
      </x:c>
      <x:c r="H333" s="194" t="s">
        <x:v>7755</x:v>
      </x:c>
      <x:c r="I333" s="162" t="s">
        <x:v>2363</x:v>
      </x:c>
    </x:row>
    <x:row r="334" spans="1:8">
      <x:c r="A334" s="397">
        <x:v>45889</x:v>
      </x:c>
      <x:c r="B334" s="230" t="s">
        <x:v>7762</x:v>
      </x:c>
      <x:c r="C334" s="396" t="s">
        <x:v>6772</x:v>
      </x:c>
      <x:c r="D334" s="230" t="s">
        <x:v>4958</x:v>
      </x:c>
      <x:c r="E334" s="195" t="s">
        <x:v>6772</x:v>
      </x:c>
      <x:c r="F334" s="194" t="s">
        <x:v>3016</x:v>
      </x:c>
      <x:c r="G334" s="194">
        <x:v>1</x:v>
      </x:c>
      <x:c r="H334" s="194" t="s">
        <x:v>4958</x:v>
      </x:c>
    </x:row>
    <x:row r="335" spans="3:8">
      <x:c r="C335" s="396" t="s">
        <x:v>6764</x:v>
      </x:c>
      <x:c r="D335" s="230" t="s">
        <x:v>4958</x:v>
      </x:c>
      <x:c r="E335" s="195" t="s">
        <x:v>6764</x:v>
      </x:c>
      <x:c r="F335" s="194" t="s">
        <x:v>3016</x:v>
      </x:c>
      <x:c r="G335" s="194">
        <x:v>1</x:v>
      </x:c>
      <x:c r="H335" s="194" t="s">
        <x:v>4958</x:v>
      </x:c>
    </x:row>
    <x:row r="336" spans="3:8">
      <x:c r="C336" s="396" t="s">
        <x:v>6117</x:v>
      </x:c>
      <x:c r="D336" s="230" t="s">
        <x:v>4958</x:v>
      </x:c>
      <x:c r="E336" s="236" t="s">
        <x:v>6117</x:v>
      </x:c>
      <x:c r="F336" s="237" t="s">
        <x:v>3016</x:v>
      </x:c>
      <x:c r="G336" s="237">
        <x:v>2</x:v>
      </x:c>
      <x:c r="H336" s="194" t="s">
        <x:v>4958</x:v>
      </x:c>
    </x:row>
    <x:row r="337" spans="3:8">
      <x:c r="C337" s="396" t="s">
        <x:v>6754</x:v>
      </x:c>
      <x:c r="D337" s="230" t="s">
        <x:v>7755</x:v>
      </x:c>
      <x:c r="E337" s="195" t="s">
        <x:v>6754</x:v>
      </x:c>
      <x:c r="F337" s="194" t="s">
        <x:v>3016</x:v>
      </x:c>
      <x:c r="G337" s="194">
        <x:v>1</x:v>
      </x:c>
      <x:c r="H337" s="194" t="s">
        <x:v>7755</x:v>
      </x:c>
    </x:row>
    <x:row r="338" spans="1:8">
      <x:c r="A338" s="397">
        <x:v>45890</x:v>
      </x:c>
      <x:c r="B338" s="230" t="s">
        <x:v>7753</x:v>
      </x:c>
      <x:c r="C338" s="396" t="s">
        <x:v>4625</x:v>
      </x:c>
      <x:c r="D338" s="230" t="s">
        <x:v>7755</x:v>
      </x:c>
      <x:c r="E338" s="346" t="s">
        <x:v>4625</x:v>
      </x:c>
      <x:c r="F338" s="347" t="s">
        <x:v>4621</x:v>
      </x:c>
      <x:c r="G338" s="347">
        <x:v>1</x:v>
      </x:c>
      <x:c r="H338" s="194" t="s">
        <x:v>7755</x:v>
      </x:c>
    </x:row>
    <x:row r="339" spans="3:8">
      <x:c r="C339" s="396" t="s">
        <x:v>4161</x:v>
      </x:c>
      <x:c r="D339" s="230" t="s">
        <x:v>4958</x:v>
      </x:c>
      <x:c r="E339" s="195" t="s">
        <x:v>4161</x:v>
      </x:c>
      <x:c r="F339" s="194" t="s">
        <x:v>4629</x:v>
      </x:c>
      <x:c r="G339" s="194">
        <x:v>1</x:v>
      </x:c>
      <x:c r="H339" s="194" t="s">
        <x:v>4958</x:v>
      </x:c>
    </x:row>
    <x:row r="340" spans="3:8">
      <x:c r="C340" s="396" t="s">
        <x:v>3424</x:v>
      </x:c>
      <x:c r="D340" s="230" t="s">
        <x:v>7755</x:v>
      </x:c>
      <x:c r="E340" s="346" t="s">
        <x:v>3424</x:v>
      </x:c>
      <x:c r="F340" s="347" t="s">
        <x:v>4629</x:v>
      </x:c>
      <x:c r="G340" s="347">
        <x:v>1</x:v>
      </x:c>
      <x:c r="H340" s="194" t="s">
        <x:v>7755</x:v>
      </x:c>
    </x:row>
    <x:row r="341" spans="3:8">
      <x:c r="C341" s="396" t="s">
        <x:v>6772</x:v>
      </x:c>
      <x:c r="D341" s="230" t="s">
        <x:v>7755</x:v>
      </x:c>
      <x:c r="E341" s="195" t="s">
        <x:v>6772</x:v>
      </x:c>
      <x:c r="F341" s="194" t="s">
        <x:v>3050</x:v>
      </x:c>
      <x:c r="G341" s="194">
        <x:v>1</x:v>
      </x:c>
      <x:c r="H341" s="194" t="s">
        <x:v>7755</x:v>
      </x:c>
    </x:row>
    <x:row r="342" spans="3:8">
      <x:c r="C342" s="396" t="s">
        <x:v>6129</x:v>
      </x:c>
      <x:c r="D342" s="230" t="s">
        <x:v>4958</x:v>
      </x:c>
      <x:c r="E342" s="195" t="s">
        <x:v>6129</x:v>
      </x:c>
      <x:c r="F342" s="194" t="s">
        <x:v>2999</x:v>
      </x:c>
      <x:c r="G342" s="194">
        <x:v>1</x:v>
      </x:c>
      <x:c r="H342" s="194" t="s">
        <x:v>4958</x:v>
      </x:c>
    </x:row>
    <x:row r="343" spans="3:8">
      <x:c r="C343" s="396" t="s">
        <x:v>4604</x:v>
      </x:c>
      <x:c r="D343" s="230" t="s">
        <x:v>7755</x:v>
      </x:c>
      <x:c r="E343" s="236" t="s">
        <x:v>4604</x:v>
      </x:c>
      <x:c r="F343" s="237" t="s">
        <x:v>3050</x:v>
      </x:c>
      <x:c r="G343" s="237">
        <x:v>1</x:v>
      </x:c>
      <x:c r="H343" s="194" t="s">
        <x:v>7755</x:v>
      </x:c>
    </x:row>
    <x:row r="344" spans="5:9">
      <x:c r="E344" s="195" t="s">
        <x:v>4504</x:v>
      </x:c>
      <x:c r="F344" s="194" t="s">
        <x:v>3016</x:v>
      </x:c>
      <x:c r="G344" s="194">
        <x:v>1</x:v>
      </x:c>
      <x:c r="H344" s="194" t="s">
        <x:v>7755</x:v>
      </x:c>
      <x:c r="I344" s="162" t="s">
        <x:v>2363</x:v>
      </x:c>
    </x:row>
    <x:row r="345" spans="1:8">
      <x:c r="A345" s="397">
        <x:v>45891</x:v>
      </x:c>
      <x:c r="B345" s="230" t="s">
        <x:v>7716</x:v>
      </x:c>
      <x:c r="C345" s="396" t="s">
        <x:v>6760</x:v>
      </x:c>
      <x:c r="D345" s="230" t="s">
        <x:v>7755</x:v>
      </x:c>
      <x:c r="E345" s="346" t="s">
        <x:v>6760</x:v>
      </x:c>
      <x:c r="F345" s="347" t="s">
        <x:v>4629</x:v>
      </x:c>
      <x:c r="G345" s="347">
        <x:v>1</x:v>
      </x:c>
      <x:c r="H345" s="194" t="s">
        <x:v>7755</x:v>
      </x:c>
    </x:row>
    <x:row r="346" spans="3:8">
      <x:c r="C346" s="396" t="s">
        <x:v>4623</x:v>
      </x:c>
      <x:c r="D346" s="230" t="s">
        <x:v>7755</x:v>
      </x:c>
      <x:c r="E346" s="346" t="s">
        <x:v>4623</x:v>
      </x:c>
      <x:c r="F346" s="347" t="s">
        <x:v>3050</x:v>
      </x:c>
      <x:c r="G346" s="347">
        <x:v>1</x:v>
      </x:c>
      <x:c r="H346" s="194" t="s">
        <x:v>7755</x:v>
      </x:c>
    </x:row>
    <x:row r="347" spans="3:8">
      <x:c r="C347" s="396" t="s">
        <x:v>6780</x:v>
      </x:c>
      <x:c r="D347" s="230" t="s">
        <x:v>7755</x:v>
      </x:c>
      <x:c r="E347" s="236" t="s">
        <x:v>6780</x:v>
      </x:c>
      <x:c r="F347" s="237" t="s">
        <x:v>3050</x:v>
      </x:c>
      <x:c r="G347" s="237">
        <x:v>1</x:v>
      </x:c>
      <x:c r="H347" s="194" t="s">
        <x:v>7755</x:v>
      </x:c>
    </x:row>
    <x:row r="348" spans="3:8">
      <x:c r="C348" s="396" t="s">
        <x:v>8957</x:v>
      </x:c>
      <x:c r="D348" s="230" t="s">
        <x:v>7755</x:v>
      </x:c>
      <x:c r="E348" s="355" t="s">
        <x:v>8774</x:v>
      </x:c>
      <x:c r="F348" s="356" t="s">
        <x:v>3050</x:v>
      </x:c>
      <x:c r="G348" s="356">
        <x:v>1</x:v>
      </x:c>
      <x:c r="H348" s="194" t="s">
        <x:v>7755</x:v>
      </x:c>
    </x:row>
    <x:row r="349" spans="5:9">
      <x:c r="E349" s="195" t="s">
        <x:v>6657</x:v>
      </x:c>
      <x:c r="F349" s="194" t="s">
        <x:v>4629</x:v>
      </x:c>
      <x:c r="G349" s="194">
        <x:v>1</x:v>
      </x:c>
      <x:c r="H349" s="194" t="s">
        <x:v>4958</x:v>
      </x:c>
      <x:c r="I349" s="157" t="s">
        <x:v>2435</x:v>
      </x:c>
    </x:row>
    <x:row r="350" spans="1:8">
      <x:c r="A350" s="397">
        <x:v>45892</x:v>
      </x:c>
      <x:c r="B350" s="230" t="s">
        <x:v>7734</x:v>
      </x:c>
      <x:c r="C350" s="396" t="s">
        <x:v>6932</x:v>
      </x:c>
      <x:c r="D350" s="230" t="s">
        <x:v>7755</x:v>
      </x:c>
      <x:c r="E350" s="195" t="s">
        <x:v>6932</x:v>
      </x:c>
      <x:c r="F350" s="194" t="s">
        <x:v>4621</x:v>
      </x:c>
      <x:c r="G350" s="194">
        <x:v>1</x:v>
      </x:c>
      <x:c r="H350" s="194" t="s">
        <x:v>7755</x:v>
      </x:c>
    </x:row>
    <x:row r="351" spans="3:8">
      <x:c r="C351" s="396" t="s">
        <x:v>4607</x:v>
      </x:c>
      <x:c r="D351" s="230" t="s">
        <x:v>4958</x:v>
      </x:c>
      <x:c r="E351" s="195" t="s">
        <x:v>4607</x:v>
      </x:c>
      <x:c r="F351" s="194" t="s">
        <x:v>4621</x:v>
      </x:c>
      <x:c r="G351" s="194">
        <x:v>1</x:v>
      </x:c>
      <x:c r="H351" s="194" t="s">
        <x:v>4958</x:v>
      </x:c>
    </x:row>
    <x:row r="352" spans="3:8">
      <x:c r="C352" s="396" t="s">
        <x:v>6209</x:v>
      </x:c>
      <x:c r="D352" s="230" t="s">
        <x:v>4958</x:v>
      </x:c>
      <x:c r="E352" s="346" t="s">
        <x:v>6209</x:v>
      </x:c>
      <x:c r="F352" s="347" t="s">
        <x:v>3044</x:v>
      </x:c>
      <x:c r="G352" s="347">
        <x:v>1</x:v>
      </x:c>
      <x:c r="H352" s="194" t="s">
        <x:v>7755</x:v>
      </x:c>
    </x:row>
    <x:row r="353" spans="3:8">
      <x:c r="C353" s="396" t="s">
        <x:v>6686</x:v>
      </x:c>
      <x:c r="D353" s="230" t="s">
        <x:v>4958</x:v>
      </x:c>
      <x:c r="E353" s="236" t="s">
        <x:v>6686</x:v>
      </x:c>
      <x:c r="F353" s="237" t="s">
        <x:v>2999</x:v>
      </x:c>
      <x:c r="G353" s="237">
        <x:v>1</x:v>
      </x:c>
      <x:c r="H353" s="194" t="s">
        <x:v>4958</x:v>
      </x:c>
    </x:row>
    <x:row r="354" spans="3:4">
      <x:c r="C354" s="396" t="s">
        <x:v>1848</x:v>
      </x:c>
      <x:c r="D354" s="230" t="s">
        <x:v>7755</x:v>
      </x:c>
    </x:row>
    <x:row r="355" spans="3:8">
      <x:c r="C355" s="396" t="s">
        <x:v>1916</x:v>
      </x:c>
      <x:c r="D355" s="230" t="s">
        <x:v>4958</x:v>
      </x:c>
      <x:c r="E355" s="195" t="s">
        <x:v>1916</x:v>
      </x:c>
      <x:c r="F355" s="194" t="s">
        <x:v>3050</x:v>
      </x:c>
      <x:c r="G355" s="194">
        <x:v>2</x:v>
      </x:c>
      <x:c r="H355" s="194" t="s">
        <x:v>4958</x:v>
      </x:c>
    </x:row>
    <x:row r="356" spans="3:8">
      <x:c r="C356" s="396" t="s">
        <x:v>6212</x:v>
      </x:c>
      <x:c r="D356" s="230" t="s">
        <x:v>4958</x:v>
      </x:c>
      <x:c r="E356" s="236" t="s">
        <x:v>6212</x:v>
      </x:c>
      <x:c r="F356" s="237" t="s">
        <x:v>3044</x:v>
      </x:c>
      <x:c r="G356" s="237">
        <x:v>2</x:v>
      </x:c>
      <x:c r="H356" s="194" t="s">
        <x:v>4958</x:v>
      </x:c>
    </x:row>
    <x:row r="357" spans="3:8">
      <x:c r="C357" s="396" t="s">
        <x:v>3315</x:v>
      </x:c>
      <x:c r="D357" s="230" t="s">
        <x:v>7755</x:v>
      </x:c>
      <x:c r="E357" s="195" t="s">
        <x:v>3315</x:v>
      </x:c>
      <x:c r="F357" s="194" t="s">
        <x:v>4629</x:v>
      </x:c>
      <x:c r="G357" s="194">
        <x:v>1</x:v>
      </x:c>
      <x:c r="H357" s="194" t="s">
        <x:v>7755</x:v>
      </x:c>
    </x:row>
    <x:row r="358" spans="3:8">
      <x:c r="C358" s="396" t="s">
        <x:v>8973</x:v>
      </x:c>
      <x:c r="D358" s="230" t="s">
        <x:v>4958</x:v>
      </x:c>
      <x:c r="E358" s="355" t="s">
        <x:v>2263</x:v>
      </x:c>
      <x:c r="F358" s="356" t="s">
        <x:v>4621</x:v>
      </x:c>
      <x:c r="G358" s="356">
        <x:v>1</x:v>
      </x:c>
      <x:c r="H358" s="194" t="s">
        <x:v>4958</x:v>
      </x:c>
    </x:row>
    <x:row r="359" spans="3:8">
      <x:c r="C359" s="396" t="s">
        <x:v>5851</x:v>
      </x:c>
      <x:c r="D359" s="230" t="s">
        <x:v>4958</x:v>
      </x:c>
      <x:c r="E359" s="355" t="s">
        <x:v>6004</x:v>
      </x:c>
      <x:c r="F359" s="356" t="s">
        <x:v>3050</x:v>
      </x:c>
      <x:c r="G359" s="356">
        <x:v>1</x:v>
      </x:c>
      <x:c r="H359" s="194" t="s">
        <x:v>4958</x:v>
      </x:c>
    </x:row>
    <x:row r="360" spans="5:8">
      <x:c r="E360" s="236" t="s">
        <x:v>3365</x:v>
      </x:c>
      <x:c r="F360" s="237" t="s">
        <x:v>4621</x:v>
      </x:c>
      <x:c r="G360" s="237">
        <x:v>1</x:v>
      </x:c>
      <x:c r="H360" s="194" t="s">
        <x:v>4958</x:v>
      </x:c>
    </x:row>
    <x:row r="361" spans="5:9">
      <x:c r="E361" s="195" t="s">
        <x:v>4240</x:v>
      </x:c>
      <x:c r="H361" s="194" t="s">
        <x:v>4958</x:v>
      </x:c>
      <x:c r="I361" s="162" t="s">
        <x:v>8856</x:v>
      </x:c>
    </x:row>
    <x:row r="362" spans="5:9">
      <x:c r="E362" s="195" t="s">
        <x:v>8372</x:v>
      </x:c>
      <x:c r="H362" s="194" t="s">
        <x:v>7755</x:v>
      </x:c>
      <x:c r="I362" s="156" t="s">
        <x:v>8856</x:v>
      </x:c>
    </x:row>
    <x:row r="363" spans="5:9">
      <x:c r="E363" s="195" t="s">
        <x:v>3288</x:v>
      </x:c>
      <x:c r="H363" s="194" t="s">
        <x:v>7755</x:v>
      </x:c>
      <x:c r="I363" s="156" t="s">
        <x:v>8856</x:v>
      </x:c>
    </x:row>
    <x:row r="364" spans="5:9">
      <x:c r="E364" s="195" t="s">
        <x:v>3290</x:v>
      </x:c>
      <x:c r="H364" s="194" t="s">
        <x:v>4958</x:v>
      </x:c>
      <x:c r="I364" s="156" t="s">
        <x:v>8856</x:v>
      </x:c>
    </x:row>
    <x:row r="365" spans="5:9">
      <x:c r="E365" s="195" t="s">
        <x:v>2341</x:v>
      </x:c>
      <x:c r="H365" s="194" t="s">
        <x:v>4958</x:v>
      </x:c>
      <x:c r="I365" s="156" t="s">
        <x:v>8856</x:v>
      </x:c>
    </x:row>
    <x:row r="366" spans="5:9">
      <x:c r="E366" s="195" t="s">
        <x:v>2130</x:v>
      </x:c>
      <x:c r="H366" s="194" t="s">
        <x:v>7755</x:v>
      </x:c>
      <x:c r="I366" s="162" t="s">
        <x:v>4153</x:v>
      </x:c>
    </x:row>
    <x:row r="367" spans="1:8">
      <x:c r="A367" s="397">
        <x:v>45893</x:v>
      </x:c>
      <x:c r="B367" s="230" t="s">
        <x:v>7772</x:v>
      </x:c>
      <x:c r="C367" s="396" t="s">
        <x:v>3283</x:v>
      </x:c>
      <x:c r="D367" s="230" t="s">
        <x:v>4958</x:v>
      </x:c>
      <x:c r="E367" s="233" t="s">
        <x:v>3283</x:v>
      </x:c>
      <x:c r="F367" s="234" t="s">
        <x:v>4621</x:v>
      </x:c>
      <x:c r="G367" s="234">
        <x:v>1</x:v>
      </x:c>
      <x:c r="H367" s="194" t="s">
        <x:v>4958</x:v>
      </x:c>
    </x:row>
    <x:row r="368" spans="3:8">
      <x:c r="C368" s="396" t="s">
        <x:v>1850</x:v>
      </x:c>
      <x:c r="D368" s="230" t="s">
        <x:v>4958</x:v>
      </x:c>
      <x:c r="E368" s="236" t="s">
        <x:v>1850</x:v>
      </x:c>
      <x:c r="F368" s="237" t="s">
        <x:v>3050</x:v>
      </x:c>
      <x:c r="G368" s="237">
        <x:v>1</x:v>
      </x:c>
      <x:c r="H368" s="194" t="s">
        <x:v>4958</x:v>
      </x:c>
    </x:row>
    <x:row r="369" spans="3:8">
      <x:c r="C369" s="396" t="s">
        <x:v>6586</x:v>
      </x:c>
      <x:c r="D369" s="230" t="s">
        <x:v>4958</x:v>
      </x:c>
      <x:c r="E369" s="195" t="s">
        <x:v>6586</x:v>
      </x:c>
      <x:c r="F369" s="194" t="s">
        <x:v>3044</x:v>
      </x:c>
      <x:c r="G369" s="194">
        <x:v>1</x:v>
      </x:c>
      <x:c r="H369" s="194" t="s">
        <x:v>4958</x:v>
      </x:c>
    </x:row>
    <x:row r="370" spans="3:8">
      <x:c r="C370" s="396" t="s">
        <x:v>4748</x:v>
      </x:c>
      <x:c r="D370" s="230" t="s">
        <x:v>4958</x:v>
      </x:c>
      <x:c r="E370" s="195" t="s">
        <x:v>4748</x:v>
      </x:c>
      <x:c r="F370" s="194" t="s">
        <x:v>3050</x:v>
      </x:c>
      <x:c r="G370" s="194">
        <x:v>1</x:v>
      </x:c>
      <x:c r="H370" s="194" t="s">
        <x:v>4958</x:v>
      </x:c>
    </x:row>
    <x:row r="371" spans="3:8">
      <x:c r="C371" s="396" t="s">
        <x:v>3290</x:v>
      </x:c>
      <x:c r="D371" s="230" t="s">
        <x:v>7755</x:v>
      </x:c>
      <x:c r="E371" s="440" t="s">
        <x:v>3290</x:v>
      </x:c>
      <x:c r="F371" s="441" t="s">
        <x:v>2999</x:v>
      </x:c>
      <x:c r="G371" s="441">
        <x:v>1</x:v>
      </x:c>
      <x:c r="H371" s="194" t="s">
        <x:v>7755</x:v>
      </x:c>
    </x:row>
    <x:row r="372" spans="3:8">
      <x:c r="C372" s="396" t="s">
        <x:v>8850</x:v>
      </x:c>
      <x:c r="D372" s="230" t="s">
        <x:v>4958</x:v>
      </x:c>
      <x:c r="E372" s="355" t="s">
        <x:v>5888</x:v>
      </x:c>
      <x:c r="F372" s="356" t="s">
        <x:v>4621</x:v>
      </x:c>
      <x:c r="G372" s="356">
        <x:v>1</x:v>
      </x:c>
      <x:c r="H372" s="194" t="s">
        <x:v>4958</x:v>
      </x:c>
    </x:row>
    <x:row r="373" spans="3:8">
      <x:c r="C373" s="396" t="s">
        <x:v>1916</x:v>
      </x:c>
      <x:c r="D373" s="230" t="s">
        <x:v>7755</x:v>
      </x:c>
      <x:c r="E373" s="236" t="s">
        <x:v>1916</x:v>
      </x:c>
      <x:c r="F373" s="237" t="s">
        <x:v>3050</x:v>
      </x:c>
      <x:c r="G373" s="237">
        <x:v>1</x:v>
      </x:c>
      <x:c r="H373" s="194" t="s">
        <x:v>7755</x:v>
      </x:c>
    </x:row>
    <x:row r="374" spans="3:8">
      <x:c r="C374" s="396" t="s">
        <x:v>8177</x:v>
      </x:c>
      <x:c r="D374" s="230" t="s">
        <x:v>7755</x:v>
      </x:c>
      <x:c r="E374" s="195" t="s">
        <x:v>5816</x:v>
      </x:c>
      <x:c r="F374" s="194" t="s">
        <x:v>2999</x:v>
      </x:c>
      <x:c r="G374" s="194">
        <x:v>1</x:v>
      </x:c>
      <x:c r="H374" s="194" t="s">
        <x:v>7755</x:v>
      </x:c>
    </x:row>
    <x:row r="375" spans="3:8">
      <x:c r="C375" s="396" t="s">
        <x:v>8711</x:v>
      </x:c>
      <x:c r="D375" s="230" t="s">
        <x:v>7755</x:v>
      </x:c>
      <x:c r="E375" s="346" t="s">
        <x:v>5920</x:v>
      </x:c>
      <x:c r="F375" s="347" t="s">
        <x:v>4629</x:v>
      </x:c>
      <x:c r="G375" s="347">
        <x:v>1</x:v>
      </x:c>
      <x:c r="H375" s="194" t="s">
        <x:v>7755</x:v>
      </x:c>
    </x:row>
    <x:row r="376" spans="3:8">
      <x:c r="C376" s="396" t="s">
        <x:v>1799</x:v>
      </x:c>
      <x:c r="D376" s="230" t="s">
        <x:v>7755</x:v>
      </x:c>
      <x:c r="E376" s="195" t="s">
        <x:v>1799</x:v>
      </x:c>
      <x:c r="F376" s="194" t="s">
        <x:v>3016</x:v>
      </x:c>
      <x:c r="G376" s="194">
        <x:v>1</x:v>
      </x:c>
      <x:c r="H376" s="194" t="s">
        <x:v>7755</x:v>
      </x:c>
    </x:row>
    <x:row r="377" spans="3:8">
      <x:c r="C377" s="396" t="s">
        <x:v>8712</x:v>
      </x:c>
      <x:c r="D377" s="230" t="s">
        <x:v>7755</x:v>
      </x:c>
      <x:c r="E377" s="346" t="s">
        <x:v>4207</x:v>
      </x:c>
      <x:c r="F377" s="347" t="s">
        <x:v>4621</x:v>
      </x:c>
      <x:c r="G377" s="347">
        <x:v>1</x:v>
      </x:c>
      <x:c r="H377" s="194" t="s">
        <x:v>7755</x:v>
      </x:c>
    </x:row>
    <x:row r="378" spans="3:8">
      <x:c r="C378" s="396" t="s">
        <x:v>2292</x:v>
      </x:c>
      <x:c r="D378" s="230" t="s">
        <x:v>4958</x:v>
      </x:c>
      <x:c r="E378" s="195" t="s">
        <x:v>2333</x:v>
      </x:c>
      <x:c r="F378" s="194" t="s">
        <x:v>3050</x:v>
      </x:c>
      <x:c r="G378" s="194">
        <x:v>1</x:v>
      </x:c>
      <x:c r="H378" s="194" t="s">
        <x:v>4958</x:v>
      </x:c>
    </x:row>
    <x:row r="379" spans="5:8">
      <x:c r="E379" s="195" t="s">
        <x:v>3353</x:v>
      </x:c>
      <x:c r="F379" s="194" t="s">
        <x:v>2999</x:v>
      </x:c>
      <x:c r="G379" s="194">
        <x:v>1</x:v>
      </x:c>
      <x:c r="H379" s="194" t="s">
        <x:v>4958</x:v>
      </x:c>
    </x:row>
    <x:row r="380" spans="5:9">
      <x:c r="E380" s="355" t="s">
        <x:v>2323</x:v>
      </x:c>
      <x:c r="F380" s="356" t="s">
        <x:v>3016</x:v>
      </x:c>
      <x:c r="G380" s="356">
        <x:v>1</x:v>
      </x:c>
      <x:c r="H380" s="194" t="s">
        <x:v>4958</x:v>
      </x:c>
      <x:c r="I380" s="155" t="s">
        <x:v>2435</x:v>
      </x:c>
    </x:row>
    <x:row r="381" spans="1:8">
      <x:c r="A381" s="397">
        <x:v>45894</x:v>
      </x:c>
      <x:c r="B381" s="230" t="s">
        <x:v>7737</x:v>
      </x:c>
      <x:c r="C381" s="396" t="s">
        <x:v>2102</x:v>
      </x:c>
      <x:c r="D381" s="230" t="s">
        <x:v>4958</x:v>
      </x:c>
      <x:c r="E381" s="346" t="s">
        <x:v>9084</x:v>
      </x:c>
      <x:c r="F381" s="347" t="s">
        <x:v>3050</x:v>
      </x:c>
      <x:c r="G381" s="347">
        <x:v>1</x:v>
      </x:c>
      <x:c r="H381" s="194" t="s">
        <x:v>4958</x:v>
      </x:c>
    </x:row>
    <x:row r="382" spans="3:8">
      <x:c r="C382" s="396" t="s">
        <x:v>4651</x:v>
      </x:c>
      <x:c r="D382" s="230" t="s">
        <x:v>4958</x:v>
      </x:c>
      <x:c r="E382" s="440" t="s">
        <x:v>4651</x:v>
      </x:c>
      <x:c r="F382" s="441" t="s">
        <x:v>3050</x:v>
      </x:c>
      <x:c r="G382" s="441">
        <x:v>1</x:v>
      </x:c>
      <x:c r="H382" s="194" t="s">
        <x:v>4958</x:v>
      </x:c>
    </x:row>
    <x:row r="383" spans="3:8">
      <x:c r="C383" s="396" t="s">
        <x:v>9087</x:v>
      </x:c>
      <x:c r="D383" s="230" t="s">
        <x:v>7755</x:v>
      </x:c>
      <x:c r="E383" s="346" t="s">
        <x:v>6025</x:v>
      </x:c>
      <x:c r="F383" s="347" t="s">
        <x:v>3016</x:v>
      </x:c>
      <x:c r="G383" s="347">
        <x:v>1</x:v>
      </x:c>
      <x:c r="H383" s="194" t="s">
        <x:v>7755</x:v>
      </x:c>
    </x:row>
    <x:row r="384" spans="3:8">
      <x:c r="C384" s="396" t="s">
        <x:v>6285</x:v>
      </x:c>
      <x:c r="D384" s="230" t="s">
        <x:v>7755</x:v>
      </x:c>
      <x:c r="E384" s="440" t="s">
        <x:v>6285</x:v>
      </x:c>
      <x:c r="F384" s="441" t="s">
        <x:v>3050</x:v>
      </x:c>
      <x:c r="G384" s="441">
        <x:v>1</x:v>
      </x:c>
      <x:c r="H384" s="194" t="s">
        <x:v>4958</x:v>
      </x:c>
    </x:row>
    <x:row r="385" spans="3:8">
      <x:c r="C385" s="396" t="s">
        <x:v>6801</x:v>
      </x:c>
      <x:c r="D385" s="230" t="s">
        <x:v>4958</x:v>
      </x:c>
      <x:c r="E385" s="236" t="s">
        <x:v>6801</x:v>
      </x:c>
      <x:c r="F385" s="237" t="s">
        <x:v>4621</x:v>
      </x:c>
      <x:c r="G385" s="237">
        <x:v>1</x:v>
      </x:c>
      <x:c r="H385" s="194" t="s">
        <x:v>4958</x:v>
      </x:c>
    </x:row>
    <x:row r="386" spans="3:8">
      <x:c r="C386" s="396" t="s">
        <x:v>4381</x:v>
      </x:c>
      <x:c r="D386" s="230" t="s">
        <x:v>4958</x:v>
      </x:c>
      <x:c r="E386" s="355" t="s">
        <x:v>4275</x:v>
      </x:c>
      <x:c r="F386" s="356" t="s">
        <x:v>3050</x:v>
      </x:c>
      <x:c r="G386" s="356">
        <x:v>1</x:v>
      </x:c>
      <x:c r="H386" s="194" t="s">
        <x:v>4958</x:v>
      </x:c>
    </x:row>
    <x:row r="387" spans="3:8">
      <x:c r="C387" s="396" t="s">
        <x:v>5954</x:v>
      </x:c>
      <x:c r="D387" s="230" t="s">
        <x:v>4958</x:v>
      </x:c>
      <x:c r="E387" s="355" t="s">
        <x:v>8425</x:v>
      </x:c>
      <x:c r="F387" s="356" t="s">
        <x:v>3050</x:v>
      </x:c>
      <x:c r="G387" s="356">
        <x:v>1</x:v>
      </x:c>
      <x:c r="H387" s="194" t="s">
        <x:v>4958</x:v>
      </x:c>
    </x:row>
    <x:row r="388" spans="3:8">
      <x:c r="C388" s="396" t="s">
        <x:v>4647</x:v>
      </x:c>
      <x:c r="D388" s="230" t="s">
        <x:v>7755</x:v>
      </x:c>
      <x:c r="E388" s="195" t="s">
        <x:v>4647</x:v>
      </x:c>
      <x:c r="F388" s="194" t="s">
        <x:v>3050</x:v>
      </x:c>
      <x:c r="G388" s="194">
        <x:v>1</x:v>
      </x:c>
      <x:c r="H388" s="194" t="s">
        <x:v>7755</x:v>
      </x:c>
    </x:row>
    <x:row r="389" spans="5:9">
      <x:c r="E389" s="355" t="s">
        <x:v>6058</x:v>
      </x:c>
      <x:c r="F389" s="356" t="s">
        <x:v>4629</x:v>
      </x:c>
      <x:c r="G389" s="356">
        <x:v>1</x:v>
      </x:c>
      <x:c r="H389" s="194" t="s">
        <x:v>7755</x:v>
      </x:c>
      <x:c r="I389" s="154" t="s">
        <x:v>546</x:v>
      </x:c>
    </x:row>
    <x:row r="390" spans="1:8">
      <x:c r="A390" s="397">
        <x:v>45895</x:v>
      </x:c>
      <x:c r="B390" s="230" t="s">
        <x:v>7779</x:v>
      </x:c>
      <x:c r="C390" s="396" t="s">
        <x:v>6651</x:v>
      </x:c>
      <x:c r="D390" s="230" t="s">
        <x:v>7755</x:v>
      </x:c>
      <x:c r="E390" s="236" t="s">
        <x:v>6651</x:v>
      </x:c>
      <x:c r="F390" s="237" t="s">
        <x:v>4621</x:v>
      </x:c>
      <x:c r="G390" s="237">
        <x:v>1</x:v>
      </x:c>
      <x:c r="H390" s="194" t="s">
        <x:v>7755</x:v>
      </x:c>
    </x:row>
    <x:row r="391" spans="3:8">
      <x:c r="C391" s="396" t="s">
        <x:v>1792</x:v>
      </x:c>
      <x:c r="D391" s="230" t="s">
        <x:v>4958</x:v>
      </x:c>
      <x:c r="E391" s="236" t="s">
        <x:v>1792</x:v>
      </x:c>
      <x:c r="F391" s="237" t="s">
        <x:v>4629</x:v>
      </x:c>
      <x:c r="G391" s="237">
        <x:v>1</x:v>
      </x:c>
      <x:c r="H391" s="194" t="s">
        <x:v>4958</x:v>
      </x:c>
    </x:row>
    <x:row r="392" spans="3:8">
      <x:c r="C392" s="396" t="s">
        <x:v>8973</x:v>
      </x:c>
      <x:c r="D392" s="230" t="s">
        <x:v>7755</x:v>
      </x:c>
      <x:c r="E392" s="346" t="s">
        <x:v>2263</x:v>
      </x:c>
      <x:c r="F392" s="347" t="s">
        <x:v>4621</x:v>
      </x:c>
      <x:c r="G392" s="347">
        <x:v>1</x:v>
      </x:c>
      <x:c r="H392" s="194" t="s">
        <x:v>7755</x:v>
      </x:c>
    </x:row>
    <x:row r="393" spans="3:8">
      <x:c r="C393" s="396" t="s">
        <x:v>6686</x:v>
      </x:c>
      <x:c r="D393" s="230" t="s">
        <x:v>7755</x:v>
      </x:c>
      <x:c r="E393" s="233" t="s">
        <x:v>6686</x:v>
      </x:c>
      <x:c r="F393" s="234" t="s">
        <x:v>2999</x:v>
      </x:c>
      <x:c r="G393" s="234">
        <x:v>1</x:v>
      </x:c>
      <x:c r="H393" s="194" t="s">
        <x:v>7755</x:v>
      </x:c>
    </x:row>
    <x:row r="394" spans="3:8">
      <x:c r="C394" s="396" t="s">
        <x:v>3393</x:v>
      </x:c>
      <x:c r="D394" s="230" t="s">
        <x:v>4958</x:v>
      </x:c>
      <x:c r="E394" s="233" t="s">
        <x:v>3393</x:v>
      </x:c>
      <x:c r="F394" s="234" t="s">
        <x:v>3016</x:v>
      </x:c>
      <x:c r="G394" s="234">
        <x:v>1</x:v>
      </x:c>
      <x:c r="H394" s="194" t="s">
        <x:v>4958</x:v>
      </x:c>
    </x:row>
    <x:row r="395" spans="3:8">
      <x:c r="C395" s="396" t="s">
        <x:v>4503</x:v>
      </x:c>
      <x:c r="D395" s="230" t="s">
        <x:v>7755</x:v>
      </x:c>
      <x:c r="E395" s="233" t="s">
        <x:v>4503</x:v>
      </x:c>
      <x:c r="F395" s="234" t="s">
        <x:v>4621</x:v>
      </x:c>
      <x:c r="G395" s="234">
        <x:v>1</x:v>
      </x:c>
      <x:c r="H395" s="194" t="s">
        <x:v>7755</x:v>
      </x:c>
    </x:row>
    <x:row r="396" spans="3:8">
      <x:c r="C396" s="396" t="s">
        <x:v>5698</x:v>
      </x:c>
      <x:c r="D396" s="230" t="s">
        <x:v>4958</x:v>
      </x:c>
      <x:c r="E396" s="346" t="s">
        <x:v>8729</x:v>
      </x:c>
      <x:c r="F396" s="347" t="s">
        <x:v>4629</x:v>
      </x:c>
      <x:c r="G396" s="347">
        <x:v>1</x:v>
      </x:c>
      <x:c r="H396" s="194" t="s">
        <x:v>4958</x:v>
      </x:c>
    </x:row>
    <x:row r="397" spans="3:8">
      <x:c r="C397" s="396" t="s">
        <x:v>5925</x:v>
      </x:c>
      <x:c r="D397" s="230" t="s">
        <x:v>4958</x:v>
      </x:c>
      <x:c r="E397" s="257" t="s">
        <x:v>9016</x:v>
      </x:c>
      <x:c r="F397" s="258" t="s">
        <x:v>3050</x:v>
      </x:c>
      <x:c r="G397" s="258">
        <x:v>1</x:v>
      </x:c>
      <x:c r="H397" s="194" t="s">
        <x:v>4958</x:v>
      </x:c>
    </x:row>
    <x:row r="398" spans="3:8">
      <x:c r="C398" s="396" t="s">
        <x:v>1826</x:v>
      </x:c>
      <x:c r="D398" s="230" t="s">
        <x:v>7755</x:v>
      </x:c>
      <x:c r="E398" s="233" t="s">
        <x:v>1826</x:v>
      </x:c>
      <x:c r="F398" s="234" t="s">
        <x:v>4621</x:v>
      </x:c>
      <x:c r="G398" s="234">
        <x:v>1</x:v>
      </x:c>
      <x:c r="H398" s="194" t="s">
        <x:v>7755</x:v>
      </x:c>
    </x:row>
    <x:row r="399" spans="3:8">
      <x:c r="C399" s="396" t="s">
        <x:v>4599</x:v>
      </x:c>
      <x:c r="D399" s="230" t="s">
        <x:v>7755</x:v>
      </x:c>
      <x:c r="E399" s="233" t="s">
        <x:v>4599</x:v>
      </x:c>
      <x:c r="F399" s="234" t="s">
        <x:v>4621</x:v>
      </x:c>
      <x:c r="G399" s="234">
        <x:v>1</x:v>
      </x:c>
      <x:c r="H399" s="194" t="s">
        <x:v>7755</x:v>
      </x:c>
    </x:row>
    <x:row r="400" spans="5:9">
      <x:c r="E400" s="195" t="s">
        <x:v>8127</x:v>
      </x:c>
      <x:c r="F400" s="194" t="s">
        <x:v>433</x:v>
      </x:c>
      <x:c r="G400" s="194">
        <x:v>1</x:v>
      </x:c>
      <x:c r="H400" s="194" t="s">
        <x:v>7755</x:v>
      </x:c>
      <x:c r="I400" s="162" t="s">
        <x:v>6331</x:v>
      </x:c>
    </x:row>
    <x:row r="401" spans="1:8">
      <x:c r="A401" s="397">
        <x:v>45896</x:v>
      </x:c>
      <x:c r="B401" s="230" t="s">
        <x:v>7762</x:v>
      </x:c>
      <x:c r="C401" s="396" t="s">
        <x:v>6874</x:v>
      </x:c>
      <x:c r="D401" s="230" t="s">
        <x:v>7755</x:v>
      </x:c>
      <x:c r="E401" s="195" t="s">
        <x:v>6874</x:v>
      </x:c>
      <x:c r="F401" s="194" t="s">
        <x:v>4629</x:v>
      </x:c>
      <x:c r="G401" s="194">
        <x:v>1</x:v>
      </x:c>
      <x:c r="H401" s="194" t="s">
        <x:v>7755</x:v>
      </x:c>
    </x:row>
    <x:row r="402" spans="3:8">
      <x:c r="C402" s="396" t="s">
        <x:v>8226</x:v>
      </x:c>
      <x:c r="D402" s="230" t="s">
        <x:v>7755</x:v>
      </x:c>
      <x:c r="E402" s="446" t="s">
        <x:v>5847</x:v>
      </x:c>
      <x:c r="F402" s="447" t="s">
        <x:v>3050</x:v>
      </x:c>
      <x:c r="G402" s="447">
        <x:v>1</x:v>
      </x:c>
      <x:c r="H402" s="194" t="s">
        <x:v>7755</x:v>
      </x:c>
    </x:row>
    <x:row r="403" spans="3:8">
      <x:c r="C403" s="396" t="s">
        <x:v>4442</x:v>
      </x:c>
      <x:c r="D403" s="230" t="s">
        <x:v>4958</x:v>
      </x:c>
      <x:c r="E403" s="195" t="s">
        <x:v>9057</x:v>
      </x:c>
      <x:c r="F403" s="194" t="s">
        <x:v>3016</x:v>
      </x:c>
      <x:c r="G403" s="194">
        <x:v>1</x:v>
      </x:c>
      <x:c r="H403" s="194" t="s">
        <x:v>4958</x:v>
      </x:c>
    </x:row>
    <x:row r="404" spans="1:8">
      <x:c r="A404" s="397">
        <x:v>45897</x:v>
      </x:c>
      <x:c r="B404" s="230" t="s">
        <x:v>7753</x:v>
      </x:c>
      <x:c r="C404" s="396" t="s">
        <x:v>3295</x:v>
      </x:c>
      <x:c r="D404" s="230" t="s">
        <x:v>4958</x:v>
      </x:c>
      <x:c r="E404" s="236" t="s">
        <x:v>3295</x:v>
      </x:c>
      <x:c r="F404" s="237" t="s">
        <x:v>4629</x:v>
      </x:c>
      <x:c r="G404" s="237">
        <x:v>1</x:v>
      </x:c>
      <x:c r="H404" s="448" t="s">
        <x:v>4958</x:v>
      </x:c>
    </x:row>
    <x:row r="405" spans="3:8">
      <x:c r="C405" s="396" t="s">
        <x:v>4777</x:v>
      </x:c>
      <x:c r="D405" s="230" t="s">
        <x:v>4958</x:v>
      </x:c>
      <x:c r="E405" s="236" t="s">
        <x:v>4777</x:v>
      </x:c>
      <x:c r="F405" s="237" t="s">
        <x:v>2999</x:v>
      </x:c>
      <x:c r="G405" s="237">
        <x:v>1</x:v>
      </x:c>
      <x:c r="H405" s="448" t="s">
        <x:v>4958</x:v>
      </x:c>
    </x:row>
    <x:row r="406" spans="3:8">
      <x:c r="C406" s="396" t="s">
        <x:v>6670</x:v>
      </x:c>
      <x:c r="D406" s="230" t="s">
        <x:v>4958</x:v>
      </x:c>
      <x:c r="E406" s="236" t="s">
        <x:v>6670</x:v>
      </x:c>
      <x:c r="F406" s="237" t="s">
        <x:v>3050</x:v>
      </x:c>
      <x:c r="G406" s="237">
        <x:v>1</x:v>
      </x:c>
      <x:c r="H406" s="448" t="s">
        <x:v>4958</x:v>
      </x:c>
    </x:row>
    <x:row r="407" spans="3:8">
      <x:c r="C407" s="396" t="s">
        <x:v>6862</x:v>
      </x:c>
      <x:c r="D407" s="230" t="s">
        <x:v>4958</x:v>
      </x:c>
      <x:c r="E407" s="233" t="s">
        <x:v>6862</x:v>
      </x:c>
      <x:c r="F407" s="234" t="s">
        <x:v>4621</x:v>
      </x:c>
      <x:c r="G407" s="234">
        <x:v>1</x:v>
      </x:c>
      <x:c r="H407" s="448" t="s">
        <x:v>4958</x:v>
      </x:c>
    </x:row>
    <x:row r="408" spans="3:8">
      <x:c r="C408" s="396" t="s">
        <x:v>3370</x:v>
      </x:c>
      <x:c r="D408" s="230" t="s">
        <x:v>4958</x:v>
      </x:c>
      <x:c r="E408" s="236" t="s">
        <x:v>3370</x:v>
      </x:c>
      <x:c r="F408" s="237" t="s">
        <x:v>3050</x:v>
      </x:c>
      <x:c r="G408" s="237">
        <x:v>1</x:v>
      </x:c>
      <x:c r="H408" s="448" t="s">
        <x:v>4958</x:v>
      </x:c>
    </x:row>
    <x:row r="409" spans="3:8">
      <x:c r="C409" s="396" t="s">
        <x:v>8456</x:v>
      </x:c>
      <x:c r="D409" s="230" t="s">
        <x:v>4958</x:v>
      </x:c>
      <x:c r="E409" s="355" t="s">
        <x:v>8456</x:v>
      </x:c>
      <x:c r="F409" s="356" t="s">
        <x:v>4621</x:v>
      </x:c>
      <x:c r="G409" s="356">
        <x:v>1</x:v>
      </x:c>
      <x:c r="H409" s="448" t="s">
        <x:v>4958</x:v>
      </x:c>
    </x:row>
    <x:row r="410" spans="3:8">
      <x:c r="C410" s="396" t="s">
        <x:v>4270</x:v>
      </x:c>
      <x:c r="D410" s="230" t="s">
        <x:v>7755</x:v>
      </x:c>
      <x:c r="E410" s="195" t="s">
        <x:v>4270</x:v>
      </x:c>
      <x:c r="F410" s="194" t="s">
        <x:v>3050</x:v>
      </x:c>
      <x:c r="G410" s="194">
        <x:v>1</x:v>
      </x:c>
      <x:c r="H410" s="448" t="s">
        <x:v>7755</x:v>
      </x:c>
    </x:row>
    <x:row r="411" spans="3:8">
      <x:c r="C411" s="396" t="s">
        <x:v>6728</x:v>
      </x:c>
      <x:c r="D411" s="230" t="s">
        <x:v>7755</x:v>
      </x:c>
      <x:c r="E411" s="195" t="s">
        <x:v>6728</x:v>
      </x:c>
      <x:c r="F411" s="194" t="s">
        <x:v>4621</x:v>
      </x:c>
      <x:c r="G411" s="194">
        <x:v>1</x:v>
      </x:c>
      <x:c r="H411" s="448" t="s">
        <x:v>7755</x:v>
      </x:c>
    </x:row>
    <x:row r="412" spans="1:8">
      <x:c r="A412" s="397">
        <x:v>45898</x:v>
      </x:c>
      <x:c r="B412" s="230" t="s">
        <x:v>7716</x:v>
      </x:c>
      <x:c r="C412" s="396" t="s">
        <x:v>6784</x:v>
      </x:c>
      <x:c r="D412" s="230" t="s">
        <x:v>7755</x:v>
      </x:c>
      <x:c r="E412" s="236" t="s">
        <x:v>6784</x:v>
      </x:c>
      <x:c r="F412" s="237" t="s">
        <x:v>4621</x:v>
      </x:c>
      <x:c r="G412" s="237">
        <x:v>1</x:v>
      </x:c>
      <x:c r="H412" s="448" t="s">
        <x:v>7755</x:v>
      </x:c>
    </x:row>
    <x:row r="413" spans="3:8">
      <x:c r="C413" s="396" t="s">
        <x:v>8683</x:v>
      </x:c>
      <x:c r="D413" s="230" t="s">
        <x:v>4958</x:v>
      </x:c>
      <x:c r="E413" s="236" t="s">
        <x:v>8683</x:v>
      </x:c>
      <x:c r="F413" s="237" t="s">
        <x:v>2999</x:v>
      </x:c>
      <x:c r="G413" s="237">
        <x:v>1</x:v>
      </x:c>
      <x:c r="H413" s="448" t="s">
        <x:v>4958</x:v>
      </x:c>
    </x:row>
    <x:row r="414" spans="3:8">
      <x:c r="C414" s="396" t="s">
        <x:v>5720</x:v>
      </x:c>
      <x:c r="D414" s="230" t="s">
        <x:v>4958</x:v>
      </x:c>
      <x:c r="E414" s="236" t="s">
        <x:v>5720</x:v>
      </x:c>
      <x:c r="F414" s="237" t="s">
        <x:v>4621</x:v>
      </x:c>
      <x:c r="G414" s="237">
        <x:v>1</x:v>
      </x:c>
      <x:c r="H414" s="448" t="s">
        <x:v>4958</x:v>
      </x:c>
    </x:row>
    <x:row r="415" spans="3:8">
      <x:c r="C415" s="396" t="s">
        <x:v>6623</x:v>
      </x:c>
      <x:c r="D415" s="230" t="s">
        <x:v>4958</x:v>
      </x:c>
      <x:c r="E415" s="195" t="s">
        <x:v>6623</x:v>
      </x:c>
      <x:c r="F415" s="194" t="s">
        <x:v>4621</x:v>
      </x:c>
      <x:c r="G415" s="194">
        <x:v>1</x:v>
      </x:c>
      <x:c r="H415" s="448" t="s">
        <x:v>4958</x:v>
      </x:c>
    </x:row>
    <x:row r="416" spans="3:8">
      <x:c r="C416" s="396" t="s">
        <x:v>2273</x:v>
      </x:c>
      <x:c r="D416" s="230" t="s">
        <x:v>7755</x:v>
      </x:c>
      <x:c r="E416" s="195" t="s">
        <x:v>2273</x:v>
      </x:c>
      <x:c r="F416" s="194" t="s">
        <x:v>3050</x:v>
      </x:c>
      <x:c r="G416" s="194">
        <x:v>1</x:v>
      </x:c>
      <x:c r="H416" s="448" t="s">
        <x:v>7755</x:v>
      </x:c>
    </x:row>
    <x:row r="417" spans="3:8">
      <x:c r="C417" s="396" t="s">
        <x:v>3318</x:v>
      </x:c>
      <x:c r="D417" s="230" t="s">
        <x:v>4958</x:v>
      </x:c>
      <x:c r="E417" s="236" t="s">
        <x:v>3318</x:v>
      </x:c>
      <x:c r="F417" s="237" t="s">
        <x:v>3050</x:v>
      </x:c>
      <x:c r="G417" s="237">
        <x:v>1</x:v>
      </x:c>
      <x:c r="H417" s="448" t="s">
        <x:v>4958</x:v>
      </x:c>
    </x:row>
    <x:row r="418" spans="3:8">
      <x:c r="C418" s="396" t="s">
        <x:v>3335</x:v>
      </x:c>
      <x:c r="D418" s="230" t="s">
        <x:v>4958</x:v>
      </x:c>
      <x:c r="E418" s="195" t="s">
        <x:v>3335</x:v>
      </x:c>
      <x:c r="F418" s="194" t="s">
        <x:v>3050</x:v>
      </x:c>
      <x:c r="G418" s="194">
        <x:v>1</x:v>
      </x:c>
      <x:c r="H418" s="448" t="s">
        <x:v>4958</x:v>
      </x:c>
    </x:row>
    <x:row r="419" spans="3:8">
      <x:c r="C419" s="396" t="s">
        <x:v>8627</x:v>
      </x:c>
      <x:c r="D419" s="230" t="s">
        <x:v>4958</x:v>
      </x:c>
      <x:c r="E419" s="355" t="s">
        <x:v>8627</x:v>
      </x:c>
      <x:c r="F419" s="356" t="s">
        <x:v>3050</x:v>
      </x:c>
      <x:c r="G419" s="356">
        <x:v>1</x:v>
      </x:c>
      <x:c r="H419" s="448" t="s">
        <x:v>4958</x:v>
      </x:c>
    </x:row>
    <x:row r="420" spans="3:8">
      <x:c r="C420" s="396" t="s">
        <x:v>8375</x:v>
      </x:c>
      <x:c r="D420" s="230" t="s">
        <x:v>4958</x:v>
      </x:c>
      <x:c r="E420" s="195" t="s">
        <x:v>8375</x:v>
      </x:c>
      <x:c r="F420" s="194" t="s">
        <x:v>3050</x:v>
      </x:c>
      <x:c r="G420" s="194">
        <x:v>1</x:v>
      </x:c>
      <x:c r="H420" s="448" t="s">
        <x:v>4958</x:v>
      </x:c>
    </x:row>
    <x:row r="421" spans="3:8">
      <x:c r="C421" s="396" t="s">
        <x:v>8264</x:v>
      </x:c>
      <x:c r="D421" s="230" t="s">
        <x:v>7755</x:v>
      </x:c>
      <x:c r="E421" s="346" t="s">
        <x:v>8264</x:v>
      </x:c>
      <x:c r="F421" s="347" t="s">
        <x:v>3016</x:v>
      </x:c>
      <x:c r="G421" s="347">
        <x:v>1</x:v>
      </x:c>
      <x:c r="H421" s="448" t="s">
        <x:v>7755</x:v>
      </x:c>
    </x:row>
    <x:row r="422" spans="3:8">
      <x:c r="C422" s="396" t="s">
        <x:v>2210</x:v>
      </x:c>
      <x:c r="D422" s="230" t="s">
        <x:v>4958</x:v>
      </x:c>
      <x:c r="E422" s="195" t="s">
        <x:v>2210</x:v>
      </x:c>
      <x:c r="F422" s="194" t="s">
        <x:v>3016</x:v>
      </x:c>
      <x:c r="G422" s="194">
        <x:v>1</x:v>
      </x:c>
      <x:c r="H422" s="448" t="s">
        <x:v>4958</x:v>
      </x:c>
    </x:row>
    <x:row r="423" spans="1:8">
      <x:c r="A423" s="397">
        <x:v>45899</x:v>
      </x:c>
      <x:c r="B423" s="230" t="s">
        <x:v>7734</x:v>
      </x:c>
      <x:c r="C423" s="396" t="s">
        <x:v>6664</x:v>
      </x:c>
      <x:c r="D423" s="230" t="s">
        <x:v>4958</x:v>
      </x:c>
      <x:c r="E423" s="195" t="s">
        <x:v>6664</x:v>
      </x:c>
      <x:c r="F423" s="194" t="s">
        <x:v>4629</x:v>
      </x:c>
      <x:c r="G423" s="194">
        <x:v>1</x:v>
      </x:c>
      <x:c r="H423" s="448" t="s">
        <x:v>4958</x:v>
      </x:c>
    </x:row>
    <x:row r="424" spans="3:8">
      <x:c r="C424" s="396" t="s">
        <x:v>6156</x:v>
      </x:c>
      <x:c r="D424" s="230" t="s">
        <x:v>7755</x:v>
      </x:c>
      <x:c r="E424" s="195" t="s">
        <x:v>6156</x:v>
      </x:c>
      <x:c r="F424" s="194" t="s">
        <x:v>4629</x:v>
      </x:c>
      <x:c r="G424" s="194">
        <x:v>1</x:v>
      </x:c>
      <x:c r="H424" s="448" t="s">
        <x:v>7755</x:v>
      </x:c>
    </x:row>
    <x:row r="425" spans="3:8">
      <x:c r="C425" s="396" t="s">
        <x:v>8160</x:v>
      </x:c>
      <x:c r="D425" s="230" t="s">
        <x:v>4958</x:v>
      </x:c>
      <x:c r="E425" s="346" t="s">
        <x:v>8160</x:v>
      </x:c>
      <x:c r="F425" s="347" t="s">
        <x:v>3016</x:v>
      </x:c>
      <x:c r="G425" s="347">
        <x:v>1</x:v>
      </x:c>
      <x:c r="H425" s="448" t="s">
        <x:v>4958</x:v>
      </x:c>
    </x:row>
    <x:row r="426" spans="3:8">
      <x:c r="C426" s="396" t="s">
        <x:v>6248</x:v>
      </x:c>
      <x:c r="D426" s="230" t="s">
        <x:v>7755</x:v>
      </x:c>
      <x:c r="E426" s="195" t="s">
        <x:v>6248</x:v>
      </x:c>
      <x:c r="F426" s="194" t="s">
        <x:v>3016</x:v>
      </x:c>
      <x:c r="G426" s="194">
        <x:v>1</x:v>
      </x:c>
      <x:c r="H426" s="448" t="s">
        <x:v>7755</x:v>
      </x:c>
    </x:row>
    <x:row r="427" spans="3:8">
      <x:c r="C427" s="396" t="s">
        <x:v>4626</x:v>
      </x:c>
      <x:c r="D427" s="230" t="s">
        <x:v>7755</x:v>
      </x:c>
      <x:c r="E427" s="440" t="s">
        <x:v>4626</x:v>
      </x:c>
      <x:c r="F427" s="441" t="s">
        <x:v>3050</x:v>
      </x:c>
      <x:c r="G427" s="441">
        <x:v>1</x:v>
      </x:c>
      <x:c r="H427" s="448" t="s">
        <x:v>7755</x:v>
      </x:c>
    </x:row>
    <x:row r="428" spans="3:8">
      <x:c r="C428" s="396" t="s">
        <x:v>6652</x:v>
      </x:c>
      <x:c r="D428" s="230" t="s">
        <x:v>7755</x:v>
      </x:c>
      <x:c r="E428" s="440" t="s">
        <x:v>6652</x:v>
      </x:c>
      <x:c r="F428" s="441" t="s">
        <x:v>3050</x:v>
      </x:c>
      <x:c r="G428" s="441">
        <x:v>1</x:v>
      </x:c>
      <x:c r="H428" s="448" t="s">
        <x:v>7755</x:v>
      </x:c>
    </x:row>
    <x:row r="429" spans="3:8">
      <x:c r="C429" s="396" t="s">
        <x:v>1885</x:v>
      </x:c>
      <x:c r="D429" s="230" t="s">
        <x:v>4958</x:v>
      </x:c>
      <x:c r="E429" s="195" t="s">
        <x:v>1885</x:v>
      </x:c>
      <x:c r="F429" s="194" t="s">
        <x:v>4621</x:v>
      </x:c>
      <x:c r="G429" s="194">
        <x:v>1</x:v>
      </x:c>
      <x:c r="H429" s="448" t="s">
        <x:v>4958</x:v>
      </x:c>
    </x:row>
    <x:row r="430" spans="3:8">
      <x:c r="C430" s="396" t="s">
        <x:v>3283</x:v>
      </x:c>
      <x:c r="D430" s="230" t="s">
        <x:v>7755</x:v>
      </x:c>
      <x:c r="E430" s="440" t="s">
        <x:v>3283</x:v>
      </x:c>
      <x:c r="F430" s="441" t="s">
        <x:v>4621</x:v>
      </x:c>
      <x:c r="G430" s="441">
        <x:v>1</x:v>
      </x:c>
      <x:c r="H430" s="448" t="s">
        <x:v>7755</x:v>
      </x:c>
    </x:row>
    <x:row r="431" spans="3:8">
      <x:c r="C431" s="396" t="s">
        <x:v>2334</x:v>
      </x:c>
      <x:c r="D431" s="230" t="s">
        <x:v>7755</x:v>
      </x:c>
      <x:c r="E431" s="195" t="s">
        <x:v>2334</x:v>
      </x:c>
      <x:c r="F431" s="194" t="s">
        <x:v>4621</x:v>
      </x:c>
      <x:c r="G431" s="194">
        <x:v>1</x:v>
      </x:c>
      <x:c r="H431" s="448" t="s">
        <x:v>7755</x:v>
      </x:c>
    </x:row>
    <x:row r="432" spans="5:9">
      <x:c r="E432" s="195" t="s">
        <x:v>4528</x:v>
      </x:c>
      <x:c r="H432" s="448" t="s">
        <x:v>7755</x:v>
      </x:c>
      <x:c r="I432" s="162" t="s">
        <x:v>8856</x:v>
      </x:c>
    </x:row>
    <x:row r="433" spans="5:9">
      <x:c r="E433" s="195" t="s">
        <x:v>6171</x:v>
      </x:c>
      <x:c r="H433" s="448" t="s">
        <x:v>7755</x:v>
      </x:c>
      <x:c r="I433" s="162" t="s">
        <x:v>5781</x:v>
      </x:c>
    </x:row>
    <x:row r="434" spans="1:8">
      <x:c r="A434" s="397">
        <x:v>45900</x:v>
      </x:c>
      <x:c r="B434" s="230" t="s">
        <x:v>7772</x:v>
      </x:c>
      <x:c r="C434" s="396" t="s">
        <x:v>4576</x:v>
      </x:c>
      <x:c r="D434" s="230" t="s">
        <x:v>4958</x:v>
      </x:c>
      <x:c r="E434" s="346" t="s">
        <x:v>4576</x:v>
      </x:c>
      <x:c r="F434" s="347" t="s">
        <x:v>3050</x:v>
      </x:c>
      <x:c r="G434" s="347">
        <x:v>1</x:v>
      </x:c>
      <x:c r="H434" s="448" t="s">
        <x:v>4958</x:v>
      </x:c>
    </x:row>
    <x:row r="435" spans="3:8">
      <x:c r="C435" s="396" t="s">
        <x:v>6899</x:v>
      </x:c>
      <x:c r="D435" s="230" t="s">
        <x:v>7755</x:v>
      </x:c>
      <x:c r="E435" s="195" t="s">
        <x:v>6899</x:v>
      </x:c>
      <x:c r="F435" s="194" t="s">
        <x:v>3050</x:v>
      </x:c>
      <x:c r="G435" s="194">
        <x:v>1</x:v>
      </x:c>
      <x:c r="H435" s="448" t="s">
        <x:v>7755</x:v>
      </x:c>
    </x:row>
    <x:row r="436" spans="3:8">
      <x:c r="C436" s="396" t="s">
        <x:v>6206</x:v>
      </x:c>
      <x:c r="D436" s="230" t="s">
        <x:v>7755</x:v>
      </x:c>
      <x:c r="E436" s="236" t="s">
        <x:v>6206</x:v>
      </x:c>
      <x:c r="F436" s="237" t="s">
        <x:v>4621</x:v>
      </x:c>
      <x:c r="G436" s="237">
        <x:v>1</x:v>
      </x:c>
      <x:c r="H436" s="448" t="s">
        <x:v>7755</x:v>
      </x:c>
    </x:row>
    <x:row r="437" spans="3:8">
      <x:c r="C437" s="396" t="s">
        <x:v>8567</x:v>
      </x:c>
      <x:c r="D437" s="230" t="s">
        <x:v>7755</x:v>
      </x:c>
      <x:c r="E437" s="440" t="s">
        <x:v>8567</x:v>
      </x:c>
      <x:c r="F437" s="441" t="s">
        <x:v>433</x:v>
      </x:c>
      <x:c r="G437" s="441">
        <x:v>1</x:v>
      </x:c>
      <x:c r="H437" s="448" t="s">
        <x:v>7755</x:v>
      </x:c>
    </x:row>
    <x:row r="438" spans="3:8">
      <x:c r="C438" s="396" t="s">
        <x:v>8983</x:v>
      </x:c>
      <x:c r="D438" s="230" t="s">
        <x:v>7755</x:v>
      </x:c>
      <x:c r="E438" s="195" t="s">
        <x:v>8983</x:v>
      </x:c>
      <x:c r="F438" s="194" t="s">
        <x:v>3016</x:v>
      </x:c>
      <x:c r="G438" s="194">
        <x:v>1</x:v>
      </x:c>
      <x:c r="H438" s="448" t="s">
        <x:v>7755</x:v>
      </x:c>
    </x:row>
    <x:row r="439" spans="1:8">
      <x:c r="A439" s="397">
        <x:v>45901</x:v>
      </x:c>
      <x:c r="B439" s="230" t="s">
        <x:v>7737</x:v>
      </x:c>
      <x:c r="C439" s="396" t="s">
        <x:v>3329</x:v>
      </x:c>
      <x:c r="D439" s="230" t="s">
        <x:v>4958</x:v>
      </x:c>
      <x:c r="E439" s="346" t="s">
        <x:v>3329</x:v>
      </x:c>
      <x:c r="F439" s="347" t="s">
        <x:v>3050</x:v>
      </x:c>
      <x:c r="G439" s="347">
        <x:v>1</x:v>
      </x:c>
      <x:c r="H439" s="448" t="s">
        <x:v>4958</x:v>
      </x:c>
    </x:row>
    <x:row r="440" spans="3:8">
      <x:c r="C440" s="396" t="s">
        <x:v>6264</x:v>
      </x:c>
      <x:c r="D440" s="230" t="s">
        <x:v>7755</x:v>
      </x:c>
      <x:c r="E440" s="346" t="s">
        <x:v>6264</x:v>
      </x:c>
      <x:c r="F440" s="347" t="s">
        <x:v>3050</x:v>
      </x:c>
      <x:c r="G440" s="347">
        <x:v>1</x:v>
      </x:c>
      <x:c r="H440" s="448" t="s">
        <x:v>7755</x:v>
      </x:c>
    </x:row>
    <x:row r="441" spans="3:8">
      <x:c r="C441" s="396" t="s">
        <x:v>6692</x:v>
      </x:c>
      <x:c r="D441" s="230" t="s">
        <x:v>4958</x:v>
      </x:c>
      <x:c r="E441" s="195" t="s">
        <x:v>6692</x:v>
      </x:c>
      <x:c r="F441" s="194" t="s">
        <x:v>4621</x:v>
      </x:c>
      <x:c r="G441" s="194">
        <x:v>1</x:v>
      </x:c>
      <x:c r="H441" s="448" t="s">
        <x:v>4958</x:v>
      </x:c>
    </x:row>
    <x:row r="442" spans="3:8">
      <x:c r="C442" s="396" t="s">
        <x:v>3272</x:v>
      </x:c>
      <x:c r="D442" s="230" t="s">
        <x:v>4958</x:v>
      </x:c>
      <x:c r="E442" s="346" t="s">
        <x:v>3272</x:v>
      </x:c>
      <x:c r="F442" s="347" t="s">
        <x:v>4621</x:v>
      </x:c>
      <x:c r="G442" s="347">
        <x:v>1</x:v>
      </x:c>
      <x:c r="H442" s="448" t="s">
        <x:v>4958</x:v>
      </x:c>
    </x:row>
    <x:row r="443" spans="3:8">
      <x:c r="C443" s="396" t="s">
        <x:v>4777</x:v>
      </x:c>
      <x:c r="D443" s="230" t="s">
        <x:v>7755</x:v>
      </x:c>
      <x:c r="E443" s="355" t="s">
        <x:v>4777</x:v>
      </x:c>
      <x:c r="F443" s="356" t="s">
        <x:v>2999</x:v>
      </x:c>
      <x:c r="G443" s="356">
        <x:v>1</x:v>
      </x:c>
      <x:c r="H443" s="448" t="s">
        <x:v>7755</x:v>
      </x:c>
    </x:row>
    <x:row r="444" spans="5:9">
      <x:c r="E444" s="195" t="s">
        <x:v>4801</x:v>
      </x:c>
      <x:c r="F444" s="194" t="s">
        <x:v>3050</x:v>
      </x:c>
      <x:c r="G444" s="194">
        <x:v>1</x:v>
      </x:c>
      <x:c r="H444" s="448" t="s">
        <x:v>4958</x:v>
      </x:c>
      <x:c r="I444" s="162" t="s">
        <x:v>5370</x:v>
      </x:c>
    </x:row>
    <x:row r="445" spans="1:8">
      <x:c r="A445" s="397">
        <x:v>45902</x:v>
      </x:c>
      <x:c r="B445" s="230" t="s">
        <x:v>7779</x:v>
      </x:c>
      <x:c r="C445" s="396" t="s">
        <x:v>8339</x:v>
      </x:c>
      <x:c r="D445" s="230" t="s">
        <x:v>4958</x:v>
      </x:c>
      <x:c r="E445" s="195" t="s">
        <x:v>8339</x:v>
      </x:c>
      <x:c r="F445" s="194" t="s">
        <x:v>4629</x:v>
      </x:c>
      <x:c r="G445" s="194">
        <x:v>1</x:v>
      </x:c>
      <x:c r="H445" s="448" t="s">
        <x:v>4958</x:v>
      </x:c>
    </x:row>
    <x:row r="446" spans="3:8">
      <x:c r="C446" s="396" t="s">
        <x:v>6204</x:v>
      </x:c>
      <x:c r="D446" s="230" t="s">
        <x:v>4958</x:v>
      </x:c>
      <x:c r="E446" s="355" t="s">
        <x:v>6204</x:v>
      </x:c>
      <x:c r="F446" s="356" t="s">
        <x:v>3016</x:v>
      </x:c>
      <x:c r="G446" s="356">
        <x:v>1</x:v>
      </x:c>
      <x:c r="H446" s="448" t="s">
        <x:v>4958</x:v>
      </x:c>
    </x:row>
    <x:row r="447" spans="3:8">
      <x:c r="C447" s="396" t="s">
        <x:v>4563</x:v>
      </x:c>
      <x:c r="D447" s="230" t="s">
        <x:v>7755</x:v>
      </x:c>
      <x:c r="E447" s="355" t="s">
        <x:v>4563</x:v>
      </x:c>
      <x:c r="F447" s="356" t="s">
        <x:v>2999</x:v>
      </x:c>
      <x:c r="G447" s="356">
        <x:v>1</x:v>
      </x:c>
      <x:c r="H447" s="448" t="s">
        <x:v>7755</x:v>
      </x:c>
    </x:row>
    <x:row r="448" spans="3:8">
      <x:c r="C448" s="396" t="s">
        <x:v>2195</x:v>
      </x:c>
      <x:c r="D448" s="230" t="s">
        <x:v>4958</x:v>
      </x:c>
      <x:c r="E448" s="195" t="s">
        <x:v>2195</x:v>
      </x:c>
      <x:c r="F448" s="194" t="s">
        <x:v>2999</x:v>
      </x:c>
      <x:c r="G448" s="194">
        <x:v>1</x:v>
      </x:c>
      <x:c r="H448" s="448" t="s">
        <x:v>4958</x:v>
      </x:c>
    </x:row>
    <x:row r="449" spans="1:8">
      <x:c r="A449" s="397">
        <x:v>45903</x:v>
      </x:c>
      <x:c r="B449" s="230" t="s">
        <x:v>7762</x:v>
      </x:c>
      <x:c r="C449" s="396" t="s">
        <x:v>6729</x:v>
      </x:c>
      <x:c r="D449" s="230" t="s">
        <x:v>4958</x:v>
      </x:c>
      <x:c r="E449" s="195" t="s">
        <x:v>6729</x:v>
      </x:c>
      <x:c r="F449" s="194" t="s">
        <x:v>4621</x:v>
      </x:c>
      <x:c r="G449" s="194">
        <x:v>1</x:v>
      </x:c>
      <x:c r="H449" s="448" t="s">
        <x:v>4958</x:v>
      </x:c>
    </x:row>
    <x:row r="450" spans="3:8">
      <x:c r="C450" s="396" t="s">
        <x:v>8627</x:v>
      </x:c>
      <x:c r="D450" s="230" t="s">
        <x:v>7755</x:v>
      </x:c>
      <x:c r="E450" s="195" t="s">
        <x:v>8627</x:v>
      </x:c>
      <x:c r="F450" s="194" t="s">
        <x:v>3050</x:v>
      </x:c>
      <x:c r="G450" s="194">
        <x:v>1</x:v>
      </x:c>
      <x:c r="H450" s="448" t="s">
        <x:v>7755</x:v>
      </x:c>
    </x:row>
    <x:row r="451" spans="3:8">
      <x:c r="C451" s="396" t="s">
        <x:v>6102</x:v>
      </x:c>
      <x:c r="D451" s="230" t="s">
        <x:v>4958</x:v>
      </x:c>
      <x:c r="E451" s="355" t="s">
        <x:v>6102</x:v>
      </x:c>
      <x:c r="F451" s="356" t="s">
        <x:v>3050</x:v>
      </x:c>
      <x:c r="G451" s="356">
        <x:v>1</x:v>
      </x:c>
      <x:c r="H451" s="448" t="s">
        <x:v>4958</x:v>
      </x:c>
    </x:row>
    <x:row r="452" spans="1:8">
      <x:c r="A452" s="397">
        <x:v>45904</x:v>
      </x:c>
      <x:c r="B452" s="230" t="s">
        <x:v>7753</x:v>
      </x:c>
      <x:c r="C452" s="396" t="s">
        <x:v>2280</x:v>
      </x:c>
      <x:c r="D452" s="230" t="s">
        <x:v>7755</x:v>
      </x:c>
      <x:c r="E452" s="400" t="s">
        <x:v>2280</x:v>
      </x:c>
      <x:c r="F452" s="401" t="s">
        <x:v>3050</x:v>
      </x:c>
      <x:c r="G452" s="401">
        <x:v>1</x:v>
      </x:c>
      <x:c r="H452" s="448" t="s">
        <x:v>7755</x:v>
      </x:c>
    </x:row>
    <x:row r="453" spans="3:8">
      <x:c r="C453" s="396" t="s">
        <x:v>6936</x:v>
      </x:c>
      <x:c r="D453" s="230" t="s">
        <x:v>4958</x:v>
      </x:c>
      <x:c r="E453" s="195" t="s">
        <x:v>6936</x:v>
      </x:c>
      <x:c r="F453" s="194" t="s">
        <x:v>3050</x:v>
      </x:c>
      <x:c r="G453" s="194">
        <x:v>1</x:v>
      </x:c>
      <x:c r="H453" s="448" t="s">
        <x:v>4958</x:v>
      </x:c>
    </x:row>
    <x:row r="454" spans="5:9">
      <x:c r="E454" s="233" t="s">
        <x:v>4674</x:v>
      </x:c>
      <x:c r="F454" s="234" t="s">
        <x:v>4629</x:v>
      </x:c>
      <x:c r="G454" s="234">
        <x:v>1</x:v>
      </x:c>
      <x:c r="H454" s="448" t="s">
        <x:v>4958</x:v>
      </x:c>
      <x:c r="I454" s="148" t="s">
        <x:v>5370</x:v>
      </x:c>
    </x:row>
    <x:row r="455" spans="1:8">
      <x:c r="A455" s="397">
        <x:v>45905</x:v>
      </x:c>
      <x:c r="B455" s="230" t="s">
        <x:v>7716</x:v>
      </x:c>
      <x:c r="C455" s="396" t="s">
        <x:v>4674</x:v>
      </x:c>
      <x:c r="D455" s="230" t="s">
        <x:v>7755</x:v>
      </x:c>
      <x:c r="E455" s="233" t="s">
        <x:v>4674</x:v>
      </x:c>
      <x:c r="F455" s="234" t="s">
        <x:v>4629</x:v>
      </x:c>
      <x:c r="G455" s="234">
        <x:v>1</x:v>
      </x:c>
      <x:c r="H455" s="448" t="s">
        <x:v>7755</x:v>
      </x:c>
    </x:row>
    <x:row r="456" spans="3:8">
      <x:c r="C456" s="396" t="s">
        <x:v>4655</x:v>
      </x:c>
      <x:c r="D456" s="230" t="s">
        <x:v>4958</x:v>
      </x:c>
      <x:c r="E456" s="233" t="s">
        <x:v>4655</x:v>
      </x:c>
      <x:c r="F456" s="234" t="s">
        <x:v>433</x:v>
      </x:c>
      <x:c r="G456" s="234">
        <x:v>1</x:v>
      </x:c>
      <x:c r="H456" s="448" t="s">
        <x:v>4958</x:v>
      </x:c>
    </x:row>
    <x:row r="457" spans="3:8">
      <x:c r="C457" s="396" t="s">
        <x:v>3370</x:v>
      </x:c>
      <x:c r="D457" s="230" t="s">
        <x:v>7755</x:v>
      </x:c>
      <x:c r="E457" s="355" t="s">
        <x:v>3370</x:v>
      </x:c>
      <x:c r="F457" s="356" t="s">
        <x:v>3050</x:v>
      </x:c>
      <x:c r="G457" s="356">
        <x:v>1</x:v>
      </x:c>
      <x:c r="H457" s="448" t="s">
        <x:v>7755</x:v>
      </x:c>
    </x:row>
    <x:row r="458" spans="3:8">
      <x:c r="C458" s="396" t="s">
        <x:v>6670</x:v>
      </x:c>
      <x:c r="D458" s="230" t="s">
        <x:v>7755</x:v>
      </x:c>
      <x:c r="E458" s="355" t="s">
        <x:v>6670</x:v>
      </x:c>
      <x:c r="F458" s="356" t="s">
        <x:v>3050</x:v>
      </x:c>
      <x:c r="G458" s="356">
        <x:v>1</x:v>
      </x:c>
      <x:c r="H458" s="448" t="s">
        <x:v>7755</x:v>
      </x:c>
    </x:row>
    <x:row r="459" spans="3:8">
      <x:c r="C459" s="396" t="s">
        <x:v>4758</x:v>
      </x:c>
      <x:c r="D459" s="230" t="s">
        <x:v>4958</x:v>
      </x:c>
      <x:c r="E459" s="195" t="s">
        <x:v>4758</x:v>
      </x:c>
      <x:c r="F459" s="194" t="s">
        <x:v>3016</x:v>
      </x:c>
      <x:c r="G459" s="194">
        <x:v>1</x:v>
      </x:c>
      <x:c r="H459" s="448" t="s">
        <x:v>4958</x:v>
      </x:c>
    </x:row>
    <x:row r="460" spans="3:8">
      <x:c r="C460" s="396" t="s">
        <x:v>8737</x:v>
      </x:c>
      <x:c r="D460" s="230" t="s">
        <x:v>4958</x:v>
      </x:c>
      <x:c r="E460" s="460" t="s">
        <x:v>8737</x:v>
      </x:c>
      <x:c r="F460" s="461" t="s">
        <x:v>2999</x:v>
      </x:c>
      <x:c r="G460" s="461">
        <x:v>1</x:v>
      </x:c>
      <x:c r="H460" s="448" t="s">
        <x:v>4958</x:v>
      </x:c>
    </x:row>
    <x:row r="461" spans="3:8">
      <x:c r="C461" s="396" t="s">
        <x:v>4252</x:v>
      </x:c>
      <x:c r="D461" s="230" t="s">
        <x:v>7755</x:v>
      </x:c>
      <x:c r="E461" s="195" t="s">
        <x:v>4252</x:v>
      </x:c>
      <x:c r="F461" s="194" t="s">
        <x:v>3050</x:v>
      </x:c>
      <x:c r="G461" s="194">
        <x:v>1</x:v>
      </x:c>
      <x:c r="H461" s="448" t="s">
        <x:v>7755</x:v>
      </x:c>
    </x:row>
    <x:row r="462" spans="5:9">
      <x:c r="E462" s="233" t="s">
        <x:v>4637</x:v>
      </x:c>
      <x:c r="F462" s="234" t="s">
        <x:v>3050</x:v>
      </x:c>
      <x:c r="G462" s="234">
        <x:v>2</x:v>
      </x:c>
      <x:c r="H462" s="448" t="s">
        <x:v>4958</x:v>
      </x:c>
      <x:c r="I462" s="148" t="s">
        <x:v>2816</x:v>
      </x:c>
    </x:row>
    <x:row r="463" spans="1:8">
      <x:c r="A463" s="397">
        <x:v>45906</x:v>
      </x:c>
      <x:c r="B463" s="230" t="s">
        <x:v>7734</x:v>
      </x:c>
      <x:c r="C463" s="396" t="s">
        <x:v>6799</x:v>
      </x:c>
      <x:c r="D463" s="230" t="s">
        <x:v>4958</x:v>
      </x:c>
      <x:c r="E463" s="233" t="s">
        <x:v>6799</x:v>
      </x:c>
      <x:c r="F463" s="234" t="s">
        <x:v>4629</x:v>
      </x:c>
      <x:c r="G463" s="234">
        <x:v>1</x:v>
      </x:c>
      <x:c r="H463" s="448" t="s">
        <x:v>4958</x:v>
      </x:c>
    </x:row>
    <x:row r="464" spans="3:8">
      <x:c r="C464" s="396" t="s">
        <x:v>6608</x:v>
      </x:c>
      <x:c r="D464" s="230" t="s">
        <x:v>4958</x:v>
      </x:c>
      <x:c r="E464" s="346" t="s">
        <x:v>6608</x:v>
      </x:c>
      <x:c r="F464" s="347" t="s">
        <x:v>4621</x:v>
      </x:c>
      <x:c r="G464" s="347">
        <x:v>1</x:v>
      </x:c>
      <x:c r="H464" s="448" t="s">
        <x:v>4958</x:v>
      </x:c>
    </x:row>
    <x:row r="465" spans="3:8">
      <x:c r="C465" s="396" t="s">
        <x:v>6900</x:v>
      </x:c>
      <x:c r="D465" s="230" t="s">
        <x:v>4958</x:v>
      </x:c>
      <x:c r="E465" s="195" t="s">
        <x:v>6900</x:v>
      </x:c>
      <x:c r="F465" s="194" t="s">
        <x:v>4629</x:v>
      </x:c>
      <x:c r="G465" s="194">
        <x:v>1</x:v>
      </x:c>
      <x:c r="H465" s="448" t="s">
        <x:v>4958</x:v>
      </x:c>
    </x:row>
    <x:row r="466" spans="3:8">
      <x:c r="C466" s="396" t="s">
        <x:v>6234</x:v>
      </x:c>
      <x:c r="D466" s="230" t="s">
        <x:v>4958</x:v>
      </x:c>
      <x:c r="E466" s="233" t="s">
        <x:v>6234</x:v>
      </x:c>
      <x:c r="F466" s="188" t="s">
        <x:v>4772</x:v>
      </x:c>
      <x:c r="G466" s="234">
        <x:v>1</x:v>
      </x:c>
      <x:c r="H466" s="448" t="s">
        <x:v>4958</x:v>
      </x:c>
    </x:row>
    <x:row r="467" spans="3:8">
      <x:c r="C467" s="396" t="s">
        <x:v>6862</x:v>
      </x:c>
      <x:c r="D467" s="230" t="s">
        <x:v>7755</x:v>
      </x:c>
      <x:c r="E467" s="233" t="s">
        <x:v>6862</x:v>
      </x:c>
      <x:c r="F467" s="234" t="s">
        <x:v>4621</x:v>
      </x:c>
      <x:c r="G467" s="234">
        <x:v>1</x:v>
      </x:c>
      <x:c r="H467" s="448" t="s">
        <x:v>7755</x:v>
      </x:c>
    </x:row>
    <x:row r="468" spans="1:8">
      <x:c r="A468" s="397">
        <x:v>45907</x:v>
      </x:c>
      <x:c r="B468" s="230" t="s">
        <x:v>7772</x:v>
      </x:c>
      <x:c r="C468" s="396" t="s">
        <x:v>6703</x:v>
      </x:c>
      <x:c r="D468" s="230" t="s">
        <x:v>7755</x:v>
      </x:c>
      <x:c r="E468" s="195" t="s">
        <x:v>6703</x:v>
      </x:c>
      <x:c r="F468" s="194" t="s">
        <x:v>4629</x:v>
      </x:c>
      <x:c r="G468" s="194">
        <x:v>1</x:v>
      </x:c>
      <x:c r="H468" s="448" t="s">
        <x:v>7755</x:v>
      </x:c>
    </x:row>
    <x:row r="469" spans="3:8">
      <x:c r="C469" s="396" t="s">
        <x:v>6581</x:v>
      </x:c>
      <x:c r="D469" s="230" t="s">
        <x:v>7755</x:v>
      </x:c>
      <x:c r="E469" s="195" t="s">
        <x:v>6581</x:v>
      </x:c>
      <x:c r="F469" s="194" t="s">
        <x:v>2999</x:v>
      </x:c>
      <x:c r="G469" s="194">
        <x:v>1</x:v>
      </x:c>
      <x:c r="H469" s="448" t="s">
        <x:v>7755</x:v>
      </x:c>
    </x:row>
    <x:row r="470" spans="3:8">
      <x:c r="C470" s="396" t="s">
        <x:v>4637</x:v>
      </x:c>
      <x:c r="D470" s="230" t="s">
        <x:v>7755</x:v>
      </x:c>
      <x:c r="E470" s="233" t="s">
        <x:v>4637</x:v>
      </x:c>
      <x:c r="F470" s="234" t="s">
        <x:v>3050</x:v>
      </x:c>
      <x:c r="G470" s="234">
        <x:v>1</x:v>
      </x:c>
      <x:c r="H470" s="448" t="s">
        <x:v>7755</x:v>
      </x:c>
    </x:row>
    <x:row r="471" spans="3:8">
      <x:c r="C471" s="396" t="s">
        <x:v>6102</x:v>
      </x:c>
      <x:c r="D471" s="230" t="s">
        <x:v>7755</x:v>
      </x:c>
      <x:c r="E471" s="195" t="s">
        <x:v>6102</x:v>
      </x:c>
      <x:c r="F471" s="194" t="s">
        <x:v>3050</x:v>
      </x:c>
      <x:c r="G471" s="194">
        <x:v>1</x:v>
      </x:c>
      <x:c r="H471" s="448" t="s">
        <x:v>7755</x:v>
      </x:c>
    </x:row>
    <x:row r="472" spans="3:8">
      <x:c r="C472" s="396" t="s">
        <x:v>5956</x:v>
      </x:c>
      <x:c r="D472" s="230" t="s">
        <x:v>7755</x:v>
      </x:c>
      <x:c r="E472" s="462" t="s">
        <x:v>5956</x:v>
      </x:c>
      <x:c r="F472" s="463" t="s">
        <x:v>3016</x:v>
      </x:c>
      <x:c r="G472" s="463">
        <x:v>1</x:v>
      </x:c>
      <x:c r="H472" s="448" t="s">
        <x:v>7755</x:v>
      </x:c>
    </x:row>
    <x:row r="473" spans="1:8">
      <x:c r="A473" s="397">
        <x:v>45908</x:v>
      </x:c>
      <x:c r="B473" s="230" t="s">
        <x:v>7737</x:v>
      </x:c>
      <x:c r="C473" s="396" t="s">
        <x:v>1896</x:v>
      </x:c>
      <x:c r="D473" s="230" t="s">
        <x:v>7755</x:v>
      </x:c>
      <x:c r="E473" s="361" t="s">
        <x:v>1896</x:v>
      </x:c>
      <x:c r="F473" s="362" t="s">
        <x:v>3050</x:v>
      </x:c>
      <x:c r="G473" s="362">
        <x:v>1</x:v>
      </x:c>
      <x:c r="H473" s="448" t="s">
        <x:v>7755</x:v>
      </x:c>
    </x:row>
    <x:row r="474" spans="3:8">
      <x:c r="C474" s="396" t="s">
        <x:v>2359</x:v>
      </x:c>
      <x:c r="D474" s="230" t="s">
        <x:v>7755</x:v>
      </x:c>
      <x:c r="E474" s="361" t="s">
        <x:v>2359</x:v>
      </x:c>
      <x:c r="F474" s="362" t="s">
        <x:v>4621</x:v>
      </x:c>
      <x:c r="G474" s="362">
        <x:v>1</x:v>
      </x:c>
      <x:c r="H474" s="448" t="s">
        <x:v>7755</x:v>
      </x:c>
    </x:row>
    <x:row r="475" spans="1:8">
      <x:c r="A475" s="397">
        <x:v>45909</x:v>
      </x:c>
      <x:c r="B475" s="230" t="s">
        <x:v>7779</x:v>
      </x:c>
      <x:c r="C475" s="396" t="s">
        <x:v>6799</x:v>
      </x:c>
      <x:c r="D475" s="230" t="s">
        <x:v>7755</x:v>
      </x:c>
      <x:c r="E475" s="233" t="s">
        <x:v>6799</x:v>
      </x:c>
      <x:c r="F475" s="234" t="s">
        <x:v>4629</x:v>
      </x:c>
      <x:c r="G475" s="234">
        <x:v>1</x:v>
      </x:c>
      <x:c r="H475" s="448" t="s">
        <x:v>7755</x:v>
      </x:c>
    </x:row>
    <x:row r="476" spans="3:8">
      <x:c r="C476" s="396" t="s">
        <x:v>4577</x:v>
      </x:c>
      <x:c r="D476" s="230" t="s">
        <x:v>4958</x:v>
      </x:c>
      <x:c r="E476" s="361" t="s">
        <x:v>4577</x:v>
      </x:c>
      <x:c r="F476" s="362" t="s">
        <x:v>4629</x:v>
      </x:c>
      <x:c r="G476" s="362">
        <x:v>1</x:v>
      </x:c>
      <x:c r="H476" s="448" t="s">
        <x:v>4958</x:v>
      </x:c>
    </x:row>
    <x:row r="477" spans="3:8">
      <x:c r="C477" s="396" t="s">
        <x:v>4597</x:v>
      </x:c>
      <x:c r="D477" s="230" t="s">
        <x:v>4958</x:v>
      </x:c>
      <x:c r="E477" s="195" t="s">
        <x:v>4597</x:v>
      </x:c>
      <x:c r="F477" s="194" t="s">
        <x:v>3050</x:v>
      </x:c>
      <x:c r="G477" s="194">
        <x:v>1</x:v>
      </x:c>
      <x:c r="H477" s="448" t="s">
        <x:v>4958</x:v>
      </x:c>
    </x:row>
    <x:row r="478" spans="3:8">
      <x:c r="C478" s="396" t="s">
        <x:v>8127</x:v>
      </x:c>
      <x:c r="D478" s="230" t="s">
        <x:v>7755</x:v>
      </x:c>
      <x:c r="E478" s="195" t="s">
        <x:v>8127</x:v>
      </x:c>
      <x:c r="F478" s="147" t="s">
        <x:v>4772</x:v>
      </x:c>
      <x:c r="G478" s="194">
        <x:v>1</x:v>
      </x:c>
      <x:c r="H478" s="448" t="s">
        <x:v>7755</x:v>
      </x:c>
    </x:row>
    <x:row r="479" spans="3:8">
      <x:c r="C479" s="396" t="s">
        <x:v>1832</x:v>
      </x:c>
      <x:c r="D479" s="230" t="s">
        <x:v>4958</x:v>
      </x:c>
      <x:c r="E479" s="361" t="s">
        <x:v>1832</x:v>
      </x:c>
      <x:c r="F479" s="362" t="s">
        <x:v>3050</x:v>
      </x:c>
      <x:c r="G479" s="362">
        <x:v>1</x:v>
      </x:c>
      <x:c r="H479" s="448" t="s">
        <x:v>4958</x:v>
      </x:c>
    </x:row>
    <x:row r="480" spans="3:8">
      <x:c r="C480" s="396" t="s">
        <x:v>4655</x:v>
      </x:c>
      <x:c r="D480" s="230" t="s">
        <x:v>7755</x:v>
      </x:c>
      <x:c r="E480" s="233" t="s">
        <x:v>4655</x:v>
      </x:c>
      <x:c r="F480" s="188" t="s">
        <x:v>4772</x:v>
      </x:c>
      <x:c r="G480" s="234">
        <x:v>1</x:v>
      </x:c>
      <x:c r="H480" s="448" t="s">
        <x:v>7755</x:v>
      </x:c>
    </x:row>
    <x:row r="481" spans="3:8">
      <x:c r="C481" s="396" t="s">
        <x:v>8429</x:v>
      </x:c>
      <x:c r="D481" s="230" t="s">
        <x:v>4958</x:v>
      </x:c>
      <x:c r="E481" s="236" t="s">
        <x:v>8429</x:v>
      </x:c>
      <x:c r="F481" s="237" t="s">
        <x:v>3044</x:v>
      </x:c>
      <x:c r="G481" s="237">
        <x:v>1</x:v>
      </x:c>
      <x:c r="H481" s="448" t="s">
        <x:v>4958</x:v>
      </x:c>
    </x:row>
    <x:row r="482" spans="3:8">
      <x:c r="C482" s="396" t="s">
        <x:v>6153</x:v>
      </x:c>
      <x:c r="D482" s="230" t="s">
        <x:v>4958</x:v>
      </x:c>
      <x:c r="E482" s="355" t="s">
        <x:v>6153</x:v>
      </x:c>
      <x:c r="F482" s="356" t="s">
        <x:v>4621</x:v>
      </x:c>
      <x:c r="G482" s="356">
        <x:v>1</x:v>
      </x:c>
      <x:c r="H482" s="448" t="s">
        <x:v>4958</x:v>
      </x:c>
    </x:row>
    <x:row r="483" spans="1:8">
      <x:c r="A483" s="397">
        <x:v>45910</x:v>
      </x:c>
      <x:c r="B483" s="230" t="s">
        <x:v>7762</x:v>
      </x:c>
      <x:c r="C483" s="396" t="s">
        <x:v>8669</x:v>
      </x:c>
      <x:c r="D483" s="230" t="s">
        <x:v>4958</x:v>
      </x:c>
      <x:c r="E483" s="236" t="s">
        <x:v>8669</x:v>
      </x:c>
      <x:c r="F483" s="237" t="s">
        <x:v>4629</x:v>
      </x:c>
      <x:c r="G483" s="237">
        <x:v>1</x:v>
      </x:c>
      <x:c r="H483" s="448" t="s">
        <x:v>4958</x:v>
      </x:c>
    </x:row>
    <x:row r="484" spans="3:8">
      <x:c r="C484" s="396" t="s">
        <x:v>3295</x:v>
      </x:c>
      <x:c r="D484" s="230" t="s">
        <x:v>7755</x:v>
      </x:c>
      <x:c r="E484" s="195" t="s">
        <x:v>3295</x:v>
      </x:c>
      <x:c r="F484" s="194" t="s">
        <x:v>4629</x:v>
      </x:c>
      <x:c r="G484" s="194">
        <x:v>1</x:v>
      </x:c>
      <x:c r="H484" s="448" t="s">
        <x:v>7755</x:v>
      </x:c>
    </x:row>
    <x:row r="485" spans="3:8">
      <x:c r="C485" s="396" t="s">
        <x:v>6153</x:v>
      </x:c>
      <x:c r="D485" s="230" t="s">
        <x:v>7755</x:v>
      </x:c>
      <x:c r="E485" s="195" t="s">
        <x:v>6153</x:v>
      </x:c>
      <x:c r="F485" s="194" t="s">
        <x:v>4621</x:v>
      </x:c>
      <x:c r="G485" s="194">
        <x:v>1</x:v>
      </x:c>
      <x:c r="H485" s="448" t="s">
        <x:v>7755</x:v>
      </x:c>
    </x:row>
    <x:row r="486" spans="3:8">
      <x:c r="C486" s="396" t="s">
        <x:v>5724</x:v>
      </x:c>
      <x:c r="D486" s="230" t="s">
        <x:v>4958</x:v>
      </x:c>
      <x:c r="E486" s="195" t="s">
        <x:v>5724</x:v>
      </x:c>
      <x:c r="F486" s="194" t="s">
        <x:v>3050</x:v>
      </x:c>
      <x:c r="G486" s="194">
        <x:v>1</x:v>
      </x:c>
      <x:c r="H486" s="448" t="s">
        <x:v>4958</x:v>
      </x:c>
    </x:row>
    <x:row r="487" spans="3:8">
      <x:c r="C487" s="396" t="s">
        <x:v>2222</x:v>
      </x:c>
      <x:c r="D487" s="230" t="s">
        <x:v>7755</x:v>
      </x:c>
      <x:c r="E487" s="195" t="s">
        <x:v>2222</x:v>
      </x:c>
      <x:c r="F487" s="194" t="s">
        <x:v>4621</x:v>
      </x:c>
      <x:c r="G487" s="194">
        <x:v>1</x:v>
      </x:c>
      <x:c r="H487" s="448" t="s">
        <x:v>7755</x:v>
      </x:c>
    </x:row>
    <x:row r="488" spans="1:8">
      <x:c r="A488" s="397">
        <x:v>45911</x:v>
      </x:c>
      <x:c r="B488" s="230" t="s">
        <x:v>7753</x:v>
      </x:c>
      <x:c r="C488" s="396" t="s">
        <x:v>8737</x:v>
      </x:c>
      <x:c r="D488" s="230" t="s">
        <x:v>7755</x:v>
      </x:c>
      <x:c r="E488" s="195" t="s">
        <x:v>8737</x:v>
      </x:c>
      <x:c r="F488" s="194" t="s">
        <x:v>2999</x:v>
      </x:c>
      <x:c r="G488" s="194">
        <x:v>1</x:v>
      </x:c>
      <x:c r="H488" s="448" t="s">
        <x:v>7755</x:v>
      </x:c>
    </x:row>
    <x:row r="489" spans="3:8">
      <x:c r="C489" s="396" t="s">
        <x:v>6186</x:v>
      </x:c>
      <x:c r="D489" s="230" t="s">
        <x:v>7755</x:v>
      </x:c>
      <x:c r="E489" s="464" t="s">
        <x:v>6186</x:v>
      </x:c>
      <x:c r="F489" s="465" t="s">
        <x:v>2999</x:v>
      </x:c>
      <x:c r="G489" s="465">
        <x:v>1</x:v>
      </x:c>
      <x:c r="H489" s="448" t="s">
        <x:v>7755</x:v>
      </x:c>
    </x:row>
    <x:row r="490" spans="3:8">
      <x:c r="C490" s="396" t="s">
        <x:v>6786</x:v>
      </x:c>
      <x:c r="D490" s="230" t="s">
        <x:v>4958</x:v>
      </x:c>
      <x:c r="E490" s="195" t="s">
        <x:v>6786</x:v>
      </x:c>
      <x:c r="F490" s="194" t="s">
        <x:v>4621</x:v>
      </x:c>
      <x:c r="G490" s="194">
        <x:v>1</x:v>
      </x:c>
      <x:c r="H490" s="448" t="s">
        <x:v>4958</x:v>
      </x:c>
    </x:row>
    <x:row r="491" spans="3:8">
      <x:c r="C491" s="396" t="s">
        <x:v>4161</x:v>
      </x:c>
      <x:c r="D491" s="230" t="s">
        <x:v>7755</x:v>
      </x:c>
      <x:c r="E491" s="195" t="s">
        <x:v>4161</x:v>
      </x:c>
      <x:c r="F491" s="194" t="s">
        <x:v>4629</x:v>
      </x:c>
      <x:c r="G491" s="194">
        <x:v>1</x:v>
      </x:c>
      <x:c r="H491" s="448" t="s">
        <x:v>7755</x:v>
      </x:c>
    </x:row>
    <x:row r="492" spans="3:8">
      <x:c r="C492" s="396" t="s">
        <x:v>3431</x:v>
      </x:c>
      <x:c r="D492" s="230" t="s">
        <x:v>7755</x:v>
      </x:c>
      <x:c r="E492" s="355" t="s">
        <x:v>3431</x:v>
      </x:c>
      <x:c r="F492" s="356" t="s">
        <x:v>4621</x:v>
      </x:c>
      <x:c r="G492" s="356">
        <x:v>1</x:v>
      </x:c>
      <x:c r="H492" s="448" t="s">
        <x:v>4958</x:v>
      </x:c>
    </x:row>
    <x:row r="493" spans="3:8">
      <x:c r="C493" s="396" t="s">
        <x:v>8956</x:v>
      </x:c>
      <x:c r="D493" s="230" t="s">
        <x:v>4958</x:v>
      </x:c>
      <x:c r="E493" s="466" t="s">
        <x:v>8956</x:v>
      </x:c>
      <x:c r="F493" s="467" t="s">
        <x:v>3050</x:v>
      </x:c>
      <x:c r="G493" s="467">
        <x:v>1</x:v>
      </x:c>
      <x:c r="H493" s="448" t="s">
        <x:v>4958</x:v>
      </x:c>
    </x:row>
    <x:row r="494" spans="3:8">
      <x:c r="C494" s="396" t="s">
        <x:v>1849</x:v>
      </x:c>
      <x:c r="D494" s="230" t="s">
        <x:v>7755</x:v>
      </x:c>
      <x:c r="E494" s="195" t="s">
        <x:v>1849</x:v>
      </x:c>
      <x:c r="F494" s="194" t="s">
        <x:v>4621</x:v>
      </x:c>
      <x:c r="G494" s="194">
        <x:v>1</x:v>
      </x:c>
      <x:c r="H494" s="448" t="s">
        <x:v>7755</x:v>
      </x:c>
    </x:row>
    <x:row r="495" spans="3:8">
      <x:c r="C495" s="396" t="s">
        <x:v>8119</x:v>
      </x:c>
      <x:c r="D495" s="230" t="s">
        <x:v>7755</x:v>
      </x:c>
      <x:c r="E495" s="195" t="s">
        <x:v>8119</x:v>
      </x:c>
      <x:c r="F495" s="194" t="s">
        <x:v>4621</x:v>
      </x:c>
      <x:c r="G495" s="194">
        <x:v>2</x:v>
      </x:c>
      <x:c r="H495" s="448" t="s">
        <x:v>7755</x:v>
      </x:c>
    </x:row>
    <x:row r="496" spans="3:8">
      <x:c r="C496" s="396" t="s">
        <x:v>4605</x:v>
      </x:c>
      <x:c r="D496" s="230" t="s">
        <x:v>4958</x:v>
      </x:c>
      <x:c r="E496" s="355" t="s">
        <x:v>4605</x:v>
      </x:c>
      <x:c r="F496" s="356" t="s">
        <x:v>3016</x:v>
      </x:c>
      <x:c r="G496" s="356">
        <x:v>1</x:v>
      </x:c>
      <x:c r="H496" s="448" t="s">
        <x:v>4958</x:v>
      </x:c>
    </x:row>
    <x:row r="497" spans="3:8">
      <x:c r="C497" s="396" t="s">
        <x:v>1931</x:v>
      </x:c>
      <x:c r="D497" s="230" t="s">
        <x:v>4958</x:v>
      </x:c>
      <x:c r="E497" s="464" t="s">
        <x:v>1931</x:v>
      </x:c>
      <x:c r="F497" s="465" t="s">
        <x:v>4621</x:v>
      </x:c>
      <x:c r="G497" s="465">
        <x:v>1</x:v>
      </x:c>
      <x:c r="H497" s="448" t="s">
        <x:v>4958</x:v>
      </x:c>
    </x:row>
    <x:row r="498" spans="1:8">
      <x:c r="A498" s="397">
        <x:v>45912</x:v>
      </x:c>
      <x:c r="B498" s="230" t="s">
        <x:v>7716</x:v>
      </x:c>
      <x:c r="C498" s="396" t="s">
        <x:v>3434</x:v>
      </x:c>
      <x:c r="D498" s="230" t="s">
        <x:v>4958</x:v>
      </x:c>
      <x:c r="E498" s="195" t="s">
        <x:v>3434</x:v>
      </x:c>
      <x:c r="F498" s="194" t="s">
        <x:v>4621</x:v>
      </x:c>
      <x:c r="G498" s="194">
        <x:v>1</x:v>
      </x:c>
      <x:c r="H498" s="448" t="s">
        <x:v>4958</x:v>
      </x:c>
    </x:row>
    <x:row r="499" spans="3:8">
      <x:c r="C499" s="396" t="s">
        <x:v>1800</x:v>
      </x:c>
      <x:c r="D499" s="230" t="s">
        <x:v>4958</x:v>
      </x:c>
      <x:c r="E499" s="233" t="s">
        <x:v>1800</x:v>
      </x:c>
      <x:c r="F499" s="234" t="s">
        <x:v>3050</x:v>
      </x:c>
      <x:c r="G499" s="234">
        <x:v>1</x:v>
      </x:c>
      <x:c r="H499" s="448" t="s">
        <x:v>4958</x:v>
      </x:c>
    </x:row>
    <x:row r="500" spans="3:8">
      <x:c r="C500" s="396" t="s">
        <x:v>8784</x:v>
      </x:c>
      <x:c r="D500" s="230" t="s">
        <x:v>4958</x:v>
      </x:c>
      <x:c r="E500" s="464" t="s">
        <x:v>8784</x:v>
      </x:c>
      <x:c r="F500" s="465" t="s">
        <x:v>3050</x:v>
      </x:c>
      <x:c r="G500" s="465">
        <x:v>1</x:v>
      </x:c>
      <x:c r="H500" s="448" t="s">
        <x:v>4958</x:v>
      </x:c>
    </x:row>
    <x:row r="501" spans="3:8">
      <x:c r="C501" s="396" t="s">
        <x:v>3258</x:v>
      </x:c>
      <x:c r="D501" s="230" t="s">
        <x:v>4958</x:v>
      </x:c>
      <x:c r="E501" s="195" t="s">
        <x:v>3258</x:v>
      </x:c>
      <x:c r="F501" s="194" t="s">
        <x:v>4621</x:v>
      </x:c>
      <x:c r="G501" s="194">
        <x:v>1</x:v>
      </x:c>
      <x:c r="H501" s="448" t="s">
        <x:v>4958</x:v>
      </x:c>
    </x:row>
    <x:row r="502" spans="3:8">
      <x:c r="C502" s="396" t="s">
        <x:v>8149</x:v>
      </x:c>
      <x:c r="D502" s="230" t="s">
        <x:v>4958</x:v>
      </x:c>
      <x:c r="E502" s="464" t="s">
        <x:v>8149</x:v>
      </x:c>
      <x:c r="F502" s="465" t="s">
        <x:v>3050</x:v>
      </x:c>
      <x:c r="G502" s="465">
        <x:v>1</x:v>
      </x:c>
      <x:c r="H502" s="448" t="s">
        <x:v>4958</x:v>
      </x:c>
    </x:row>
    <x:row r="503" spans="3:8">
      <x:c r="C503" s="396" t="s">
        <x:v>1827</x:v>
      </x:c>
      <x:c r="D503" s="230" t="s">
        <x:v>4958</x:v>
      </x:c>
      <x:c r="E503" s="233" t="s">
        <x:v>1827</x:v>
      </x:c>
      <x:c r="F503" s="234" t="s">
        <x:v>4621</x:v>
      </x:c>
      <x:c r="G503" s="234">
        <x:v>1</x:v>
      </x:c>
      <x:c r="H503" s="448" t="s">
        <x:v>4958</x:v>
      </x:c>
    </x:row>
    <x:row r="504" spans="3:8">
      <x:c r="C504" s="396" t="s">
        <x:v>4801</x:v>
      </x:c>
      <x:c r="D504" s="230" t="s">
        <x:v>7755</x:v>
      </x:c>
      <x:c r="E504" s="195" t="s">
        <x:v>4801</x:v>
      </x:c>
      <x:c r="F504" s="194" t="s">
        <x:v>2999</x:v>
      </x:c>
      <x:c r="G504" s="194">
        <x:v>1</x:v>
      </x:c>
      <x:c r="H504" s="448" t="s">
        <x:v>7755</x:v>
      </x:c>
    </x:row>
    <x:row r="505" spans="3:8">
      <x:c r="C505" s="396" t="s">
        <x:v>6175</x:v>
      </x:c>
      <x:c r="D505" s="230" t="s">
        <x:v>4958</x:v>
      </x:c>
      <x:c r="E505" s="233" t="s">
        <x:v>6175</x:v>
      </x:c>
      <x:c r="F505" s="234" t="s">
        <x:v>3016</x:v>
      </x:c>
      <x:c r="G505" s="234">
        <x:v>1</x:v>
      </x:c>
      <x:c r="H505" s="448" t="s">
        <x:v>4958</x:v>
      </x:c>
    </x:row>
    <x:row r="506" spans="1:8">
      <x:c r="A506" s="397">
        <x:v>45913</x:v>
      </x:c>
      <x:c r="B506" s="230" t="s">
        <x:v>7734</x:v>
      </x:c>
      <x:c r="C506" s="396" t="s">
        <x:v>3379</x:v>
      </x:c>
      <x:c r="D506" s="230" t="s">
        <x:v>4958</x:v>
      </x:c>
      <x:c r="E506" s="195" t="s">
        <x:v>3379</x:v>
      </x:c>
      <x:c r="F506" s="194" t="s">
        <x:v>4621</x:v>
      </x:c>
      <x:c r="G506" s="194">
        <x:v>1</x:v>
      </x:c>
      <x:c r="H506" s="448" t="s">
        <x:v>4958</x:v>
      </x:c>
    </x:row>
    <x:row r="507" spans="3:8">
      <x:c r="C507" s="396" t="s">
        <x:v>4572</x:v>
      </x:c>
      <x:c r="D507" s="230" t="s">
        <x:v>4958</x:v>
      </x:c>
      <x:c r="E507" s="195" t="s">
        <x:v>4572</x:v>
      </x:c>
      <x:c r="F507" s="194" t="s">
        <x:v>3050</x:v>
      </x:c>
      <x:c r="G507" s="194">
        <x:v>1</x:v>
      </x:c>
      <x:c r="H507" s="448" t="s">
        <x:v>4958</x:v>
      </x:c>
    </x:row>
    <x:row r="508" spans="3:8">
      <x:c r="C508" s="396" t="s">
        <x:v>9152</x:v>
      </x:c>
      <x:c r="D508" s="230" t="s">
        <x:v>7755</x:v>
      </x:c>
      <x:c r="E508" s="195" t="s">
        <x:v>9152</x:v>
      </x:c>
      <x:c r="F508" s="194" t="s">
        <x:v>3050</x:v>
      </x:c>
      <x:c r="G508" s="194">
        <x:v>1</x:v>
      </x:c>
      <x:c r="H508" s="448" t="s">
        <x:v>7755</x:v>
      </x:c>
    </x:row>
    <x:row r="509" spans="3:8">
      <x:c r="C509" s="396" t="s">
        <x:v>8753</x:v>
      </x:c>
      <x:c r="D509" s="230" t="s">
        <x:v>7755</x:v>
      </x:c>
      <x:c r="E509" s="236" t="s">
        <x:v>8753</x:v>
      </x:c>
      <x:c r="F509" s="237" t="s">
        <x:v>3016</x:v>
      </x:c>
      <x:c r="G509" s="237">
        <x:v>1</x:v>
      </x:c>
      <x:c r="H509" s="448" t="s">
        <x:v>7755</x:v>
      </x:c>
    </x:row>
    <x:row r="510" spans="3:8">
      <x:c r="C510" s="396" t="s">
        <x:v>4418</x:v>
      </x:c>
      <x:c r="D510" s="230" t="s">
        <x:v>4958</x:v>
      </x:c>
      <x:c r="E510" s="195" t="s">
        <x:v>4418</x:v>
      </x:c>
      <x:c r="F510" s="194" t="s">
        <x:v>3050</x:v>
      </x:c>
      <x:c r="G510" s="194">
        <x:v>1</x:v>
      </x:c>
      <x:c r="H510" s="448" t="s">
        <x:v>4958</x:v>
      </x:c>
    </x:row>
    <x:row r="511" spans="1:8">
      <x:c r="A511" s="397">
        <x:v>45914</x:v>
      </x:c>
      <x:c r="B511" s="230" t="s">
        <x:v>7772</x:v>
      </x:c>
      <x:c r="C511" s="396" t="s">
        <x:v>4381</x:v>
      </x:c>
      <x:c r="D511" s="230" t="s">
        <x:v>7755</x:v>
      </x:c>
      <x:c r="E511" s="346" t="s">
        <x:v>4381</x:v>
      </x:c>
      <x:c r="F511" s="347" t="s">
        <x:v>3050</x:v>
      </x:c>
      <x:c r="G511" s="347">
        <x:v>1</x:v>
      </x:c>
      <x:c r="H511" s="448" t="s">
        <x:v>7755</x:v>
      </x:c>
    </x:row>
    <x:row r="512" spans="3:8">
      <x:c r="C512" s="396" t="s">
        <x:v>3252</x:v>
      </x:c>
      <x:c r="D512" s="230" t="s">
        <x:v>7755</x:v>
      </x:c>
      <x:c r="E512" s="355" t="s">
        <x:v>3252</x:v>
      </x:c>
      <x:c r="F512" s="356" t="s">
        <x:v>2999</x:v>
      </x:c>
      <x:c r="G512" s="356">
        <x:v>1</x:v>
      </x:c>
      <x:c r="H512" s="448" t="s">
        <x:v>7755</x:v>
      </x:c>
    </x:row>
    <x:row r="513" spans="3:8">
      <x:c r="C513" s="396" t="s">
        <x:v>1836</x:v>
      </x:c>
      <x:c r="D513" s="230" t="s">
        <x:v>4958</x:v>
      </x:c>
      <x:c r="E513" s="195" t="s">
        <x:v>1836</x:v>
      </x:c>
      <x:c r="F513" s="194" t="s">
        <x:v>3050</x:v>
      </x:c>
      <x:c r="G513" s="194">
        <x:v>1</x:v>
      </x:c>
      <x:c r="H513" s="448" t="s">
        <x:v>4958</x:v>
      </x:c>
    </x:row>
    <x:row r="514" spans="3:8">
      <x:c r="C514" s="396" t="s">
        <x:v>3293</x:v>
      </x:c>
      <x:c r="D514" s="230" t="s">
        <x:v>4958</x:v>
      </x:c>
      <x:c r="E514" s="233" t="s">
        <x:v>3293</x:v>
      </x:c>
      <x:c r="F514" s="234" t="s">
        <x:v>3050</x:v>
      </x:c>
      <x:c r="G514" s="234">
        <x:v>1</x:v>
      </x:c>
      <x:c r="H514" s="448" t="s">
        <x:v>4958</x:v>
      </x:c>
    </x:row>
    <x:row r="515" spans="1:8">
      <x:c r="A515" s="397">
        <x:v>45915</x:v>
      </x:c>
      <x:c r="B515" s="230" t="s">
        <x:v>7737</x:v>
      </x:c>
      <x:c r="C515" s="396" t="s">
        <x:v>1827</x:v>
      </x:c>
      <x:c r="D515" s="230" t="s">
        <x:v>7755</x:v>
      </x:c>
      <x:c r="E515" s="233" t="s">
        <x:v>1827</x:v>
      </x:c>
      <x:c r="F515" s="234" t="s">
        <x:v>4621</x:v>
      </x:c>
      <x:c r="G515" s="234">
        <x:v>1</x:v>
      </x:c>
      <x:c r="H515" s="448" t="s">
        <x:v>7755</x:v>
      </x:c>
    </x:row>
    <x:row r="516" spans="3:8">
      <x:c r="C516" s="396" t="s">
        <x:v>6853</x:v>
      </x:c>
      <x:c r="D516" s="230" t="s">
        <x:v>4958</x:v>
      </x:c>
      <x:c r="E516" s="195" t="s">
        <x:v>6853</x:v>
      </x:c>
      <x:c r="F516" s="194" t="s">
        <x:v>4621</x:v>
      </x:c>
      <x:c r="G516" s="194">
        <x:v>1</x:v>
      </x:c>
      <x:c r="H516" s="448" t="s">
        <x:v>4958</x:v>
      </x:c>
    </x:row>
    <x:row r="517" spans="3:8">
      <x:c r="C517" s="396" t="s">
        <x:v>8790</x:v>
      </x:c>
      <x:c r="D517" s="230" t="s">
        <x:v>4958</x:v>
      </x:c>
      <x:c r="E517" s="195" t="s">
        <x:v>8790</x:v>
      </x:c>
      <x:c r="F517" s="194" t="s">
        <x:v>4629</x:v>
      </x:c>
      <x:c r="G517" s="194">
        <x:v>1</x:v>
      </x:c>
      <x:c r="H517" s="448" t="s">
        <x:v>4958</x:v>
      </x:c>
    </x:row>
    <x:row r="518" spans="3:8">
      <x:c r="C518" s="396" t="s">
        <x:v>4498</x:v>
      </x:c>
      <x:c r="D518" s="230" t="s">
        <x:v>7755</x:v>
      </x:c>
      <x:c r="E518" s="195" t="s">
        <x:v>4498</x:v>
      </x:c>
      <x:c r="F518" s="194" t="s">
        <x:v>3050</x:v>
      </x:c>
      <x:c r="G518" s="194">
        <x:v>1</x:v>
      </x:c>
      <x:c r="H518" s="448" t="s">
        <x:v>7755</x:v>
      </x:c>
    </x:row>
    <x:row r="519" spans="3:8">
      <x:c r="C519" s="396" t="s">
        <x:v>4799</x:v>
      </x:c>
      <x:c r="D519" s="230" t="s">
        <x:v>4958</x:v>
      </x:c>
      <x:c r="E519" s="346" t="s">
        <x:v>4799</x:v>
      </x:c>
      <x:c r="F519" s="347" t="s">
        <x:v>3050</x:v>
      </x:c>
      <x:c r="G519" s="347">
        <x:v>1</x:v>
      </x:c>
      <x:c r="H519" s="448" t="s">
        <x:v>4958</x:v>
      </x:c>
    </x:row>
    <x:row r="520" spans="3:8">
      <x:c r="C520" s="396" t="s">
        <x:v>6234</x:v>
      </x:c>
      <x:c r="D520" s="230" t="s">
        <x:v>7755</x:v>
      </x:c>
      <x:c r="E520" s="233" t="s">
        <x:v>6234</x:v>
      </x:c>
      <x:c r="F520" s="234" t="s">
        <x:v>433</x:v>
      </x:c>
      <x:c r="G520" s="234">
        <x:v>1</x:v>
      </x:c>
      <x:c r="H520" s="448" t="s">
        <x:v>7755</x:v>
      </x:c>
    </x:row>
    <x:row r="521" spans="1:8">
      <x:c r="A521" s="397">
        <x:v>45916</x:v>
      </x:c>
      <x:c r="B521" s="230" t="s">
        <x:v>7779</x:v>
      </x:c>
      <x:c r="C521" s="396" t="s">
        <x:v>6143</x:v>
      </x:c>
      <x:c r="D521" s="230" t="s">
        <x:v>4958</x:v>
      </x:c>
      <x:c r="E521" s="355" t="s">
        <x:v>6143</x:v>
      </x:c>
      <x:c r="F521" s="356" t="s">
        <x:v>4629</x:v>
      </x:c>
      <x:c r="G521" s="356">
        <x:v>1</x:v>
      </x:c>
      <x:c r="H521" s="448" t="s">
        <x:v>4958</x:v>
      </x:c>
    </x:row>
    <x:row r="522" spans="3:8">
      <x:c r="C522" s="396" t="s">
        <x:v>6664</x:v>
      </x:c>
      <x:c r="D522" s="230" t="s">
        <x:v>7755</x:v>
      </x:c>
      <x:c r="E522" s="346" t="s">
        <x:v>6664</x:v>
      </x:c>
      <x:c r="F522" s="347" t="s">
        <x:v>4629</x:v>
      </x:c>
      <x:c r="G522" s="347">
        <x:v>1</x:v>
      </x:c>
      <x:c r="H522" s="448" t="s">
        <x:v>7755</x:v>
      </x:c>
    </x:row>
    <x:row r="523" spans="3:8">
      <x:c r="C523" s="396" t="s">
        <x:v>6131</x:v>
      </x:c>
      <x:c r="D523" s="230" t="s">
        <x:v>4958</x:v>
      </x:c>
      <x:c r="E523" s="355" t="s">
        <x:v>6131</x:v>
      </x:c>
      <x:c r="F523" s="356" t="s">
        <x:v>3016</x:v>
      </x:c>
      <x:c r="G523" s="356">
        <x:v>1</x:v>
      </x:c>
      <x:c r="H523" s="448" t="s">
        <x:v>4958</x:v>
      </x:c>
    </x:row>
    <x:row r="524" spans="3:8">
      <x:c r="C524" s="396" t="s">
        <x:v>9106</x:v>
      </x:c>
      <x:c r="D524" s="230" t="s">
        <x:v>4958</x:v>
      </x:c>
      <x:c r="E524" s="195" t="s">
        <x:v>9106</x:v>
      </x:c>
      <x:c r="F524" s="194" t="s">
        <x:v>3050</x:v>
      </x:c>
      <x:c r="G524" s="194">
        <x:v>1</x:v>
      </x:c>
      <x:c r="H524" s="448" t="s">
        <x:v>4958</x:v>
      </x:c>
    </x:row>
    <x:row r="525" spans="1:8">
      <x:c r="A525" s="397">
        <x:v>45917</x:v>
      </x:c>
      <x:c r="B525" s="230" t="s">
        <x:v>7762</x:v>
      </x:c>
      <x:c r="C525" s="396" t="s">
        <x:v>4294</x:v>
      </x:c>
      <x:c r="D525" s="230" t="s">
        <x:v>4958</x:v>
      </x:c>
      <x:c r="E525" s="195" t="s">
        <x:v>4294</x:v>
      </x:c>
      <x:c r="F525" s="143" t="s">
        <x:v>4772</x:v>
      </x:c>
      <x:c r="G525" s="194">
        <x:v>1</x:v>
      </x:c>
      <x:c r="H525" s="448" t="s">
        <x:v>4958</x:v>
      </x:c>
    </x:row>
    <x:row r="526" spans="3:8">
      <x:c r="C526" s="396" t="s">
        <x:v>8161</x:v>
      </x:c>
      <x:c r="D526" s="230" t="s">
        <x:v>4958</x:v>
      </x:c>
      <x:c r="E526" s="361" t="s">
        <x:v>8161</x:v>
      </x:c>
      <x:c r="F526" s="362" t="s">
        <x:v>4621</x:v>
      </x:c>
      <x:c r="G526" s="362">
        <x:v>1</x:v>
      </x:c>
      <x:c r="H526" s="448" t="s">
        <x:v>4958</x:v>
      </x:c>
    </x:row>
    <x:row r="527" spans="1:8">
      <x:c r="A527" s="397">
        <x:v>45918</x:v>
      </x:c>
      <x:c r="B527" s="230" t="s">
        <x:v>7753</x:v>
      </x:c>
      <x:c r="C527" s="396" t="s">
        <x:v>4708</x:v>
      </x:c>
      <x:c r="D527" s="230" t="s">
        <x:v>4958</x:v>
      </x:c>
      <x:c r="E527" s="195" t="s">
        <x:v>4708</x:v>
      </x:c>
      <x:c r="F527" s="194" t="s">
        <x:v>4629</x:v>
      </x:c>
      <x:c r="G527" s="194">
        <x:v>1</x:v>
      </x:c>
      <x:c r="H527" s="448" t="s">
        <x:v>4958</x:v>
      </x:c>
    </x:row>
    <x:row r="528" spans="3:8">
      <x:c r="C528" s="396" t="s">
        <x:v>1928</x:v>
      </x:c>
      <x:c r="D528" s="230" t="s">
        <x:v>4958</x:v>
      </x:c>
      <x:c r="E528" s="355" t="s">
        <x:v>1928</x:v>
      </x:c>
      <x:c r="F528" s="356" t="s">
        <x:v>4621</x:v>
      </x:c>
      <x:c r="G528" s="356">
        <x:v>1</x:v>
      </x:c>
      <x:c r="H528" s="448" t="s">
        <x:v>4958</x:v>
      </x:c>
    </x:row>
    <x:row r="529" spans="1:8">
      <x:c r="A529" s="397">
        <x:v>45919</x:v>
      </x:c>
      <x:c r="B529" s="230" t="s">
        <x:v>7716</x:v>
      </x:c>
      <x:c r="C529" s="396" t="s">
        <x:v>6117</x:v>
      </x:c>
      <x:c r="D529" s="230" t="s">
        <x:v>7755</x:v>
      </x:c>
      <x:c r="E529" s="195" t="s">
        <x:v>6117</x:v>
      </x:c>
      <x:c r="F529" s="194" t="s">
        <x:v>3050</x:v>
      </x:c>
      <x:c r="G529" s="194">
        <x:v>1</x:v>
      </x:c>
      <x:c r="H529" s="448" t="s">
        <x:v>7755</x:v>
      </x:c>
    </x:row>
    <x:row r="530" spans="3:8">
      <x:c r="C530" s="396" t="s">
        <x:v>8787</x:v>
      </x:c>
      <x:c r="D530" s="230" t="s">
        <x:v>7755</x:v>
      </x:c>
      <x:c r="E530" s="257" t="s">
        <x:v>8787</x:v>
      </x:c>
      <x:c r="F530" s="258" t="s">
        <x:v>3050</x:v>
      </x:c>
      <x:c r="G530" s="258">
        <x:v>1</x:v>
      </x:c>
      <x:c r="H530" s="448" t="s">
        <x:v>7755</x:v>
      </x:c>
    </x:row>
    <x:row r="531" spans="3:8">
      <x:c r="C531" s="396" t="s">
        <x:v>4228</x:v>
      </x:c>
      <x:c r="D531" s="230" t="s">
        <x:v>4958</x:v>
      </x:c>
      <x:c r="E531" s="257" t="s">
        <x:v>4228</x:v>
      </x:c>
      <x:c r="F531" s="258" t="s">
        <x:v>3050</x:v>
      </x:c>
      <x:c r="G531" s="258">
        <x:v>2</x:v>
      </x:c>
      <x:c r="H531" s="448" t="s">
        <x:v>4958</x:v>
      </x:c>
    </x:row>
    <x:row r="532" spans="3:8">
      <x:c r="C532" s="396" t="s">
        <x:v>8601</x:v>
      </x:c>
      <x:c r="D532" s="230" t="s">
        <x:v>7755</x:v>
      </x:c>
      <x:c r="E532" s="195" t="s">
        <x:v>8601</x:v>
      </x:c>
      <x:c r="F532" s="194" t="s">
        <x:v>4621</x:v>
      </x:c>
      <x:c r="G532" s="194">
        <x:v>1</x:v>
      </x:c>
      <x:c r="H532" s="448" t="s">
        <x:v>7755</x:v>
      </x:c>
    </x:row>
    <x:row r="533" spans="3:8">
      <x:c r="C533" s="396" t="s">
        <x:v>3436</x:v>
      </x:c>
      <x:c r="D533" s="230" t="s">
        <x:v>4958</x:v>
      </x:c>
      <x:c r="E533" s="195" t="s">
        <x:v>3436</x:v>
      </x:c>
      <x:c r="F533" s="194" t="s">
        <x:v>4621</x:v>
      </x:c>
      <x:c r="G533" s="194">
        <x:v>1</x:v>
      </x:c>
      <x:c r="H533" s="448" t="s">
        <x:v>4958</x:v>
      </x:c>
    </x:row>
    <x:row r="534" spans="3:8">
      <x:c r="C534" s="396" t="s">
        <x:v>6239</x:v>
      </x:c>
      <x:c r="D534" s="230" t="s">
        <x:v>4958</x:v>
      </x:c>
      <x:c r="E534" s="233" t="s">
        <x:v>6239</x:v>
      </x:c>
      <x:c r="F534" s="234" t="s">
        <x:v>4629</x:v>
      </x:c>
      <x:c r="G534" s="234">
        <x:v>1</x:v>
      </x:c>
      <x:c r="H534" s="448" t="s">
        <x:v>4958</x:v>
      </x:c>
    </x:row>
    <x:row r="535" spans="3:8">
      <x:c r="C535" s="396" t="s">
        <x:v>3354</x:v>
      </x:c>
      <x:c r="D535" s="230" t="s">
        <x:v>4958</x:v>
      </x:c>
      <x:c r="E535" s="355" t="s">
        <x:v>3354</x:v>
      </x:c>
      <x:c r="F535" s="356" t="s">
        <x:v>4629</x:v>
      </x:c>
      <x:c r="G535" s="356">
        <x:v>1</x:v>
      </x:c>
      <x:c r="H535" s="448" t="s">
        <x:v>4958</x:v>
      </x:c>
    </x:row>
    <x:row r="536" spans="3:8">
      <x:c r="C536" s="396" t="s">
        <x:v>3263</x:v>
      </x:c>
      <x:c r="D536" s="230" t="s">
        <x:v>4958</x:v>
      </x:c>
      <x:c r="E536" s="236" t="s">
        <x:v>3263</x:v>
      </x:c>
      <x:c r="F536" s="231" t="s">
        <x:v>1924</x:v>
      </x:c>
      <x:c r="G536" s="237">
        <x:v>1</x:v>
      </x:c>
      <x:c r="H536" s="448" t="s">
        <x:v>4958</x:v>
      </x:c>
    </x:row>
    <x:row r="537" spans="3:8">
      <x:c r="C537" s="396" t="s">
        <x:v>5802</x:v>
      </x:c>
      <x:c r="D537" s="230" t="s">
        <x:v>7755</x:v>
      </x:c>
      <x:c r="E537" s="195" t="s">
        <x:v>5802</x:v>
      </x:c>
      <x:c r="F537" s="194" t="s">
        <x:v>3050</x:v>
      </x:c>
      <x:c r="G537" s="194">
        <x:v>1</x:v>
      </x:c>
      <x:c r="H537" s="448" t="s">
        <x:v>7755</x:v>
      </x:c>
    </x:row>
    <x:row r="538" spans="3:8">
      <x:c r="C538" s="396" t="s">
        <x:v>5758</x:v>
      </x:c>
      <x:c r="D538" s="230" t="s">
        <x:v>7755</x:v>
      </x:c>
      <x:c r="E538" s="480" t="s">
        <x:v>5758</x:v>
      </x:c>
      <x:c r="F538" s="481" t="s">
        <x:v>3050</x:v>
      </x:c>
      <x:c r="G538" s="481">
        <x:v>1</x:v>
      </x:c>
      <x:c r="H538" s="448" t="s">
        <x:v>7755</x:v>
      </x:c>
    </x:row>
    <x:row r="539" spans="3:8">
      <x:c r="C539" s="396" t="s">
        <x:v>5730</x:v>
      </x:c>
      <x:c r="D539" s="230" t="s">
        <x:v>7755</x:v>
      </x:c>
      <x:c r="E539" s="257" t="s">
        <x:v>5730</x:v>
      </x:c>
      <x:c r="F539" s="258" t="s">
        <x:v>2999</x:v>
      </x:c>
      <x:c r="G539" s="258">
        <x:v>1</x:v>
      </x:c>
      <x:c r="H539" s="448" t="s">
        <x:v>7755</x:v>
      </x:c>
    </x:row>
    <x:row r="540" spans="3:8">
      <x:c r="C540" s="396" t="s">
        <x:v>5852</x:v>
      </x:c>
      <x:c r="D540" s="230" t="s">
        <x:v>7755</x:v>
      </x:c>
      <x:c r="E540" s="195" t="s">
        <x:v>5852</x:v>
      </x:c>
      <x:c r="F540" s="194" t="s">
        <x:v>3016</x:v>
      </x:c>
      <x:c r="G540" s="194">
        <x:v>2</x:v>
      </x:c>
      <x:c r="H540" s="448" t="s">
        <x:v>7755</x:v>
      </x:c>
    </x:row>
    <x:row r="541" spans="3:8">
      <x:c r="C541" s="396" t="s">
        <x:v>2275</x:v>
      </x:c>
      <x:c r="D541" s="230" t="s">
        <x:v>4958</x:v>
      </x:c>
      <x:c r="E541" s="195" t="s">
        <x:v>2275</x:v>
      </x:c>
      <x:c r="F541" s="194" t="s">
        <x:v>4621</x:v>
      </x:c>
      <x:c r="G541" s="194">
        <x:v>1</x:v>
      </x:c>
      <x:c r="H541" s="448" t="s">
        <x:v>4958</x:v>
      </x:c>
    </x:row>
    <x:row r="542" spans="3:8">
      <x:c r="C542" s="396" t="s">
        <x:v>8181</x:v>
      </x:c>
      <x:c r="D542" s="230" t="s">
        <x:v>4958</x:v>
      </x:c>
      <x:c r="E542" s="478" t="s">
        <x:v>8181</x:v>
      </x:c>
      <x:c r="F542" s="479" t="s">
        <x:v>3050</x:v>
      </x:c>
      <x:c r="G542" s="479">
        <x:v>1</x:v>
      </x:c>
      <x:c r="H542" s="448" t="s">
        <x:v>4958</x:v>
      </x:c>
    </x:row>
    <x:row r="543" spans="3:8">
      <x:c r="C543" s="396" t="s">
        <x:v>6876</x:v>
      </x:c>
      <x:c r="D543" s="230" t="s">
        <x:v>4958</x:v>
      </x:c>
      <x:c r="E543" s="233" t="s">
        <x:v>6876</x:v>
      </x:c>
      <x:c r="F543" s="234" t="s">
        <x:v>3050</x:v>
      </x:c>
      <x:c r="G543" s="234">
        <x:v>1</x:v>
      </x:c>
      <x:c r="H543" s="448" t="s">
        <x:v>4958</x:v>
      </x:c>
    </x:row>
    <x:row r="544" spans="3:8">
      <x:c r="C544" s="396" t="s">
        <x:v>2195</x:v>
      </x:c>
      <x:c r="D544" s="230" t="s">
        <x:v>7755</x:v>
      </x:c>
      <x:c r="E544" s="257" t="s">
        <x:v>2195</x:v>
      </x:c>
      <x:c r="F544" s="258" t="s">
        <x:v>2999</x:v>
      </x:c>
      <x:c r="G544" s="258">
        <x:v>1</x:v>
      </x:c>
      <x:c r="H544" s="448" t="s">
        <x:v>7755</x:v>
      </x:c>
    </x:row>
    <x:row r="545" spans="3:8">
      <x:c r="C545" s="396" t="s">
        <x:v>2068</x:v>
      </x:c>
      <x:c r="D545" s="230" t="s">
        <x:v>7755</x:v>
      </x:c>
      <x:c r="E545" s="195" t="s">
        <x:v>2068</x:v>
      </x:c>
      <x:c r="F545" s="194" t="s">
        <x:v>3050</x:v>
      </x:c>
      <x:c r="G545" s="194">
        <x:v>1</x:v>
      </x:c>
      <x:c r="H545" s="448" t="s">
        <x:v>7755</x:v>
      </x:c>
    </x:row>
    <x:row r="546" spans="3:8">
      <x:c r="C546" s="396" t="s">
        <x:v>6936</x:v>
      </x:c>
      <x:c r="D546" s="230" t="s">
        <x:v>7755</x:v>
      </x:c>
      <x:c r="E546" s="195" t="s">
        <x:v>6936</x:v>
      </x:c>
      <x:c r="F546" s="194" t="s">
        <x:v>3050</x:v>
      </x:c>
      <x:c r="G546" s="194">
        <x:v>1</x:v>
      </x:c>
      <x:c r="H546" s="448" t="s">
        <x:v>7755</x:v>
      </x:c>
    </x:row>
    <x:row r="547" spans="5:9">
      <x:c r="E547" s="482" t="s">
        <x:v>2064</x:v>
      </x:c>
      <x:c r="F547" s="483" t="s">
        <x:v>4629</x:v>
      </x:c>
      <x:c r="G547" s="483">
        <x:v>1</x:v>
      </x:c>
      <x:c r="H547" s="448" t="s">
        <x:v>4958</x:v>
      </x:c>
      <x:c r="I547" s="141" t="s">
        <x:v>3592</x:v>
      </x:c>
    </x:row>
    <x:row r="548" spans="1:8">
      <x:c r="A548" s="397">
        <x:v>45920</x:v>
      </x:c>
      <x:c r="B548" s="230" t="s">
        <x:v>7734</x:v>
      </x:c>
      <x:c r="C548" s="396" t="s">
        <x:v>8686</x:v>
      </x:c>
      <x:c r="D548" s="230" t="s">
        <x:v>7755</x:v>
      </x:c>
      <x:c r="E548" s="486" t="s">
        <x:v>8686</x:v>
      </x:c>
      <x:c r="F548" s="487" t="s">
        <x:v>4629</x:v>
      </x:c>
      <x:c r="G548" s="487">
        <x:v>1</x:v>
      </x:c>
      <x:c r="H548" s="448" t="s">
        <x:v>7755</x:v>
      </x:c>
    </x:row>
    <x:row r="549" spans="3:8">
      <x:c r="C549" s="396" t="s">
        <x:v>6162</x:v>
      </x:c>
      <x:c r="D549" s="230" t="s">
        <x:v>4958</x:v>
      </x:c>
      <x:c r="E549" s="195" t="s">
        <x:v>6162</x:v>
      </x:c>
      <x:c r="F549" s="194" t="s">
        <x:v>4629</x:v>
      </x:c>
      <x:c r="G549" s="194">
        <x:v>1</x:v>
      </x:c>
      <x:c r="H549" s="448" t="s">
        <x:v>4958</x:v>
      </x:c>
    </x:row>
    <x:row r="550" spans="3:8">
      <x:c r="C550" s="396" t="s">
        <x:v>4294</x:v>
      </x:c>
      <x:c r="D550" s="230" t="s">
        <x:v>7755</x:v>
      </x:c>
      <x:c r="E550" s="355" t="s">
        <x:v>4294</x:v>
      </x:c>
      <x:c r="F550" s="204" t="s">
        <x:v>4772</x:v>
      </x:c>
      <x:c r="G550" s="356">
        <x:v>1</x:v>
      </x:c>
      <x:c r="H550" s="448" t="s">
        <x:v>7755</x:v>
      </x:c>
    </x:row>
    <x:row r="551" spans="3:8">
      <x:c r="C551" s="396" t="s">
        <x:v>8790</x:v>
      </x:c>
      <x:c r="D551" s="230" t="s">
        <x:v>7755</x:v>
      </x:c>
      <x:c r="E551" s="355" t="s">
        <x:v>8790</x:v>
      </x:c>
      <x:c r="F551" s="356" t="s">
        <x:v>4629</x:v>
      </x:c>
      <x:c r="G551" s="356">
        <x:v>1</x:v>
      </x:c>
      <x:c r="H551" s="448" t="s">
        <x:v>7755</x:v>
      </x:c>
    </x:row>
    <x:row r="552" spans="3:8">
      <x:c r="C552" s="396" t="s">
        <x:v>6675</x:v>
      </x:c>
      <x:c r="D552" s="230" t="s">
        <x:v>4958</x:v>
      </x:c>
      <x:c r="E552" s="400" t="s">
        <x:v>6675</x:v>
      </x:c>
      <x:c r="F552" s="401" t="s">
        <x:v>3050</x:v>
      </x:c>
      <x:c r="G552" s="401">
        <x:v>1</x:v>
      </x:c>
      <x:c r="H552" s="448" t="s">
        <x:v>4958</x:v>
      </x:c>
    </x:row>
    <x:row r="553" spans="3:8">
      <x:c r="C553" s="396" t="s">
        <x:v>1800</x:v>
      </x:c>
      <x:c r="D553" s="230" t="s">
        <x:v>7755</x:v>
      </x:c>
      <x:c r="E553" s="233" t="s">
        <x:v>1800</x:v>
      </x:c>
      <x:c r="F553" s="234" t="s">
        <x:v>3050</x:v>
      </x:c>
      <x:c r="G553" s="234">
        <x:v>1</x:v>
      </x:c>
      <x:c r="H553" s="448" t="s">
        <x:v>7755</x:v>
      </x:c>
    </x:row>
    <x:row r="554" spans="3:8">
      <x:c r="C554" s="396" t="s">
        <x:v>6657</x:v>
      </x:c>
      <x:c r="D554" s="230" t="s">
        <x:v>7755</x:v>
      </x:c>
      <x:c r="E554" s="355" t="s">
        <x:v>6657</x:v>
      </x:c>
      <x:c r="F554" s="356" t="s">
        <x:v>4629</x:v>
      </x:c>
      <x:c r="G554" s="356">
        <x:v>1</x:v>
      </x:c>
      <x:c r="H554" s="448" t="s">
        <x:v>7755</x:v>
      </x:c>
    </x:row>
    <x:row r="555" spans="3:8">
      <x:c r="C555" s="396" t="s">
        <x:v>8265</x:v>
      </x:c>
      <x:c r="D555" s="230" t="s">
        <x:v>7755</x:v>
      </x:c>
      <x:c r="E555" s="195" t="s">
        <x:v>8265</x:v>
      </x:c>
      <x:c r="F555" s="194" t="s">
        <x:v>4621</x:v>
      </x:c>
      <x:c r="G555" s="194">
        <x:v>1</x:v>
      </x:c>
      <x:c r="H555" s="448" t="s">
        <x:v>7755</x:v>
      </x:c>
    </x:row>
    <x:row r="556" spans="3:8">
      <x:c r="C556" s="396" t="s">
        <x:v>6683</x:v>
      </x:c>
      <x:c r="D556" s="230" t="s">
        <x:v>4958</x:v>
      </x:c>
      <x:c r="E556" s="195" t="s">
        <x:v>6683</x:v>
      </x:c>
      <x:c r="F556" s="194" t="s">
        <x:v>4621</x:v>
      </x:c>
      <x:c r="G556" s="194">
        <x:v>1</x:v>
      </x:c>
      <x:c r="H556" s="448" t="s">
        <x:v>4958</x:v>
      </x:c>
    </x:row>
    <x:row r="557" spans="3:8">
      <x:c r="C557" s="396" t="s">
        <x:v>5722</x:v>
      </x:c>
      <x:c r="D557" s="230" t="s">
        <x:v>4958</x:v>
      </x:c>
      <x:c r="E557" s="195" t="s">
        <x:v>5722</x:v>
      </x:c>
      <x:c r="F557" s="194" t="s">
        <x:v>3016</x:v>
      </x:c>
      <x:c r="G557" s="194">
        <x:v>1</x:v>
      </x:c>
      <x:c r="H557" s="448" t="s">
        <x:v>4958</x:v>
      </x:c>
    </x:row>
    <x:row r="558" spans="3:8">
      <x:c r="C558" s="396" t="s">
        <x:v>1995</x:v>
      </x:c>
      <x:c r="D558" s="230" t="s">
        <x:v>4958</x:v>
      </x:c>
      <x:c r="E558" s="484" t="s">
        <x:v>1995</x:v>
      </x:c>
      <x:c r="F558" s="485" t="s">
        <x:v>4629</x:v>
      </x:c>
      <x:c r="G558" s="485">
        <x:v>1</x:v>
      </x:c>
      <x:c r="H558" s="448" t="s">
        <x:v>4958</x:v>
      </x:c>
    </x:row>
    <x:row r="559" spans="3:8">
      <x:c r="C559" s="396" t="s">
        <x:v>8895</x:v>
      </x:c>
      <x:c r="D559" s="230" t="s">
        <x:v>4958</x:v>
      </x:c>
      <x:c r="E559" s="195" t="s">
        <x:v>8895</x:v>
      </x:c>
      <x:c r="F559" s="194" t="s">
        <x:v>3050</x:v>
      </x:c>
      <x:c r="G559" s="194">
        <x:v>1</x:v>
      </x:c>
      <x:c r="H559" s="448" t="s">
        <x:v>4958</x:v>
      </x:c>
    </x:row>
    <x:row r="560" spans="3:8">
      <x:c r="C560" s="396" t="s">
        <x:v>8622</x:v>
      </x:c>
      <x:c r="D560" s="230" t="s">
        <x:v>4958</x:v>
      </x:c>
      <x:c r="E560" s="195" t="s">
        <x:v>8622</x:v>
      </x:c>
      <x:c r="F560" s="194" t="s">
        <x:v>4629</x:v>
      </x:c>
      <x:c r="G560" s="194">
        <x:v>1</x:v>
      </x:c>
      <x:c r="H560" s="448" t="s">
        <x:v>4958</x:v>
      </x:c>
    </x:row>
    <x:row r="561" spans="3:8">
      <x:c r="C561" s="396" t="s">
        <x:v>2209</x:v>
      </x:c>
      <x:c r="D561" s="230" t="s">
        <x:v>4958</x:v>
      </x:c>
      <x:c r="E561" s="195" t="s">
        <x:v>2209</x:v>
      </x:c>
      <x:c r="F561" s="141" t="s">
        <x:v>8348</x:v>
      </x:c>
      <x:c r="G561" s="194">
        <x:v>1</x:v>
      </x:c>
      <x:c r="H561" s="448" t="s">
        <x:v>4958</x:v>
      </x:c>
    </x:row>
    <x:row r="562" spans="1:8">
      <x:c r="A562" s="397">
        <x:v>45921</x:v>
      </x:c>
      <x:c r="B562" s="230" t="s">
        <x:v>7772</x:v>
      </x:c>
      <x:c r="C562" s="396" t="s">
        <x:v>8999</x:v>
      </x:c>
      <x:c r="D562" s="230" t="s">
        <x:v>7755</x:v>
      </x:c>
      <x:c r="E562" s="253" t="s">
        <x:v>8999</x:v>
      </x:c>
      <x:c r="F562" s="254" t="s">
        <x:v>3016</x:v>
      </x:c>
      <x:c r="G562" s="254">
        <x:v>1</x:v>
      </x:c>
      <x:c r="H562" s="448" t="s">
        <x:v>7755</x:v>
      </x:c>
    </x:row>
    <x:row r="563" spans="3:8">
      <x:c r="C563" s="396" t="s">
        <x:v>2178</x:v>
      </x:c>
      <x:c r="D563" s="230" t="s">
        <x:v>4958</x:v>
      </x:c>
      <x:c r="E563" s="400" t="s">
        <x:v>2178</x:v>
      </x:c>
      <x:c r="F563" s="401" t="s">
        <x:v>3050</x:v>
      </x:c>
      <x:c r="G563" s="401">
        <x:v>1</x:v>
      </x:c>
      <x:c r="H563" s="448" t="s">
        <x:v>4958</x:v>
      </x:c>
    </x:row>
    <x:row r="564" spans="3:8">
      <x:c r="C564" s="396" t="s">
        <x:v>5925</x:v>
      </x:c>
      <x:c r="D564" s="230" t="s">
        <x:v>7755</x:v>
      </x:c>
      <x:c r="E564" s="195" t="s">
        <x:v>5925</x:v>
      </x:c>
      <x:c r="F564" s="194" t="s">
        <x:v>3050</x:v>
      </x:c>
      <x:c r="G564" s="194">
        <x:v>1</x:v>
      </x:c>
      <x:c r="H564" s="448" t="s">
        <x:v>7755</x:v>
      </x:c>
    </x:row>
    <x:row r="565" spans="1:8">
      <x:c r="A565" s="397">
        <x:v>45922</x:v>
      </x:c>
      <x:c r="B565" s="230" t="s">
        <x:v>7737</x:v>
      </x:c>
      <x:c r="C565" s="396" t="s">
        <x:v>8807</x:v>
      </x:c>
      <x:c r="D565" s="230" t="s">
        <x:v>7755</x:v>
      </x:c>
      <x:c r="E565" s="195" t="s">
        <x:v>8807</x:v>
      </x:c>
      <x:c r="F565" s="194" t="s">
        <x:v>3016</x:v>
      </x:c>
      <x:c r="G565" s="194">
        <x:v>1</x:v>
      </x:c>
      <x:c r="H565" s="448" t="s">
        <x:v>7755</x:v>
      </x:c>
    </x:row>
    <x:row r="566" spans="3:8">
      <x:c r="C566" s="396" t="s">
        <x:v>4466</x:v>
      </x:c>
      <x:c r="D566" s="230" t="s">
        <x:v>7755</x:v>
      </x:c>
      <x:c r="E566" s="273" t="s">
        <x:v>4466</x:v>
      </x:c>
      <x:c r="F566" s="274" t="s">
        <x:v>3016</x:v>
      </x:c>
      <x:c r="G566" s="274">
        <x:v>1</x:v>
      </x:c>
      <x:c r="H566" s="448" t="s">
        <x:v>7755</x:v>
      </x:c>
    </x:row>
    <x:row r="567" spans="3:8">
      <x:c r="C567" s="396" t="s">
        <x:v>4098</x:v>
      </x:c>
      <x:c r="D567" s="230" t="s">
        <x:v>4958</x:v>
      </x:c>
      <x:c r="E567" s="361" t="s">
        <x:v>4098</x:v>
      </x:c>
      <x:c r="F567" s="226" t="s">
        <x:v>5641</x:v>
      </x:c>
      <x:c r="G567" s="362">
        <x:v>1</x:v>
      </x:c>
      <x:c r="H567" s="448" t="s">
        <x:v>4958</x:v>
      </x:c>
    </x:row>
    <x:row r="568" spans="1:8">
      <x:c r="A568" s="397">
        <x:v>45923</x:v>
      </x:c>
      <x:c r="B568" s="230" t="s">
        <x:v>7779</x:v>
      </x:c>
      <x:c r="C568" s="396" t="s">
        <x:v>4605</x:v>
      </x:c>
      <x:c r="D568" s="230" t="s">
        <x:v>7755</x:v>
      </x:c>
      <x:c r="E568" s="195" t="s">
        <x:v>4605</x:v>
      </x:c>
      <x:c r="F568" s="194" t="s">
        <x:v>3016</x:v>
      </x:c>
      <x:c r="G568" s="194">
        <x:v>1</x:v>
      </x:c>
      <x:c r="H568" s="448" t="s">
        <x:v>7755</x:v>
      </x:c>
    </x:row>
    <x:row r="569" spans="3:8">
      <x:c r="C569" s="396" t="s">
        <x:v>2368</x:v>
      </x:c>
      <x:c r="D569" s="230" t="s">
        <x:v>7755</x:v>
      </x:c>
      <x:c r="E569" s="349" t="s">
        <x:v>2368</x:v>
      </x:c>
      <x:c r="F569" s="350" t="s">
        <x:v>4621</x:v>
      </x:c>
      <x:c r="G569" s="350">
        <x:v>1</x:v>
      </x:c>
      <x:c r="H569" s="448" t="s">
        <x:v>7755</x:v>
      </x:c>
    </x:row>
    <x:row r="570" spans="3:8">
      <x:c r="C570" s="396" t="s">
        <x:v>8797</x:v>
      </x:c>
      <x:c r="D570" s="230" t="s">
        <x:v>7755</x:v>
      </x:c>
      <x:c r="E570" s="195" t="s">
        <x:v>8797</x:v>
      </x:c>
      <x:c r="F570" s="194" t="s">
        <x:v>3050</x:v>
      </x:c>
      <x:c r="G570" s="194">
        <x:v>1</x:v>
      </x:c>
      <x:c r="H570" s="448" t="s">
        <x:v>7755</x:v>
      </x:c>
    </x:row>
    <x:row r="571" spans="1:8">
      <x:c r="A571" s="397">
        <x:v>45924</x:v>
      </x:c>
      <x:c r="B571" s="230" t="s">
        <x:v>7762</x:v>
      </x:c>
      <x:c r="C571" s="396" t="s">
        <x:v>6159</x:v>
      </x:c>
      <x:c r="D571" s="230" t="s">
        <x:v>4958</x:v>
      </x:c>
      <x:c r="E571" s="233" t="s">
        <x:v>6159</x:v>
      </x:c>
      <x:c r="F571" s="234" t="s">
        <x:v>4621</x:v>
      </x:c>
      <x:c r="G571" s="234">
        <x:v>1</x:v>
      </x:c>
      <x:c r="H571" s="448" t="s">
        <x:v>4958</x:v>
      </x:c>
    </x:row>
    <x:row r="572" spans="3:8">
      <x:c r="C572" s="396" t="s">
        <x:v>6227</x:v>
      </x:c>
      <x:c r="D572" s="230" t="s">
        <x:v>4958</x:v>
      </x:c>
      <x:c r="E572" s="349" t="s">
        <x:v>6227</x:v>
      </x:c>
      <x:c r="F572" s="350" t="s">
        <x:v>3050</x:v>
      </x:c>
      <x:c r="G572" s="350">
        <x:v>1</x:v>
      </x:c>
      <x:c r="H572" s="448" t="s">
        <x:v>4958</x:v>
      </x:c>
    </x:row>
    <x:row r="573" spans="3:8">
      <x:c r="C573" s="396" t="s">
        <x:v>8469</x:v>
      </x:c>
      <x:c r="D573" s="230" t="s">
        <x:v>4958</x:v>
      </x:c>
      <x:c r="E573" s="195" t="s">
        <x:v>8469</x:v>
      </x:c>
      <x:c r="F573" s="194" t="s">
        <x:v>4621</x:v>
      </x:c>
      <x:c r="G573" s="194">
        <x:v>1</x:v>
      </x:c>
      <x:c r="H573" s="448" t="s">
        <x:v>4958</x:v>
      </x:c>
    </x:row>
    <x:row r="574" spans="5:9">
      <x:c r="E574" s="195" t="s">
        <x:v>5773</x:v>
      </x:c>
      <x:c r="F574" s="194" t="s">
        <x:v>3050</x:v>
      </x:c>
      <x:c r="G574" s="194">
        <x:v>1</x:v>
      </x:c>
      <x:c r="H574" s="448" t="s">
        <x:v>4958</x:v>
      </x:c>
      <x:c r="I574" s="139" t="s">
        <x:v>2435</x:v>
      </x:c>
    </x:row>
    <x:row r="575" spans="1:8">
      <x:c r="A575" s="397">
        <x:v>45925</x:v>
      </x:c>
      <x:c r="B575" s="230" t="s">
        <x:v>7753</x:v>
      </x:c>
      <x:c r="C575" s="396" t="s">
        <x:v>6763</x:v>
      </x:c>
      <x:c r="D575" s="230" t="s">
        <x:v>7755</x:v>
      </x:c>
      <x:c r="E575" s="195" t="s">
        <x:v>6763</x:v>
      </x:c>
      <x:c r="F575" s="194" t="s">
        <x:v>2999</x:v>
      </x:c>
      <x:c r="G575" s="194">
        <x:v>1</x:v>
      </x:c>
      <x:c r="H575" s="448" t="s">
        <x:v>7755</x:v>
      </x:c>
    </x:row>
    <x:row r="576" spans="3:8">
      <x:c r="C576" s="396" t="s">
        <x:v>6152</x:v>
      </x:c>
      <x:c r="D576" s="230" t="s">
        <x:v>7755</x:v>
      </x:c>
      <x:c r="E576" s="349" t="s">
        <x:v>6152</x:v>
      </x:c>
      <x:c r="F576" s="350" t="s">
        <x:v>2999</x:v>
      </x:c>
      <x:c r="G576" s="350">
        <x:v>2</x:v>
      </x:c>
      <x:c r="H576" s="448" t="s">
        <x:v>7755</x:v>
      </x:c>
    </x:row>
    <x:row r="577" spans="3:8">
      <x:c r="C577" s="396" t="s">
        <x:v>6774</x:v>
      </x:c>
      <x:c r="D577" s="230" t="s">
        <x:v>7755</x:v>
      </x:c>
      <x:c r="E577" s="195" t="s">
        <x:v>6774</x:v>
      </x:c>
      <x:c r="F577" s="194" t="s">
        <x:v>3044</x:v>
      </x:c>
      <x:c r="G577" s="194">
        <x:v>1</x:v>
      </x:c>
      <x:c r="H577" s="448" t="s">
        <x:v>7755</x:v>
      </x:c>
    </x:row>
    <x:row r="578" spans="3:8">
      <x:c r="C578" s="396" t="s">
        <x:v>4576</x:v>
      </x:c>
      <x:c r="D578" s="230" t="s">
        <x:v>7755</x:v>
      </x:c>
      <x:c r="E578" s="195" t="s">
        <x:v>4576</x:v>
      </x:c>
      <x:c r="F578" s="194" t="s">
        <x:v>3050</x:v>
      </x:c>
      <x:c r="G578" s="194">
        <x:v>1</x:v>
      </x:c>
      <x:c r="H578" s="448" t="s">
        <x:v>7755</x:v>
      </x:c>
    </x:row>
    <x:row r="579" spans="3:8">
      <x:c r="C579" s="396" t="s">
        <x:v>2005</x:v>
      </x:c>
      <x:c r="D579" s="230" t="s">
        <x:v>7755</x:v>
      </x:c>
      <x:c r="E579" s="195" t="s">
        <x:v>2005</x:v>
      </x:c>
      <x:c r="F579" s="194" t="s">
        <x:v>3016</x:v>
      </x:c>
      <x:c r="G579" s="194">
        <x:v>1</x:v>
      </x:c>
      <x:c r="H579" s="448" t="s">
        <x:v>7755</x:v>
      </x:c>
    </x:row>
    <x:row r="580" spans="3:8">
      <x:c r="C580" s="396" t="s">
        <x:v>2290</x:v>
      </x:c>
      <x:c r="D580" s="230" t="s">
        <x:v>4958</x:v>
      </x:c>
      <x:c r="E580" s="257" t="s">
        <x:v>2290</x:v>
      </x:c>
      <x:c r="F580" s="258" t="s">
        <x:v>3016</x:v>
      </x:c>
      <x:c r="G580" s="258">
        <x:v>1</x:v>
      </x:c>
      <x:c r="H580" s="448" t="s">
        <x:v>4958</x:v>
      </x:c>
    </x:row>
    <x:row r="581" spans="3:8">
      <x:c r="C581" s="396" t="s">
        <x:v>6204</x:v>
      </x:c>
      <x:c r="D581" s="230" t="s">
        <x:v>7755</x:v>
      </x:c>
      <x:c r="E581" s="349" t="s">
        <x:v>6204</x:v>
      </x:c>
      <x:c r="F581" s="350" t="s">
        <x:v>3016</x:v>
      </x:c>
      <x:c r="G581" s="350">
        <x:v>1</x:v>
      </x:c>
      <x:c r="H581" s="448" t="s">
        <x:v>7755</x:v>
      </x:c>
    </x:row>
    <x:row r="582" spans="5:9">
      <x:c r="E582" s="490" t="s">
        <x:v>6607</x:v>
      </x:c>
      <x:c r="F582" s="491" t="s">
        <x:v>3050</x:v>
      </x:c>
      <x:c r="G582" s="491">
        <x:v>1</x:v>
      </x:c>
      <x:c r="H582" s="448" t="s">
        <x:v>4958</x:v>
      </x:c>
      <x:c r="I582" s="139" t="s">
        <x:v>5529</x:v>
      </x:c>
    </x:row>
    <x:row r="583" spans="1:8">
      <x:c r="A583" s="397">
        <x:v>45926</x:v>
      </x:c>
      <x:c r="B583" s="230" t="s">
        <x:v>7716</x:v>
      </x:c>
      <x:c r="C583" s="396" t="s">
        <x:v>8142</x:v>
      </x:c>
      <x:c r="D583" s="230" t="s">
        <x:v>7755</x:v>
      </x:c>
      <x:c r="E583" s="494" t="s">
        <x:v>8142</x:v>
      </x:c>
      <x:c r="F583" s="495" t="s">
        <x:v>3044</x:v>
      </x:c>
      <x:c r="G583" s="495">
        <x:v>1</x:v>
      </x:c>
      <x:c r="H583" s="448" t="s">
        <x:v>7755</x:v>
      </x:c>
    </x:row>
    <x:row r="584" spans="3:8">
      <x:c r="C584" s="396" t="s">
        <x:v>2366</x:v>
      </x:c>
      <x:c r="D584" s="230" t="s">
        <x:v>4958</x:v>
      </x:c>
      <x:c r="E584" s="195" t="s">
        <x:v>2366</x:v>
      </x:c>
      <x:c r="F584" s="194" t="s">
        <x:v>4621</x:v>
      </x:c>
      <x:c r="G584" s="194">
        <x:v>1</x:v>
      </x:c>
      <x:c r="H584" s="448" t="s">
        <x:v>4958</x:v>
      </x:c>
    </x:row>
    <x:row r="585" spans="3:8">
      <x:c r="C585" s="396" t="s">
        <x:v>8705</x:v>
      </x:c>
      <x:c r="D585" s="230" t="s">
        <x:v>7755</x:v>
      </x:c>
      <x:c r="E585" s="195" t="s">
        <x:v>8705</x:v>
      </x:c>
      <x:c r="F585" s="194" t="s">
        <x:v>3050</x:v>
      </x:c>
      <x:c r="G585" s="194">
        <x:v>1</x:v>
      </x:c>
      <x:c r="H585" s="448" t="s">
        <x:v>7755</x:v>
      </x:c>
    </x:row>
    <x:row r="586" spans="3:8">
      <x:c r="C586" s="396" t="s">
        <x:v>9138</x:v>
      </x:c>
      <x:c r="D586" s="230" t="s">
        <x:v>7755</x:v>
      </x:c>
      <x:c r="E586" s="494" t="s">
        <x:v>9138</x:v>
      </x:c>
      <x:c r="F586" s="495" t="s">
        <x:v>3050</x:v>
      </x:c>
      <x:c r="G586" s="495">
        <x:v>1</x:v>
      </x:c>
      <x:c r="H586" s="448" t="s">
        <x:v>7755</x:v>
      </x:c>
    </x:row>
    <x:row r="587" spans="5:8">
      <x:c r="E587" s="233" t="s">
        <x:v>3279</x:v>
      </x:c>
      <x:c r="F587" s="234" t="s">
        <x:v>4629</x:v>
      </x:c>
      <x:c r="G587" s="234">
        <x:v>1</x:v>
      </x:c>
      <x:c r="H587" s="448" t="s">
        <x:v>4958</x:v>
      </x:c>
    </x:row>
    <x:row r="588" spans="1:8">
      <x:c r="A588" s="397">
        <x:v>45927</x:v>
      </x:c>
      <x:c r="B588" s="230" t="s">
        <x:v>7734</x:v>
      </x:c>
      <x:c r="C588" s="396" t="s">
        <x:v>3374</x:v>
      </x:c>
      <x:c r="D588" s="230" t="s">
        <x:v>4958</x:v>
      </x:c>
      <x:c r="E588" s="195" t="s">
        <x:v>3374</x:v>
      </x:c>
      <x:c r="F588" s="194" t="s">
        <x:v>3050</x:v>
      </x:c>
      <x:c r="G588" s="194">
        <x:v>1</x:v>
      </x:c>
      <x:c r="H588" s="448" t="s">
        <x:v>4958</x:v>
      </x:c>
    </x:row>
    <x:row r="589" spans="3:8">
      <x:c r="C589" s="396" t="s">
        <x:v>2275</x:v>
      </x:c>
      <x:c r="D589" s="230" t="s">
        <x:v>7755</x:v>
      </x:c>
      <x:c r="E589" s="195" t="s">
        <x:v>2275</x:v>
      </x:c>
      <x:c r="F589" s="194" t="s">
        <x:v>4621</x:v>
      </x:c>
      <x:c r="G589" s="194">
        <x:v>1</x:v>
      </x:c>
      <x:c r="H589" s="448" t="s">
        <x:v>7755</x:v>
      </x:c>
    </x:row>
    <x:row r="590" spans="3:8">
      <x:c r="C590" s="396" t="s">
        <x:v>6162</x:v>
      </x:c>
      <x:c r="D590" s="230" t="s">
        <x:v>7755</x:v>
      </x:c>
      <x:c r="E590" s="355" t="s">
        <x:v>6162</x:v>
      </x:c>
      <x:c r="F590" s="356" t="s">
        <x:v>4629</x:v>
      </x:c>
      <x:c r="G590" s="356">
        <x:v>1</x:v>
      </x:c>
      <x:c r="H590" s="448" t="s">
        <x:v>7755</x:v>
      </x:c>
    </x:row>
    <x:row r="591" spans="3:8">
      <x:c r="C591" s="396" t="s">
        <x:v>1803</x:v>
      </x:c>
      <x:c r="D591" s="230" t="s">
        <x:v>4958</x:v>
      </x:c>
      <x:c r="E591" s="233" t="s">
        <x:v>1803</x:v>
      </x:c>
      <x:c r="F591" s="234" t="s">
        <x:v>2999</x:v>
      </x:c>
      <x:c r="G591" s="234">
        <x:v>1</x:v>
      </x:c>
      <x:c r="H591" s="448" t="s">
        <x:v>4958</x:v>
      </x:c>
    </x:row>
    <x:row r="592" spans="3:8">
      <x:c r="C592" s="396" t="s">
        <x:v>6136</x:v>
      </x:c>
      <x:c r="D592" s="230" t="s">
        <x:v>7755</x:v>
      </x:c>
      <x:c r="E592" s="355" t="s">
        <x:v>6136</x:v>
      </x:c>
      <x:c r="F592" s="356" t="s">
        <x:v>3050</x:v>
      </x:c>
      <x:c r="G592" s="356">
        <x:v>2</x:v>
      </x:c>
      <x:c r="H592" s="448" t="s">
        <x:v>7755</x:v>
      </x:c>
    </x:row>
    <x:row r="593" spans="3:8">
      <x:c r="C593" s="396" t="s">
        <x:v>6219</x:v>
      </x:c>
      <x:c r="D593" s="230" t="s">
        <x:v>4958</x:v>
      </x:c>
      <x:c r="E593" s="355" t="s">
        <x:v>6219</x:v>
      </x:c>
      <x:c r="F593" s="356" t="s">
        <x:v>3050</x:v>
      </x:c>
      <x:c r="G593" s="356">
        <x:v>1</x:v>
      </x:c>
      <x:c r="H593" s="448" t="s">
        <x:v>4958</x:v>
      </x:c>
    </x:row>
    <x:row r="594" spans="3:8">
      <x:c r="C594" s="396" t="s">
        <x:v>6143</x:v>
      </x:c>
      <x:c r="D594" s="230" t="s">
        <x:v>7755</x:v>
      </x:c>
      <x:c r="E594" s="195" t="s">
        <x:v>6143</x:v>
      </x:c>
      <x:c r="F594" s="194" t="s">
        <x:v>4629</x:v>
      </x:c>
      <x:c r="G594" s="194">
        <x:v>1</x:v>
      </x:c>
      <x:c r="H594" s="448" t="s">
        <x:v>7755</x:v>
      </x:c>
    </x:row>
    <x:row r="595" spans="3:8">
      <x:c r="C595" s="396" t="s">
        <x:v>6801</x:v>
      </x:c>
      <x:c r="D595" s="230" t="s">
        <x:v>7755</x:v>
      </x:c>
      <x:c r="E595" s="319" t="s">
        <x:v>6801</x:v>
      </x:c>
      <x:c r="F595" s="320" t="s">
        <x:v>4621</x:v>
      </x:c>
      <x:c r="G595" s="320">
        <x:v>1</x:v>
      </x:c>
      <x:c r="H595" s="448" t="s">
        <x:v>7755</x:v>
      </x:c>
    </x:row>
    <x:row r="596" spans="3:8">
      <x:c r="C596" s="396" t="s">
        <x:v>4789</x:v>
      </x:c>
      <x:c r="D596" s="230" t="s">
        <x:v>4958</x:v>
      </x:c>
      <x:c r="E596" s="355" t="s">
        <x:v>4789</x:v>
      </x:c>
      <x:c r="F596" s="356" t="s">
        <x:v>3050</x:v>
      </x:c>
      <x:c r="G596" s="356">
        <x:v>1</x:v>
      </x:c>
      <x:c r="H596" s="448" t="s">
        <x:v>4958</x:v>
      </x:c>
    </x:row>
    <x:row r="597" spans="3:8">
      <x:c r="C597" s="396" t="s">
        <x:v>1977</x:v>
      </x:c>
      <x:c r="D597" s="230" t="s">
        <x:v>7755</x:v>
      </x:c>
      <x:c r="E597" s="420" t="s">
        <x:v>1977</x:v>
      </x:c>
      <x:c r="F597" s="421" t="s">
        <x:v>2999</x:v>
      </x:c>
      <x:c r="G597" s="421">
        <x:v>1</x:v>
      </x:c>
      <x:c r="H597" s="448" t="s">
        <x:v>7755</x:v>
      </x:c>
    </x:row>
    <x:row r="598" spans="3:8">
      <x:c r="C598" s="396" t="s">
        <x:v>6251</x:v>
      </x:c>
      <x:c r="D598" s="230" t="s">
        <x:v>4958</x:v>
      </x:c>
      <x:c r="E598" s="195" t="s">
        <x:v>6251</x:v>
      </x:c>
      <x:c r="F598" s="194" t="s">
        <x:v>3050</x:v>
      </x:c>
      <x:c r="G598" s="194">
        <x:v>1</x:v>
      </x:c>
      <x:c r="H598" s="448" t="s">
        <x:v>4958</x:v>
      </x:c>
    </x:row>
    <x:row r="599" spans="3:8">
      <x:c r="C599" s="396" t="s">
        <x:v>6096</x:v>
      </x:c>
      <x:c r="D599" s="230" t="s">
        <x:v>4958</x:v>
      </x:c>
      <x:c r="E599" s="195" t="s">
        <x:v>6096</x:v>
      </x:c>
      <x:c r="F599" s="194" t="s">
        <x:v>3050</x:v>
      </x:c>
      <x:c r="G599" s="194">
        <x:v>1</x:v>
      </x:c>
      <x:c r="H599" s="448" t="s">
        <x:v>4958</x:v>
      </x:c>
    </x:row>
    <x:row r="600" spans="3:8">
      <x:c r="C600" s="396" t="s">
        <x:v>4425</x:v>
      </x:c>
      <x:c r="D600" s="230" t="s">
        <x:v>7755</x:v>
      </x:c>
      <x:c r="E600" s="195" t="s">
        <x:v>4425</x:v>
      </x:c>
      <x:c r="F600" s="194" t="s">
        <x:v>3016</x:v>
      </x:c>
      <x:c r="G600" s="194">
        <x:v>1</x:v>
      </x:c>
      <x:c r="H600" s="448" t="s">
        <x:v>7755</x:v>
      </x:c>
    </x:row>
    <x:row r="601" spans="3:8">
      <x:c r="C601" s="396" t="s">
        <x:v>1784</x:v>
      </x:c>
      <x:c r="D601" s="230" t="s">
        <x:v>4958</x:v>
      </x:c>
      <x:c r="E601" s="233" t="s">
        <x:v>1784</x:v>
      </x:c>
      <x:c r="F601" s="234" t="s">
        <x:v>2999</x:v>
      </x:c>
      <x:c r="G601" s="234">
        <x:v>1</x:v>
      </x:c>
      <x:c r="H601" s="448" t="s">
        <x:v>4958</x:v>
      </x:c>
    </x:row>
    <x:row r="602" spans="3:8">
      <x:c r="C602" s="396" t="s">
        <x:v>8673</x:v>
      </x:c>
      <x:c r="D602" s="230" t="s">
        <x:v>7755</x:v>
      </x:c>
      <x:c r="E602" s="257" t="s">
        <x:v>8673</x:v>
      </x:c>
      <x:c r="F602" s="258" t="s">
        <x:v>4621</x:v>
      </x:c>
      <x:c r="G602" s="258">
        <x:v>1</x:v>
      </x:c>
      <x:c r="H602" s="448" t="s">
        <x:v>7755</x:v>
      </x:c>
    </x:row>
    <x:row r="603" spans="3:8">
      <x:c r="C603" s="396" t="s">
        <x:v>6753</x:v>
      </x:c>
      <x:c r="D603" s="230" t="s">
        <x:v>4958</x:v>
      </x:c>
      <x:c r="E603" s="319" t="s">
        <x:v>6753</x:v>
      </x:c>
      <x:c r="F603" s="320" t="s">
        <x:v>3016</x:v>
      </x:c>
      <x:c r="G603" s="320">
        <x:v>1</x:v>
      </x:c>
      <x:c r="H603" s="448" t="s">
        <x:v>4958</x:v>
      </x:c>
    </x:row>
    <x:row r="604" spans="1:8">
      <x:c r="A604" s="397">
        <x:v>45928</x:v>
      </x:c>
      <x:c r="B604" s="230" t="s">
        <x:v>7772</x:v>
      </x:c>
      <x:c r="C604" s="396" t="s">
        <x:v>6890</x:v>
      </x:c>
      <x:c r="D604" s="230" t="s">
        <x:v>4958</x:v>
      </x:c>
      <x:c r="E604" s="195" t="s">
        <x:v>6890</x:v>
      </x:c>
      <x:c r="F604" s="194" t="s">
        <x:v>4621</x:v>
      </x:c>
      <x:c r="G604" s="194">
        <x:v>1</x:v>
      </x:c>
      <x:c r="H604" s="448" t="s">
        <x:v>4958</x:v>
      </x:c>
    </x:row>
    <x:row r="605" spans="3:8">
      <x:c r="C605" s="396" t="s">
        <x:v>8292</x:v>
      </x:c>
      <x:c r="D605" s="230" t="s">
        <x:v>4958</x:v>
      </x:c>
      <x:c r="E605" s="195" t="s">
        <x:v>8292</x:v>
      </x:c>
      <x:c r="F605" s="194" t="s">
        <x:v>4629</x:v>
      </x:c>
      <x:c r="G605" s="194">
        <x:v>1</x:v>
      </x:c>
      <x:c r="H605" s="448" t="s">
        <x:v>4958</x:v>
      </x:c>
    </x:row>
    <x:row r="606" spans="3:8">
      <x:c r="C606" s="396" t="s">
        <x:v>6710</x:v>
      </x:c>
      <x:c r="D606" s="230" t="s">
        <x:v>7755</x:v>
      </x:c>
      <x:c r="E606" s="355" t="s">
        <x:v>6710</x:v>
      </x:c>
      <x:c r="F606" s="356" t="s">
        <x:v>4621</x:v>
      </x:c>
      <x:c r="G606" s="356">
        <x:v>1</x:v>
      </x:c>
      <x:c r="H606" s="448" t="s">
        <x:v>7755</x:v>
      </x:c>
    </x:row>
    <x:row r="607" spans="3:8">
      <x:c r="C607" s="396" t="s">
        <x:v>6240</x:v>
      </x:c>
      <x:c r="D607" s="230" t="s">
        <x:v>4958</x:v>
      </x:c>
      <x:c r="E607" s="355" t="s">
        <x:v>6240</x:v>
      </x:c>
      <x:c r="F607" s="356" t="s">
        <x:v>3016</x:v>
      </x:c>
      <x:c r="G607" s="356">
        <x:v>1</x:v>
      </x:c>
      <x:c r="H607" s="448" t="s">
        <x:v>4958</x:v>
      </x:c>
    </x:row>
    <x:row r="608" spans="3:8">
      <x:c r="C608" s="396" t="s">
        <x:v>6753</x:v>
      </x:c>
      <x:c r="D608" s="230" t="s">
        <x:v>7755</x:v>
      </x:c>
      <x:c r="E608" s="355" t="s">
        <x:v>6753</x:v>
      </x:c>
      <x:c r="F608" s="356" t="s">
        <x:v>3016</x:v>
      </x:c>
      <x:c r="G608" s="356">
        <x:v>1</x:v>
      </x:c>
      <x:c r="H608" s="448" t="s">
        <x:v>7755</x:v>
      </x:c>
    </x:row>
    <x:row r="609" spans="3:8">
      <x:c r="C609" s="396" t="s">
        <x:v>8877</x:v>
      </x:c>
      <x:c r="D609" s="230" t="s">
        <x:v>7755</x:v>
      </x:c>
      <x:c r="E609" s="257" t="s">
        <x:v>8877</x:v>
      </x:c>
      <x:c r="F609" s="258" t="s">
        <x:v>3016</x:v>
      </x:c>
      <x:c r="G609" s="258">
        <x:v>1</x:v>
      </x:c>
      <x:c r="H609" s="448" t="s">
        <x:v>7755</x:v>
      </x:c>
    </x:row>
    <x:row r="610" spans="3:8">
      <x:c r="C610" s="396" t="s">
        <x:v>8947</x:v>
      </x:c>
      <x:c r="D610" s="230" t="s">
        <x:v>4958</x:v>
      </x:c>
      <x:c r="E610" s="195" t="s">
        <x:v>8947</x:v>
      </x:c>
      <x:c r="F610" s="194" t="s">
        <x:v>3016</x:v>
      </x:c>
      <x:c r="G610" s="194">
        <x:v>1</x:v>
      </x:c>
      <x:c r="H610" s="448" t="s">
        <x:v>4958</x:v>
      </x:c>
    </x:row>
    <x:row r="611" spans="3:8">
      <x:c r="C611" s="396" t="s">
        <x:v>4597</x:v>
      </x:c>
      <x:c r="D611" s="230" t="s">
        <x:v>7755</x:v>
      </x:c>
      <x:c r="E611" s="195" t="s">
        <x:v>4597</x:v>
      </x:c>
      <x:c r="F611" s="194" t="s">
        <x:v>3050</x:v>
      </x:c>
      <x:c r="G611" s="194">
        <x:v>1</x:v>
      </x:c>
      <x:c r="H611" s="448" t="s">
        <x:v>7755</x:v>
      </x:c>
    </x:row>
    <x:row r="612" spans="3:8">
      <x:c r="C612" s="396" t="s">
        <x:v>4631</x:v>
      </x:c>
      <x:c r="D612" s="230" t="s">
        <x:v>4958</x:v>
      </x:c>
      <x:c r="E612" s="233" t="s">
        <x:v>4631</x:v>
      </x:c>
      <x:c r="F612" s="234" t="s">
        <x:v>4629</x:v>
      </x:c>
      <x:c r="G612" s="234">
        <x:v>1</x:v>
      </x:c>
      <x:c r="H612" s="448" t="s">
        <x:v>4958</x:v>
      </x:c>
    </x:row>
    <x:row r="613" spans="5:9">
      <x:c r="E613" s="319" t="s">
        <x:v>5861</x:v>
      </x:c>
      <x:c r="F613" s="320" t="s">
        <x:v>5641</x:v>
      </x:c>
      <x:c r="G613" s="320">
        <x:v>1</x:v>
      </x:c>
      <x:c r="H613" s="448" t="s">
        <x:v>4958</x:v>
      </x:c>
      <x:c r="I613" s="138" t="s">
        <x:v>3592</x:v>
      </x:c>
    </x:row>
    <x:row r="614" spans="1:9">
      <x:c r="A614" s="397">
        <x:v>45929</x:v>
      </x:c>
      <x:c r="B614" s="230" t="s">
        <x:v>7737</x:v>
      </x:c>
      <x:c r="C614" s="396" t="s">
        <x:v>5803</x:v>
      </x:c>
      <x:c r="D614" s="230" t="s">
        <x:v>4958</x:v>
      </x:c>
      <x:c r="E614" s="195" t="s">
        <x:v>5803</x:v>
      </x:c>
      <x:c r="F614" s="194" t="s">
        <x:v>4629</x:v>
      </x:c>
      <x:c r="G614" s="194">
        <x:v>1</x:v>
      </x:c>
      <x:c r="H614" s="448" t="s">
        <x:v>4958</x:v>
      </x:c>
      <x:c r="I614" s="138"/>
    </x:row>
    <x:row r="615" spans="3:9">
      <x:c r="C615" s="396" t="s">
        <x:v>2019</x:v>
      </x:c>
      <x:c r="D615" s="230" t="s">
        <x:v>7755</x:v>
      </x:c>
      <x:c r="E615" s="195" t="s">
        <x:v>2019</x:v>
      </x:c>
      <x:c r="F615" s="194" t="s">
        <x:v>3050</x:v>
      </x:c>
      <x:c r="G615" s="194">
        <x:v>1</x:v>
      </x:c>
      <x:c r="H615" s="448" t="s">
        <x:v>7755</x:v>
      </x:c>
      <x:c r="I615" s="138"/>
    </x:row>
    <x:row r="616" spans="3:9">
      <x:c r="C616" s="396" t="s">
        <x:v>6239</x:v>
      </x:c>
      <x:c r="D616" s="230" t="s">
        <x:v>7755</x:v>
      </x:c>
      <x:c r="E616" s="233" t="s">
        <x:v>6239</x:v>
      </x:c>
      <x:c r="F616" s="234" t="s">
        <x:v>4629</x:v>
      </x:c>
      <x:c r="G616" s="234">
        <x:v>1</x:v>
      </x:c>
      <x:c r="H616" s="448" t="s">
        <x:v>7755</x:v>
      </x:c>
      <x:c r="I616" s="138"/>
    </x:row>
    <x:row r="617" spans="5:9">
      <x:c r="E617" s="319" t="s">
        <x:v>2271</x:v>
      </x:c>
      <x:c r="F617" s="320" t="s">
        <x:v>4621</x:v>
      </x:c>
      <x:c r="G617" s="320">
        <x:v>1</x:v>
      </x:c>
      <x:c r="H617" s="448" t="s">
        <x:v>4958</x:v>
      </x:c>
      <x:c r="I617" s="138" t="s">
        <x:v>2700</x:v>
      </x:c>
    </x:row>
    <x:row r="618" spans="1:8">
      <x:c r="A618" s="397">
        <x:v>45930</x:v>
      </x:c>
      <x:c r="B618" s="230" t="s">
        <x:v>7779</x:v>
      </x:c>
      <x:c r="C618" s="396" t="s">
        <x:v>6284</x:v>
      </x:c>
      <x:c r="D618" s="230" t="s">
        <x:v>7755</x:v>
      </x:c>
      <x:c r="E618" s="498" t="s">
        <x:v>6284</x:v>
      </x:c>
      <x:c r="F618" s="499" t="s">
        <x:v>3016</x:v>
      </x:c>
      <x:c r="G618" s="499">
        <x:v>1</x:v>
      </x:c>
      <x:c r="H618" s="448" t="s">
        <x:v>7755</x:v>
      </x:c>
    </x:row>
    <x:row r="619" spans="3:8">
      <x:c r="C619" s="396" t="s">
        <x:v>4542</x:v>
      </x:c>
      <x:c r="D619" s="230" t="s">
        <x:v>4958</x:v>
      </x:c>
      <x:c r="E619" s="233" t="s">
        <x:v>4542</x:v>
      </x:c>
      <x:c r="F619" s="234" t="s">
        <x:v>3050</x:v>
      </x:c>
      <x:c r="G619" s="234">
        <x:v>1</x:v>
      </x:c>
      <x:c r="H619" s="448" t="s">
        <x:v>4958</x:v>
      </x:c>
    </x:row>
    <x:row r="620" spans="3:8">
      <x:c r="C620" s="396" t="s">
        <x:v>6609</x:v>
      </x:c>
      <x:c r="D620" s="230" t="s">
        <x:v>4958</x:v>
      </x:c>
      <x:c r="E620" s="355" t="s">
        <x:v>6609</x:v>
      </x:c>
      <x:c r="F620" s="356" t="s">
        <x:v>3050</x:v>
      </x:c>
      <x:c r="G620" s="356">
        <x:v>1</x:v>
      </x:c>
      <x:c r="H620" s="448" t="s">
        <x:v>4958</x:v>
      </x:c>
    </x:row>
    <x:row r="621" spans="3:8">
      <x:c r="C621" s="396" t="s">
        <x:v>3307</x:v>
      </x:c>
      <x:c r="D621" s="230" t="s">
        <x:v>4958</x:v>
      </x:c>
      <x:c r="E621" s="195" t="s">
        <x:v>3307</x:v>
      </x:c>
      <x:c r="F621" s="194" t="s">
        <x:v>3050</x:v>
      </x:c>
      <x:c r="G621" s="194">
        <x:v>1</x:v>
      </x:c>
      <x:c r="H621" s="448" t="s">
        <x:v>4958</x:v>
      </x:c>
    </x:row>
    <x:row r="622" spans="3:8">
      <x:c r="C622" s="396" t="s">
        <x:v>3318</x:v>
      </x:c>
      <x:c r="D622" s="230" t="s">
        <x:v>7755</x:v>
      </x:c>
      <x:c r="E622" s="195" t="s">
        <x:v>3318</x:v>
      </x:c>
      <x:c r="F622" s="194" t="s">
        <x:v>3050</x:v>
      </x:c>
      <x:c r="G622" s="194">
        <x:v>1</x:v>
      </x:c>
      <x:c r="H622" s="448" t="s">
        <x:v>7755</x:v>
      </x:c>
    </x:row>
    <x:row r="623" spans="1:8">
      <x:c r="A623" s="397">
        <x:v>45931</x:v>
      </x:c>
      <x:c r="B623" s="230" t="s">
        <x:v>7762</x:v>
      </x:c>
      <x:c r="C623" s="396" t="s">
        <x:v>6689</x:v>
      </x:c>
      <x:c r="D623" s="230" t="s">
        <x:v>4958</x:v>
      </x:c>
      <x:c r="E623" s="355" t="s">
        <x:v>6689</x:v>
      </x:c>
      <x:c r="F623" s="356" t="s">
        <x:v>3050</x:v>
      </x:c>
      <x:c r="G623" s="356">
        <x:v>1</x:v>
      </x:c>
      <x:c r="H623" s="448" t="s">
        <x:v>4958</x:v>
      </x:c>
    </x:row>
    <x:row r="624" spans="3:8">
      <x:c r="C624" s="396" t="s">
        <x:v>6805</x:v>
      </x:c>
      <x:c r="D624" s="230" t="s">
        <x:v>4958</x:v>
      </x:c>
      <x:c r="E624" s="498" t="s">
        <x:v>6805</x:v>
      </x:c>
      <x:c r="F624" s="499" t="s">
        <x:v>3016</x:v>
      </x:c>
      <x:c r="G624" s="499">
        <x:v>1</x:v>
      </x:c>
      <x:c r="H624" s="448" t="s">
        <x:v>4958</x:v>
      </x:c>
    </x:row>
    <x:row r="625" spans="3:8">
      <x:c r="C625" s="396" t="s">
        <x:v>6278</x:v>
      </x:c>
      <x:c r="D625" s="230" t="s">
        <x:v>7755</x:v>
      </x:c>
      <x:c r="E625" s="195" t="s">
        <x:v>6278</x:v>
      </x:c>
      <x:c r="F625" s="194" t="s">
        <x:v>3050</x:v>
      </x:c>
      <x:c r="G625" s="194">
        <x:v>1</x:v>
      </x:c>
      <x:c r="H625" s="448" t="s">
        <x:v>7755</x:v>
      </x:c>
    </x:row>
    <x:row r="626" spans="3:8">
      <x:c r="C626" s="396" t="s">
        <x:v>4651</x:v>
      </x:c>
      <x:c r="D626" s="230" t="s">
        <x:v>7755</x:v>
      </x:c>
      <x:c r="E626" s="355" t="s">
        <x:v>4651</x:v>
      </x:c>
      <x:c r="F626" s="356" t="s">
        <x:v>3050</x:v>
      </x:c>
      <x:c r="G626" s="356">
        <x:v>1</x:v>
      </x:c>
      <x:c r="H626" s="448" t="s">
        <x:v>7755</x:v>
      </x:c>
    </x:row>
    <x:row r="627" spans="3:8">
      <x:c r="C627" s="396" t="s">
        <x:v>4789</x:v>
      </x:c>
      <x:c r="D627" s="230" t="s">
        <x:v>7755</x:v>
      </x:c>
      <x:c r="E627" s="355" t="s">
        <x:v>4789</x:v>
      </x:c>
      <x:c r="F627" s="356" t="s">
        <x:v>3050</x:v>
      </x:c>
      <x:c r="G627" s="356">
        <x:v>1</x:v>
      </x:c>
      <x:c r="H627" s="448" t="s">
        <x:v>7755</x:v>
      </x:c>
    </x:row>
    <x:row r="628" spans="3:8">
      <x:c r="C628" s="396" t="s">
        <x:v>6251</x:v>
      </x:c>
      <x:c r="D628" s="230" t="s">
        <x:v>7755</x:v>
      </x:c>
      <x:c r="E628" s="195" t="s">
        <x:v>6251</x:v>
      </x:c>
      <x:c r="F628" s="194" t="s">
        <x:v>3050</x:v>
      </x:c>
      <x:c r="G628" s="194">
        <x:v>1</x:v>
      </x:c>
      <x:c r="H628" s="448" t="s">
        <x:v>7755</x:v>
      </x:c>
    </x:row>
    <x:row r="629" spans="1:8">
      <x:c r="A629" s="397">
        <x:v>45932</x:v>
      </x:c>
      <x:c r="B629" s="230" t="s">
        <x:v>7753</x:v>
      </x:c>
      <x:c r="C629" s="396" t="s">
        <x:v>3439</x:v>
      </x:c>
      <x:c r="D629" s="230" t="s">
        <x:v>7755</x:v>
      </x:c>
      <x:c r="E629" s="500" t="s">
        <x:v>3439</x:v>
      </x:c>
      <x:c r="F629" s="501" t="s">
        <x:v>3016</x:v>
      </x:c>
      <x:c r="G629" s="501">
        <x:v>1</x:v>
      </x:c>
      <x:c r="H629" s="448" t="s">
        <x:v>7755</x:v>
      </x:c>
    </x:row>
    <x:row r="630" spans="3:8">
      <x:c r="C630" s="396" t="s">
        <x:v>4631</x:v>
      </x:c>
      <x:c r="D630" s="230" t="s">
        <x:v>7755</x:v>
      </x:c>
      <x:c r="E630" s="233" t="s">
        <x:v>4631</x:v>
      </x:c>
      <x:c r="F630" s="234" t="s">
        <x:v>4629</x:v>
      </x:c>
      <x:c r="G630" s="234">
        <x:v>1</x:v>
      </x:c>
      <x:c r="H630" s="448" t="s">
        <x:v>7755</x:v>
      </x:c>
    </x:row>
    <x:row r="631" spans="3:8">
      <x:c r="C631" s="396" t="s">
        <x:v>3278</x:v>
      </x:c>
      <x:c r="D631" s="230" t="s">
        <x:v>4958</x:v>
      </x:c>
      <x:c r="E631" s="195" t="s">
        <x:v>3278</x:v>
      </x:c>
      <x:c r="F631" s="194" t="s">
        <x:v>4621</x:v>
      </x:c>
      <x:c r="G631" s="194">
        <x:v>1</x:v>
      </x:c>
      <x:c r="H631" s="448" t="s">
        <x:v>4958</x:v>
      </x:c>
    </x:row>
    <x:row r="632" spans="1:8">
      <x:c r="A632" s="397">
        <x:v>45933</x:v>
      </x:c>
      <x:c r="B632" s="230" t="s">
        <x:v>7716</x:v>
      </x:c>
      <x:c r="C632" s="396" t="s">
        <x:v>3434</x:v>
      </x:c>
      <x:c r="D632" s="230" t="s">
        <x:v>7755</x:v>
      </x:c>
      <x:c r="E632" s="355" t="s">
        <x:v>3434</x:v>
      </x:c>
      <x:c r="F632" s="356" t="s">
        <x:v>4621</x:v>
      </x:c>
      <x:c r="G632" s="356">
        <x:v>1</x:v>
      </x:c>
      <x:c r="H632" s="448" t="s">
        <x:v>7755</x:v>
      </x:c>
    </x:row>
    <x:row r="633" spans="3:8">
      <x:c r="C633" s="396" t="s">
        <x:v>3369</x:v>
      </x:c>
      <x:c r="D633" s="230" t="s">
        <x:v>4958</x:v>
      </x:c>
      <x:c r="E633" s="195" t="s">
        <x:v>3369</x:v>
      </x:c>
      <x:c r="F633" s="194" t="s">
        <x:v>4621</x:v>
      </x:c>
      <x:c r="G633" s="194">
        <x:v>1</x:v>
      </x:c>
      <x:c r="H633" s="448" t="s">
        <x:v>4958</x:v>
      </x:c>
    </x:row>
    <x:row r="634" spans="3:8">
      <x:c r="C634" s="396" t="s">
        <x:v>5899</x:v>
      </x:c>
      <x:c r="D634" s="230" t="s">
        <x:v>7755</x:v>
      </x:c>
      <x:c r="E634" s="195" t="s">
        <x:v>5899</x:v>
      </x:c>
      <x:c r="F634" s="194" t="s">
        <x:v>4629</x:v>
      </x:c>
      <x:c r="G634" s="194">
        <x:v>1</x:v>
      </x:c>
      <x:c r="H634" s="448" t="s">
        <x:v>7755</x:v>
      </x:c>
    </x:row>
    <x:row r="635" spans="3:8">
      <x:c r="C635" s="396" t="s">
        <x:v>5723</x:v>
      </x:c>
      <x:c r="D635" s="230" t="s">
        <x:v>7755</x:v>
      </x:c>
      <x:c r="E635" s="195" t="s">
        <x:v>5723</x:v>
      </x:c>
      <x:c r="F635" s="194" t="s">
        <x:v>4629</x:v>
      </x:c>
      <x:c r="G635" s="194">
        <x:v>1</x:v>
      </x:c>
      <x:c r="H635" s="448" t="s">
        <x:v>7755</x:v>
      </x:c>
    </x:row>
    <x:row r="636" spans="3:8">
      <x:c r="C636" s="396" t="s">
        <x:v>3456</x:v>
      </x:c>
      <x:c r="D636" s="230" t="s">
        <x:v>7755</x:v>
      </x:c>
      <x:c r="E636" s="195" t="s">
        <x:v>3456</x:v>
      </x:c>
      <x:c r="F636" s="194" t="s">
        <x:v>4629</x:v>
      </x:c>
      <x:c r="G636" s="194">
        <x:v>1</x:v>
      </x:c>
      <x:c r="H636" s="448" t="s">
        <x:v>4958</x:v>
      </x:c>
    </x:row>
    <x:row r="637" spans="3:8">
      <x:c r="C637" s="396" t="s">
        <x:v>6220</x:v>
      </x:c>
      <x:c r="D637" s="230" t="s">
        <x:v>4958</x:v>
      </x:c>
      <x:c r="E637" s="355" t="s">
        <x:v>6220</x:v>
      </x:c>
      <x:c r="F637" s="356" t="s">
        <x:v>3050</x:v>
      </x:c>
      <x:c r="G637" s="356">
        <x:v>1</x:v>
      </x:c>
      <x:c r="H637" s="448" t="s">
        <x:v>4958</x:v>
      </x:c>
    </x:row>
    <x:row r="638" spans="3:8">
      <x:c r="C638" s="396" t="s">
        <x:v>6786</x:v>
      </x:c>
      <x:c r="D638" s="230" t="s">
        <x:v>7755</x:v>
      </x:c>
      <x:c r="E638" s="355" t="s">
        <x:v>6786</x:v>
      </x:c>
      <x:c r="F638" s="356" t="s">
        <x:v>4621</x:v>
      </x:c>
      <x:c r="G638" s="356">
        <x:v>1</x:v>
      </x:c>
      <x:c r="H638" s="448" t="s">
        <x:v>7755</x:v>
      </x:c>
    </x:row>
    <x:row r="639" spans="3:8">
      <x:c r="C639" s="396" t="s">
        <x:v>3408</x:v>
      </x:c>
      <x:c r="D639" s="230" t="s">
        <x:v>4958</x:v>
      </x:c>
      <x:c r="E639" s="506" t="s">
        <x:v>3408</x:v>
      </x:c>
      <x:c r="F639" s="507" t="s">
        <x:v>3050</x:v>
      </x:c>
      <x:c r="G639" s="507">
        <x:v>1</x:v>
      </x:c>
      <x:c r="H639" s="448" t="s">
        <x:v>4958</x:v>
      </x:c>
    </x:row>
    <x:row r="640" spans="3:8">
      <x:c r="C640" s="396" t="s">
        <x:v>6731</x:v>
      </x:c>
      <x:c r="D640" s="230" t="s">
        <x:v>4958</x:v>
      </x:c>
      <x:c r="E640" s="195" t="s">
        <x:v>6731</x:v>
      </x:c>
      <x:c r="F640" s="194" t="s">
        <x:v>4621</x:v>
      </x:c>
      <x:c r="G640" s="194">
        <x:v>1</x:v>
      </x:c>
      <x:c r="H640" s="448" t="s">
        <x:v>4958</x:v>
      </x:c>
    </x:row>
    <x:row r="641" spans="1:8">
      <x:c r="A641" s="397">
        <x:v>45934</x:v>
      </x:c>
      <x:c r="B641" s="230" t="s">
        <x:v>7734</x:v>
      </x:c>
      <x:c r="C641" s="396" t="s">
        <x:v>3369</x:v>
      </x:c>
      <x:c r="D641" s="230" t="s">
        <x:v>7755</x:v>
      </x:c>
      <x:c r="E641" s="195" t="s">
        <x:v>3369</x:v>
      </x:c>
      <x:c r="F641" s="194" t="s">
        <x:v>4621</x:v>
      </x:c>
      <x:c r="G641" s="194">
        <x:v>1</x:v>
      </x:c>
      <x:c r="H641" s="448" t="s">
        <x:v>7755</x:v>
      </x:c>
    </x:row>
    <x:row r="642" spans="3:8">
      <x:c r="C642" s="396" t="s">
        <x:v>6129</x:v>
      </x:c>
      <x:c r="D642" s="230" t="s">
        <x:v>7755</x:v>
      </x:c>
      <x:c r="E642" s="349" t="s">
        <x:v>6129</x:v>
      </x:c>
      <x:c r="F642" s="350" t="s">
        <x:v>2999</x:v>
      </x:c>
      <x:c r="G642" s="350">
        <x:v>1</x:v>
      </x:c>
      <x:c r="H642" s="448" t="s">
        <x:v>7755</x:v>
      </x:c>
    </x:row>
    <x:row r="643" spans="3:8">
      <x:c r="C643" s="396" t="s">
        <x:v>8900</x:v>
      </x:c>
      <x:c r="D643" s="230" t="s">
        <x:v>4958</x:v>
      </x:c>
      <x:c r="E643" s="514" t="s">
        <x:v>8900</x:v>
      </x:c>
      <x:c r="F643" s="515" t="s">
        <x:v>3050</x:v>
      </x:c>
      <x:c r="G643" s="515">
        <x:v>1</x:v>
      </x:c>
      <x:c r="H643" s="448" t="s">
        <x:v>4958</x:v>
      </x:c>
    </x:row>
    <x:row r="644" spans="3:8">
      <x:c r="C644" s="396" t="s">
        <x:v>6689</x:v>
      </x:c>
      <x:c r="D644" s="230" t="s">
        <x:v>7755</x:v>
      </x:c>
      <x:c r="E644" s="195" t="s">
        <x:v>6689</x:v>
      </x:c>
      <x:c r="F644" s="194" t="s">
        <x:v>3050</x:v>
      </x:c>
      <x:c r="G644" s="194">
        <x:v>1</x:v>
      </x:c>
      <x:c r="H644" s="448" t="s">
        <x:v>7755</x:v>
      </x:c>
    </x:row>
    <x:row r="645" spans="3:8">
      <x:c r="C645" s="396" t="s">
        <x:v>6773</x:v>
      </x:c>
      <x:c r="D645" s="230" t="s">
        <x:v>4958</x:v>
      </x:c>
      <x:c r="E645" s="195" t="s">
        <x:v>6773</x:v>
      </x:c>
      <x:c r="F645" s="194" t="s">
        <x:v>3050</x:v>
      </x:c>
      <x:c r="G645" s="194">
        <x:v>1</x:v>
      </x:c>
      <x:c r="H645" s="448" t="s">
        <x:v>4958</x:v>
      </x:c>
    </x:row>
    <x:row r="646" spans="3:8">
      <x:c r="C646" s="396" t="s">
        <x:v>3354</x:v>
      </x:c>
      <x:c r="D646" s="230" t="s">
        <x:v>7755</x:v>
      </x:c>
      <x:c r="E646" s="195" t="s">
        <x:v>3354</x:v>
      </x:c>
      <x:c r="F646" s="194" t="s">
        <x:v>4629</x:v>
      </x:c>
      <x:c r="G646" s="194">
        <x:v>1</x:v>
      </x:c>
      <x:c r="H646" s="448" t="s">
        <x:v>7755</x:v>
      </x:c>
    </x:row>
    <x:row r="647" spans="3:8">
      <x:c r="C647" s="396" t="s">
        <x:v>6876</x:v>
      </x:c>
      <x:c r="D647" s="230" t="s">
        <x:v>7755</x:v>
      </x:c>
      <x:c r="E647" s="195" t="s">
        <x:v>6876</x:v>
      </x:c>
      <x:c r="F647" s="194" t="s">
        <x:v>3050</x:v>
      </x:c>
      <x:c r="G647" s="194">
        <x:v>1</x:v>
      </x:c>
      <x:c r="H647" s="448" t="s">
        <x:v>7755</x:v>
      </x:c>
    </x:row>
    <x:row r="648" spans="3:8">
      <x:c r="C648" s="396" t="s">
        <x:v>6044</x:v>
      </x:c>
      <x:c r="D648" s="230" t="s">
        <x:v>4958</x:v>
      </x:c>
      <x:c r="E648" s="236" t="s">
        <x:v>6044</x:v>
      </x:c>
      <x:c r="F648" s="237" t="s">
        <x:v>3050</x:v>
      </x:c>
      <x:c r="G648" s="237">
        <x:v>1</x:v>
      </x:c>
      <x:c r="H648" s="448" t="s">
        <x:v>4958</x:v>
      </x:c>
    </x:row>
    <x:row r="649" spans="3:8">
      <x:c r="C649" s="396" t="s">
        <x:v>8726</x:v>
      </x:c>
      <x:c r="D649" s="230" t="s">
        <x:v>4958</x:v>
      </x:c>
      <x:c r="E649" s="236" t="s">
        <x:v>8726</x:v>
      </x:c>
      <x:c r="F649" s="237" t="s">
        <x:v>3050</x:v>
      </x:c>
      <x:c r="G649" s="237">
        <x:v>1</x:v>
      </x:c>
      <x:c r="H649" s="448" t="s">
        <x:v>4958</x:v>
      </x:c>
    </x:row>
    <x:row r="650" spans="3:8">
      <x:c r="C650" s="396" t="s">
        <x:v>3329</x:v>
      </x:c>
      <x:c r="D650" s="230" t="s">
        <x:v>7755</x:v>
      </x:c>
      <x:c r="E650" s="326" t="s">
        <x:v>3329</x:v>
      </x:c>
      <x:c r="F650" s="327" t="s">
        <x:v>3050</x:v>
      </x:c>
      <x:c r="G650" s="327">
        <x:v>1</x:v>
      </x:c>
      <x:c r="H650" s="448" t="s">
        <x:v>7755</x:v>
      </x:c>
    </x:row>
    <x:row r="651" spans="3:8">
      <x:c r="C651" s="396" t="s">
        <x:v>3258</x:v>
      </x:c>
      <x:c r="D651" s="230" t="s">
        <x:v>7755</x:v>
      </x:c>
      <x:c r="E651" s="510" t="s">
        <x:v>3258</x:v>
      </x:c>
      <x:c r="F651" s="511" t="s">
        <x:v>4621</x:v>
      </x:c>
      <x:c r="G651" s="511">
        <x:v>1</x:v>
      </x:c>
      <x:c r="H651" s="448" t="s">
        <x:v>7755</x:v>
      </x:c>
    </x:row>
    <x:row r="652" spans="3:8">
      <x:c r="C652" s="396" t="s">
        <x:v>4757</x:v>
      </x:c>
      <x:c r="D652" s="230" t="s">
        <x:v>4958</x:v>
      </x:c>
      <x:c r="E652" s="349" t="s">
        <x:v>4757</x:v>
      </x:c>
      <x:c r="F652" s="350" t="s">
        <x:v>3050</x:v>
      </x:c>
      <x:c r="G652" s="350">
        <x:v>2</x:v>
      </x:c>
      <x:c r="H652" s="448" t="s">
        <x:v>4958</x:v>
      </x:c>
    </x:row>
    <x:row r="653" spans="3:8">
      <x:c r="C653" s="396" t="s">
        <x:v>4726</x:v>
      </x:c>
      <x:c r="D653" s="230" t="s">
        <x:v>7755</x:v>
      </x:c>
      <x:c r="E653" s="195" t="s">
        <x:v>4726</x:v>
      </x:c>
      <x:c r="F653" s="194" t="s">
        <x:v>3050</x:v>
      </x:c>
      <x:c r="G653" s="194">
        <x:v>1</x:v>
      </x:c>
      <x:c r="H653" s="448" t="s">
        <x:v>7755</x:v>
      </x:c>
    </x:row>
    <x:row r="654" spans="5:9">
      <x:c r="E654" s="195" t="s">
        <x:v>4396</x:v>
      </x:c>
      <x:c r="F654" s="194" t="s">
        <x:v>3016</x:v>
      </x:c>
      <x:c r="G654" s="194">
        <x:v>1</x:v>
      </x:c>
      <x:c r="H654" s="448" t="s">
        <x:v>7755</x:v>
      </x:c>
      <x:c r="I654" s="138" t="s">
        <x:v>2435</x:v>
      </x:c>
    </x:row>
    <x:row r="655" spans="1:8">
      <x:c r="A655" s="397">
        <x:v>45935</x:v>
      </x:c>
      <x:c r="B655" s="230" t="s">
        <x:v>7772</x:v>
      </x:c>
      <x:c r="C655" s="396" t="s">
        <x:v>6758</x:v>
      </x:c>
      <x:c r="D655" s="230" t="s">
        <x:v>4958</x:v>
      </x:c>
      <x:c r="E655" s="510" t="s">
        <x:v>6758</x:v>
      </x:c>
      <x:c r="F655" s="511" t="s">
        <x:v>4621</x:v>
      </x:c>
      <x:c r="G655" s="511">
        <x:v>1</x:v>
      </x:c>
      <x:c r="H655" s="448" t="s">
        <x:v>4958</x:v>
      </x:c>
    </x:row>
    <x:row r="656" spans="3:8">
      <x:c r="C656" s="396" t="s">
        <x:v>6922</x:v>
      </x:c>
      <x:c r="D656" s="230" t="s">
        <x:v>4958</x:v>
      </x:c>
      <x:c r="E656" s="510" t="s">
        <x:v>6922</x:v>
      </x:c>
      <x:c r="F656" s="511" t="s">
        <x:v>4629</x:v>
      </x:c>
      <x:c r="G656" s="511">
        <x:v>1</x:v>
      </x:c>
      <x:c r="H656" s="448" t="s">
        <x:v>4958</x:v>
      </x:c>
    </x:row>
    <x:row r="657" spans="3:8">
      <x:c r="C657" s="396" t="s">
        <x:v>1793</x:v>
      </x:c>
      <x:c r="D657" s="230" t="s">
        <x:v>4958</x:v>
      </x:c>
      <x:c r="E657" s="233" t="s">
        <x:v>1793</x:v>
      </x:c>
      <x:c r="F657" s="234" t="s">
        <x:v>4621</x:v>
      </x:c>
      <x:c r="G657" s="234">
        <x:v>1</x:v>
      </x:c>
      <x:c r="H657" s="448" t="s">
        <x:v>4958</x:v>
      </x:c>
    </x:row>
    <x:row r="658" spans="3:8">
      <x:c r="C658" s="396" t="s">
        <x:v>6586</x:v>
      </x:c>
      <x:c r="D658" s="230" t="s">
        <x:v>7755</x:v>
      </x:c>
      <x:c r="E658" s="355" t="s">
        <x:v>6586</x:v>
      </x:c>
      <x:c r="F658" s="356" t="s">
        <x:v>3044</x:v>
      </x:c>
      <x:c r="G658" s="356">
        <x:v>1</x:v>
      </x:c>
      <x:c r="H658" s="448" t="s">
        <x:v>7755</x:v>
      </x:c>
    </x:row>
    <x:row r="659" spans="3:8">
      <x:c r="C659" s="396" t="s">
        <x:v>1850</x:v>
      </x:c>
      <x:c r="D659" s="230" t="s">
        <x:v>7755</x:v>
      </x:c>
      <x:c r="E659" s="195" t="s">
        <x:v>1850</x:v>
      </x:c>
      <x:c r="F659" s="194" t="s">
        <x:v>3050</x:v>
      </x:c>
      <x:c r="G659" s="194">
        <x:v>1</x:v>
      </x:c>
      <x:c r="H659" s="448" t="s">
        <x:v>7755</x:v>
      </x:c>
    </x:row>
    <x:row r="660" spans="1:8">
      <x:c r="A660" s="397">
        <x:v>45936</x:v>
      </x:c>
      <x:c r="B660" s="230" t="s">
        <x:v>7737</x:v>
      </x:c>
      <x:c r="C660" s="396" t="s">
        <x:v>8577</x:v>
      </x:c>
      <x:c r="D660" s="230" t="s">
        <x:v>4958</x:v>
      </x:c>
      <x:c r="E660" s="361" t="s">
        <x:v>8577</x:v>
      </x:c>
      <x:c r="F660" s="362" t="s">
        <x:v>3050</x:v>
      </x:c>
      <x:c r="G660" s="362">
        <x:v>1</x:v>
      </x:c>
      <x:c r="H660" s="448" t="s">
        <x:v>4958</x:v>
      </x:c>
    </x:row>
    <x:row r="661" spans="1:8">
      <x:c r="A661" s="397">
        <x:v>45937</x:v>
      </x:c>
      <x:c r="B661" s="230" t="s">
        <x:v>7779</x:v>
      </x:c>
      <x:c r="C661" s="396" t="s">
        <x:v>4319</x:v>
      </x:c>
      <x:c r="D661" s="230" t="s">
        <x:v>7755</x:v>
      </x:c>
      <x:c r="E661" s="361" t="s">
        <x:v>4319</x:v>
      </x:c>
      <x:c r="F661" s="362" t="s">
        <x:v>3050</x:v>
      </x:c>
      <x:c r="G661" s="362">
        <x:v>1</x:v>
      </x:c>
      <x:c r="H661" s="448" t="s">
        <x:v>7755</x:v>
      </x:c>
    </x:row>
    <x:row r="662" spans="3:8">
      <x:c r="C662" s="396" t="s">
        <x:v>6773</x:v>
      </x:c>
      <x:c r="D662" s="230" t="s">
        <x:v>7755</x:v>
      </x:c>
      <x:c r="E662" s="195" t="s">
        <x:v>6773</x:v>
      </x:c>
      <x:c r="F662" s="194" t="s">
        <x:v>3050</x:v>
      </x:c>
      <x:c r="G662" s="194">
        <x:v>1</x:v>
      </x:c>
      <x:c r="H662" s="448" t="s">
        <x:v>7755</x:v>
      </x:c>
    </x:row>
    <x:row r="663" spans="3:8">
      <x:c r="C663" s="396" t="s">
        <x:v>2191</x:v>
      </x:c>
      <x:c r="D663" s="230" t="s">
        <x:v>7755</x:v>
      </x:c>
      <x:c r="E663" s="236" t="s">
        <x:v>2191</x:v>
      </x:c>
      <x:c r="F663" s="237" t="s">
        <x:v>3050</x:v>
      </x:c>
      <x:c r="G663" s="237">
        <x:v>1</x:v>
      </x:c>
      <x:c r="H663" s="448" t="s">
        <x:v>7755</x:v>
      </x:c>
    </x:row>
    <x:row r="664" spans="5:9">
      <x:c r="E664" s="195" t="s">
        <x:v>6029</x:v>
      </x:c>
      <x:c r="F664" s="194" t="s">
        <x:v>3050</x:v>
      </x:c>
      <x:c r="G664" s="194">
        <x:v>1</x:v>
      </x:c>
      <x:c r="H664" s="448" t="s">
        <x:v>7755</x:v>
      </x:c>
      <x:c r="I664" s="137" t="s">
        <x:v>2435</x:v>
      </x:c>
    </x:row>
    <x:row r="665" spans="1:8">
      <x:c r="A665" s="397">
        <x:v>45938</x:v>
      </x:c>
      <x:c r="B665" s="230" t="s">
        <x:v>7762</x:v>
      </x:c>
      <x:c r="C665" s="396" t="s">
        <x:v>6212</x:v>
      </x:c>
      <x:c r="D665" s="230" t="s">
        <x:v>7755</x:v>
      </x:c>
      <x:c r="E665" s="195" t="s">
        <x:v>6212</x:v>
      </x:c>
      <x:c r="F665" s="194" t="s">
        <x:v>3044</x:v>
      </x:c>
      <x:c r="G665" s="194">
        <x:v>1</x:v>
      </x:c>
      <x:c r="H665" s="448" t="s">
        <x:v>7755</x:v>
      </x:c>
    </x:row>
    <x:row r="666" spans="3:8">
      <x:c r="C666" s="396" t="s">
        <x:v>6174</x:v>
      </x:c>
      <x:c r="D666" s="230" t="s">
        <x:v>4958</x:v>
      </x:c>
      <x:c r="E666" s="361" t="s">
        <x:v>6174</x:v>
      </x:c>
      <x:c r="F666" s="362" t="s">
        <x:v>2999</x:v>
      </x:c>
      <x:c r="G666" s="362">
        <x:v>1</x:v>
      </x:c>
      <x:c r="H666" s="448" t="s">
        <x:v>4958</x:v>
      </x:c>
    </x:row>
    <x:row r="667" spans="1:8">
      <x:c r="A667" s="397">
        <x:v>45939</x:v>
      </x:c>
      <x:c r="B667" s="230" t="s">
        <x:v>7753</x:v>
      </x:c>
      <x:c r="C667" s="396" t="s">
        <x:v>4758</x:v>
      </x:c>
      <x:c r="D667" s="230" t="s">
        <x:v>7755</x:v>
      </x:c>
      <x:c r="E667" s="195" t="s">
        <x:v>4758</x:v>
      </x:c>
      <x:c r="F667" s="194" t="s">
        <x:v>3016</x:v>
      </x:c>
      <x:c r="G667" s="194">
        <x:v>1</x:v>
      </x:c>
      <x:c r="H667" s="448" t="s">
        <x:v>7755</x:v>
      </x:c>
    </x:row>
    <x:row r="668" spans="1:8">
      <x:c r="A668" s="397">
        <x:v>45940</x:v>
      </x:c>
      <x:c r="B668" s="230" t="s">
        <x:v>7716</x:v>
      </x:c>
      <x:c r="C668" s="396" t="s">
        <x:v>8622</x:v>
      </x:c>
      <x:c r="D668" s="230" t="s">
        <x:v>7755</x:v>
      </x:c>
      <x:c r="E668" s="257" t="s">
        <x:v>8622</x:v>
      </x:c>
      <x:c r="F668" s="258" t="s">
        <x:v>4629</x:v>
      </x:c>
      <x:c r="G668" s="258">
        <x:v>1</x:v>
      </x:c>
      <x:c r="H668" s="448" t="s">
        <x:v>7755</x:v>
      </x:c>
    </x:row>
    <x:row r="669" spans="3:8">
      <x:c r="C669" s="396" t="s">
        <x:v>1921</x:v>
      </x:c>
      <x:c r="D669" s="230" t="s">
        <x:v>7755</x:v>
      </x:c>
      <x:c r="E669" s="195" t="s">
        <x:v>1921</x:v>
      </x:c>
      <x:c r="F669" s="194" t="s">
        <x:v>3050</x:v>
      </x:c>
      <x:c r="G669" s="194">
        <x:v>1</x:v>
      </x:c>
      <x:c r="H669" s="448" t="s">
        <x:v>7755</x:v>
      </x:c>
    </x:row>
    <x:row r="670" spans="3:8">
      <x:c r="C670" s="396" t="s">
        <x:v>6836</x:v>
      </x:c>
      <x:c r="D670" s="230" t="s">
        <x:v>4958</x:v>
      </x:c>
      <x:c r="E670" s="195" t="s">
        <x:v>6836</x:v>
      </x:c>
      <x:c r="F670" s="194" t="s">
        <x:v>2999</x:v>
      </x:c>
      <x:c r="G670" s="194">
        <x:v>1</x:v>
      </x:c>
      <x:c r="H670" s="448" t="s">
        <x:v>4958</x:v>
      </x:c>
    </x:row>
    <x:row r="671" spans="3:8">
      <x:c r="C671" s="396" t="s">
        <x:v>3301</x:v>
      </x:c>
      <x:c r="D671" s="230" t="s">
        <x:v>7755</x:v>
      </x:c>
      <x:c r="E671" s="361" t="s">
        <x:v>3301</x:v>
      </x:c>
      <x:c r="F671" s="362" t="s">
        <x:v>2999</x:v>
      </x:c>
      <x:c r="G671" s="362">
        <x:v>1</x:v>
      </x:c>
      <x:c r="H671" s="448" t="s">
        <x:v>7755</x:v>
      </x:c>
    </x:row>
    <x:row r="672" spans="3:8">
      <x:c r="C672" s="396" t="s">
        <x:v>3278</x:v>
      </x:c>
      <x:c r="D672" s="230" t="s">
        <x:v>7755</x:v>
      </x:c>
      <x:c r="E672" s="361" t="s">
        <x:v>3278</x:v>
      </x:c>
      <x:c r="F672" s="362" t="s">
        <x:v>4621</x:v>
      </x:c>
      <x:c r="G672" s="362">
        <x:v>1</x:v>
      </x:c>
      <x:c r="H672" s="448" t="s">
        <x:v>7755</x:v>
      </x:c>
    </x:row>
    <x:row r="673" spans="3:8">
      <x:c r="C673" s="396" t="s">
        <x:v>5640</x:v>
      </x:c>
      <x:c r="D673" s="230" t="s">
        <x:v>7755</x:v>
      </x:c>
      <x:c r="E673" s="195" t="s">
        <x:v>5640</x:v>
      </x:c>
      <x:c r="F673" s="194" t="s">
        <x:v>3016</x:v>
      </x:c>
      <x:c r="G673" s="194">
        <x:v>1</x:v>
      </x:c>
      <x:c r="H673" s="448" t="s">
        <x:v>7755</x:v>
      </x:c>
    </x:row>
    <x:row r="674" spans="3:8">
      <x:c r="C674" s="396" t="s">
        <x:v>4290</x:v>
      </x:c>
      <x:c r="D674" s="230" t="s">
        <x:v>4958</x:v>
      </x:c>
      <x:c r="E674" s="195" t="s">
        <x:v>4290</x:v>
      </x:c>
      <x:c r="F674" s="194" t="s">
        <x:v>3016</x:v>
      </x:c>
      <x:c r="G674" s="194">
        <x:v>2</x:v>
      </x:c>
      <x:c r="H674" s="448" t="s">
        <x:v>4958</x:v>
      </x:c>
    </x:row>
    <x:row r="675" spans="3:8">
      <x:c r="C675" s="396" t="s">
        <x:v>4442</x:v>
      </x:c>
      <x:c r="D675" s="230" t="s">
        <x:v>7755</x:v>
      </x:c>
      <x:c r="E675" s="195" t="s">
        <x:v>4442</x:v>
      </x:c>
      <x:c r="F675" s="194" t="s">
        <x:v>3016</x:v>
      </x:c>
      <x:c r="G675" s="194">
        <x:v>1</x:v>
      </x:c>
      <x:c r="H675" s="448" t="s">
        <x:v>7755</x:v>
      </x:c>
    </x:row>
    <x:row r="676" spans="3:8">
      <x:c r="C676" s="396" t="s">
        <x:v>8728</x:v>
      </x:c>
      <x:c r="D676" s="230" t="s">
        <x:v>7755</x:v>
      </x:c>
      <x:c r="E676" s="195" t="s">
        <x:v>8728</x:v>
      </x:c>
      <x:c r="F676" s="194" t="s">
        <x:v>3050</x:v>
      </x:c>
      <x:c r="G676" s="194">
        <x:v>1</x:v>
      </x:c>
      <x:c r="H676" s="448" t="s">
        <x:v>7755</x:v>
      </x:c>
    </x:row>
    <x:row r="677" spans="1:8">
      <x:c r="A677" s="397">
        <x:v>45941</x:v>
      </x:c>
      <x:c r="B677" s="230" t="s">
        <x:v>7734</x:v>
      </x:c>
      <x:c r="C677" s="396" t="s">
        <x:v>4641</x:v>
      </x:c>
      <x:c r="D677" s="230" t="s">
        <x:v>4958</x:v>
      </x:c>
      <x:c r="E677" s="195" t="s">
        <x:v>4641</x:v>
      </x:c>
      <x:c r="F677" s="194" t="s">
        <x:v>2999</x:v>
      </x:c>
      <x:c r="G677" s="194">
        <x:v>2</x:v>
      </x:c>
      <x:c r="H677" s="448" t="s">
        <x:v>4958</x:v>
      </x:c>
    </x:row>
    <x:row r="678" spans="3:8">
      <x:c r="C678" s="396" t="s">
        <x:v>6872</x:v>
      </x:c>
      <x:c r="D678" s="230" t="s">
        <x:v>4958</x:v>
      </x:c>
      <x:c r="E678" s="195" t="s">
        <x:v>6872</x:v>
      </x:c>
      <x:c r="F678" s="194" t="s">
        <x:v>3016</x:v>
      </x:c>
      <x:c r="G678" s="194">
        <x:v>1</x:v>
      </x:c>
      <x:c r="H678" s="448" t="s">
        <x:v>4958</x:v>
      </x:c>
    </x:row>
    <x:row r="679" spans="3:8">
      <x:c r="C679" s="396" t="s">
        <x:v>6267</x:v>
      </x:c>
      <x:c r="D679" s="230" t="s">
        <x:v>4958</x:v>
      </x:c>
      <x:c r="E679" s="195" t="s">
        <x:v>6267</x:v>
      </x:c>
      <x:c r="F679" s="194" t="s">
        <x:v>4621</x:v>
      </x:c>
      <x:c r="G679" s="194">
        <x:v>1</x:v>
      </x:c>
      <x:c r="H679" s="448" t="s">
        <x:v>4958</x:v>
      </x:c>
    </x:row>
    <x:row r="680" spans="1:8">
      <x:c r="A680" s="397">
        <x:v>45942</x:v>
      </x:c>
      <x:c r="B680" s="230" t="s">
        <x:v>7772</x:v>
      </x:c>
      <x:c r="C680" s="396" t="s">
        <x:v>6141</x:v>
      </x:c>
      <x:c r="D680" s="230" t="s">
        <x:v>7755</x:v>
      </x:c>
      <x:c r="E680" s="195" t="s">
        <x:v>6141</x:v>
      </x:c>
      <x:c r="F680" s="194" t="s">
        <x:v>3050</x:v>
      </x:c>
      <x:c r="G680" s="194">
        <x:v>1</x:v>
      </x:c>
      <x:c r="H680" s="448" t="s">
        <x:v>7755</x:v>
      </x:c>
    </x:row>
    <x:row r="681" spans="3:8">
      <x:c r="C681" s="396" t="s">
        <x:v>6900</x:v>
      </x:c>
      <x:c r="D681" s="230" t="s">
        <x:v>7755</x:v>
      </x:c>
      <x:c r="E681" s="195" t="s">
        <x:v>6900</x:v>
      </x:c>
      <x:c r="F681" s="194" t="s">
        <x:v>4629</x:v>
      </x:c>
      <x:c r="G681" s="194">
        <x:v>1</x:v>
      </x:c>
      <x:c r="H681" s="448" t="s">
        <x:v>7755</x:v>
      </x:c>
    </x:row>
    <x:row r="682" spans="3:8">
      <x:c r="C682" s="396" t="s">
        <x:v>6853</x:v>
      </x:c>
      <x:c r="D682" s="230" t="s">
        <x:v>7755</x:v>
      </x:c>
      <x:c r="E682" s="253" t="s">
        <x:v>6853</x:v>
      </x:c>
      <x:c r="F682" s="254" t="s">
        <x:v>4621</x:v>
      </x:c>
      <x:c r="G682" s="254">
        <x:v>1</x:v>
      </x:c>
      <x:c r="H682" s="448" t="s">
        <x:v>7755</x:v>
      </x:c>
    </x:row>
    <x:row r="683" spans="3:8">
      <x:c r="C683" s="396" t="s">
        <x:v>3293</x:v>
      </x:c>
      <x:c r="D683" s="230" t="s">
        <x:v>7755</x:v>
      </x:c>
      <x:c r="E683" s="195" t="s">
        <x:v>3293</x:v>
      </x:c>
      <x:c r="F683" s="194" t="s">
        <x:v>3050</x:v>
      </x:c>
      <x:c r="G683" s="194">
        <x:v>1</x:v>
      </x:c>
      <x:c r="H683" s="448" t="s">
        <x:v>7755</x:v>
      </x:c>
    </x:row>
    <x:row r="684" spans="3:8">
      <x:c r="C684" s="396" t="s">
        <x:v>4561</x:v>
      </x:c>
      <x:c r="D684" s="230" t="s">
        <x:v>4958</x:v>
      </x:c>
      <x:c r="E684" s="195" t="s">
        <x:v>4561</x:v>
      </x:c>
      <x:c r="F684" s="194" t="s">
        <x:v>3016</x:v>
      </x:c>
      <x:c r="G684" s="194">
        <x:v>1</x:v>
      </x:c>
      <x:c r="H684" s="448" t="s">
        <x:v>4958</x:v>
      </x:c>
    </x:row>
    <x:row r="685" spans="3:8">
      <x:c r="C685" s="396" t="s">
        <x:v>6282</x:v>
      </x:c>
      <x:c r="D685" s="230" t="s">
        <x:v>7755</x:v>
      </x:c>
      <x:c r="E685" s="236" t="s">
        <x:v>6282</x:v>
      </x:c>
      <x:c r="F685" s="237" t="s">
        <x:v>4621</x:v>
      </x:c>
      <x:c r="G685" s="237">
        <x:v>1</x:v>
      </x:c>
      <x:c r="H685" s="448" t="s">
        <x:v>7755</x:v>
      </x:c>
    </x:row>
    <x:row r="686" spans="1:8">
      <x:c r="A686" s="397">
        <x:v>45943</x:v>
      </x:c>
      <x:c r="B686" s="230" t="s">
        <x:v>7737</x:v>
      </x:c>
      <x:c r="C686" s="396" t="s">
        <x:v>6159</x:v>
      </x:c>
      <x:c r="D686" s="230" t="s">
        <x:v>7755</x:v>
      </x:c>
      <x:c r="E686" s="195" t="s">
        <x:v>6159</x:v>
      </x:c>
      <x:c r="F686" s="194" t="s">
        <x:v>4621</x:v>
      </x:c>
      <x:c r="G686" s="194">
        <x:v>1</x:v>
      </x:c>
      <x:c r="H686" s="448" t="s">
        <x:v>7755</x:v>
      </x:c>
    </x:row>
    <x:row r="687" spans="3:8">
      <x:c r="C687" s="396" t="s">
        <x:v>1812</x:v>
      </x:c>
      <x:c r="D687" s="230" t="s">
        <x:v>4958</x:v>
      </x:c>
      <x:c r="E687" s="355" t="s">
        <x:v>1812</x:v>
      </x:c>
      <x:c r="F687" s="356" t="s">
        <x:v>3050</x:v>
      </x:c>
      <x:c r="G687" s="356">
        <x:v>1</x:v>
      </x:c>
      <x:c r="H687" s="448" t="s">
        <x:v>4958</x:v>
      </x:c>
    </x:row>
    <x:row r="688" spans="1:8">
      <x:c r="A688" s="397">
        <x:v>45944</x:v>
      </x:c>
      <x:c r="B688" s="230" t="s">
        <x:v>7779</x:v>
      </x:c>
      <x:c r="C688" s="396" t="s">
        <x:v>4672</x:v>
      </x:c>
      <x:c r="D688" s="230" t="s">
        <x:v>4958</x:v>
      </x:c>
      <x:c r="E688" s="195" t="s">
        <x:v>4672</x:v>
      </x:c>
      <x:c r="F688" s="194" t="s">
        <x:v>3016</x:v>
      </x:c>
      <x:c r="G688" s="194">
        <x:v>1</x:v>
      </x:c>
      <x:c r="H688" s="448" t="s">
        <x:v>4958</x:v>
      </x:c>
    </x:row>
    <x:row r="689" spans="3:8">
      <x:c r="C689" s="396" t="s">
        <x:v>1793</x:v>
      </x:c>
      <x:c r="D689" s="230" t="s">
        <x:v>7755</x:v>
      </x:c>
      <x:c r="E689" s="233" t="s">
        <x:v>1793</x:v>
      </x:c>
      <x:c r="F689" s="234" t="s">
        <x:v>4621</x:v>
      </x:c>
      <x:c r="G689" s="234">
        <x:v>1</x:v>
      </x:c>
      <x:c r="H689" s="448" t="s">
        <x:v>7755</x:v>
      </x:c>
    </x:row>
    <x:row r="690" spans="3:8">
      <x:c r="C690" s="396" t="s">
        <x:v>6267</x:v>
      </x:c>
      <x:c r="D690" s="230" t="s">
        <x:v>7755</x:v>
      </x:c>
      <x:c r="E690" s="195" t="s">
        <x:v>6267</x:v>
      </x:c>
      <x:c r="F690" s="194" t="s">
        <x:v>4621</x:v>
      </x:c>
      <x:c r="G690" s="194">
        <x:v>1</x:v>
      </x:c>
      <x:c r="H690" s="448" t="s">
        <x:v>7755</x:v>
      </x:c>
    </x:row>
    <x:row r="691" spans="3:8">
      <x:c r="C691" s="396" t="s">
        <x:v>8951</x:v>
      </x:c>
      <x:c r="D691" s="230" t="s">
        <x:v>4958</x:v>
      </x:c>
      <x:c r="E691" s="361" t="s">
        <x:v>8951</x:v>
      </x:c>
      <x:c r="F691" s="362" t="s">
        <x:v>3050</x:v>
      </x:c>
      <x:c r="G691" s="362">
        <x:v>1</x:v>
      </x:c>
      <x:c r="H691" s="448" t="s">
        <x:v>4958</x:v>
      </x:c>
    </x:row>
    <x:row r="692" spans="3:8">
      <x:c r="C692" s="396" t="s">
        <x:v>4618</x:v>
      </x:c>
      <x:c r="D692" s="230" t="s">
        <x:v>7755</x:v>
      </x:c>
      <x:c r="E692" s="195" t="s">
        <x:v>4618</x:v>
      </x:c>
      <x:c r="F692" s="194" t="s">
        <x:v>2999</x:v>
      </x:c>
      <x:c r="G692" s="194">
        <x:v>1</x:v>
      </x:c>
      <x:c r="H692" s="448" t="s">
        <x:v>4958</x:v>
      </x:c>
    </x:row>
    <x:row r="693" spans="1:8">
      <x:c r="A693" s="397">
        <x:v>45945</x:v>
      </x:c>
      <x:c r="B693" s="230" t="s">
        <x:v>7762</x:v>
      </x:c>
      <x:c r="C693" s="396" t="s">
        <x:v>6859</x:v>
      </x:c>
      <x:c r="D693" s="230" t="s">
        <x:v>4958</x:v>
      </x:c>
      <x:c r="E693" s="195" t="s">
        <x:v>6859</x:v>
      </x:c>
      <x:c r="F693" s="194" t="s">
        <x:v>4629</x:v>
      </x:c>
      <x:c r="G693" s="194">
        <x:v>1</x:v>
      </x:c>
      <x:c r="H693" s="448" t="s">
        <x:v>4958</x:v>
      </x:c>
    </x:row>
    <x:row r="694" spans="3:8">
      <x:c r="C694" s="396" t="s">
        <x:v>4794</x:v>
      </x:c>
      <x:c r="D694" s="230" t="s">
        <x:v>4958</x:v>
      </x:c>
      <x:c r="E694" s="361" t="s">
        <x:v>4794</x:v>
      </x:c>
      <x:c r="F694" s="362" t="s">
        <x:v>3016</x:v>
      </x:c>
      <x:c r="G694" s="362">
        <x:v>1</x:v>
      </x:c>
      <x:c r="H694" s="448" t="s">
        <x:v>4958</x:v>
      </x:c>
    </x:row>
    <x:row r="695" spans="1:8">
      <x:c r="A695" s="397">
        <x:v>45946</x:v>
      </x:c>
      <x:c r="B695" s="230" t="s">
        <x:v>7753</x:v>
      </x:c>
      <x:c r="C695" s="396" t="s">
        <x:v>4757</x:v>
      </x:c>
      <x:c r="D695" s="230" t="s">
        <x:v>7755</x:v>
      </x:c>
      <x:c r="E695" s="195" t="s">
        <x:v>4757</x:v>
      </x:c>
      <x:c r="F695" s="194" t="s">
        <x:v>3050</x:v>
      </x:c>
      <x:c r="G695" s="194">
        <x:v>1</x:v>
      </x:c>
      <x:c r="H695" s="448" t="s">
        <x:v>7755</x:v>
      </x:c>
    </x:row>
    <x:row r="696" spans="3:8">
      <x:c r="C696" s="396" t="s">
        <x:v>2065</x:v>
      </x:c>
      <x:c r="D696" s="230" t="s">
        <x:v>4958</x:v>
      </x:c>
      <x:c r="E696" s="355" t="s">
        <x:v>2065</x:v>
      </x:c>
      <x:c r="F696" s="356" t="s">
        <x:v>2999</x:v>
      </x:c>
      <x:c r="G696" s="356">
        <x:v>1</x:v>
      </x:c>
      <x:c r="H696" s="448" t="s">
        <x:v>4958</x:v>
      </x:c>
    </x:row>
    <x:row r="697" spans="1:8">
      <x:c r="A697" s="397">
        <x:v>45947</x:v>
      </x:c>
      <x:c r="B697" s="230" t="s">
        <x:v>7716</x:v>
      </x:c>
      <x:c r="C697" s="396" t="s">
        <x:v>6890</x:v>
      </x:c>
      <x:c r="D697" s="230" t="s">
        <x:v>7755</x:v>
      </x:c>
      <x:c r="E697" s="355" t="s">
        <x:v>6890</x:v>
      </x:c>
      <x:c r="F697" s="356" t="s">
        <x:v>4621</x:v>
      </x:c>
      <x:c r="G697" s="356">
        <x:v>1</x:v>
      </x:c>
      <x:c r="H697" s="448" t="s">
        <x:v>7755</x:v>
      </x:c>
    </x:row>
    <x:row r="698" spans="3:8">
      <x:c r="C698" s="396" t="s">
        <x:v>3271</x:v>
      </x:c>
      <x:c r="D698" s="230" t="s">
        <x:v>4958</x:v>
      </x:c>
      <x:c r="E698" s="195" t="s">
        <x:v>3271</x:v>
      </x:c>
      <x:c r="F698" s="194" t="s">
        <x:v>3050</x:v>
      </x:c>
      <x:c r="G698" s="194">
        <x:v>1</x:v>
      </x:c>
      <x:c r="H698" s="448" t="s">
        <x:v>4958</x:v>
      </x:c>
    </x:row>
    <x:row r="699" spans="3:8">
      <x:c r="C699" s="396" t="s">
        <x:v>2065</x:v>
      </x:c>
      <x:c r="D699" s="230" t="s">
        <x:v>7755</x:v>
      </x:c>
      <x:c r="E699" s="361" t="s">
        <x:v>2065</x:v>
      </x:c>
      <x:c r="F699" s="362" t="s">
        <x:v>2999</x:v>
      </x:c>
      <x:c r="G699" s="362">
        <x:v>1</x:v>
      </x:c>
      <x:c r="H699" s="448" t="s">
        <x:v>7755</x:v>
      </x:c>
    </x:row>
    <x:row r="700" spans="3:8">
      <x:c r="C700" s="396" t="s">
        <x:v>2102</x:v>
      </x:c>
      <x:c r="D700" s="230" t="s">
        <x:v>7755</x:v>
      </x:c>
      <x:c r="E700" s="195" t="s">
        <x:v>2102</x:v>
      </x:c>
      <x:c r="F700" s="194" t="s">
        <x:v>3050</x:v>
      </x:c>
      <x:c r="G700" s="194">
        <x:v>1</x:v>
      </x:c>
      <x:c r="H700" s="448" t="s">
        <x:v>7755</x:v>
      </x:c>
    </x:row>
    <x:row r="701" spans="3:8">
      <x:c r="C701" s="396" t="s">
        <x:v>4530</x:v>
      </x:c>
      <x:c r="D701" s="230" t="s">
        <x:v>4958</x:v>
      </x:c>
      <x:c r="E701" s="195" t="s">
        <x:v>4530</x:v>
      </x:c>
      <x:c r="F701" s="194" t="s">
        <x:v>3050</x:v>
      </x:c>
      <x:c r="G701" s="194">
        <x:v>1</x:v>
      </x:c>
      <x:c r="H701" s="448" t="s">
        <x:v>4958</x:v>
      </x:c>
    </x:row>
    <x:row r="702" spans="1:8">
      <x:c r="A702" s="397">
        <x:v>45948</x:v>
      </x:c>
      <x:c r="B702" s="230" t="s">
        <x:v>7734</x:v>
      </x:c>
      <x:c r="C702" s="396" t="s">
        <x:v>6105</x:v>
      </x:c>
      <x:c r="D702" s="230" t="s">
        <x:v>4958</x:v>
      </x:c>
      <x:c r="E702" s="355" t="s">
        <x:v>6105</x:v>
      </x:c>
      <x:c r="F702" s="356" t="s">
        <x:v>3050</x:v>
      </x:c>
      <x:c r="G702" s="356">
        <x:v>1</x:v>
      </x:c>
      <x:c r="H702" s="448" t="s">
        <x:v>4958</x:v>
      </x:c>
    </x:row>
    <x:row r="703" spans="3:8">
      <x:c r="C703" s="396" t="s">
        <x:v>1998</x:v>
      </x:c>
      <x:c r="D703" s="230" t="s">
        <x:v>4958</x:v>
      </x:c>
      <x:c r="E703" s="361" t="s">
        <x:v>1998</x:v>
      </x:c>
      <x:c r="F703" s="362" t="s">
        <x:v>4621</x:v>
      </x:c>
      <x:c r="G703" s="362">
        <x:v>1</x:v>
      </x:c>
      <x:c r="H703" s="448" t="s">
        <x:v>4958</x:v>
      </x:c>
    </x:row>
    <x:row r="704" spans="3:8">
      <x:c r="C704" s="396" t="s">
        <x:v>6687</x:v>
      </x:c>
      <x:c r="D704" s="230" t="s">
        <x:v>4958</x:v>
      </x:c>
      <x:c r="E704" s="355" t="s">
        <x:v>6687</x:v>
      </x:c>
      <x:c r="F704" s="356" t="s">
        <x:v>3050</x:v>
      </x:c>
      <x:c r="G704" s="356">
        <x:v>1</x:v>
      </x:c>
      <x:c r="H704" s="448" t="s">
        <x:v>4958</x:v>
      </x:c>
    </x:row>
    <x:row r="705" spans="3:8">
      <x:c r="C705" s="396" t="s">
        <x:v>5941</x:v>
      </x:c>
      <x:c r="D705" s="230" t="s">
        <x:v>4958</x:v>
      </x:c>
      <x:c r="E705" s="195" t="s">
        <x:v>5941</x:v>
      </x:c>
      <x:c r="F705" s="194" t="s">
        <x:v>3050</x:v>
      </x:c>
      <x:c r="G705" s="194">
        <x:v>1</x:v>
      </x:c>
      <x:c r="H705" s="448" t="s">
        <x:v>4958</x:v>
      </x:c>
    </x:row>
    <x:row r="706" spans="3:8">
      <x:c r="C706" s="396" t="s">
        <x:v>6176</x:v>
      </x:c>
      <x:c r="D706" s="230" t="s">
        <x:v>4958</x:v>
      </x:c>
      <x:c r="E706" s="233" t="s">
        <x:v>6176</x:v>
      </x:c>
      <x:c r="F706" s="234" t="s">
        <x:v>4621</x:v>
      </x:c>
      <x:c r="G706" s="234">
        <x:v>1</x:v>
      </x:c>
      <x:c r="H706" s="448" t="s">
        <x:v>4958</x:v>
      </x:c>
    </x:row>
    <x:row r="707" spans="3:8">
      <x:c r="C707" s="396" t="s">
        <x:v>2150</x:v>
      </x:c>
      <x:c r="D707" s="230" t="s">
        <x:v>7755</x:v>
      </x:c>
      <x:c r="E707" s="195" t="s">
        <x:v>2150</x:v>
      </x:c>
      <x:c r="F707" s="194" t="s">
        <x:v>3050</x:v>
      </x:c>
      <x:c r="G707" s="194">
        <x:v>1</x:v>
      </x:c>
      <x:c r="H707" s="448" t="s">
        <x:v>7755</x:v>
      </x:c>
    </x:row>
    <x:row r="708" spans="3:8">
      <x:c r="C708" s="396" t="s">
        <x:v>6634</x:v>
      </x:c>
      <x:c r="D708" s="230" t="s">
        <x:v>4958</x:v>
      </x:c>
      <x:c r="E708" s="236" t="s">
        <x:v>6634</x:v>
      </x:c>
      <x:c r="F708" s="237" t="s">
        <x:v>3016</x:v>
      </x:c>
      <x:c r="G708" s="237">
        <x:v>1</x:v>
      </x:c>
      <x:c r="H708" s="448" t="s">
        <x:v>4958</x:v>
      </x:c>
    </x:row>
    <x:row r="709" spans="3:8">
      <x:c r="C709" s="396" t="s">
        <x:v>8579</x:v>
      </x:c>
      <x:c r="D709" s="230" t="s">
        <x:v>7755</x:v>
      </x:c>
      <x:c r="E709" s="257" t="s">
        <x:v>8579</x:v>
      </x:c>
      <x:c r="F709" s="258" t="s">
        <x:v>3050</x:v>
      </x:c>
      <x:c r="G709" s="258">
        <x:v>1</x:v>
      </x:c>
      <x:c r="H709" s="448" t="s">
        <x:v>7755</x:v>
      </x:c>
    </x:row>
    <x:row r="710" spans="1:9">
      <x:c r="A710" s="397">
        <x:v>45949</x:v>
      </x:c>
      <x:c r="B710" s="230" t="s">
        <x:v>7772</x:v>
      </x:c>
      <x:c r="C710" s="396" t="s">
        <x:v>6758</x:v>
      </x:c>
      <x:c r="D710" s="230" t="s">
        <x:v>7755</x:v>
      </x:c>
      <x:c r="E710" s="195" t="s">
        <x:v>6758</x:v>
      </x:c>
      <x:c r="F710" s="194" t="s">
        <x:v>4621</x:v>
      </x:c>
      <x:c r="G710" s="194">
        <x:v>1</x:v>
      </x:c>
      <x:c r="H710" s="448" t="s">
        <x:v>7755</x:v>
      </x:c>
      <x:c r="I710" s="162" t="s">
        <x:v>537</x:v>
      </x:c>
    </x:row>
    <x:row r="711" spans="5:9">
      <x:c r="E711" s="195" t="s">
        <x:v>6939</x:v>
      </x:c>
      <x:c r="F711" s="194" t="s">
        <x:v>3044</x:v>
      </x:c>
      <x:c r="G711" s="194">
        <x:v>1</x:v>
      </x:c>
      <x:c r="H711" s="448" t="s">
        <x:v>4958</x:v>
      </x:c>
      <x:c r="I711" s="135" t="s">
        <x:v>2700</x:v>
      </x:c>
    </x:row>
    <x:row r="712" spans="3:9">
      <x:c r="C712" s="396" t="s">
        <x:v>6731</x:v>
      </x:c>
      <x:c r="D712" s="230" t="s">
        <x:v>7755</x:v>
      </x:c>
      <x:c r="E712" s="195" t="s">
        <x:v>6731</x:v>
      </x:c>
      <x:c r="F712" s="194" t="s">
        <x:v>4621</x:v>
      </x:c>
      <x:c r="G712" s="194">
        <x:v>1</x:v>
      </x:c>
      <x:c r="H712" s="448" t="s">
        <x:v>7755</x:v>
      </x:c>
      <x:c r="I712" s="135" t="s">
        <x:v>537</x:v>
      </x:c>
    </x:row>
    <x:row r="713" spans="1:8">
      <x:c r="A713" s="397">
        <x:v>45949</x:v>
      </x:c>
      <x:c r="B713" s="230" t="s">
        <x:v>7772</x:v>
      </x:c>
      <x:c r="C713" s="396" t="s">
        <x:v>6091</x:v>
      </x:c>
      <x:c r="D713" s="230" t="s">
        <x:v>4958</x:v>
      </x:c>
      <x:c r="E713" s="195" t="s">
        <x:v>6091</x:v>
      </x:c>
      <x:c r="F713" s="194" t="s">
        <x:v>4621</x:v>
      </x:c>
      <x:c r="G713" s="194">
        <x:v>1</x:v>
      </x:c>
      <x:c r="H713" s="448" t="s">
        <x:v>4958</x:v>
      </x:c>
    </x:row>
    <x:row r="714" spans="3:8">
      <x:c r="C714" s="396" t="s">
        <x:v>5995</x:v>
      </x:c>
      <x:c r="D714" s="230" t="s">
        <x:v>7755</x:v>
      </x:c>
      <x:c r="E714" s="195" t="s">
        <x:v>5995</x:v>
      </x:c>
      <x:c r="F714" s="194" t="s">
        <x:v>3050</x:v>
      </x:c>
      <x:c r="G714" s="194">
        <x:v>1</x:v>
      </x:c>
      <x:c r="H714" s="448" t="s">
        <x:v>7755</x:v>
      </x:c>
    </x:row>
    <x:row r="715" spans="3:8">
      <x:c r="C715" s="396" t="s">
        <x:v>4697</x:v>
      </x:c>
      <x:c r="D715" s="230" t="s">
        <x:v>7755</x:v>
      </x:c>
      <x:c r="E715" s="195" t="s">
        <x:v>4697</x:v>
      </x:c>
      <x:c r="F715" s="194" t="s">
        <x:v>3050</x:v>
      </x:c>
      <x:c r="G715" s="194">
        <x:v>1</x:v>
      </x:c>
      <x:c r="H715" s="448" t="s">
        <x:v>7755</x:v>
      </x:c>
    </x:row>
    <x:row r="716" spans="3:8">
      <x:c r="C716" s="396" t="s">
        <x:v>6812</x:v>
      </x:c>
      <x:c r="D716" s="230" t="s">
        <x:v>4958</x:v>
      </x:c>
      <x:c r="E716" s="195" t="s">
        <x:v>6812</x:v>
      </x:c>
      <x:c r="F716" s="194" t="s">
        <x:v>4629</x:v>
      </x:c>
      <x:c r="G716" s="194">
        <x:v>1</x:v>
      </x:c>
      <x:c r="H716" s="448" t="s">
        <x:v>4958</x:v>
      </x:c>
    </x:row>
    <x:row r="717" spans="3:8">
      <x:c r="C717" s="396" t="s">
        <x:v>4542</x:v>
      </x:c>
      <x:c r="D717" s="230" t="s">
        <x:v>7755</x:v>
      </x:c>
      <x:c r="E717" s="195" t="s">
        <x:v>4542</x:v>
      </x:c>
      <x:c r="F717" s="194" t="s">
        <x:v>3050</x:v>
      </x:c>
      <x:c r="G717" s="194">
        <x:v>1</x:v>
      </x:c>
      <x:c r="H717" s="448" t="s">
        <x:v>7755</x:v>
      </x:c>
    </x:row>
    <x:row r="718" spans="1:8">
      <x:c r="A718" s="397">
        <x:v>45951</x:v>
      </x:c>
      <x:c r="B718" s="230" t="s">
        <x:v>7779</x:v>
      </x:c>
      <x:c r="C718" s="396" t="s">
        <x:v>6812</x:v>
      </x:c>
      <x:c r="D718" s="230" t="s">
        <x:v>7755</x:v>
      </x:c>
      <x:c r="E718" s="355" t="s">
        <x:v>6812</x:v>
      </x:c>
      <x:c r="F718" s="356" t="s">
        <x:v>4629</x:v>
      </x:c>
      <x:c r="G718" s="356">
        <x:v>1</x:v>
      </x:c>
      <x:c r="H718" s="448" t="s">
        <x:v>7755</x:v>
      </x:c>
    </x:row>
    <x:row r="719" spans="3:8">
      <x:c r="C719" s="396" t="s">
        <x:v>3374</x:v>
      </x:c>
      <x:c r="D719" s="230" t="s">
        <x:v>7755</x:v>
      </x:c>
      <x:c r="E719" s="195" t="s">
        <x:v>3374</x:v>
      </x:c>
      <x:c r="F719" s="194" t="s">
        <x:v>3050</x:v>
      </x:c>
      <x:c r="G719" s="194">
        <x:v>1</x:v>
      </x:c>
      <x:c r="H719" s="448" t="s">
        <x:v>7755</x:v>
      </x:c>
    </x:row>
    <x:row r="720" spans="3:8">
      <x:c r="C720" s="396" t="s">
        <x:v>4588</x:v>
      </x:c>
      <x:c r="D720" s="230" t="s">
        <x:v>4958</x:v>
      </x:c>
      <x:c r="E720" s="233" t="s">
        <x:v>4588</x:v>
      </x:c>
      <x:c r="F720" s="234" t="s">
        <x:v>3050</x:v>
      </x:c>
      <x:c r="G720" s="234">
        <x:v>1</x:v>
      </x:c>
      <x:c r="H720" s="448" t="s">
        <x:v>4958</x:v>
      </x:c>
    </x:row>
    <x:row r="721" spans="3:8">
      <x:c r="C721" s="396" t="s">
        <x:v>6832</x:v>
      </x:c>
      <x:c r="D721" s="230" t="s">
        <x:v>4958</x:v>
      </x:c>
      <x:c r="E721" s="233" t="s">
        <x:v>6832</x:v>
      </x:c>
      <x:c r="F721" s="234" t="s">
        <x:v>3050</x:v>
      </x:c>
      <x:c r="G721" s="234">
        <x:v>1</x:v>
      </x:c>
      <x:c r="H721" s="448" t="s">
        <x:v>4958</x:v>
      </x:c>
    </x:row>
    <x:row r="722" spans="1:8">
      <x:c r="A722" s="397">
        <x:v>45952</x:v>
      </x:c>
      <x:c r="B722" s="230" t="s">
        <x:v>7762</x:v>
      </x:c>
      <x:c r="C722" s="396" t="s">
        <x:v>6697</x:v>
      </x:c>
      <x:c r="D722" s="230" t="s">
        <x:v>4958</x:v>
      </x:c>
      <x:c r="E722" s="195" t="s">
        <x:v>6697</x:v>
      </x:c>
      <x:c r="F722" s="194" t="s">
        <x:v>4621</x:v>
      </x:c>
      <x:c r="G722" s="194">
        <x:v>1</x:v>
      </x:c>
      <x:c r="H722" s="448" t="s">
        <x:v>4958</x:v>
      </x:c>
    </x:row>
    <x:row r="723" spans="3:8">
      <x:c r="C723" s="396" t="s">
        <x:v>1998</x:v>
      </x:c>
      <x:c r="D723" s="230" t="s">
        <x:v>7755</x:v>
      </x:c>
      <x:c r="E723" s="361" t="s">
        <x:v>1998</x:v>
      </x:c>
      <x:c r="F723" s="362" t="s">
        <x:v>4621</x:v>
      </x:c>
      <x:c r="G723" s="362">
        <x:v>1</x:v>
      </x:c>
      <x:c r="H723" s="448" t="s">
        <x:v>7755</x:v>
      </x:c>
    </x:row>
    <x:row r="724" spans="3:8">
      <x:c r="C724" s="396" t="s">
        <x:v>6263</x:v>
      </x:c>
      <x:c r="D724" s="230" t="s">
        <x:v>4958</x:v>
      </x:c>
      <x:c r="E724" s="257" t="s">
        <x:v>6263</x:v>
      </x:c>
      <x:c r="F724" s="258" t="s">
        <x:v>3016</x:v>
      </x:c>
      <x:c r="G724" s="258">
        <x:v>1</x:v>
      </x:c>
      <x:c r="H724" s="448" t="s">
        <x:v>4958</x:v>
      </x:c>
    </x:row>
    <x:row r="725" spans="3:8">
      <x:c r="C725" s="396" t="s">
        <x:v>6289</x:v>
      </x:c>
      <x:c r="D725" s="230" t="s">
        <x:v>7755</x:v>
      </x:c>
      <x:c r="E725" s="236" t="s">
        <x:v>6289</x:v>
      </x:c>
      <x:c r="F725" s="237" t="s">
        <x:v>3016</x:v>
      </x:c>
      <x:c r="G725" s="237">
        <x:v>1</x:v>
      </x:c>
      <x:c r="H725" s="448" t="s">
        <x:v>7755</x:v>
      </x:c>
    </x:row>
    <x:row r="726" spans="1:8">
      <x:c r="A726" s="397">
        <x:v>45953</x:v>
      </x:c>
      <x:c r="B726" s="230" t="s">
        <x:v>7753</x:v>
      </x:c>
      <x:c r="C726" s="396" t="s">
        <x:v>3442</x:v>
      </x:c>
      <x:c r="D726" s="230" t="s">
        <x:v>4958</x:v>
      </x:c>
      <x:c r="E726" s="355" t="s">
        <x:v>3442</x:v>
      </x:c>
      <x:c r="F726" s="356" t="s">
        <x:v>4629</x:v>
      </x:c>
      <x:c r="G726" s="356">
        <x:v>1</x:v>
      </x:c>
      <x:c r="H726" s="448" t="s">
        <x:v>4958</x:v>
      </x:c>
    </x:row>
    <x:row r="727" spans="3:8">
      <x:c r="C727" s="396" t="s">
        <x:v>4476</x:v>
      </x:c>
      <x:c r="D727" s="230" t="s">
        <x:v>7755</x:v>
      </x:c>
      <x:c r="E727" s="195" t="s">
        <x:v>4476</x:v>
      </x:c>
      <x:c r="F727" s="194" t="s">
        <x:v>4629</x:v>
      </x:c>
      <x:c r="G727" s="194">
        <x:v>1</x:v>
      </x:c>
      <x:c r="H727" s="448" t="s">
        <x:v>7755</x:v>
      </x:c>
    </x:row>
    <x:row r="728" spans="3:8">
      <x:c r="C728" s="396" t="s">
        <x:v>8429</x:v>
      </x:c>
      <x:c r="D728" s="230" t="s">
        <x:v>7755</x:v>
      </x:c>
      <x:c r="E728" s="359" t="s">
        <x:v>8429</x:v>
      </x:c>
      <x:c r="F728" s="360" t="s">
        <x:v>3044</x:v>
      </x:c>
      <x:c r="G728" s="360">
        <x:v>1</x:v>
      </x:c>
      <x:c r="H728" s="448" t="s">
        <x:v>7755</x:v>
      </x:c>
    </x:row>
    <x:row r="729" spans="1:8">
      <x:c r="A729" s="397">
        <x:v>45954</x:v>
      </x:c>
      <x:c r="B729" s="230" t="s">
        <x:v>7716</x:v>
      </x:c>
      <x:c r="C729" s="396" t="s">
        <x:v>2292</x:v>
      </x:c>
      <x:c r="D729" s="230" t="s">
        <x:v>7755</x:v>
      </x:c>
      <x:c r="E729" s="328" t="s">
        <x:v>2292</x:v>
      </x:c>
      <x:c r="F729" s="329" t="s">
        <x:v>3050</x:v>
      </x:c>
      <x:c r="G729" s="329">
        <x:v>1</x:v>
      </x:c>
      <x:c r="H729" s="448" t="s">
        <x:v>7755</x:v>
      </x:c>
    </x:row>
    <x:row r="730" spans="3:8">
      <x:c r="C730" s="396" t="s">
        <x:v>6091</x:v>
      </x:c>
      <x:c r="D730" s="230" t="s">
        <x:v>7755</x:v>
      </x:c>
      <x:c r="E730" s="319" t="s">
        <x:v>6091</x:v>
      </x:c>
      <x:c r="F730" s="320" t="s">
        <x:v>4621</x:v>
      </x:c>
      <x:c r="G730" s="320">
        <x:v>1</x:v>
      </x:c>
      <x:c r="H730" s="448" t="s">
        <x:v>7755</x:v>
      </x:c>
    </x:row>
    <x:row r="731" spans="3:8">
      <x:c r="C731" s="396" t="s">
        <x:v>3319</x:v>
      </x:c>
      <x:c r="D731" s="230" t="s">
        <x:v>4958</x:v>
      </x:c>
      <x:c r="E731" s="195" t="s">
        <x:v>3319</x:v>
      </x:c>
      <x:c r="F731" s="194" t="s">
        <x:v>3050</x:v>
      </x:c>
      <x:c r="G731" s="194">
        <x:v>1</x:v>
      </x:c>
      <x:c r="H731" s="448" t="s">
        <x:v>4958</x:v>
      </x:c>
    </x:row>
    <x:row r="732" spans="3:8">
      <x:c r="C732" s="396" t="s">
        <x:v>1803</x:v>
      </x:c>
      <x:c r="D732" s="230" t="s">
        <x:v>7755</x:v>
      </x:c>
      <x:c r="E732" s="195" t="s">
        <x:v>1803</x:v>
      </x:c>
      <x:c r="F732" s="194" t="s">
        <x:v>2999</x:v>
      </x:c>
      <x:c r="G732" s="194">
        <x:v>1</x:v>
      </x:c>
      <x:c r="H732" s="448" t="s">
        <x:v>7755</x:v>
      </x:c>
    </x:row>
    <x:row r="733" spans="3:8">
      <x:c r="C733" s="396" t="s">
        <x:v>6836</x:v>
      </x:c>
      <x:c r="D733" s="230" t="s">
        <x:v>7755</x:v>
      </x:c>
      <x:c r="E733" s="195" t="s">
        <x:v>6836</x:v>
      </x:c>
      <x:c r="F733" s="194" t="s">
        <x:v>2999</x:v>
      </x:c>
      <x:c r="G733" s="194">
        <x:v>1</x:v>
      </x:c>
      <x:c r="H733" s="448" t="s">
        <x:v>7755</x:v>
      </x:c>
    </x:row>
    <x:row r="734" spans="3:8">
      <x:c r="C734" s="396" t="s">
        <x:v>8364</x:v>
      </x:c>
      <x:c r="D734" s="230" t="s">
        <x:v>4958</x:v>
      </x:c>
      <x:c r="E734" s="529" t="s">
        <x:v>8364</x:v>
      </x:c>
      <x:c r="F734" s="530" t="s">
        <x:v>3050</x:v>
      </x:c>
      <x:c r="G734" s="530">
        <x:v>1</x:v>
      </x:c>
      <x:c r="H734" s="448" t="s">
        <x:v>4958</x:v>
      </x:c>
    </x:row>
    <x:row r="735" spans="3:8">
      <x:c r="C735" s="396" t="s">
        <x:v>6939</x:v>
      </x:c>
      <x:c r="D735" s="230" t="s">
        <x:v>7755</x:v>
      </x:c>
      <x:c r="E735" s="319" t="s">
        <x:v>6939</x:v>
      </x:c>
      <x:c r="F735" s="320" t="s">
        <x:v>3044</x:v>
      </x:c>
      <x:c r="G735" s="320">
        <x:v>1</x:v>
      </x:c>
      <x:c r="H735" s="448" t="s">
        <x:v>7755</x:v>
      </x:c>
    </x:row>
    <x:row r="736" spans="3:8">
      <x:c r="C736" s="396" t="s">
        <x:v>2031</x:v>
      </x:c>
      <x:c r="D736" s="230" t="s">
        <x:v>7755</x:v>
      </x:c>
      <x:c r="E736" s="195" t="s">
        <x:v>2031</x:v>
      </x:c>
      <x:c r="F736" s="194" t="s">
        <x:v>3044</x:v>
      </x:c>
      <x:c r="G736" s="194">
        <x:v>1</x:v>
      </x:c>
      <x:c r="H736" s="448" t="s">
        <x:v>7755</x:v>
      </x:c>
    </x:row>
    <x:row r="737" spans="3:8">
      <x:c r="C737" s="396" t="s">
        <x:v>4799</x:v>
      </x:c>
      <x:c r="D737" s="230" t="s">
        <x:v>7755</x:v>
      </x:c>
      <x:c r="E737" s="195" t="s">
        <x:v>4799</x:v>
      </x:c>
      <x:c r="F737" s="194" t="s">
        <x:v>3050</x:v>
      </x:c>
      <x:c r="G737" s="194">
        <x:v>1</x:v>
      </x:c>
      <x:c r="H737" s="448" t="s">
        <x:v>7755</x:v>
      </x:c>
    </x:row>
    <x:row r="738" spans="1:8">
      <x:c r="A738" s="397">
        <x:v>45955</x:v>
      </x:c>
      <x:c r="B738" s="230" t="s">
        <x:v>7734</x:v>
      </x:c>
      <x:c r="C738" s="396" t="s">
        <x:v>3408</x:v>
      </x:c>
      <x:c r="D738" s="230" t="s">
        <x:v>7755</x:v>
      </x:c>
      <x:c r="E738" s="531" t="s">
        <x:v>3408</x:v>
      </x:c>
      <x:c r="F738" s="532" t="s">
        <x:v>3050</x:v>
      </x:c>
      <x:c r="G738" s="532">
        <x:v>1</x:v>
      </x:c>
      <x:c r="H738" s="448" t="s">
        <x:v>7755</x:v>
      </x:c>
    </x:row>
    <x:row r="739" spans="3:9">
      <x:c r="C739" s="396" t="s">
        <x:v>3464</x:v>
      </x:c>
      <x:c r="D739" s="230" t="s">
        <x:v>4958</x:v>
      </x:c>
      <x:c r="I739" s="162" t="s">
        <x:v>685</x:v>
      </x:c>
    </x:row>
    <x:row r="740" spans="3:8">
      <x:c r="C740" s="396" t="s">
        <x:v>4328</x:v>
      </x:c>
      <x:c r="D740" s="230" t="s">
        <x:v>7755</x:v>
      </x:c>
      <x:c r="E740" s="195" t="s">
        <x:v>4328</x:v>
      </x:c>
      <x:c r="F740" s="194" t="s">
        <x:v>3050</x:v>
      </x:c>
      <x:c r="G740" s="194">
        <x:v>1</x:v>
      </x:c>
      <x:c r="H740" s="448" t="s">
        <x:v>7755</x:v>
      </x:c>
    </x:row>
    <x:row r="741" spans="3:8">
      <x:c r="C741" s="396" t="s">
        <x:v>2170</x:v>
      </x:c>
      <x:c r="D741" s="230" t="s">
        <x:v>4958</x:v>
      </x:c>
      <x:c r="E741" s="355" t="s">
        <x:v>2170</x:v>
      </x:c>
      <x:c r="F741" s="356" t="s">
        <x:v>4629</x:v>
      </x:c>
      <x:c r="G741" s="356">
        <x:v>1</x:v>
      </x:c>
      <x:c r="H741" s="448" t="s">
        <x:v>4958</x:v>
      </x:c>
    </x:row>
    <x:row r="742" spans="3:8">
      <x:c r="C742" s="396" t="s">
        <x:v>4107</x:v>
      </x:c>
      <x:c r="D742" s="230" t="s">
        <x:v>7755</x:v>
      </x:c>
      <x:c r="E742" s="533" t="s">
        <x:v>4107</x:v>
      </x:c>
      <x:c r="F742" s="534" t="s">
        <x:v>4629</x:v>
      </x:c>
      <x:c r="G742" s="534">
        <x:v>1</x:v>
      </x:c>
      <x:c r="H742" s="448" t="s">
        <x:v>7755</x:v>
      </x:c>
    </x:row>
    <x:row r="743" spans="3:8">
      <x:c r="C743" s="396" t="s">
        <x:v>8294</x:v>
      </x:c>
      <x:c r="D743" s="230" t="s">
        <x:v>7755</x:v>
      </x:c>
      <x:c r="E743" s="195" t="s">
        <x:v>8294</x:v>
      </x:c>
      <x:c r="F743" s="194" t="s">
        <x:v>3050</x:v>
      </x:c>
      <x:c r="G743" s="194">
        <x:v>1</x:v>
      </x:c>
      <x:c r="H743" s="448" t="s">
        <x:v>7755</x:v>
      </x:c>
    </x:row>
    <x:row r="744" spans="3:8">
      <x:c r="C744" s="396" t="s">
        <x:v>6612</x:v>
      </x:c>
      <x:c r="D744" s="230" t="s">
        <x:v>4958</x:v>
      </x:c>
      <x:c r="E744" s="195" t="s">
        <x:v>6612</x:v>
      </x:c>
      <x:c r="F744" s="194" t="s">
        <x:v>3016</x:v>
      </x:c>
      <x:c r="G744" s="194">
        <x:v>1</x:v>
      </x:c>
      <x:c r="H744" s="448" t="s">
        <x:v>4958</x:v>
      </x:c>
    </x:row>
    <x:row r="745" spans="3:8">
      <x:c r="C745" s="396" t="s">
        <x:v>3262</x:v>
      </x:c>
      <x:c r="D745" s="230" t="s">
        <x:v>4958</x:v>
      </x:c>
      <x:c r="E745" s="195" t="s">
        <x:v>3262</x:v>
      </x:c>
      <x:c r="F745" s="194" t="s">
        <x:v>3050</x:v>
      </x:c>
      <x:c r="G745" s="194">
        <x:v>1</x:v>
      </x:c>
      <x:c r="H745" s="448" t="s">
        <x:v>4958</x:v>
      </x:c>
    </x:row>
    <x:row r="746" spans="3:8">
      <x:c r="C746" s="396" t="s">
        <x:v>3319</x:v>
      </x:c>
      <x:c r="D746" s="230" t="s">
        <x:v>7755</x:v>
      </x:c>
      <x:c r="E746" s="531" t="s">
        <x:v>3319</x:v>
      </x:c>
      <x:c r="F746" s="532" t="s">
        <x:v>3050</x:v>
      </x:c>
      <x:c r="G746" s="532">
        <x:v>1</x:v>
      </x:c>
      <x:c r="H746" s="448" t="s">
        <x:v>7755</x:v>
      </x:c>
    </x:row>
    <x:row r="747" spans="1:8">
      <x:c r="A747" s="397">
        <x:v>45956</x:v>
      </x:c>
      <x:c r="B747" s="230" t="s">
        <x:v>7772</x:v>
      </x:c>
      <x:c r="C747" s="396" t="s">
        <x:v>3379</x:v>
      </x:c>
      <x:c r="D747" s="230" t="s">
        <x:v>7755</x:v>
      </x:c>
      <x:c r="E747" s="355" t="s">
        <x:v>3379</x:v>
      </x:c>
      <x:c r="F747" s="356" t="s">
        <x:v>4621</x:v>
      </x:c>
      <x:c r="G747" s="356">
        <x:v>1</x:v>
      </x:c>
      <x:c r="H747" s="448" t="s">
        <x:v>7755</x:v>
      </x:c>
    </x:row>
    <x:row r="748" spans="3:9">
      <x:c r="C748" s="396" t="s">
        <x:v>4582</x:v>
      </x:c>
      <x:c r="D748" s="230" t="s">
        <x:v>4958</x:v>
      </x:c>
      <x:c r="I748" s="162" t="s">
        <x:v>501</x:v>
      </x:c>
    </x:row>
    <x:row r="749" spans="1:8">
      <x:c r="A749" s="397">
        <x:v>45957</x:v>
      </x:c>
      <x:c r="B749" s="230" t="s">
        <x:v>7737</x:v>
      </x:c>
      <x:c r="C749" s="396" t="s">
        <x:v>4532</x:v>
      </x:c>
      <x:c r="D749" s="230" t="s">
        <x:v>4958</x:v>
      </x:c>
      <x:c r="E749" s="195" t="s">
        <x:v>4532</x:v>
      </x:c>
      <x:c r="F749" s="194" t="s">
        <x:v>4621</x:v>
      </x:c>
      <x:c r="G749" s="194">
        <x:v>1</x:v>
      </x:c>
      <x:c r="H749" s="448" t="s">
        <x:v>4958</x:v>
      </x:c>
    </x:row>
    <x:row r="750" spans="3:8">
      <x:c r="C750" s="396" t="s">
        <x:v>4547</x:v>
      </x:c>
      <x:c r="D750" s="230" t="s">
        <x:v>4958</x:v>
      </x:c>
      <x:c r="E750" s="233" t="s">
        <x:v>4547</x:v>
      </x:c>
      <x:c r="F750" s="234" t="s">
        <x:v>3016</x:v>
      </x:c>
      <x:c r="G750" s="234">
        <x:v>1</x:v>
      </x:c>
      <x:c r="H750" s="448" t="s">
        <x:v>4958</x:v>
      </x:c>
    </x:row>
    <x:row r="751" spans="3:8">
      <x:c r="C751" s="396" t="s">
        <x:v>6131</x:v>
      </x:c>
      <x:c r="D751" s="230" t="s">
        <x:v>7755</x:v>
      </x:c>
      <x:c r="E751" s="355" t="s">
        <x:v>6131</x:v>
      </x:c>
      <x:c r="F751" s="356" t="s">
        <x:v>3016</x:v>
      </x:c>
      <x:c r="G751" s="356">
        <x:v>1</x:v>
      </x:c>
      <x:c r="H751" s="448" t="s">
        <x:v>7755</x:v>
      </x:c>
    </x:row>
    <x:row r="752" spans="5:9">
      <x:c r="E752" s="195" t="s">
        <x:v>6688</x:v>
      </x:c>
      <x:c r="F752" s="194" t="s">
        <x:v>2999</x:v>
      </x:c>
      <x:c r="G752" s="194">
        <x:v>1</x:v>
      </x:c>
      <x:c r="H752" s="448" t="s">
        <x:v>4958</x:v>
      </x:c>
      <x:c r="I752" s="131" t="s">
        <x:v>2435</x:v>
      </x:c>
    </x:row>
    <x:row r="753" spans="1:8">
      <x:c r="A753" s="397">
        <x:v>45958</x:v>
      </x:c>
      <x:c r="B753" s="230" t="s">
        <x:v>7779</x:v>
      </x:c>
      <x:c r="C753" s="396" t="s">
        <x:v>6880</x:v>
      </x:c>
      <x:c r="D753" s="230" t="s">
        <x:v>7755</x:v>
      </x:c>
      <x:c r="E753" s="195" t="s">
        <x:v>6880</x:v>
      </x:c>
      <x:c r="F753" s="194" t="s">
        <x:v>3050</x:v>
      </x:c>
      <x:c r="G753" s="194">
        <x:v>1</x:v>
      </x:c>
      <x:c r="H753" s="448" t="s">
        <x:v>7755</x:v>
      </x:c>
    </x:row>
    <x:row r="754" spans="3:8">
      <x:c r="C754" s="396" t="s">
        <x:v>6779</x:v>
      </x:c>
      <x:c r="D754" s="230" t="s">
        <x:v>7755</x:v>
      </x:c>
      <x:c r="E754" s="195" t="s">
        <x:v>6779</x:v>
      </x:c>
      <x:c r="F754" s="194" t="s">
        <x:v>4629</x:v>
      </x:c>
      <x:c r="G754" s="194">
        <x:v>1</x:v>
      </x:c>
      <x:c r="H754" s="448" t="s">
        <x:v>7755</x:v>
      </x:c>
    </x:row>
    <x:row r="755" spans="3:8">
      <x:c r="C755" s="396" t="s">
        <x:v>6257</x:v>
      </x:c>
      <x:c r="D755" s="230" t="s">
        <x:v>7755</x:v>
      </x:c>
      <x:c r="E755" s="195" t="s">
        <x:v>6257</x:v>
      </x:c>
      <x:c r="F755" s="194" t="s">
        <x:v>3016</x:v>
      </x:c>
      <x:c r="G755" s="194">
        <x:v>1</x:v>
      </x:c>
      <x:c r="H755" s="448" t="s">
        <x:v>7755</x:v>
      </x:c>
    </x:row>
    <x:row r="756" spans="3:8">
      <x:c r="C756" s="396" t="s">
        <x:v>6120</x:v>
      </x:c>
      <x:c r="D756" s="230" t="s">
        <x:v>4958</x:v>
      </x:c>
      <x:c r="E756" s="195" t="s">
        <x:v>6120</x:v>
      </x:c>
      <x:c r="F756" s="194" t="s">
        <x:v>2999</x:v>
      </x:c>
      <x:c r="G756" s="194">
        <x:v>1</x:v>
      </x:c>
      <x:c r="H756" s="448" t="s">
        <x:v>4958</x:v>
      </x:c>
    </x:row>
    <x:row r="757" spans="3:8">
      <x:c r="C757" s="396" t="s">
        <x:v>4418</x:v>
      </x:c>
      <x:c r="D757" s="230" t="s">
        <x:v>7755</x:v>
      </x:c>
      <x:c r="E757" s="361" t="s">
        <x:v>4418</x:v>
      </x:c>
      <x:c r="F757" s="362" t="s">
        <x:v>3050</x:v>
      </x:c>
      <x:c r="G757" s="362">
        <x:v>1</x:v>
      </x:c>
      <x:c r="H757" s="448" t="s">
        <x:v>7755</x:v>
      </x:c>
    </x:row>
    <x:row r="758" spans="3:8">
      <x:c r="C758" s="396" t="s">
        <x:v>8299</x:v>
      </x:c>
      <x:c r="D758" s="230" t="s">
        <x:v>7755</x:v>
      </x:c>
      <x:c r="E758" s="442" t="s">
        <x:v>8299</x:v>
      </x:c>
      <x:c r="F758" s="443" t="s">
        <x:v>2999</x:v>
      </x:c>
      <x:c r="G758" s="443">
        <x:v>1</x:v>
      </x:c>
      <x:c r="H758" s="448" t="s">
        <x:v>7755</x:v>
      </x:c>
    </x:row>
    <x:row r="759" spans="3:8">
      <x:c r="C759" s="396" t="s">
        <x:v>8200</x:v>
      </x:c>
      <x:c r="D759" s="230" t="s">
        <x:v>7755</x:v>
      </x:c>
      <x:c r="E759" s="195" t="s">
        <x:v>8200</x:v>
      </x:c>
      <x:c r="F759" s="194" t="s">
        <x:v>3016</x:v>
      </x:c>
      <x:c r="G759" s="194">
        <x:v>1</x:v>
      </x:c>
      <x:c r="H759" s="448" t="s">
        <x:v>4958</x:v>
      </x:c>
    </x:row>
    <x:row r="760" spans="1:8">
      <x:c r="A760" s="397">
        <x:v>45959</x:v>
      </x:c>
      <x:c r="B760" s="230" t="s">
        <x:v>7762</x:v>
      </x:c>
      <x:c r="C760" s="396" t="s">
        <x:v>4746</x:v>
      </x:c>
      <x:c r="D760" s="230" t="s">
        <x:v>4958</x:v>
      </x:c>
      <x:c r="E760" s="233" t="s">
        <x:v>4746</x:v>
      </x:c>
      <x:c r="F760" s="188" t="s">
        <x:v>6843</x:v>
      </x:c>
      <x:c r="G760" s="234">
        <x:v>1</x:v>
      </x:c>
      <x:c r="H760" s="448" t="s">
        <x:v>4958</x:v>
      </x:c>
    </x:row>
    <x:row r="761" spans="3:8">
      <x:c r="C761" s="396" t="s">
        <x:v>6833</x:v>
      </x:c>
      <x:c r="D761" s="230" t="s">
        <x:v>4958</x:v>
      </x:c>
      <x:c r="E761" s="195" t="s">
        <x:v>6833</x:v>
      </x:c>
      <x:c r="F761" s="194" t="s">
        <x:v>2999</x:v>
      </x:c>
      <x:c r="G761" s="194">
        <x:v>1</x:v>
      </x:c>
      <x:c r="H761" s="448" t="s">
        <x:v>4958</x:v>
      </x:c>
    </x:row>
    <x:row r="762" spans="3:8">
      <x:c r="C762" s="396" t="s">
        <x:v>2140</x:v>
      </x:c>
      <x:c r="D762" s="230" t="s">
        <x:v>4958</x:v>
      </x:c>
      <x:c r="E762" s="543" t="s">
        <x:v>2140</x:v>
      </x:c>
      <x:c r="F762" s="544" t="s">
        <x:v>3050</x:v>
      </x:c>
      <x:c r="G762" s="544">
        <x:v>1</x:v>
      </x:c>
      <x:c r="H762" s="448" t="s">
        <x:v>4958</x:v>
      </x:c>
    </x:row>
    <x:row r="763" spans="3:8">
      <x:c r="C763" s="396" t="s">
        <x:v>2225</x:v>
      </x:c>
      <x:c r="D763" s="230" t="s">
        <x:v>4958</x:v>
      </x:c>
      <x:c r="E763" s="195" t="s">
        <x:v>2225</x:v>
      </x:c>
      <x:c r="F763" s="230" t="s">
        <x:v>5641</x:v>
      </x:c>
      <x:c r="G763" s="194">
        <x:v>1</x:v>
      </x:c>
      <x:c r="H763" s="448" t="s">
        <x:v>4958</x:v>
      </x:c>
    </x:row>
    <x:row r="764" spans="3:8">
      <x:c r="C764" s="396" t="s">
        <x:v>4523</x:v>
      </x:c>
      <x:c r="D764" s="230" t="s">
        <x:v>4958</x:v>
      </x:c>
      <x:c r="E764" s="540" t="s">
        <x:v>4523</x:v>
      </x:c>
      <x:c r="F764" s="541" t="s">
        <x:v>4621</x:v>
      </x:c>
      <x:c r="G764" s="541">
        <x:v>1</x:v>
      </x:c>
      <x:c r="H764" s="448" t="s">
        <x:v>4958</x:v>
      </x:c>
    </x:row>
    <x:row r="765" spans="1:8">
      <x:c r="A765" s="397">
        <x:v>45960</x:v>
      </x:c>
      <x:c r="B765" s="230" t="s">
        <x:v>7753</x:v>
      </x:c>
      <x:c r="C765" s="396" t="s">
        <x:v>4588</x:v>
      </x:c>
      <x:c r="D765" s="230" t="s">
        <x:v>7755</x:v>
      </x:c>
      <x:c r="E765" s="233" t="s">
        <x:v>4588</x:v>
      </x:c>
      <x:c r="F765" s="234" t="s">
        <x:v>3050</x:v>
      </x:c>
      <x:c r="G765" s="234">
        <x:v>1</x:v>
      </x:c>
      <x:c r="H765" s="448" t="s">
        <x:v>7755</x:v>
      </x:c>
    </x:row>
    <x:row r="766" spans="3:8">
      <x:c r="C766" s="396" t="s">
        <x:v>8782</x:v>
      </x:c>
      <x:c r="D766" s="230" t="s">
        <x:v>4958</x:v>
      </x:c>
      <x:c r="E766" s="195" t="s">
        <x:v>8782</x:v>
      </x:c>
      <x:c r="F766" s="194" t="s">
        <x:v>3050</x:v>
      </x:c>
      <x:c r="G766" s="194">
        <x:v>1</x:v>
      </x:c>
      <x:c r="H766" s="448" t="s">
        <x:v>4958</x:v>
      </x:c>
    </x:row>
    <x:row r="767" spans="3:8">
      <x:c r="C767" s="396" t="s">
        <x:v>6096</x:v>
      </x:c>
      <x:c r="D767" s="230" t="s">
        <x:v>7755</x:v>
      </x:c>
      <x:c r="E767" s="355" t="s">
        <x:v>6096</x:v>
      </x:c>
      <x:c r="F767" s="356" t="s">
        <x:v>3050</x:v>
      </x:c>
      <x:c r="G767" s="356">
        <x:v>1</x:v>
      </x:c>
      <x:c r="H767" s="448" t="s">
        <x:v>7755</x:v>
      </x:c>
    </x:row>
    <x:row r="768" spans="5:9">
      <x:c r="E768" s="545" t="s">
        <x:v>5782</x:v>
      </x:c>
      <x:c r="F768" s="546" t="s">
        <x:v>3016</x:v>
      </x:c>
      <x:c r="G768" s="546">
        <x:v>1</x:v>
      </x:c>
      <x:c r="H768" s="448" t="s">
        <x:v>4958</x:v>
      </x:c>
      <x:c r="I768" s="130" t="s">
        <x:v>2714</x:v>
      </x:c>
    </x:row>
    <x:row r="769" spans="5:9">
      <x:c r="E769" s="195" t="s">
        <x:v>6205</x:v>
      </x:c>
      <x:c r="F769" s="194" t="s">
        <x:v>3044</x:v>
      </x:c>
      <x:c r="G769" s="194">
        <x:v>1</x:v>
      </x:c>
      <x:c r="H769" s="448" t="s">
        <x:v>4958</x:v>
      </x:c>
      <x:c r="I769" s="130" t="s">
        <x:v>2435</x:v>
      </x:c>
    </x:row>
    <x:row r="770" spans="1:8">
      <x:c r="A770" s="397">
        <x:v>45961</x:v>
      </x:c>
      <x:c r="B770" s="230" t="s">
        <x:v>7716</x:v>
      </x:c>
      <x:c r="C770" s="396" t="s">
        <x:v>4490</x:v>
      </x:c>
      <x:c r="D770" s="230" t="s">
        <x:v>4958</x:v>
      </x:c>
      <x:c r="E770" s="195" t="s">
        <x:v>4490</x:v>
      </x:c>
      <x:c r="F770" s="194" t="s">
        <x:v>4621</x:v>
      </x:c>
      <x:c r="G770" s="194">
        <x:v>1</x:v>
      </x:c>
      <x:c r="H770" s="448" t="s">
        <x:v>4958</x:v>
      </x:c>
    </x:row>
    <x:row r="771" spans="1:8">
      <x:c r="A771" s="397"/>
      <x:c r="C771" s="396" t="s">
        <x:v>6929</x:v>
      </x:c>
      <x:c r="D771" s="230" t="s">
        <x:v>4958</x:v>
      </x:c>
      <x:c r="E771" s="195" t="s">
        <x:v>6929</x:v>
      </x:c>
      <x:c r="F771" s="194" t="s">
        <x:v>3016</x:v>
      </x:c>
      <x:c r="G771" s="194">
        <x:v>1</x:v>
      </x:c>
      <x:c r="H771" s="448" t="s">
        <x:v>4958</x:v>
      </x:c>
    </x:row>
    <x:row r="772" spans="3:8">
      <x:c r="C772" s="396" t="s">
        <x:v>4746</x:v>
      </x:c>
      <x:c r="D772" s="230" t="s">
        <x:v>7755</x:v>
      </x:c>
      <x:c r="E772" s="233" t="s">
        <x:v>4746</x:v>
      </x:c>
      <x:c r="F772" s="188" t="s">
        <x:v>6843</x:v>
      </x:c>
      <x:c r="G772" s="234">
        <x:v>1</x:v>
      </x:c>
      <x:c r="H772" s="448" t="s">
        <x:v>7755</x:v>
      </x:c>
    </x:row>
    <x:row r="773" spans="3:8">
      <x:c r="C773" s="396" t="s">
        <x:v>1792</x:v>
      </x:c>
      <x:c r="D773" s="230" t="s">
        <x:v>7755</x:v>
      </x:c>
      <x:c r="E773" s="547" t="s">
        <x:v>1792</x:v>
      </x:c>
      <x:c r="F773" s="548" t="s">
        <x:v>4629</x:v>
      </x:c>
      <x:c r="G773" s="548">
        <x:v>1</x:v>
      </x:c>
      <x:c r="H773" s="448" t="s">
        <x:v>7755</x:v>
      </x:c>
    </x:row>
    <x:row r="774" spans="3:8">
      <x:c r="C774" s="396" t="s">
        <x:v>4646</x:v>
      </x:c>
      <x:c r="D774" s="230" t="s">
        <x:v>4958</x:v>
      </x:c>
      <x:c r="E774" s="195" t="s">
        <x:v>4646</x:v>
      </x:c>
      <x:c r="F774" s="194" t="s">
        <x:v>3050</x:v>
      </x:c>
      <x:c r="G774" s="194">
        <x:v>1</x:v>
      </x:c>
      <x:c r="H774" s="448" t="s">
        <x:v>4958</x:v>
      </x:c>
    </x:row>
    <x:row r="775" spans="3:8">
      <x:c r="C775" s="396" t="s">
        <x:v>6279</x:v>
      </x:c>
      <x:c r="D775" s="230" t="s">
        <x:v>4958</x:v>
      </x:c>
      <x:c r="E775" s="233" t="s">
        <x:v>6279</x:v>
      </x:c>
      <x:c r="F775" s="234" t="s">
        <x:v>3050</x:v>
      </x:c>
      <x:c r="G775" s="234">
        <x:v>1</x:v>
      </x:c>
      <x:c r="H775" s="448" t="s">
        <x:v>4958</x:v>
      </x:c>
    </x:row>
    <x:row r="776" spans="3:8">
      <x:c r="C776" s="396" t="s">
        <x:v>6817</x:v>
      </x:c>
      <x:c r="D776" s="230" t="s">
        <x:v>4958</x:v>
      </x:c>
      <x:c r="E776" s="233" t="s">
        <x:v>6817</x:v>
      </x:c>
      <x:c r="F776" s="234" t="s">
        <x:v>4629</x:v>
      </x:c>
      <x:c r="G776" s="234">
        <x:v>1</x:v>
      </x:c>
      <x:c r="H776" s="448" t="s">
        <x:v>4958</x:v>
      </x:c>
    </x:row>
    <x:row r="777" spans="3:8">
      <x:c r="C777" s="396" t="s">
        <x:v>1941</x:v>
      </x:c>
      <x:c r="D777" s="230" t="s">
        <x:v>4958</x:v>
      </x:c>
      <x:c r="E777" s="195" t="s">
        <x:v>1941</x:v>
      </x:c>
      <x:c r="F777" s="194" t="s">
        <x:v>3050</x:v>
      </x:c>
      <x:c r="G777" s="194">
        <x:v>1</x:v>
      </x:c>
      <x:c r="H777" s="448" t="s">
        <x:v>4958</x:v>
      </x:c>
    </x:row>
    <x:row r="778" spans="3:8">
      <x:c r="C778" s="396" t="s">
        <x:v>4809</x:v>
      </x:c>
      <x:c r="D778" s="230" t="s">
        <x:v>4958</x:v>
      </x:c>
      <x:c r="E778" s="195" t="s">
        <x:v>4809</x:v>
      </x:c>
      <x:c r="F778" s="194" t="s">
        <x:v>4621</x:v>
      </x:c>
      <x:c r="G778" s="194">
        <x:v>1</x:v>
      </x:c>
      <x:c r="H778" s="448" t="s">
        <x:v>4958</x:v>
      </x:c>
    </x:row>
    <x:row r="779" spans="3:8">
      <x:c r="C779" s="396" t="s">
        <x:v>6829</x:v>
      </x:c>
      <x:c r="D779" s="230" t="s">
        <x:v>4958</x:v>
      </x:c>
      <x:c r="E779" s="346" t="s">
        <x:v>6829</x:v>
      </x:c>
      <x:c r="F779" s="347" t="s">
        <x:v>4629</x:v>
      </x:c>
      <x:c r="G779" s="347">
        <x:v>1</x:v>
      </x:c>
      <x:c r="H779" s="448" t="s">
        <x:v>4958</x:v>
      </x:c>
    </x:row>
    <x:row r="780" spans="3:8">
      <x:c r="C780" s="396" t="s">
        <x:v>3442</x:v>
      </x:c>
      <x:c r="D780" s="230" t="s">
        <x:v>7755</x:v>
      </x:c>
      <x:c r="E780" s="346" t="s">
        <x:v>3442</x:v>
      </x:c>
      <x:c r="F780" s="347" t="s">
        <x:v>4629</x:v>
      </x:c>
      <x:c r="G780" s="347">
        <x:v>1</x:v>
      </x:c>
      <x:c r="H780" s="448" t="s">
        <x:v>7755</x:v>
      </x:c>
    </x:row>
    <x:row r="781" spans="3:8">
      <x:c r="C781" s="396" t="s">
        <x:v>6679</x:v>
      </x:c>
      <x:c r="D781" s="230" t="s">
        <x:v>4958</x:v>
      </x:c>
      <x:c r="E781" s="233" t="s">
        <x:v>6679</x:v>
      </x:c>
      <x:c r="F781" s="234" t="s">
        <x:v>4629</x:v>
      </x:c>
      <x:c r="G781" s="234">
        <x:v>2</x:v>
      </x:c>
      <x:c r="H781" s="448" t="s">
        <x:v>4958</x:v>
      </x:c>
    </x:row>
    <x:row r="782" spans="3:8">
      <x:c r="C782" s="396" t="s">
        <x:v>6688</x:v>
      </x:c>
      <x:c r="D782" s="230" t="s">
        <x:v>7755</x:v>
      </x:c>
      <x:c r="E782" s="195" t="s">
        <x:v>6688</x:v>
      </x:c>
      <x:c r="F782" s="194" t="s">
        <x:v>2999</x:v>
      </x:c>
      <x:c r="G782" s="194">
        <x:v>1</x:v>
      </x:c>
      <x:c r="H782" s="448" t="s">
        <x:v>7755</x:v>
      </x:c>
    </x:row>
    <x:row r="783" spans="3:8">
      <x:c r="C783" s="396" t="s">
        <x:v>4641</x:v>
      </x:c>
      <x:c r="D783" s="230" t="s">
        <x:v>7755</x:v>
      </x:c>
      <x:c r="E783" s="195" t="s">
        <x:v>4641</x:v>
      </x:c>
      <x:c r="F783" s="194" t="s">
        <x:v>2999</x:v>
      </x:c>
      <x:c r="G783" s="194">
        <x:v>1</x:v>
      </x:c>
      <x:c r="H783" s="448" t="s">
        <x:v>7755</x:v>
      </x:c>
    </x:row>
    <x:row r="784" spans="3:8">
      <x:c r="C784" s="396" t="s">
        <x:v>6126</x:v>
      </x:c>
      <x:c r="D784" s="230" t="s">
        <x:v>4958</x:v>
      </x:c>
      <x:c r="E784" s="195" t="s">
        <x:v>6126</x:v>
      </x:c>
      <x:c r="F784" s="194" t="s">
        <x:v>2999</x:v>
      </x:c>
      <x:c r="G784" s="194">
        <x:v>1</x:v>
      </x:c>
      <x:c r="H784" s="448" t="s">
        <x:v>4958</x:v>
      </x:c>
    </x:row>
    <x:row r="785" spans="1:8">
      <x:c r="A785" s="397">
        <x:v>45962</x:v>
      </x:c>
      <x:c r="B785" s="230" t="s">
        <x:v>7734</x:v>
      </x:c>
      <x:c r="C785" s="396" t="s">
        <x:v>4490</x:v>
      </x:c>
      <x:c r="D785" s="230" t="s">
        <x:v>7755</x:v>
      </x:c>
      <x:c r="E785" s="355" t="s">
        <x:v>4490</x:v>
      </x:c>
      <x:c r="F785" s="356" t="s">
        <x:v>4621</x:v>
      </x:c>
      <x:c r="G785" s="356">
        <x:v>1</x:v>
      </x:c>
      <x:c r="H785" s="448" t="s">
        <x:v>7755</x:v>
      </x:c>
    </x:row>
    <x:row r="786" spans="3:8">
      <x:c r="C786" s="396" t="s">
        <x:v>8320</x:v>
      </x:c>
      <x:c r="D786" s="230" t="s">
        <x:v>7755</x:v>
      </x:c>
      <x:c r="E786" s="195" t="s">
        <x:v>8320</x:v>
      </x:c>
      <x:c r="F786" s="194" t="s">
        <x:v>3050</x:v>
      </x:c>
      <x:c r="G786" s="194">
        <x:v>1</x:v>
      </x:c>
      <x:c r="H786" s="448" t="s">
        <x:v>7755</x:v>
      </x:c>
    </x:row>
    <x:row r="787" spans="3:8">
      <x:c r="C787" s="396" t="s">
        <x:v>6850</x:v>
      </x:c>
      <x:c r="D787" s="230" t="s">
        <x:v>7755</x:v>
      </x:c>
      <x:c r="E787" s="195" t="s">
        <x:v>6850</x:v>
      </x:c>
      <x:c r="F787" s="194" t="s">
        <x:v>3016</x:v>
      </x:c>
      <x:c r="G787" s="194">
        <x:v>1</x:v>
      </x:c>
      <x:c r="H787" s="448" t="s">
        <x:v>7755</x:v>
      </x:c>
    </x:row>
    <x:row r="788" spans="3:8">
      <x:c r="C788" s="396" t="s">
        <x:v>6126</x:v>
      </x:c>
      <x:c r="D788" s="230" t="s">
        <x:v>7755</x:v>
      </x:c>
      <x:c r="E788" s="355" t="s">
        <x:v>6126</x:v>
      </x:c>
      <x:c r="F788" s="356" t="s">
        <x:v>2999</x:v>
      </x:c>
      <x:c r="G788" s="356">
        <x:v>1</x:v>
      </x:c>
      <x:c r="H788" s="448" t="s">
        <x:v>7755</x:v>
      </x:c>
    </x:row>
    <x:row r="789" spans="3:8">
      <x:c r="C789" s="396" t="s">
        <x:v>3405</x:v>
      </x:c>
      <x:c r="D789" s="230" t="s">
        <x:v>4958</x:v>
      </x:c>
      <x:c r="E789" s="195" t="s">
        <x:v>3405</x:v>
      </x:c>
      <x:c r="F789" s="128" t="s">
        <x:v>6843</x:v>
      </x:c>
      <x:c r="G789" s="194">
        <x:v>2</x:v>
      </x:c>
      <x:c r="H789" s="448" t="s">
        <x:v>4958</x:v>
      </x:c>
    </x:row>
    <x:row r="790" spans="3:8">
      <x:c r="C790" s="396" t="s">
        <x:v>3271</x:v>
      </x:c>
      <x:c r="D790" s="230" t="s">
        <x:v>7755</x:v>
      </x:c>
      <x:c r="E790" s="195" t="s">
        <x:v>3271</x:v>
      </x:c>
      <x:c r="F790" s="194" t="s">
        <x:v>3050</x:v>
      </x:c>
      <x:c r="G790" s="194">
        <x:v>1</x:v>
      </x:c>
      <x:c r="H790" s="448" t="s">
        <x:v>7755</x:v>
      </x:c>
    </x:row>
    <x:row r="791" spans="3:8">
      <x:c r="C791" s="396" t="s">
        <x:v>6592</x:v>
      </x:c>
      <x:c r="D791" s="230" t="s">
        <x:v>4958</x:v>
      </x:c>
      <x:c r="E791" s="195" t="s">
        <x:v>6592</x:v>
      </x:c>
      <x:c r="F791" s="194" t="s">
        <x:v>3016</x:v>
      </x:c>
      <x:c r="G791" s="194">
        <x:v>1</x:v>
      </x:c>
      <x:c r="H791" s="448" t="s">
        <x:v>4958</x:v>
      </x:c>
    </x:row>
    <x:row r="792" spans="3:8">
      <x:c r="C792" s="396" t="s">
        <x:v>6683</x:v>
      </x:c>
      <x:c r="D792" s="230" t="s">
        <x:v>7755</x:v>
      </x:c>
      <x:c r="E792" s="195" t="s">
        <x:v>6683</x:v>
      </x:c>
      <x:c r="F792" s="194" t="s">
        <x:v>4621</x:v>
      </x:c>
      <x:c r="G792" s="194">
        <x:v>1</x:v>
      </x:c>
      <x:c r="H792" s="448" t="s">
        <x:v>7755</x:v>
      </x:c>
    </x:row>
    <x:row r="793" spans="3:8">
      <x:c r="C793" s="396" t="s">
        <x:v>6679</x:v>
      </x:c>
      <x:c r="D793" s="230" t="s">
        <x:v>7755</x:v>
      </x:c>
      <x:c r="E793" s="195" t="s">
        <x:v>6679</x:v>
      </x:c>
      <x:c r="F793" s="194" t="s">
        <x:v>4629</x:v>
      </x:c>
      <x:c r="G793" s="194">
        <x:v>1</x:v>
      </x:c>
      <x:c r="H793" s="448" t="s">
        <x:v>7755</x:v>
      </x:c>
    </x:row>
    <x:row r="794" spans="3:8">
      <x:c r="C794" s="396" t="s">
        <x:v>6859</x:v>
      </x:c>
      <x:c r="D794" s="230" t="s">
        <x:v>7755</x:v>
      </x:c>
      <x:c r="E794" s="355" t="s">
        <x:v>6859</x:v>
      </x:c>
      <x:c r="F794" s="356" t="s">
        <x:v>4629</x:v>
      </x:c>
      <x:c r="G794" s="356">
        <x:v>1</x:v>
      </x:c>
      <x:c r="H794" s="448" t="s">
        <x:v>7755</x:v>
      </x:c>
    </x:row>
    <x:row r="795" spans="3:8">
      <x:c r="C795" s="396" t="s">
        <x:v>1843</x:v>
      </x:c>
      <x:c r="D795" s="230" t="s">
        <x:v>4958</x:v>
      </x:c>
      <x:c r="E795" s="195" t="s">
        <x:v>1843</x:v>
      </x:c>
      <x:c r="F795" s="194" t="s">
        <x:v>4629</x:v>
      </x:c>
      <x:c r="G795" s="194">
        <x:v>1</x:v>
      </x:c>
      <x:c r="H795" s="448" t="s">
        <x:v>4958</x:v>
      </x:c>
    </x:row>
    <x:row r="796" spans="1:8">
      <x:c r="A796" s="397">
        <x:v>45963</x:v>
      </x:c>
      <x:c r="B796" s="230" t="s">
        <x:v>7772</x:v>
      </x:c>
      <x:c r="C796" s="396" t="s">
        <x:v>8978</x:v>
      </x:c>
      <x:c r="D796" s="230" t="s">
        <x:v>4958</x:v>
      </x:c>
      <x:c r="E796" s="195" t="s">
        <x:v>8978</x:v>
      </x:c>
      <x:c r="F796" s="194" t="s">
        <x:v>4621</x:v>
      </x:c>
      <x:c r="G796" s="194">
        <x:v>1</x:v>
      </x:c>
      <x:c r="H796" s="448" t="s">
        <x:v>4958</x:v>
      </x:c>
    </x:row>
    <x:row r="797" spans="3:8">
      <x:c r="C797" s="396" t="s">
        <x:v>6219</x:v>
      </x:c>
      <x:c r="D797" s="230" t="s">
        <x:v>7755</x:v>
      </x:c>
      <x:c r="E797" s="464" t="s">
        <x:v>6219</x:v>
      </x:c>
      <x:c r="F797" s="465" t="s">
        <x:v>3050</x:v>
      </x:c>
      <x:c r="G797" s="465">
        <x:v>1</x:v>
      </x:c>
      <x:c r="H797" s="448" t="s">
        <x:v>7755</x:v>
      </x:c>
    </x:row>
    <x:row r="798" spans="3:8">
      <x:c r="C798" s="396" t="s">
        <x:v>6010</x:v>
      </x:c>
      <x:c r="D798" s="230" t="s">
        <x:v>7755</x:v>
      </x:c>
      <x:c r="E798" s="295" t="s">
        <x:v>6010</x:v>
      </x:c>
      <x:c r="F798" s="296" t="s">
        <x:v>3050</x:v>
      </x:c>
      <x:c r="G798" s="296">
        <x:v>1</x:v>
      </x:c>
      <x:c r="H798" s="448" t="s">
        <x:v>7755</x:v>
      </x:c>
    </x:row>
    <x:row r="799" spans="3:8">
      <x:c r="C799" s="396" t="s">
        <x:v>6816</x:v>
      </x:c>
      <x:c r="D799" s="230" t="s">
        <x:v>7755</x:v>
      </x:c>
      <x:c r="E799" s="464" t="s">
        <x:v>6816</x:v>
      </x:c>
      <x:c r="F799" s="465" t="s">
        <x:v>4629</x:v>
      </x:c>
      <x:c r="G799" s="465">
        <x:v>1</x:v>
      </x:c>
      <x:c r="H799" s="448" t="s">
        <x:v>7755</x:v>
      </x:c>
    </x:row>
    <x:row r="800" spans="3:8">
      <x:c r="C800" s="396" t="s">
        <x:v>4523</x:v>
      </x:c>
      <x:c r="D800" s="230" t="s">
        <x:v>7755</x:v>
      </x:c>
      <x:c r="E800" s="195" t="s">
        <x:v>4523</x:v>
      </x:c>
      <x:c r="F800" s="194" t="s">
        <x:v>4621</x:v>
      </x:c>
      <x:c r="G800" s="194">
        <x:v>1</x:v>
      </x:c>
      <x:c r="H800" s="448" t="s">
        <x:v>7755</x:v>
      </x:c>
    </x:row>
    <x:row r="801" spans="3:8">
      <x:c r="C801" s="396" t="s">
        <x:v>3269</x:v>
      </x:c>
      <x:c r="D801" s="230" t="s">
        <x:v>4958</x:v>
      </x:c>
      <x:c r="E801" s="195" t="s">
        <x:v>3269</x:v>
      </x:c>
      <x:c r="F801" s="194" t="s">
        <x:v>3050</x:v>
      </x:c>
      <x:c r="G801" s="194">
        <x:v>1</x:v>
      </x:c>
      <x:c r="H801" s="448" t="s">
        <x:v>4958</x:v>
      </x:c>
    </x:row>
    <x:row r="802" spans="3:8">
      <x:c r="C802" s="396" t="s">
        <x:v>6788</x:v>
      </x:c>
      <x:c r="D802" s="230" t="s">
        <x:v>4958</x:v>
      </x:c>
      <x:c r="E802" s="195" t="s">
        <x:v>6788</x:v>
      </x:c>
      <x:c r="F802" s="194" t="s">
        <x:v>3050</x:v>
      </x:c>
      <x:c r="G802" s="194">
        <x:v>1</x:v>
      </x:c>
      <x:c r="H802" s="448" t="s">
        <x:v>4958</x:v>
      </x:c>
    </x:row>
    <x:row r="803" spans="3:8">
      <x:c r="C803" s="396" t="s">
        <x:v>4290</x:v>
      </x:c>
      <x:c r="D803" s="230" t="s">
        <x:v>7755</x:v>
      </x:c>
      <x:c r="E803" s="295" t="s">
        <x:v>4290</x:v>
      </x:c>
      <x:c r="F803" s="296" t="s">
        <x:v>3016</x:v>
      </x:c>
      <x:c r="G803" s="296">
        <x:v>1</x:v>
      </x:c>
      <x:c r="H803" s="448" t="s">
        <x:v>7755</x:v>
      </x:c>
    </x:row>
    <x:row r="804" spans="3:8">
      <x:c r="C804" s="396" t="s">
        <x:v>3372</x:v>
      </x:c>
      <x:c r="D804" s="230" t="s">
        <x:v>4958</x:v>
      </x:c>
      <x:c r="E804" s="195" t="s">
        <x:v>3372</x:v>
      </x:c>
      <x:c r="F804" s="194" t="s">
        <x:v>4621</x:v>
      </x:c>
      <x:c r="G804" s="194">
        <x:v>1</x:v>
      </x:c>
      <x:c r="H804" s="448" t="s">
        <x:v>4958</x:v>
      </x:c>
    </x:row>
    <x:row r="805" spans="5:9">
      <x:c r="E805" s="195" t="s">
        <x:v>5764</x:v>
      </x:c>
      <x:c r="F805" s="194" t="s">
        <x:v>4629</x:v>
      </x:c>
      <x:c r="G805" s="194">
        <x:v>1</x:v>
      </x:c>
      <x:c r="H805" s="448" t="s">
        <x:v>4958</x:v>
      </x:c>
      <x:c r="I805" s="128" t="s">
        <x:v>587</x:v>
      </x:c>
    </x:row>
    <x:row r="806" spans="5:9">
      <x:c r="E806" s="565" t="s">
        <x:v>3469</x:v>
      </x:c>
      <x:c r="F806" s="566" t="s">
        <x:v>3016</x:v>
      </x:c>
      <x:c r="G806" s="566">
        <x:v>1</x:v>
      </x:c>
      <x:c r="H806" s="448" t="s">
        <x:v>4958</x:v>
      </x:c>
      <x:c r="I806" s="128" t="s">
        <x:v>587</x:v>
      </x:c>
    </x:row>
    <x:row r="807" spans="1:8">
      <x:c r="A807" s="397">
        <x:v>45964</x:v>
      </x:c>
      <x:c r="B807" s="230" t="s">
        <x:v>7737</x:v>
      </x:c>
      <x:c r="C807" s="396" t="s">
        <x:v>2271</x:v>
      </x:c>
      <x:c r="D807" s="230" t="s">
        <x:v>7755</x:v>
      </x:c>
      <x:c r="E807" s="195" t="s">
        <x:v>2271</x:v>
      </x:c>
      <x:c r="F807" s="194" t="str">
        <x:f>IF(MID(E807,LEN(E807)-2,1)="1","Earring",IF(MID(E807,LEN(E807)-2,1)="2","Necklace",IF(MID(E807,LEN(E807)-2,1)="3","Bracelet",IF(MID(E807,LEN(E807)-2,1)="4","Ring",IF(MID(E807,LEN(E807)-2,1)="5","Anklet","")))))</x:f>
        <x:v>Necklace</x:v>
      </x:c>
      <x:c r="G807" s="194">
        <x:v>1</x:v>
      </x:c>
      <x:c r="H807" s="448" t="s">
        <x:v>7755</x:v>
      </x:c>
    </x:row>
    <x:row r="808" spans="1:8">
      <x:c r="A808" s="397">
        <x:v>45965</x:v>
      </x:c>
      <x:c r="B808" s="230" t="s">
        <x:v>7779</x:v>
      </x:c>
      <x:c r="C808" s="396" t="s">
        <x:v>3431</x:v>
      </x:c>
      <x:c r="D808" s="230" t="s">
        <x:v>7755</x:v>
      </x:c>
      <x:c r="E808" s="535" t="s">
        <x:v>3431</x:v>
      </x:c>
      <x:c r="F808" s="536" t="str">
        <x:f>IF(MID(E808,LEN(E808)-2,1)="1","Earring",IF(MID(E808,LEN(E808)-2,1)="2","Necklace",IF(MID(E808,LEN(E808)-2,1)="3","Bracelet",IF(MID(E808,LEN(E808)-2,1)="4","Ring",IF(MID(E808,LEN(E808)-2,1)="5","Anklet","")))))</x:f>
        <x:v>Necklace</x:v>
      </x:c>
      <x:c r="G808" s="536">
        <x:v>1</x:v>
      </x:c>
      <x:c r="H808" s="448" t="s">
        <x:v>7755</x:v>
      </x:c>
    </x:row>
    <x:row r="809" spans="3:8">
      <x:c r="C809" s="396" t="s">
        <x:v>3405</x:v>
      </x:c>
      <x:c r="D809" s="230" t="s">
        <x:v>7755</x:v>
      </x:c>
      <x:c r="E809" s="195" t="s">
        <x:v>3405</x:v>
      </x:c>
      <x:c r="F809" s="127" t="s">
        <x:v>6843</x:v>
      </x:c>
      <x:c r="G809" s="194">
        <x:v>1</x:v>
      </x:c>
      <x:c r="H809" s="448" t="s">
        <x:v>7755</x:v>
      </x:c>
    </x:row>
    <x:row r="810" spans="3:8">
      <x:c r="C810" s="396" t="s">
        <x:v>6667</x:v>
      </x:c>
      <x:c r="D810" s="230" t="s">
        <x:v>4958</x:v>
      </x:c>
      <x:c r="E810" s="195" t="s">
        <x:v>6667</x:v>
      </x:c>
      <x:c r="F810" s="194" t="str">
        <x:f>IF(MID(E810,LEN(E810)-2,1)="1","Earring",IF(MID(E810,LEN(E810)-2,1)="2","Necklace",IF(MID(E810,LEN(E810)-2,1)="3","Bracelet",IF(MID(E810,LEN(E810)-2,1)="4","Ring",IF(MID(E810,LEN(E810)-2,1)="5","Anklet","")))))</x:f>
        <x:v>Bracelet</x:v>
      </x:c>
      <x:c r="G810" s="194">
        <x:v>1</x:v>
      </x:c>
      <x:c r="H810" s="448" t="s">
        <x:v>4958</x:v>
      </x:c>
    </x:row>
    <x:row r="811" spans="3:8">
      <x:c r="C811" s="396" t="s">
        <x:v>6014</x:v>
      </x:c>
      <x:c r="D811" s="230" t="s">
        <x:v>4958</x:v>
      </x:c>
      <x:c r="E811" s="195" t="s">
        <x:v>6014</x:v>
      </x:c>
      <x:c r="F811" s="194" t="str">
        <x:f>IF(MID(E811,LEN(E811)-2,1)="1","Earring",IF(MID(E811,LEN(E811)-2,1)="2","Necklace",IF(MID(E811,LEN(E811)-2,1)="3","Bracelet",IF(MID(E811,LEN(E811)-2,1)="4","Ring",IF(MID(E811,LEN(E811)-2,1)="5","Anklet","")))))</x:f>
        <x:v>Necklace</x:v>
      </x:c>
      <x:c r="G811" s="194">
        <x:v>1</x:v>
      </x:c>
      <x:c r="H811" s="448" t="s">
        <x:v>4958</x:v>
      </x:c>
    </x:row>
    <x:row r="812" spans="3:8">
      <x:c r="C812" s="396" t="s">
        <x:v>4557</x:v>
      </x:c>
      <x:c r="D812" s="230" t="s">
        <x:v>4958</x:v>
      </x:c>
      <x:c r="E812" s="195" t="s">
        <x:v>4557</x:v>
      </x:c>
      <x:c r="F812" s="194" t="str">
        <x:f>IF(MID(E812,LEN(E812)-2,1)="1","Earring",IF(MID(E812,LEN(E812)-2,1)="2","Necklace",IF(MID(E812,LEN(E812)-2,1)="3","Bracelet",IF(MID(E812,LEN(E812)-2,1)="4","Ring",IF(MID(E812,LEN(E812)-2,1)="5","Anklet","")))))</x:f>
        <x:v>Ring</x:v>
      </x:c>
      <x:c r="G812" s="194">
        <x:v>1</x:v>
      </x:c>
      <x:c r="H812" s="448" t="s">
        <x:v>4958</x:v>
      </x:c>
    </x:row>
    <x:row r="813" spans="3:8">
      <x:c r="C813" s="396" t="s">
        <x:v>6163</x:v>
      </x:c>
      <x:c r="D813" s="230" t="s">
        <x:v>4958</x:v>
      </x:c>
      <x:c r="E813" s="540" t="s">
        <x:v>6163</x:v>
      </x:c>
      <x:c r="F813" s="541" t="str">
        <x:f>IF(MID(E813,LEN(E813)-2,1)="1","Earring",IF(MID(E813,LEN(E813)-2,1)="2","Necklace",IF(MID(E813,LEN(E813)-2,1)="3","Bracelet",IF(MID(E813,LEN(E813)-2,1)="4","Ring",IF(MID(E813,LEN(E813)-2,1)="5","Anklet","")))))</x:f>
        <x:v>Anklet</x:v>
      </x:c>
      <x:c r="G813" s="541">
        <x:v>1</x:v>
      </x:c>
      <x:c r="H813" s="448" t="s">
        <x:v>4958</x:v>
      </x:c>
    </x:row>
    <x:row r="814" spans="3:8">
      <x:c r="C814" s="396" t="s">
        <x:v>6259</x:v>
      </x:c>
      <x:c r="D814" s="230" t="s">
        <x:v>4958</x:v>
      </x:c>
      <x:c r="E814" s="195" t="s">
        <x:v>6259</x:v>
      </x:c>
      <x:c r="F814" s="194" t="str">
        <x:f>IF(MID(E814,LEN(E814)-2,1)="1","Earring",IF(MID(E814,LEN(E814)-2,1)="2","Necklace",IF(MID(E814,LEN(E814)-2,1)="3","Bracelet",IF(MID(E814,LEN(E814)-2,1)="4","Ring",IF(MID(E814,LEN(E814)-2,1)="5","Anklet","")))))</x:f>
        <x:v>Earring</x:v>
      </x:c>
      <x:c r="G814" s="194">
        <x:v>1</x:v>
      </x:c>
      <x:c r="H814" s="448" t="s">
        <x:v>4958</x:v>
      </x:c>
    </x:row>
    <x:row r="815" spans="3:8">
      <x:c r="C815" s="396" t="s">
        <x:v>4794</x:v>
      </x:c>
      <x:c r="D815" s="230" t="s">
        <x:v>7755</x:v>
      </x:c>
      <x:c r="E815" s="195" t="s">
        <x:v>4794</x:v>
      </x:c>
      <x:c r="F815" s="194" t="str">
        <x:f>IF(MID(E815,LEN(E815)-2,1)="1","Earring",IF(MID(E815,LEN(E815)-2,1)="2","Necklace",IF(MID(E815,LEN(E815)-2,1)="3","Bracelet",IF(MID(E815,LEN(E815)-2,1)="4","Ring",IF(MID(E815,LEN(E815)-2,1)="5","Anklet","")))))</x:f>
        <x:v>Ring</x:v>
      </x:c>
      <x:c r="G815" s="194">
        <x:v>1</x:v>
      </x:c>
      <x:c r="H815" s="448" t="s">
        <x:v>7755</x:v>
      </x:c>
    </x:row>
    <x:row r="816" spans="1:8">
      <x:c r="A816" s="397">
        <x:v>45966</x:v>
      </x:c>
      <x:c r="B816" s="230" t="s">
        <x:v>7762</x:v>
      </x:c>
      <x:c r="C816" s="396" t="s">
        <x:v>6124</x:v>
      </x:c>
      <x:c r="D816" s="230" t="s">
        <x:v>4958</x:v>
      </x:c>
      <x:c r="E816" s="195" t="s">
        <x:v>6124</x:v>
      </x:c>
      <x:c r="F816" s="194" t="str">
        <x:f>IF(MID(E816,LEN(E816)-2,1)="1","Earring",IF(MID(E816,LEN(E816)-2,1)="2","Necklace",IF(MID(E816,LEN(E816)-2,1)="3","Bracelet",IF(MID(E816,LEN(E816)-2,1)="4","Ring",IF(MID(E816,LEN(E816)-2,1)="5","Anklet","")))))</x:f>
        <x:v>Earring</x:v>
      </x:c>
      <x:c r="G816" s="194">
        <x:v>1</x:v>
      </x:c>
      <x:c r="H816" s="448" t="s">
        <x:v>4958</x:v>
      </x:c>
    </x:row>
    <x:row r="817" spans="3:8">
      <x:c r="C817" s="396" t="s">
        <x:v>1843</x:v>
      </x:c>
      <x:c r="D817" s="230" t="s">
        <x:v>7755</x:v>
      </x:c>
      <x:c r="E817" s="349" t="s">
        <x:v>1843</x:v>
      </x:c>
      <x:c r="F817" s="350" t="str">
        <x:f>IF(MID(E817,LEN(E817)-2,1)="1","Earring",IF(MID(E817,LEN(E817)-2,1)="2","Necklace",IF(MID(E817,LEN(E817)-2,1)="3","Bracelet",IF(MID(E817,LEN(E817)-2,1)="4","Ring",IF(MID(E817,LEN(E817)-2,1)="5","Anklet","")))))</x:f>
        <x:v>Bracelet</x:v>
      </x:c>
      <x:c r="G817" s="350">
        <x:v>1</x:v>
      </x:c>
      <x:c r="H817" s="448" t="s">
        <x:v>7755</x:v>
      </x:c>
    </x:row>
    <x:row r="818" spans="1:8">
      <x:c r="A818" s="397">
        <x:v>45967</x:v>
      </x:c>
      <x:c r="B818" s="230" t="s">
        <x:v>7753</x:v>
      </x:c>
      <x:c r="C818" s="396" t="s">
        <x:v>3464</x:v>
      </x:c>
      <x:c r="D818" s="230" t="s">
        <x:v>7755</x:v>
      </x:c>
      <x:c r="E818" s="349" t="s">
        <x:v>3464</x:v>
      </x:c>
      <x:c r="F818" s="350" t="str">
        <x:f>IF(MID(E818,LEN(E818)-2,1)="1","Earring",IF(MID(E818,LEN(E818)-2,1)="2","Necklace",IF(MID(E818,LEN(E818)-2,1)="3","Bracelet",IF(MID(E818,LEN(E818)-2,1)="4","Ring",IF(MID(E818,LEN(E818)-2,1)="5","Anklet","")))))</x:f>
        <x:v>Earring</x:v>
      </x:c>
      <x:c r="G818" s="350">
        <x:v>1</x:v>
      </x:c>
      <x:c r="H818" s="448" t="s">
        <x:v>7755</x:v>
      </x:c>
    </x:row>
    <x:row r="819" spans="3:8">
      <x:c r="C819" s="396" t="s">
        <x:v>6177</x:v>
      </x:c>
      <x:c r="D819" s="230" t="s">
        <x:v>4958</x:v>
      </x:c>
      <x:c r="E819" s="195" t="s">
        <x:v>6177</x:v>
      </x:c>
      <x:c r="F819" s="194" t="str">
        <x:f>IF(MID(E819,LEN(E819)-2,1)="1","Earring",IF(MID(E819,LEN(E819)-2,1)="2","Necklace",IF(MID(E819,LEN(E819)-2,1)="3","Bracelet",IF(MID(E819,LEN(E819)-2,1)="4","Ring",IF(MID(E819,LEN(E819)-2,1)="5","Anklet","")))))</x:f>
        <x:v>Ring</x:v>
      </x:c>
      <x:c r="G819" s="194">
        <x:v>1</x:v>
      </x:c>
      <x:c r="H819" s="448" t="s">
        <x:v>4958</x:v>
      </x:c>
    </x:row>
    <x:row r="820" spans="3:8">
      <x:c r="C820" s="396" t="s">
        <x:v>6597</x:v>
      </x:c>
      <x:c r="D820" s="230" t="s">
        <x:v>4958</x:v>
      </x:c>
      <x:c r="E820" s="195" t="s">
        <x:v>6597</x:v>
      </x:c>
      <x:c r="F820" s="194" t="str">
        <x:f>IF(MID(E820,LEN(E820)-2,1)="1","Earring",IF(MID(E820,LEN(E820)-2,1)="2","Necklace",IF(MID(E820,LEN(E820)-2,1)="3","Bracelet",IF(MID(E820,LEN(E820)-2,1)="4","Ring",IF(MID(E820,LEN(E820)-2,1)="5","Anklet","")))))</x:f>
        <x:v>Ring</x:v>
      </x:c>
      <x:c r="G820" s="194">
        <x:v>1</x:v>
      </x:c>
      <x:c r="H820" s="448" t="s">
        <x:v>4958</x:v>
      </x:c>
    </x:row>
    <x:row r="821" spans="1:8">
      <x:c r="A821" s="397">
        <x:v>45968</x:v>
      </x:c>
      <x:c r="B821" s="230" t="s">
        <x:v>7716</x:v>
      </x:c>
      <x:c r="C821" s="396" t="s">
        <x:v>1941</x:v>
      </x:c>
      <x:c r="D821" s="230" t="s">
        <x:v>7755</x:v>
      </x:c>
      <x:c r="E821" s="195" t="s">
        <x:v>1941</x:v>
      </x:c>
      <x:c r="F821" s="194" t="str">
        <x:f>IF(MID(E821,LEN(E821)-2,1)="1","Earring",IF(MID(E821,LEN(E821)-2,1)="2","Necklace",IF(MID(E821,LEN(E821)-2,1)="3","Bracelet",IF(MID(E821,LEN(E821)-2,1)="4","Ring",IF(MID(E821,LEN(E821)-2,1)="5","Anklet","")))))</x:f>
        <x:v>Earring</x:v>
      </x:c>
      <x:c r="G821" s="194">
        <x:v>1</x:v>
      </x:c>
      <x:c r="H821" s="448" t="s">
        <x:v>7755</x:v>
      </x:c>
    </x:row>
    <x:row r="822" spans="3:8">
      <x:c r="C822" s="396" t="s">
        <x:v>4557</x:v>
      </x:c>
      <x:c r="D822" s="230" t="s">
        <x:v>7755</x:v>
      </x:c>
      <x:c r="E822" s="577" t="s">
        <x:v>4557</x:v>
      </x:c>
      <x:c r="F822" s="578" t="str">
        <x:f>IF(MID(E822,LEN(E822)-2,1)="1","Earring",IF(MID(E822,LEN(E822)-2,1)="2","Necklace",IF(MID(E822,LEN(E822)-2,1)="3","Bracelet",IF(MID(E822,LEN(E822)-2,1)="4","Ring",IF(MID(E822,LEN(E822)-2,1)="5","Anklet","")))))</x:f>
        <x:v>Ring</x:v>
      </x:c>
      <x:c r="G822" s="578">
        <x:v>1</x:v>
      </x:c>
      <x:c r="H822" s="448" t="s">
        <x:v>7755</x:v>
      </x:c>
    </x:row>
    <x:row r="823" spans="3:8">
      <x:c r="C823" s="396" t="s">
        <x:v>8362</x:v>
      </x:c>
      <x:c r="D823" s="230" t="s">
        <x:v>4958</x:v>
      </x:c>
      <x:c r="E823" s="195" t="s">
        <x:v>8362</x:v>
      </x:c>
      <x:c r="F823" s="194" t="str">
        <x:f>IF(MID(E823,LEN(E823)-2,1)="1","Earring",IF(MID(E823,LEN(E823)-2,1)="2","Necklace",IF(MID(E823,LEN(E823)-2,1)="3","Bracelet",IF(MID(E823,LEN(E823)-2,1)="4","Ring",IF(MID(E823,LEN(E823)-2,1)="5","Anklet","")))))</x:f>
        <x:v>Ring</x:v>
      </x:c>
      <x:c r="G823" s="194">
        <x:v>1</x:v>
      </x:c>
      <x:c r="H823" s="448" t="s">
        <x:v>4958</x:v>
      </x:c>
    </x:row>
    <x:row r="824" spans="3:8">
      <x:c r="C824" s="396" t="s">
        <x:v>6872</x:v>
      </x:c>
      <x:c r="D824" s="230" t="s">
        <x:v>7755</x:v>
      </x:c>
      <x:c r="E824" s="355" t="s">
        <x:v>6872</x:v>
      </x:c>
      <x:c r="F824" s="356" t="str">
        <x:f>IF(MID(E824,LEN(E824)-2,1)="1","Earring",IF(MID(E824,LEN(E824)-2,1)="2","Necklace",IF(MID(E824,LEN(E824)-2,1)="3","Bracelet",IF(MID(E824,LEN(E824)-2,1)="4","Ring",IF(MID(E824,LEN(E824)-2,1)="5","Anklet","")))))</x:f>
        <x:v>Ring</x:v>
      </x:c>
      <x:c r="G824" s="356">
        <x:v>1</x:v>
      </x:c>
      <x:c r="H824" s="448" t="s">
        <x:v>7755</x:v>
      </x:c>
    </x:row>
    <x:row r="825" spans="3:8">
      <x:c r="C825" s="396" t="s">
        <x:v>3425</x:v>
      </x:c>
      <x:c r="D825" s="230" t="s">
        <x:v>7755</x:v>
      </x:c>
      <x:c r="E825" s="195" t="s">
        <x:v>3425</x:v>
      </x:c>
      <x:c r="F825" s="194" t="str">
        <x:f>IF(MID(E825,LEN(E825)-2,1)="1","Earring",IF(MID(E825,LEN(E825)-2,1)="2","Necklace",IF(MID(E825,LEN(E825)-2,1)="3","Bracelet",IF(MID(E825,LEN(E825)-2,1)="4","Ring",IF(MID(E825,LEN(E825)-2,1)="5","Anklet","")))))</x:f>
        <x:v>Ring</x:v>
      </x:c>
      <x:c r="G825" s="194">
        <x:v>1</x:v>
      </x:c>
      <x:c r="H825" s="448" t="s">
        <x:v>7755</x:v>
      </x:c>
    </x:row>
    <x:row r="826" spans="3:8">
      <x:c r="C826" s="396" t="s">
        <x:v>3268</x:v>
      </x:c>
      <x:c r="D826" s="230" t="s">
        <x:v>7755</x:v>
      </x:c>
      <x:c r="E826" s="346" t="s">
        <x:v>3268</x:v>
      </x:c>
      <x:c r="F826" s="347" t="str">
        <x:f>IF(MID(E826,LEN(E826)-2,1)="1","Earring",IF(MID(E826,LEN(E826)-2,1)="2","Necklace",IF(MID(E826,LEN(E826)-2,1)="3","Bracelet",IF(MID(E826,LEN(E826)-2,1)="4","Ring",IF(MID(E826,LEN(E826)-2,1)="5","Anklet","")))))</x:f>
        <x:v>Necklace</x:v>
      </x:c>
      <x:c r="G826" s="347">
        <x:v>1</x:v>
      </x:c>
      <x:c r="H826" s="448" t="s">
        <x:v>7755</x:v>
      </x:c>
    </x:row>
    <x:row r="827" spans="3:8">
      <x:c r="C827" s="396" t="s">
        <x:v>6592</x:v>
      </x:c>
      <x:c r="D827" s="230" t="s">
        <x:v>7755</x:v>
      </x:c>
      <x:c r="E827" s="195" t="s">
        <x:v>6592</x:v>
      </x:c>
      <x:c r="F827" s="194" t="str">
        <x:f>IF(MID(E827,LEN(E827)-2,1)="1","Earring",IF(MID(E827,LEN(E827)-2,1)="2","Necklace",IF(MID(E827,LEN(E827)-2,1)="3","Bracelet",IF(MID(E827,LEN(E827)-2,1)="4","Ring",IF(MID(E827,LEN(E827)-2,1)="5","Anklet","")))))</x:f>
        <x:v>Ring</x:v>
      </x:c>
      <x:c r="G827" s="194">
        <x:v>1</x:v>
      </x:c>
      <x:c r="H827" s="448" t="s">
        <x:v>7755</x:v>
      </x:c>
    </x:row>
    <x:row r="828" spans="3:8">
      <x:c r="C828" s="396" t="s">
        <x:v>6947</x:v>
      </x:c>
      <x:c r="D828" s="230" t="s">
        <x:v>4958</x:v>
      </x:c>
      <x:c r="E828" s="195" t="s">
        <x:v>6947</x:v>
      </x:c>
      <x:c r="F828" s="194" t="str">
        <x:f>IF(MID(E828,LEN(E828)-2,1)="1","Earring",IF(MID(E828,LEN(E828)-2,1)="2","Necklace",IF(MID(E828,LEN(E828)-2,1)="3","Bracelet",IF(MID(E828,LEN(E828)-2,1)="4","Ring",IF(MID(E828,LEN(E828)-2,1)="5","Anklet","")))))</x:f>
        <x:v>Earring</x:v>
      </x:c>
      <x:c r="G828" s="194">
        <x:v>1</x:v>
      </x:c>
      <x:c r="H828" s="448" t="s">
        <x:v>4958</x:v>
      </x:c>
    </x:row>
    <x:row r="829" spans="3:8">
      <x:c r="C829" s="396" t="s">
        <x:v>6580</x:v>
      </x:c>
      <x:c r="D829" s="230" t="s">
        <x:v>7755</x:v>
      </x:c>
      <x:c r="E829" s="577" t="s">
        <x:v>6580</x:v>
      </x:c>
      <x:c r="F829" s="578" t="str">
        <x:f>IF(MID(E829,LEN(E829)-2,1)="1","Earring",IF(MID(E829,LEN(E829)-2,1)="2","Necklace",IF(MID(E829,LEN(E829)-2,1)="3","Bracelet",IF(MID(E829,LEN(E829)-2,1)="4","Ring",IF(MID(E829,LEN(E829)-2,1)="5","Anklet","")))))</x:f>
        <x:v>Earring</x:v>
      </x:c>
      <x:c r="G829" s="578">
        <x:v>1</x:v>
      </x:c>
      <x:c r="H829" s="448" t="s">
        <x:v>7755</x:v>
      </x:c>
    </x:row>
    <x:row r="830" spans="3:8">
      <x:c r="C830" s="396" t="s">
        <x:v>2210</x:v>
      </x:c>
      <x:c r="D830" s="230" t="s">
        <x:v>7755</x:v>
      </x:c>
      <x:c r="E830" s="579" t="s">
        <x:v>2210</x:v>
      </x:c>
      <x:c r="F830" s="580" t="str">
        <x:f>IF(MID(E830,LEN(E830)-2,1)="1","Earring",IF(MID(E830,LEN(E830)-2,1)="2","Necklace",IF(MID(E830,LEN(E830)-2,1)="3","Bracelet",IF(MID(E830,LEN(E830)-2,1)="4","Ring",IF(MID(E830,LEN(E830)-2,1)="5","Anklet","")))))</x:f>
        <x:v>Ring</x:v>
      </x:c>
      <x:c r="G830" s="580">
        <x:v>1</x:v>
      </x:c>
      <x:c r="H830" s="448" t="s">
        <x:v>7755</x:v>
      </x:c>
    </x:row>
    <x:row r="831" spans="3:8">
      <x:c r="C831" s="396" t="s">
        <x:v>6259</x:v>
      </x:c>
      <x:c r="D831" s="230" t="s">
        <x:v>7755</x:v>
      </x:c>
      <x:c r="E831" s="195" t="s">
        <x:v>6259</x:v>
      </x:c>
      <x:c r="F831" s="194" t="str">
        <x:f>IF(MID(E831,LEN(E831)-2,1)="1","Earring",IF(MID(E831,LEN(E831)-2,1)="2","Necklace",IF(MID(E831,LEN(E831)-2,1)="3","Bracelet",IF(MID(E831,LEN(E831)-2,1)="4","Ring",IF(MID(E831,LEN(E831)-2,1)="5","Anklet","")))))</x:f>
        <x:v>Earring</x:v>
      </x:c>
      <x:c r="G831" s="194">
        <x:v>1</x:v>
      </x:c>
      <x:c r="H831" s="448" t="s">
        <x:v>7755</x:v>
      </x:c>
    </x:row>
    <x:row r="832" spans="1:8">
      <x:c r="A832" s="397">
        <x:v>45969</x:v>
      </x:c>
      <x:c r="B832" s="230" t="s">
        <x:v>7734</x:v>
      </x:c>
      <x:c r="C832" s="396" t="s">
        <x:v>8259</x:v>
      </x:c>
      <x:c r="D832" s="230" t="s">
        <x:v>7755</x:v>
      </x:c>
      <x:c r="E832" s="533" t="s">
        <x:v>8259</x:v>
      </x:c>
      <x:c r="F832" s="534" t="str">
        <x:f>IF(MID(E832,LEN(E832)-2,1)="1","Earring",IF(MID(E832,LEN(E832)-2,1)="2","Necklace",IF(MID(E832,LEN(E832)-2,1)="3","Bracelet",IF(MID(E832,LEN(E832)-2,1)="4","Ring",IF(MID(E832,LEN(E832)-2,1)="5","Anklet","")))))</x:f>
        <x:v>Earring</x:v>
      </x:c>
      <x:c r="G832" s="534">
        <x:v>1</x:v>
      </x:c>
      <x:c r="H832" s="448" t="s">
        <x:v>7755</x:v>
      </x:c>
    </x:row>
    <x:row r="833" spans="3:8">
      <x:c r="C833" s="396" t="s">
        <x:v>1890</x:v>
      </x:c>
      <x:c r="D833" s="230" t="s">
        <x:v>4958</x:v>
      </x:c>
      <x:c r="E833" s="195" t="s">
        <x:v>1890</x:v>
      </x:c>
      <x:c r="F833" s="194" t="str">
        <x:f>IF(MID(E833,LEN(E833)-2,1)="1","Earring",IF(MID(E833,LEN(E833)-2,1)="2","Necklace",IF(MID(E833,LEN(E833)-2,1)="3","Bracelet",IF(MID(E833,LEN(E833)-2,1)="4","Ring",IF(MID(E833,LEN(E833)-2,1)="5","Anklet","")))))</x:f>
        <x:v>Earring</x:v>
      </x:c>
      <x:c r="G833" s="194">
        <x:v>1</x:v>
      </x:c>
      <x:c r="H833" s="448" t="s">
        <x:v>4958</x:v>
      </x:c>
    </x:row>
    <x:row r="834" spans="3:8">
      <x:c r="C834" s="396" t="s">
        <x:v>4784</x:v>
      </x:c>
      <x:c r="D834" s="230" t="s">
        <x:v>4958</x:v>
      </x:c>
      <x:c r="E834" s="195" t="s">
        <x:v>4784</x:v>
      </x:c>
      <x:c r="F834" s="194" t="str">
        <x:f>IF(MID(E834,LEN(E834)-2,1)="1","Earring",IF(MID(E834,LEN(E834)-2,1)="2","Necklace",IF(MID(E834,LEN(E834)-2,1)="3","Bracelet",IF(MID(E834,LEN(E834)-2,1)="4","Ring",IF(MID(E834,LEN(E834)-2,1)="5","Anklet","")))))</x:f>
        <x:v>Earring</x:v>
      </x:c>
      <x:c r="G834" s="194">
        <x:v>1</x:v>
      </x:c>
      <x:c r="H834" s="448" t="s">
        <x:v>4958</x:v>
      </x:c>
    </x:row>
    <x:row r="835" spans="3:8">
      <x:c r="C835" s="396" t="s">
        <x:v>1961</x:v>
      </x:c>
      <x:c r="D835" s="230" t="s">
        <x:v>7755</x:v>
      </x:c>
      <x:c r="E835" s="195" t="s">
        <x:v>1961</x:v>
      </x:c>
      <x:c r="F835" s="194" t="str">
        <x:f>IF(MID(E835,LEN(E835)-2,1)="1","Earring",IF(MID(E835,LEN(E835)-2,1)="2","Necklace",IF(MID(E835,LEN(E835)-2,1)="3","Bracelet",IF(MID(E835,LEN(E835)-2,1)="4","Ring",IF(MID(E835,LEN(E835)-2,1)="5","Anklet","")))))</x:f>
        <x:v>Bracelet</x:v>
      </x:c>
      <x:c r="G835" s="194">
        <x:v>1</x:v>
      </x:c>
      <x:c r="H835" s="448" t="s">
        <x:v>7755</x:v>
      </x:c>
    </x:row>
    <x:row r="836" spans="3:8">
      <x:c r="C836" s="396" t="s">
        <x:v>4423</x:v>
      </x:c>
      <x:c r="D836" s="230" t="s">
        <x:v>7755</x:v>
      </x:c>
      <x:c r="E836" s="195" t="s">
        <x:v>4423</x:v>
      </x:c>
      <x:c r="F836" s="194" t="str">
        <x:f>IF(MID(E836,LEN(E836)-2,1)="1","Earring",IF(MID(E836,LEN(E836)-2,1)="2","Necklace",IF(MID(E836,LEN(E836)-2,1)="3","Bracelet",IF(MID(E836,LEN(E836)-2,1)="4","Ring",IF(MID(E836,LEN(E836)-2,1)="5","Anklet","")))))</x:f>
        <x:v>Earring</x:v>
      </x:c>
      <x:c r="G836" s="194">
        <x:v>1</x:v>
      </x:c>
      <x:c r="H836" s="448" t="s">
        <x:v>7755</x:v>
      </x:c>
    </x:row>
    <x:row r="837" spans="3:8">
      <x:c r="C837" s="396" t="s">
        <x:v>6205</x:v>
      </x:c>
      <x:c r="D837" s="230" t="s">
        <x:v>7755</x:v>
      </x:c>
      <x:c r="E837" s="195" t="s">
        <x:v>6205</x:v>
      </x:c>
      <x:c r="F837" s="194" t="str">
        <x:f>IF(MID(E837,LEN(E837)-2,1)="1","Earring",IF(MID(E837,LEN(E837)-2,1)="2","Necklace",IF(MID(E837,LEN(E837)-2,1)="3","Bracelet",IF(MID(E837,LEN(E837)-2,1)="4","Ring",IF(MID(E837,LEN(E837)-2,1)="5","Anklet","")))))</x:f>
        <x:v>Anklet</x:v>
      </x:c>
      <x:c r="G837" s="194">
        <x:v>1</x:v>
      </x:c>
      <x:c r="H837" s="448" t="s">
        <x:v>7755</x:v>
      </x:c>
    </x:row>
    <x:row r="838" spans="5:9">
      <x:c r="E838" s="195" t="s">
        <x:v>8782</x:v>
      </x:c>
      <x:c r="F838" s="194" t="str">
        <x:f>IF(MID(E838,LEN(E838)-2,1)="1","Earring",IF(MID(E838,LEN(E838)-2,1)="2","Necklace",IF(MID(E838,LEN(E838)-2,1)="3","Bracelet",IF(MID(E838,LEN(E838)-2,1)="4","Ring",IF(MID(E838,LEN(E838)-2,1)="5","Anklet","")))))</x:f>
        <x:v>Earring</x:v>
      </x:c>
      <x:c r="G838" s="194">
        <x:v>1</x:v>
      </x:c>
      <x:c r="H838" s="448" t="s">
        <x:v>7755</x:v>
      </x:c>
      <x:c r="I838" s="125" t="s">
        <x:v>2714</x:v>
      </x:c>
    </x:row>
    <x:row r="839" spans="1:8">
      <x:c r="A839" s="397">
        <x:v>45970</x:v>
      </x:c>
      <x:c r="B839" s="230" t="s">
        <x:v>7772</x:v>
      </x:c>
      <x:c r="C839" s="396" t="s">
        <x:v>3440</x:v>
      </x:c>
      <x:c r="D839" s="230" t="s">
        <x:v>7755</x:v>
      </x:c>
      <x:c r="E839" s="361" t="s">
        <x:v>3440</x:v>
      </x:c>
      <x:c r="F839" s="226" t="s">
        <x:v>6518</x:v>
      </x:c>
      <x:c r="G839" s="362">
        <x:v>1</x:v>
      </x:c>
      <x:c r="H839" s="448" t="s">
        <x:v>7755</x:v>
      </x:c>
    </x:row>
    <x:row r="840" spans="3:8">
      <x:c r="C840" s="396" t="s">
        <x:v>6817</x:v>
      </x:c>
      <x:c r="D840" s="230" t="s">
        <x:v>7755</x:v>
      </x:c>
      <x:c r="E840" s="589" t="s">
        <x:v>6817</x:v>
      </x:c>
      <x:c r="F840" s="590" t="str">
        <x:f>IF(MID(E840,LEN(E840)-2,1)="1","Earring",IF(MID(E840,LEN(E840)-2,1)="2","Necklace",IF(MID(E840,LEN(E840)-2,1)="3","Bracelet",IF(MID(E840,LEN(E840)-2,1)="4","Ring",IF(MID(E840,LEN(E840)-2,1)="5","Anklet","")))))</x:f>
        <x:v>Bracelet</x:v>
      </x:c>
      <x:c r="G840" s="590">
        <x:v>1</x:v>
      </x:c>
      <x:c r="H840" s="448" t="s">
        <x:v>7755</x:v>
      </x:c>
    </x:row>
    <x:row r="841" spans="3:8">
      <x:c r="C841" s="396" t="s">
        <x:v>8375</x:v>
      </x:c>
      <x:c r="D841" s="230" t="s">
        <x:v>7755</x:v>
      </x:c>
      <x:c r="E841" s="533" t="s">
        <x:v>8375</x:v>
      </x:c>
      <x:c r="F841" s="534" t="str">
        <x:f>IF(MID(E841,LEN(E841)-2,1)="1","Earring",IF(MID(E841,LEN(E841)-2,1)="2","Necklace",IF(MID(E841,LEN(E841)-2,1)="3","Bracelet",IF(MID(E841,LEN(E841)-2,1)="4","Ring",IF(MID(E841,LEN(E841)-2,1)="5","Anklet","")))))</x:f>
        <x:v>Earring</x:v>
      </x:c>
      <x:c r="G841" s="534">
        <x:v>1</x:v>
      </x:c>
      <x:c r="H841" s="448" t="s">
        <x:v>7755</x:v>
      </x:c>
    </x:row>
    <x:row r="842" spans="3:8">
      <x:c r="C842" s="396" t="s">
        <x:v>6608</x:v>
      </x:c>
      <x:c r="D842" s="230" t="s">
        <x:v>7755</x:v>
      </x:c>
      <x:c r="E842" s="195" t="s">
        <x:v>6608</x:v>
      </x:c>
      <x:c r="F842" s="194" t="str">
        <x:f>IF(MID(E842,LEN(E842)-2,1)="1","Earring",IF(MID(E842,LEN(E842)-2,1)="2","Necklace",IF(MID(E842,LEN(E842)-2,1)="3","Bracelet",IF(MID(E842,LEN(E842)-2,1)="4","Ring",IF(MID(E842,LEN(E842)-2,1)="5","Anklet","")))))</x:f>
        <x:v>Necklace</x:v>
      </x:c>
      <x:c r="G842" s="194">
        <x:v>1</x:v>
      </x:c>
      <x:c r="H842" s="448" t="s">
        <x:v>7755</x:v>
      </x:c>
    </x:row>
    <x:row r="843" spans="3:8">
      <x:c r="C843" s="396" t="s">
        <x:v>9107</x:v>
      </x:c>
      <x:c r="D843" s="230" t="s">
        <x:v>7755</x:v>
      </x:c>
      <x:c r="E843" s="195" t="s">
        <x:v>9107</x:v>
      </x:c>
      <x:c r="F843" s="194" t="str">
        <x:f>IF(MID(E843,LEN(E843)-2,1)="1","Earring",IF(MID(E843,LEN(E843)-2,1)="2","Necklace",IF(MID(E843,LEN(E843)-2,1)="3","Bracelet",IF(MID(E843,LEN(E843)-2,1)="4","Ring",IF(MID(E843,LEN(E843)-2,1)="5","Anklet","")))))</x:f>
        <x:v>Earring</x:v>
      </x:c>
      <x:c r="G843" s="194">
        <x:v>1</x:v>
      </x:c>
      <x:c r="H843" s="448" t="s">
        <x:v>7755</x:v>
      </x:c>
    </x:row>
    <x:row r="844" spans="3:8">
      <x:c r="C844" s="396" t="s">
        <x:v>5773</x:v>
      </x:c>
      <x:c r="D844" s="230" t="s">
        <x:v>7755</x:v>
      </x:c>
      <x:c r="E844" s="195" t="s">
        <x:v>5773</x:v>
      </x:c>
      <x:c r="F844" s="194" t="str">
        <x:f>IF(MID(E844,LEN(E844)-2,1)="1","Earring",IF(MID(E844,LEN(E844)-2,1)="2","Necklace",IF(MID(E844,LEN(E844)-2,1)="3","Bracelet",IF(MID(E844,LEN(E844)-2,1)="4","Ring",IF(MID(E844,LEN(E844)-2,1)="5","Anklet","")))))</x:f>
        <x:v>Earring</x:v>
      </x:c>
      <x:c r="G844" s="194">
        <x:v>1</x:v>
      </x:c>
      <x:c r="H844" s="448" t="s">
        <x:v>7755</x:v>
      </x:c>
    </x:row>
    <x:row r="845" spans="5:9">
      <x:c r="E845" s="591" t="s">
        <x:v>6149</x:v>
      </x:c>
      <x:c r="F845" s="592" t="str">
        <x:f>IF(MID(E845,LEN(E845)-2,1)="1","Earring",IF(MID(E845,LEN(E845)-2,1)="2","Necklace",IF(MID(E845,LEN(E845)-2,1)="3","Bracelet",IF(MID(E845,LEN(E845)-2,1)="4","Ring",IF(MID(E845,LEN(E845)-2,1)="5","Anklet","")))))</x:f>
        <x:v>Anklet</x:v>
      </x:c>
      <x:c r="G845" s="592">
        <x:v>1</x:v>
      </x:c>
      <x:c r="H845" s="448" t="s">
        <x:v>4958</x:v>
      </x:c>
      <x:c r="I845" s="124" t="s">
        <x:v>2435</x:v>
      </x:c>
    </x:row>
    <x:row r="846" spans="1:8">
      <x:c r="A846" s="397">
        <x:v>45971</x:v>
      </x:c>
      <x:c r="B846" s="230" t="s">
        <x:v>7737</x:v>
      </x:c>
      <x:c r="C846" s="396" t="s">
        <x:v>1931</x:v>
      </x:c>
      <x:c r="D846" s="230" t="s">
        <x:v>7755</x:v>
      </x:c>
      <x:c r="E846" s="195" t="s">
        <x:v>1931</x:v>
      </x:c>
      <x:c r="F846" s="194" t="str">
        <x:f>IF(MID(E846,LEN(E846)-2,1)="1","Earring",IF(MID(E846,LEN(E846)-2,1)="2","Necklace",IF(MID(E846,LEN(E846)-2,1)="3","Bracelet",IF(MID(E846,LEN(E846)-2,1)="4","Ring",IF(MID(E846,LEN(E846)-2,1)="5","Anklet","")))))</x:f>
        <x:v>Necklace</x:v>
      </x:c>
      <x:c r="G846" s="194">
        <x:v>1</x:v>
      </x:c>
      <x:c r="H846" s="448" t="s">
        <x:v>7755</x:v>
      </x:c>
    </x:row>
    <x:row r="847" spans="3:8">
      <x:c r="C847" s="396" t="s">
        <x:v>4549</x:v>
      </x:c>
      <x:c r="D847" s="230" t="s">
        <x:v>4958</x:v>
      </x:c>
      <x:c r="E847" s="595" t="s">
        <x:v>4549</x:v>
      </x:c>
      <x:c r="F847" s="596" t="str">
        <x:f>IF(MID(E847,LEN(E847)-2,1)="1","Earring",IF(MID(E847,LEN(E847)-2,1)="2","Necklace",IF(MID(E847,LEN(E847)-2,1)="3","Bracelet",IF(MID(E847,LEN(E847)-2,1)="4","Ring",IF(MID(E847,LEN(E847)-2,1)="5","Anklet","")))))</x:f>
        <x:v>Bracelet</x:v>
      </x:c>
      <x:c r="G847" s="596">
        <x:v>1</x:v>
      </x:c>
      <x:c r="H847" s="448" t="s">
        <x:v>4958</x:v>
      </x:c>
    </x:row>
    <x:row r="848" spans="1:8">
      <x:c r="A848" s="397">
        <x:v>45972</x:v>
      </x:c>
      <x:c r="B848" s="230" t="s">
        <x:v>7779</x:v>
      </x:c>
      <x:c r="C848" s="396" t="s">
        <x:v>5659</x:v>
      </x:c>
      <x:c r="D848" s="230" t="s">
        <x:v>4958</x:v>
      </x:c>
      <x:c r="E848" s="195" t="s">
        <x:v>5659</x:v>
      </x:c>
      <x:c r="F848" s="194" t="s">
        <x:v>2999</x:v>
      </x:c>
      <x:c r="G848" s="194">
        <x:v>1</x:v>
      </x:c>
      <x:c r="H848" s="448" t="s">
        <x:v>4958</x:v>
      </x:c>
    </x:row>
    <x:row r="849" spans="3:8">
      <x:c r="C849" s="396" t="s">
        <x:v>8160</x:v>
      </x:c>
      <x:c r="D849" s="230" t="s">
        <x:v>7755</x:v>
      </x:c>
      <x:c r="E849" s="195" t="s">
        <x:v>8160</x:v>
      </x:c>
      <x:c r="F849" s="194" t="str">
        <x:f>IF(MID(E849,LEN(E849)-2,1)="1","Earring",IF(MID(E849,LEN(E849)-2,1)="2","Necklace",IF(MID(E849,LEN(E849)-2,1)="3","Bracelet",IF(MID(E849,LEN(E849)-2,1)="4","Ring",IF(MID(E849,LEN(E849)-2,1)="5","Anklet","")))))</x:f>
        <x:v>Ring</x:v>
      </x:c>
      <x:c r="G849" s="194">
        <x:v>1</x:v>
      </x:c>
      <x:c r="H849" s="448" t="s">
        <x:v>7755</x:v>
      </x:c>
    </x:row>
    <x:row r="850" spans="1:8">
      <x:c r="A850" s="397">
        <x:v>45973</x:v>
      </x:c>
      <x:c r="B850" s="230" t="s">
        <x:v>7762</x:v>
      </x:c>
      <x:c r="C850" s="396" t="s">
        <x:v>6735</x:v>
      </x:c>
      <x:c r="D850" s="230" t="s">
        <x:v>4958</x:v>
      </x:c>
      <x:c r="E850" s="355" t="s">
        <x:v>6735</x:v>
      </x:c>
      <x:c r="F850" s="356" t="str">
        <x:f>IF(MID(E850,LEN(E850)-2,1)="1","Earring",IF(MID(E850,LEN(E850)-2,1)="2","Necklace",IF(MID(E850,LEN(E850)-2,1)="3","Bracelet",IF(MID(E850,LEN(E850)-2,1)="4","Ring",IF(MID(E850,LEN(E850)-2,1)="5","Anklet","")))))</x:f>
        <x:v>Necklace</x:v>
      </x:c>
      <x:c r="G850" s="356">
        <x:v>1</x:v>
      </x:c>
      <x:c r="H850" s="448" t="s">
        <x:v>4958</x:v>
      </x:c>
    </x:row>
    <x:row r="851" spans="3:8">
      <x:c r="C851" s="396" t="s">
        <x:v>6922</x:v>
      </x:c>
      <x:c r="D851" s="230" t="s">
        <x:v>7755</x:v>
      </x:c>
      <x:c r="E851" s="543" t="s">
        <x:v>6922</x:v>
      </x:c>
      <x:c r="F851" s="544" t="str">
        <x:f>IF(MID(E851,LEN(E851)-2,1)="1","Earring",IF(MID(E851,LEN(E851)-2,1)="2","Necklace",IF(MID(E851,LEN(E851)-2,1)="3","Bracelet",IF(MID(E851,LEN(E851)-2,1)="4","Ring",IF(MID(E851,LEN(E851)-2,1)="5","Anklet","")))))</x:f>
        <x:v>Bracelet</x:v>
      </x:c>
      <x:c r="G851" s="544">
        <x:v>1</x:v>
      </x:c>
      <x:c r="H851" s="448" t="s">
        <x:v>7755</x:v>
      </x:c>
    </x:row>
    <x:row r="852" spans="3:8">
      <x:c r="C852" s="396" t="s">
        <x:v>3353</x:v>
      </x:c>
      <x:c r="D852" s="230" t="s">
        <x:v>7755</x:v>
      </x:c>
      <x:c r="E852" s="597" t="s">
        <x:v>3353</x:v>
      </x:c>
      <x:c r="F852" s="598" t="s">
        <x:v>2999</x:v>
      </x:c>
      <x:c r="G852" s="598">
        <x:v>1</x:v>
      </x:c>
      <x:c r="H852" s="448" t="s">
        <x:v>7755</x:v>
      </x:c>
    </x:row>
    <x:row r="853" spans="3:8">
      <x:c r="C853" s="396" t="s">
        <x:v>6621</x:v>
      </x:c>
      <x:c r="D853" s="230" t="s">
        <x:v>4958</x:v>
      </x:c>
      <x:c r="E853" s="355" t="s">
        <x:v>6621</x:v>
      </x:c>
      <x:c r="F853" s="356" t="str">
        <x:f>IF(MID(E853,LEN(E853)-2,1)="1","Earring",IF(MID(E853,LEN(E853)-2,1)="2","Necklace",IF(MID(E853,LEN(E853)-2,1)="3","Bracelet",IF(MID(E853,LEN(E853)-2,1)="4","Ring",IF(MID(E853,LEN(E853)-2,1)="5","Anklet","")))))</x:f>
        <x:v>Bracelet</x:v>
      </x:c>
      <x:c r="G853" s="356">
        <x:v>1</x:v>
      </x:c>
      <x:c r="H853" s="448" t="s">
        <x:v>4958</x:v>
      </x:c>
    </x:row>
    <x:row r="854" spans="3:8">
      <x:c r="C854" s="396" t="s">
        <x:v>6917</x:v>
      </x:c>
      <x:c r="D854" s="230" t="s">
        <x:v>4958</x:v>
      </x:c>
      <x:c r="E854" s="195" t="s">
        <x:v>6917</x:v>
      </x:c>
      <x:c r="F854" s="194" t="str">
        <x:f>IF(MID(E854,LEN(E854)-2,1)="1","Earring",IF(MID(E854,LEN(E854)-2,1)="2","Necklace",IF(MID(E854,LEN(E854)-2,1)="3","Bracelet",IF(MID(E854,LEN(E854)-2,1)="4","Ring",IF(MID(E854,LEN(E854)-2,1)="5","Anklet","")))))</x:f>
        <x:v>Necklace</x:v>
      </x:c>
      <x:c r="G854" s="194">
        <x:v>1</x:v>
      </x:c>
      <x:c r="H854" s="448" t="s">
        <x:v>4958</x:v>
      </x:c>
    </x:row>
    <x:row r="855" spans="3:8">
      <x:c r="C855" s="396" t="s">
        <x:v>9106</x:v>
      </x:c>
      <x:c r="D855" s="230" t="s">
        <x:v>7755</x:v>
      </x:c>
      <x:c r="E855" s="195" t="s">
        <x:v>9106</x:v>
      </x:c>
      <x:c r="F855" s="194" t="str">
        <x:f>IF(MID(E855,LEN(E855)-2,1)="1","Earring",IF(MID(E855,LEN(E855)-2,1)="2","Necklace",IF(MID(E855,LEN(E855)-2,1)="3","Bracelet",IF(MID(E855,LEN(E855)-2,1)="4","Ring",IF(MID(E855,LEN(E855)-2,1)="5","Anklet","")))))</x:f>
        <x:v>Earring</x:v>
      </x:c>
      <x:c r="G855" s="194">
        <x:v>1</x:v>
      </x:c>
      <x:c r="H855" s="448" t="s">
        <x:v>7755</x:v>
      </x:c>
    </x:row>
    <x:row r="856" spans="1:8">
      <x:c r="A856" s="397">
        <x:v>45974</x:v>
      </x:c>
      <x:c r="B856" s="230" t="s">
        <x:v>7753</x:v>
      </x:c>
      <x:c r="C856" s="396" t="s">
        <x:v>3334</x:v>
      </x:c>
      <x:c r="D856" s="230" t="s">
        <x:v>4958</x:v>
      </x:c>
      <x:c r="E856" s="195" t="s">
        <x:v>3334</x:v>
      </x:c>
      <x:c r="F856" s="194" t="str">
        <x:f>IF(MID(E856,LEN(E856)-2,1)="1","Earring",IF(MID(E856,LEN(E856)-2,1)="2","Necklace",IF(MID(E856,LEN(E856)-2,1)="3","Bracelet",IF(MID(E856,LEN(E856)-2,1)="4","Ring",IF(MID(E856,LEN(E856)-2,1)="5","Anklet","")))))</x:f>
        <x:v>Earring</x:v>
      </x:c>
      <x:c r="G856" s="194">
        <x:v>1</x:v>
      </x:c>
      <x:c r="H856" s="448" t="s">
        <x:v>4958</x:v>
      </x:c>
    </x:row>
    <x:row r="857" spans="3:8">
      <x:c r="C857" s="396" t="s">
        <x:v>8232</x:v>
      </x:c>
      <x:c r="D857" s="230" t="s">
        <x:v>4958</x:v>
      </x:c>
      <x:c r="E857" s="355" t="s">
        <x:v>8232</x:v>
      </x:c>
      <x:c r="F857" s="356" t="str">
        <x:f>IF(MID(E857,LEN(E857)-2,1)="1","Earring",IF(MID(E857,LEN(E857)-2,1)="2","Necklace",IF(MID(E857,LEN(E857)-2,1)="3","Bracelet",IF(MID(E857,LEN(E857)-2,1)="4","Ring",IF(MID(E857,LEN(E857)-2,1)="5","Anklet","")))))</x:f>
        <x:v>Earring</x:v>
      </x:c>
      <x:c r="G857" s="356">
        <x:v>1</x:v>
      </x:c>
      <x:c r="H857" s="448" t="s">
        <x:v>4958</x:v>
      </x:c>
    </x:row>
    <x:row r="858" spans="3:8">
      <x:c r="C858" s="396" t="s">
        <x:v>6796</x:v>
      </x:c>
      <x:c r="D858" s="230" t="s">
        <x:v>4958</x:v>
      </x:c>
      <x:c r="E858" s="195" t="s">
        <x:v>6796</x:v>
      </x:c>
      <x:c r="F858" s="194" t="str">
        <x:f>IF(MID(E858,LEN(E858)-2,1)="1","Earring",IF(MID(E858,LEN(E858)-2,1)="2","Necklace",IF(MID(E858,LEN(E858)-2,1)="3","Bracelet",IF(MID(E858,LEN(E858)-2,1)="4","Ring",IF(MID(E858,LEN(E858)-2,1)="5","Anklet","")))))</x:f>
        <x:v>Bracelet</x:v>
      </x:c>
      <x:c r="G858" s="194">
        <x:v>1</x:v>
      </x:c>
      <x:c r="H858" s="448" t="s">
        <x:v>4958</x:v>
      </x:c>
    </x:row>
    <x:row r="859" spans="1:8">
      <x:c r="A859" s="397">
        <x:v>45975</x:v>
      </x:c>
      <x:c r="B859" s="230" t="s">
        <x:v>7716</x:v>
      </x:c>
      <x:c r="C859" s="396" t="s">
        <x:v>3307</x:v>
      </x:c>
      <x:c r="D859" s="230" t="s">
        <x:v>7755</x:v>
      </x:c>
      <x:c r="E859" s="599" t="s">
        <x:v>3307</x:v>
      </x:c>
      <x:c r="F859" s="600" t="str">
        <x:f>IF(MID(E859,LEN(E859)-2,1)="1","Earring",IF(MID(E859,LEN(E859)-2,1)="2","Necklace",IF(MID(E859,LEN(E859)-2,1)="3","Bracelet",IF(MID(E859,LEN(E859)-2,1)="4","Ring",IF(MID(E859,LEN(E859)-2,1)="5","Anklet","")))))</x:f>
        <x:v>Earring</x:v>
      </x:c>
      <x:c r="G859" s="600">
        <x:v>1</x:v>
      </x:c>
      <x:c r="H859" s="448" t="s">
        <x:v>7755</x:v>
      </x:c>
    </x:row>
    <x:row r="860" spans="3:8">
      <x:c r="C860" s="396" t="s">
        <x:v>3383</x:v>
      </x:c>
      <x:c r="D860" s="230" t="s">
        <x:v>4958</x:v>
      </x:c>
      <x:c r="E860" s="599" t="s">
        <x:v>3383</x:v>
      </x:c>
      <x:c r="F860" s="600" t="str">
        <x:f>IF(MID(E860,LEN(E860)-2,1)="1","Earring",IF(MID(E860,LEN(E860)-2,1)="2","Necklace",IF(MID(E860,LEN(E860)-2,1)="3","Bracelet",IF(MID(E860,LEN(E860)-2,1)="4","Ring",IF(MID(E860,LEN(E860)-2,1)="5","Anklet","")))))</x:f>
        <x:v>Earring</x:v>
      </x:c>
      <x:c r="G860" s="600">
        <x:v>1</x:v>
      </x:c>
      <x:c r="H860" s="448" t="s">
        <x:v>4958</x:v>
      </x:c>
    </x:row>
    <x:row r="861" spans="3:8">
      <x:c r="C861" s="396" t="s">
        <x:v>6196</x:v>
      </x:c>
      <x:c r="D861" s="230" t="s">
        <x:v>4958</x:v>
      </x:c>
      <x:c r="E861" s="195" t="s">
        <x:v>6196</x:v>
      </x:c>
      <x:c r="F861" s="194" t="str">
        <x:f>IF(MID(E861,LEN(E861)-2,1)="1","Earring",IF(MID(E861,LEN(E861)-2,1)="2","Necklace",IF(MID(E861,LEN(E861)-2,1)="3","Bracelet",IF(MID(E861,LEN(E861)-2,1)="4","Ring",IF(MID(E861,LEN(E861)-2,1)="5","Anklet","")))))</x:f>
        <x:v>Earring</x:v>
      </x:c>
      <x:c r="G861" s="194">
        <x:v>1</x:v>
      </x:c>
      <x:c r="H861" s="448" t="s">
        <x:v>4958</x:v>
      </x:c>
    </x:row>
    <x:row r="862" spans="3:8">
      <x:c r="C862" s="396" t="s">
        <x:v>3334</x:v>
      </x:c>
      <x:c r="D862" s="230" t="s">
        <x:v>7755</x:v>
      </x:c>
      <x:c r="E862" s="195" t="s">
        <x:v>3334</x:v>
      </x:c>
      <x:c r="F862" s="194" t="str">
        <x:f>IF(MID(E862,LEN(E862)-2,1)="1","Earring",IF(MID(E862,LEN(E862)-2,1)="2","Necklace",IF(MID(E862,LEN(E862)-2,1)="3","Bracelet",IF(MID(E862,LEN(E862)-2,1)="4","Ring",IF(MID(E862,LEN(E862)-2,1)="5","Anklet","")))))</x:f>
        <x:v>Earring</x:v>
      </x:c>
      <x:c r="G862" s="194">
        <x:v>1</x:v>
      </x:c>
      <x:c r="H862" s="448" t="s">
        <x:v>7755</x:v>
      </x:c>
    </x:row>
    <x:row r="863" spans="3:8">
      <x:c r="C863" s="396" t="s">
        <x:v>6832</x:v>
      </x:c>
      <x:c r="D863" s="230" t="s">
        <x:v>7755</x:v>
      </x:c>
      <x:c r="E863" s="195" t="s">
        <x:v>6832</x:v>
      </x:c>
      <x:c r="F863" s="194" t="str">
        <x:f>IF(MID(E863,LEN(E863)-2,1)="1","Earring",IF(MID(E863,LEN(E863)-2,1)="2","Necklace",IF(MID(E863,LEN(E863)-2,1)="3","Bracelet",IF(MID(E863,LEN(E863)-2,1)="4","Ring",IF(MID(E863,LEN(E863)-2,1)="5","Anklet","")))))</x:f>
        <x:v>Earring</x:v>
      </x:c>
      <x:c r="G863" s="194">
        <x:v>1</x:v>
      </x:c>
      <x:c r="H863" s="448" t="s">
        <x:v>7755</x:v>
      </x:c>
    </x:row>
    <x:row r="864" spans="3:8">
      <x:c r="C864" s="396" t="s">
        <x:v>4717</x:v>
      </x:c>
      <x:c r="D864" s="230" t="s">
        <x:v>7755</x:v>
      </x:c>
      <x:c r="E864" s="540" t="s">
        <x:v>4717</x:v>
      </x:c>
      <x:c r="F864" s="541" t="str">
        <x:f>IF(MID(E864,LEN(E864)-2,1)="1","Earring",IF(MID(E864,LEN(E864)-2,1)="2","Necklace",IF(MID(E864,LEN(E864)-2,1)="3","Bracelet",IF(MID(E864,LEN(E864)-2,1)="4","Ring",IF(MID(E864,LEN(E864)-2,1)="5","Anklet","")))))</x:f>
        <x:v>Ring</x:v>
      </x:c>
      <x:c r="G864" s="541">
        <x:v>1</x:v>
      </x:c>
      <x:c r="H864" s="448" t="s">
        <x:v>7755</x:v>
      </x:c>
    </x:row>
    <x:row r="865" spans="1:8">
      <x:c r="A865" s="397">
        <x:v>45976</x:v>
      </x:c>
      <x:c r="B865" s="230" t="s">
        <x:v>7734</x:v>
      </x:c>
      <x:c r="C865" s="396" t="s">
        <x:v>6044</x:v>
      </x:c>
      <x:c r="D865" s="230" t="s">
        <x:v>7755</x:v>
      </x:c>
      <x:c r="E865" s="195" t="s">
        <x:v>6044</x:v>
      </x:c>
      <x:c r="F865" s="194" t="str">
        <x:f>IF(MID(E865,LEN(E865)-2,1)="1","Earring",IF(MID(E865,LEN(E865)-2,1)="2","Necklace",IF(MID(E865,LEN(E865)-2,1)="3","Bracelet",IF(MID(E865,LEN(E865)-2,1)="4","Ring",IF(MID(E865,LEN(E865)-2,1)="5","Anklet","")))))</x:f>
        <x:v>Earring</x:v>
      </x:c>
      <x:c r="G865" s="194">
        <x:v>1</x:v>
      </x:c>
      <x:c r="H865" s="448" t="s">
        <x:v>7755</x:v>
      </x:c>
    </x:row>
    <x:row r="866" spans="3:8">
      <x:c r="C866" s="396" t="s">
        <x:v>6921</x:v>
      </x:c>
      <x:c r="D866" s="230" t="s">
        <x:v>4958</x:v>
      </x:c>
      <x:c r="E866" s="195" t="s">
        <x:v>6921</x:v>
      </x:c>
      <x:c r="F866" s="194" t="str">
        <x:f>IF(MID(E866,LEN(E866)-2,1)="1","Earring",IF(MID(E866,LEN(E866)-2,1)="2","Necklace",IF(MID(E866,LEN(E866)-2,1)="3","Bracelet",IF(MID(E866,LEN(E866)-2,1)="4","Ring",IF(MID(E866,LEN(E866)-2,1)="5","Anklet","")))))</x:f>
        <x:v>Earring</x:v>
      </x:c>
      <x:c r="G866" s="194">
        <x:v>1</x:v>
      </x:c>
      <x:c r="H866" s="448" t="s">
        <x:v>4958</x:v>
      </x:c>
    </x:row>
    <x:row r="867" spans="3:8">
      <x:c r="C867" s="396" t="s">
        <x:v>4296</x:v>
      </x:c>
      <x:c r="D867" s="230" t="s">
        <x:v>7755</x:v>
      </x:c>
      <x:c r="E867" s="195" t="s">
        <x:v>4296</x:v>
      </x:c>
      <x:c r="F867" s="194" t="str">
        <x:f>IF(MID(E867,LEN(E867)-2,1)="1","Earring",IF(MID(E867,LEN(E867)-2,1)="2","Necklace",IF(MID(E867,LEN(E867)-2,1)="3","Bracelet",IF(MID(E867,LEN(E867)-2,1)="4","Ring",IF(MID(E867,LEN(E867)-2,1)="5","Anklet","")))))</x:f>
        <x:v>Necklace</x:v>
      </x:c>
      <x:c r="G867" s="194">
        <x:v>1</x:v>
      </x:c>
      <x:c r="H867" s="448" t="s">
        <x:v>7755</x:v>
      </x:c>
    </x:row>
    <x:row r="868" spans="3:8">
      <x:c r="C868" s="396" t="s">
        <x:v>8832</x:v>
      </x:c>
      <x:c r="D868" s="230" t="s">
        <x:v>7755</x:v>
      </x:c>
      <x:c r="E868" s="295" t="s">
        <x:v>8832</x:v>
      </x:c>
      <x:c r="F868" s="296" t="str">
        <x:f>IF(MID(E868,LEN(E868)-2,1)="1","Earring",IF(MID(E868,LEN(E868)-2,1)="2","Necklace",IF(MID(E868,LEN(E868)-2,1)="3","Bracelet",IF(MID(E868,LEN(E868)-2,1)="4","Ring",IF(MID(E868,LEN(E868)-2,1)="5","Anklet","")))))</x:f>
        <x:v>Necklace</x:v>
      </x:c>
      <x:c r="G868" s="296">
        <x:v>1</x:v>
      </x:c>
      <x:c r="H868" s="448" t="s">
        <x:v>7755</x:v>
      </x:c>
    </x:row>
    <x:row r="869" spans="3:8">
      <x:c r="C869" s="396" t="s">
        <x:v>8850</x:v>
      </x:c>
      <x:c r="D869" s="230" t="s">
        <x:v>7755</x:v>
      </x:c>
      <x:c r="E869" s="295" t="s">
        <x:v>8850</x:v>
      </x:c>
      <x:c r="F869" s="296" t="str">
        <x:f>IF(MID(E869,LEN(E869)-2,1)="1","Earring",IF(MID(E869,LEN(E869)-2,1)="2","Necklace",IF(MID(E869,LEN(E869)-2,1)="3","Bracelet",IF(MID(E869,LEN(E869)-2,1)="4","Ring",IF(MID(E869,LEN(E869)-2,1)="5","Anklet","")))))</x:f>
        <x:v>Necklace</x:v>
      </x:c>
      <x:c r="G869" s="296">
        <x:v>1</x:v>
      </x:c>
      <x:c r="H869" s="448" t="s">
        <x:v>7755</x:v>
      </x:c>
    </x:row>
    <x:row r="870" spans="3:8">
      <x:c r="C870" s="396" t="s">
        <x:v>1890</x:v>
      </x:c>
      <x:c r="D870" s="230" t="s">
        <x:v>7755</x:v>
      </x:c>
      <x:c r="E870" s="346" t="s">
        <x:v>1890</x:v>
      </x:c>
      <x:c r="F870" s="347" t="str">
        <x:f>IF(MID(E870,LEN(E870)-2,1)="1","Earring",IF(MID(E870,LEN(E870)-2,1)="2","Necklace",IF(MID(E870,LEN(E870)-2,1)="3","Bracelet",IF(MID(E870,LEN(E870)-2,1)="4","Ring",IF(MID(E870,LEN(E870)-2,1)="5","Anklet","")))))</x:f>
        <x:v>Earring</x:v>
      </x:c>
      <x:c r="G870" s="347">
        <x:v>1</x:v>
      </x:c>
      <x:c r="H870" s="448" t="s">
        <x:v>7755</x:v>
      </x:c>
    </x:row>
    <x:row r="871" spans="3:8">
      <x:c r="C871" s="396" t="s">
        <x:v>8956</x:v>
      </x:c>
      <x:c r="D871" s="230" t="s">
        <x:v>7755</x:v>
      </x:c>
      <x:c r="E871" s="195" t="s">
        <x:v>8956</x:v>
      </x:c>
      <x:c r="F871" s="194" t="str">
        <x:f>IF(MID(E871,LEN(E871)-2,1)="1","Earring",IF(MID(E871,LEN(E871)-2,1)="2","Necklace",IF(MID(E871,LEN(E871)-2,1)="3","Bracelet",IF(MID(E871,LEN(E871)-2,1)="4","Ring",IF(MID(E871,LEN(E871)-2,1)="5","Anklet","")))))</x:f>
        <x:v>Earring</x:v>
      </x:c>
      <x:c r="G871" s="194">
        <x:v>1</x:v>
      </x:c>
      <x:c r="H871" s="448" t="s">
        <x:v>7755</x:v>
      </x:c>
    </x:row>
    <x:row r="872" spans="3:8">
      <x:c r="C872" s="396" t="s">
        <x:v>4622</x:v>
      </x:c>
      <x:c r="D872" s="230" t="s">
        <x:v>7755</x:v>
      </x:c>
      <x:c r="E872" s="195" t="s">
        <x:v>4622</x:v>
      </x:c>
      <x:c r="F872" s="194" t="str">
        <x:f>IF(MID(E872,LEN(E872)-2,1)="1","Earring",IF(MID(E872,LEN(E872)-2,1)="2","Necklace",IF(MID(E872,LEN(E872)-2,1)="3","Bracelet",IF(MID(E872,LEN(E872)-2,1)="4","Ring",IF(MID(E872,LEN(E872)-2,1)="5","Anklet","")))))</x:f>
        <x:v>Ring</x:v>
      </x:c>
      <x:c r="G872" s="194">
        <x:v>2</x:v>
      </x:c>
      <x:c r="H872" s="448" t="s">
        <x:v>7755</x:v>
      </x:c>
    </x:row>
    <x:row r="873" spans="3:8">
      <x:c r="C873" s="396" t="s">
        <x:v>6593</x:v>
      </x:c>
      <x:c r="D873" s="230" t="s">
        <x:v>4958</x:v>
      </x:c>
      <x:c r="E873" s="195" t="s">
        <x:v>6593</x:v>
      </x:c>
      <x:c r="F873" s="194" t="str">
        <x:f>IF(MID(E873,LEN(E873)-2,1)="1","Earring",IF(MID(E873,LEN(E873)-2,1)="2","Necklace",IF(MID(E873,LEN(E873)-2,1)="3","Bracelet",IF(MID(E873,LEN(E873)-2,1)="4","Ring",IF(MID(E873,LEN(E873)-2,1)="5","Anklet","")))))</x:f>
        <x:v>Earring</x:v>
      </x:c>
      <x:c r="G873" s="194">
        <x:v>1</x:v>
      </x:c>
      <x:c r="H873" s="448" t="s">
        <x:v>4958</x:v>
      </x:c>
    </x:row>
    <x:row r="874" spans="3:8">
      <x:c r="C874" s="396" t="s">
        <x:v>8361</x:v>
      </x:c>
      <x:c r="D874" s="230" t="s">
        <x:v>7755</x:v>
      </x:c>
      <x:c r="E874" s="404" t="s">
        <x:v>8361</x:v>
      </x:c>
      <x:c r="F874" s="405" t="str">
        <x:f>IF(MID(E874,LEN(E874)-2,1)="1","Earring",IF(MID(E874,LEN(E874)-2,1)="2","Necklace",IF(MID(E874,LEN(E874)-2,1)="3","Bracelet",IF(MID(E874,LEN(E874)-2,1)="4","Ring",IF(MID(E874,LEN(E874)-2,1)="5","Anklet","")))))</x:f>
        <x:v>Necklace</x:v>
      </x:c>
      <x:c r="G874" s="405">
        <x:v>1</x:v>
      </x:c>
      <x:c r="H874" s="448" t="s">
        <x:v>7755</x:v>
      </x:c>
    </x:row>
    <x:row r="875" spans="3:8">
      <x:c r="C875" s="396" t="s">
        <x:v>8696</x:v>
      </x:c>
      <x:c r="D875" s="230" t="s">
        <x:v>7755</x:v>
      </x:c>
      <x:c r="E875" s="355" t="s">
        <x:v>8696</x:v>
      </x:c>
      <x:c r="F875" s="356" t="str">
        <x:f>IF(MID(E875,LEN(E875)-2,1)="1","Earring",IF(MID(E875,LEN(E875)-2,1)="2","Necklace",IF(MID(E875,LEN(E875)-2,1)="3","Bracelet",IF(MID(E875,LEN(E875)-2,1)="4","Ring",IF(MID(E875,LEN(E875)-2,1)="5","Anklet","")))))</x:f>
        <x:v>Ring</x:v>
      </x:c>
      <x:c r="G875" s="356">
        <x:v>1</x:v>
      </x:c>
      <x:c r="H875" s="448" t="s">
        <x:v>7755</x:v>
      </x:c>
    </x:row>
    <x:row r="876" spans="3:8">
      <x:c r="C876" s="396" t="s">
        <x:v>4755</x:v>
      </x:c>
      <x:c r="D876" s="230" t="s">
        <x:v>4958</x:v>
      </x:c>
      <x:c r="E876" s="346" t="s">
        <x:v>4755</x:v>
      </x:c>
      <x:c r="F876" s="347" t="str">
        <x:f>IF(MID(E876,LEN(E876)-2,1)="1","Earring",IF(MID(E876,LEN(E876)-2,1)="2","Necklace",IF(MID(E876,LEN(E876)-2,1)="3","Bracelet",IF(MID(E876,LEN(E876)-2,1)="4","Ring",IF(MID(E876,LEN(E876)-2,1)="5","Anklet","")))))</x:f>
        <x:v>Bracelet</x:v>
      </x:c>
      <x:c r="G876" s="347">
        <x:v>1</x:v>
      </x:c>
      <x:c r="H876" s="448" t="s">
        <x:v>4958</x:v>
      </x:c>
    </x:row>
    <x:row r="877" spans="1:8">
      <x:c r="A877" s="397">
        <x:v>45977</x:v>
      </x:c>
      <x:c r="B877" s="230" t="s">
        <x:v>7772</x:v>
      </x:c>
      <x:c r="C877" s="396" t="s">
        <x:v>3436</x:v>
      </x:c>
      <x:c r="D877" s="230" t="s">
        <x:v>7755</x:v>
      </x:c>
      <x:c r="E877" s="195" t="s">
        <x:v>3436</x:v>
      </x:c>
      <x:c r="F877" s="194" t="str">
        <x:f>IF(MID(E877,LEN(E877)-2,1)="1","Earring",IF(MID(E877,LEN(E877)-2,1)="2","Necklace",IF(MID(E877,LEN(E877)-2,1)="3","Bracelet",IF(MID(E877,LEN(E877)-2,1)="4","Ring",IF(MID(E877,LEN(E877)-2,1)="5","Anklet","")))))</x:f>
        <x:v>Necklace</x:v>
      </x:c>
      <x:c r="G877" s="194">
        <x:v>1</x:v>
      </x:c>
      <x:c r="H877" s="448" t="s">
        <x:v>7755</x:v>
      </x:c>
    </x:row>
    <x:row r="878" spans="3:8">
      <x:c r="C878" s="396" t="s">
        <x:v>8279</x:v>
      </x:c>
      <x:c r="D878" s="230" t="s">
        <x:v>7755</x:v>
      </x:c>
      <x:c r="E878" s="606" t="s">
        <x:v>8279</x:v>
      </x:c>
      <x:c r="F878" s="607" t="str">
        <x:f>IF(MID(E878,LEN(E878)-2,1)="1","Earring",IF(MID(E878,LEN(E878)-2,1)="2","Necklace",IF(MID(E878,LEN(E878)-2,1)="3","Bracelet",IF(MID(E878,LEN(E878)-2,1)="4","Ring",IF(MID(E878,LEN(E878)-2,1)="5","Anklet","")))))</x:f>
        <x:v>Earring</x:v>
      </x:c>
      <x:c r="G878" s="607">
        <x:v>1</x:v>
      </x:c>
      <x:c r="H878" s="448" t="s">
        <x:v>7755</x:v>
      </x:c>
    </x:row>
    <x:row r="879" spans="3:8">
      <x:c r="C879" s="396" t="s">
        <x:v>6707</x:v>
      </x:c>
      <x:c r="D879" s="230" t="s">
        <x:v>4958</x:v>
      </x:c>
      <x:c r="E879" s="233" t="s">
        <x:v>6707</x:v>
      </x:c>
      <x:c r="F879" s="234" t="str">
        <x:f>IF(MID(E879,LEN(E879)-2,1)="1","Earring",IF(MID(E879,LEN(E879)-2,1)="2","Necklace",IF(MID(E879,LEN(E879)-2,1)="3","Bracelet",IF(MID(E879,LEN(E879)-2,1)="4","Ring",IF(MID(E879,LEN(E879)-2,1)="5","Anklet","")))))</x:f>
        <x:v>Earring</x:v>
      </x:c>
      <x:c r="G879" s="234">
        <x:v>1</x:v>
      </x:c>
      <x:c r="H879" s="448" t="s">
        <x:v>4958</x:v>
      </x:c>
    </x:row>
    <x:row r="880" spans="3:8">
      <x:c r="C880" s="396" t="s">
        <x:v>4386</x:v>
      </x:c>
      <x:c r="D880" s="230" t="s">
        <x:v>4958</x:v>
      </x:c>
      <x:c r="E880" s="195" t="s">
        <x:v>4386</x:v>
      </x:c>
      <x:c r="F880" s="194" t="str">
        <x:f>IF(MID(E880,LEN(E880)-2,1)="1","Earring",IF(MID(E880,LEN(E880)-2,1)="2","Necklace",IF(MID(E880,LEN(E880)-2,1)="3","Bracelet",IF(MID(E880,LEN(E880)-2,1)="4","Ring",IF(MID(E880,LEN(E880)-2,1)="5","Anklet","")))))</x:f>
        <x:v>Ring</x:v>
      </x:c>
      <x:c r="G880" s="194">
        <x:v>1</x:v>
      </x:c>
      <x:c r="H880" s="448" t="s">
        <x:v>4958</x:v>
      </x:c>
    </x:row>
    <x:row r="881" spans="3:8">
      <x:c r="C881" s="396" t="s">
        <x:v>1832</x:v>
      </x:c>
      <x:c r="D881" s="230" t="s">
        <x:v>7755</x:v>
      </x:c>
      <x:c r="E881" s="195" t="s">
        <x:v>1832</x:v>
      </x:c>
      <x:c r="F881" s="194" t="str">
        <x:f>IF(MID(E881,LEN(E881)-2,1)="1","Earring",IF(MID(E881,LEN(E881)-2,1)="2","Necklace",IF(MID(E881,LEN(E881)-2,1)="3","Bracelet",IF(MID(E881,LEN(E881)-2,1)="4","Ring",IF(MID(E881,LEN(E881)-2,1)="5","Anklet","")))))</x:f>
        <x:v>Earring</x:v>
      </x:c>
      <x:c r="G881" s="194">
        <x:v>1</x:v>
      </x:c>
      <x:c r="H881" s="448" t="s">
        <x:v>7755</x:v>
      </x:c>
    </x:row>
    <x:row r="882" spans="3:8">
      <x:c r="C882" s="396" t="s">
        <x:v>4582</x:v>
      </x:c>
      <x:c r="D882" s="230" t="s">
        <x:v>7755</x:v>
      </x:c>
      <x:c r="E882" s="195" t="s">
        <x:v>4582</x:v>
      </x:c>
      <x:c r="F882" s="194" t="str">
        <x:f>IF(MID(E882,LEN(E882)-2,1)="1","Earring",IF(MID(E882,LEN(E882)-2,1)="2","Necklace",IF(MID(E882,LEN(E882)-2,1)="3","Bracelet",IF(MID(E882,LEN(E882)-2,1)="4","Ring",IF(MID(E882,LEN(E882)-2,1)="5","Anklet","")))))</x:f>
        <x:v>Bracelet</x:v>
      </x:c>
      <x:c r="G882" s="194">
        <x:v>1</x:v>
      </x:c>
      <x:c r="H882" s="448" t="s">
        <x:v>7755</x:v>
      </x:c>
    </x:row>
    <x:row r="883" spans="3:8">
      <x:c r="C883" s="396" t="s">
        <x:v>4499</x:v>
      </x:c>
      <x:c r="D883" s="230" t="s">
        <x:v>4958</x:v>
      </x:c>
      <x:c r="E883" s="355" t="s">
        <x:v>4499</x:v>
      </x:c>
      <x:c r="F883" s="356" t="str">
        <x:f>IF(MID(E883,LEN(E883)-2,1)="1","Earring",IF(MID(E883,LEN(E883)-2,1)="2","Necklace",IF(MID(E883,LEN(E883)-2,1)="3","Bracelet",IF(MID(E883,LEN(E883)-2,1)="4","Ring",IF(MID(E883,LEN(E883)-2,1)="5","Anklet","")))))</x:f>
        <x:v>Earring</x:v>
      </x:c>
      <x:c r="G883" s="356">
        <x:v>1</x:v>
      </x:c>
      <x:c r="H883" s="448" t="s">
        <x:v>4958</x:v>
      </x:c>
    </x:row>
    <x:row r="884" spans="3:8">
      <x:c r="C884" s="396" t="s">
        <x:v>3367</x:v>
      </x:c>
      <x:c r="D884" s="230" t="s">
        <x:v>4958</x:v>
      </x:c>
      <x:c r="E884" s="355" t="s">
        <x:v>3367</x:v>
      </x:c>
      <x:c r="F884" s="356" t="s">
        <x:v>2999</x:v>
      </x:c>
      <x:c r="G884" s="356">
        <x:v>1</x:v>
      </x:c>
      <x:c r="H884" s="448" t="s">
        <x:v>4958</x:v>
      </x:c>
    </x:row>
    <x:row r="885" spans="3:8">
      <x:c r="C885" s="396" t="s">
        <x:v>3339</x:v>
      </x:c>
      <x:c r="D885" s="230" t="s">
        <x:v>4958</x:v>
      </x:c>
      <x:c r="E885" s="400" t="s">
        <x:v>3339</x:v>
      </x:c>
      <x:c r="F885" s="401" t="s">
        <x:v>2999</x:v>
      </x:c>
      <x:c r="G885" s="401">
        <x:v>1</x:v>
      </x:c>
      <x:c r="H885" s="448" t="s">
        <x:v>4958</x:v>
      </x:c>
    </x:row>
    <x:row r="886" spans="1:2">
      <x:c r="A886" s="397">
        <x:v>45978</x:v>
      </x:c>
      <x:c r="B886" s="230" t="s">
        <x:v>7737</x:v>
      </x:c>
    </x:row>
    <x:row r="887" spans="1:8">
      <x:c r="A887" s="397">
        <x:v>45979</x:v>
      </x:c>
      <x:c r="B887" s="230" t="s">
        <x:v>7779</x:v>
      </x:c>
      <x:c r="C887" s="396" t="s">
        <x:v>5782</x:v>
      </x:c>
      <x:c r="D887" s="230" t="s">
        <x:v>7755</x:v>
      </x:c>
      <x:c r="E887" s="608" t="s">
        <x:v>5782</x:v>
      </x:c>
      <x:c r="F887" s="609" t="str">
        <x:f>IF(MID(E887,LEN(E887)-2,1)="1","Earring",IF(MID(E887,LEN(E887)-2,1)="2","Necklace",IF(MID(E887,LEN(E887)-2,1)="3","Bracelet",IF(MID(E887,LEN(E887)-2,1)="4","Ring",IF(MID(E887,LEN(E887)-2,1)="5","Anklet","")))))</x:f>
        <x:v>Ring</x:v>
      </x:c>
      <x:c r="G887" s="609">
        <x:v>1</x:v>
      </x:c>
      <x:c r="H887" s="448" t="s">
        <x:v>7755</x:v>
      </x:c>
    </x:row>
    <x:row r="888" spans="3:8">
      <x:c r="C888" s="396" t="s">
        <x:v>2334</x:v>
      </x:c>
      <x:c r="D888" s="230" t="s">
        <x:v>7755</x:v>
      </x:c>
      <x:c r="E888" s="319" t="s">
        <x:v>2334</x:v>
      </x:c>
      <x:c r="F888" s="320" t="str">
        <x:f>IF(MID(E888,LEN(E888)-2,1)="1","Earring",IF(MID(E888,LEN(E888)-2,1)="2","Necklace",IF(MID(E888,LEN(E888)-2,1)="3","Bracelet",IF(MID(E888,LEN(E888)-2,1)="4","Ring",IF(MID(E888,LEN(E888)-2,1)="5","Anklet","")))))</x:f>
        <x:v>Necklace</x:v>
      </x:c>
      <x:c r="G888" s="320">
        <x:v>1</x:v>
      </x:c>
      <x:c r="H888" s="448" t="s">
        <x:v>7755</x:v>
      </x:c>
    </x:row>
    <x:row r="889" spans="3:8">
      <x:c r="C889" s="396" t="s">
        <x:v>4276</x:v>
      </x:c>
      <x:c r="D889" s="230" t="s">
        <x:v>4958</x:v>
      </x:c>
      <x:c r="E889" s="195" t="s">
        <x:v>4276</x:v>
      </x:c>
      <x:c r="F889" s="194" t="str">
        <x:f>IF(MID(E889,LEN(E889)-2,1)="1","Earring",IF(MID(E889,LEN(E889)-2,1)="2","Necklace",IF(MID(E889,LEN(E889)-2,1)="3","Bracelet",IF(MID(E889,LEN(E889)-2,1)="4","Ring",IF(MID(E889,LEN(E889)-2,1)="5","Anklet","")))))</x:f>
        <x:v>Earring</x:v>
      </x:c>
      <x:c r="G889" s="194">
        <x:v>1</x:v>
      </x:c>
      <x:c r="H889" s="448" t="s">
        <x:v>4958</x:v>
      </x:c>
    </x:row>
    <x:row r="890" spans="1:8">
      <x:c r="A890" s="397">
        <x:v>45980</x:v>
      </x:c>
      <x:c r="B890" s="230" t="s">
        <x:v>7762</x:v>
      </x:c>
      <x:c r="C890" s="396" t="s">
        <x:v>6947</x:v>
      </x:c>
      <x:c r="D890" s="230" t="s">
        <x:v>7755</x:v>
      </x:c>
      <x:c r="E890" s="349" t="s">
        <x:v>6947</x:v>
      </x:c>
      <x:c r="F890" s="350" t="str">
        <x:f>IF(MID(E890,LEN(E890)-2,1)="1","Earring",IF(MID(E890,LEN(E890)-2,1)="2","Necklace",IF(MID(E890,LEN(E890)-2,1)="3","Bracelet",IF(MID(E890,LEN(E890)-2,1)="4","Ring",IF(MID(E890,LEN(E890)-2,1)="5","Anklet","")))))</x:f>
        <x:v>Earring</x:v>
      </x:c>
      <x:c r="G890" s="350">
        <x:v>1</x:v>
      </x:c>
      <x:c r="H890" s="448" t="s">
        <x:v>7755</x:v>
      </x:c>
    </x:row>
    <x:row r="891" spans="3:8">
      <x:c r="C891" s="396" t="s">
        <x:v>5877</x:v>
      </x:c>
      <x:c r="D891" s="230" t="s">
        <x:v>7755</x:v>
      </x:c>
      <x:c r="E891" s="610" t="s">
        <x:v>5877</x:v>
      </x:c>
      <x:c r="F891" s="611" t="str">
        <x:f>IF(MID(E891,LEN(E891)-2,1)="1","Earring",IF(MID(E891,LEN(E891)-2,1)="2","Necklace",IF(MID(E891,LEN(E891)-2,1)="3","Bracelet",IF(MID(E891,LEN(E891)-2,1)="4","Ring",IF(MID(E891,LEN(E891)-2,1)="5","Anklet","")))))</x:f>
        <x:v>Anklet</x:v>
      </x:c>
      <x:c r="G891" s="611">
        <x:v>1</x:v>
      </x:c>
      <x:c r="H891" s="448" t="s">
        <x:v>7755</x:v>
      </x:c>
    </x:row>
    <x:row r="892" spans="3:8">
      <x:c r="C892" s="396" t="s">
        <x:v>9009</x:v>
      </x:c>
      <x:c r="D892" s="230" t="s">
        <x:v>4958</x:v>
      </x:c>
      <x:c r="E892" s="195" t="s">
        <x:v>9009</x:v>
      </x:c>
      <x:c r="F892" s="194" t="str">
        <x:f>IF(MID(E892,LEN(E892)-2,1)="1","Earring",IF(MID(E892,LEN(E892)-2,1)="2","Necklace",IF(MID(E892,LEN(E892)-2,1)="3","Bracelet",IF(MID(E892,LEN(E892)-2,1)="4","Ring",IF(MID(E892,LEN(E892)-2,1)="5","Anklet","")))))</x:f>
        <x:v>Anklet</x:v>
      </x:c>
      <x:c r="G892" s="194">
        <x:v>1</x:v>
      </x:c>
      <x:c r="H892" s="448" t="s">
        <x:v>4958</x:v>
      </x:c>
    </x:row>
    <x:row r="893" spans="3:8">
      <x:c r="C893" s="396" t="s">
        <x:v>5941</x:v>
      </x:c>
      <x:c r="D893" s="230" t="s">
        <x:v>7755</x:v>
      </x:c>
      <x:c r="E893" s="510" t="s">
        <x:v>5941</x:v>
      </x:c>
      <x:c r="F893" s="511" t="str">
        <x:f>IF(MID(E893,LEN(E893)-2,1)="1","Earring",IF(MID(E893,LEN(E893)-2,1)="2","Necklace",IF(MID(E893,LEN(E893)-2,1)="3","Bracelet",IF(MID(E893,LEN(E893)-2,1)="4","Ring",IF(MID(E893,LEN(E893)-2,1)="5","Anklet","")))))</x:f>
        <x:v>Earring</x:v>
      </x:c>
      <x:c r="G893" s="511">
        <x:v>1</x:v>
      </x:c>
      <x:c r="H893" s="448" t="s">
        <x:v>7755</x:v>
      </x:c>
    </x:row>
    <x:row r="894" spans="3:8">
      <x:c r="C894" s="396" t="s">
        <x:v>4755</x:v>
      </x:c>
      <x:c r="D894" s="230" t="s">
        <x:v>7755</x:v>
      </x:c>
      <x:c r="E894" s="195" t="s">
        <x:v>4755</x:v>
      </x:c>
      <x:c r="F894" s="194" t="str">
        <x:f>IF(MID(E894,LEN(E894)-2,1)="1","Earring",IF(MID(E894,LEN(E894)-2,1)="2","Necklace",IF(MID(E894,LEN(E894)-2,1)="3","Bracelet",IF(MID(E894,LEN(E894)-2,1)="4","Ring",IF(MID(E894,LEN(E894)-2,1)="5","Anklet","")))))</x:f>
        <x:v>Bracelet</x:v>
      </x:c>
      <x:c r="G894" s="194">
        <x:v>1</x:v>
      </x:c>
      <x:c r="H894" s="448" t="s">
        <x:v>7755</x:v>
      </x:c>
    </x:row>
    <x:row r="895" spans="5:9">
      <x:c r="E895" s="349" t="s">
        <x:v>4506</x:v>
      </x:c>
      <x:c r="F895" s="350" t="str">
        <x:f>IF(MID(E895,LEN(E895)-2,1)="1","Earring",IF(MID(E895,LEN(E895)-2,1)="2","Necklace",IF(MID(E895,LEN(E895)-2,1)="3","Bracelet",IF(MID(E895,LEN(E895)-2,1)="4","Ring",IF(MID(E895,LEN(E895)-2,1)="5","Anklet","")))))</x:f>
        <x:v>Earring</x:v>
      </x:c>
      <x:c r="G895" s="350">
        <x:v>1</x:v>
      </x:c>
      <x:c r="H895" s="448" t="s">
        <x:v>4958</x:v>
      </x:c>
      <x:c r="I895" s="122" t="s">
        <x:v>2714</x:v>
      </x:c>
    </x:row>
    <x:row r="896" spans="1:8">
      <x:c r="A896" s="397">
        <x:v>45981</x:v>
      </x:c>
      <x:c r="B896" s="230" t="s">
        <x:v>7753</x:v>
      </x:c>
      <x:c r="C896" s="396" t="s">
        <x:v>6279</x:v>
      </x:c>
      <x:c r="D896" s="230" t="s">
        <x:v>7755</x:v>
      </x:c>
      <x:c r="E896" s="195" t="s">
        <x:v>6279</x:v>
      </x:c>
      <x:c r="F896" s="194" t="str">
        <x:f>IF(MID(E896,LEN(E896)-2,1)="1","Earring",IF(MID(E896,LEN(E896)-2,1)="2","Necklace",IF(MID(E896,LEN(E896)-2,1)="3","Bracelet",IF(MID(E896,LEN(E896)-2,1)="4","Ring",IF(MID(E896,LEN(E896)-2,1)="5","Anklet","")))))</x:f>
        <x:v>Earring</x:v>
      </x:c>
      <x:c r="G896" s="194">
        <x:v>1</x:v>
      </x:c>
      <x:c r="H896" s="448" t="s">
        <x:v>7755</x:v>
      </x:c>
    </x:row>
    <x:row r="897" spans="3:8">
      <x:c r="C897" s="396" t="s">
        <x:v>6781</x:v>
      </x:c>
      <x:c r="D897" s="230" t="s">
        <x:v>4958</x:v>
      </x:c>
      <x:c r="E897" s="233" t="s">
        <x:v>6781</x:v>
      </x:c>
      <x:c r="F897" s="234" t="str">
        <x:f>IF(MID(E897,LEN(E897)-2,1)="1","Earring",IF(MID(E897,LEN(E897)-2,1)="2","Necklace",IF(MID(E897,LEN(E897)-2,1)="3","Bracelet",IF(MID(E897,LEN(E897)-2,1)="4","Ring",IF(MID(E897,LEN(E897)-2,1)="5","Anklet","")))))</x:f>
        <x:v>Necklace</x:v>
      </x:c>
      <x:c r="G897" s="234">
        <x:v>1</x:v>
      </x:c>
      <x:c r="H897" s="448" t="s">
        <x:v>4958</x:v>
      </x:c>
    </x:row>
    <x:row r="898" spans="3:8">
      <x:c r="C898" s="396" t="s">
        <x:v>3325</x:v>
      </x:c>
      <x:c r="D898" s="230" t="s">
        <x:v>4958</x:v>
      </x:c>
      <x:c r="E898" s="195" t="s">
        <x:v>3325</x:v>
      </x:c>
      <x:c r="F898" s="194" t="str">
        <x:f>IF(MID(E898,LEN(E898)-2,1)="1","Earring",IF(MID(E898,LEN(E898)-2,1)="2","Necklace",IF(MID(E898,LEN(E898)-2,1)="3","Bracelet",IF(MID(E898,LEN(E898)-2,1)="4","Ring",IF(MID(E898,LEN(E898)-2,1)="5","Anklet","")))))</x:f>
        <x:v>Bracelet</x:v>
      </x:c>
      <x:c r="G898" s="194">
        <x:v>1</x:v>
      </x:c>
      <x:c r="H898" s="448" t="s">
        <x:v>4958</x:v>
      </x:c>
    </x:row>
    <x:row r="899" spans="3:8">
      <x:c r="C899" s="396" t="s">
        <x:v>2034</x:v>
      </x:c>
      <x:c r="D899" s="230" t="s">
        <x:v>7755</x:v>
      </x:c>
      <x:c r="E899" s="400" t="s">
        <x:v>2034</x:v>
      </x:c>
      <x:c r="F899" s="401" t="str">
        <x:f>IF(MID(E899,LEN(E899)-2,1)="1","Earring",IF(MID(E899,LEN(E899)-2,1)="2","Necklace",IF(MID(E899,LEN(E899)-2,1)="3","Bracelet",IF(MID(E899,LEN(E899)-2,1)="4","Ring",IF(MID(E899,LEN(E899)-2,1)="5","Anklet","")))))</x:f>
        <x:v>Ring</x:v>
      </x:c>
      <x:c r="G899" s="401">
        <x:v>1</x:v>
      </x:c>
      <x:c r="H899" s="448" t="s">
        <x:v>7755</x:v>
      </x:c>
    </x:row>
    <x:row r="900" spans="1:8">
      <x:c r="A900" s="397">
        <x:v>45982</x:v>
      </x:c>
      <x:c r="B900" s="230" t="s">
        <x:v>7716</x:v>
      </x:c>
      <x:c r="C900" s="396" t="s">
        <x:v>9009</x:v>
      </x:c>
      <x:c r="D900" s="230" t="s">
        <x:v>7755</x:v>
      </x:c>
      <x:c r="E900" s="195" t="s">
        <x:v>9009</x:v>
      </x:c>
      <x:c r="F900" s="194" t="str">
        <x:f>IF(MID(E900,LEN(E900)-2,1)="1","Earring",IF(MID(E900,LEN(E900)-2,1)="2","Necklace",IF(MID(E900,LEN(E900)-2,1)="3","Bracelet",IF(MID(E900,LEN(E900)-2,1)="4","Ring",IF(MID(E900,LEN(E900)-2,1)="5","Anklet","")))))</x:f>
        <x:v>Anklet</x:v>
      </x:c>
      <x:c r="G900" s="194">
        <x:v>1</x:v>
      </x:c>
      <x:c r="H900" s="448" t="s">
        <x:v>7755</x:v>
      </x:c>
    </x:row>
    <x:row r="901" spans="3:8">
      <x:c r="C901" s="396" t="s">
        <x:v>4783</x:v>
      </x:c>
      <x:c r="D901" s="230" t="s">
        <x:v>4958</x:v>
      </x:c>
      <x:c r="E901" s="616" t="s">
        <x:v>4783</x:v>
      </x:c>
      <x:c r="F901" s="617" t="str">
        <x:f>IF(MID(E901,LEN(E901)-2,1)="1","Earring",IF(MID(E901,LEN(E901)-2,1)="2","Necklace",IF(MID(E901,LEN(E901)-2,1)="3","Bracelet",IF(MID(E901,LEN(E901)-2,1)="4","Ring",IF(MID(E901,LEN(E901)-2,1)="5","Anklet","")))))</x:f>
        <x:v>Earring</x:v>
      </x:c>
      <x:c r="G901" s="617">
        <x:v>1</x:v>
      </x:c>
      <x:c r="H901" s="448" t="s">
        <x:v>4958</x:v>
      </x:c>
    </x:row>
    <x:row r="902" spans="3:8">
      <x:c r="C902" s="396" t="s">
        <x:v>8201</x:v>
      </x:c>
      <x:c r="D902" s="230" t="s">
        <x:v>4958</x:v>
      </x:c>
      <x:c r="E902" s="195" t="s">
        <x:v>8201</x:v>
      </x:c>
      <x:c r="F902" s="194" t="s">
        <x:v>2999</x:v>
      </x:c>
      <x:c r="G902" s="194">
        <x:v>1</x:v>
      </x:c>
      <x:c r="H902" s="448" t="s">
        <x:v>4958</x:v>
      </x:c>
    </x:row>
    <x:row r="903" spans="3:8">
      <x:c r="C903" s="396" t="s">
        <x:v>4506</x:v>
      </x:c>
      <x:c r="D903" s="230" t="s">
        <x:v>7755</x:v>
      </x:c>
      <x:c r="E903" s="195" t="s">
        <x:v>4506</x:v>
      </x:c>
      <x:c r="F903" s="194" t="str">
        <x:f>IF(MID(E903,LEN(E903)-2,1)="1","Earring",IF(MID(E903,LEN(E903)-2,1)="2","Necklace",IF(MID(E903,LEN(E903)-2,1)="3","Bracelet",IF(MID(E903,LEN(E903)-2,1)="4","Ring",IF(MID(E903,LEN(E903)-2,1)="5","Anklet","")))))</x:f>
        <x:v>Earring</x:v>
      </x:c>
      <x:c r="G903" s="194">
        <x:v>1</x:v>
      </x:c>
      <x:c r="H903" s="448" t="s">
        <x:v>7755</x:v>
      </x:c>
    </x:row>
    <x:row r="904" spans="3:8">
      <x:c r="C904" s="396" t="s">
        <x:v>4492</x:v>
      </x:c>
      <x:c r="D904" s="230" t="s">
        <x:v>4958</x:v>
      </x:c>
      <x:c r="E904" s="195" t="s">
        <x:v>4492</x:v>
      </x:c>
      <x:c r="F904" s="194" t="str">
        <x:f>IF(MID(E904,LEN(E904)-2,1)="1","Earring",IF(MID(E904,LEN(E904)-2,1)="2","Necklace",IF(MID(E904,LEN(E904)-2,1)="3","Bracelet",IF(MID(E904,LEN(E904)-2,1)="4","Ring",IF(MID(E904,LEN(E904)-2,1)="5","Anklet","")))))</x:f>
        <x:v>Earring</x:v>
      </x:c>
      <x:c r="G904" s="194">
        <x:v>1</x:v>
      </x:c>
      <x:c r="H904" s="448" t="s">
        <x:v>4958</x:v>
      </x:c>
    </x:row>
    <x:row r="905" spans="3:8">
      <x:c r="C905" s="396" t="s">
        <x:v>3272</x:v>
      </x:c>
      <x:c r="D905" s="230" t="s">
        <x:v>7755</x:v>
      </x:c>
      <x:c r="E905" s="616" t="s">
        <x:v>3272</x:v>
      </x:c>
      <x:c r="F905" s="617" t="str">
        <x:f>IF(MID(E905,LEN(E905)-2,1)="1","Earring",IF(MID(E905,LEN(E905)-2,1)="2","Necklace",IF(MID(E905,LEN(E905)-2,1)="3","Bracelet",IF(MID(E905,LEN(E905)-2,1)="4","Ring",IF(MID(E905,LEN(E905)-2,1)="5","Anklet","")))))</x:f>
        <x:v>Necklace</x:v>
      </x:c>
      <x:c r="G905" s="617">
        <x:v>1</x:v>
      </x:c>
      <x:c r="H905" s="448" t="s">
        <x:v>7755</x:v>
      </x:c>
    </x:row>
    <x:row r="906" spans="3:8">
      <x:c r="C906" s="396" t="s">
        <x:v>3339</x:v>
      </x:c>
      <x:c r="D906" s="230" t="s">
        <x:v>7755</x:v>
      </x:c>
      <x:c r="E906" s="195" t="s">
        <x:v>3339</x:v>
      </x:c>
      <x:c r="F906" s="194" t="s">
        <x:v>2999</x:v>
      </x:c>
      <x:c r="G906" s="194">
        <x:v>1</x:v>
      </x:c>
      <x:c r="H906" s="448" t="s">
        <x:v>7755</x:v>
      </x:c>
    </x:row>
    <x:row r="907" spans="3:8">
      <x:c r="C907" s="396" t="s">
        <x:v>8921</x:v>
      </x:c>
      <x:c r="D907" s="230" t="s">
        <x:v>4958</x:v>
      </x:c>
      <x:c r="E907" s="618" t="s">
        <x:v>8921</x:v>
      </x:c>
      <x:c r="F907" s="619" t="str">
        <x:f>IF(MID(E907,LEN(E907)-2,1)="1","Earring",IF(MID(E907,LEN(E907)-2,1)="2","Necklace",IF(MID(E907,LEN(E907)-2,1)="3","Bracelet",IF(MID(E907,LEN(E907)-2,1)="4","Ring",IF(MID(E907,LEN(E907)-2,1)="5","Anklet","")))))</x:f>
        <x:v>Earring</x:v>
      </x:c>
      <x:c r="G907" s="619">
        <x:v>1</x:v>
      </x:c>
      <x:c r="H907" s="448" t="s">
        <x:v>4958</x:v>
      </x:c>
    </x:row>
    <x:row r="908" spans="3:8">
      <x:c r="C908" s="396" t="s">
        <x:v>4499</x:v>
      </x:c>
      <x:c r="D908" s="230" t="s">
        <x:v>7755</x:v>
      </x:c>
      <x:c r="E908" s="355" t="s">
        <x:v>4499</x:v>
      </x:c>
      <x:c r="F908" s="356" t="str">
        <x:f>IF(MID(E908,LEN(E908)-2,1)="1","Earring",IF(MID(E908,LEN(E908)-2,1)="2","Necklace",IF(MID(E908,LEN(E908)-2,1)="3","Bracelet",IF(MID(E908,LEN(E908)-2,1)="4","Ring",IF(MID(E908,LEN(E908)-2,1)="5","Anklet","")))))</x:f>
        <x:v>Earring</x:v>
      </x:c>
      <x:c r="G908" s="356">
        <x:v>1</x:v>
      </x:c>
      <x:c r="H908" s="448" t="s">
        <x:v>7755</x:v>
      </x:c>
    </x:row>
    <x:row r="909" spans="1:8">
      <x:c r="A909" s="397">
        <x:v>45983</x:v>
      </x:c>
      <x:c r="B909" s="230" t="s">
        <x:v>7734</x:v>
      </x:c>
      <x:c r="C909" s="396" t="s">
        <x:v>6000</x:v>
      </x:c>
      <x:c r="D909" s="230" t="s">
        <x:v>4958</x:v>
      </x:c>
      <x:c r="E909" s="623" t="s">
        <x:v>6000</x:v>
      </x:c>
      <x:c r="F909" s="624" t="str">
        <x:f>IF(MID(E909,LEN(E909)-2,1)="1","Earring",IF(MID(E909,LEN(E909)-2,1)="2","Necklace",IF(MID(E909,LEN(E909)-2,1)="3","Bracelet",IF(MID(E909,LEN(E909)-2,1)="4","Ring",IF(MID(E909,LEN(E909)-2,1)="5","Anklet","")))))</x:f>
        <x:v>Earring</x:v>
      </x:c>
      <x:c r="G909" s="624">
        <x:v>1</x:v>
      </x:c>
      <x:c r="H909" s="448" t="s">
        <x:v>4958</x:v>
      </x:c>
    </x:row>
    <x:row r="910" spans="3:8">
      <x:c r="C910" s="396" t="s">
        <x:v>4371</x:v>
      </x:c>
      <x:c r="D910" s="230" t="s">
        <x:v>7755</x:v>
      </x:c>
      <x:c r="E910" s="195" t="s">
        <x:v>4371</x:v>
      </x:c>
      <x:c r="F910" s="194" t="str">
        <x:f>IF(MID(E910,LEN(E910)-2,1)="1","Earring",IF(MID(E910,LEN(E910)-2,1)="2","Necklace",IF(MID(E910,LEN(E910)-2,1)="3","Bracelet",IF(MID(E910,LEN(E910)-2,1)="4","Ring",IF(MID(E910,LEN(E910)-2,1)="5","Anklet","")))))</x:f>
        <x:v>Ring</x:v>
      </x:c>
      <x:c r="G910" s="194">
        <x:v>1</x:v>
      </x:c>
      <x:c r="H910" s="448" t="s">
        <x:v>7755</x:v>
      </x:c>
    </x:row>
    <x:row r="911" spans="3:8">
      <x:c r="C911" s="396" t="s">
        <x:v>4730</x:v>
      </x:c>
      <x:c r="D911" s="230" t="s">
        <x:v>4958</x:v>
      </x:c>
      <x:c r="E911" s="621" t="s">
        <x:v>4730</x:v>
      </x:c>
      <x:c r="F911" s="622" t="str">
        <x:f>IF(MID(E911,LEN(E911)-2,1)="1","Earring",IF(MID(E911,LEN(E911)-2,1)="2","Necklace",IF(MID(E911,LEN(E911)-2,1)="3","Bracelet",IF(MID(E911,LEN(E911)-2,1)="4","Ring",IF(MID(E911,LEN(E911)-2,1)="5","Anklet","")))))</x:f>
        <x:v>Earring</x:v>
      </x:c>
      <x:c r="G911" s="622">
        <x:v>1</x:v>
      </x:c>
      <x:c r="H911" s="448" t="s">
        <x:v>4958</x:v>
      </x:c>
    </x:row>
    <x:row r="912" spans="3:8">
      <x:c r="C912" s="396" t="s">
        <x:v>4570</x:v>
      </x:c>
      <x:c r="D912" s="230" t="s">
        <x:v>7755</x:v>
      </x:c>
      <x:c r="E912" s="233" t="s">
        <x:v>4570</x:v>
      </x:c>
      <x:c r="F912" s="234" t="str">
        <x:f>IF(MID(E912,LEN(E912)-2,1)="1","Earring",IF(MID(E912,LEN(E912)-2,1)="2","Necklace",IF(MID(E912,LEN(E912)-2,1)="3","Bracelet",IF(MID(E912,LEN(E912)-2,1)="4","Ring",IF(MID(E912,LEN(E912)-2,1)="5","Anklet","")))))</x:f>
        <x:v>Bracelet</x:v>
      </x:c>
      <x:c r="G912" s="234">
        <x:v>1</x:v>
      </x:c>
      <x:c r="H912" s="448" t="s">
        <x:v>7755</x:v>
      </x:c>
    </x:row>
    <x:row r="913" spans="3:8">
      <x:c r="C913" s="396" t="s">
        <x:v>6729</x:v>
      </x:c>
      <x:c r="D913" s="230" t="s">
        <x:v>7755</x:v>
      </x:c>
      <x:c r="E913" s="195" t="s">
        <x:v>6729</x:v>
      </x:c>
      <x:c r="F913" s="194" t="str">
        <x:f>IF(MID(E913,LEN(E913)-2,1)="1","Earring",IF(MID(E913,LEN(E913)-2,1)="2","Necklace",IF(MID(E913,LEN(E913)-2,1)="3","Bracelet",IF(MID(E913,LEN(E913)-2,1)="4","Ring",IF(MID(E913,LEN(E913)-2,1)="5","Anklet","")))))</x:f>
        <x:v>Necklace</x:v>
      </x:c>
      <x:c r="G913" s="194">
        <x:v>1</x:v>
      </x:c>
      <x:c r="H913" s="448" t="s">
        <x:v>7755</x:v>
      </x:c>
    </x:row>
    <x:row r="914" spans="3:8">
      <x:c r="C914" s="396" t="s">
        <x:v>6149</x:v>
      </x:c>
      <x:c r="D914" s="230" t="s">
        <x:v>7755</x:v>
      </x:c>
      <x:c r="E914" s="195" t="s">
        <x:v>6149</x:v>
      </x:c>
      <x:c r="F914" s="194" t="str">
        <x:f>IF(MID(E914,LEN(E914)-2,1)="1","Earring",IF(MID(E914,LEN(E914)-2,1)="2","Necklace",IF(MID(E914,LEN(E914)-2,1)="3","Bracelet",IF(MID(E914,LEN(E914)-2,1)="4","Ring",IF(MID(E914,LEN(E914)-2,1)="5","Anklet","")))))</x:f>
        <x:v>Anklet</x:v>
      </x:c>
      <x:c r="G914" s="194">
        <x:v>1</x:v>
      </x:c>
      <x:c r="H914" s="448" t="s">
        <x:v>7755</x:v>
      </x:c>
    </x:row>
    <x:row r="915" spans="3:8">
      <x:c r="C915" s="396" t="s">
        <x:v>6917</x:v>
      </x:c>
      <x:c r="D915" s="230" t="s">
        <x:v>7755</x:v>
      </x:c>
      <x:c r="E915" s="621" t="s">
        <x:v>6917</x:v>
      </x:c>
      <x:c r="F915" s="622" t="str">
        <x:f>IF(MID(E915,LEN(E915)-2,1)="1","Earring",IF(MID(E915,LEN(E915)-2,1)="2","Necklace",IF(MID(E915,LEN(E915)-2,1)="3","Bracelet",IF(MID(E915,LEN(E915)-2,1)="4","Ring",IF(MID(E915,LEN(E915)-2,1)="5","Anklet","")))))</x:f>
        <x:v>Necklace</x:v>
      </x:c>
      <x:c r="G915" s="622">
        <x:v>1</x:v>
      </x:c>
      <x:c r="H915" s="448" t="s">
        <x:v>7755</x:v>
      </x:c>
    </x:row>
    <x:row r="916" spans="1:8">
      <x:c r="A916" s="397">
        <x:v>45984</x:v>
      </x:c>
      <x:c r="B916" s="230" t="s">
        <x:v>7772</x:v>
      </x:c>
      <x:c r="C916" s="396" t="s">
        <x:v>3363</x:v>
      </x:c>
      <x:c r="D916" s="230" t="s">
        <x:v>4958</x:v>
      </x:c>
      <x:c r="E916" s="195" t="s">
        <x:v>3363</x:v>
      </x:c>
      <x:c r="F916" s="194" t="str">
        <x:f>IF(MID(E916,LEN(E916)-2,1)="1","Earring",IF(MID(E916,LEN(E916)-2,1)="2","Necklace",IF(MID(E916,LEN(E916)-2,1)="3","Bracelet",IF(MID(E916,LEN(E916)-2,1)="4","Ring",IF(MID(E916,LEN(E916)-2,1)="5","Anklet","")))))</x:f>
        <x:v>Necklace</x:v>
      </x:c>
      <x:c r="G916" s="194">
        <x:v>1</x:v>
      </x:c>
      <x:c r="H916" s="448" t="s">
        <x:v>4958</x:v>
      </x:c>
    </x:row>
    <x:row r="917" spans="3:8">
      <x:c r="C917" s="396" t="s">
        <x:v>6130</x:v>
      </x:c>
      <x:c r="D917" s="230" t="s">
        <x:v>7755</x:v>
      </x:c>
      <x:c r="E917" s="349" t="s">
        <x:v>6130</x:v>
      </x:c>
      <x:c r="F917" s="350" t="str">
        <x:f>IF(MID(E917,LEN(E917)-2,1)="1","Earring",IF(MID(E917,LEN(E917)-2,1)="2","Necklace",IF(MID(E917,LEN(E917)-2,1)="3","Bracelet",IF(MID(E917,LEN(E917)-2,1)="4","Ring",IF(MID(E917,LEN(E917)-2,1)="5","Anklet","")))))</x:f>
        <x:v>Earring</x:v>
      </x:c>
      <x:c r="G917" s="350">
        <x:v>1</x:v>
      </x:c>
      <x:c r="H917" s="448" t="s">
        <x:v>7755</x:v>
      </x:c>
    </x:row>
    <x:row r="918" spans="3:8">
      <x:c r="C918" s="396" t="s">
        <x:v>8456</x:v>
      </x:c>
      <x:c r="D918" s="230" t="s">
        <x:v>7755</x:v>
      </x:c>
      <x:c r="E918" s="627" t="s">
        <x:v>8456</x:v>
      </x:c>
      <x:c r="F918" s="628" t="str">
        <x:f>IF(MID(E918,LEN(E918)-2,1)="1","Earring",IF(MID(E918,LEN(E918)-2,1)="2","Necklace",IF(MID(E918,LEN(E918)-2,1)="3","Bracelet",IF(MID(E918,LEN(E918)-2,1)="4","Ring",IF(MID(E918,LEN(E918)-2,1)="5","Anklet","")))))</x:f>
        <x:v>Necklace</x:v>
      </x:c>
      <x:c r="G918" s="628">
        <x:v>1</x:v>
      </x:c>
      <x:c r="H918" s="448" t="s">
        <x:v>7755</x:v>
      </x:c>
    </x:row>
    <x:row r="919" spans="3:8">
      <x:c r="C919" s="396" t="s">
        <x:v>4593</x:v>
      </x:c>
      <x:c r="D919" s="230" t="s">
        <x:v>4958</x:v>
      </x:c>
      <x:c r="E919" s="349" t="s">
        <x:v>4593</x:v>
      </x:c>
      <x:c r="F919" s="350" t="str">
        <x:f>IF(MID(E919,LEN(E919)-2,1)="1","Earring",IF(MID(E919,LEN(E919)-2,1)="2","Necklace",IF(MID(E919,LEN(E919)-2,1)="3","Bracelet",IF(MID(E919,LEN(E919)-2,1)="4","Ring",IF(MID(E919,LEN(E919)-2,1)="5","Anklet","")))))</x:f>
        <x:v>Necklace</x:v>
      </x:c>
      <x:c r="G919" s="350">
        <x:v>1</x:v>
      </x:c>
      <x:c r="H919" s="448" t="s">
        <x:v>4958</x:v>
      </x:c>
    </x:row>
    <x:row r="920" spans="3:8">
      <x:c r="C920" s="396" t="s">
        <x:v>4768</x:v>
      </x:c>
      <x:c r="D920" s="230" t="s">
        <x:v>4958</x:v>
      </x:c>
      <x:c r="E920" s="349" t="s">
        <x:v>4768</x:v>
      </x:c>
      <x:c r="F920" s="350" t="str">
        <x:f>IF(MID(E920,LEN(E920)-2,1)="1","Earring",IF(MID(E920,LEN(E920)-2,1)="2","Necklace",IF(MID(E920,LEN(E920)-2,1)="3","Bracelet",IF(MID(E920,LEN(E920)-2,1)="4","Ring",IF(MID(E920,LEN(E920)-2,1)="5","Anklet","")))))</x:f>
        <x:v>Necklace</x:v>
      </x:c>
      <x:c r="G920" s="350">
        <x:v>2</x:v>
      </x:c>
      <x:c r="H920" s="448" t="s">
        <x:v>4958</x:v>
      </x:c>
    </x:row>
    <x:row r="921" spans="5:9">
      <x:c r="E921" s="195" t="s">
        <x:v>5655</x:v>
      </x:c>
      <x:c r="F921" s="194" t="str">
        <x:f>IF(MID(E921,LEN(E921)-2,1)="1","Earring",IF(MID(E921,LEN(E921)-2,1)="2","Necklace",IF(MID(E921,LEN(E921)-2,1)="3","Bracelet",IF(MID(E921,LEN(E921)-2,1)="4","Ring",IF(MID(E921,LEN(E921)-2,1)="5","Anklet","")))))</x:f>
        <x:v>Earring</x:v>
      </x:c>
      <x:c r="G921" s="194">
        <x:v>1</x:v>
      </x:c>
      <x:c r="H921" s="448" t="s">
        <x:v>4958</x:v>
      </x:c>
      <x:c r="I921" s="121" t="s">
        <x:v>2435</x:v>
      </x:c>
    </x:row>
    <x:row r="922" spans="5:9">
      <x:c r="E922" s="625" t="s">
        <x:v>4798</x:v>
      </x:c>
      <x:c r="F922" s="626" t="str">
        <x:f>IF(MID(E922,LEN(E922)-2,1)="1","Earring",IF(MID(E922,LEN(E922)-2,1)="2","Necklace",IF(MID(E922,LEN(E922)-2,1)="3","Bracelet",IF(MID(E922,LEN(E922)-2,1)="4","Ring",IF(MID(E922,LEN(E922)-2,1)="5","Anklet","")))))</x:f>
        <x:v>Earring</x:v>
      </x:c>
      <x:c r="G922" s="626">
        <x:v>1</x:v>
      </x:c>
      <x:c r="H922" s="448" t="s">
        <x:v>4958</x:v>
      </x:c>
      <x:c r="I922" s="121" t="s">
        <x:v>2435</x:v>
      </x:c>
    </x:row>
    <x:row r="923" spans="5:9">
      <x:c r="E923" s="319" t="s">
        <x:v>1885</x:v>
      </x:c>
      <x:c r="F923" s="320" t="str">
        <x:f>IF(MID(E923,LEN(E923)-2,1)="1","Earring",IF(MID(E923,LEN(E923)-2,1)="2","Necklace",IF(MID(E923,LEN(E923)-2,1)="3","Bracelet",IF(MID(E923,LEN(E923)-2,1)="4","Ring",IF(MID(E923,LEN(E923)-2,1)="5","Anklet","")))))</x:f>
        <x:v>Necklace</x:v>
      </x:c>
      <x:c r="G923" s="320">
        <x:v>1</x:v>
      </x:c>
      <x:c r="H923" s="448" t="s">
        <x:v>7755</x:v>
      </x:c>
      <x:c r="I923" s="121" t="s">
        <x:v>2714</x:v>
      </x:c>
    </x:row>
    <x:row r="924" spans="1:8">
      <x:c r="A924" s="397">
        <x:v>45985</x:v>
      </x:c>
      <x:c r="B924" s="230" t="s">
        <x:v>7737</x:v>
      </x:c>
      <x:c r="C924" s="396" t="s">
        <x:v>4615</x:v>
      </x:c>
      <x:c r="D924" s="230" t="s">
        <x:v>4958</x:v>
      </x:c>
      <x:c r="E924" s="359" t="s">
        <x:v>4615</x:v>
      </x:c>
      <x:c r="F924" s="360" t="str">
        <x:f>IF(MID(E924,LEN(E924)-2,1)="1","Earring",IF(MID(E924,LEN(E924)-2,1)="2","Necklace",IF(MID(E924,LEN(E924)-2,1)="3","Bracelet",IF(MID(E924,LEN(E924)-2,1)="4","Ring",IF(MID(E924,LEN(E924)-2,1)="5","Anklet","")))))</x:f>
        <x:v>Earring</x:v>
      </x:c>
      <x:c r="G924" s="360">
        <x:v>1</x:v>
      </x:c>
      <x:c r="H924" s="448" t="s">
        <x:v>4958</x:v>
      </x:c>
    </x:row>
    <x:row r="925" spans="1:8">
      <x:c r="A925" s="397">
        <x:v>45986</x:v>
      </x:c>
      <x:c r="B925" s="230" t="s">
        <x:v>7779</x:v>
      </x:c>
      <x:c r="C925" s="396" t="s">
        <x:v>6687</x:v>
      </x:c>
      <x:c r="D925" s="230" t="s">
        <x:v>7755</x:v>
      </x:c>
      <x:c r="E925" s="355" t="s">
        <x:v>6687</x:v>
      </x:c>
      <x:c r="F925" s="356" t="str">
        <x:f>IF(MID(E925,LEN(E925)-2,1)="1","Earring",IF(MID(E925,LEN(E925)-2,1)="2","Necklace",IF(MID(E925,LEN(E925)-2,1)="3","Bracelet",IF(MID(E925,LEN(E925)-2,1)="4","Ring",IF(MID(E925,LEN(E925)-2,1)="5","Anklet","")))))</x:f>
        <x:v>Earring</x:v>
      </x:c>
      <x:c r="G925" s="356">
        <x:v>1</x:v>
      </x:c>
      <x:c r="H925" s="448" t="s">
        <x:v>7755</x:v>
      </x:c>
    </x:row>
    <x:row r="926" spans="3:8">
      <x:c r="C926" s="396" t="s">
        <x:v>6632</x:v>
      </x:c>
      <x:c r="D926" s="230" t="s">
        <x:v>4958</x:v>
      </x:c>
      <x:c r="E926" s="319" t="s">
        <x:v>6632</x:v>
      </x:c>
      <x:c r="F926" s="320" t="str">
        <x:f>IF(MID(E926,LEN(E926)-2,1)="1","Earring",IF(MID(E926,LEN(E926)-2,1)="2","Necklace",IF(MID(E926,LEN(E926)-2,1)="3","Bracelet",IF(MID(E926,LEN(E926)-2,1)="4","Ring",IF(MID(E926,LEN(E926)-2,1)="5","Anklet","")))))</x:f>
        <x:v>Necklace</x:v>
      </x:c>
      <x:c r="G926" s="320">
        <x:v>1</x:v>
      </x:c>
      <x:c r="H926" s="448" t="s">
        <x:v>4958</x:v>
      </x:c>
    </x:row>
    <x:row r="927" spans="3:8">
      <x:c r="C927" s="396" t="s">
        <x:v>3365</x:v>
      </x:c>
      <x:c r="D927" s="230" t="s">
        <x:v>4958</x:v>
      </x:c>
      <x:c r="E927" s="195" t="s">
        <x:v>3365</x:v>
      </x:c>
      <x:c r="F927" s="194" t="str">
        <x:f>IF(MID(E927,LEN(E927)-2,1)="1","Earring",IF(MID(E927,LEN(E927)-2,1)="2","Necklace",IF(MID(E927,LEN(E927)-2,1)="3","Bracelet",IF(MID(E927,LEN(E927)-2,1)="4","Ring",IF(MID(E927,LEN(E927)-2,1)="5","Anklet","")))))</x:f>
        <x:v>Necklace</x:v>
      </x:c>
      <x:c r="G927" s="194">
        <x:v>1</x:v>
      </x:c>
      <x:c r="H927" s="448" t="s">
        <x:v>4958</x:v>
      </x:c>
    </x:row>
    <x:row r="928" spans="3:8">
      <x:c r="C928" s="396" t="s">
        <x:v>6813</x:v>
      </x:c>
      <x:c r="D928" s="230" t="s">
        <x:v>4958</x:v>
      </x:c>
      <x:c r="E928" s="195" t="s">
        <x:v>6813</x:v>
      </x:c>
      <x:c r="F928" s="194" t="str">
        <x:f>IF(MID(E928,LEN(E928)-2,1)="1","Earring",IF(MID(E928,LEN(E928)-2,1)="2","Necklace",IF(MID(E928,LEN(E928)-2,1)="3","Bracelet",IF(MID(E928,LEN(E928)-2,1)="4","Ring",IF(MID(E928,LEN(E928)-2,1)="5","Anklet","")))))</x:f>
        <x:v>Earring</x:v>
      </x:c>
      <x:c r="G928" s="194">
        <x:v>1</x:v>
      </x:c>
      <x:c r="H928" s="448" t="s">
        <x:v>4958</x:v>
      </x:c>
    </x:row>
    <x:row r="929" spans="1:8">
      <x:c r="A929" s="397">
        <x:v>45987</x:v>
      </x:c>
      <x:c r="B929" s="230" t="s">
        <x:v>7762</x:v>
      </x:c>
      <x:c r="C929" s="396" t="s">
        <x:v>6243</x:v>
      </x:c>
      <x:c r="D929" s="230" t="s">
        <x:v>7755</x:v>
      </x:c>
      <x:c r="E929" s="195" t="s">
        <x:v>6243</x:v>
      </x:c>
      <x:c r="F929" s="194" t="str">
        <x:f>IF(MID(E929,LEN(E929)-2,1)="1","Earring",IF(MID(E929,LEN(E929)-2,1)="2","Necklace",IF(MID(E929,LEN(E929)-2,1)="3","Bracelet",IF(MID(E929,LEN(E929)-2,1)="4","Ring",IF(MID(E929,LEN(E929)-2,1)="5","Anklet","")))))</x:f>
        <x:v>Bracelet</x:v>
      </x:c>
      <x:c r="G929" s="194">
        <x:v>1</x:v>
      </x:c>
      <x:c r="H929" s="448" t="s">
        <x:v>7755</x:v>
      </x:c>
    </x:row>
    <x:row r="930" spans="3:8">
      <x:c r="C930" s="396" t="s">
        <x:v>5790</x:v>
      </x:c>
      <x:c r="D930" s="230" t="s">
        <x:v>7755</x:v>
      </x:c>
      <x:c r="E930" s="326" t="s">
        <x:v>5790</x:v>
      </x:c>
      <x:c r="F930" s="327" t="str">
        <x:f>IF(MID(E930,LEN(E930)-2,1)="1","Earring",IF(MID(E930,LEN(E930)-2,1)="2","Necklace",IF(MID(E930,LEN(E930)-2,1)="3","Bracelet",IF(MID(E930,LEN(E930)-2,1)="4","Ring",IF(MID(E930,LEN(E930)-2,1)="5","Anklet","")))))</x:f>
        <x:v>Earring</x:v>
      </x:c>
      <x:c r="G930" s="327">
        <x:v>1</x:v>
      </x:c>
      <x:c r="H930" s="448" t="s">
        <x:v>7755</x:v>
      </x:c>
    </x:row>
    <x:row r="931" spans="3:8">
      <x:c r="C931" s="396" t="s">
        <x:v>3273</x:v>
      </x:c>
      <x:c r="D931" s="230" t="s">
        <x:v>4958</x:v>
      </x:c>
      <x:c r="E931" s="195" t="s">
        <x:v>3273</x:v>
      </x:c>
      <x:c r="F931" s="194" t="str">
        <x:f>IF(MID(E931,LEN(E931)-2,1)="1","Earring",IF(MID(E931,LEN(E931)-2,1)="2","Necklace",IF(MID(E931,LEN(E931)-2,1)="3","Bracelet",IF(MID(E931,LEN(E931)-2,1)="4","Ring",IF(MID(E931,LEN(E931)-2,1)="5","Anklet","")))))</x:f>
        <x:v>Ring</x:v>
      </x:c>
      <x:c r="G931" s="194">
        <x:v>1</x:v>
      </x:c>
      <x:c r="H931" s="448" t="s">
        <x:v>4958</x:v>
      </x:c>
    </x:row>
    <x:row r="932" spans="3:8">
      <x:c r="C932" s="396" t="s">
        <x:v>8305</x:v>
      </x:c>
      <x:c r="D932" s="230" t="s">
        <x:v>4958</x:v>
      </x:c>
      <x:c r="E932" s="195" t="s">
        <x:v>8305</x:v>
      </x:c>
      <x:c r="F932" s="194" t="s">
        <x:v>2999</x:v>
      </x:c>
      <x:c r="G932" s="194">
        <x:v>1</x:v>
      </x:c>
      <x:c r="H932" s="448" t="s">
        <x:v>4958</x:v>
      </x:c>
    </x:row>
    <x:row r="933" spans="3:8">
      <x:c r="C933" s="396" t="s">
        <x:v>3372</x:v>
      </x:c>
      <x:c r="D933" s="230" t="s">
        <x:v>7755</x:v>
      </x:c>
      <x:c r="E933" s="195" t="s">
        <x:v>3372</x:v>
      </x:c>
      <x:c r="F933" s="194" t="str">
        <x:f>IF(MID(E933,LEN(E933)-2,1)="1","Earring",IF(MID(E933,LEN(E933)-2,1)="2","Necklace",IF(MID(E933,LEN(E933)-2,1)="3","Bracelet",IF(MID(E933,LEN(E933)-2,1)="4","Ring",IF(MID(E933,LEN(E933)-2,1)="5","Anklet","")))))</x:f>
        <x:v>Necklace</x:v>
      </x:c>
      <x:c r="G933" s="194">
        <x:v>1</x:v>
      </x:c>
      <x:c r="H933" s="448" t="s">
        <x:v>7755</x:v>
      </x:c>
    </x:row>
    <x:row r="934" spans="1:8">
      <x:c r="A934" s="397">
        <x:v>45988</x:v>
      </x:c>
      <x:c r="B934" s="230" t="s">
        <x:v>7753</x:v>
      </x:c>
      <x:c r="C934" s="396" t="s">
        <x:v>6634</x:v>
      </x:c>
      <x:c r="D934" s="230" t="s">
        <x:v>7755</x:v>
      </x:c>
      <x:c r="E934" s="355" t="s">
        <x:v>6634</x:v>
      </x:c>
      <x:c r="F934" s="356" t="str">
        <x:f>IF(MID(E934,LEN(E934)-2,1)="1","Earring",IF(MID(E934,LEN(E934)-2,1)="2","Necklace",IF(MID(E934,LEN(E934)-2,1)="3","Bracelet",IF(MID(E934,LEN(E934)-2,1)="4","Ring",IF(MID(E934,LEN(E934)-2,1)="5","Anklet","")))))</x:f>
        <x:v>Ring</x:v>
      </x:c>
      <x:c r="G934" s="356">
        <x:v>1</x:v>
      </x:c>
      <x:c r="H934" s="448" t="s">
        <x:v>7755</x:v>
      </x:c>
    </x:row>
    <x:row r="935" spans="3:8">
      <x:c r="C935" s="396" t="s">
        <x:v>5639</x:v>
      </x:c>
      <x:c r="D935" s="230" t="s">
        <x:v>4958</x:v>
      </x:c>
      <x:c r="E935" s="319" t="s">
        <x:v>5639</x:v>
      </x:c>
      <x:c r="F935" s="320" t="str">
        <x:f>IF(MID(E935,LEN(E935)-2,1)="1","Earring",IF(MID(E935,LEN(E935)-2,1)="2","Necklace",IF(MID(E935,LEN(E935)-2,1)="3","Bracelet",IF(MID(E935,LEN(E935)-2,1)="4","Ring",IF(MID(E935,LEN(E935)-2,1)="5","Anklet","")))))</x:f>
        <x:v>Bracelet</x:v>
      </x:c>
      <x:c r="G935" s="320">
        <x:v>1</x:v>
      </x:c>
      <x:c r="H935" s="448" t="s">
        <x:v>4958</x:v>
      </x:c>
    </x:row>
    <x:row r="936" spans="3:8">
      <x:c r="C936" s="396" t="s">
        <x:v>4768</x:v>
      </x:c>
      <x:c r="D936" s="230" t="s">
        <x:v>7755</x:v>
      </x:c>
      <x:c r="E936" s="195" t="s">
        <x:v>4768</x:v>
      </x:c>
      <x:c r="F936" s="194" t="str">
        <x:f>IF(MID(E936,LEN(E936)-2,1)="1","Earring",IF(MID(E936,LEN(E936)-2,1)="2","Necklace",IF(MID(E936,LEN(E936)-2,1)="3","Bracelet",IF(MID(E936,LEN(E936)-2,1)="4","Ring",IF(MID(E936,LEN(E936)-2,1)="5","Anklet","")))))</x:f>
        <x:v>Necklace</x:v>
      </x:c>
      <x:c r="G936" s="194">
        <x:v>1</x:v>
      </x:c>
      <x:c r="H936" s="448" t="s">
        <x:v>7755</x:v>
      </x:c>
    </x:row>
    <x:row r="937" spans="5:9">
      <x:c r="E937" s="195" t="s">
        <x:v>5794</x:v>
      </x:c>
      <x:c r="F937" s="194" t="str">
        <x:f>IF(MID(E937,LEN(E937)-2,1)="1","Earring",IF(MID(E937,LEN(E937)-2,1)="2","Necklace",IF(MID(E937,LEN(E937)-2,1)="3","Bracelet",IF(MID(E937,LEN(E937)-2,1)="4","Ring",IF(MID(E937,LEN(E937)-2,1)="5","Anklet","")))))</x:f>
        <x:v>Necklace</x:v>
      </x:c>
      <x:c r="G937" s="194">
        <x:v>1</x:v>
      </x:c>
      <x:c r="H937" s="448" t="s">
        <x:v>7755</x:v>
      </x:c>
      <x:c r="I937" s="120" t="s">
        <x:v>2435</x:v>
      </x:c>
    </x:row>
    <x:row r="938" spans="1:8">
      <x:c r="A938" s="397">
        <x:v>45989</x:v>
      </x:c>
      <x:c r="B938" s="230" t="s">
        <x:v>7716</x:v>
      </x:c>
      <x:c r="C938" s="396" t="s">
        <x:v>6252</x:v>
      </x:c>
      <x:c r="D938" s="230" t="s">
        <x:v>4958</x:v>
      </x:c>
      <x:c r="E938" s="195" t="s">
        <x:v>6252</x:v>
      </x:c>
      <x:c r="F938" s="194" t="str">
        <x:f>IF(MID(E938,LEN(E938)-2,1)="1","Earring",IF(MID(E938,LEN(E938)-2,1)="2","Necklace",IF(MID(E938,LEN(E938)-2,1)="3","Bracelet",IF(MID(E938,LEN(E938)-2,1)="4","Ring",IF(MID(E938,LEN(E938)-2,1)="5","Anklet","")))))</x:f>
        <x:v>Necklace</x:v>
      </x:c>
      <x:c r="G938" s="194">
        <x:v>1</x:v>
      </x:c>
      <x:c r="H938" s="448" t="s">
        <x:v>4958</x:v>
      </x:c>
    </x:row>
    <x:row r="939" spans="3:8">
      <x:c r="C939" s="396" t="s">
        <x:v>8149</x:v>
      </x:c>
      <x:c r="D939" s="230" t="s">
        <x:v>7755</x:v>
      </x:c>
      <x:c r="E939" s="195" t="s">
        <x:v>8149</x:v>
      </x:c>
      <x:c r="F939" s="194" t="str">
        <x:f>IF(MID(E939,LEN(E939)-2,1)="1","Earring",IF(MID(E939,LEN(E939)-2,1)="2","Necklace",IF(MID(E939,LEN(E939)-2,1)="3","Bracelet",IF(MID(E939,LEN(E939)-2,1)="4","Ring",IF(MID(E939,LEN(E939)-2,1)="5","Anklet","")))))</x:f>
        <x:v>Earring</x:v>
      </x:c>
      <x:c r="G939" s="194">
        <x:v>1</x:v>
      </x:c>
      <x:c r="H939" s="448" t="s">
        <x:v>7755</x:v>
      </x:c>
    </x:row>
    <x:row r="940" spans="3:8">
      <x:c r="C940" s="396" t="s">
        <x:v>6878</x:v>
      </x:c>
      <x:c r="D940" s="230" t="s">
        <x:v>7755</x:v>
      </x:c>
      <x:c r="E940" s="195" t="s">
        <x:v>6878</x:v>
      </x:c>
      <x:c r="F940" s="194" t="str">
        <x:f>IF(MID(E940,LEN(E940)-2,1)="1","Earring",IF(MID(E940,LEN(E940)-2,1)="2","Necklace",IF(MID(E940,LEN(E940)-2,1)="3","Bracelet",IF(MID(E940,LEN(E940)-2,1)="4","Ring",IF(MID(E940,LEN(E940)-2,1)="5","Anklet","")))))</x:f>
        <x:v>Necklace</x:v>
      </x:c>
      <x:c r="G940" s="194">
        <x:v>1</x:v>
      </x:c>
      <x:c r="H940" s="448" t="s">
        <x:v>7755</x:v>
      </x:c>
    </x:row>
    <x:row r="941" spans="3:8">
      <x:c r="C941" s="396" t="s">
        <x:v>6619</x:v>
      </x:c>
      <x:c r="D941" s="230" t="s">
        <x:v>4958</x:v>
      </x:c>
      <x:c r="E941" s="630" t="s">
        <x:v>6619</x:v>
      </x:c>
      <x:c r="F941" s="631" t="str">
        <x:f>IF(MID(E941,LEN(E941)-2,1)="1","Earring",IF(MID(E941,LEN(E941)-2,1)="2","Necklace",IF(MID(E941,LEN(E941)-2,1)="3","Bracelet",IF(MID(E941,LEN(E941)-2,1)="4","Ring",IF(MID(E941,LEN(E941)-2,1)="5","Anklet","")))))</x:f>
        <x:v>Ring</x:v>
      </x:c>
      <x:c r="G941" s="631">
        <x:v>1</x:v>
      </x:c>
      <x:c r="H941" s="448" t="s">
        <x:v>4958</x:v>
      </x:c>
    </x:row>
    <x:row r="942" spans="3:8">
      <x:c r="C942" s="396" t="s">
        <x:v>4663</x:v>
      </x:c>
      <x:c r="D942" s="230" t="s">
        <x:v>7755</x:v>
      </x:c>
      <x:c r="E942" s="195" t="s">
        <x:v>4663</x:v>
      </x:c>
      <x:c r="F942" s="194" t="str">
        <x:f>IF(MID(E942,LEN(E942)-2,1)="1","Earring",IF(MID(E942,LEN(E942)-2,1)="2","Necklace",IF(MID(E942,LEN(E942)-2,1)="3","Bracelet",IF(MID(E942,LEN(E942)-2,1)="4","Ring",IF(MID(E942,LEN(E942)-2,1)="5","Anklet","")))))</x:f>
        <x:v>Necklace</x:v>
      </x:c>
      <x:c r="G942" s="194">
        <x:v>2</x:v>
      </x:c>
      <x:c r="H942" s="448" t="s">
        <x:v>7755</x:v>
      </x:c>
    </x:row>
    <x:row r="943" spans="1:8">
      <x:c r="A943" s="397">
        <x:v>45990</x:v>
      </x:c>
      <x:c r="B943" s="230" t="s">
        <x:v>7734</x:v>
      </x:c>
      <x:c r="C943" s="396" t="s">
        <x:v>5969</x:v>
      </x:c>
      <x:c r="D943" s="230" t="s">
        <x:v>4958</x:v>
      </x:c>
      <x:c r="E943" s="634" t="s">
        <x:v>5969</x:v>
      </x:c>
      <x:c r="F943" s="635" t="str">
        <x:f>IF(MID(E943,LEN(E943)-2,1)="1","Earring",IF(MID(E943,LEN(E943)-2,1)="2","Necklace",IF(MID(E943,LEN(E943)-2,1)="3","Bracelet",IF(MID(E943,LEN(E943)-2,1)="4","Ring",IF(MID(E943,LEN(E943)-2,1)="5","Anklet","")))))</x:f>
        <x:v>Earring</x:v>
      </x:c>
      <x:c r="G943" s="635">
        <x:v>1</x:v>
      </x:c>
      <x:c r="H943" s="448" t="s">
        <x:v>4958</x:v>
      </x:c>
    </x:row>
    <x:row r="944" spans="3:8">
      <x:c r="C944" s="396" t="s">
        <x:v>6796</x:v>
      </x:c>
      <x:c r="D944" s="230" t="s">
        <x:v>7755</x:v>
      </x:c>
      <x:c r="E944" s="195" t="s">
        <x:v>6796</x:v>
      </x:c>
      <x:c r="F944" s="194" t="str">
        <x:f>IF(MID(E944,LEN(E944)-2,1)="1","Earring",IF(MID(E944,LEN(E944)-2,1)="2","Necklace",IF(MID(E944,LEN(E944)-2,1)="3","Bracelet",IF(MID(E944,LEN(E944)-2,1)="4","Ring",IF(MID(E944,LEN(E944)-2,1)="5","Anklet","")))))</x:f>
        <x:v>Bracelet</x:v>
      </x:c>
      <x:c r="G944" s="194">
        <x:v>1</x:v>
      </x:c>
      <x:c r="H944" s="448" t="s">
        <x:v>7755</x:v>
      </x:c>
    </x:row>
    <x:row r="945" spans="3:8">
      <x:c r="C945" s="396" t="s">
        <x:v>8283</x:v>
      </x:c>
      <x:c r="D945" s="230" t="s">
        <x:v>4958</x:v>
      </x:c>
      <x:c r="E945" s="540" t="s">
        <x:v>6140</x:v>
      </x:c>
      <x:c r="F945" s="541" t="str">
        <x:f>IF(MID(E945,LEN(E945)-2,1)="1","Earring",IF(MID(E945,LEN(E945)-2,1)="2","Necklace",IF(MID(E945,LEN(E945)-2,1)="3","Bracelet",IF(MID(E945,LEN(E945)-2,1)="4","Ring",IF(MID(E945,LEN(E945)-2,1)="5","Anklet","")))))</x:f>
        <x:v>Earring</x:v>
      </x:c>
      <x:c r="G945" s="541">
        <x:v>1</x:v>
      </x:c>
      <x:c r="H945" s="448" t="s">
        <x:v>4958</x:v>
      </x:c>
    </x:row>
    <x:row r="946" spans="3:8">
      <x:c r="C946" s="396" t="s">
        <x:v>8161</x:v>
      </x:c>
      <x:c r="D946" s="230" t="s">
        <x:v>7755</x:v>
      </x:c>
      <x:c r="E946" s="195" t="s">
        <x:v>8161</x:v>
      </x:c>
      <x:c r="F946" s="194" t="str">
        <x:f>IF(MID(E946,LEN(E946)-2,1)="1","Earring",IF(MID(E946,LEN(E946)-2,1)="2","Necklace",IF(MID(E946,LEN(E946)-2,1)="3","Bracelet",IF(MID(E946,LEN(E946)-2,1)="4","Ring",IF(MID(E946,LEN(E946)-2,1)="5","Anklet","")))))</x:f>
        <x:v>Necklace</x:v>
      </x:c>
      <x:c r="G946" s="194">
        <x:v>1</x:v>
      </x:c>
      <x:c r="H946" s="448" t="s">
        <x:v>7755</x:v>
      </x:c>
    </x:row>
    <x:row r="947" spans="3:8">
      <x:c r="C947" s="396" t="s">
        <x:v>6176</x:v>
      </x:c>
      <x:c r="D947" s="230" t="s">
        <x:v>7755</x:v>
      </x:c>
      <x:c r="E947" s="195" t="s">
        <x:v>6176</x:v>
      </x:c>
      <x:c r="F947" s="194" t="str">
        <x:f>IF(MID(E947,LEN(E947)-2,1)="1","Earring",IF(MID(E947,LEN(E947)-2,1)="2","Necklace",IF(MID(E947,LEN(E947)-2,1)="3","Bracelet",IF(MID(E947,LEN(E947)-2,1)="4","Ring",IF(MID(E947,LEN(E947)-2,1)="5","Anklet","")))))</x:f>
        <x:v>Necklace</x:v>
      </x:c>
      <x:c r="G947" s="194">
        <x:v>1</x:v>
      </x:c>
      <x:c r="H947" s="448" t="s">
        <x:v>7755</x:v>
      </x:c>
    </x:row>
    <x:row r="948" spans="3:8">
      <x:c r="C948" s="396" t="s">
        <x:v>6923</x:v>
      </x:c>
      <x:c r="D948" s="230" t="s">
        <x:v>4958</x:v>
      </x:c>
      <x:c r="E948" s="195" t="s">
        <x:v>6923</x:v>
      </x:c>
      <x:c r="F948" s="194" t="str">
        <x:f>IF(MID(E948,LEN(E948)-2,1)="1","Earring",IF(MID(E948,LEN(E948)-2,1)="2","Necklace",IF(MID(E948,LEN(E948)-2,1)="3","Bracelet",IF(MID(E948,LEN(E948)-2,1)="4","Ring",IF(MID(E948,LEN(E948)-2,1)="5","Anklet","")))))</x:f>
        <x:v>Necklace</x:v>
      </x:c>
      <x:c r="G948" s="194">
        <x:v>1</x:v>
      </x:c>
      <x:c r="H948" s="448" t="s">
        <x:v>4958</x:v>
      </x:c>
    </x:row>
    <x:row r="949" spans="3:8">
      <x:c r="C949" s="396" t="s">
        <x:v>3286</x:v>
      </x:c>
      <x:c r="D949" s="230" t="s">
        <x:v>4958</x:v>
      </x:c>
      <x:c r="E949" s="195" t="s">
        <x:v>3286</x:v>
      </x:c>
      <x:c r="F949" s="194" t="str">
        <x:f>IF(MID(E949,LEN(E949)-2,1)="1","Earring",IF(MID(E949,LEN(E949)-2,1)="2","Necklace",IF(MID(E949,LEN(E949)-2,1)="3","Bracelet",IF(MID(E949,LEN(E949)-2,1)="4","Ring",IF(MID(E949,LEN(E949)-2,1)="5","Anklet","")))))</x:f>
        <x:v>Necklace</x:v>
      </x:c>
      <x:c r="G949" s="194">
        <x:v>1</x:v>
      </x:c>
      <x:c r="H949" s="448" t="s">
        <x:v>4958</x:v>
      </x:c>
    </x:row>
    <x:row r="950" spans="3:8">
      <x:c r="C950" s="396" t="s">
        <x:v>6867</x:v>
      </x:c>
      <x:c r="D950" s="230" t="s">
        <x:v>4958</x:v>
      </x:c>
      <x:c r="E950" s="535" t="s">
        <x:v>6867</x:v>
      </x:c>
      <x:c r="F950" s="536" t="s">
        <x:v>2999</x:v>
      </x:c>
      <x:c r="G950" s="536">
        <x:v>1</x:v>
      </x:c>
      <x:c r="H950" s="448" t="s">
        <x:v>4958</x:v>
      </x:c>
    </x:row>
    <x:row r="951" spans="3:8">
      <x:c r="C951" s="396" t="s">
        <x:v>6199</x:v>
      </x:c>
      <x:c r="D951" s="230" t="s">
        <x:v>4958</x:v>
      </x:c>
      <x:c r="E951" s="535" t="s">
        <x:v>6199</x:v>
      </x:c>
      <x:c r="F951" s="536" t="s">
        <x:v>2999</x:v>
      </x:c>
      <x:c r="G951" s="536">
        <x:v>1</x:v>
      </x:c>
      <x:c r="H951" s="448" t="s">
        <x:v>4958</x:v>
      </x:c>
    </x:row>
    <x:row r="952" spans="3:8">
      <x:c r="C952" s="396" t="s">
        <x:v>1960</x:v>
      </x:c>
      <x:c r="D952" s="230" t="s">
        <x:v>7755</x:v>
      </x:c>
      <x:c r="E952" s="195" t="s">
        <x:v>1960</x:v>
      </x:c>
      <x:c r="F952" s="194" t="s">
        <x:v>2999</x:v>
      </x:c>
      <x:c r="G952" s="194">
        <x:v>1</x:v>
      </x:c>
      <x:c r="H952" s="448" t="s">
        <x:v>7755</x:v>
      </x:c>
    </x:row>
    <x:row r="953" spans="3:8">
      <x:c r="C953" s="396" t="s">
        <x:v>4367</x:v>
      </x:c>
      <x:c r="D953" s="230" t="s">
        <x:v>4958</x:v>
      </x:c>
      <x:c r="E953" s="195" t="s">
        <x:v>4367</x:v>
      </x:c>
      <x:c r="F953" s="194" t="str">
        <x:f>IF(MID(E953,LEN(E953)-2,1)="1","Earring",IF(MID(E953,LEN(E953)-2,1)="2","Necklace",IF(MID(E953,LEN(E953)-2,1)="3","Bracelet",IF(MID(E953,LEN(E953)-2,1)="4","Ring",IF(MID(E953,LEN(E953)-2,1)="5","Anklet","")))))</x:f>
        <x:v>Bracelet</x:v>
      </x:c>
      <x:c r="G953" s="194">
        <x:v>1</x:v>
      </x:c>
      <x:c r="H953" s="448" t="s">
        <x:v>4958</x:v>
      </x:c>
    </x:row>
    <x:row r="954" spans="5:9">
      <x:c r="E954" s="195" t="s">
        <x:v>5679</x:v>
      </x:c>
      <x:c r="F954" s="194" t="str">
        <x:f>IF(MID(E954,LEN(E954)-2,1)="1","Earring",IF(MID(E954,LEN(E954)-2,1)="2","Necklace",IF(MID(E954,LEN(E954)-2,1)="3","Bracelet",IF(MID(E954,LEN(E954)-2,1)="4","Ring",IF(MID(E954,LEN(E954)-2,1)="5","Anklet","")))))</x:f>
        <x:v>Ring</x:v>
      </x:c>
      <x:c r="G954" s="194">
        <x:v>1</x:v>
      </x:c>
      <x:c r="H954" s="448" t="s">
        <x:v>4958</x:v>
      </x:c>
      <x:c r="I954" s="119" t="s">
        <x:v>2435</x:v>
      </x:c>
    </x:row>
    <x:row r="955" spans="1:8">
      <x:c r="A955" s="397">
        <x:v>45991</x:v>
      </x:c>
      <x:c r="B955" s="230" t="s">
        <x:v>7772</x:v>
      </x:c>
      <x:c r="C955" s="396" t="s">
        <x:v>3455</x:v>
      </x:c>
      <x:c r="D955" s="230" t="s">
        <x:v>4958</x:v>
      </x:c>
      <x:c r="E955" s="195" t="s">
        <x:v>3455</x:v>
      </x:c>
      <x:c r="F955" s="194" t="str">
        <x:f>IF(MID(E955,LEN(E955)-2,1)="1","Earring",IF(MID(E955,LEN(E955)-2,1)="2","Necklace",IF(MID(E955,LEN(E955)-2,1)="3","Bracelet",IF(MID(E955,LEN(E955)-2,1)="4","Ring",IF(MID(E955,LEN(E955)-2,1)="5","Anklet","")))))</x:f>
        <x:v>Earring</x:v>
      </x:c>
      <x:c r="G955" s="194">
        <x:v>1</x:v>
      </x:c>
      <x:c r="H955" s="448" t="s">
        <x:v>4958</x:v>
      </x:c>
    </x:row>
    <x:row r="956" spans="3:8">
      <x:c r="C956" s="396" t="s">
        <x:v>8611</x:v>
      </x:c>
      <x:c r="D956" s="230" t="s">
        <x:v>7755</x:v>
      </x:c>
      <x:c r="E956" s="460" t="s">
        <x:v>8611</x:v>
      </x:c>
      <x:c r="F956" s="461" t="str">
        <x:f>IF(MID(E956,LEN(E956)-2,1)="1","Earring",IF(MID(E956,LEN(E956)-2,1)="2","Necklace",IF(MID(E956,LEN(E956)-2,1)="3","Bracelet",IF(MID(E956,LEN(E956)-2,1)="4","Ring",IF(MID(E956,LEN(E956)-2,1)="5","Anklet","")))))</x:f>
        <x:v>Earring</x:v>
      </x:c>
      <x:c r="G956" s="461">
        <x:v>1</x:v>
      </x:c>
      <x:c r="H956" s="448" t="s">
        <x:v>7755</x:v>
      </x:c>
    </x:row>
    <x:row r="957" spans="3:8">
      <x:c r="C957" s="396" t="s">
        <x:v>6163</x:v>
      </x:c>
      <x:c r="D957" s="230" t="s">
        <x:v>7755</x:v>
      </x:c>
      <x:c r="E957" s="402" t="s">
        <x:v>6163</x:v>
      </x:c>
      <x:c r="F957" s="403" t="str">
        <x:f>IF(MID(E957,LEN(E957)-2,1)="1","Earring",IF(MID(E957,LEN(E957)-2,1)="2","Necklace",IF(MID(E957,LEN(E957)-2,1)="3","Bracelet",IF(MID(E957,LEN(E957)-2,1)="4","Ring",IF(MID(E957,LEN(E957)-2,1)="5","Anklet","")))))</x:f>
        <x:v>Anklet</x:v>
      </x:c>
      <x:c r="G957" s="403">
        <x:v>1</x:v>
      </x:c>
      <x:c r="H957" s="448" t="s">
        <x:v>7755</x:v>
      </x:c>
    </x:row>
    <x:row r="958" spans="3:8">
      <x:c r="C958" s="396" t="s">
        <x:v>6640</x:v>
      </x:c>
      <x:c r="D958" s="230" t="s">
        <x:v>4958</x:v>
      </x:c>
      <x:c r="E958" s="359" t="s">
        <x:v>6640</x:v>
      </x:c>
      <x:c r="F958" s="360" t="str">
        <x:f>IF(MID(E958,LEN(E958)-2,1)="1","Earring",IF(MID(E958,LEN(E958)-2,1)="2","Necklace",IF(MID(E958,LEN(E958)-2,1)="3","Bracelet",IF(MID(E958,LEN(E958)-2,1)="4","Ring",IF(MID(E958,LEN(E958)-2,1)="5","Anklet","")))))</x:f>
        <x:v>Earring</x:v>
      </x:c>
      <x:c r="G958" s="360">
        <x:v>1</x:v>
      </x:c>
      <x:c r="H958" s="448" t="s">
        <x:v>4958</x:v>
      </x:c>
    </x:row>
    <x:row r="959" spans="3:8">
      <x:c r="C959" s="396" t="s">
        <x:v>4492</x:v>
      </x:c>
      <x:c r="D959" s="230" t="s">
        <x:v>7755</x:v>
      </x:c>
      <x:c r="E959" s="195" t="s">
        <x:v>4492</x:v>
      </x:c>
      <x:c r="F959" s="194" t="str">
        <x:f>IF(MID(E959,LEN(E959)-2,1)="1","Earring",IF(MID(E959,LEN(E959)-2,1)="2","Necklace",IF(MID(E959,LEN(E959)-2,1)="3","Bracelet",IF(MID(E959,LEN(E959)-2,1)="4","Ring",IF(MID(E959,LEN(E959)-2,1)="5","Anklet","")))))</x:f>
        <x:v>Earring</x:v>
      </x:c>
      <x:c r="G959" s="194">
        <x:v>1</x:v>
      </x:c>
      <x:c r="H959" s="448" t="s">
        <x:v>7755</x:v>
      </x:c>
    </x:row>
    <x:row r="960" spans="3:8">
      <x:c r="C960" s="396" t="s">
        <x:v>4515</x:v>
      </x:c>
      <x:c r="D960" s="230" t="s">
        <x:v>4958</x:v>
      </x:c>
      <x:c r="E960" s="195" t="s">
        <x:v>4515</x:v>
      </x:c>
      <x:c r="F960" s="194" t="str">
        <x:f>IF(MID(E960,LEN(E960)-2,1)="1","Earring",IF(MID(E960,LEN(E960)-2,1)="2","Necklace",IF(MID(E960,LEN(E960)-2,1)="3","Bracelet",IF(MID(E960,LEN(E960)-2,1)="4","Ring",IF(MID(E960,LEN(E960)-2,1)="5","Anklet","")))))</x:f>
        <x:v>Necklace</x:v>
      </x:c>
      <x:c r="G960" s="194">
        <x:v>1</x:v>
      </x:c>
      <x:c r="H960" s="448" t="s">
        <x:v>4958</x:v>
      </x:c>
    </x:row>
    <x:row r="961" spans="3:8">
      <x:c r="C961" s="396" t="s">
        <x:v>3373</x:v>
      </x:c>
      <x:c r="D961" s="230" t="s">
        <x:v>4958</x:v>
      </x:c>
      <x:c r="E961" s="195" t="s">
        <x:v>3373</x:v>
      </x:c>
      <x:c r="F961" s="194" t="str">
        <x:f>IF(MID(E961,LEN(E961)-2,1)="1","Earring",IF(MID(E961,LEN(E961)-2,1)="2","Necklace",IF(MID(E961,LEN(E961)-2,1)="3","Bracelet",IF(MID(E961,LEN(E961)-2,1)="4","Ring",IF(MID(E961,LEN(E961)-2,1)="5","Anklet","")))))</x:f>
        <x:v>Necklace</x:v>
      </x:c>
      <x:c r="G961" s="194">
        <x:v>1</x:v>
      </x:c>
      <x:c r="H961" s="448" t="s">
        <x:v>4958</x:v>
      </x:c>
    </x:row>
    <x:row r="962" spans="3:8">
      <x:c r="C962" s="396" t="s">
        <x:v>4558</x:v>
      </x:c>
      <x:c r="D962" s="230" t="s">
        <x:v>4958</x:v>
      </x:c>
      <x:c r="E962" s="195" t="s">
        <x:v>4558</x:v>
      </x:c>
      <x:c r="F962" s="194" t="str">
        <x:f>IF(MID(E962,LEN(E962)-2,1)="1","Earring",IF(MID(E962,LEN(E962)-2,1)="2","Necklace",IF(MID(E962,LEN(E962)-2,1)="3","Bracelet",IF(MID(E962,LEN(E962)-2,1)="4","Ring",IF(MID(E962,LEN(E962)-2,1)="5","Anklet","")))))</x:f>
        <x:v>Bracelet</x:v>
      </x:c>
      <x:c r="G962" s="194">
        <x:v>1</x:v>
      </x:c>
      <x:c r="H962" s="448" t="s">
        <x:v>4958</x:v>
      </x:c>
    </x:row>
    <x:row r="963" spans="3:8">
      <x:c r="C963" s="396" t="s">
        <x:v>1940</x:v>
      </x:c>
      <x:c r="D963" s="230" t="s">
        <x:v>4958</x:v>
      </x:c>
      <x:c r="E963" s="195" t="s">
        <x:v>1940</x:v>
      </x:c>
      <x:c r="F963" s="194" t="str">
        <x:f>IF(MID(E963,LEN(E963)-2,1)="1","Earring",IF(MID(E963,LEN(E963)-2,1)="2","Necklace",IF(MID(E963,LEN(E963)-2,1)="3","Bracelet",IF(MID(E963,LEN(E963)-2,1)="4","Ring",IF(MID(E963,LEN(E963)-2,1)="5","Anklet","")))))</x:f>
        <x:v>Ring</x:v>
      </x:c>
      <x:c r="G963" s="194">
        <x:v>1</x:v>
      </x:c>
      <x:c r="H963" s="448" t="s">
        <x:v>4958</x:v>
      </x:c>
    </x:row>
    <x:row r="964" spans="3:8">
      <x:c r="C964" s="396" t="s">
        <x:v>8170</x:v>
      </x:c>
      <x:c r="D964" s="230" t="s">
        <x:v>4958</x:v>
      </x:c>
      <x:c r="E964" s="233" t="s">
        <x:v>8170</x:v>
      </x:c>
      <x:c r="F964" s="234" t="str">
        <x:f>IF(MID(E964,LEN(E964)-2,1)="1","Earring",IF(MID(E964,LEN(E964)-2,1)="2","Necklace",IF(MID(E964,LEN(E964)-2,1)="3","Bracelet",IF(MID(E964,LEN(E964)-2,1)="4","Ring",IF(MID(E964,LEN(E964)-2,1)="5","Anklet","")))))</x:f>
        <x:v>Ring</x:v>
      </x:c>
      <x:c r="G964" s="234">
        <x:v>1</x:v>
      </x:c>
      <x:c r="H964" s="448" t="s">
        <x:v>4958</x:v>
      </x:c>
    </x:row>
    <x:row r="965" spans="3:8">
      <x:c r="C965" s="396" t="s">
        <x:v>6120</x:v>
      </x:c>
      <x:c r="D965" s="230" t="s">
        <x:v>7755</x:v>
      </x:c>
      <x:c r="E965" s="402" t="s">
        <x:v>6120</x:v>
      </x:c>
      <x:c r="F965" s="403" t="s">
        <x:v>2999</x:v>
      </x:c>
      <x:c r="G965" s="403">
        <x:v>1</x:v>
      </x:c>
      <x:c r="H965" s="448" t="s">
        <x:v>7755</x:v>
      </x:c>
    </x:row>
    <x:row r="966" spans="5:9">
      <x:c r="E966" s="233" t="s">
        <x:v>6927</x:v>
      </x:c>
      <x:c r="F966" s="234" t="str">
        <x:f>IF(MID(E966,LEN(E966)-2,1)="1","Earring",IF(MID(E966,LEN(E966)-2,1)="2","Necklace",IF(MID(E966,LEN(E966)-2,1)="3","Bracelet",IF(MID(E966,LEN(E966)-2,1)="4","Ring",IF(MID(E966,LEN(E966)-2,1)="5","Anklet","")))))</x:f>
        <x:v>Bracelet</x:v>
      </x:c>
      <x:c r="G966" s="234">
        <x:v>1</x:v>
      </x:c>
      <x:c r="H966" s="448" t="s">
        <x:v>4958</x:v>
      </x:c>
      <x:c r="I966" s="118" t="s">
        <x:v>2435</x:v>
      </x:c>
    </x:row>
    <x:row r="967" spans="1:8">
      <x:c r="A967" s="397">
        <x:v>45992</x:v>
      </x:c>
      <x:c r="B967" s="230" t="s">
        <x:v>7737</x:v>
      </x:c>
      <x:c r="C967" s="396" t="s">
        <x:v>6609</x:v>
      </x:c>
      <x:c r="D967" s="230" t="s">
        <x:v>7755</x:v>
      </x:c>
      <x:c r="E967" s="359" t="s">
        <x:v>6609</x:v>
      </x:c>
      <x:c r="F967" s="360" t="str">
        <x:f>IF(MID(E967,LEN(E967)-2,1)="1","Earring",IF(MID(E967,LEN(E967)-2,1)="2","Necklace",IF(MID(E967,LEN(E967)-2,1)="3","Bracelet",IF(MID(E967,LEN(E967)-2,1)="4","Ring",IF(MID(E967,LEN(E967)-2,1)="5","Anklet","")))))</x:f>
        <x:v>Earring</x:v>
      </x:c>
      <x:c r="G967" s="360">
        <x:v>1</x:v>
      </x:c>
      <x:c r="H967" s="448" t="s">
        <x:v>7755</x:v>
      </x:c>
    </x:row>
    <x:row r="968" spans="3:8">
      <x:c r="C968" s="396" t="s">
        <x:v>1830</x:v>
      </x:c>
      <x:c r="D968" s="230" t="s">
        <x:v>4958</x:v>
      </x:c>
      <x:c r="E968" s="349" t="s">
        <x:v>1830</x:v>
      </x:c>
      <x:c r="F968" s="350" t="str">
        <x:f>IF(MID(E968,LEN(E968)-2,1)="1","Earring",IF(MID(E968,LEN(E968)-2,1)="2","Necklace",IF(MID(E968,LEN(E968)-2,1)="3","Bracelet",IF(MID(E968,LEN(E968)-2,1)="4","Ring",IF(MID(E968,LEN(E968)-2,1)="5","Anklet","")))))</x:f>
        <x:v>Earring</x:v>
      </x:c>
      <x:c r="G968" s="350">
        <x:v>1</x:v>
      </x:c>
      <x:c r="H968" s="448" t="s">
        <x:v>4958</x:v>
      </x:c>
    </x:row>
    <x:row r="969" spans="3:8">
      <x:c r="C969" s="396" t="s">
        <x:v>4136</x:v>
      </x:c>
      <x:c r="D969" s="230" t="s">
        <x:v>4958</x:v>
      </x:c>
      <x:c r="E969" s="639" t="s">
        <x:v>4136</x:v>
      </x:c>
      <x:c r="F969" s="640" t="str">
        <x:f>IF(MID(E969,LEN(E969)-2,1)="1","Earring",IF(MID(E969,LEN(E969)-2,1)="2","Necklace",IF(MID(E969,LEN(E969)-2,1)="3","Bracelet",IF(MID(E969,LEN(E969)-2,1)="4","Ring",IF(MID(E969,LEN(E969)-2,1)="5","Anklet","")))))</x:f>
        <x:v>Necklace</x:v>
      </x:c>
      <x:c r="G969" s="640">
        <x:v>1</x:v>
      </x:c>
      <x:c r="H969" s="448" t="s">
        <x:v>4958</x:v>
      </x:c>
    </x:row>
    <x:row r="970" spans="3:8">
      <x:c r="C970" s="396" t="s">
        <x:v>8915</x:v>
      </x:c>
      <x:c r="D970" s="230" t="s">
        <x:v>4958</x:v>
      </x:c>
      <x:c r="E970" s="233" t="s">
        <x:v>8915</x:v>
      </x:c>
      <x:c r="F970" s="234" t="str">
        <x:f>IF(MID(E970,LEN(E970)-2,1)="1","Earring",IF(MID(E970,LEN(E970)-2,1)="2","Necklace",IF(MID(E970,LEN(E970)-2,1)="3","Bracelet",IF(MID(E970,LEN(E970)-2,1)="4","Ring",IF(MID(E970,LEN(E970)-2,1)="5","Anklet","")))))</x:f>
        <x:v>Bracelet</x:v>
      </x:c>
      <x:c r="G970" s="234">
        <x:v>1</x:v>
      </x:c>
      <x:c r="H970" s="448" t="s">
        <x:v>4958</x:v>
      </x:c>
    </x:row>
    <x:row r="971" spans="3:8">
      <x:c r="C971" s="396" t="s">
        <x:v>4678</x:v>
      </x:c>
      <x:c r="D971" s="230" t="s">
        <x:v>4958</x:v>
      </x:c>
      <x:c r="E971" s="359" t="s">
        <x:v>4678</x:v>
      </x:c>
      <x:c r="F971" s="360" t="str">
        <x:f>IF(MID(E971,LEN(E971)-2,1)="1","Earring",IF(MID(E971,LEN(E971)-2,1)="2","Necklace",IF(MID(E971,LEN(E971)-2,1)="3","Bracelet",IF(MID(E971,LEN(E971)-2,1)="4","Ring",IF(MID(E971,LEN(E971)-2,1)="5","Anklet","")))))</x:f>
        <x:v>Earring</x:v>
      </x:c>
      <x:c r="G971" s="360">
        <x:v>1</x:v>
      </x:c>
      <x:c r="H971" s="448" t="s">
        <x:v>4958</x:v>
      </x:c>
    </x:row>
    <x:row r="972" spans="3:8">
      <x:c r="C972" s="396" t="s">
        <x:v>4491</x:v>
      </x:c>
      <x:c r="D972" s="230" t="s">
        <x:v>7755</x:v>
      </x:c>
      <x:c r="E972" s="195" t="s">
        <x:v>4491</x:v>
      </x:c>
      <x:c r="F972" s="194" t="str">
        <x:f>IF(MID(E972,LEN(E972)-2,1)="1","Earring",IF(MID(E972,LEN(E972)-2,1)="2","Necklace",IF(MID(E972,LEN(E972)-2,1)="3","Bracelet",IF(MID(E972,LEN(E972)-2,1)="4","Ring",IF(MID(E972,LEN(E972)-2,1)="5","Anklet","")))))</x:f>
        <x:v>Bracelet</x:v>
      </x:c>
      <x:c r="G972" s="194">
        <x:v>1</x:v>
      </x:c>
      <x:c r="H972" s="448" t="s">
        <x:v>7755</x:v>
      </x:c>
    </x:row>
    <x:row r="973" spans="1:8">
      <x:c r="A973" s="397">
        <x:v>45993</x:v>
      </x:c>
      <x:c r="B973" s="230" t="s">
        <x:v>7779</x:v>
      </x:c>
      <x:c r="C973" s="396" t="s">
        <x:v>4426</x:v>
      </x:c>
      <x:c r="D973" s="230" t="s">
        <x:v>4958</x:v>
      </x:c>
      <x:c r="E973" s="195" t="s">
        <x:v>4426</x:v>
      </x:c>
      <x:c r="F973" s="194" t="str">
        <x:f>IF(MID(E973,LEN(E973)-2,1)="1","Earring",IF(MID(E973,LEN(E973)-2,1)="2","Necklace",IF(MID(E973,LEN(E973)-2,1)="3","Bracelet",IF(MID(E973,LEN(E973)-2,1)="4","Ring",IF(MID(E973,LEN(E973)-2,1)="5","Anklet","")))))</x:f>
        <x:v>Bracelet</x:v>
      </x:c>
      <x:c r="G973" s="194">
        <x:v>1</x:v>
      </x:c>
      <x:c r="H973" s="448" t="s">
        <x:v>4958</x:v>
      </x:c>
    </x:row>
    <x:row r="974" spans="3:8">
      <x:c r="C974" s="396" t="s">
        <x:v>3453</x:v>
      </x:c>
      <x:c r="D974" s="230" t="s">
        <x:v>4958</x:v>
      </x:c>
      <x:c r="E974" s="195" t="s">
        <x:v>3453</x:v>
      </x:c>
      <x:c r="F974" s="194" t="str">
        <x:f>IF(MID(E974,LEN(E974)-2,1)="1","Earring",IF(MID(E974,LEN(E974)-2,1)="2","Necklace",IF(MID(E974,LEN(E974)-2,1)="3","Bracelet",IF(MID(E974,LEN(E974)-2,1)="4","Ring",IF(MID(E974,LEN(E974)-2,1)="5","Anklet","")))))</x:f>
        <x:v>Necklace</x:v>
      </x:c>
      <x:c r="G974" s="194">
        <x:v>1</x:v>
      </x:c>
      <x:c r="H974" s="448" t="s">
        <x:v>4958</x:v>
      </x:c>
    </x:row>
    <x:row r="975" spans="3:8">
      <x:c r="C975" s="396" t="s">
        <x:v>4566</x:v>
      </x:c>
      <x:c r="D975" s="230" t="s">
        <x:v>4958</x:v>
      </x:c>
      <x:c r="E975" s="319" t="s">
        <x:v>4566</x:v>
      </x:c>
      <x:c r="F975" s="320" t="str">
        <x:f>IF(MID(E975,LEN(E975)-2,1)="1","Earring",IF(MID(E975,LEN(E975)-2,1)="2","Necklace",IF(MID(E975,LEN(E975)-2,1)="3","Bracelet",IF(MID(E975,LEN(E975)-2,1)="4","Ring",IF(MID(E975,LEN(E975)-2,1)="5","Anklet","")))))</x:f>
        <x:v>Earring</x:v>
      </x:c>
      <x:c r="G975" s="320">
        <x:v>1</x:v>
      </x:c>
      <x:c r="H975" s="448" t="s">
        <x:v>4958</x:v>
      </x:c>
    </x:row>
    <x:row r="976" spans="3:8">
      <x:c r="C976" s="396" t="s">
        <x:v>6881</x:v>
      </x:c>
      <x:c r="D976" s="230" t="s">
        <x:v>7755</x:v>
      </x:c>
      <x:c r="E976" s="195" t="s">
        <x:v>6881</x:v>
      </x:c>
      <x:c r="F976" s="194" t="s">
        <x:v>3016</x:v>
      </x:c>
      <x:c r="G976" s="194">
        <x:v>1</x:v>
      </x:c>
      <x:c r="H976" s="448" t="s">
        <x:v>7755</x:v>
      </x:c>
    </x:row>
    <x:row r="977" spans="3:8">
      <x:c r="C977" s="396" t="s">
        <x:v>8327</x:v>
      </x:c>
      <x:c r="D977" s="230" t="s">
        <x:v>7755</x:v>
      </x:c>
      <x:c r="E977" s="195" t="s">
        <x:v>8327</x:v>
      </x:c>
      <x:c r="F977" s="194" t="str">
        <x:f>IF(MID(E977,LEN(E977)-2,1)="1","Earring",IF(MID(E977,LEN(E977)-2,1)="2","Necklace",IF(MID(E977,LEN(E977)-2,1)="3","Bracelet",IF(MID(E977,LEN(E977)-2,1)="4","Ring",IF(MID(E977,LEN(E977)-2,1)="5","Anklet","")))))</x:f>
        <x:v>Ring</x:v>
      </x:c>
      <x:c r="G977" s="194">
        <x:v>1</x:v>
      </x:c>
      <x:c r="H977" s="448" t="s">
        <x:v>7755</x:v>
      </x:c>
    </x:row>
    <x:row r="978" spans="3:8">
      <x:c r="C978" s="396" t="s">
        <x:v>9153</x:v>
      </x:c>
      <x:c r="D978" s="230" t="s">
        <x:v>4958</x:v>
      </x:c>
      <x:c r="E978" s="195" t="s">
        <x:v>9153</x:v>
      </x:c>
      <x:c r="F978" s="194" t="str">
        <x:f>IF(MID(E978,LEN(E978)-2,1)="1","Earring",IF(MID(E978,LEN(E978)-2,1)="2","Necklace",IF(MID(E978,LEN(E978)-2,1)="3","Bracelet",IF(MID(E978,LEN(E978)-2,1)="4","Ring",IF(MID(E978,LEN(E978)-2,1)="5","Anklet","")))))</x:f>
        <x:v>Ring</x:v>
      </x:c>
      <x:c r="G978" s="194">
        <x:v>1</x:v>
      </x:c>
      <x:c r="H978" s="448" t="s">
        <x:v>4958</x:v>
      </x:c>
    </x:row>
    <x:row r="979" spans="3:8">
      <x:c r="C979" s="396" t="s">
        <x:v>8722</x:v>
      </x:c>
      <x:c r="D979" s="230" t="s">
        <x:v>7755</x:v>
      </x:c>
      <x:c r="E979" s="647" t="s">
        <x:v>8722</x:v>
      </x:c>
      <x:c r="F979" s="648" t="str">
        <x:f>IF(MID(E979,LEN(E979)-2,1)="1","Earring",IF(MID(E979,LEN(E979)-2,1)="2","Necklace",IF(MID(E979,LEN(E979)-2,1)="3","Bracelet",IF(MID(E979,LEN(E979)-2,1)="4","Ring",IF(MID(E979,LEN(E979)-2,1)="5","Anklet","")))))</x:f>
        <x:v>Bracelet</x:v>
      </x:c>
      <x:c r="G979" s="648">
        <x:v>1</x:v>
      </x:c>
      <x:c r="H979" s="448" t="s">
        <x:v>7755</x:v>
      </x:c>
    </x:row>
    <x:row r="980" spans="3:8">
      <x:c r="C980" s="396" t="s">
        <x:v>8120</x:v>
      </x:c>
      <x:c r="D980" s="230" t="s">
        <x:v>7755</x:v>
      </x:c>
      <x:c r="E980" s="643" t="s">
        <x:v>8120</x:v>
      </x:c>
      <x:c r="F980" s="644" t="str">
        <x:f>IF(MID(E980,LEN(E980)-2,1)="1","Earring",IF(MID(E980,LEN(E980)-2,1)="2","Necklace",IF(MID(E980,LEN(E980)-2,1)="3","Bracelet",IF(MID(E980,LEN(E980)-2,1)="4","Ring",IF(MID(E980,LEN(E980)-2,1)="5","Anklet","")))))</x:f>
        <x:v>Bracelet</x:v>
      </x:c>
      <x:c r="G980" s="644">
        <x:v>1</x:v>
      </x:c>
      <x:c r="H980" s="448" t="s">
        <x:v>7755</x:v>
      </x:c>
    </x:row>
    <x:row r="981" spans="3:8">
      <x:c r="C981" s="396" t="s">
        <x:v>5764</x:v>
      </x:c>
      <x:c r="D981" s="230" t="s">
        <x:v>7755</x:v>
      </x:c>
      <x:c r="E981" s="645" t="s">
        <x:v>5764</x:v>
      </x:c>
      <x:c r="F981" s="646" t="str">
        <x:f>IF(MID(E981,LEN(E981)-2,1)="1","Earring",IF(MID(E981,LEN(E981)-2,1)="2","Necklace",IF(MID(E981,LEN(E981)-2,1)="3","Bracelet",IF(MID(E981,LEN(E981)-2,1)="4","Ring",IF(MID(E981,LEN(E981)-2,1)="5","Anklet","")))))</x:f>
        <x:v>Bracelet</x:v>
      </x:c>
      <x:c r="G981" s="646">
        <x:v>1</x:v>
      </x:c>
      <x:c r="H981" s="448" t="s">
        <x:v>7755</x:v>
      </x:c>
    </x:row>
    <x:row r="982" spans="3:8">
      <x:c r="C982" s="396" t="s">
        <x:v>6646</x:v>
      </x:c>
      <x:c r="D982" s="230" t="s">
        <x:v>7755</x:v>
      </x:c>
      <x:c r="E982" s="641" t="s">
        <x:v>6646</x:v>
      </x:c>
      <x:c r="F982" s="642" t="str">
        <x:f>IF(MID(E982,LEN(E982)-2,1)="1","Earring",IF(MID(E982,LEN(E982)-2,1)="2","Necklace",IF(MID(E982,LEN(E982)-2,1)="3","Bracelet",IF(MID(E982,LEN(E982)-2,1)="4","Ring",IF(MID(E982,LEN(E982)-2,1)="5","Anklet","")))))</x:f>
        <x:v>Bracelet</x:v>
      </x:c>
      <x:c r="G982" s="642">
        <x:v>3</x:v>
      </x:c>
      <x:c r="H982" s="448" t="s">
        <x:v>7755</x:v>
      </x:c>
    </x:row>
    <x:row r="983" spans="3:8">
      <x:c r="C983" s="396" t="s">
        <x:v>4646</x:v>
      </x:c>
      <x:c r="D983" s="230" t="s">
        <x:v>7755</x:v>
      </x:c>
      <x:c r="E983" s="195" t="s">
        <x:v>4646</x:v>
      </x:c>
      <x:c r="F983" s="194" t="str">
        <x:f>IF(MID(E983,LEN(E983)-2,1)="1","Earring",IF(MID(E983,LEN(E983)-2,1)="2","Necklace",IF(MID(E983,LEN(E983)-2,1)="3","Bracelet",IF(MID(E983,LEN(E983)-2,1)="4","Ring",IF(MID(E983,LEN(E983)-2,1)="5","Anklet","")))))</x:f>
        <x:v>Earring</x:v>
      </x:c>
      <x:c r="G983" s="194">
        <x:v>1</x:v>
      </x:c>
      <x:c r="H983" s="448" t="s">
        <x:v>7755</x:v>
      </x:c>
    </x:row>
    <x:row r="984" spans="1:8">
      <x:c r="A984" s="397">
        <x:v>45994</x:v>
      </x:c>
      <x:c r="B984" s="230" t="s">
        <x:v>7762</x:v>
      </x:c>
      <x:c r="C984" s="396" t="s">
        <x:v>3366</x:v>
      </x:c>
      <x:c r="D984" s="230" t="s">
        <x:v>4958</x:v>
      </x:c>
      <x:c r="E984" s="195" t="s">
        <x:v>3366</x:v>
      </x:c>
      <x:c r="F984" s="194" t="str">
        <x:f>IF(MID(E984,LEN(E984)-2,1)="1","Earring",IF(MID(E984,LEN(E984)-2,1)="2","Necklace",IF(MID(E984,LEN(E984)-2,1)="3","Bracelet",IF(MID(E984,LEN(E984)-2,1)="4","Ring",IF(MID(E984,LEN(E984)-2,1)="5","Anklet","")))))</x:f>
        <x:v>Ring</x:v>
      </x:c>
      <x:c r="G984" s="194">
        <x:v>1</x:v>
      </x:c>
      <x:c r="H984" s="448" t="s">
        <x:v>4958</x:v>
      </x:c>
    </x:row>
    <x:row r="985" spans="3:8">
      <x:c r="C985" s="396" t="s">
        <x:v>4798</x:v>
      </x:c>
      <x:c r="D985" s="230" t="s">
        <x:v>7755</x:v>
      </x:c>
      <x:c r="E985" s="195" t="s">
        <x:v>4798</x:v>
      </x:c>
      <x:c r="F985" s="194" t="str">
        <x:f>IF(MID(E985,LEN(E985)-2,1)="1","Earring",IF(MID(E985,LEN(E985)-2,1)="2","Necklace",IF(MID(E985,LEN(E985)-2,1)="3","Bracelet",IF(MID(E985,LEN(E985)-2,1)="4","Ring",IF(MID(E985,LEN(E985)-2,1)="5","Anklet","")))))</x:f>
        <x:v>Earring</x:v>
      </x:c>
      <x:c r="G985" s="194">
        <x:v>1</x:v>
      </x:c>
      <x:c r="H985" s="448" t="s">
        <x:v>7755</x:v>
      </x:c>
    </x:row>
    <x:row r="986" spans="3:8">
      <x:c r="C986" s="396" t="s">
        <x:v>6647</x:v>
      </x:c>
      <x:c r="D986" s="230" t="s">
        <x:v>4958</x:v>
      </x:c>
      <x:c r="E986" s="195" t="s">
        <x:v>6647</x:v>
      </x:c>
      <x:c r="F986" s="194" t="str">
        <x:f>IF(MID(E986,LEN(E986)-2,1)="1","Earring",IF(MID(E986,LEN(E986)-2,1)="2","Necklace",IF(MID(E986,LEN(E986)-2,1)="3","Bracelet",IF(MID(E986,LEN(E986)-2,1)="4","Ring",IF(MID(E986,LEN(E986)-2,1)="5","Anklet","")))))</x:f>
        <x:v>Bracelet</x:v>
      </x:c>
      <x:c r="G986" s="194">
        <x:v>1</x:v>
      </x:c>
      <x:c r="H986" s="448" t="s">
        <x:v>4958</x:v>
      </x:c>
    </x:row>
    <x:row r="987" spans="3:8">
      <x:c r="C987" s="396" t="s">
        <x:v>6735</x:v>
      </x:c>
      <x:c r="D987" s="230" t="s">
        <x:v>7755</x:v>
      </x:c>
      <x:c r="E987" s="195" t="s">
        <x:v>6735</x:v>
      </x:c>
      <x:c r="F987" s="194" t="str">
        <x:f>IF(MID(E987,LEN(E987)-2,1)="1","Earring",IF(MID(E987,LEN(E987)-2,1)="2","Necklace",IF(MID(E987,LEN(E987)-2,1)="3","Bracelet",IF(MID(E987,LEN(E987)-2,1)="4","Ring",IF(MID(E987,LEN(E987)-2,1)="5","Anklet","")))))</x:f>
        <x:v>Necklace</x:v>
      </x:c>
      <x:c r="G987" s="194">
        <x:v>1</x:v>
      </x:c>
      <x:c r="H987" s="448" t="s">
        <x:v>7755</x:v>
      </x:c>
    </x:row>
    <x:row r="988" spans="3:8">
      <x:c r="C988" s="396" t="s">
        <x:v>6684</x:v>
      </x:c>
      <x:c r="D988" s="230" t="s">
        <x:v>4958</x:v>
      </x:c>
      <x:c r="E988" s="195" t="s">
        <x:v>6684</x:v>
      </x:c>
      <x:c r="F988" s="194" t="str">
        <x:f>IF(MID(E988,LEN(E988)-2,1)="1","Earring",IF(MID(E988,LEN(E988)-2,1)="2","Necklace",IF(MID(E988,LEN(E988)-2,1)="3","Bracelet",IF(MID(E988,LEN(E988)-2,1)="4","Ring",IF(MID(E988,LEN(E988)-2,1)="5","Anklet","")))))</x:f>
        <x:v>Ring</x:v>
      </x:c>
      <x:c r="G988" s="194">
        <x:v>1</x:v>
      </x:c>
      <x:c r="H988" s="448" t="s">
        <x:v>4958</x:v>
      </x:c>
    </x:row>
    <x:row r="989" spans="3:8">
      <x:c r="C989" s="396" t="s">
        <x:v>6713</x:v>
      </x:c>
      <x:c r="D989" s="230" t="s">
        <x:v>4958</x:v>
      </x:c>
      <x:c r="E989" s="359" t="s">
        <x:v>6713</x:v>
      </x:c>
      <x:c r="F989" s="360" t="str">
        <x:f>IF(MID(E989,LEN(E989)-2,1)="1","Earring",IF(MID(E989,LEN(E989)-2,1)="2","Necklace",IF(MID(E989,LEN(E989)-2,1)="3","Bracelet",IF(MID(E989,LEN(E989)-2,1)="4","Ring",IF(MID(E989,LEN(E989)-2,1)="5","Anklet","")))))</x:f>
        <x:v>Necklace</x:v>
      </x:c>
      <x:c r="G989" s="360">
        <x:v>1</x:v>
      </x:c>
      <x:c r="H989" s="448" t="s">
        <x:v>4958</x:v>
      </x:c>
    </x:row>
    <x:row r="990" spans="3:8">
      <x:c r="C990" s="396" t="s">
        <x:v>4672</x:v>
      </x:c>
      <x:c r="D990" s="230" t="s">
        <x:v>7755</x:v>
      </x:c>
      <x:c r="E990" s="195" t="s">
        <x:v>4672</x:v>
      </x:c>
      <x:c r="F990" s="194" t="str">
        <x:f>IF(MID(E990,LEN(E990)-2,1)="1","Earring",IF(MID(E990,LEN(E990)-2,1)="2","Necklace",IF(MID(E990,LEN(E990)-2,1)="3","Bracelet",IF(MID(E990,LEN(E990)-2,1)="4","Ring",IF(MID(E990,LEN(E990)-2,1)="5","Anklet","")))))</x:f>
        <x:v>Ring</x:v>
      </x:c>
      <x:c r="G990" s="194">
        <x:v>1</x:v>
      </x:c>
      <x:c r="H990" s="448" t="s">
        <x:v>7755</x:v>
      </x:c>
    </x:row>
    <x:row r="991" spans="3:8">
      <x:c r="C991" s="396" t="s">
        <x:v>6879</x:v>
      </x:c>
      <x:c r="D991" s="230" t="s">
        <x:v>4958</x:v>
      </x:c>
      <x:c r="E991" s="195" t="s">
        <x:v>6879</x:v>
      </x:c>
      <x:c r="F991" s="194" t="str">
        <x:f>IF(MID(E991,LEN(E991)-2,1)="1","Earring",IF(MID(E991,LEN(E991)-2,1)="2","Necklace",IF(MID(E991,LEN(E991)-2,1)="3","Bracelet",IF(MID(E991,LEN(E991)-2,1)="4","Ring",IF(MID(E991,LEN(E991)-2,1)="5","Anklet","")))))</x:f>
        <x:v>Earring</x:v>
      </x:c>
      <x:c r="G991" s="194">
        <x:v>1</x:v>
      </x:c>
      <x:c r="H991" s="448" t="s">
        <x:v>4958</x:v>
      </x:c>
    </x:row>
    <x:row r="992" spans="3:8">
      <x:c r="C992" s="396" t="s">
        <x:v>6602</x:v>
      </x:c>
      <x:c r="D992" s="230" t="s">
        <x:v>4958</x:v>
      </x:c>
      <x:c r="E992" s="195" t="s">
        <x:v>6602</x:v>
      </x:c>
      <x:c r="F992" s="194" t="str">
        <x:f>IF(MID(E992,LEN(E992)-2,1)="1","Earring",IF(MID(E992,LEN(E992)-2,1)="2","Necklace",IF(MID(E992,LEN(E992)-2,1)="3","Bracelet",IF(MID(E992,LEN(E992)-2,1)="4","Ring",IF(MID(E992,LEN(E992)-2,1)="5","Anklet","")))))</x:f>
        <x:v>Earring</x:v>
      </x:c>
      <x:c r="G992" s="194">
        <x:v>1</x:v>
      </x:c>
      <x:c r="H992" s="448" t="s">
        <x:v>4958</x:v>
      </x:c>
    </x:row>
    <x:row r="993" spans="5:9">
      <x:c r="E993" s="195" t="s">
        <x:v>9071</x:v>
      </x:c>
      <x:c r="F993" s="194" t="str">
        <x:f>IF(MID(E993,LEN(E993)-2,1)="1","Earring",IF(MID(E993,LEN(E993)-2,1)="2","Necklace",IF(MID(E993,LEN(E993)-2,1)="3","Bracelet",IF(MID(E993,LEN(E993)-2,1)="4","Ring",IF(MID(E993,LEN(E993)-2,1)="5","Anklet","")))))</x:f>
        <x:v>Ring</x:v>
      </x:c>
      <x:c r="G993" s="194">
        <x:v>1</x:v>
      </x:c>
      <x:c r="H993" s="448" t="s">
        <x:v>7755</x:v>
      </x:c>
      <x:c r="I993" s="162" t="s">
        <x:v>440</x:v>
      </x:c>
    </x:row>
    <x:row r="994" spans="5:9">
      <x:c r="E994" s="195" t="s">
        <x:v>4106</x:v>
      </x:c>
      <x:c r="F994" s="194" t="str">
        <x:f>IF(MID(E994,LEN(E994)-2,1)="1","Earring",IF(MID(E994,LEN(E994)-2,1)="2","Necklace",IF(MID(E994,LEN(E994)-2,1)="3","Bracelet",IF(MID(E994,LEN(E994)-2,1)="4","Ring",IF(MID(E994,LEN(E994)-2,1)="5","Anklet","")))))</x:f>
        <x:v>Earring</x:v>
      </x:c>
      <x:c r="G994" s="194">
        <x:v>1</x:v>
      </x:c>
      <x:c r="H994" s="448" t="s">
        <x:v>4958</x:v>
      </x:c>
      <x:c r="I994" s="117" t="s">
        <x:v>2700</x:v>
      </x:c>
    </x:row>
    <x:row r="995" spans="1:8">
      <x:c r="A995" s="397">
        <x:v>45995</x:v>
      </x:c>
      <x:c r="B995" s="230" t="s">
        <x:v>7753</x:v>
      </x:c>
      <x:c r="C995" s="396" t="s">
        <x:v>3373</x:v>
      </x:c>
      <x:c r="D995" s="230" t="s">
        <x:v>7755</x:v>
      </x:c>
      <x:c r="E995" s="195" t="s">
        <x:v>3373</x:v>
      </x:c>
      <x:c r="F995" s="194" t="str">
        <x:f>IF(MID(E995,LEN(E995)-2,1)="1","Earring",IF(MID(E995,LEN(E995)-2,1)="2","Necklace",IF(MID(E995,LEN(E995)-2,1)="3","Bracelet",IF(MID(E995,LEN(E995)-2,1)="4","Ring",IF(MID(E995,LEN(E995)-2,1)="5","Anklet","")))))</x:f>
        <x:v>Necklace</x:v>
      </x:c>
      <x:c r="G995" s="194">
        <x:v>1</x:v>
      </x:c>
      <x:c r="H995" s="448" t="s">
        <x:v>7755</x:v>
      </x:c>
    </x:row>
    <x:row r="996" spans="3:8">
      <x:c r="C996" s="396" t="s">
        <x:v>6124</x:v>
      </x:c>
      <x:c r="D996" s="230" t="s">
        <x:v>7755</x:v>
      </x:c>
      <x:c r="E996" s="355" t="s">
        <x:v>6124</x:v>
      </x:c>
      <x:c r="F996" s="356" t="str">
        <x:f>IF(MID(E996,LEN(E996)-2,1)="1","Earring",IF(MID(E996,LEN(E996)-2,1)="2","Necklace",IF(MID(E996,LEN(E996)-2,1)="3","Bracelet",IF(MID(E996,LEN(E996)-2,1)="4","Ring",IF(MID(E996,LEN(E996)-2,1)="5","Anklet","")))))</x:f>
        <x:v>Earring</x:v>
      </x:c>
      <x:c r="G996" s="356">
        <x:v>1</x:v>
      </x:c>
      <x:c r="H996" s="448" t="s">
        <x:v>7755</x:v>
      </x:c>
    </x:row>
    <x:row r="997" spans="3:8">
      <x:c r="C997" s="396" t="s">
        <x:v>4730</x:v>
      </x:c>
      <x:c r="D997" s="230" t="s">
        <x:v>7755</x:v>
      </x:c>
      <x:c r="E997" s="658" t="s">
        <x:v>4730</x:v>
      </x:c>
      <x:c r="F997" s="659" t="str">
        <x:f>IF(MID(E997,LEN(E997)-2,1)="1","Earring",IF(MID(E997,LEN(E997)-2,1)="2","Necklace",IF(MID(E997,LEN(E997)-2,1)="3","Bracelet",IF(MID(E997,LEN(E997)-2,1)="4","Ring",IF(MID(E997,LEN(E997)-2,1)="5","Anklet","")))))</x:f>
        <x:v>Earring</x:v>
      </x:c>
      <x:c r="G997" s="659">
        <x:v>1</x:v>
      </x:c>
      <x:c r="H997" s="448" t="s">
        <x:v>7755</x:v>
      </x:c>
    </x:row>
    <x:row r="998" spans="3:8">
      <x:c r="C998" s="396" t="s">
        <x:v>8577</x:v>
      </x:c>
      <x:c r="D998" s="230" t="s">
        <x:v>7755</x:v>
      </x:c>
      <x:c r="E998" s="195" t="s">
        <x:v>8577</x:v>
      </x:c>
      <x:c r="F998" s="194" t="str">
        <x:f>IF(MID(E998,LEN(E998)-2,1)="1","Earring",IF(MID(E998,LEN(E998)-2,1)="2","Necklace",IF(MID(E998,LEN(E998)-2,1)="3","Bracelet",IF(MID(E998,LEN(E998)-2,1)="4","Ring",IF(MID(E998,LEN(E998)-2,1)="5","Anklet","")))))</x:f>
        <x:v>Earring</x:v>
      </x:c>
      <x:c r="G998" s="194">
        <x:v>1</x:v>
      </x:c>
      <x:c r="H998" s="448" t="s">
        <x:v>7755</x:v>
      </x:c>
    </x:row>
    <x:row r="999" spans="3:8">
      <x:c r="C999" s="396" t="s">
        <x:v>6258</x:v>
      </x:c>
      <x:c r="D999" s="230" t="s">
        <x:v>7755</x:v>
      </x:c>
      <x:c r="E999" s="355" t="s">
        <x:v>6258</x:v>
      </x:c>
      <x:c r="F999" s="356" t="str">
        <x:f>IF(MID(E999,LEN(E999)-2,1)="1","Earring",IF(MID(E999,LEN(E999)-2,1)="2","Necklace",IF(MID(E999,LEN(E999)-2,1)="3","Bracelet",IF(MID(E999,LEN(E999)-2,1)="4","Ring",IF(MID(E999,LEN(E999)-2,1)="5","Anklet","")))))</x:f>
        <x:v>Bracelet</x:v>
      </x:c>
      <x:c r="G999" s="356">
        <x:v>1</x:v>
      </x:c>
      <x:c r="H999" s="448" t="s">
        <x:v>7755</x:v>
      </x:c>
    </x:row>
    <x:row r="1000" spans="3:8">
      <x:c r="C1000" s="396" t="s">
        <x:v>6640</x:v>
      </x:c>
      <x:c r="D1000" s="230" t="s">
        <x:v>7755</x:v>
      </x:c>
      <x:c r="E1000" s="346" t="s">
        <x:v>6640</x:v>
      </x:c>
      <x:c r="F1000" s="347" t="str">
        <x:f>IF(MID(E1000,LEN(E1000)-2,1)="1","Earring",IF(MID(E1000,LEN(E1000)-2,1)="2","Necklace",IF(MID(E1000,LEN(E1000)-2,1)="3","Bracelet",IF(MID(E1000,LEN(E1000)-2,1)="4","Ring",IF(MID(E1000,LEN(E1000)-2,1)="5","Anklet","")))))</x:f>
        <x:v>Earring</x:v>
      </x:c>
      <x:c r="G1000" s="347">
        <x:v>1</x:v>
      </x:c>
      <x:c r="H1000" s="448" t="s">
        <x:v>7755</x:v>
      </x:c>
    </x:row>
    <x:row r="1001" spans="3:8">
      <x:c r="C1001" s="396" t="s">
        <x:v>6888</x:v>
      </x:c>
      <x:c r="D1001" s="230" t="s">
        <x:v>4958</x:v>
      </x:c>
      <x:c r="E1001" s="195" t="s">
        <x:v>6888</x:v>
      </x:c>
      <x:c r="F1001" s="194" t="str">
        <x:f>IF(MID(E1001,LEN(E1001)-2,1)="1","Earring",IF(MID(E1001,LEN(E1001)-2,1)="2","Necklace",IF(MID(E1001,LEN(E1001)-2,1)="3","Bracelet",IF(MID(E1001,LEN(E1001)-2,1)="4","Ring",IF(MID(E1001,LEN(E1001)-2,1)="5","Anklet","")))))</x:f>
        <x:v>Earring</x:v>
      </x:c>
      <x:c r="G1001" s="194">
        <x:v>1</x:v>
      </x:c>
      <x:c r="H1001" s="448" t="s">
        <x:v>4958</x:v>
      </x:c>
    </x:row>
    <x:row r="1002" spans="3:8">
      <x:c r="C1002" s="396" t="s">
        <x:v>4715</x:v>
      </x:c>
      <x:c r="D1002" s="230" t="s">
        <x:v>4958</x:v>
      </x:c>
      <x:c r="E1002" s="355" t="s">
        <x:v>4715</x:v>
      </x:c>
      <x:c r="F1002" s="356" t="str">
        <x:f>IF(MID(E1002,LEN(E1002)-2,1)="1","Earring",IF(MID(E1002,LEN(E1002)-2,1)="2","Necklace",IF(MID(E1002,LEN(E1002)-2,1)="3","Bracelet",IF(MID(E1002,LEN(E1002)-2,1)="4","Ring",IF(MID(E1002,LEN(E1002)-2,1)="5","Anklet","")))))</x:f>
        <x:v>Earring</x:v>
      </x:c>
      <x:c r="G1002" s="356">
        <x:v>1</x:v>
      </x:c>
      <x:c r="H1002" s="448" t="s">
        <x:v>4958</x:v>
      </x:c>
    </x:row>
    <x:row r="1003" spans="3:8">
      <x:c r="C1003" s="396" t="s">
        <x:v>8645</x:v>
      </x:c>
      <x:c r="D1003" s="230" t="s">
        <x:v>7755</x:v>
      </x:c>
      <x:c r="E1003" s="367" t="s">
        <x:v>8645</x:v>
      </x:c>
      <x:c r="F1003" s="368" t="str">
        <x:f>IF(MID(E1003,LEN(E1003)-2,1)="1","Earring",IF(MID(E1003,LEN(E1003)-2,1)="2","Necklace",IF(MID(E1003,LEN(E1003)-2,1)="3","Bracelet",IF(MID(E1003,LEN(E1003)-2,1)="4","Ring",IF(MID(E1003,LEN(E1003)-2,1)="5","Anklet","")))))</x:f>
        <x:v>Necklace</x:v>
      </x:c>
      <x:c r="G1003" s="368">
        <x:v>1</x:v>
      </x:c>
      <x:c r="H1003" s="448" t="s">
        <x:v>7755</x:v>
      </x:c>
    </x:row>
    <x:row r="1004" spans="3:8">
      <x:c r="C1004" s="396" t="s">
        <x:v>2319</x:v>
      </x:c>
      <x:c r="D1004" s="230" t="s">
        <x:v>4958</x:v>
      </x:c>
      <x:c r="E1004" s="195" t="s">
        <x:v>2319</x:v>
      </x:c>
      <x:c r="F1004" s="194" t="str">
        <x:f>IF(MID(E1004,LEN(E1004)-2,1)="1","Earring",IF(MID(E1004,LEN(E1004)-2,1)="2","Necklace",IF(MID(E1004,LEN(E1004)-2,1)="3","Bracelet",IF(MID(E1004,LEN(E1004)-2,1)="4","Ring",IF(MID(E1004,LEN(E1004)-2,1)="5","Anklet","")))))</x:f>
        <x:v>Necklace</x:v>
      </x:c>
      <x:c r="G1004" s="194">
        <x:v>1</x:v>
      </x:c>
      <x:c r="H1004" s="448" t="s">
        <x:v>4958</x:v>
      </x:c>
    </x:row>
    <x:row r="1005" spans="3:8">
      <x:c r="C1005" s="396" t="s">
        <x:v>9067</x:v>
      </x:c>
      <x:c r="D1005" s="230" t="s">
        <x:v>4958</x:v>
      </x:c>
      <x:c r="E1005" s="233" t="s">
        <x:v>9067</x:v>
      </x:c>
      <x:c r="F1005" s="234" t="str">
        <x:f>IF(MID(E1005,LEN(E1005)-2,1)="1","Earring",IF(MID(E1005,LEN(E1005)-2,1)="2","Necklace",IF(MID(E1005,LEN(E1005)-2,1)="3","Bracelet",IF(MID(E1005,LEN(E1005)-2,1)="4","Ring",IF(MID(E1005,LEN(E1005)-2,1)="5","Anklet","")))))</x:f>
        <x:v>Earring</x:v>
      </x:c>
      <x:c r="G1005" s="234">
        <x:v>1</x:v>
      </x:c>
      <x:c r="H1005" s="448" t="s">
        <x:v>4958</x:v>
      </x:c>
    </x:row>
    <x:row r="1006" spans="1:8">
      <x:c r="A1006" s="397">
        <x:v>45996</x:v>
      </x:c>
      <x:c r="B1006" s="230" t="s">
        <x:v>7716</x:v>
      </x:c>
      <x:c r="C1006" s="396" t="s">
        <x:v>2331</x:v>
      </x:c>
      <x:c r="D1006" s="230" t="s">
        <x:v>7755</x:v>
      </x:c>
      <x:c r="E1006" s="195" t="s">
        <x:v>2331</x:v>
      </x:c>
      <x:c r="F1006" s="116" t="s">
        <x:v>6843</x:v>
      </x:c>
      <x:c r="G1006" s="194">
        <x:v>2</x:v>
      </x:c>
      <x:c r="H1006" s="448" t="s">
        <x:v>7755</x:v>
      </x:c>
    </x:row>
    <x:row r="1007" spans="3:8">
      <x:c r="C1007" s="396" t="s">
        <x:v>9091</x:v>
      </x:c>
      <x:c r="D1007" s="230" t="s">
        <x:v>4958</x:v>
      </x:c>
      <x:c r="E1007" s="660" t="s">
        <x:v>9091</x:v>
      </x:c>
      <x:c r="F1007" s="661" t="str">
        <x:f>IF(MID(E1007,LEN(E1007)-2,1)="1","Earring",IF(MID(E1007,LEN(E1007)-2,1)="2","Necklace",IF(MID(E1007,LEN(E1007)-2,1)="3","Bracelet",IF(MID(E1007,LEN(E1007)-2,1)="4","Ring",IF(MID(E1007,LEN(E1007)-2,1)="5","Anklet","")))))</x:f>
        <x:v>Ring</x:v>
      </x:c>
      <x:c r="G1007" s="661">
        <x:v>1</x:v>
      </x:c>
      <x:c r="H1007" s="448" t="s">
        <x:v>4958</x:v>
      </x:c>
    </x:row>
    <x:row r="1008" spans="3:8">
      <x:c r="C1008" s="396" t="s">
        <x:v>4485</x:v>
      </x:c>
      <x:c r="D1008" s="230" t="s">
        <x:v>4958</x:v>
      </x:c>
      <x:c r="E1008" s="400" t="s">
        <x:v>4485</x:v>
      </x:c>
      <x:c r="F1008" s="401" t="str">
        <x:f>IF(MID(E1008,LEN(E1008)-2,1)="1","Earring",IF(MID(E1008,LEN(E1008)-2,1)="2","Necklace",IF(MID(E1008,LEN(E1008)-2,1)="3","Bracelet",IF(MID(E1008,LEN(E1008)-2,1)="4","Ring",IF(MID(E1008,LEN(E1008)-2,1)="5","Anklet","")))))</x:f>
        <x:v>Earring</x:v>
      </x:c>
      <x:c r="G1008" s="401">
        <x:v>1</x:v>
      </x:c>
      <x:c r="H1008" s="448" t="s">
        <x:v>4958</x:v>
      </x:c>
    </x:row>
    <x:row r="1009" spans="3:8">
      <x:c r="C1009" s="396" t="s">
        <x:v>4125</x:v>
      </x:c>
      <x:c r="D1009" s="230" t="s">
        <x:v>4958</x:v>
      </x:c>
      <x:c r="E1009" s="195" t="s">
        <x:v>4125</x:v>
      </x:c>
      <x:c r="F1009" s="194" t="str">
        <x:f>IF(MID(E1009,LEN(E1009)-2,1)="1","Earring",IF(MID(E1009,LEN(E1009)-2,1)="2","Necklace",IF(MID(E1009,LEN(E1009)-2,1)="3","Bracelet",IF(MID(E1009,LEN(E1009)-2,1)="4","Ring",IF(MID(E1009,LEN(E1009)-2,1)="5","Anklet","")))))</x:f>
        <x:v>Earring</x:v>
      </x:c>
      <x:c r="G1009" s="194">
        <x:v>2</x:v>
      </x:c>
      <x:c r="H1009" s="448" t="s">
        <x:v>4958</x:v>
      </x:c>
    </x:row>
    <x:row r="1010" spans="5:9">
      <x:c r="E1010" s="195" t="s">
        <x:v>4496</x:v>
      </x:c>
      <x:c r="F1010" s="194" t="str">
        <x:f>IF(MID(E1010,LEN(E1010)-2,1)="1","Earring",IF(MID(E1010,LEN(E1010)-2,1)="2","Necklace",IF(MID(E1010,LEN(E1010)-2,1)="3","Bracelet",IF(MID(E1010,LEN(E1010)-2,1)="4","Ring",IF(MID(E1010,LEN(E1010)-2,1)="5","Anklet","")))))</x:f>
        <x:v>Earring</x:v>
      </x:c>
      <x:c r="G1010" s="194">
        <x:v>1</x:v>
      </x:c>
      <x:c r="H1010" s="448" t="s">
        <x:v>4958</x:v>
      </x:c>
      <x:c r="I1010" s="116" t="s">
        <x:v>2435</x:v>
      </x:c>
    </x:row>
    <x:row r="1011" spans="1:8">
      <x:c r="A1011" s="397">
        <x:v>45997</x:v>
      </x:c>
      <x:c r="B1011" s="230" t="s">
        <x:v>7734</x:v>
      </x:c>
      <x:c r="C1011" s="396" t="s">
        <x:v>6707</x:v>
      </x:c>
      <x:c r="D1011" s="230" t="s">
        <x:v>7755</x:v>
      </x:c>
      <x:c r="E1011" s="195" t="s">
        <x:v>6707</x:v>
      </x:c>
      <x:c r="F1011" s="194" t="str">
        <x:f>IF(MID(E1011,LEN(E1011)-2,1)="1","Earring",IF(MID(E1011,LEN(E1011)-2,1)="2","Necklace",IF(MID(E1011,LEN(E1011)-2,1)="3","Bracelet",IF(MID(E1011,LEN(E1011)-2,1)="4","Ring",IF(MID(E1011,LEN(E1011)-2,1)="5","Anklet","")))))</x:f>
        <x:v>Earring</x:v>
      </x:c>
      <x:c r="G1011" s="194">
        <x:v>1</x:v>
      </x:c>
      <x:c r="H1011" s="448" t="s">
        <x:v>7755</x:v>
      </x:c>
    </x:row>
    <x:row r="1012" spans="3:8">
      <x:c r="C1012" s="396" t="s">
        <x:v>3311</x:v>
      </x:c>
      <x:c r="D1012" s="230" t="s">
        <x:v>4958</x:v>
      </x:c>
      <x:c r="E1012" s="355" t="s">
        <x:v>3311</x:v>
      </x:c>
      <x:c r="F1012" s="356" t="str">
        <x:f>IF(MID(E1012,LEN(E1012)-2,1)="1","Earring",IF(MID(E1012,LEN(E1012)-2,1)="2","Necklace",IF(MID(E1012,LEN(E1012)-2,1)="3","Bracelet",IF(MID(E1012,LEN(E1012)-2,1)="4","Ring",IF(MID(E1012,LEN(E1012)-2,1)="5","Anklet","")))))</x:f>
        <x:v>Earring</x:v>
      </x:c>
      <x:c r="G1012" s="356">
        <x:v>1</x:v>
      </x:c>
      <x:c r="H1012" s="448" t="s">
        <x:v>4958</x:v>
      </x:c>
    </x:row>
    <x:row r="1013" spans="3:8">
      <x:c r="C1013" s="396" t="s">
        <x:v>5768</x:v>
      </x:c>
      <x:c r="D1013" s="230" t="s">
        <x:v>4958</x:v>
      </x:c>
      <x:c r="E1013" s="195" t="s">
        <x:v>5768</x:v>
      </x:c>
      <x:c r="F1013" s="194" t="s">
        <x:v>2999</x:v>
      </x:c>
      <x:c r="G1013" s="194">
        <x:v>1</x:v>
      </x:c>
      <x:c r="H1013" s="448" t="s">
        <x:v>4958</x:v>
      </x:c>
    </x:row>
    <x:row r="1014" spans="3:8">
      <x:c r="C1014" s="396" t="s">
        <x:v>8339</x:v>
      </x:c>
      <x:c r="D1014" s="230" t="s">
        <x:v>7755</x:v>
      </x:c>
      <x:c r="E1014" s="195" t="s">
        <x:v>8339</x:v>
      </x:c>
      <x:c r="F1014" s="194" t="str">
        <x:f>IF(MID(E1014,LEN(E1014)-2,1)="1","Earring",IF(MID(E1014,LEN(E1014)-2,1)="2","Necklace",IF(MID(E1014,LEN(E1014)-2,1)="3","Bracelet",IF(MID(E1014,LEN(E1014)-2,1)="4","Ring",IF(MID(E1014,LEN(E1014)-2,1)="5","Anklet","")))))</x:f>
        <x:v>Bracelet</x:v>
      </x:c>
      <x:c r="G1014" s="194">
        <x:v>1</x:v>
      </x:c>
      <x:c r="H1014" s="448" t="s">
        <x:v>7755</x:v>
      </x:c>
    </x:row>
    <x:row r="1015" spans="3:8">
      <x:c r="C1015" s="396" t="s">
        <x:v>6680</x:v>
      </x:c>
      <x:c r="D1015" s="230" t="s">
        <x:v>4958</x:v>
      </x:c>
      <x:c r="E1015" s="415" t="s">
        <x:v>6680</x:v>
      </x:c>
      <x:c r="F1015" s="416" t="s">
        <x:v>2999</x:v>
      </x:c>
      <x:c r="G1015" s="416">
        <x:v>1</x:v>
      </x:c>
      <x:c r="H1015" s="448" t="s">
        <x:v>4958</x:v>
      </x:c>
    </x:row>
    <x:row r="1016" spans="3:8">
      <x:c r="C1016" s="396" t="s">
        <x:v>6833</x:v>
      </x:c>
      <x:c r="D1016" s="230" t="s">
        <x:v>7755</x:v>
      </x:c>
      <x:c r="E1016" s="195" t="s">
        <x:v>6833</x:v>
      </x:c>
      <x:c r="F1016" s="194" t="s">
        <x:v>2999</x:v>
      </x:c>
      <x:c r="G1016" s="194">
        <x:v>1</x:v>
      </x:c>
      <x:c r="H1016" s="448" t="s">
        <x:v>7755</x:v>
      </x:c>
    </x:row>
    <x:row r="1017" spans="3:8">
      <x:c r="C1017" s="396" t="s">
        <x:v>3377</x:v>
      </x:c>
      <x:c r="D1017" s="230" t="s">
        <x:v>4958</x:v>
      </x:c>
      <x:c r="E1017" s="355" t="s">
        <x:v>3377</x:v>
      </x:c>
      <x:c r="F1017" s="356" t="str">
        <x:f>IF(MID(E1017,LEN(E1017)-2,1)="1","Earring",IF(MID(E1017,LEN(E1017)-2,1)="2","Necklace",IF(MID(E1017,LEN(E1017)-2,1)="3","Bracelet",IF(MID(E1017,LEN(E1017)-2,1)="4","Ring",IF(MID(E1017,LEN(E1017)-2,1)="5","Anklet","")))))</x:f>
        <x:v>Bracelet</x:v>
      </x:c>
      <x:c r="G1017" s="356">
        <x:v>2</x:v>
      </x:c>
      <x:c r="H1017" s="448" t="s">
        <x:v>4958</x:v>
      </x:c>
    </x:row>
    <x:row r="1018" spans="3:8">
      <x:c r="C1018" s="396" t="s">
        <x:v>4558</x:v>
      </x:c>
      <x:c r="D1018" s="230" t="s">
        <x:v>7755</x:v>
      </x:c>
      <x:c r="E1018" s="510" t="s">
        <x:v>4558</x:v>
      </x:c>
      <x:c r="F1018" s="511" t="str">
        <x:f>IF(MID(E1018,LEN(E1018)-2,1)="1","Earring",IF(MID(E1018,LEN(E1018)-2,1)="2","Necklace",IF(MID(E1018,LEN(E1018)-2,1)="3","Bracelet",IF(MID(E1018,LEN(E1018)-2,1)="4","Ring",IF(MID(E1018,LEN(E1018)-2,1)="5","Anklet","")))))</x:f>
        <x:v>Bracelet</x:v>
      </x:c>
      <x:c r="G1018" s="511">
        <x:v>1</x:v>
      </x:c>
      <x:c r="H1018" s="448" t="s">
        <x:v>7755</x:v>
      </x:c>
    </x:row>
    <x:row r="1019" spans="5:9">
      <x:c r="E1019" s="415" t="s">
        <x:v>4762</x:v>
      </x:c>
      <x:c r="F1019" s="416" t="str">
        <x:f>IF(MID(E1019,LEN(E1019)-2,1)="1","Earring",IF(MID(E1019,LEN(E1019)-2,1)="2","Necklace",IF(MID(E1019,LEN(E1019)-2,1)="3","Bracelet",IF(MID(E1019,LEN(E1019)-2,1)="4","Ring",IF(MID(E1019,LEN(E1019)-2,1)="5","Anklet","")))))</x:f>
        <x:v>Necklace</x:v>
      </x:c>
      <x:c r="G1019" s="416">
        <x:v>1</x:v>
      </x:c>
      <x:c r="H1019" s="448" t="s">
        <x:v>4958</x:v>
      </x:c>
      <x:c r="I1019" s="115" t="s">
        <x:v>8532</x:v>
      </x:c>
    </x:row>
    <x:row r="1020" spans="5:9">
      <x:c r="E1020" s="195" t="s">
        <x:v>8912</x:v>
      </x:c>
      <x:c r="F1020" s="194" t="str">
        <x:f>IF(MID(E1020,LEN(E1020)-2,1)="1","Earring",IF(MID(E1020,LEN(E1020)-2,1)="2","Necklace",IF(MID(E1020,LEN(E1020)-2,1)="3","Bracelet",IF(MID(E1020,LEN(E1020)-2,1)="4","Ring",IF(MID(E1020,LEN(E1020)-2,1)="5","Anklet","")))))</x:f>
        <x:v>Earring</x:v>
      </x:c>
      <x:c r="G1020" s="194">
        <x:v>1</x:v>
      </x:c>
      <x:c r="H1020" s="448" t="s">
        <x:v>4958</x:v>
      </x:c>
      <x:c r="I1020" s="115" t="s">
        <x:v>8520</x:v>
      </x:c>
    </x:row>
    <x:row r="1021" spans="5:9">
      <x:c r="E1021" s="195" t="s">
        <x:v>6245</x:v>
      </x:c>
      <x:c r="F1021" s="194" t="str">
        <x:f>IF(MID(E1021,LEN(E1021)-2,1)="1","Earring",IF(MID(E1021,LEN(E1021)-2,1)="2","Necklace",IF(MID(E1021,LEN(E1021)-2,1)="3","Bracelet",IF(MID(E1021,LEN(E1021)-2,1)="4","Ring",IF(MID(E1021,LEN(E1021)-2,1)="5","Anklet","")))))</x:f>
        <x:v>Bracelet</x:v>
      </x:c>
      <x:c r="G1021" s="194">
        <x:v>1</x:v>
      </x:c>
      <x:c r="H1021" s="448" t="s">
        <x:v>4958</x:v>
      </x:c>
      <x:c r="I1021" s="115" t="s">
        <x:v>7921</x:v>
      </x:c>
    </x:row>
    <x:row r="1022" spans="5:9">
      <x:c r="E1022" s="195" t="s">
        <x:v>9067</x:v>
      </x:c>
      <x:c r="F1022" s="194" t="str">
        <x:f>IF(MID(E1022,LEN(E1022)-2,1)="1","Earring",IF(MID(E1022,LEN(E1022)-2,1)="2","Necklace",IF(MID(E1022,LEN(E1022)-2,1)="3","Bracelet",IF(MID(E1022,LEN(E1022)-2,1)="4","Ring",IF(MID(E1022,LEN(E1022)-2,1)="5","Anklet","")))))</x:f>
        <x:v>Earring</x:v>
      </x:c>
      <x:c r="G1022" s="194">
        <x:v>1</x:v>
      </x:c>
      <x:c r="H1022" s="448" t="s">
        <x:v>7755</x:v>
      </x:c>
      <x:c r="I1022" s="115" t="s">
        <x:v>7942</x:v>
      </x:c>
    </x:row>
    <x:row r="1023" spans="1:8">
      <x:c r="A1023" s="397">
        <x:v>45998</x:v>
      </x:c>
      <x:c r="B1023" s="230" t="s">
        <x:v>7772</x:v>
      </x:c>
      <x:c r="C1023" s="396" t="s">
        <x:v>6621</x:v>
      </x:c>
      <x:c r="D1023" s="230" t="s">
        <x:v>7755</x:v>
      </x:c>
      <x:c r="E1023" s="355" t="s">
        <x:v>6621</x:v>
      </x:c>
      <x:c r="F1023" s="356" t="str">
        <x:f>IF(MID(E1023,LEN(E1023)-2,1)="1","Earring",IF(MID(E1023,LEN(E1023)-2,1)="2","Necklace",IF(MID(E1023,LEN(E1023)-2,1)="3","Bracelet",IF(MID(E1023,LEN(E1023)-2,1)="4","Ring",IF(MID(E1023,LEN(E1023)-2,1)="5","Anklet","")))))</x:f>
        <x:v>Bracelet</x:v>
      </x:c>
      <x:c r="G1023" s="356">
        <x:v>1</x:v>
      </x:c>
      <x:c r="H1023" s="448" t="s">
        <x:v>7755</x:v>
      </x:c>
    </x:row>
    <x:row r="1024" spans="3:8">
      <x:c r="C1024" s="396" t="s">
        <x:v>2293</x:v>
      </x:c>
      <x:c r="D1024" s="230" t="s">
        <x:v>7755</x:v>
      </x:c>
      <x:c r="E1024" s="195" t="s">
        <x:v>2293</x:v>
      </x:c>
      <x:c r="F1024" s="194" t="s">
        <x:v>2999</x:v>
      </x:c>
      <x:c r="G1024" s="194">
        <x:v>1</x:v>
      </x:c>
      <x:c r="H1024" s="448" t="s">
        <x:v>7755</x:v>
      </x:c>
    </x:row>
    <x:row r="1025" spans="3:8">
      <x:c r="C1025" s="396" t="s">
        <x:v>3335</x:v>
      </x:c>
      <x:c r="D1025" s="230" t="s">
        <x:v>7755</x:v>
      </x:c>
      <x:c r="E1025" s="668" t="s">
        <x:v>3335</x:v>
      </x:c>
      <x:c r="F1025" s="669" t="str">
        <x:f>IF(MID(E1025,LEN(E1025)-2,1)="1","Earring",IF(MID(E1025,LEN(E1025)-2,1)="2","Necklace",IF(MID(E1025,LEN(E1025)-2,1)="3","Bracelet",IF(MID(E1025,LEN(E1025)-2,1)="4","Ring",IF(MID(E1025,LEN(E1025)-2,1)="5","Anklet","")))))</x:f>
        <x:v>Earring</x:v>
      </x:c>
      <x:c r="G1025" s="669">
        <x:v>1</x:v>
      </x:c>
      <x:c r="H1025" s="448" t="s">
        <x:v>7755</x:v>
      </x:c>
    </x:row>
    <x:row r="1026" spans="3:8">
      <x:c r="C1026" s="396" t="s">
        <x:v>6614</x:v>
      </x:c>
      <x:c r="D1026" s="230" t="s">
        <x:v>4958</x:v>
      </x:c>
      <x:c r="E1026" s="355" t="s">
        <x:v>6614</x:v>
      </x:c>
      <x:c r="F1026" s="356" t="str">
        <x:f>IF(MID(E1026,LEN(E1026)-2,1)="1","Earring",IF(MID(E1026,LEN(E1026)-2,1)="2","Necklace",IF(MID(E1026,LEN(E1026)-2,1)="3","Bracelet",IF(MID(E1026,LEN(E1026)-2,1)="4","Ring",IF(MID(E1026,LEN(E1026)-2,1)="5","Anklet","")))))</x:f>
        <x:v>Necklace</x:v>
      </x:c>
      <x:c r="G1026" s="356">
        <x:v>1</x:v>
      </x:c>
      <x:c r="H1026" s="448" t="s">
        <x:v>4958</x:v>
      </x:c>
    </x:row>
    <x:row r="1027" spans="3:8">
      <x:c r="C1027" s="396" t="s">
        <x:v>4603</x:v>
      </x:c>
      <x:c r="D1027" s="230" t="s">
        <x:v>4958</x:v>
      </x:c>
      <x:c r="E1027" s="233" t="s">
        <x:v>4603</x:v>
      </x:c>
      <x:c r="F1027" s="234" t="str">
        <x:f>IF(MID(E1027,LEN(E1027)-2,1)="1","Earring",IF(MID(E1027,LEN(E1027)-2,1)="2","Necklace",IF(MID(E1027,LEN(E1027)-2,1)="3","Bracelet",IF(MID(E1027,LEN(E1027)-2,1)="4","Ring",IF(MID(E1027,LEN(E1027)-2,1)="5","Anklet","")))))</x:f>
        <x:v>Bracelet</x:v>
      </x:c>
      <x:c r="G1027" s="234">
        <x:v>1</x:v>
      </x:c>
      <x:c r="H1027" s="448" t="s">
        <x:v>4958</x:v>
      </x:c>
    </x:row>
    <x:row r="1028" spans="3:8">
      <x:c r="C1028" s="396" t="s">
        <x:v>2324</x:v>
      </x:c>
      <x:c r="D1028" s="230" t="s">
        <x:v>7755</x:v>
      </x:c>
      <x:c r="E1028" s="273" t="s">
        <x:v>2324</x:v>
      </x:c>
      <x:c r="F1028" s="274" t="str">
        <x:f>IF(MID(E1028,LEN(E1028)-2,1)="1","Earring",IF(MID(E1028,LEN(E1028)-2,1)="2","Necklace",IF(MID(E1028,LEN(E1028)-2,1)="3","Bracelet",IF(MID(E1028,LEN(E1028)-2,1)="4","Ring",IF(MID(E1028,LEN(E1028)-2,1)="5","Anklet","")))))</x:f>
        <x:v>Earring</x:v>
      </x:c>
      <x:c r="G1028" s="274">
        <x:v>1</x:v>
      </x:c>
      <x:c r="H1028" s="448" t="s">
        <x:v>7755</x:v>
      </x:c>
    </x:row>
    <x:row r="1029" spans="3:8">
      <x:c r="C1029" s="396" t="s">
        <x:v>6716</x:v>
      </x:c>
      <x:c r="D1029" s="230" t="s">
        <x:v>4958</x:v>
      </x:c>
      <x:c r="E1029" s="195" t="s">
        <x:v>6716</x:v>
      </x:c>
      <x:c r="F1029" s="194" t="str">
        <x:f>IF(MID(E1029,LEN(E1029)-2,1)="1","Earring",IF(MID(E1029,LEN(E1029)-2,1)="2","Necklace",IF(MID(E1029,LEN(E1029)-2,1)="3","Bracelet",IF(MID(E1029,LEN(E1029)-2,1)="4","Ring",IF(MID(E1029,LEN(E1029)-2,1)="5","Anklet","")))))</x:f>
        <x:v>Earring</x:v>
      </x:c>
      <x:c r="G1029" s="194">
        <x:v>1</x:v>
      </x:c>
      <x:c r="H1029" s="448" t="s">
        <x:v>4958</x:v>
      </x:c>
    </x:row>
    <x:row r="1030" spans="3:8">
      <x:c r="C1030" s="396" t="s">
        <x:v>8727</x:v>
      </x:c>
      <x:c r="D1030" s="230" t="s">
        <x:v>7755</x:v>
      </x:c>
      <x:c r="E1030" s="670" t="s">
        <x:v>8727</x:v>
      </x:c>
      <x:c r="F1030" s="671" t="str">
        <x:f>IF(MID(E1030,LEN(E1030)-2,1)="1","Earring",IF(MID(E1030,LEN(E1030)-2,1)="2","Necklace",IF(MID(E1030,LEN(E1030)-2,1)="3","Bracelet",IF(MID(E1030,LEN(E1030)-2,1)="4","Ring",IF(MID(E1030,LEN(E1030)-2,1)="5","Anklet","")))))</x:f>
        <x:v>Bracelet</x:v>
      </x:c>
      <x:c r="G1030" s="671">
        <x:v>1</x:v>
      </x:c>
      <x:c r="H1030" s="448" t="s">
        <x:v>7755</x:v>
      </x:c>
    </x:row>
    <x:row r="1031" spans="1:8">
      <x:c r="A1031" s="397">
        <x:v>45999</x:v>
      </x:c>
      <x:c r="B1031" s="230" t="s">
        <x:v>7737</x:v>
      </x:c>
      <x:c r="C1031" s="396" t="s">
        <x:v>6863</x:v>
      </x:c>
      <x:c r="D1031" s="230" t="s">
        <x:v>4958</x:v>
      </x:c>
      <x:c r="E1031" s="346" t="s">
        <x:v>6863</x:v>
      </x:c>
      <x:c r="F1031" s="347" t="str">
        <x:f>IF(MID(E1031,LEN(E1031)-2,1)="1","Earring",IF(MID(E1031,LEN(E1031)-2,1)="2","Necklace",IF(MID(E1031,LEN(E1031)-2,1)="3","Bracelet",IF(MID(E1031,LEN(E1031)-2,1)="4","Ring",IF(MID(E1031,LEN(E1031)-2,1)="5","Anklet","")))))</x:f>
        <x:v>Necklace</x:v>
      </x:c>
      <x:c r="G1031" s="347">
        <x:v>1</x:v>
      </x:c>
      <x:c r="H1031" s="448" t="s">
        <x:v>4958</x:v>
      </x:c>
    </x:row>
    <x:row r="1032" spans="3:8">
      <x:c r="C1032" s="396" t="s">
        <x:v>6578</x:v>
      </x:c>
      <x:c r="D1032" s="230" t="s">
        <x:v>4958</x:v>
      </x:c>
      <x:c r="E1032" s="355" t="s">
        <x:v>6578</x:v>
      </x:c>
      <x:c r="F1032" s="356" t="s">
        <x:v>2999</x:v>
      </x:c>
      <x:c r="G1032" s="356">
        <x:v>1</x:v>
      </x:c>
      <x:c r="H1032" s="448" t="s">
        <x:v>4958</x:v>
      </x:c>
    </x:row>
    <x:row r="1033" spans="3:8">
      <x:c r="C1033" s="396" t="s">
        <x:v>4603</x:v>
      </x:c>
      <x:c r="D1033" s="230" t="s">
        <x:v>7755</x:v>
      </x:c>
      <x:c r="E1033" s="233" t="s">
        <x:v>4603</x:v>
      </x:c>
      <x:c r="F1033" s="234" t="str">
        <x:f>IF(MID(E1033,LEN(E1033)-2,1)="1","Earring",IF(MID(E1033,LEN(E1033)-2,1)="2","Necklace",IF(MID(E1033,LEN(E1033)-2,1)="3","Bracelet",IF(MID(E1033,LEN(E1033)-2,1)="4","Ring",IF(MID(E1033,LEN(E1033)-2,1)="5","Anklet","")))))</x:f>
        <x:v>Bracelet</x:v>
      </x:c>
      <x:c r="G1033" s="234">
        <x:v>1</x:v>
      </x:c>
      <x:c r="H1033" s="448" t="s">
        <x:v>7755</x:v>
      </x:c>
    </x:row>
    <x:row r="1034" spans="3:8">
      <x:c r="C1034" s="396" t="s">
        <x:v>6858</x:v>
      </x:c>
      <x:c r="D1034" s="230" t="s">
        <x:v>4958</x:v>
      </x:c>
      <x:c r="E1034" s="195" t="s">
        <x:v>6858</x:v>
      </x:c>
      <x:c r="F1034" s="194" t="s">
        <x:v>2999</x:v>
      </x:c>
      <x:c r="G1034" s="194">
        <x:v>1</x:v>
      </x:c>
      <x:c r="H1034" s="448" t="s">
        <x:v>4958</x:v>
      </x:c>
    </x:row>
    <x:row r="1035" spans="3:8">
      <x:c r="C1035" s="396" t="s">
        <x:v>6030</x:v>
      </x:c>
      <x:c r="D1035" s="230" t="s">
        <x:v>4958</x:v>
      </x:c>
      <x:c r="E1035" s="672" t="s">
        <x:v>6030</x:v>
      </x:c>
      <x:c r="F1035" s="673" t="str">
        <x:f>IF(MID(E1035,LEN(E1035)-2,1)="1","Earring",IF(MID(E1035,LEN(E1035)-2,1)="2","Necklace",IF(MID(E1035,LEN(E1035)-2,1)="3","Bracelet",IF(MID(E1035,LEN(E1035)-2,1)="4","Ring",IF(MID(E1035,LEN(E1035)-2,1)="5","Anklet","")))))</x:f>
        <x:v>Bracelet</x:v>
      </x:c>
      <x:c r="G1035" s="673">
        <x:v>1</x:v>
      </x:c>
      <x:c r="H1035" s="448" t="s">
        <x:v>4958</x:v>
      </x:c>
    </x:row>
    <x:row r="1036" spans="3:8">
      <x:c r="C1036" s="396" t="s">
        <x:v>8876</x:v>
      </x:c>
      <x:c r="D1036" s="230" t="s">
        <x:v>4958</x:v>
      </x:c>
      <x:c r="E1036" s="355" t="s">
        <x:v>8876</x:v>
      </x:c>
      <x:c r="F1036" s="356" t="s">
        <x:v>2999</x:v>
      </x:c>
      <x:c r="G1036" s="356">
        <x:v>1</x:v>
      </x:c>
      <x:c r="H1036" s="448" t="s">
        <x:v>4958</x:v>
      </x:c>
    </x:row>
    <x:row r="1037" spans="5:9">
      <x:c r="E1037" s="195" t="s">
        <x:v>4608</x:v>
      </x:c>
      <x:c r="F1037" s="194" t="str">
        <x:f>IF(MID(E1037,LEN(E1037)-2,1)="1","Earring",IF(MID(E1037,LEN(E1037)-2,1)="2","Necklace",IF(MID(E1037,LEN(E1037)-2,1)="3","Bracelet",IF(MID(E1037,LEN(E1037)-2,1)="4","Ring",IF(MID(E1037,LEN(E1037)-2,1)="5","Anklet","")))))</x:f>
        <x:v>Earring</x:v>
      </x:c>
      <x:c r="G1037" s="194">
        <x:v>1</x:v>
      </x:c>
      <x:c r="H1037" s="448" t="s">
        <x:v>4958</x:v>
      </x:c>
      <x:c r="I1037" s="114" t="s">
        <x:v>8522</x:v>
      </x:c>
    </x:row>
    <x:row r="1038" spans="1:8">
      <x:c r="A1038" s="397">
        <x:v>46000</x:v>
      </x:c>
      <x:c r="B1038" s="230" t="s">
        <x:v>7779</x:v>
      </x:c>
      <x:c r="C1038" s="396" t="s">
        <x:v>6578</x:v>
      </x:c>
      <x:c r="D1038" s="230" t="s">
        <x:v>7755</x:v>
      </x:c>
      <x:c r="E1038" s="349" t="s">
        <x:v>6578</x:v>
      </x:c>
      <x:c r="F1038" s="350" t="s">
        <x:v>2999</x:v>
      </x:c>
      <x:c r="G1038" s="350">
        <x:v>1</x:v>
      </x:c>
      <x:c r="H1038" s="448" t="s">
        <x:v>7755</x:v>
      </x:c>
    </x:row>
    <x:row r="1039" spans="3:8">
      <x:c r="C1039" s="396" t="s">
        <x:v>6929</x:v>
      </x:c>
      <x:c r="D1039" s="230" t="s">
        <x:v>7755</x:v>
      </x:c>
      <x:c r="E1039" s="195" t="s">
        <x:v>6929</x:v>
      </x:c>
      <x:c r="F1039" s="194" t="str">
        <x:f>IF(MID(E1039,LEN(E1039)-2,1)="1","Earring",IF(MID(E1039,LEN(E1039)-2,1)="2","Necklace",IF(MID(E1039,LEN(E1039)-2,1)="3","Bracelet",IF(MID(E1039,LEN(E1039)-2,1)="4","Ring",IF(MID(E1039,LEN(E1039)-2,1)="5","Anklet","")))))</x:f>
        <x:v>Ring</x:v>
      </x:c>
      <x:c r="G1039" s="194">
        <x:v>1</x:v>
      </x:c>
      <x:c r="H1039" s="448" t="s">
        <x:v>7755</x:v>
      </x:c>
    </x:row>
    <x:row r="1040" spans="3:8">
      <x:c r="C1040" s="396" t="s">
        <x:v>4311</x:v>
      </x:c>
      <x:c r="D1040" s="230" t="s">
        <x:v>4958</x:v>
      </x:c>
      <x:c r="E1040" s="668" t="s">
        <x:v>4311</x:v>
      </x:c>
      <x:c r="F1040" s="669" t="str">
        <x:f>IF(MID(E1040,LEN(E1040)-2,1)="1","Earring",IF(MID(E1040,LEN(E1040)-2,1)="2","Necklace",IF(MID(E1040,LEN(E1040)-2,1)="3","Bracelet",IF(MID(E1040,LEN(E1040)-2,1)="4","Ring",IF(MID(E1040,LEN(E1040)-2,1)="5","Anklet","")))))</x:f>
        <x:v>Earring</x:v>
      </x:c>
      <x:c r="G1040" s="669">
        <x:v>1</x:v>
      </x:c>
      <x:c r="H1040" s="448" t="s">
        <x:v>4958</x:v>
      </x:c>
    </x:row>
    <x:row r="1041" spans="3:8">
      <x:c r="C1041" s="396" t="s">
        <x:v>2140</x:v>
      </x:c>
      <x:c r="D1041" s="230" t="s">
        <x:v>7755</x:v>
      </x:c>
      <x:c r="E1041" s="195" t="s">
        <x:v>2140</x:v>
      </x:c>
      <x:c r="F1041" s="194" t="str">
        <x:f>IF(MID(E1041,LEN(E1041)-2,1)="1","Earring",IF(MID(E1041,LEN(E1041)-2,1)="2","Necklace",IF(MID(E1041,LEN(E1041)-2,1)="3","Bracelet",IF(MID(E1041,LEN(E1041)-2,1)="4","Ring",IF(MID(E1041,LEN(E1041)-2,1)="5","Anklet","")))))</x:f>
        <x:v>Earring</x:v>
      </x:c>
      <x:c r="G1041" s="194">
        <x:v>1</x:v>
      </x:c>
      <x:c r="H1041" s="448" t="s">
        <x:v>7755</x:v>
      </x:c>
    </x:row>
    <x:row r="1042" spans="3:8">
      <x:c r="C1042" s="396" t="s">
        <x:v>3249</x:v>
      </x:c>
      <x:c r="D1042" s="230" t="s">
        <x:v>4958</x:v>
      </x:c>
      <x:c r="E1042" s="233" t="s">
        <x:v>3249</x:v>
      </x:c>
      <x:c r="F1042" s="234" t="str">
        <x:f>IF(MID(E1042,LEN(E1042)-2,1)="1","Earring",IF(MID(E1042,LEN(E1042)-2,1)="2","Necklace",IF(MID(E1042,LEN(E1042)-2,1)="3","Bracelet",IF(MID(E1042,LEN(E1042)-2,1)="4","Ring",IF(MID(E1042,LEN(E1042)-2,1)="5","Anklet","")))))</x:f>
        <x:v>Bracelet</x:v>
      </x:c>
      <x:c r="G1042" s="234">
        <x:v>2</x:v>
      </x:c>
      <x:c r="H1042" s="448" t="s">
        <x:v>4958</x:v>
      </x:c>
    </x:row>
    <x:row r="1043" spans="1:8">
      <x:c r="A1043" s="397">
        <x:v>46001</x:v>
      </x:c>
      <x:c r="B1043" s="230" t="s">
        <x:v>7762</x:v>
      </x:c>
      <x:c r="C1043" s="396" t="s">
        <x:v>3280</x:v>
      </x:c>
      <x:c r="D1043" s="230" t="s">
        <x:v>4958</x:v>
      </x:c>
      <x:c r="E1043" s="359" t="s">
        <x:v>3280</x:v>
      </x:c>
      <x:c r="F1043" s="360" t="s">
        <x:v>2999</x:v>
      </x:c>
      <x:c r="G1043" s="360">
        <x:v>1</x:v>
      </x:c>
      <x:c r="H1043" s="448" t="s">
        <x:v>4958</x:v>
      </x:c>
    </x:row>
    <x:row r="1044" spans="3:8">
      <x:c r="C1044" s="396" t="s">
        <x:v>6591</x:v>
      </x:c>
      <x:c r="D1044" s="230" t="s">
        <x:v>4958</x:v>
      </x:c>
      <x:c r="E1044" s="195" t="s">
        <x:v>6591</x:v>
      </x:c>
      <x:c r="F1044" s="194" t="str">
        <x:f>IF(MID(E1044,LEN(E1044)-2,1)="1","Earring",IF(MID(E1044,LEN(E1044)-2,1)="2","Necklace",IF(MID(E1044,LEN(E1044)-2,1)="3","Bracelet",IF(MID(E1044,LEN(E1044)-2,1)="4","Ring",IF(MID(E1044,LEN(E1044)-2,1)="5","Anklet","")))))</x:f>
        <x:v>Bracelet</x:v>
      </x:c>
      <x:c r="G1044" s="194">
        <x:v>1</x:v>
      </x:c>
      <x:c r="H1044" s="448" t="s">
        <x:v>4958</x:v>
      </x:c>
    </x:row>
    <x:row r="1045" spans="3:8">
      <x:c r="C1045" s="396" t="s">
        <x:v>4502</x:v>
      </x:c>
      <x:c r="D1045" s="230" t="s">
        <x:v>7755</x:v>
      </x:c>
      <x:c r="E1045" s="195" t="s">
        <x:v>4502</x:v>
      </x:c>
      <x:c r="F1045" s="194" t="str">
        <x:f>IF(MID(E1045,LEN(E1045)-2,1)="1","Earring",IF(MID(E1045,LEN(E1045)-2,1)="2","Necklace",IF(MID(E1045,LEN(E1045)-2,1)="3","Bracelet",IF(MID(E1045,LEN(E1045)-2,1)="4","Ring",IF(MID(E1045,LEN(E1045)-2,1)="5","Anklet","")))))</x:f>
        <x:v>Bracelet</x:v>
      </x:c>
      <x:c r="G1045" s="194">
        <x:v>1</x:v>
      </x:c>
      <x:c r="H1045" s="448" t="s">
        <x:v>7755</x:v>
      </x:c>
    </x:row>
    <x:row r="1046" spans="3:8">
      <x:c r="C1046" s="396" t="s">
        <x:v>6805</x:v>
      </x:c>
      <x:c r="D1046" s="230" t="s">
        <x:v>7755</x:v>
      </x:c>
      <x:c r="E1046" s="677" t="s">
        <x:v>6805</x:v>
      </x:c>
      <x:c r="F1046" s="678" t="str">
        <x:f>IF(MID(E1046,LEN(E1046)-2,1)="1","Earring",IF(MID(E1046,LEN(E1046)-2,1)="2","Necklace",IF(MID(E1046,LEN(E1046)-2,1)="3","Bracelet",IF(MID(E1046,LEN(E1046)-2,1)="4","Ring",IF(MID(E1046,LEN(E1046)-2,1)="5","Anklet","")))))</x:f>
        <x:v>Ring</x:v>
      </x:c>
      <x:c r="G1046" s="678">
        <x:v>1</x:v>
      </x:c>
      <x:c r="H1046" s="448" t="s">
        <x:v>7755</x:v>
      </x:c>
    </x:row>
    <x:row r="1047" spans="3:8">
      <x:c r="C1047" s="396" t="s">
        <x:v>6888</x:v>
      </x:c>
      <x:c r="D1047" s="230" t="s">
        <x:v>7755</x:v>
      </x:c>
      <x:c r="E1047" s="355" t="s">
        <x:v>6888</x:v>
      </x:c>
      <x:c r="F1047" s="356" t="str">
        <x:f>IF(MID(E1047,LEN(E1047)-2,1)="1","Earring",IF(MID(E1047,LEN(E1047)-2,1)="2","Necklace",IF(MID(E1047,LEN(E1047)-2,1)="3","Bracelet",IF(MID(E1047,LEN(E1047)-2,1)="4","Ring",IF(MID(E1047,LEN(E1047)-2,1)="5","Anklet","")))))</x:f>
        <x:v>Earring</x:v>
      </x:c>
      <x:c r="G1047" s="356">
        <x:v>1</x:v>
      </x:c>
      <x:c r="H1047" s="448" t="s">
        <x:v>7755</x:v>
      </x:c>
    </x:row>
    <x:row r="1048" spans="1:8">
      <x:c r="A1048" s="397">
        <x:v>46002</x:v>
      </x:c>
      <x:c r="B1048" s="230" t="s">
        <x:v>7753</x:v>
      </x:c>
      <x:c r="C1048" s="396" t="s">
        <x:v>3371</x:v>
      </x:c>
      <x:c r="D1048" s="230" t="s">
        <x:v>4958</x:v>
      </x:c>
      <x:c r="E1048" s="349" t="s">
        <x:v>3371</x:v>
      </x:c>
      <x:c r="F1048" s="350" t="str">
        <x:f>IF(MID(E1048,LEN(E1048)-2,1)="1","Earring",IF(MID(E1048,LEN(E1048)-2,1)="2","Necklace",IF(MID(E1048,LEN(E1048)-2,1)="3","Bracelet",IF(MID(E1048,LEN(E1048)-2,1)="4","Ring",IF(MID(E1048,LEN(E1048)-2,1)="5","Anklet","")))))</x:f>
        <x:v>Earring</x:v>
      </x:c>
      <x:c r="G1048" s="350">
        <x:v>1</x:v>
      </x:c>
      <x:c r="H1048" s="448" t="s">
        <x:v>4958</x:v>
      </x:c>
    </x:row>
    <x:row r="1049" spans="3:8">
      <x:c r="C1049" s="396" t="s">
        <x:v>4276</x:v>
      </x:c>
      <x:c r="D1049" s="230" t="s">
        <x:v>7755</x:v>
      </x:c>
      <x:c r="E1049" s="195" t="s">
        <x:v>4276</x:v>
      </x:c>
      <x:c r="F1049" s="194" t="str">
        <x:f>IF(MID(E1049,LEN(E1049)-2,1)="1","Earring",IF(MID(E1049,LEN(E1049)-2,1)="2","Necklace",IF(MID(E1049,LEN(E1049)-2,1)="3","Bracelet",IF(MID(E1049,LEN(E1049)-2,1)="4","Ring",IF(MID(E1049,LEN(E1049)-2,1)="5","Anklet","")))))</x:f>
        <x:v>Earring</x:v>
      </x:c>
      <x:c r="G1049" s="194">
        <x:v>1</x:v>
      </x:c>
      <x:c r="H1049" s="448" t="s">
        <x:v>7755</x:v>
      </x:c>
    </x:row>
    <x:row r="1050" spans="3:8">
      <x:c r="C1050" s="396" t="s">
        <x:v>8224</x:v>
      </x:c>
      <x:c r="D1050" s="230" t="s">
        <x:v>4958</x:v>
      </x:c>
      <x:c r="E1050" s="681" t="s">
        <x:v>8224</x:v>
      </x:c>
      <x:c r="F1050" s="682" t="str">
        <x:f>IF(MID(E1050,LEN(E1050)-2,1)="1","Earring",IF(MID(E1050,LEN(E1050)-2,1)="2","Necklace",IF(MID(E1050,LEN(E1050)-2,1)="3","Bracelet",IF(MID(E1050,LEN(E1050)-2,1)="4","Ring",IF(MID(E1050,LEN(E1050)-2,1)="5","Anklet","")))))</x:f>
        <x:v>Necklace</x:v>
      </x:c>
      <x:c r="G1050" s="682">
        <x:v>1</x:v>
      </x:c>
      <x:c r="H1050" s="448" t="s">
        <x:v>4958</x:v>
      </x:c>
    </x:row>
    <x:row r="1051" spans="3:8">
      <x:c r="C1051" s="396" t="s">
        <x:v>5688</x:v>
      </x:c>
      <x:c r="D1051" s="230" t="s">
        <x:v>7755</x:v>
      </x:c>
      <x:c r="E1051" s="273" t="s">
        <x:v>5688</x:v>
      </x:c>
      <x:c r="F1051" s="274" t="str">
        <x:f>IF(MID(E1051,LEN(E1051)-2,1)="1","Earring",IF(MID(E1051,LEN(E1051)-2,1)="2","Necklace",IF(MID(E1051,LEN(E1051)-2,1)="3","Bracelet",IF(MID(E1051,LEN(E1051)-2,1)="4","Ring",IF(MID(E1051,LEN(E1051)-2,1)="5","Anklet","")))))</x:f>
        <x:v>Earring</x:v>
      </x:c>
      <x:c r="G1051" s="274">
        <x:v>1</x:v>
      </x:c>
      <x:c r="H1051" s="448" t="s">
        <x:v>7755</x:v>
      </x:c>
    </x:row>
    <x:row r="1052" spans="3:8">
      <x:c r="C1052" s="396" t="s">
        <x:v>4555</x:v>
      </x:c>
      <x:c r="D1052" s="230" t="s">
        <x:v>4958</x:v>
      </x:c>
      <x:c r="E1052" s="195" t="s">
        <x:v>4555</x:v>
      </x:c>
      <x:c r="F1052" s="194" t="str">
        <x:f>IF(MID(E1052,LEN(E1052)-2,1)="1","Earring",IF(MID(E1052,LEN(E1052)-2,1)="2","Necklace",IF(MID(E1052,LEN(E1052)-2,1)="3","Bracelet",IF(MID(E1052,LEN(E1052)-2,1)="4","Ring",IF(MID(E1052,LEN(E1052)-2,1)="5","Anklet","")))))</x:f>
        <x:v>Necklace</x:v>
      </x:c>
      <x:c r="G1052" s="194">
        <x:v>1</x:v>
      </x:c>
      <x:c r="H1052" s="448" t="s">
        <x:v>4958</x:v>
      </x:c>
    </x:row>
    <x:row r="1053" spans="3:8">
      <x:c r="C1053" s="396" t="s">
        <x:v>6902</x:v>
      </x:c>
      <x:c r="D1053" s="230" t="s">
        <x:v>7755</x:v>
      </x:c>
      <x:c r="E1053" s="233" t="s">
        <x:v>6902</x:v>
      </x:c>
      <x:c r="F1053" s="234" t="str">
        <x:f>IF(MID(E1053,LEN(E1053)-2,1)="1","Earring",IF(MID(E1053,LEN(E1053)-2,1)="2","Necklace",IF(MID(E1053,LEN(E1053)-2,1)="3","Bracelet",IF(MID(E1053,LEN(E1053)-2,1)="4","Ring",IF(MID(E1053,LEN(E1053)-2,1)="5","Anklet","")))))</x:f>
        <x:v>Necklace</x:v>
      </x:c>
      <x:c r="G1053" s="234">
        <x:v>2</x:v>
      </x:c>
      <x:c r="H1053" s="448" t="s">
        <x:v>7755</x:v>
      </x:c>
    </x:row>
    <x:row r="1054" spans="3:8">
      <x:c r="C1054" s="396" t="s">
        <x:v>6051</x:v>
      </x:c>
      <x:c r="D1054" s="230" t="s">
        <x:v>4958</x:v>
      </x:c>
      <x:c r="E1054" s="195" t="s">
        <x:v>6051</x:v>
      </x:c>
      <x:c r="F1054" s="194" t="str">
        <x:f>IF(MID(E1054,LEN(E1054)-2,1)="1","Earring",IF(MID(E1054,LEN(E1054)-2,1)="2","Necklace",IF(MID(E1054,LEN(E1054)-2,1)="3","Bracelet",IF(MID(E1054,LEN(E1054)-2,1)="4","Ring",IF(MID(E1054,LEN(E1054)-2,1)="5","Anklet","")))))</x:f>
        <x:v>Necklace</x:v>
      </x:c>
      <x:c r="G1054" s="194">
        <x:v>1</x:v>
      </x:c>
      <x:c r="H1054" s="448" t="s">
        <x:v>4958</x:v>
      </x:c>
    </x:row>
    <x:row r="1055" spans="3:8">
      <x:c r="C1055" s="396" t="s">
        <x:v>4543</x:v>
      </x:c>
      <x:c r="D1055" s="230" t="s">
        <x:v>4958</x:v>
      </x:c>
      <x:c r="E1055" s="195" t="s">
        <x:v>4543</x:v>
      </x:c>
      <x:c r="F1055" s="194" t="str">
        <x:f>IF(MID(E1055,LEN(E1055)-2,1)="1","Earring",IF(MID(E1055,LEN(E1055)-2,1)="2","Necklace",IF(MID(E1055,LEN(E1055)-2,1)="3","Bracelet",IF(MID(E1055,LEN(E1055)-2,1)="4","Ring",IF(MID(E1055,LEN(E1055)-2,1)="5","Anklet","")))))</x:f>
        <x:v>Earring</x:v>
      </x:c>
      <x:c r="G1055" s="194">
        <x:v>1</x:v>
      </x:c>
      <x:c r="H1055" s="448" t="s">
        <x:v>4958</x:v>
      </x:c>
    </x:row>
    <x:row r="1056" spans="3:8">
      <x:c r="C1056" s="396" t="s">
        <x:v>1836</x:v>
      </x:c>
      <x:c r="D1056" s="230" t="s">
        <x:v>7755</x:v>
      </x:c>
      <x:c r="E1056" s="319" t="s">
        <x:v>1836</x:v>
      </x:c>
      <x:c r="F1056" s="320" t="str">
        <x:f>IF(MID(E1056,LEN(E1056)-2,1)="1","Earring",IF(MID(E1056,LEN(E1056)-2,1)="2","Necklace",IF(MID(E1056,LEN(E1056)-2,1)="3","Bracelet",IF(MID(E1056,LEN(E1056)-2,1)="4","Ring",IF(MID(E1056,LEN(E1056)-2,1)="5","Anklet","")))))</x:f>
        <x:v>Earring</x:v>
      </x:c>
      <x:c r="G1056" s="320">
        <x:v>1</x:v>
      </x:c>
      <x:c r="H1056" s="448" t="s">
        <x:v>7755</x:v>
      </x:c>
    </x:row>
    <x:row r="1057" spans="3:8">
      <x:c r="C1057" s="396" t="s">
        <x:v>3249</x:v>
      </x:c>
      <x:c r="D1057" s="230" t="s">
        <x:v>7755</x:v>
      </x:c>
      <x:c r="E1057" s="233" t="s">
        <x:v>3249</x:v>
      </x:c>
      <x:c r="F1057" s="234" t="str">
        <x:f>IF(MID(E1057,LEN(E1057)-2,1)="1","Earring",IF(MID(E1057,LEN(E1057)-2,1)="2","Necklace",IF(MID(E1057,LEN(E1057)-2,1)="3","Bracelet",IF(MID(E1057,LEN(E1057)-2,1)="4","Ring",IF(MID(E1057,LEN(E1057)-2,1)="5","Anklet","")))))</x:f>
        <x:v>Bracelet</x:v>
      </x:c>
      <x:c r="G1057" s="234">
        <x:v>1</x:v>
      </x:c>
      <x:c r="H1057" s="448" t="s">
        <x:v>7755</x:v>
      </x:c>
    </x:row>
    <x:row r="1058" spans="3:8">
      <x:c r="C1058" s="396" t="s">
        <x:v>1795</x:v>
      </x:c>
      <x:c r="D1058" s="230" t="s">
        <x:v>4958</x:v>
      </x:c>
      <x:c r="E1058" s="679" t="s">
        <x:v>1795</x:v>
      </x:c>
      <x:c r="F1058" s="680" t="str">
        <x:f>IF(MID(E1058,LEN(E1058)-2,1)="1","Earring",IF(MID(E1058,LEN(E1058)-2,1)="2","Necklace",IF(MID(E1058,LEN(E1058)-2,1)="3","Bracelet",IF(MID(E1058,LEN(E1058)-2,1)="4","Ring",IF(MID(E1058,LEN(E1058)-2,1)="5","Anklet","")))))</x:f>
        <x:v>Ring</x:v>
      </x:c>
      <x:c r="G1058" s="680">
        <x:v>1</x:v>
      </x:c>
      <x:c r="H1058" s="448" t="s">
        <x:v>4958</x:v>
      </x:c>
    </x:row>
    <x:row r="1059" spans="3:8">
      <x:c r="C1059" s="396" t="s">
        <x:v>8882</x:v>
      </x:c>
      <x:c r="D1059" s="230" t="s">
        <x:v>4958</x:v>
      </x:c>
      <x:c r="E1059" s="195" t="s">
        <x:v>8882</x:v>
      </x:c>
      <x:c r="F1059" s="194" t="str">
        <x:f>IF(MID(E1059,LEN(E1059)-2,1)="1","Earring",IF(MID(E1059,LEN(E1059)-2,1)="2","Necklace",IF(MID(E1059,LEN(E1059)-2,1)="3","Bracelet",IF(MID(E1059,LEN(E1059)-2,1)="4","Ring",IF(MID(E1059,LEN(E1059)-2,1)="5","Anklet","")))))</x:f>
        <x:v>Earring</x:v>
      </x:c>
      <x:c r="G1059" s="194">
        <x:v>1</x:v>
      </x:c>
      <x:c r="H1059" s="448" t="s">
        <x:v>4958</x:v>
      </x:c>
    </x:row>
    <x:row r="1060" spans="3:8">
      <x:c r="C1060" s="396" t="s">
        <x:v>4525</x:v>
      </x:c>
      <x:c r="D1060" s="230" t="s">
        <x:v>4958</x:v>
      </x:c>
      <x:c r="E1060" s="195" t="s">
        <x:v>4525</x:v>
      </x:c>
      <x:c r="F1060" s="194" t="str">
        <x:f>IF(MID(E1060,LEN(E1060)-2,1)="1","Earring",IF(MID(E1060,LEN(E1060)-2,1)="2","Necklace",IF(MID(E1060,LEN(E1060)-2,1)="3","Bracelet",IF(MID(E1060,LEN(E1060)-2,1)="4","Ring",IF(MID(E1060,LEN(E1060)-2,1)="5","Anklet","")))))</x:f>
        <x:v>Ring</x:v>
      </x:c>
      <x:c r="G1060" s="194">
        <x:v>1</x:v>
      </x:c>
      <x:c r="H1060" s="448" t="s">
        <x:v>4958</x:v>
      </x:c>
    </x:row>
    <x:row r="1061" spans="3:8">
      <x:c r="C1061" s="396" t="s">
        <x:v>9055</x:v>
      </x:c>
      <x:c r="D1061" s="230" t="s">
        <x:v>4958</x:v>
      </x:c>
      <x:c r="E1061" s="195" t="s">
        <x:v>9055</x:v>
      </x:c>
      <x:c r="F1061" s="194" t="str">
        <x:f>IF(MID(E1061,LEN(E1061)-2,1)="1","Earring",IF(MID(E1061,LEN(E1061)-2,1)="2","Necklace",IF(MID(E1061,LEN(E1061)-2,1)="3","Bracelet",IF(MID(E1061,LEN(E1061)-2,1)="4","Ring",IF(MID(E1061,LEN(E1061)-2,1)="5","Anklet","")))))</x:f>
        <x:v>Earring</x:v>
      </x:c>
      <x:c r="G1061" s="194">
        <x:v>1</x:v>
      </x:c>
      <x:c r="H1061" s="448" t="s">
        <x:v>4958</x:v>
      </x:c>
    </x:row>
    <x:row r="1062" spans="3:8">
      <x:c r="C1062" s="396" t="s">
        <x:v>4228</x:v>
      </x:c>
      <x:c r="D1062" s="230" t="s">
        <x:v>7755</x:v>
      </x:c>
      <x:c r="E1062" s="681" t="s">
        <x:v>4228</x:v>
      </x:c>
      <x:c r="F1062" s="682" t="str">
        <x:f>IF(MID(E1062,LEN(E1062)-2,1)="1","Earring",IF(MID(E1062,LEN(E1062)-2,1)="2","Necklace",IF(MID(E1062,LEN(E1062)-2,1)="3","Bracelet",IF(MID(E1062,LEN(E1062)-2,1)="4","Ring",IF(MID(E1062,LEN(E1062)-2,1)="5","Anklet","")))))</x:f>
        <x:v>Earring</x:v>
      </x:c>
      <x:c r="G1062" s="682">
        <x:v>1</x:v>
      </x:c>
      <x:c r="H1062" s="448" t="s">
        <x:v>7755</x:v>
      </x:c>
    </x:row>
    <x:row r="1063" spans="3:8">
      <x:c r="C1063" s="396" t="s">
        <x:v>1790</x:v>
      </x:c>
      <x:c r="D1063" s="230" t="s">
        <x:v>7755</x:v>
      </x:c>
      <x:c r="E1063" s="233" t="s">
        <x:v>1790</x:v>
      </x:c>
      <x:c r="F1063" s="234" t="str">
        <x:f>IF(MID(E1063,LEN(E1063)-2,1)="1","Earring",IF(MID(E1063,LEN(E1063)-2,1)="2","Necklace",IF(MID(E1063,LEN(E1063)-2,1)="3","Bracelet",IF(MID(E1063,LEN(E1063)-2,1)="4","Ring",IF(MID(E1063,LEN(E1063)-2,1)="5","Anklet","")))))</x:f>
        <x:v>Earring</x:v>
      </x:c>
      <x:c r="G1063" s="234">
        <x:v>2</x:v>
      </x:c>
      <x:c r="H1063" s="448" t="s">
        <x:v>7755</x:v>
      </x:c>
    </x:row>
    <x:row r="1064" spans="3:8">
      <x:c r="C1064" s="396" t="s">
        <x:v>6715</x:v>
      </x:c>
      <x:c r="D1064" s="230" t="s">
        <x:v>4958</x:v>
      </x:c>
      <x:c r="E1064" s="319" t="s">
        <x:v>6715</x:v>
      </x:c>
      <x:c r="F1064" s="320" t="str">
        <x:f>IF(MID(E1064,LEN(E1064)-2,1)="1","Earring",IF(MID(E1064,LEN(E1064)-2,1)="2","Necklace",IF(MID(E1064,LEN(E1064)-2,1)="3","Bracelet",IF(MID(E1064,LEN(E1064)-2,1)="4","Ring",IF(MID(E1064,LEN(E1064)-2,1)="5","Anklet","")))))</x:f>
        <x:v>Earring</x:v>
      </x:c>
      <x:c r="G1064" s="320">
        <x:v>1</x:v>
      </x:c>
      <x:c r="H1064" s="448" t="s">
        <x:v>4958</x:v>
      </x:c>
    </x:row>
    <x:row r="1065" spans="3:8">
      <x:c r="C1065" s="396" t="s">
        <x:v>3337</x:v>
      </x:c>
      <x:c r="D1065" s="230" t="s">
        <x:v>4958</x:v>
      </x:c>
      <x:c r="E1065" s="195" t="s">
        <x:v>3337</x:v>
      </x:c>
      <x:c r="F1065" s="194" t="str">
        <x:f>IF(MID(E1065,LEN(E1065)-2,1)="1","Earring",IF(MID(E1065,LEN(E1065)-2,1)="2","Necklace",IF(MID(E1065,LEN(E1065)-2,1)="3","Bracelet",IF(MID(E1065,LEN(E1065)-2,1)="4","Ring",IF(MID(E1065,LEN(E1065)-2,1)="5","Anklet","")))))</x:f>
        <x:v>Bracelet</x:v>
      </x:c>
      <x:c r="G1065" s="194">
        <x:v>1</x:v>
      </x:c>
      <x:c r="H1065" s="448" t="s">
        <x:v>4958</x:v>
      </x:c>
    </x:row>
    <x:row r="1066" spans="1:8">
      <x:c r="A1066" s="397">
        <x:v>46003</x:v>
      </x:c>
      <x:c r="B1066" s="230" t="s">
        <x:v>7716</x:v>
      </x:c>
      <x:c r="C1066" s="396" t="s">
        <x:v>1858</x:v>
      </x:c>
      <x:c r="D1066" s="230" t="s">
        <x:v>4958</x:v>
      </x:c>
      <x:c r="E1066" s="195" t="s">
        <x:v>1858</x:v>
      </x:c>
      <x:c r="F1066" s="194" t="str">
        <x:f>IF(MID(E1066,LEN(E1066)-2,1)="1","Earring",IF(MID(E1066,LEN(E1066)-2,1)="2","Necklace",IF(MID(E1066,LEN(E1066)-2,1)="3","Bracelet",IF(MID(E1066,LEN(E1066)-2,1)="4","Ring",IF(MID(E1066,LEN(E1066)-2,1)="5","Anklet","")))))</x:f>
        <x:v>Earring</x:v>
      </x:c>
      <x:c r="G1066" s="194">
        <x:v>1</x:v>
      </x:c>
      <x:c r="H1066" s="448" t="s">
        <x:v>4958</x:v>
      </x:c>
    </x:row>
    <x:row r="1067" spans="3:8">
      <x:c r="C1067" s="396" t="s">
        <x:v>6849</x:v>
      </x:c>
      <x:c r="D1067" s="230" t="s">
        <x:v>7755</x:v>
      </x:c>
      <x:c r="E1067" s="195" t="s">
        <x:v>1858</x:v>
      </x:c>
      <x:c r="F1067" s="194" t="str">
        <x:f>IF(MID(E1067,LEN(E1067)-2,1)="1","Earring",IF(MID(E1067,LEN(E1067)-2,1)="2","Necklace",IF(MID(E1067,LEN(E1067)-2,1)="3","Bracelet",IF(MID(E1067,LEN(E1067)-2,1)="4","Ring",IF(MID(E1067,LEN(E1067)-2,1)="5","Anklet","")))))</x:f>
        <x:v>Earring</x:v>
      </x:c>
      <x:c r="G1067" s="194">
        <x:v>1</x:v>
      </x:c>
      <x:c r="H1067" s="448" t="s">
        <x:v>4958</x:v>
      </x:c>
    </x:row>
    <x:row r="1068" spans="3:8">
      <x:c r="C1068" s="396" t="s">
        <x:v>3377</x:v>
      </x:c>
      <x:c r="D1068" s="230" t="s">
        <x:v>7755</x:v>
      </x:c>
      <x:c r="E1068" s="355" t="s">
        <x:v>3377</x:v>
      </x:c>
      <x:c r="F1068" s="356" t="str">
        <x:f>IF(MID(E1068,LEN(E1068)-2,1)="1","Earring",IF(MID(E1068,LEN(E1068)-2,1)="2","Necklace",IF(MID(E1068,LEN(E1068)-2,1)="3","Bracelet",IF(MID(E1068,LEN(E1068)-2,1)="4","Ring",IF(MID(E1068,LEN(E1068)-2,1)="5","Anklet","")))))</x:f>
        <x:v>Bracelet</x:v>
      </x:c>
      <x:c r="G1068" s="356">
        <x:v>1</x:v>
      </x:c>
      <x:c r="H1068" s="448" t="s">
        <x:v>7755</x:v>
      </x:c>
    </x:row>
    <x:row r="1069" spans="3:8">
      <x:c r="C1069" s="396" t="s">
        <x:v>4455</x:v>
      </x:c>
      <x:c r="D1069" s="230" t="s">
        <x:v>4958</x:v>
      </x:c>
      <x:c r="E1069" s="195" t="s">
        <x:v>4455</x:v>
      </x:c>
      <x:c r="F1069" s="194" t="str">
        <x:f>IF(MID(E1069,LEN(E1069)-2,1)="1","Earring",IF(MID(E1069,LEN(E1069)-2,1)="2","Necklace",IF(MID(E1069,LEN(E1069)-2,1)="3","Bracelet",IF(MID(E1069,LEN(E1069)-2,1)="4","Ring",IF(MID(E1069,LEN(E1069)-2,1)="5","Anklet","")))))</x:f>
        <x:v>Earring</x:v>
      </x:c>
      <x:c r="G1069" s="194">
        <x:v>1</x:v>
      </x:c>
      <x:c r="H1069" s="448" t="s">
        <x:v>4958</x:v>
      </x:c>
    </x:row>
    <x:row r="1070" spans="3:8">
      <x:c r="C1070" s="396" t="s">
        <x:v>6121</x:v>
      </x:c>
      <x:c r="D1070" s="230" t="s">
        <x:v>4958</x:v>
      </x:c>
      <x:c r="E1070" s="400" t="s">
        <x:v>6121</x:v>
      </x:c>
      <x:c r="F1070" s="401" t="s">
        <x:v>2999</x:v>
      </x:c>
      <x:c r="G1070" s="401">
        <x:v>1</x:v>
      </x:c>
      <x:c r="H1070" s="448" t="s">
        <x:v>4958</x:v>
      </x:c>
    </x:row>
    <x:row r="1071" spans="3:8">
      <x:c r="C1071" s="396" t="s">
        <x:v>1825</x:v>
      </x:c>
      <x:c r="D1071" s="230" t="s">
        <x:v>4958</x:v>
      </x:c>
      <x:c r="E1071" s="195" t="s">
        <x:v>1825</x:v>
      </x:c>
      <x:c r="F1071" s="194" t="str">
        <x:f>IF(MID(E1071,LEN(E1071)-2,1)="1","Earring",IF(MID(E1071,LEN(E1071)-2,1)="2","Necklace",IF(MID(E1071,LEN(E1071)-2,1)="3","Bracelet",IF(MID(E1071,LEN(E1071)-2,1)="4","Ring",IF(MID(E1071,LEN(E1071)-2,1)="5","Anklet","")))))</x:f>
        <x:v>Bracelet</x:v>
      </x:c>
      <x:c r="G1071" s="194">
        <x:v>1</x:v>
      </x:c>
      <x:c r="H1071" s="448" t="s">
        <x:v>4958</x:v>
      </x:c>
    </x:row>
    <x:row r="1072" spans="3:8">
      <x:c r="C1072" s="396" t="s">
        <x:v>6643</x:v>
      </x:c>
      <x:c r="D1072" s="230" t="s">
        <x:v>4958</x:v>
      </x:c>
      <x:c r="E1072" s="195" t="s">
        <x:v>6643</x:v>
      </x:c>
      <x:c r="F1072" s="194" t="str">
        <x:f>IF(MID(E1072,LEN(E1072)-2,1)="1","Earring",IF(MID(E1072,LEN(E1072)-2,1)="2","Necklace",IF(MID(E1072,LEN(E1072)-2,1)="3","Bracelet",IF(MID(E1072,LEN(E1072)-2,1)="4","Ring",IF(MID(E1072,LEN(E1072)-2,1)="5","Anklet","")))))</x:f>
        <x:v>Earring</x:v>
      </x:c>
      <x:c r="G1072" s="194">
        <x:v>2</x:v>
      </x:c>
      <x:c r="H1072" s="448" t="s">
        <x:v>4958</x:v>
      </x:c>
    </x:row>
    <x:row r="1073" spans="3:8">
      <x:c r="C1073" s="396" t="s">
        <x:v>8332</x:v>
      </x:c>
      <x:c r="D1073" s="230" t="s">
        <x:v>4958</x:v>
      </x:c>
      <x:c r="E1073" s="195" t="s">
        <x:v>8332</x:v>
      </x:c>
      <x:c r="F1073" s="194" t="str">
        <x:f>IF(MID(E1073,LEN(E1073)-2,1)="1","Earring",IF(MID(E1073,LEN(E1073)-2,1)="2","Necklace",IF(MID(E1073,LEN(E1073)-2,1)="3","Bracelet",IF(MID(E1073,LEN(E1073)-2,1)="4","Ring",IF(MID(E1073,LEN(E1073)-2,1)="5","Anklet","")))))</x:f>
        <x:v>Necklace</x:v>
      </x:c>
      <x:c r="G1073" s="194">
        <x:v>1</x:v>
      </x:c>
      <x:c r="H1073" s="448" t="s">
        <x:v>4958</x:v>
      </x:c>
    </x:row>
    <x:row r="1074" spans="3:8">
      <x:c r="C1074" s="396" t="s">
        <x:v>4737</x:v>
      </x:c>
      <x:c r="D1074" s="230" t="s">
        <x:v>4958</x:v>
      </x:c>
      <x:c r="E1074" s="400" t="s">
        <x:v>4737</x:v>
      </x:c>
      <x:c r="F1074" s="401" t="str">
        <x:f>IF(MID(E1074,LEN(E1074)-2,1)="1","Earring",IF(MID(E1074,LEN(E1074)-2,1)="2","Necklace",IF(MID(E1074,LEN(E1074)-2,1)="3","Bracelet",IF(MID(E1074,LEN(E1074)-2,1)="4","Ring",IF(MID(E1074,LEN(E1074)-2,1)="5","Anklet","")))))</x:f>
        <x:v>Necklace</x:v>
      </x:c>
      <x:c r="G1074" s="401">
        <x:v>1</x:v>
      </x:c>
      <x:c r="H1074" s="448" t="s">
        <x:v>4958</x:v>
      </x:c>
    </x:row>
    <x:row r="1075" spans="3:8">
      <x:c r="C1075" s="396" t="s">
        <x:v>3351</x:v>
      </x:c>
      <x:c r="D1075" s="230" t="s">
        <x:v>4958</x:v>
      </x:c>
      <x:c r="E1075" s="355" t="s">
        <x:v>3351</x:v>
      </x:c>
      <x:c r="F1075" s="356" t="str">
        <x:f>IF(MID(E1075,LEN(E1075)-2,1)="1","Earring",IF(MID(E1075,LEN(E1075)-2,1)="2","Necklace",IF(MID(E1075,LEN(E1075)-2,1)="3","Bracelet",IF(MID(E1075,LEN(E1075)-2,1)="4","Ring",IF(MID(E1075,LEN(E1075)-2,1)="5","Anklet","")))))</x:f>
        <x:v>Necklace</x:v>
      </x:c>
      <x:c r="G1075" s="356">
        <x:v>1</x:v>
      </x:c>
      <x:c r="H1075" s="448" t="s">
        <x:v>4958</x:v>
      </x:c>
    </x:row>
    <x:row r="1076" spans="3:8">
      <x:c r="C1076" s="396" t="s">
        <x:v>8914</x:v>
      </x:c>
      <x:c r="D1076" s="230" t="s">
        <x:v>4958</x:v>
      </x:c>
      <x:c r="E1076" s="415" t="s">
        <x:v>8914</x:v>
      </x:c>
      <x:c r="F1076" s="416" t="str">
        <x:f>IF(MID(E1076,LEN(E1076)-2,1)="1","Earring",IF(MID(E1076,LEN(E1076)-2,1)="2","Necklace",IF(MID(E1076,LEN(E1076)-2,1)="3","Bracelet",IF(MID(E1076,LEN(E1076)-2,1)="4","Ring",IF(MID(E1076,LEN(E1076)-2,1)="5","Anklet","")))))</x:f>
        <x:v>Ring</x:v>
      </x:c>
      <x:c r="G1076" s="416">
        <x:v>1</x:v>
      </x:c>
      <x:c r="H1076" s="448" t="s">
        <x:v>4958</x:v>
      </x:c>
    </x:row>
    <x:row r="1077" spans="3:8">
      <x:c r="C1077" s="396" t="s">
        <x:v>3392</x:v>
      </x:c>
      <x:c r="D1077" s="230" t="s">
        <x:v>4958</x:v>
      </x:c>
      <x:c r="E1077" s="195" t="s">
        <x:v>3392</x:v>
      </x:c>
      <x:c r="F1077" s="194" t="str">
        <x:f>IF(MID(E1077,LEN(E1077)-2,1)="1","Earring",IF(MID(E1077,LEN(E1077)-2,1)="2","Necklace",IF(MID(E1077,LEN(E1077)-2,1)="3","Bracelet",IF(MID(E1077,LEN(E1077)-2,1)="4","Ring",IF(MID(E1077,LEN(E1077)-2,1)="5","Anklet","")))))</x:f>
        <x:v>Ring</x:v>
      </x:c>
      <x:c r="G1077" s="194">
        <x:v>1</x:v>
      </x:c>
      <x:c r="H1077" s="448" t="s">
        <x:v>4958</x:v>
      </x:c>
    </x:row>
    <x:row r="1078" spans="3:8">
      <x:c r="C1078" s="396" t="s">
        <x:v>4701</x:v>
      </x:c>
      <x:c r="D1078" s="230" t="s">
        <x:v>4958</x:v>
      </x:c>
      <x:c r="E1078" s="233" t="s">
        <x:v>4701</x:v>
      </x:c>
      <x:c r="F1078" s="234" t="str">
        <x:f>IF(MID(E1078,LEN(E1078)-2,1)="1","Earring",IF(MID(E1078,LEN(E1078)-2,1)="2","Necklace",IF(MID(E1078,LEN(E1078)-2,1)="3","Bracelet",IF(MID(E1078,LEN(E1078)-2,1)="4","Ring",IF(MID(E1078,LEN(E1078)-2,1)="5","Anklet","")))))</x:f>
        <x:v>Ring</x:v>
      </x:c>
      <x:c r="G1078" s="234">
        <x:v>3</x:v>
      </x:c>
      <x:c r="H1078" s="448" t="s">
        <x:v>4958</x:v>
      </x:c>
    </x:row>
    <x:row r="1079" spans="3:8">
      <x:c r="C1079" s="396" t="s">
        <x:v>6199</x:v>
      </x:c>
      <x:c r="D1079" s="230" t="s">
        <x:v>7755</x:v>
      </x:c>
      <x:c r="E1079" s="195" t="s">
        <x:v>6199</x:v>
      </x:c>
      <x:c r="F1079" s="194" t="s">
        <x:v>2999</x:v>
      </x:c>
      <x:c r="G1079" s="194">
        <x:v>1</x:v>
      </x:c>
      <x:c r="H1079" s="448" t="s">
        <x:v>7755</x:v>
      </x:c>
    </x:row>
    <x:row r="1080" spans="3:8">
      <x:c r="C1080" s="396" t="s">
        <x:v>2155</x:v>
      </x:c>
      <x:c r="D1080" s="230" t="s">
        <x:v>7755</x:v>
      </x:c>
      <x:c r="E1080" s="195" t="s">
        <x:v>2155</x:v>
      </x:c>
      <x:c r="F1080" s="194" t="str">
        <x:f>IF(MID(E1080,LEN(E1080)-2,1)="1","Earring",IF(MID(E1080,LEN(E1080)-2,1)="2","Necklace",IF(MID(E1080,LEN(E1080)-2,1)="3","Bracelet",IF(MID(E1080,LEN(E1080)-2,1)="4","Ring",IF(MID(E1080,LEN(E1080)-2,1)="5","Anklet","")))))</x:f>
        <x:v>Bracelet</x:v>
      </x:c>
      <x:c r="G1080" s="194">
        <x:v>1</x:v>
      </x:c>
      <x:c r="H1080" s="448" t="s">
        <x:v>7755</x:v>
      </x:c>
    </x:row>
    <x:row r="1081" spans="3:8">
      <x:c r="C1081" s="396" t="s">
        <x:v>3325</x:v>
      </x:c>
      <x:c r="D1081" s="230" t="s">
        <x:v>7755</x:v>
      </x:c>
      <x:c r="E1081" s="295" t="s">
        <x:v>3325</x:v>
      </x:c>
      <x:c r="F1081" s="296" t="str">
        <x:f>IF(MID(E1081,LEN(E1081)-2,1)="1","Earring",IF(MID(E1081,LEN(E1081)-2,1)="2","Necklace",IF(MID(E1081,LEN(E1081)-2,1)="3","Bracelet",IF(MID(E1081,LEN(E1081)-2,1)="4","Ring",IF(MID(E1081,LEN(E1081)-2,1)="5","Anklet","")))))</x:f>
        <x:v>Bracelet</x:v>
      </x:c>
      <x:c r="G1081" s="296">
        <x:v>1</x:v>
      </x:c>
      <x:c r="H1081" s="448" t="s">
        <x:v>7755</x:v>
      </x:c>
    </x:row>
    <x:row r="1082" spans="3:8">
      <x:c r="C1082" s="396" t="s">
        <x:v>6667</x:v>
      </x:c>
      <x:c r="D1082" s="230" t="s">
        <x:v>7755</x:v>
      </x:c>
      <x:c r="E1082" s="400" t="s">
        <x:v>6667</x:v>
      </x:c>
      <x:c r="F1082" s="401" t="str">
        <x:f>IF(MID(E1082,LEN(E1082)-2,1)="1","Earring",IF(MID(E1082,LEN(E1082)-2,1)="2","Necklace",IF(MID(E1082,LEN(E1082)-2,1)="3","Bracelet",IF(MID(E1082,LEN(E1082)-2,1)="4","Ring",IF(MID(E1082,LEN(E1082)-2,1)="5","Anklet","")))))</x:f>
        <x:v>Bracelet</x:v>
      </x:c>
      <x:c r="G1082" s="401">
        <x:v>1</x:v>
      </x:c>
      <x:c r="H1082" s="448" t="s">
        <x:v>7755</x:v>
      </x:c>
    </x:row>
    <x:row r="1083" spans="3:8">
      <x:c r="C1083" s="396" t="s">
        <x:v>8784</x:v>
      </x:c>
      <x:c r="D1083" s="230" t="s">
        <x:v>7755</x:v>
      </x:c>
      <x:c r="E1083" s="404" t="s">
        <x:v>8784</x:v>
      </x:c>
      <x:c r="F1083" s="405" t="str">
        <x:f>IF(MID(E1083,LEN(E1083)-2,1)="1","Earring",IF(MID(E1083,LEN(E1083)-2,1)="2","Necklace",IF(MID(E1083,LEN(E1083)-2,1)="3","Bracelet",IF(MID(E1083,LEN(E1083)-2,1)="4","Ring",IF(MID(E1083,LEN(E1083)-2,1)="5","Anklet","")))))</x:f>
        <x:v>Earring</x:v>
      </x:c>
      <x:c r="G1083" s="405">
        <x:v>1</x:v>
      </x:c>
      <x:c r="H1083" s="448" t="s">
        <x:v>7755</x:v>
      </x:c>
    </x:row>
    <x:row r="1084" spans="3:8">
      <x:c r="C1084" s="396" t="s">
        <x:v>4649</x:v>
      </x:c>
      <x:c r="D1084" s="230" t="s">
        <x:v>7755</x:v>
      </x:c>
      <x:c r="E1084" s="195" t="s">
        <x:v>4649</x:v>
      </x:c>
      <x:c r="F1084" s="194" t="str">
        <x:f>IF(MID(E1084,LEN(E1084)-2,1)="1","Earring",IF(MID(E1084,LEN(E1084)-2,1)="2","Necklace",IF(MID(E1084,LEN(E1084)-2,1)="3","Bracelet",IF(MID(E1084,LEN(E1084)-2,1)="4","Ring",IF(MID(E1084,LEN(E1084)-2,1)="5","Anklet","")))))</x:f>
        <x:v>Earring</x:v>
      </x:c>
      <x:c r="G1084" s="194">
        <x:v>2</x:v>
      </x:c>
      <x:c r="H1084" s="448" t="s">
        <x:v>7755</x:v>
      </x:c>
    </x:row>
    <x:row r="1085" spans="3:8">
      <x:c r="C1085" s="396" t="s">
        <x:v>2318</x:v>
      </x:c>
      <x:c r="D1085" s="230" t="s">
        <x:v>7755</x:v>
      </x:c>
      <x:c r="E1085" s="683" t="s">
        <x:v>2318</x:v>
      </x:c>
      <x:c r="F1085" s="684" t="str">
        <x:f>IF(MID(E1085,LEN(E1085)-2,1)="1","Earring",IF(MID(E1085,LEN(E1085)-2,1)="2","Necklace",IF(MID(E1085,LEN(E1085)-2,1)="3","Bracelet",IF(MID(E1085,LEN(E1085)-2,1)="4","Ring",IF(MID(E1085,LEN(E1085)-2,1)="5","Anklet","")))))</x:f>
        <x:v>Ring</x:v>
      </x:c>
      <x:c r="G1085" s="684">
        <x:v>1</x:v>
      </x:c>
      <x:c r="H1085" s="448" t="s">
        <x:v>7755</x:v>
      </x:c>
    </x:row>
    <x:row r="1086" spans="5:9">
      <x:c r="E1086" s="195" t="s">
        <x:v>4337</x:v>
      </x:c>
      <x:c r="F1086" s="194" t="str">
        <x:f>IF(MID(E1086,LEN(E1086)-2,1)="1","Earring",IF(MID(E1086,LEN(E1086)-2,1)="2","Necklace",IF(MID(E1086,LEN(E1086)-2,1)="3","Bracelet",IF(MID(E1086,LEN(E1086)-2,1)="4","Ring",IF(MID(E1086,LEN(E1086)-2,1)="5","Anklet","")))))</x:f>
        <x:v>Ring</x:v>
      </x:c>
      <x:c r="G1086" s="194">
        <x:v>1</x:v>
      </x:c>
      <x:c r="H1086" s="448" t="s">
        <x:v>7755</x:v>
      </x:c>
      <x:c r="I1086" s="111" t="s">
        <x:v>8510</x:v>
      </x:c>
    </x:row>
    <x:row r="1087" spans="5:9">
      <x:c r="E1087" s="195" t="s">
        <x:v>6849</x:v>
      </x:c>
      <x:c r="F1087" s="194" t="str">
        <x:f>IF(MID(E1087,LEN(E1087)-2,1)="1","Earring",IF(MID(E1087,LEN(E1087)-2,1)="2","Necklace",IF(MID(E1087,LEN(E1087)-2,1)="3","Bracelet",IF(MID(E1087,LEN(E1087)-2,1)="4","Ring",IF(MID(E1087,LEN(E1087)-2,1)="5","Anklet","")))))</x:f>
        <x:v>Ring</x:v>
      </x:c>
      <x:c r="G1087" s="194">
        <x:v>1</x:v>
      </x:c>
      <x:c r="H1087" s="448" t="s">
        <x:v>7755</x:v>
      </x:c>
      <x:c r="I1087" s="111" t="s">
        <x:v>8554</x:v>
      </x:c>
    </x:row>
    <x:row r="1088" spans="1:8">
      <x:c r="A1088" s="397">
        <x:v>46004</x:v>
      </x:c>
      <x:c r="B1088" s="230" t="s">
        <x:v>7734</x:v>
      </x:c>
      <x:c r="C1088" s="396" t="s">
        <x:v>4800</x:v>
      </x:c>
      <x:c r="D1088" s="230" t="s">
        <x:v>4958</x:v>
      </x:c>
      <x:c r="E1088" s="195" t="s">
        <x:v>4800</x:v>
      </x:c>
      <x:c r="F1088" s="194" t="str">
        <x:f>IF(MID(E1088,LEN(E1088)-2,1)="1","Earring",IF(MID(E1088,LEN(E1088)-2,1)="2","Necklace",IF(MID(E1088,LEN(E1088)-2,1)="3","Bracelet",IF(MID(E1088,LEN(E1088)-2,1)="4","Ring",IF(MID(E1088,LEN(E1088)-2,1)="5","Anklet","")))))</x:f>
        <x:v>Anklet</x:v>
      </x:c>
      <x:c r="G1088" s="194">
        <x:v>2</x:v>
      </x:c>
      <x:c r="H1088" s="448" t="s">
        <x:v>4958</x:v>
      </x:c>
    </x:row>
    <x:row r="1089" spans="1:8">
      <x:c r="A1089" s="397">
        <x:v>46005</x:v>
      </x:c>
      <x:c r="B1089" s="230" t="s">
        <x:v>7772</x:v>
      </x:c>
      <x:c r="C1089" s="396" t="s">
        <x:v>4272</x:v>
      </x:c>
      <x:c r="D1089" s="230" t="s">
        <x:v>4958</x:v>
      </x:c>
      <x:c r="E1089" s="195" t="s">
        <x:v>4272</x:v>
      </x:c>
      <x:c r="F1089" s="194" t="str">
        <x:f>IF(MID(E1089,LEN(E1089)-2,1)="1","Earring",IF(MID(E1089,LEN(E1089)-2,1)="2","Necklace",IF(MID(E1089,LEN(E1089)-2,1)="3","Bracelet",IF(MID(E1089,LEN(E1089)-2,1)="4","Ring",IF(MID(E1089,LEN(E1089)-2,1)="5","Anklet","")))))</x:f>
        <x:v>Bracelet</x:v>
      </x:c>
      <x:c r="G1089" s="194">
        <x:v>1</x:v>
      </x:c>
      <x:c r="H1089" s="448" t="s">
        <x:v>4958</x:v>
      </x:c>
    </x:row>
    <x:row r="1090" spans="3:8">
      <x:c r="C1090" s="396" t="s">
        <x:v>4521</x:v>
      </x:c>
      <x:c r="D1090" s="230" t="s">
        <x:v>4958</x:v>
      </x:c>
      <x:c r="E1090" s="361" t="s">
        <x:v>4521</x:v>
      </x:c>
      <x:c r="F1090" s="362" t="str">
        <x:f>IF(MID(E1090,LEN(E1090)-2,1)="1","Earring",IF(MID(E1090,LEN(E1090)-2,1)="2","Necklace",IF(MID(E1090,LEN(E1090)-2,1)="3","Bracelet",IF(MID(E1090,LEN(E1090)-2,1)="4","Ring",IF(MID(E1090,LEN(E1090)-2,1)="5","Anklet","")))))</x:f>
        <x:v>Ring</x:v>
      </x:c>
      <x:c r="G1090" s="362">
        <x:v>1</x:v>
      </x:c>
      <x:c r="H1090" s="448" t="s">
        <x:v>4958</x:v>
      </x:c>
    </x:row>
    <x:row r="1091" spans="3:8">
      <x:c r="C1091" s="396" t="s">
        <x:v>8862</x:v>
      </x:c>
      <x:c r="D1091" s="230" t="s">
        <x:v>4958</x:v>
      </x:c>
      <x:c r="E1091" s="687" t="s">
        <x:v>8862</x:v>
      </x:c>
      <x:c r="F1091" s="688" t="str">
        <x:f>IF(MID(E1091,LEN(E1091)-2,1)="1","Earring",IF(MID(E1091,LEN(E1091)-2,1)="2","Necklace",IF(MID(E1091,LEN(E1091)-2,1)="3","Bracelet",IF(MID(E1091,LEN(E1091)-2,1)="4","Ring",IF(MID(E1091,LEN(E1091)-2,1)="5","Anklet","")))))</x:f>
        <x:v>Earring</x:v>
      </x:c>
      <x:c r="G1091" s="688">
        <x:v>1</x:v>
      </x:c>
      <x:c r="H1091" s="448" t="s">
        <x:v>4958</x:v>
      </x:c>
    </x:row>
    <x:row r="1092" spans="3:8">
      <x:c r="C1092" s="396" t="s">
        <x:v>6656</x:v>
      </x:c>
      <x:c r="D1092" s="230" t="s">
        <x:v>4958</x:v>
      </x:c>
      <x:c r="E1092" s="361" t="s">
        <x:v>6656</x:v>
      </x:c>
      <x:c r="F1092" s="362" t="str">
        <x:f>IF(MID(E1092,LEN(E1092)-2,1)="1","Earring",IF(MID(E1092,LEN(E1092)-2,1)="2","Necklace",IF(MID(E1092,LEN(E1092)-2,1)="3","Bracelet",IF(MID(E1092,LEN(E1092)-2,1)="4","Ring",IF(MID(E1092,LEN(E1092)-2,1)="5","Anklet","")))))</x:f>
        <x:v>Earring</x:v>
      </x:c>
      <x:c r="G1092" s="362">
        <x:v>1</x:v>
      </x:c>
      <x:c r="H1092" s="448" t="s">
        <x:v>4958</x:v>
      </x:c>
    </x:row>
    <x:row r="1093" spans="3:8">
      <x:c r="C1093" s="396" t="s">
        <x:v>3269</x:v>
      </x:c>
      <x:c r="D1093" s="230" t="s">
        <x:v>7755</x:v>
      </x:c>
      <x:c r="E1093" s="326" t="s">
        <x:v>3269</x:v>
      </x:c>
      <x:c r="F1093" s="327" t="str">
        <x:f>IF(MID(E1093,LEN(E1093)-2,1)="1","Earring",IF(MID(E1093,LEN(E1093)-2,1)="2","Necklace",IF(MID(E1093,LEN(E1093)-2,1)="3","Bracelet",IF(MID(E1093,LEN(E1093)-2,1)="4","Ring",IF(MID(E1093,LEN(E1093)-2,1)="5","Anklet","")))))</x:f>
        <x:v>Earring</x:v>
      </x:c>
      <x:c r="G1093" s="327">
        <x:v>1</x:v>
      </x:c>
      <x:c r="H1093" s="448" t="s">
        <x:v>7755</x:v>
      </x:c>
    </x:row>
    <x:row r="1094" spans="3:8">
      <x:c r="C1094" s="396" t="s">
        <x:v>8238</x:v>
      </x:c>
      <x:c r="D1094" s="230" t="s">
        <x:v>7755</x:v>
      </x:c>
      <x:c r="E1094" s="195" t="s">
        <x:v>8238</x:v>
      </x:c>
      <x:c r="F1094" s="194" t="str">
        <x:f>IF(MID(E1094,LEN(E1094)-2,1)="1","Earring",IF(MID(E1094,LEN(E1094)-2,1)="2","Necklace",IF(MID(E1094,LEN(E1094)-2,1)="3","Bracelet",IF(MID(E1094,LEN(E1094)-2,1)="4","Ring",IF(MID(E1094,LEN(E1094)-2,1)="5","Anklet","")))))</x:f>
        <x:v>Necklace</x:v>
      </x:c>
      <x:c r="G1094" s="194">
        <x:v>1</x:v>
      </x:c>
      <x:c r="H1094" s="448" t="s">
        <x:v>7755</x:v>
      </x:c>
    </x:row>
    <x:row r="1095" spans="3:8">
      <x:c r="C1095" s="396" t="s">
        <x:v>5945</x:v>
      </x:c>
      <x:c r="D1095" s="230" t="s">
        <x:v>4958</x:v>
      </x:c>
      <x:c r="E1095" s="355" t="s">
        <x:v>5945</x:v>
      </x:c>
      <x:c r="F1095" s="356" t="s">
        <x:v>2999</x:v>
      </x:c>
      <x:c r="G1095" s="356">
        <x:v>1</x:v>
      </x:c>
      <x:c r="H1095" s="448" t="s">
        <x:v>4958</x:v>
      </x:c>
    </x:row>
    <x:row r="1096" spans="1:8">
      <x:c r="A1096" s="397">
        <x:v>46006</x:v>
      </x:c>
      <x:c r="B1096" s="230" t="s">
        <x:v>7737</x:v>
      </x:c>
      <x:c r="C1096" s="396" t="s">
        <x:v>6868</x:v>
      </x:c>
      <x:c r="D1096" s="230" t="s">
        <x:v>4958</x:v>
      </x:c>
      <x:c r="E1096" s="195" t="s">
        <x:v>6868</x:v>
      </x:c>
      <x:c r="F1096" s="194" t="str">
        <x:f>IF(MID(E1096,LEN(E1096)-2,1)="1","Earring",IF(MID(E1096,LEN(E1096)-2,1)="2","Necklace",IF(MID(E1096,LEN(E1096)-2,1)="3","Bracelet",IF(MID(E1096,LEN(E1096)-2,1)="4","Ring",IF(MID(E1096,LEN(E1096)-2,1)="5","Anklet","")))))</x:f>
        <x:v>Bracelet</x:v>
      </x:c>
      <x:c r="G1096" s="194">
        <x:v>1</x:v>
      </x:c>
      <x:c r="H1096" s="448" t="s">
        <x:v>4958</x:v>
      </x:c>
    </x:row>
    <x:row r="1097" spans="3:8">
      <x:c r="C1097" s="396" t="s">
        <x:v>6209</x:v>
      </x:c>
      <x:c r="D1097" s="230" t="s">
        <x:v>7755</x:v>
      </x:c>
      <x:c r="E1097" s="326" t="s">
        <x:v>6209</x:v>
      </x:c>
      <x:c r="F1097" s="327" t="str">
        <x:f>IF(MID(E1097,LEN(E1097)-2,1)="1","Earring",IF(MID(E1097,LEN(E1097)-2,1)="2","Necklace",IF(MID(E1097,LEN(E1097)-2,1)="3","Bracelet",IF(MID(E1097,LEN(E1097)-2,1)="4","Ring",IF(MID(E1097,LEN(E1097)-2,1)="5","Anklet","")))))</x:f>
        <x:v>Anklet</x:v>
      </x:c>
      <x:c r="G1097" s="327">
        <x:v>1</x:v>
      </x:c>
      <x:c r="H1097" s="448" t="s">
        <x:v>7755</x:v>
      </x:c>
    </x:row>
    <x:row r="1098" spans="3:8">
      <x:c r="C1098" s="396" t="s">
        <x:v>5918</x:v>
      </x:c>
      <x:c r="D1098" s="230" t="s">
        <x:v>7755</x:v>
      </x:c>
      <x:c r="E1098" s="687" t="s">
        <x:v>5918</x:v>
      </x:c>
      <x:c r="F1098" s="688" t="str">
        <x:f>IF(MID(E1098,LEN(E1098)-2,1)="1","Earring",IF(MID(E1098,LEN(E1098)-2,1)="2","Necklace",IF(MID(E1098,LEN(E1098)-2,1)="3","Bracelet",IF(MID(E1098,LEN(E1098)-2,1)="4","Ring",IF(MID(E1098,LEN(E1098)-2,1)="5","Anklet","")))))</x:f>
        <x:v>Ring</x:v>
      </x:c>
      <x:c r="G1098" s="688">
        <x:v>1</x:v>
      </x:c>
      <x:c r="H1098" s="448" t="s">
        <x:v>7755</x:v>
      </x:c>
    </x:row>
    <x:row r="1099" spans="3:8">
      <x:c r="C1099" s="396" t="s">
        <x:v>6254</x:v>
      </x:c>
      <x:c r="D1099" s="230" t="s">
        <x:v>4958</x:v>
      </x:c>
      <x:c r="E1099" s="195" t="s">
        <x:v>6254</x:v>
      </x:c>
      <x:c r="F1099" s="194" t="str">
        <x:f>IF(MID(E1099,LEN(E1099)-2,1)="1","Earring",IF(MID(E1099,LEN(E1099)-2,1)="2","Necklace",IF(MID(E1099,LEN(E1099)-2,1)="3","Bracelet",IF(MID(E1099,LEN(E1099)-2,1)="4","Ring",IF(MID(E1099,LEN(E1099)-2,1)="5","Anklet","")))))</x:f>
        <x:v>Earring</x:v>
      </x:c>
      <x:c r="G1099" s="194">
        <x:v>1</x:v>
      </x:c>
      <x:c r="H1099" s="448" t="s">
        <x:v>4958</x:v>
      </x:c>
    </x:row>
    <x:row r="1100" spans="3:8">
      <x:c r="C1100" s="396" t="s">
        <x:v>6681</x:v>
      </x:c>
      <x:c r="D1100" s="230" t="s">
        <x:v>4958</x:v>
      </x:c>
      <x:c r="E1100" s="355" t="s">
        <x:v>6681</x:v>
      </x:c>
      <x:c r="F1100" s="356" t="s">
        <x:v>2999</x:v>
      </x:c>
      <x:c r="G1100" s="356">
        <x:v>1</x:v>
      </x:c>
      <x:c r="H1100" s="448" t="s">
        <x:v>4958</x:v>
      </x:c>
    </x:row>
    <x:row r="1101" spans="1:8">
      <x:c r="A1101" s="397">
        <x:v>46007</x:v>
      </x:c>
      <x:c r="B1101" s="230" t="s">
        <x:v>7779</x:v>
      </x:c>
      <x:c r="C1101" s="396" t="s">
        <x:v>6868</x:v>
      </x:c>
      <x:c r="D1101" s="230" t="s">
        <x:v>7755</x:v>
      </x:c>
      <x:c r="E1101" s="689" t="s">
        <x:v>6868</x:v>
      </x:c>
      <x:c r="F1101" s="690" t="str">
        <x:f>IF(MID(E1101,LEN(E1101)-2,1)="1","Earring",IF(MID(E1101,LEN(E1101)-2,1)="2","Necklace",IF(MID(E1101,LEN(E1101)-2,1)="3","Bracelet",IF(MID(E1101,LEN(E1101)-2,1)="4","Ring",IF(MID(E1101,LEN(E1101)-2,1)="5","Anklet","")))))</x:f>
        <x:v>Bracelet</x:v>
      </x:c>
      <x:c r="G1101" s="690">
        <x:v>1</x:v>
      </x:c>
      <x:c r="H1101" s="448" t="s">
        <x:v>7755</x:v>
      </x:c>
    </x:row>
    <x:row r="1102" spans="3:8">
      <x:c r="C1102" s="396" t="s">
        <x:v>3366</x:v>
      </x:c>
      <x:c r="D1102" s="230" t="s">
        <x:v>7755</x:v>
      </x:c>
      <x:c r="E1102" s="195" t="s">
        <x:v>3366</x:v>
      </x:c>
      <x:c r="F1102" s="194" t="str">
        <x:f>IF(MID(E1102,LEN(E1102)-2,1)="1","Earring",IF(MID(E1102,LEN(E1102)-2,1)="2","Necklace",IF(MID(E1102,LEN(E1102)-2,1)="3","Bracelet",IF(MID(E1102,LEN(E1102)-2,1)="4","Ring",IF(MID(E1102,LEN(E1102)-2,1)="5","Anklet","")))))</x:f>
        <x:v>Ring</x:v>
      </x:c>
      <x:c r="G1102" s="194">
        <x:v>1</x:v>
      </x:c>
      <x:c r="H1102" s="448" t="s">
        <x:v>7755</x:v>
      </x:c>
    </x:row>
    <x:row r="1103" spans="3:8">
      <x:c r="C1103" s="396" t="s">
        <x:v>2276</x:v>
      </x:c>
      <x:c r="D1103" s="230" t="s">
        <x:v>7755</x:v>
      </x:c>
      <x:c r="E1103" s="267" t="s">
        <x:v>2276</x:v>
      </x:c>
      <x:c r="F1103" s="268" t="str">
        <x:f>IF(MID(E1103,LEN(E1103)-2,1)="1","Earring",IF(MID(E1103,LEN(E1103)-2,1)="2","Necklace",IF(MID(E1103,LEN(E1103)-2,1)="3","Bracelet",IF(MID(E1103,LEN(E1103)-2,1)="4","Ring",IF(MID(E1103,LEN(E1103)-2,1)="5","Anklet","")))))</x:f>
        <x:v>Earring</x:v>
      </x:c>
      <x:c r="G1103" s="268">
        <x:v>1</x:v>
      </x:c>
      <x:c r="H1103" s="448" t="s">
        <x:v>7755</x:v>
      </x:c>
    </x:row>
    <x:row r="1104" spans="3:8">
      <x:c r="C1104" s="396" t="s">
        <x:v>6948</x:v>
      </x:c>
      <x:c r="D1104" s="230" t="s">
        <x:v>4958</x:v>
      </x:c>
      <x:c r="E1104" s="195" t="s">
        <x:v>6948</x:v>
      </x:c>
      <x:c r="F1104" s="194" t="str">
        <x:f>IF(MID(E1104,LEN(E1104)-2,1)="1","Earring",IF(MID(E1104,LEN(E1104)-2,1)="2","Necklace",IF(MID(E1104,LEN(E1104)-2,1)="3","Bracelet",IF(MID(E1104,LEN(E1104)-2,1)="4","Ring",IF(MID(E1104,LEN(E1104)-2,1)="5","Anklet","")))))</x:f>
        <x:v>Earring</x:v>
      </x:c>
      <x:c r="G1104" s="194">
        <x:v>1</x:v>
      </x:c>
      <x:c r="H1104" s="448" t="s">
        <x:v>4958</x:v>
      </x:c>
    </x:row>
    <x:row r="1105" spans="3:8">
      <x:c r="C1105" s="396" t="s">
        <x:v>8882</x:v>
      </x:c>
      <x:c r="D1105" s="230" t="s">
        <x:v>7755</x:v>
      </x:c>
      <x:c r="E1105" s="355" t="s">
        <x:v>8882</x:v>
      </x:c>
      <x:c r="F1105" s="356" t="str">
        <x:f>IF(MID(E1105,LEN(E1105)-2,1)="1","Earring",IF(MID(E1105,LEN(E1105)-2,1)="2","Necklace",IF(MID(E1105,LEN(E1105)-2,1)="3","Bracelet",IF(MID(E1105,LEN(E1105)-2,1)="4","Ring",IF(MID(E1105,LEN(E1105)-2,1)="5","Anklet","")))))</x:f>
        <x:v>Earring</x:v>
      </x:c>
      <x:c r="G1105" s="356">
        <x:v>1</x:v>
      </x:c>
      <x:c r="H1105" s="448" t="s">
        <x:v>7755</x:v>
      </x:c>
    </x:row>
    <x:row r="1106" spans="3:8">
      <x:c r="C1106" s="396" t="s">
        <x:v>6798</x:v>
      </x:c>
      <x:c r="D1106" s="230" t="s">
        <x:v>4958</x:v>
      </x:c>
      <x:c r="E1106" s="195" t="s">
        <x:v>6798</x:v>
      </x:c>
      <x:c r="F1106" s="194" t="str">
        <x:f>IF(MID(E1106,LEN(E1106)-2,1)="1","Earring",IF(MID(E1106,LEN(E1106)-2,1)="2","Necklace",IF(MID(E1106,LEN(E1106)-2,1)="3","Bracelet",IF(MID(E1106,LEN(E1106)-2,1)="4","Ring",IF(MID(E1106,LEN(E1106)-2,1)="5","Anklet","")))))</x:f>
        <x:v>Ring</x:v>
      </x:c>
      <x:c r="G1106" s="194">
        <x:v>2</x:v>
      </x:c>
      <x:c r="H1106" s="448" t="s">
        <x:v>4958</x:v>
      </x:c>
    </x:row>
    <x:row r="1107" spans="5:9">
      <x:c r="E1107" s="195" t="s">
        <x:v>4609</x:v>
      </x:c>
      <x:c r="F1107" s="194" t="str">
        <x:f>IF(MID(E1107,LEN(E1107)-2,1)="1","Earring",IF(MID(E1107,LEN(E1107)-2,1)="2","Necklace",IF(MID(E1107,LEN(E1107)-2,1)="3","Bracelet",IF(MID(E1107,LEN(E1107)-2,1)="4","Ring",IF(MID(E1107,LEN(E1107)-2,1)="5","Anklet","")))))</x:f>
        <x:v>Earring</x:v>
      </x:c>
      <x:c r="G1107" s="194">
        <x:v>1</x:v>
      </x:c>
      <x:c r="H1107" s="448" t="s">
        <x:v>4958</x:v>
      </x:c>
      <x:c r="I1107" s="109" t="s">
        <x:v>7903</x:v>
      </x:c>
    </x:row>
    <x:row r="1108" spans="5:9">
      <x:c r="E1108" s="498" t="s">
        <x:v>6140</x:v>
      </x:c>
      <x:c r="F1108" s="499" t="str">
        <x:f>IF(MID(E1108,LEN(E1108)-2,1)="1","Earring",IF(MID(E1108,LEN(E1108)-2,1)="2","Necklace",IF(MID(E1108,LEN(E1108)-2,1)="3","Bracelet",IF(MID(E1108,LEN(E1108)-2,1)="4","Ring",IF(MID(E1108,LEN(E1108)-2,1)="5","Anklet","")))))</x:f>
        <x:v>Earring</x:v>
      </x:c>
      <x:c r="G1108" s="499">
        <x:v>1</x:v>
      </x:c>
      <x:c r="H1108" s="448" t="s">
        <x:v>7755</x:v>
      </x:c>
      <x:c r="I1108" s="109" t="s">
        <x:v>7909</x:v>
      </x:c>
    </x:row>
    <x:row r="1109" spans="5:9">
      <x:c r="E1109" s="195" t="s">
        <x:v>6250</x:v>
      </x:c>
      <x:c r="F1109" s="345" t="str">
        <x:f>IF(MID(E1109,LEN(E1109)-2,1)="1","Earring",IF(MID(E1109,LEN(E1109)-2,1)="2","Necklace",IF(MID(E1109,LEN(E1109)-2,1)="3","Bracelet",IF(MID(E1109,LEN(E1109)-2,1)="4","Ring",IF(MID(E1109,LEN(E1109)-2,1)="5","Anklet","")))))</x:f>
        <x:v>Ring</x:v>
      </x:c>
      <x:c r="G1109" s="345">
        <x:v>1</x:v>
      </x:c>
      <x:c r="H1109" s="448" t="s">
        <x:v>4958</x:v>
      </x:c>
      <x:c r="I1109" s="109" t="s">
        <x:v>7933</x:v>
      </x:c>
    </x:row>
    <x:row r="1110" spans="1:8">
      <x:c r="A1110" s="397">
        <x:v>46008</x:v>
      </x:c>
      <x:c r="B1110" s="230" t="s">
        <x:v>7762</x:v>
      </x:c>
      <x:c r="C1110" s="396" t="s">
        <x:v>4532</x:v>
      </x:c>
      <x:c r="D1110" s="230" t="s">
        <x:v>7755</x:v>
      </x:c>
      <x:c r="E1110" s="195" t="s">
        <x:v>4532</x:v>
      </x:c>
      <x:c r="F1110" s="194" t="str">
        <x:f>IF(MID(E1110,LEN(E1110)-2,1)="1","Earring",IF(MID(E1110,LEN(E1110)-2,1)="2","Necklace",IF(MID(E1110,LEN(E1110)-2,1)="3","Bracelet",IF(MID(E1110,LEN(E1110)-2,1)="4","Ring",IF(MID(E1110,LEN(E1110)-2,1)="5","Anklet","")))))</x:f>
        <x:v>Necklace</x:v>
      </x:c>
      <x:c r="G1110" s="194">
        <x:v>1</x:v>
      </x:c>
      <x:c r="H1110" s="448" t="s">
        <x:v>7755</x:v>
      </x:c>
    </x:row>
    <x:row r="1111" spans="3:8">
      <x:c r="C1111" s="396" t="s">
        <x:v>3365</x:v>
      </x:c>
      <x:c r="D1111" s="230" t="s">
        <x:v>7755</x:v>
      </x:c>
      <x:c r="E1111" s="195" t="s">
        <x:v>3365</x:v>
      </x:c>
      <x:c r="F1111" s="194" t="str">
        <x:f>IF(MID(E1111,LEN(E1111)-2,1)="1","Earring",IF(MID(E1111,LEN(E1111)-2,1)="2","Necklace",IF(MID(E1111,LEN(E1111)-2,1)="3","Bracelet",IF(MID(E1111,LEN(E1111)-2,1)="4","Ring",IF(MID(E1111,LEN(E1111)-2,1)="5","Anklet","")))))</x:f>
        <x:v>Necklace</x:v>
      </x:c>
      <x:c r="G1111" s="194">
        <x:v>1</x:v>
      </x:c>
      <x:c r="H1111" s="448" t="s">
        <x:v>7755</x:v>
      </x:c>
    </x:row>
    <x:row r="1112" spans="3:8">
      <x:c r="C1112" s="396" t="s">
        <x:v>3284</x:v>
      </x:c>
      <x:c r="D1112" s="230" t="s">
        <x:v>4958</x:v>
      </x:c>
      <x:c r="E1112" s="535" t="s">
        <x:v>3284</x:v>
      </x:c>
      <x:c r="F1112" s="536" t="str">
        <x:f>IF(MID(E1112,LEN(E1112)-2,1)="1","Earring",IF(MID(E1112,LEN(E1112)-2,1)="2","Necklace",IF(MID(E1112,LEN(E1112)-2,1)="3","Bracelet",IF(MID(E1112,LEN(E1112)-2,1)="4","Ring",IF(MID(E1112,LEN(E1112)-2,1)="5","Anklet","")))))</x:f>
        <x:v>Earring</x:v>
      </x:c>
      <x:c r="G1112" s="536">
        <x:v>1</x:v>
      </x:c>
      <x:c r="H1112" s="448" t="s">
        <x:v>4958</x:v>
      </x:c>
    </x:row>
    <x:row r="1113" spans="3:8">
      <x:c r="C1113" s="396" t="s">
        <x:v>5768</x:v>
      </x:c>
      <x:c r="D1113" s="230" t="s">
        <x:v>7755</x:v>
      </x:c>
      <x:c r="E1113" s="355" t="s">
        <x:v>5768</x:v>
      </x:c>
      <x:c r="F1113" s="356" t="s">
        <x:v>2999</x:v>
      </x:c>
      <x:c r="G1113" s="356">
        <x:v>1</x:v>
      </x:c>
      <x:c r="H1113" s="448" t="s">
        <x:v>7755</x:v>
      </x:c>
    </x:row>
    <x:row r="1114" spans="5:9">
      <x:c r="E1114" s="535" t="s">
        <x:v>6840</x:v>
      </x:c>
      <x:c r="F1114" s="536" t="str">
        <x:f>IF(MID(E1114,LEN(E1114)-2,1)="1","Earring",IF(MID(E1114,LEN(E1114)-2,1)="2","Necklace",IF(MID(E1114,LEN(E1114)-2,1)="3","Bracelet",IF(MID(E1114,LEN(E1114)-2,1)="4","Ring",IF(MID(E1114,LEN(E1114)-2,1)="5","Anklet","")))))</x:f>
        <x:v>Earring</x:v>
      </x:c>
      <x:c r="G1114" s="536">
        <x:v>1</x:v>
      </x:c>
      <x:c r="H1114" s="448" t="s">
        <x:v>4958</x:v>
      </x:c>
      <x:c r="I1114" s="108" t="s">
        <x:v>8507</x:v>
      </x:c>
    </x:row>
    <x:row r="1115" spans="1:9">
      <x:c r="A1115" s="397">
        <x:v>46009</x:v>
      </x:c>
      <x:c r="B1115" s="230" t="s">
        <x:v>7753</x:v>
      </x:c>
      <x:c r="E1115" s="195" t="s">
        <x:v>4213</x:v>
      </x:c>
      <x:c r="F1115" s="194" t="str">
        <x:f>IF(MID(E1115,LEN(E1115)-2,1)="1","Earring",IF(MID(E1115,LEN(E1115)-2,1)="2","Necklace",IF(MID(E1115,LEN(E1115)-2,1)="3","Bracelet",IF(MID(E1115,LEN(E1115)-2,1)="4","Ring",IF(MID(E1115,LEN(E1115)-2,1)="5","Anklet","")))))</x:f>
        <x:v>Earring</x:v>
      </x:c>
      <x:c r="G1115" s="194">
        <x:v>1</x:v>
      </x:c>
      <x:c r="H1115" s="448" t="s">
        <x:v>4958</x:v>
      </x:c>
      <x:c r="I1115" s="108" t="s">
        <x:v>7904</x:v>
      </x:c>
    </x:row>
    <x:row r="1116" spans="1:8">
      <x:c r="A1116" s="397">
        <x:v>46010</x:v>
      </x:c>
      <x:c r="B1116" s="230" t="s">
        <x:v>7716</x:v>
      </x:c>
      <x:c r="C1116" s="396" t="s">
        <x:v>3342</x:v>
      </x:c>
      <x:c r="D1116" s="230" t="s">
        <x:v>4958</x:v>
      </x:c>
      <x:c r="E1116" s="195" t="s">
        <x:v>3342</x:v>
      </x:c>
      <x:c r="F1116" s="194" t="str">
        <x:f>IF(MID(E1116,LEN(E1116)-2,1)="1","Earring",IF(MID(E1116,LEN(E1116)-2,1)="2","Necklace",IF(MID(E1116,LEN(E1116)-2,1)="3","Bracelet",IF(MID(E1116,LEN(E1116)-2,1)="4","Ring",IF(MID(E1116,LEN(E1116)-2,1)="5","Anklet","")))))</x:f>
        <x:v>Necklace</x:v>
      </x:c>
      <x:c r="G1116" s="194">
        <x:v>1</x:v>
      </x:c>
      <x:c r="H1116" s="448" t="s">
        <x:v>4958</x:v>
      </x:c>
    </x:row>
    <x:row r="1117" spans="3:8">
      <x:c r="C1117" s="396" t="s">
        <x:v>4593</x:v>
      </x:c>
      <x:c r="D1117" s="230" t="s">
        <x:v>7755</x:v>
      </x:c>
      <x:c r="E1117" s="355" t="s">
        <x:v>4593</x:v>
      </x:c>
      <x:c r="F1117" s="356" t="str">
        <x:f>IF(MID(E1117,LEN(E1117)-2,1)="1","Earring",IF(MID(E1117,LEN(E1117)-2,1)="2","Necklace",IF(MID(E1117,LEN(E1117)-2,1)="3","Bracelet",IF(MID(E1117,LEN(E1117)-2,1)="4","Ring",IF(MID(E1117,LEN(E1117)-2,1)="5","Anklet","")))))</x:f>
        <x:v>Necklace</x:v>
      </x:c>
      <x:c r="G1117" s="356">
        <x:v>1</x:v>
      </x:c>
      <x:c r="H1117" s="448" t="s">
        <x:v>7755</x:v>
      </x:c>
    </x:row>
    <x:row r="1118" spans="3:8">
      <x:c r="C1118" s="396" t="s">
        <x:v>8446</x:v>
      </x:c>
      <x:c r="D1118" s="230" t="s">
        <x:v>4958</x:v>
      </x:c>
      <x:c r="E1118" s="195" t="s">
        <x:v>8446</x:v>
      </x:c>
      <x:c r="F1118" s="194" t="str">
        <x:f>IF(MID(E1118,LEN(E1118)-2,1)="1","Earring",IF(MID(E1118,LEN(E1118)-2,1)="2","Necklace",IF(MID(E1118,LEN(E1118)-2,1)="3","Bracelet",IF(MID(E1118,LEN(E1118)-2,1)="4","Ring",IF(MID(E1118,LEN(E1118)-2,1)="5","Anklet","")))))</x:f>
        <x:v>Earring</x:v>
      </x:c>
      <x:c r="G1118" s="194">
        <x:v>1</x:v>
      </x:c>
      <x:c r="H1118" s="448" t="s">
        <x:v>4958</x:v>
      </x:c>
    </x:row>
    <x:row r="1119" spans="5:9">
      <x:c r="E1119" s="195" t="s">
        <x:v>2075</x:v>
      </x:c>
      <x:c r="F1119" s="194" t="str">
        <x:f>IF(MID(E1119,LEN(E1119)-2,1)="1","Earring",IF(MID(E1119,LEN(E1119)-2,1)="2","Necklace",IF(MID(E1119,LEN(E1119)-2,1)="3","Bracelet",IF(MID(E1119,LEN(E1119)-2,1)="4","Ring",IF(MID(E1119,LEN(E1119)-2,1)="5","Anklet","")))))</x:f>
        <x:v>Earring</x:v>
      </x:c>
      <x:c r="G1119" s="194">
        <x:v>1</x:v>
      </x:c>
      <x:c r="H1119" s="448" t="s">
        <x:v>4958</x:v>
      </x:c>
      <x:c r="I1119" s="108" t="s">
        <x:v>7929</x:v>
      </x:c>
    </x:row>
    <x:row r="1120" spans="1:8">
      <x:c r="A1120" s="397">
        <x:v>46011</x:v>
      </x:c>
      <x:c r="B1120" s="230" t="s">
        <x:v>7734</x:v>
      </x:c>
      <x:c r="C1120" s="396" t="s">
        <x:v>3331</x:v>
      </x:c>
      <x:c r="D1120" s="230" t="s">
        <x:v>4958</x:v>
      </x:c>
      <x:c r="E1120" s="233" t="s">
        <x:v>3331</x:v>
      </x:c>
      <x:c r="F1120" s="234" t="str">
        <x:f>IF(MID(E1120,LEN(E1120)-2,1)="1","Earring",IF(MID(E1120,LEN(E1120)-2,1)="2","Necklace",IF(MID(E1120,LEN(E1120)-2,1)="3","Bracelet",IF(MID(E1120,LEN(E1120)-2,1)="4","Ring",IF(MID(E1120,LEN(E1120)-2,1)="5","Anklet","")))))</x:f>
        <x:v>Ring</x:v>
      </x:c>
      <x:c r="G1120" s="234">
        <x:v>1</x:v>
      </x:c>
      <x:c r="H1120" s="448" t="s">
        <x:v>4958</x:v>
      </x:c>
    </x:row>
    <x:row r="1121" spans="3:8">
      <x:c r="C1121" s="396" t="s">
        <x:v>3397</x:v>
      </x:c>
      <x:c r="D1121" s="230" t="s">
        <x:v>7755</x:v>
      </x:c>
      <x:c r="E1121" s="691" t="s">
        <x:v>3397</x:v>
      </x:c>
      <x:c r="F1121" s="692" t="str">
        <x:f>IF(MID(E1121,LEN(E1121)-2,1)="1","Earring",IF(MID(E1121,LEN(E1121)-2,1)="2","Necklace",IF(MID(E1121,LEN(E1121)-2,1)="3","Bracelet",IF(MID(E1121,LEN(E1121)-2,1)="4","Ring",IF(MID(E1121,LEN(E1121)-2,1)="5","Anklet","")))))</x:f>
        <x:v>Bracelet</x:v>
      </x:c>
      <x:c r="G1121" s="692">
        <x:v>1</x:v>
      </x:c>
      <x:c r="H1121" s="448" t="s">
        <x:v>7755</x:v>
      </x:c>
    </x:row>
    <x:row r="1122" spans="3:8">
      <x:c r="C1122" s="396" t="s">
        <x:v>9035</x:v>
      </x:c>
      <x:c r="D1122" s="230" t="s">
        <x:v>4958</x:v>
      </x:c>
      <x:c r="E1122" s="693" t="s">
        <x:v>9035</x:v>
      </x:c>
      <x:c r="F1122" s="564" t="str">
        <x:f>IF(MID(E1122,LEN(E1122)-2,1)="1","Earring",IF(MID(E1122,LEN(E1122)-2,1)="2","Necklace",IF(MID(E1122,LEN(E1122)-2,1)="3","Bracelet",IF(MID(E1122,LEN(E1122)-2,1)="4","Ring",IF(MID(E1122,LEN(E1122)-2,1)="5","Anklet","")))))</x:f>
        <x:v>Anklet</x:v>
      </x:c>
      <x:c r="G1122" s="564">
        <x:v>1</x:v>
      </x:c>
      <x:c r="H1122" s="448" t="s">
        <x:v>4958</x:v>
      </x:c>
    </x:row>
    <x:row r="1123" spans="3:8">
      <x:c r="C1123" s="396" t="s">
        <x:v>6716</x:v>
      </x:c>
      <x:c r="D1123" s="230" t="s">
        <x:v>7755</x:v>
      </x:c>
      <x:c r="E1123" s="691" t="s">
        <x:v>6716</x:v>
      </x:c>
      <x:c r="F1123" s="692" t="str">
        <x:f>IF(MID(E1123,LEN(E1123)-2,1)="1","Earring",IF(MID(E1123,LEN(E1123)-2,1)="2","Necklace",IF(MID(E1123,LEN(E1123)-2,1)="3","Bracelet",IF(MID(E1123,LEN(E1123)-2,1)="4","Ring",IF(MID(E1123,LEN(E1123)-2,1)="5","Anklet","")))))</x:f>
        <x:v>Earring</x:v>
      </x:c>
      <x:c r="G1123" s="692">
        <x:v>1</x:v>
      </x:c>
      <x:c r="H1123" s="448" t="s">
        <x:v>7755</x:v>
      </x:c>
    </x:row>
    <x:row r="1124" spans="3:8">
      <x:c r="C1124" s="396" t="s">
        <x:v>4601</x:v>
      </x:c>
      <x:c r="D1124" s="230" t="s">
        <x:v>7755</x:v>
      </x:c>
      <x:c r="E1124" s="195" t="s">
        <x:v>4601</x:v>
      </x:c>
      <x:c r="F1124" s="194" t="str">
        <x:f>IF(MID(E1124,LEN(E1124)-2,1)="1","Earring",IF(MID(E1124,LEN(E1124)-2,1)="2","Necklace",IF(MID(E1124,LEN(E1124)-2,1)="3","Bracelet",IF(MID(E1124,LEN(E1124)-2,1)="4","Ring",IF(MID(E1124,LEN(E1124)-2,1)="5","Anklet","")))))</x:f>
        <x:v>Earring</x:v>
      </x:c>
      <x:c r="G1124" s="194">
        <x:v>1</x:v>
      </x:c>
      <x:c r="H1124" s="448" t="s">
        <x:v>7755</x:v>
      </x:c>
    </x:row>
    <x:row r="1125" spans="3:8">
      <x:c r="C1125" s="396" t="s">
        <x:v>2257</x:v>
      </x:c>
      <x:c r="D1125" s="230" t="s">
        <x:v>4958</x:v>
      </x:c>
      <x:c r="E1125" s="195" t="s">
        <x:v>2257</x:v>
      </x:c>
      <x:c r="F1125" s="194" t="str">
        <x:f>IF(MID(E1125,LEN(E1125)-2,1)="1","Earring",IF(MID(E1125,LEN(E1125)-2,1)="2","Necklace",IF(MID(E1125,LEN(E1125)-2,1)="3","Bracelet",IF(MID(E1125,LEN(E1125)-2,1)="4","Ring",IF(MID(E1125,LEN(E1125)-2,1)="5","Anklet","")))))</x:f>
        <x:v>Necklace</x:v>
      </x:c>
      <x:c r="G1125" s="194">
        <x:v>1</x:v>
      </x:c>
      <x:c r="H1125" s="448" t="s">
        <x:v>4958</x:v>
      </x:c>
    </x:row>
    <x:row r="1126" spans="1:8">
      <x:c r="A1126" s="397">
        <x:v>46012</x:v>
      </x:c>
      <x:c r="B1126" s="230" t="s">
        <x:v>7772</x:v>
      </x:c>
      <x:c r="C1126" s="396" t="s">
        <x:v>4615</x:v>
      </x:c>
      <x:c r="D1126" s="230" t="s">
        <x:v>7755</x:v>
      </x:c>
      <x:c r="E1126" s="693" t="s">
        <x:v>4615</x:v>
      </x:c>
      <x:c r="F1126" s="564" t="str">
        <x:f>IF(MID(E1126,LEN(E1126)-2,1)="1","Earring",IF(MID(E1126,LEN(E1126)-2,1)="2","Necklace",IF(MID(E1126,LEN(E1126)-2,1)="3","Bracelet",IF(MID(E1126,LEN(E1126)-2,1)="4","Ring",IF(MID(E1126,LEN(E1126)-2,1)="5","Anklet","")))))</x:f>
        <x:v>Earring</x:v>
      </x:c>
      <x:c r="G1126" s="564">
        <x:v>1</x:v>
      </x:c>
      <x:c r="H1126" s="448" t="s">
        <x:v>7755</x:v>
      </x:c>
    </x:row>
    <x:row r="1127" spans="1:8">
      <x:c r="A1127" s="397">
        <x:v>46013</x:v>
      </x:c>
      <x:c r="B1127" s="230" t="s">
        <x:v>7737</x:v>
      </x:c>
      <x:c r="C1127" s="396" t="s">
        <x:v>5825</x:v>
      </x:c>
      <x:c r="D1127" s="230" t="s">
        <x:v>7755</x:v>
      </x:c>
      <x:c r="E1127" s="693" t="s">
        <x:v>5825</x:v>
      </x:c>
      <x:c r="F1127" s="564" t="str">
        <x:f>IF(MID(E1127,LEN(E1127)-2,1)="1","Earring",IF(MID(E1127,LEN(E1127)-2,1)="2","Necklace",IF(MID(E1127,LEN(E1127)-2,1)="3","Bracelet",IF(MID(E1127,LEN(E1127)-2,1)="4","Ring",IF(MID(E1127,LEN(E1127)-2,1)="5","Anklet","")))))</x:f>
        <x:v>Earring</x:v>
      </x:c>
      <x:c r="G1127" s="564">
        <x:v>1</x:v>
      </x:c>
      <x:c r="H1127" s="448" t="s">
        <x:v>7755</x:v>
      </x:c>
    </x:row>
    <x:row r="1128" spans="3:8">
      <x:c r="C1128" s="396" t="s">
        <x:v>4716</x:v>
      </x:c>
      <x:c r="D1128" s="230" t="s">
        <x:v>7755</x:v>
      </x:c>
      <x:c r="E1128" s="691" t="s">
        <x:v>4716</x:v>
      </x:c>
      <x:c r="F1128" s="692" t="s">
        <x:v>2999</x:v>
      </x:c>
      <x:c r="G1128" s="692">
        <x:v>1</x:v>
      </x:c>
      <x:c r="H1128" s="448" t="s">
        <x:v>7755</x:v>
      </x:c>
    </x:row>
    <x:row r="1129" spans="5:9">
      <x:c r="E1129" s="195" t="s">
        <x:v>9018</x:v>
      </x:c>
      <x:c r="F1129" s="194" t="str">
        <x:f>IF(MID(E1129,LEN(E1129)-2,1)="1","Earring",IF(MID(E1129,LEN(E1129)-2,1)="2","Necklace",IF(MID(E1129,LEN(E1129)-2,1)="3","Bracelet",IF(MID(E1129,LEN(E1129)-2,1)="4","Ring",IF(MID(E1129,LEN(E1129)-2,1)="5","Anklet","")))))</x:f>
        <x:v>Necklace</x:v>
      </x:c>
      <x:c r="G1129" s="194">
        <x:v>1</x:v>
      </x:c>
      <x:c r="H1129" s="448" t="s">
        <x:v>4958</x:v>
      </x:c>
      <x:c r="I1129" s="108" t="s">
        <x:v>8555</x:v>
      </x:c>
    </x:row>
    <x:row r="1130" spans="1:8">
      <x:c r="A1130" s="397">
        <x:v>46014</x:v>
      </x:c>
      <x:c r="B1130" s="230" t="s">
        <x:v>7779</x:v>
      </x:c>
      <x:c r="C1130" s="396" t="s">
        <x:v>6726</x:v>
      </x:c>
      <x:c r="D1130" s="230" t="s">
        <x:v>4958</x:v>
      </x:c>
      <x:c r="E1130" s="195" t="s">
        <x:v>6726</x:v>
      </x:c>
      <x:c r="F1130" s="194" t="str">
        <x:f>IF(MID(E1130,LEN(E1130)-2,1)="1","Earring",IF(MID(E1130,LEN(E1130)-2,1)="2","Necklace",IF(MID(E1130,LEN(E1130)-2,1)="3","Bracelet",IF(MID(E1130,LEN(E1130)-2,1)="4","Ring",IF(MID(E1130,LEN(E1130)-2,1)="5","Anklet","")))))</x:f>
        <x:v>Bracelet</x:v>
      </x:c>
      <x:c r="G1130" s="194">
        <x:v>1</x:v>
      </x:c>
      <x:c r="H1130" s="448" t="s">
        <x:v>4958</x:v>
      </x:c>
    </x:row>
    <x:row r="1131" spans="3:8">
      <x:c r="C1131" s="396" t="s">
        <x:v>4213</x:v>
      </x:c>
      <x:c r="D1131" s="230" t="s">
        <x:v>7755</x:v>
      </x:c>
      <x:c r="E1131" s="195" t="s">
        <x:v>4213</x:v>
      </x:c>
      <x:c r="F1131" s="194" t="str">
        <x:f>IF(MID(E1131,LEN(E1131)-2,1)="1","Earring",IF(MID(E1131,LEN(E1131)-2,1)="2","Necklace",IF(MID(E1131,LEN(E1131)-2,1)="3","Bracelet",IF(MID(E1131,LEN(E1131)-2,1)="4","Ring",IF(MID(E1131,LEN(E1131)-2,1)="5","Anklet","")))))</x:f>
        <x:v>Earring</x:v>
      </x:c>
      <x:c r="G1131" s="194">
        <x:v>1</x:v>
      </x:c>
      <x:c r="H1131" s="448" t="s">
        <x:v>7755</x:v>
      </x:c>
    </x:row>
    <x:row r="1132" spans="3:8">
      <x:c r="C1132" s="396" t="s">
        <x:v>6290</x:v>
      </x:c>
      <x:c r="D1132" s="230" t="s">
        <x:v>4958</x:v>
      </x:c>
      <x:c r="E1132" s="195" t="s">
        <x:v>6290</x:v>
      </x:c>
      <x:c r="F1132" s="194" t="str">
        <x:f>IF(MID(E1132,LEN(E1132)-2,1)="1","Earring",IF(MID(E1132,LEN(E1132)-2,1)="2","Necklace",IF(MID(E1132,LEN(E1132)-2,1)="3","Bracelet",IF(MID(E1132,LEN(E1132)-2,1)="4","Ring",IF(MID(E1132,LEN(E1132)-2,1)="5","Anklet","")))))</x:f>
        <x:v>Bracelet</x:v>
      </x:c>
      <x:c r="G1132" s="194">
        <x:v>1</x:v>
      </x:c>
      <x:c r="H1132" s="448" t="s">
        <x:v>4958</x:v>
      </x:c>
    </x:row>
    <x:row r="1133" spans="3:8">
      <x:c r="C1133" s="396" t="s">
        <x:v>9035</x:v>
      </x:c>
      <x:c r="D1133" s="230" t="s">
        <x:v>7755</x:v>
      </x:c>
      <x:c r="E1133" s="543" t="s">
        <x:v>9035</x:v>
      </x:c>
      <x:c r="F1133" s="544" t="str">
        <x:f>IF(MID(E1133,LEN(E1133)-2,1)="1","Earring",IF(MID(E1133,LEN(E1133)-2,1)="2","Necklace",IF(MID(E1133,LEN(E1133)-2,1)="3","Bracelet",IF(MID(E1133,LEN(E1133)-2,1)="4","Ring",IF(MID(E1133,LEN(E1133)-2,1)="5","Anklet","")))))</x:f>
        <x:v>Anklet</x:v>
      </x:c>
      <x:c r="G1133" s="544">
        <x:v>1</x:v>
      </x:c>
      <x:c r="H1133" s="448" t="s">
        <x:v>7755</x:v>
      </x:c>
    </x:row>
    <x:row r="1134" spans="3:8">
      <x:c r="C1134" s="396" t="s">
        <x:v>1867</x:v>
      </x:c>
      <x:c r="D1134" s="230" t="s">
        <x:v>4958</x:v>
      </x:c>
      <x:c r="E1134" s="623" t="s">
        <x:v>1867</x:v>
      </x:c>
      <x:c r="F1134" s="624" t="str">
        <x:f>IF(MID(E1134,LEN(E1134)-2,1)="1","Earring",IF(MID(E1134,LEN(E1134)-2,1)="2","Necklace",IF(MID(E1134,LEN(E1134)-2,1)="3","Bracelet",IF(MID(E1134,LEN(E1134)-2,1)="4","Ring",IF(MID(E1134,LEN(E1134)-2,1)="5","Anklet","")))))</x:f>
        <x:v>Earring</x:v>
      </x:c>
      <x:c r="G1134" s="624">
        <x:v>1</x:v>
      </x:c>
      <x:c r="H1134" s="448" t="s">
        <x:v>4958</x:v>
      </x:c>
    </x:row>
    <x:row r="1135" spans="3:8">
      <x:c r="C1135" s="396" t="s">
        <x:v>1858</x:v>
      </x:c>
      <x:c r="D1135" s="230" t="s">
        <x:v>7755</x:v>
      </x:c>
      <x:c r="E1135" s="195" t="s">
        <x:v>1858</x:v>
      </x:c>
      <x:c r="F1135" s="194" t="str">
        <x:f>IF(MID(E1135,LEN(E1135)-2,1)="1","Earring",IF(MID(E1135,LEN(E1135)-2,1)="2","Necklace",IF(MID(E1135,LEN(E1135)-2,1)="3","Bracelet",IF(MID(E1135,LEN(E1135)-2,1)="4","Ring",IF(MID(E1135,LEN(E1135)-2,1)="5","Anklet","")))))</x:f>
        <x:v>Earring</x:v>
      </x:c>
      <x:c r="G1135" s="194">
        <x:v>1</x:v>
      </x:c>
      <x:c r="H1135" s="448" t="s">
        <x:v>7755</x:v>
      </x:c>
    </x:row>
    <x:row r="1136" spans="3:8">
      <x:c r="C1136" s="396" t="s">
        <x:v>3313</x:v>
      </x:c>
      <x:c r="D1136" s="230" t="s">
        <x:v>4958</x:v>
      </x:c>
      <x:c r="E1136" s="346" t="s">
        <x:v>3313</x:v>
      </x:c>
      <x:c r="F1136" s="347" t="str">
        <x:f>IF(MID(E1136,LEN(E1136)-2,1)="1","Earring",IF(MID(E1136,LEN(E1136)-2,1)="2","Necklace",IF(MID(E1136,LEN(E1136)-2,1)="3","Bracelet",IF(MID(E1136,LEN(E1136)-2,1)="4","Ring",IF(MID(E1136,LEN(E1136)-2,1)="5","Anklet","")))))</x:f>
        <x:v>Necklace</x:v>
      </x:c>
      <x:c r="G1136" s="347">
        <x:v>1</x:v>
      </x:c>
      <x:c r="H1136" s="448" t="s">
        <x:v>4958</x:v>
      </x:c>
    </x:row>
    <x:row r="1137" spans="3:8">
      <x:c r="C1137" s="396" t="s">
        <x:v>4505</x:v>
      </x:c>
      <x:c r="D1137" s="230" t="s">
        <x:v>4958</x:v>
      </x:c>
      <x:c r="E1137" s="195" t="s">
        <x:v>4505</x:v>
      </x:c>
      <x:c r="F1137" s="194" t="str">
        <x:f>IF(MID(E1137,LEN(E1137)-2,1)="1","Earring",IF(MID(E1137,LEN(E1137)-2,1)="2","Necklace",IF(MID(E1137,LEN(E1137)-2,1)="3","Bracelet",IF(MID(E1137,LEN(E1137)-2,1)="4","Ring",IF(MID(E1137,LEN(E1137)-2,1)="5","Anklet","")))))</x:f>
        <x:v>Bracelet</x:v>
      </x:c>
      <x:c r="G1137" s="194">
        <x:v>1</x:v>
      </x:c>
      <x:c r="H1137" s="448" t="s">
        <x:v>4958</x:v>
      </x:c>
    </x:row>
    <x:row r="1138" spans="3:8">
      <x:c r="C1138" s="396" t="s">
        <x:v>5651</x:v>
      </x:c>
      <x:c r="D1138" s="230" t="s">
        <x:v>7755</x:v>
      </x:c>
      <x:c r="E1138" s="233" t="s">
        <x:v>5651</x:v>
      </x:c>
      <x:c r="F1138" s="234" t="str">
        <x:f>IF(MID(E1138,LEN(E1138)-2,1)="1","Earring",IF(MID(E1138,LEN(E1138)-2,1)="2","Necklace",IF(MID(E1138,LEN(E1138)-2,1)="3","Bracelet",IF(MID(E1138,LEN(E1138)-2,1)="4","Ring",IF(MID(E1138,LEN(E1138)-2,1)="5","Anklet","")))))</x:f>
        <x:v>Necklace</x:v>
      </x:c>
      <x:c r="G1138" s="234">
        <x:v>2</x:v>
      </x:c>
      <x:c r="H1138" s="448" t="s">
        <x:v>7755</x:v>
      </x:c>
    </x:row>
    <x:row r="1139" spans="3:8">
      <x:c r="C1139" s="396" t="s">
        <x:v>6788</x:v>
      </x:c>
      <x:c r="D1139" s="230" t="s">
        <x:v>7755</x:v>
      </x:c>
      <x:c r="E1139" s="623" t="s">
        <x:v>6788</x:v>
      </x:c>
      <x:c r="F1139" s="624" t="str">
        <x:f>IF(MID(E1139,LEN(E1139)-2,1)="1","Earring",IF(MID(E1139,LEN(E1139)-2,1)="2","Necklace",IF(MID(E1139,LEN(E1139)-2,1)="3","Bracelet",IF(MID(E1139,LEN(E1139)-2,1)="4","Ring",IF(MID(E1139,LEN(E1139)-2,1)="5","Anklet","")))))</x:f>
        <x:v>Earring</x:v>
      </x:c>
      <x:c r="G1139" s="624">
        <x:v>1</x:v>
      </x:c>
      <x:c r="H1139" s="448" t="s">
        <x:v>7755</x:v>
      </x:c>
    </x:row>
    <x:row r="1140" spans="3:8">
      <x:c r="C1140" s="396" t="s">
        <x:v>6858</x:v>
      </x:c>
      <x:c r="D1140" s="230" t="s">
        <x:v>7755</x:v>
      </x:c>
      <x:c r="E1140" s="195" t="s">
        <x:v>6858</x:v>
      </x:c>
      <x:c r="F1140" s="194" t="s">
        <x:v>2999</x:v>
      </x:c>
      <x:c r="G1140" s="194">
        <x:v>1</x:v>
      </x:c>
      <x:c r="H1140" s="448" t="s">
        <x:v>7755</x:v>
      </x:c>
    </x:row>
    <x:row r="1141" spans="3:8">
      <x:c r="C1141" s="396" t="s">
        <x:v>4812</x:v>
      </x:c>
      <x:c r="D1141" s="230" t="s">
        <x:v>4958</x:v>
      </x:c>
      <x:c r="E1141" s="355" t="s">
        <x:v>4812</x:v>
      </x:c>
      <x:c r="F1141" s="356" t="str">
        <x:f>IF(MID(E1141,LEN(E1141)-2,1)="1","Earring",IF(MID(E1141,LEN(E1141)-2,1)="2","Necklace",IF(MID(E1141,LEN(E1141)-2,1)="3","Bracelet",IF(MID(E1141,LEN(E1141)-2,1)="4","Ring",IF(MID(E1141,LEN(E1141)-2,1)="5","Anklet","")))))</x:f>
        <x:v>Earring</x:v>
      </x:c>
      <x:c r="G1141" s="356">
        <x:v>1</x:v>
      </x:c>
      <x:c r="H1141" s="448" t="s">
        <x:v>4958</x:v>
      </x:c>
    </x:row>
    <x:row r="1142" spans="3:8">
      <x:c r="C1142" s="396" t="s">
        <x:v>4507</x:v>
      </x:c>
      <x:c r="D1142" s="230" t="s">
        <x:v>4958</x:v>
      </x:c>
      <x:c r="E1142" s="195" t="s">
        <x:v>4507</x:v>
      </x:c>
      <x:c r="F1142" s="194" t="str">
        <x:f>IF(MID(E1142,LEN(E1142)-2,1)="1","Earring",IF(MID(E1142,LEN(E1142)-2,1)="2","Necklace",IF(MID(E1142,LEN(E1142)-2,1)="3","Bracelet",IF(MID(E1142,LEN(E1142)-2,1)="4","Ring",IF(MID(E1142,LEN(E1142)-2,1)="5","Anklet","")))))</x:f>
        <x:v>Earring</x:v>
      </x:c>
      <x:c r="G1142" s="194">
        <x:v>1</x:v>
      </x:c>
      <x:c r="H1142" s="448" t="s">
        <x:v>4958</x:v>
      </x:c>
    </x:row>
    <x:row r="1143" spans="3:8">
      <x:c r="C1143" s="396" t="s">
        <x:v>3274</x:v>
      </x:c>
      <x:c r="D1143" s="230" t="s">
        <x:v>4958</x:v>
      </x:c>
      <x:c r="E1143" s="195" t="s">
        <x:v>3274</x:v>
      </x:c>
      <x:c r="F1143" s="194" t="str">
        <x:f>IF(MID(E1143,LEN(E1143)-2,1)="1","Earring",IF(MID(E1143,LEN(E1143)-2,1)="2","Necklace",IF(MID(E1143,LEN(E1143)-2,1)="3","Bracelet",IF(MID(E1143,LEN(E1143)-2,1)="4","Ring",IF(MID(E1143,LEN(E1143)-2,1)="5","Anklet","")))))</x:f>
        <x:v>Necklace</x:v>
      </x:c>
      <x:c r="G1143" s="194">
        <x:v>1</x:v>
      </x:c>
      <x:c r="H1143" s="448" t="s">
        <x:v>4958</x:v>
      </x:c>
    </x:row>
    <x:row r="1144" spans="5:9">
      <x:c r="E1144" s="623" t="s">
        <x:v>4727</x:v>
      </x:c>
      <x:c r="F1144" s="624" t="str">
        <x:f>IF(MID(E1144,LEN(E1144)-2,1)="1","Earring",IF(MID(E1144,LEN(E1144)-2,1)="2","Necklace",IF(MID(E1144,LEN(E1144)-2,1)="3","Bracelet",IF(MID(E1144,LEN(E1144)-2,1)="4","Ring",IF(MID(E1144,LEN(E1144)-2,1)="5","Anklet","")))))</x:f>
        <x:v>Earring</x:v>
      </x:c>
      <x:c r="G1144" s="624">
        <x:v>1</x:v>
      </x:c>
      <x:c r="H1144" s="448" t="s">
        <x:v>4958</x:v>
      </x:c>
      <x:c r="I1144" s="107" t="s">
        <x:v>7950</x:v>
      </x:c>
    </x:row>
    <x:row r="1145" spans="1:8">
      <x:c r="A1145" s="397">
        <x:v>46015</x:v>
      </x:c>
      <x:c r="B1145" s="230" t="s">
        <x:v>7762</x:v>
      </x:c>
      <x:c r="C1145" s="396" t="s">
        <x:v>3262</x:v>
      </x:c>
      <x:c r="D1145" s="230" t="s">
        <x:v>7755</x:v>
      </x:c>
      <x:c r="E1145" s="195" t="s">
        <x:v>3262</x:v>
      </x:c>
      <x:c r="F1145" s="194" t="str">
        <x:f>IF(MID(E1145,LEN(E1145)-2,1)="1","Earring",IF(MID(E1145,LEN(E1145)-2,1)="2","Necklace",IF(MID(E1145,LEN(E1145)-2,1)="3","Bracelet",IF(MID(E1145,LEN(E1145)-2,1)="4","Ring",IF(MID(E1145,LEN(E1145)-2,1)="5","Anklet","")))))</x:f>
        <x:v>Earring</x:v>
      </x:c>
      <x:c r="G1145" s="194">
        <x:v>1</x:v>
      </x:c>
      <x:c r="H1145" s="448" t="s">
        <x:v>7755</x:v>
      </x:c>
    </x:row>
    <x:row r="1146" spans="3:8">
      <x:c r="C1146" s="396" t="s">
        <x:v>6254</x:v>
      </x:c>
      <x:c r="D1146" s="230" t="s">
        <x:v>7755</x:v>
      </x:c>
      <x:c r="E1146" s="195" t="s">
        <x:v>6254</x:v>
      </x:c>
      <x:c r="F1146" s="194" t="str">
        <x:f>IF(MID(E1146,LEN(E1146)-2,1)="1","Earring",IF(MID(E1146,LEN(E1146)-2,1)="2","Necklace",IF(MID(E1146,LEN(E1146)-2,1)="3","Bracelet",IF(MID(E1146,LEN(E1146)-2,1)="4","Ring",IF(MID(E1146,LEN(E1146)-2,1)="5","Anklet","")))))</x:f>
        <x:v>Earring</x:v>
      </x:c>
      <x:c r="G1146" s="194">
        <x:v>1</x:v>
      </x:c>
      <x:c r="H1146" s="448" t="s">
        <x:v>7755</x:v>
      </x:c>
    </x:row>
    <x:row r="1147" spans="3:8">
      <x:c r="C1147" s="396" t="s">
        <x:v>6906</x:v>
      </x:c>
      <x:c r="D1147" s="230" t="s">
        <x:v>4958</x:v>
      </x:c>
      <x:c r="E1147" s="195" t="s">
        <x:v>6906</x:v>
      </x:c>
      <x:c r="F1147" s="194" t="str">
        <x:f>IF(MID(E1147,LEN(E1147)-2,1)="1","Earring",IF(MID(E1147,LEN(E1147)-2,1)="2","Necklace",IF(MID(E1147,LEN(E1147)-2,1)="3","Bracelet",IF(MID(E1147,LEN(E1147)-2,1)="4","Ring",IF(MID(E1147,LEN(E1147)-2,1)="5","Anklet","")))))</x:f>
        <x:v>Earring</x:v>
      </x:c>
      <x:c r="G1147" s="194">
        <x:v>1</x:v>
      </x:c>
      <x:c r="H1147" s="448" t="s">
        <x:v>4958</x:v>
      </x:c>
    </x:row>
    <x:row r="1148" spans="3:8">
      <x:c r="C1148" s="396" t="s">
        <x:v>4455</x:v>
      </x:c>
      <x:c r="D1148" s="230" t="s">
        <x:v>7755</x:v>
      </x:c>
      <x:c r="E1148" s="195" t="s">
        <x:v>4455</x:v>
      </x:c>
      <x:c r="F1148" s="194" t="str">
        <x:f>IF(MID(E1148,LEN(E1148)-2,1)="1","Earring",IF(MID(E1148,LEN(E1148)-2,1)="2","Necklace",IF(MID(E1148,LEN(E1148)-2,1)="3","Bracelet",IF(MID(E1148,LEN(E1148)-2,1)="4","Ring",IF(MID(E1148,LEN(E1148)-2,1)="5","Anklet","")))))</x:f>
        <x:v>Earring</x:v>
      </x:c>
      <x:c r="G1148" s="194">
        <x:v>1</x:v>
      </x:c>
      <x:c r="H1148" s="448" t="s">
        <x:v>7755</x:v>
      </x:c>
    </x:row>
    <x:row r="1149" spans="3:8">
      <x:c r="C1149" s="396" t="s">
        <x:v>8292</x:v>
      </x:c>
      <x:c r="D1149" s="230" t="s">
        <x:v>7755</x:v>
      </x:c>
      <x:c r="E1149" s="460" t="s">
        <x:v>8292</x:v>
      </x:c>
      <x:c r="F1149" s="461" t="str">
        <x:f>IF(MID(E1149,LEN(E1149)-2,1)="1","Earring",IF(MID(E1149,LEN(E1149)-2,1)="2","Necklace",IF(MID(E1149,LEN(E1149)-2,1)="3","Bracelet",IF(MID(E1149,LEN(E1149)-2,1)="4","Ring",IF(MID(E1149,LEN(E1149)-2,1)="5","Anklet","")))))</x:f>
        <x:v>Bracelet</x:v>
      </x:c>
      <x:c r="G1149" s="461">
        <x:v>1</x:v>
      </x:c>
      <x:c r="H1149" s="448" t="s">
        <x:v>7755</x:v>
      </x:c>
    </x:row>
    <x:row r="1150" spans="3:8">
      <x:c r="C1150" s="396" t="s">
        <x:v>6712</x:v>
      </x:c>
      <x:c r="D1150" s="230" t="s">
        <x:v>4958</x:v>
      </x:c>
      <x:c r="E1150" s="195" t="s">
        <x:v>6712</x:v>
      </x:c>
      <x:c r="F1150" s="194" t="str">
        <x:f>IF(MID(E1150,LEN(E1150)-2,1)="1","Earring",IF(MID(E1150,LEN(E1150)-2,1)="2","Necklace",IF(MID(E1150,LEN(E1150)-2,1)="3","Bracelet",IF(MID(E1150,LEN(E1150)-2,1)="4","Ring",IF(MID(E1150,LEN(E1150)-2,1)="5","Anklet","")))))</x:f>
        <x:v>Bracelet</x:v>
      </x:c>
      <x:c r="G1150" s="194">
        <x:v>1</x:v>
      </x:c>
      <x:c r="H1150" s="448" t="s">
        <x:v>4958</x:v>
      </x:c>
    </x:row>
    <x:row r="1151" spans="3:8">
      <x:c r="C1151" s="396" t="s">
        <x:v>3274</x:v>
      </x:c>
      <x:c r="D1151" s="230" t="s">
        <x:v>7755</x:v>
      </x:c>
      <x:c r="E1151" s="195" t="s">
        <x:v>3274</x:v>
      </x:c>
      <x:c r="F1151" s="194" t="str">
        <x:f>IF(MID(E1151,LEN(E1151)-2,1)="1","Earring",IF(MID(E1151,LEN(E1151)-2,1)="2","Necklace",IF(MID(E1151,LEN(E1151)-2,1)="3","Bracelet",IF(MID(E1151,LEN(E1151)-2,1)="4","Ring",IF(MID(E1151,LEN(E1151)-2,1)="5","Anklet","")))))</x:f>
        <x:v>Necklace</x:v>
      </x:c>
      <x:c r="G1151" s="194">
        <x:v>1</x:v>
      </x:c>
      <x:c r="H1151" s="448" t="s">
        <x:v>7755</x:v>
      </x:c>
    </x:row>
    <x:row r="1152" spans="3:8">
      <x:c r="C1152" s="396" t="s">
        <x:v>4205</x:v>
      </x:c>
      <x:c r="D1152" s="230" t="s">
        <x:v>7755</x:v>
      </x:c>
      <x:c r="E1152" s="195" t="s">
        <x:v>4205</x:v>
      </x:c>
      <x:c r="F1152" s="194" t="str">
        <x:f>IF(MID(E1152,LEN(E1152)-2,1)="1","Earring",IF(MID(E1152,LEN(E1152)-2,1)="2","Necklace",IF(MID(E1152,LEN(E1152)-2,1)="3","Bracelet",IF(MID(E1152,LEN(E1152)-2,1)="4","Ring",IF(MID(E1152,LEN(E1152)-2,1)="5","Anklet","")))))</x:f>
        <x:v>Necklace</x:v>
      </x:c>
      <x:c r="G1152" s="194">
        <x:v>1</x:v>
      </x:c>
      <x:c r="H1152" s="448" t="s">
        <x:v>7755</x:v>
      </x:c>
    </x:row>
    <x:row r="1153" spans="3:8">
      <x:c r="C1153" s="396" t="s">
        <x:v>4613</x:v>
      </x:c>
      <x:c r="D1153" s="230" t="s">
        <x:v>4958</x:v>
      </x:c>
      <x:c r="E1153" s="319" t="s">
        <x:v>4613</x:v>
      </x:c>
      <x:c r="F1153" s="695" t="s">
        <x:v>4665</x:v>
      </x:c>
      <x:c r="G1153" s="320">
        <x:v>1</x:v>
      </x:c>
      <x:c r="H1153" s="448" t="s">
        <x:v>4958</x:v>
      </x:c>
    </x:row>
    <x:row r="1154" spans="3:8">
      <x:c r="C1154" s="396" t="s">
        <x:v>3317</x:v>
      </x:c>
      <x:c r="D1154" s="230" t="s">
        <x:v>4958</x:v>
      </x:c>
      <x:c r="E1154" s="319" t="s">
        <x:v>3317</x:v>
      </x:c>
      <x:c r="F1154" s="320" t="str">
        <x:f>IF(MID(E1154,LEN(E1154)-2,1)="1","Earring",IF(MID(E1154,LEN(E1154)-2,1)="2","Necklace",IF(MID(E1154,LEN(E1154)-2,1)="3","Bracelet",IF(MID(E1154,LEN(E1154)-2,1)="4","Ring",IF(MID(E1154,LEN(E1154)-2,1)="5","Anklet","")))))</x:f>
        <x:v>Necklace</x:v>
      </x:c>
      <x:c r="G1154" s="320">
        <x:v>1</x:v>
      </x:c>
      <x:c r="H1154" s="448" t="s">
        <x:v>4958</x:v>
      </x:c>
    </x:row>
    <x:row r="1155" spans="3:8">
      <x:c r="C1155" s="396" t="s">
        <x:v>3304</x:v>
      </x:c>
      <x:c r="D1155" s="230" t="s">
        <x:v>4958</x:v>
      </x:c>
      <x:c r="E1155" s="355" t="s">
        <x:v>3304</x:v>
      </x:c>
      <x:c r="F1155" s="356" t="str">
        <x:f>IF(MID(E1155,LEN(E1155)-2,1)="1","Earring",IF(MID(E1155,LEN(E1155)-2,1)="2","Necklace",IF(MID(E1155,LEN(E1155)-2,1)="3","Bracelet",IF(MID(E1155,LEN(E1155)-2,1)="4","Ring",IF(MID(E1155,LEN(E1155)-2,1)="5","Anklet","")))))</x:f>
        <x:v>Earring</x:v>
      </x:c>
      <x:c r="G1155" s="356">
        <x:v>1</x:v>
      </x:c>
      <x:c r="H1155" s="448" t="s">
        <x:v>4958</x:v>
      </x:c>
    </x:row>
    <x:row r="1156" spans="3:8">
      <x:c r="C1156" s="396" t="s">
        <x:v>6702</x:v>
      </x:c>
      <x:c r="D1156" s="230" t="s">
        <x:v>7755</x:v>
      </x:c>
      <x:c r="E1156" s="195" t="s">
        <x:v>6702</x:v>
      </x:c>
      <x:c r="F1156" s="194" t="str">
        <x:f>IF(MID(E1156,LEN(E1156)-2,1)="1","Earring",IF(MID(E1156,LEN(E1156)-2,1)="2","Necklace",IF(MID(E1156,LEN(E1156)-2,1)="3","Bracelet",IF(MID(E1156,LEN(E1156)-2,1)="4","Ring",IF(MID(E1156,LEN(E1156)-2,1)="5","Anklet","")))))</x:f>
        <x:v>Ring</x:v>
      </x:c>
      <x:c r="G1156" s="194">
        <x:v>1</x:v>
      </x:c>
      <x:c r="H1156" s="448" t="s">
        <x:v>7755</x:v>
      </x:c>
    </x:row>
    <x:row r="1157" spans="3:8">
      <x:c r="C1157" s="396" t="s">
        <x:v>6240</x:v>
      </x:c>
      <x:c r="D1157" s="230" t="s">
        <x:v>7755</x:v>
      </x:c>
      <x:c r="E1157" s="649" t="s">
        <x:v>6240</x:v>
      </x:c>
      <x:c r="F1157" s="650" t="str">
        <x:f>IF(MID(E1157,LEN(E1157)-2,1)="1","Earring",IF(MID(E1157,LEN(E1157)-2,1)="2","Necklace",IF(MID(E1157,LEN(E1157)-2,1)="3","Bracelet",IF(MID(E1157,LEN(E1157)-2,1)="4","Ring",IF(MID(E1157,LEN(E1157)-2,1)="5","Anklet","")))))</x:f>
        <x:v>Ring</x:v>
      </x:c>
      <x:c r="G1157" s="650">
        <x:v>1</x:v>
      </x:c>
      <x:c r="H1157" s="448" t="s">
        <x:v>7755</x:v>
      </x:c>
    </x:row>
    <x:row r="1158" spans="1:8">
      <x:c r="A1158" s="397">
        <x:v>46016</x:v>
      </x:c>
      <x:c r="B1158" s="230" t="s">
        <x:v>7753</x:v>
      </x:c>
      <x:c r="C1158" s="396" t="s">
        <x:v>5945</x:v>
      </x:c>
      <x:c r="D1158" s="230" t="s">
        <x:v>7755</x:v>
      </x:c>
      <x:c r="E1158" s="355" t="s">
        <x:v>5945</x:v>
      </x:c>
      <x:c r="F1158" s="356" t="s">
        <x:v>2999</x:v>
      </x:c>
      <x:c r="G1158" s="356">
        <x:v>1</x:v>
      </x:c>
      <x:c r="H1158" s="448" t="s">
        <x:v>7755</x:v>
      </x:c>
    </x:row>
    <x:row r="1159" spans="3:8">
      <x:c r="C1159" s="396" t="s">
        <x:v>6734</x:v>
      </x:c>
      <x:c r="D1159" s="230" t="s">
        <x:v>4958</x:v>
      </x:c>
      <x:c r="E1159" s="195" t="s">
        <x:v>6734</x:v>
      </x:c>
      <x:c r="F1159" s="194" t="str">
        <x:f>IF(MID(E1159,LEN(E1159)-2,1)="1","Earring",IF(MID(E1159,LEN(E1159)-2,1)="2","Necklace",IF(MID(E1159,LEN(E1159)-2,1)="3","Bracelet",IF(MID(E1159,LEN(E1159)-2,1)="4","Ring",IF(MID(E1159,LEN(E1159)-2,1)="5","Anklet","")))))</x:f>
        <x:v>Ring</x:v>
      </x:c>
      <x:c r="G1159" s="194">
        <x:v>1</x:v>
      </x:c>
      <x:c r="H1159" s="448" t="s">
        <x:v>4958</x:v>
      </x:c>
    </x:row>
    <x:row r="1160" spans="3:8">
      <x:c r="C1160" s="396" t="s">
        <x:v>6227</x:v>
      </x:c>
      <x:c r="D1160" s="230" t="s">
        <x:v>7755</x:v>
      </x:c>
      <x:c r="E1160" s="696" t="s">
        <x:v>6227</x:v>
      </x:c>
      <x:c r="F1160" s="697" t="str">
        <x:f>IF(MID(E1160,LEN(E1160)-2,1)="1","Earring",IF(MID(E1160,LEN(E1160)-2,1)="2","Necklace",IF(MID(E1160,LEN(E1160)-2,1)="3","Bracelet",IF(MID(E1160,LEN(E1160)-2,1)="4","Ring",IF(MID(E1160,LEN(E1160)-2,1)="5","Anklet","")))))</x:f>
        <x:v>Earring</x:v>
      </x:c>
      <x:c r="G1160" s="697">
        <x:v>1</x:v>
      </x:c>
      <x:c r="H1160" s="448" t="s">
        <x:v>7755</x:v>
      </x:c>
    </x:row>
    <x:row r="1161" spans="3:8">
      <x:c r="C1161" s="396" t="s">
        <x:v>3392</x:v>
      </x:c>
      <x:c r="D1161" s="230" t="s">
        <x:v>7755</x:v>
      </x:c>
      <x:c r="E1161" s="195" t="s">
        <x:v>3392</x:v>
      </x:c>
      <x:c r="F1161" s="194" t="str">
        <x:f>IF(MID(E1161,LEN(E1161)-2,1)="1","Earring",IF(MID(E1161,LEN(E1161)-2,1)="2","Necklace",IF(MID(E1161,LEN(E1161)-2,1)="3","Bracelet",IF(MID(E1161,LEN(E1161)-2,1)="4","Ring",IF(MID(E1161,LEN(E1161)-2,1)="5","Anklet","")))))</x:f>
        <x:v>Ring</x:v>
      </x:c>
      <x:c r="G1161" s="194">
        <x:v>1</x:v>
      </x:c>
      <x:c r="H1161" s="448" t="s">
        <x:v>7755</x:v>
      </x:c>
    </x:row>
    <x:row r="1162" spans="3:8">
      <x:c r="C1162" s="396" t="s">
        <x:v>6803</x:v>
      </x:c>
      <x:c r="D1162" s="230" t="s">
        <x:v>4958</x:v>
      </x:c>
      <x:c r="E1162" s="361" t="s">
        <x:v>6803</x:v>
      </x:c>
      <x:c r="F1162" s="362" t="str">
        <x:f>IF(MID(E1162,LEN(E1162)-2,1)="1","Earring",IF(MID(E1162,LEN(E1162)-2,1)="2","Necklace",IF(MID(E1162,LEN(E1162)-2,1)="3","Bracelet",IF(MID(E1162,LEN(E1162)-2,1)="4","Ring",IF(MID(E1162,LEN(E1162)-2,1)="5","Anklet","")))))</x:f>
        <x:v>Bracelet</x:v>
      </x:c>
      <x:c r="G1162" s="362">
        <x:v>1</x:v>
      </x:c>
      <x:c r="H1162" s="448" t="s">
        <x:v>4958</x:v>
      </x:c>
    </x:row>
    <x:row r="1163" spans="3:8">
      <x:c r="C1163" s="396" t="s">
        <x:v>1795</x:v>
      </x:c>
      <x:c r="D1163" s="230" t="s">
        <x:v>7755</x:v>
      </x:c>
      <x:c r="E1163" s="195" t="s">
        <x:v>1795</x:v>
      </x:c>
      <x:c r="F1163" s="194" t="str">
        <x:f>IF(MID(E1163,LEN(E1163)-2,1)="1","Earring",IF(MID(E1163,LEN(E1163)-2,1)="2","Necklace",IF(MID(E1163,LEN(E1163)-2,1)="3","Bracelet",IF(MID(E1163,LEN(E1163)-2,1)="4","Ring",IF(MID(E1163,LEN(E1163)-2,1)="5","Anklet","")))))</x:f>
        <x:v>Ring</x:v>
      </x:c>
      <x:c r="G1163" s="194">
        <x:v>1</x:v>
      </x:c>
      <x:c r="H1163" s="448" t="s">
        <x:v>7755</x:v>
      </x:c>
    </x:row>
    <x:row r="1164" spans="3:8">
      <x:c r="C1164" s="396" t="s">
        <x:v>4367</x:v>
      </x:c>
      <x:c r="D1164" s="230" t="s">
        <x:v>7755</x:v>
      </x:c>
      <x:c r="E1164" s="355" t="s">
        <x:v>4367</x:v>
      </x:c>
      <x:c r="F1164" s="356" t="str">
        <x:f>IF(MID(E1164,LEN(E1164)-2,1)="1","Earring",IF(MID(E1164,LEN(E1164)-2,1)="2","Necklace",IF(MID(E1164,LEN(E1164)-2,1)="3","Bracelet",IF(MID(E1164,LEN(E1164)-2,1)="4","Ring",IF(MID(E1164,LEN(E1164)-2,1)="5","Anklet","")))))</x:f>
        <x:v>Bracelet</x:v>
      </x:c>
      <x:c r="G1164" s="356">
        <x:v>1</x:v>
      </x:c>
      <x:c r="H1164" s="448" t="s">
        <x:v>7755</x:v>
      </x:c>
    </x:row>
    <x:row r="1165" spans="3:8">
      <x:c r="C1165" s="396" t="s">
        <x:v>8416</x:v>
      </x:c>
      <x:c r="D1165" s="230" t="s">
        <x:v>7755</x:v>
      </x:c>
      <x:c r="E1165" s="543" t="s">
        <x:v>8416</x:v>
      </x:c>
      <x:c r="F1165" s="544" t="s">
        <x:v>2999</x:v>
      </x:c>
      <x:c r="G1165" s="544">
        <x:v>1</x:v>
      </x:c>
      <x:c r="H1165" s="448" t="s">
        <x:v>7755</x:v>
      </x:c>
    </x:row>
    <x:row r="1166" spans="3:8">
      <x:c r="C1166" s="396" t="s">
        <x:v>4580</x:v>
      </x:c>
      <x:c r="D1166" s="230" t="s">
        <x:v>4958</x:v>
      </x:c>
      <x:c r="E1166" s="195" t="s">
        <x:v>4580</x:v>
      </x:c>
      <x:c r="F1166" s="194" t="str">
        <x:f>IF(MID(E1166,LEN(E1166)-2,1)="1","Earring",IF(MID(E1166,LEN(E1166)-2,1)="2","Necklace",IF(MID(E1166,LEN(E1166)-2,1)="3","Bracelet",IF(MID(E1166,LEN(E1166)-2,1)="4","Ring",IF(MID(E1166,LEN(E1166)-2,1)="5","Anklet","")))))</x:f>
        <x:v>Ring</x:v>
      </x:c>
      <x:c r="G1166" s="194">
        <x:v>1</x:v>
      </x:c>
      <x:c r="H1166" s="448" t="s">
        <x:v>4958</x:v>
      </x:c>
    </x:row>
    <x:row r="1167" spans="3:8">
      <x:c r="C1167" s="396" t="s">
        <x:v>4552</x:v>
      </x:c>
      <x:c r="D1167" s="230" t="s">
        <x:v>4958</x:v>
      </x:c>
      <x:c r="E1167" s="195" t="s">
        <x:v>4552</x:v>
      </x:c>
      <x:c r="F1167" s="194" t="str">
        <x:f>IF(MID(E1167,LEN(E1167)-2,1)="1","Earring",IF(MID(E1167,LEN(E1167)-2,1)="2","Necklace",IF(MID(E1167,LEN(E1167)-2,1)="3","Bracelet",IF(MID(E1167,LEN(E1167)-2,1)="4","Ring",IF(MID(E1167,LEN(E1167)-2,1)="5","Anklet","")))))</x:f>
        <x:v>Ring</x:v>
      </x:c>
      <x:c r="G1167" s="194">
        <x:v>1</x:v>
      </x:c>
      <x:c r="H1167" s="448" t="s">
        <x:v>4958</x:v>
      </x:c>
    </x:row>
    <x:row r="1168" spans="3:8">
      <x:c r="C1168" s="396" t="s">
        <x:v>4527</x:v>
      </x:c>
      <x:c r="D1168" s="230" t="s">
        <x:v>7755</x:v>
      </x:c>
      <x:c r="E1168" s="195" t="s">
        <x:v>4527</x:v>
      </x:c>
      <x:c r="F1168" s="194" t="str">
        <x:f>IF(MID(E1168,LEN(E1168)-2,1)="1","Earring",IF(MID(E1168,LEN(E1168)-2,1)="2","Necklace",IF(MID(E1168,LEN(E1168)-2,1)="3","Bracelet",IF(MID(E1168,LEN(E1168)-2,1)="4","Ring",IF(MID(E1168,LEN(E1168)-2,1)="5","Anklet","")))))</x:f>
        <x:v>Earring</x:v>
      </x:c>
      <x:c r="G1168" s="194">
        <x:v>1</x:v>
      </x:c>
      <x:c r="H1168" s="448" t="s">
        <x:v>7755</x:v>
      </x:c>
    </x:row>
    <x:row r="1169" spans="1:8">
      <x:c r="A1169" s="397">
        <x:v>46017</x:v>
      </x:c>
      <x:c r="B1169" s="230" t="s">
        <x:v>7716</x:v>
      </x:c>
      <x:c r="C1169" s="396" t="s">
        <x:v>4568</x:v>
      </x:c>
      <x:c r="D1169" s="230" t="s">
        <x:v>7755</x:v>
      </x:c>
      <x:c r="E1169" s="195" t="s">
        <x:v>4568</x:v>
      </x:c>
      <x:c r="F1169" s="194" t="str">
        <x:f>IF(MID(E1169,LEN(E1169)-2,1)="1","Earring",IF(MID(E1169,LEN(E1169)-2,1)="2","Necklace",IF(MID(E1169,LEN(E1169)-2,1)="3","Bracelet",IF(MID(E1169,LEN(E1169)-2,1)="4","Ring",IF(MID(E1169,LEN(E1169)-2,1)="5","Anklet","")))))</x:f>
        <x:v>Bracelet</x:v>
      </x:c>
      <x:c r="G1169" s="194">
        <x:v>1</x:v>
      </x:c>
      <x:c r="H1169" s="448" t="s">
        <x:v>7755</x:v>
      </x:c>
    </x:row>
    <x:row r="1170" spans="3:8">
      <x:c r="C1170" s="396" t="s">
        <x:v>4513</x:v>
      </x:c>
      <x:c r="D1170" s="230" t="s">
        <x:v>4958</x:v>
      </x:c>
      <x:c r="E1170" s="195" t="s">
        <x:v>4513</x:v>
      </x:c>
      <x:c r="F1170" s="194" t="str">
        <x:f>IF(MID(E1170,LEN(E1170)-2,1)="1","Earring",IF(MID(E1170,LEN(E1170)-2,1)="2","Necklace",IF(MID(E1170,LEN(E1170)-2,1)="3","Bracelet",IF(MID(E1170,LEN(E1170)-2,1)="4","Ring",IF(MID(E1170,LEN(E1170)-2,1)="5","Anklet","")))))</x:f>
        <x:v>Earring</x:v>
      </x:c>
      <x:c r="G1170" s="194">
        <x:v>1</x:v>
      </x:c>
      <x:c r="H1170" s="448" t="s">
        <x:v>4958</x:v>
      </x:c>
    </x:row>
    <x:row r="1171" spans="3:8">
      <x:c r="C1171" s="396" t="s">
        <x:v>4809</x:v>
      </x:c>
      <x:c r="D1171" s="230" t="s">
        <x:v>7755</x:v>
      </x:c>
      <x:c r="E1171" s="195" t="s">
        <x:v>4809</x:v>
      </x:c>
      <x:c r="F1171" s="194" t="str">
        <x:f>IF(MID(E1171,LEN(E1171)-2,1)="1","Earring",IF(MID(E1171,LEN(E1171)-2,1)="2","Necklace",IF(MID(E1171,LEN(E1171)-2,1)="3","Bracelet",IF(MID(E1171,LEN(E1171)-2,1)="4","Ring",IF(MID(E1171,LEN(E1171)-2,1)="5","Anklet","")))))</x:f>
        <x:v>Necklace</x:v>
      </x:c>
      <x:c r="G1171" s="194">
        <x:v>1</x:v>
      </x:c>
      <x:c r="H1171" s="448" t="s">
        <x:v>7755</x:v>
      </x:c>
    </x:row>
    <x:row r="1172" spans="3:8">
      <x:c r="C1172" s="396" t="s">
        <x:v>4762</x:v>
      </x:c>
      <x:c r="D1172" s="230" t="s">
        <x:v>7755</x:v>
      </x:c>
      <x:c r="E1172" s="698" t="s">
        <x:v>4762</x:v>
      </x:c>
      <x:c r="F1172" s="699" t="str">
        <x:f>IF(MID(E1172,LEN(E1172)-2,1)="1","Earring",IF(MID(E1172,LEN(E1172)-2,1)="2","Necklace",IF(MID(E1172,LEN(E1172)-2,1)="3","Bracelet",IF(MID(E1172,LEN(E1172)-2,1)="4","Ring",IF(MID(E1172,LEN(E1172)-2,1)="5","Anklet","")))))</x:f>
        <x:v>Necklace</x:v>
      </x:c>
      <x:c r="G1172" s="699">
        <x:v>1</x:v>
      </x:c>
      <x:c r="H1172" s="448" t="s">
        <x:v>7755</x:v>
      </x:c>
    </x:row>
    <x:row r="1173" spans="3:8">
      <x:c r="C1173" s="396" t="s">
        <x:v>6630</x:v>
      </x:c>
      <x:c r="D1173" s="230" t="s">
        <x:v>4958</x:v>
      </x:c>
      <x:c r="E1173" s="195" t="s">
        <x:v>6630</x:v>
      </x:c>
      <x:c r="F1173" s="194" t="str">
        <x:f>IF(MID(E1173,LEN(E1173)-2,1)="1","Earring",IF(MID(E1173,LEN(E1173)-2,1)="2","Necklace",IF(MID(E1173,LEN(E1173)-2,1)="3","Bracelet",IF(MID(E1173,LEN(E1173)-2,1)="4","Ring",IF(MID(E1173,LEN(E1173)-2,1)="5","Anklet","")))))</x:f>
        <x:v>Earring</x:v>
      </x:c>
      <x:c r="G1173" s="194">
        <x:v>2</x:v>
      </x:c>
      <x:c r="H1173" s="448" t="s">
        <x:v>4958</x:v>
      </x:c>
    </x:row>
    <x:row r="1174" spans="3:8">
      <x:c r="C1174" s="396" t="s">
        <x:v>8866</x:v>
      </x:c>
      <x:c r="D1174" s="230" t="s">
        <x:v>7755</x:v>
      </x:c>
      <x:c r="E1174" s="195" t="s">
        <x:v>8866</x:v>
      </x:c>
      <x:c r="F1174" s="194" t="str">
        <x:f>IF(MID(E1174,LEN(E1174)-2,1)="1","Earring",IF(MID(E1174,LEN(E1174)-2,1)="2","Necklace",IF(MID(E1174,LEN(E1174)-2,1)="3","Bracelet",IF(MID(E1174,LEN(E1174)-2,1)="4","Ring",IF(MID(E1174,LEN(E1174)-2,1)="5","Anklet","")))))</x:f>
        <x:v>Earring</x:v>
      </x:c>
      <x:c r="G1174" s="194">
        <x:v>1</x:v>
      </x:c>
      <x:c r="H1174" s="448" t="s">
        <x:v>7755</x:v>
      </x:c>
    </x:row>
    <x:row r="1175" spans="3:8">
      <x:c r="C1175" s="396" t="s">
        <x:v>6930</x:v>
      </x:c>
      <x:c r="D1175" s="230" t="s">
        <x:v>4958</x:v>
      </x:c>
      <x:c r="E1175" s="233" t="s">
        <x:v>6930</x:v>
      </x:c>
      <x:c r="F1175" s="234" t="str">
        <x:f>IF(MID(E1175,LEN(E1175)-2,1)="1","Earring",IF(MID(E1175,LEN(E1175)-2,1)="2","Necklace",IF(MID(E1175,LEN(E1175)-2,1)="3","Bracelet",IF(MID(E1175,LEN(E1175)-2,1)="4","Ring",IF(MID(E1175,LEN(E1175)-2,1)="5","Anklet","")))))</x:f>
        <x:v>Earring</x:v>
      </x:c>
      <x:c r="G1175" s="234">
        <x:v>1</x:v>
      </x:c>
      <x:c r="H1175" s="448" t="s">
        <x:v>4958</x:v>
      </x:c>
    </x:row>
    <x:row r="1176" spans="3:8">
      <x:c r="C1176" s="396" t="s">
        <x:v>4572</x:v>
      </x:c>
      <x:c r="D1176" s="230" t="s">
        <x:v>7755</x:v>
      </x:c>
      <x:c r="E1176" s="195" t="s">
        <x:v>4572</x:v>
      </x:c>
      <x:c r="F1176" s="194" t="str">
        <x:f>IF(MID(E1176,LEN(E1176)-2,1)="1","Earring",IF(MID(E1176,LEN(E1176)-2,1)="2","Necklace",IF(MID(E1176,LEN(E1176)-2,1)="3","Bracelet",IF(MID(E1176,LEN(E1176)-2,1)="4","Ring",IF(MID(E1176,LEN(E1176)-2,1)="5","Anklet","")))))</x:f>
        <x:v>Earring</x:v>
      </x:c>
      <x:c r="G1176" s="194">
        <x:v>1</x:v>
      </x:c>
      <x:c r="H1176" s="448" t="s">
        <x:v>7755</x:v>
      </x:c>
    </x:row>
    <x:row r="1177" spans="3:8">
      <x:c r="C1177" s="396" t="s">
        <x:v>4784</x:v>
      </x:c>
      <x:c r="D1177" s="230" t="s">
        <x:v>7755</x:v>
      </x:c>
      <x:c r="E1177" s="698" t="s">
        <x:v>4784</x:v>
      </x:c>
      <x:c r="F1177" s="699" t="str">
        <x:f>IF(MID(E1177,LEN(E1177)-2,1)="1","Earring",IF(MID(E1177,LEN(E1177)-2,1)="2","Necklace",IF(MID(E1177,LEN(E1177)-2,1)="3","Bracelet",IF(MID(E1177,LEN(E1177)-2,1)="4","Ring",IF(MID(E1177,LEN(E1177)-2,1)="5","Anklet","")))))</x:f>
        <x:v>Earring</x:v>
      </x:c>
      <x:c r="G1177" s="699">
        <x:v>1</x:v>
      </x:c>
      <x:c r="H1177" s="448" t="s">
        <x:v>7755</x:v>
      </x:c>
    </x:row>
    <x:row r="1178" spans="3:8">
      <x:c r="C1178" s="396" t="s">
        <x:v>6105</x:v>
      </x:c>
      <x:c r="D1178" s="230" t="s">
        <x:v>7755</x:v>
      </x:c>
      <x:c r="E1178" s="498" t="s">
        <x:v>6105</x:v>
      </x:c>
      <x:c r="F1178" s="499" t="str">
        <x:f>IF(MID(E1178,LEN(E1178)-2,1)="1","Earring",IF(MID(E1178,LEN(E1178)-2,1)="2","Necklace",IF(MID(E1178,LEN(E1178)-2,1)="3","Bracelet",IF(MID(E1178,LEN(E1178)-2,1)="4","Ring",IF(MID(E1178,LEN(E1178)-2,1)="5","Anklet","")))))</x:f>
        <x:v>Earring</x:v>
      </x:c>
      <x:c r="G1178" s="499">
        <x:v>1</x:v>
      </x:c>
      <x:c r="H1178" s="448" t="s">
        <x:v>7755</x:v>
      </x:c>
    </x:row>
    <x:row r="1179" spans="3:8">
      <x:c r="C1179" s="396" t="s">
        <x:v>6014</x:v>
      </x:c>
      <x:c r="D1179" s="230" t="s">
        <x:v>7755</x:v>
      </x:c>
      <x:c r="E1179" s="273" t="s">
        <x:v>6014</x:v>
      </x:c>
      <x:c r="F1179" s="274" t="str">
        <x:f>IF(MID(E1179,LEN(E1179)-2,1)="1","Earring",IF(MID(E1179,LEN(E1179)-2,1)="2","Necklace",IF(MID(E1179,LEN(E1179)-2,1)="3","Bracelet",IF(MID(E1179,LEN(E1179)-2,1)="4","Ring",IF(MID(E1179,LEN(E1179)-2,1)="5","Anklet","")))))</x:f>
        <x:v>Necklace</x:v>
      </x:c>
      <x:c r="G1179" s="274">
        <x:v>1</x:v>
      </x:c>
      <x:c r="H1179" s="448" t="s">
        <x:v>7755</x:v>
      </x:c>
    </x:row>
    <x:row r="1180" spans="5:9">
      <x:c r="E1180" s="295" t="s">
        <x:v>5940</x:v>
      </x:c>
      <x:c r="F1180" s="296" t="str">
        <x:f>IF(MID(E1180,LEN(E1180)-2,1)="1","Earring",IF(MID(E1180,LEN(E1180)-2,1)="2","Necklace",IF(MID(E1180,LEN(E1180)-2,1)="3","Bracelet",IF(MID(E1180,LEN(E1180)-2,1)="4","Ring",IF(MID(E1180,LEN(E1180)-2,1)="5","Anklet","")))))</x:f>
        <x:v>Earring</x:v>
      </x:c>
      <x:c r="G1180" s="296">
        <x:v>1</x:v>
      </x:c>
      <x:c r="H1180" s="448" t="s">
        <x:v>4958</x:v>
      </x:c>
      <x:c r="I1180" s="702" t="s">
        <x:v>7940</x:v>
      </x:c>
    </x:row>
    <x:row r="1181" spans="5:9">
      <x:c r="E1181" s="195" t="s">
        <x:v>3409</x:v>
      </x:c>
      <x:c r="F1181" s="194" t="str">
        <x:f>IF(MID(E1181,LEN(E1181)-2,1)="1","Earring",IF(MID(E1181,LEN(E1181)-2,1)="2","Necklace",IF(MID(E1181,LEN(E1181)-2,1)="3","Bracelet",IF(MID(E1181,LEN(E1181)-2,1)="4","Ring",IF(MID(E1181,LEN(E1181)-2,1)="5","Anklet","")))))</x:f>
        <x:v>Ring</x:v>
      </x:c>
      <x:c r="G1181" s="194">
        <x:v>1</x:v>
      </x:c>
      <x:c r="H1181" s="448" t="s">
        <x:v>4958</x:v>
      </x:c>
      <x:c r="I1181" s="702" t="s">
        <x:v>8552</x:v>
      </x:c>
    </x:row>
    <x:row r="1182" spans="5:9">
      <x:c r="E1182" s="355" t="s">
        <x:v>4544</x:v>
      </x:c>
      <x:c r="F1182" s="356" t="str">
        <x:f>IF(MID(E1182,LEN(E1182)-2,1)="1","Earring",IF(MID(E1182,LEN(E1182)-2,1)="2","Necklace",IF(MID(E1182,LEN(E1182)-2,1)="3","Bracelet",IF(MID(E1182,LEN(E1182)-2,1)="4","Ring",IF(MID(E1182,LEN(E1182)-2,1)="5","Anklet","")))))</x:f>
        <x:v>Earring</x:v>
      </x:c>
      <x:c r="G1182" s="356">
        <x:v>1</x:v>
      </x:c>
      <x:c r="H1182" s="448" t="s">
        <x:v>4958</x:v>
      </x:c>
      <x:c r="I1182" s="702" t="s">
        <x:v>7906</x:v>
      </x:c>
    </x:row>
    <x:row r="1183" spans="5:9">
      <x:c r="E1183" s="195" t="s">
        <x:v>4411</x:v>
      </x:c>
      <x:c r="F1183" s="194" t="str">
        <x:f>IF(MID(E1183,LEN(E1183)-2,1)="1","Earring",IF(MID(E1183,LEN(E1183)-2,1)="2","Necklace",IF(MID(E1183,LEN(E1183)-2,1)="3","Bracelet",IF(MID(E1183,LEN(E1183)-2,1)="4","Ring",IF(MID(E1183,LEN(E1183)-2,1)="5","Anklet","")))))</x:f>
        <x:v>Necklace</x:v>
      </x:c>
      <x:c r="G1183" s="194">
        <x:v>1</x:v>
      </x:c>
      <x:c r="H1183" s="448" t="s">
        <x:v>4958</x:v>
      </x:c>
      <x:c r="I1183" s="702" t="s">
        <x:v>8519</x:v>
      </x:c>
    </x:row>
    <x:row r="1184" spans="1:8">
      <x:c r="A1184" s="397">
        <x:v>46018</x:v>
      </x:c>
      <x:c r="B1184" s="230" t="s">
        <x:v>7734</x:v>
      </x:c>
      <x:c r="C1184" s="396" t="s">
        <x:v>8446</x:v>
      </x:c>
      <x:c r="D1184" s="230" t="s">
        <x:v>7755</x:v>
      </x:c>
      <x:c r="E1184" s="195" t="s">
        <x:v>8446</x:v>
      </x:c>
      <x:c r="F1184" s="194" t="str">
        <x:f>IF(MID(E1184,LEN(E1184)-2,1)="1","Earring",IF(MID(E1184,LEN(E1184)-2,1)="2","Necklace",IF(MID(E1184,LEN(E1184)-2,1)="3","Bracelet",IF(MID(E1184,LEN(E1184)-2,1)="4","Ring",IF(MID(E1184,LEN(E1184)-2,1)="5","Anklet","")))))</x:f>
        <x:v>Earring</x:v>
      </x:c>
      <x:c r="G1184" s="194">
        <x:v>1</x:v>
      </x:c>
      <x:c r="H1184" s="448" t="s">
        <x:v>7755</x:v>
      </x:c>
    </x:row>
    <x:row r="1185" spans="3:8">
      <x:c r="C1185" s="396" t="s">
        <x:v>2184</x:v>
      </x:c>
      <x:c r="D1185" s="230" t="s">
        <x:v>4958</x:v>
      </x:c>
      <x:c r="E1185" s="195" t="s">
        <x:v>2184</x:v>
      </x:c>
      <x:c r="F1185" s="194" t="str">
        <x:f>IF(MID(E1185,LEN(E1185)-2,1)="1","Earring",IF(MID(E1185,LEN(E1185)-2,1)="2","Necklace",IF(MID(E1185,LEN(E1185)-2,1)="3","Bracelet",IF(MID(E1185,LEN(E1185)-2,1)="4","Ring",IF(MID(E1185,LEN(E1185)-2,1)="5","Anklet","")))))</x:f>
        <x:v>Anklet</x:v>
      </x:c>
      <x:c r="G1185" s="194">
        <x:v>1</x:v>
      </x:c>
      <x:c r="H1185" s="448" t="s">
        <x:v>4958</x:v>
      </x:c>
    </x:row>
    <x:row r="1186" spans="3:8">
      <x:c r="C1186" s="396" t="s">
        <x:v>9168</x:v>
      </x:c>
      <x:c r="D1186" s="230" t="s">
        <x:v>4958</x:v>
      </x:c>
      <x:c r="E1186" s="195" t="s">
        <x:v>9168</x:v>
      </x:c>
      <x:c r="F1186" s="194" t="str">
        <x:f>IF(MID(E1186,LEN(E1186)-2,1)="1","Earring",IF(MID(E1186,LEN(E1186)-2,1)="2","Necklace",IF(MID(E1186,LEN(E1186)-2,1)="3","Bracelet",IF(MID(E1186,LEN(E1186)-2,1)="4","Ring",IF(MID(E1186,LEN(E1186)-2,1)="5","Anklet","")))))</x:f>
        <x:v>Earring</x:v>
      </x:c>
      <x:c r="G1186" s="194">
        <x:v>1</x:v>
      </x:c>
      <x:c r="H1186" s="448" t="s">
        <x:v>4958</x:v>
      </x:c>
    </x:row>
    <x:row r="1187" spans="3:8">
      <x:c r="C1187" s="396" t="s">
        <x:v>5702</x:v>
      </x:c>
      <x:c r="D1187" s="230" t="s">
        <x:v>4958</x:v>
      </x:c>
      <x:c r="E1187" s="195" t="s">
        <x:v>5702</x:v>
      </x:c>
      <x:c r="F1187" s="194" t="str">
        <x:f>IF(MID(E1187,LEN(E1187)-2,1)="1","Earring",IF(MID(E1187,LEN(E1187)-2,1)="2","Necklace",IF(MID(E1187,LEN(E1187)-2,1)="3","Bracelet",IF(MID(E1187,LEN(E1187)-2,1)="4","Ring",IF(MID(E1187,LEN(E1187)-2,1)="5","Anklet","")))))</x:f>
        <x:v>Anklet</x:v>
      </x:c>
      <x:c r="G1187" s="194">
        <x:v>1</x:v>
      </x:c>
      <x:c r="H1187" s="448" t="s">
        <x:v>4958</x:v>
      </x:c>
    </x:row>
    <x:row r="1188" spans="3:8">
      <x:c r="C1188" s="396" t="s">
        <x:v>6226</x:v>
      </x:c>
      <x:c r="D1188" s="230" t="s">
        <x:v>4958</x:v>
      </x:c>
      <x:c r="E1188" s="195" t="s">
        <x:v>6226</x:v>
      </x:c>
      <x:c r="F1188" s="194" t="str">
        <x:f>IF(MID(E1188,LEN(E1188)-2,1)="1","Earring",IF(MID(E1188,LEN(E1188)-2,1)="2","Necklace",IF(MID(E1188,LEN(E1188)-2,1)="3","Bracelet",IF(MID(E1188,LEN(E1188)-2,1)="4","Ring",IF(MID(E1188,LEN(E1188)-2,1)="5","Anklet","")))))</x:f>
        <x:v>Earring</x:v>
      </x:c>
      <x:c r="G1188" s="194">
        <x:v>1</x:v>
      </x:c>
      <x:c r="H1188" s="448" t="s">
        <x:v>4958</x:v>
      </x:c>
    </x:row>
    <x:row r="1189" spans="3:8">
      <x:c r="C1189" s="396" t="s">
        <x:v>4145</x:v>
      </x:c>
      <x:c r="D1189" s="230" t="s">
        <x:v>4958</x:v>
      </x:c>
      <x:c r="E1189" s="233" t="s">
        <x:v>4145</x:v>
      </x:c>
      <x:c r="F1189" s="234" t="str">
        <x:f>IF(MID(E1189,LEN(E1189)-2,1)="1","Earring",IF(MID(E1189,LEN(E1189)-2,1)="2","Necklace",IF(MID(E1189,LEN(E1189)-2,1)="3","Bracelet",IF(MID(E1189,LEN(E1189)-2,1)="4","Ring",IF(MID(E1189,LEN(E1189)-2,1)="5","Anklet","")))))</x:f>
        <x:v>Earring</x:v>
      </x:c>
      <x:c r="G1189" s="234">
        <x:v>2</x:v>
      </x:c>
      <x:c r="H1189" s="448" t="s">
        <x:v>4958</x:v>
      </x:c>
    </x:row>
    <x:row r="1190" spans="3:8">
      <x:c r="C1190" s="396" t="s">
        <x:v>8830</x:v>
      </x:c>
      <x:c r="D1190" s="230" t="s">
        <x:v>4958</x:v>
      </x:c>
      <x:c r="E1190" s="195" t="s">
        <x:v>8830</x:v>
      </x:c>
      <x:c r="F1190" s="194" t="str">
        <x:f>IF(MID(E1190,LEN(E1190)-2,1)="1","Earring",IF(MID(E1190,LEN(E1190)-2,1)="2","Necklace",IF(MID(E1190,LEN(E1190)-2,1)="3","Bracelet",IF(MID(E1190,LEN(E1190)-2,1)="4","Ring",IF(MID(E1190,LEN(E1190)-2,1)="5","Anklet","")))))</x:f>
        <x:v>Necklace</x:v>
      </x:c>
      <x:c r="G1190" s="194">
        <x:v>1</x:v>
      </x:c>
      <x:c r="H1190" s="448" t="s">
        <x:v>4958</x:v>
      </x:c>
    </x:row>
    <x:row r="1191" spans="3:8">
      <x:c r="C1191" s="396" t="s">
        <x:v>8666</x:v>
      </x:c>
      <x:c r="D1191" s="230" t="s">
        <x:v>7755</x:v>
      </x:c>
      <x:c r="E1191" s="195" t="s">
        <x:v>8666</x:v>
      </x:c>
      <x:c r="F1191" s="194" t="str">
        <x:f>IF(MID(E1191,LEN(E1191)-2,1)="1","Earring",IF(MID(E1191,LEN(E1191)-2,1)="2","Necklace",IF(MID(E1191,LEN(E1191)-2,1)="3","Bracelet",IF(MID(E1191,LEN(E1191)-2,1)="4","Ring",IF(MID(E1191,LEN(E1191)-2,1)="5","Anklet","")))))</x:f>
        <x:v>Earring</x:v>
      </x:c>
      <x:c r="G1191" s="194">
        <x:v>2</x:v>
      </x:c>
      <x:c r="H1191" s="448" t="s">
        <x:v>7755</x:v>
      </x:c>
    </x:row>
    <x:row r="1192" spans="3:8">
      <x:c r="C1192" s="396" t="s">
        <x:v>1957</x:v>
      </x:c>
      <x:c r="D1192" s="230" t="s">
        <x:v>4958</x:v>
      </x:c>
      <x:c r="E1192" s="700" t="s">
        <x:v>1957</x:v>
      </x:c>
      <x:c r="F1192" s="701" t="str">
        <x:f>IF(MID(E1192,LEN(E1192)-2,1)="1","Earring",IF(MID(E1192,LEN(E1192)-2,1)="2","Necklace",IF(MID(E1192,LEN(E1192)-2,1)="3","Bracelet",IF(MID(E1192,LEN(E1192)-2,1)="4","Ring",IF(MID(E1192,LEN(E1192)-2,1)="5","Anklet","")))))</x:f>
        <x:v>Earring</x:v>
      </x:c>
      <x:c r="G1192" s="701">
        <x:v>1</x:v>
      </x:c>
      <x:c r="H1192" s="448" t="s">
        <x:v>4958</x:v>
      </x:c>
    </x:row>
    <x:row r="1193" spans="3:8">
      <x:c r="C1193" s="396" t="s">
        <x:v>4411</x:v>
      </x:c>
      <x:c r="D1193" s="230" t="s">
        <x:v>7755</x:v>
      </x:c>
      <x:c r="E1193" s="195" t="s">
        <x:v>4411</x:v>
      </x:c>
      <x:c r="F1193" s="194" t="str">
        <x:f>IF(MID(E1193,LEN(E1193)-2,1)="1","Earring",IF(MID(E1193,LEN(E1193)-2,1)="2","Necklace",IF(MID(E1193,LEN(E1193)-2,1)="3","Bracelet",IF(MID(E1193,LEN(E1193)-2,1)="4","Ring",IF(MID(E1193,LEN(E1193)-2,1)="5","Anklet","")))))</x:f>
        <x:v>Necklace</x:v>
      </x:c>
      <x:c r="G1193" s="194">
        <x:v>1</x:v>
      </x:c>
      <x:c r="H1193" s="448" t="s">
        <x:v>7755</x:v>
      </x:c>
    </x:row>
    <x:row r="1194" spans="3:8">
      <x:c r="C1194" s="396" t="s">
        <x:v>4587</x:v>
      </x:c>
      <x:c r="D1194" s="230" t="s">
        <x:v>4958</x:v>
      </x:c>
      <x:c r="E1194" s="233" t="s">
        <x:v>4587</x:v>
      </x:c>
      <x:c r="F1194" s="188" t="s">
        <x:v>6843</x:v>
      </x:c>
      <x:c r="G1194" s="234">
        <x:v>1</x:v>
      </x:c>
      <x:c r="H1194" s="448" t="s">
        <x:v>4958</x:v>
      </x:c>
    </x:row>
    <x:row r="1195" spans="3:8">
      <x:c r="C1195" s="396" t="s">
        <x:v>5955</x:v>
      </x:c>
      <x:c r="D1195" s="230" t="s">
        <x:v>4958</x:v>
      </x:c>
      <x:c r="E1195" s="195" t="s">
        <x:v>5955</x:v>
      </x:c>
      <x:c r="F1195" s="194" t="s">
        <x:v>2999</x:v>
      </x:c>
      <x:c r="G1195" s="194">
        <x:v>1</x:v>
      </x:c>
      <x:c r="H1195" s="448" t="s">
        <x:v>4958</x:v>
      </x:c>
    </x:row>
    <x:row r="1196" spans="3:8">
      <x:c r="C1196" s="396" t="s">
        <x:v>6818</x:v>
      </x:c>
      <x:c r="D1196" s="230" t="s">
        <x:v>4958</x:v>
      </x:c>
      <x:c r="E1196" s="319" t="s">
        <x:v>6818</x:v>
      </x:c>
      <x:c r="F1196" s="320" t="str">
        <x:f>IF(MID(E1196,LEN(E1196)-2,1)="1","Earring",IF(MID(E1196,LEN(E1196)-2,1)="2","Necklace",IF(MID(E1196,LEN(E1196)-2,1)="3","Bracelet",IF(MID(E1196,LEN(E1196)-2,1)="4","Ring",IF(MID(E1196,LEN(E1196)-2,1)="5","Anklet","")))))</x:f>
        <x:v>Anklet</x:v>
      </x:c>
      <x:c r="G1196" s="320">
        <x:v>1</x:v>
      </x:c>
      <x:c r="H1196" s="448" t="s">
        <x:v>4958</x:v>
      </x:c>
    </x:row>
    <x:row r="1197" spans="3:8">
      <x:c r="C1197" s="396" t="s">
        <x:v>5826</x:v>
      </x:c>
      <x:c r="D1197" s="230" t="s">
        <x:v>4958</x:v>
      </x:c>
      <x:c r="E1197" s="233" t="s">
        <x:v>5826</x:v>
      </x:c>
      <x:c r="F1197" s="234" t="str">
        <x:f>IF(MID(E1197,LEN(E1197)-2,1)="1","Earring",IF(MID(E1197,LEN(E1197)-2,1)="2","Necklace",IF(MID(E1197,LEN(E1197)-2,1)="3","Bracelet",IF(MID(E1197,LEN(E1197)-2,1)="4","Ring",IF(MID(E1197,LEN(E1197)-2,1)="5","Anklet","")))))</x:f>
        <x:v>Earring</x:v>
      </x:c>
      <x:c r="G1197" s="234">
        <x:v>1</x:v>
      </x:c>
      <x:c r="H1197" s="448" t="s">
        <x:v>4958</x:v>
      </x:c>
    </x:row>
    <x:row r="1198" spans="5:9">
      <x:c r="E1198" s="195" t="s">
        <x:v>4283</x:v>
      </x:c>
      <x:c r="F1198" s="194" t="str">
        <x:f>IF(MID(E1198,LEN(E1198)-2,1)="1","Earring",IF(MID(E1198,LEN(E1198)-2,1)="2","Necklace",IF(MID(E1198,LEN(E1198)-2,1)="3","Bracelet",IF(MID(E1198,LEN(E1198)-2,1)="4","Ring",IF(MID(E1198,LEN(E1198)-2,1)="5","Anklet","")))))</x:f>
        <x:v>Earring</x:v>
      </x:c>
      <x:c r="G1198" s="194">
        <x:v>1</x:v>
      </x:c>
      <x:c r="H1198" s="448" t="s">
        <x:v>4958</x:v>
      </x:c>
      <x:c r="I1198" s="702" t="s">
        <x:v>7924</x:v>
      </x:c>
    </x:row>
    <x:row r="1199" spans="1:8">
      <x:c r="A1199" s="397">
        <x:v>46019</x:v>
      </x:c>
      <x:c r="B1199" s="230" t="s">
        <x:v>7772</x:v>
      </x:c>
      <x:c r="C1199" s="396" t="s">
        <x:v>8568</x:v>
      </x:c>
      <x:c r="D1199" s="230" t="s">
        <x:v>4958</x:v>
      </x:c>
      <x:c r="E1199" s="420" t="s">
        <x:v>8568</x:v>
      </x:c>
      <x:c r="F1199" s="421" t="str">
        <x:f>IF(MID(E1199,LEN(E1199)-2,1)="1","Earring",IF(MID(E1199,LEN(E1199)-2,1)="2","Necklace",IF(MID(E1199,LEN(E1199)-2,1)="3","Bracelet",IF(MID(E1199,LEN(E1199)-2,1)="4","Ring",IF(MID(E1199,LEN(E1199)-2,1)="5","Anklet","")))))</x:f>
        <x:v>Bracelet</x:v>
      </x:c>
      <x:c r="G1199" s="421">
        <x:v>1</x:v>
      </x:c>
      <x:c r="H1199" s="448" t="s">
        <x:v>4958</x:v>
      </x:c>
    </x:row>
    <x:row r="1200" spans="3:8">
      <x:c r="C1200" s="396" t="s">
        <x:v>6029</x:v>
      </x:c>
      <x:c r="D1200" s="230" t="s">
        <x:v>7755</x:v>
      </x:c>
      <x:c r="E1200" s="195" t="s">
        <x:v>6029</x:v>
      </x:c>
      <x:c r="F1200" s="194" t="str">
        <x:f>IF(MID(E1200,LEN(E1200)-2,1)="1","Earring",IF(MID(E1200,LEN(E1200)-2,1)="2","Necklace",IF(MID(E1200,LEN(E1200)-2,1)="3","Bracelet",IF(MID(E1200,LEN(E1200)-2,1)="4","Ring",IF(MID(E1200,LEN(E1200)-2,1)="5","Anklet","")))))</x:f>
        <x:v>Earring</x:v>
      </x:c>
      <x:c r="G1200" s="194">
        <x:v>1</x:v>
      </x:c>
      <x:c r="H1200" s="448" t="s">
        <x:v>7755</x:v>
      </x:c>
    </x:row>
    <x:row r="1201" spans="3:8">
      <x:c r="C1201" s="396" t="s">
        <x:v>4461</x:v>
      </x:c>
      <x:c r="D1201" s="230" t="s">
        <x:v>4958</x:v>
      </x:c>
      <x:c r="E1201" s="319" t="s">
        <x:v>4461</x:v>
      </x:c>
      <x:c r="F1201" s="320" t="str">
        <x:f>IF(MID(E1201,LEN(E1201)-2,1)="1","Earring",IF(MID(E1201,LEN(E1201)-2,1)="2","Necklace",IF(MID(E1201,LEN(E1201)-2,1)="3","Bracelet",IF(MID(E1201,LEN(E1201)-2,1)="4","Ring",IF(MID(E1201,LEN(E1201)-2,1)="5","Anklet","")))))</x:f>
        <x:v>Necklace</x:v>
      </x:c>
      <x:c r="G1201" s="320">
        <x:v>1</x:v>
      </x:c>
      <x:c r="H1201" s="448" t="s">
        <x:v>4958</x:v>
      </x:c>
    </x:row>
    <x:row r="1202" spans="3:8">
      <x:c r="C1202" s="396" t="s">
        <x:v>4551</x:v>
      </x:c>
      <x:c r="D1202" s="230" t="s">
        <x:v>7755</x:v>
      </x:c>
      <x:c r="E1202" s="195" t="s">
        <x:v>4551</x:v>
      </x:c>
      <x:c r="F1202" s="194" t="str">
        <x:f>IF(MID(E1202,LEN(E1202)-2,1)="1","Earring",IF(MID(E1202,LEN(E1202)-2,1)="2","Necklace",IF(MID(E1202,LEN(E1202)-2,1)="3","Bracelet",IF(MID(E1202,LEN(E1202)-2,1)="4","Ring",IF(MID(E1202,LEN(E1202)-2,1)="5","Anklet","")))))</x:f>
        <x:v>Bracelet</x:v>
      </x:c>
      <x:c r="G1202" s="194">
        <x:v>1</x:v>
      </x:c>
      <x:c r="H1202" s="448" t="s">
        <x:v>7755</x:v>
      </x:c>
    </x:row>
    <x:row r="1203" spans="3:8">
      <x:c r="C1203" s="396" t="s">
        <x:v>6623</x:v>
      </x:c>
      <x:c r="D1203" s="230" t="s">
        <x:v>7755</x:v>
      </x:c>
      <x:c r="E1203" s="257" t="s">
        <x:v>6623</x:v>
      </x:c>
      <x:c r="F1203" s="258" t="str">
        <x:f>IF(MID(E1203,LEN(E1203)-2,1)="1","Earring",IF(MID(E1203,LEN(E1203)-2,1)="2","Necklace",IF(MID(E1203,LEN(E1203)-2,1)="3","Bracelet",IF(MID(E1203,LEN(E1203)-2,1)="4","Ring",IF(MID(E1203,LEN(E1203)-2,1)="5","Anklet","")))))</x:f>
        <x:v>Necklace</x:v>
      </x:c>
      <x:c r="G1203" s="258">
        <x:v>1</x:v>
      </x:c>
      <x:c r="H1203" s="448" t="s">
        <x:v>7755</x:v>
      </x:c>
    </x:row>
    <x:row r="1204" spans="3:8">
      <x:c r="C1204" s="396" t="s">
        <x:v>6734</x:v>
      </x:c>
      <x:c r="D1204" s="230" t="s">
        <x:v>7755</x:v>
      </x:c>
      <x:c r="E1204" s="195" t="s">
        <x:v>6734</x:v>
      </x:c>
      <x:c r="F1204" s="194" t="str">
        <x:f>IF(MID(E1204,LEN(E1204)-2,1)="1","Earring",IF(MID(E1204,LEN(E1204)-2,1)="2","Necklace",IF(MID(E1204,LEN(E1204)-2,1)="3","Bracelet",IF(MID(E1204,LEN(E1204)-2,1)="4","Ring",IF(MID(E1204,LEN(E1204)-2,1)="5","Anklet","")))))</x:f>
        <x:v>Ring</x:v>
      </x:c>
      <x:c r="G1204" s="194">
        <x:v>1</x:v>
      </x:c>
      <x:c r="H1204" s="448" t="s">
        <x:v>7755</x:v>
      </x:c>
    </x:row>
    <x:row r="1205" spans="3:8">
      <x:c r="C1205" s="396" t="s">
        <x:v>4432</x:v>
      </x:c>
      <x:c r="D1205" s="230" t="s">
        <x:v>4958</x:v>
      </x:c>
      <x:c r="E1205" s="195" t="s">
        <x:v>4432</x:v>
      </x:c>
      <x:c r="F1205" s="194" t="str">
        <x:f>IF(MID(E1205,LEN(E1205)-2,1)="1","Earring",IF(MID(E1205,LEN(E1205)-2,1)="2","Necklace",IF(MID(E1205,LEN(E1205)-2,1)="3","Bracelet",IF(MID(E1205,LEN(E1205)-2,1)="4","Ring",IF(MID(E1205,LEN(E1205)-2,1)="5","Anklet","")))))</x:f>
        <x:v>Bracelet</x:v>
      </x:c>
      <x:c r="G1205" s="194">
        <x:v>1</x:v>
      </x:c>
      <x:c r="H1205" s="448" t="s">
        <x:v>4958</x:v>
      </x:c>
    </x:row>
    <x:row r="1206" spans="3:8">
      <x:c r="C1206" s="396" t="s">
        <x:v>2314</x:v>
      </x:c>
      <x:c r="D1206" s="230" t="s">
        <x:v>4958</x:v>
      </x:c>
      <x:c r="E1206" s="195" t="s">
        <x:v>2314</x:v>
      </x:c>
      <x:c r="F1206" s="194" t="str">
        <x:f>IF(MID(E1206,LEN(E1206)-2,1)="1","Earring",IF(MID(E1206,LEN(E1206)-2,1)="2","Necklace",IF(MID(E1206,LEN(E1206)-2,1)="3","Bracelet",IF(MID(E1206,LEN(E1206)-2,1)="4","Ring",IF(MID(E1206,LEN(E1206)-2,1)="5","Anklet","")))))</x:f>
        <x:v>Earring</x:v>
      </x:c>
      <x:c r="G1206" s="194">
        <x:v>1</x:v>
      </x:c>
      <x:c r="H1206" s="448" t="s">
        <x:v>4958</x:v>
      </x:c>
    </x:row>
    <x:row r="1207" spans="3:8">
      <x:c r="C1207" s="396" t="s">
        <x:v>6726</x:v>
      </x:c>
      <x:c r="D1207" s="230" t="s">
        <x:v>7755</x:v>
      </x:c>
      <x:c r="E1207" s="195" t="s">
        <x:v>6726</x:v>
      </x:c>
      <x:c r="F1207" s="194" t="str">
        <x:f>IF(MID(E1207,LEN(E1207)-2,1)="1","Earring",IF(MID(E1207,LEN(E1207)-2,1)="2","Necklace",IF(MID(E1207,LEN(E1207)-2,1)="3","Bracelet",IF(MID(E1207,LEN(E1207)-2,1)="4","Ring",IF(MID(E1207,LEN(E1207)-2,1)="5","Anklet","")))))</x:f>
        <x:v>Bracelet</x:v>
      </x:c>
      <x:c r="G1207" s="194">
        <x:v>1</x:v>
      </x:c>
      <x:c r="H1207" s="448" t="s">
        <x:v>7755</x:v>
      </x:c>
    </x:row>
    <x:row r="1208" spans="3:8">
      <x:c r="C1208" s="396" t="s">
        <x:v>3409</x:v>
      </x:c>
      <x:c r="D1208" s="230" t="s">
        <x:v>7755</x:v>
      </x:c>
      <x:c r="E1208" s="355" t="s">
        <x:v>3409</x:v>
      </x:c>
      <x:c r="F1208" s="356" t="str">
        <x:f>IF(MID(E1208,LEN(E1208)-2,1)="1","Earring",IF(MID(E1208,LEN(E1208)-2,1)="2","Necklace",IF(MID(E1208,LEN(E1208)-2,1)="3","Bracelet",IF(MID(E1208,LEN(E1208)-2,1)="4","Ring",IF(MID(E1208,LEN(E1208)-2,1)="5","Anklet","")))))</x:f>
        <x:v>Ring</x:v>
      </x:c>
      <x:c r="G1208" s="356">
        <x:v>1</x:v>
      </x:c>
      <x:c r="H1208" s="448" t="s">
        <x:v>7755</x:v>
      </x:c>
    </x:row>
    <x:row r="1209" spans="1:8">
      <x:c r="A1209" s="397">
        <x:v>46020</x:v>
      </x:c>
      <x:c r="B1209" s="230" t="s">
        <x:v>7737</x:v>
      </x:c>
      <x:c r="C1209" s="396" t="s">
        <x:v>6232</x:v>
      </x:c>
      <x:c r="D1209" s="230" t="s">
        <x:v>4958</x:v>
      </x:c>
      <x:c r="E1209" s="233" t="s">
        <x:v>6232</x:v>
      </x:c>
      <x:c r="F1209" s="234" t="str">
        <x:f>IF(MID(E1209,LEN(E1209)-2,1)="1","Earring",IF(MID(E1209,LEN(E1209)-2,1)="2","Necklace",IF(MID(E1209,LEN(E1209)-2,1)="3","Bracelet",IF(MID(E1209,LEN(E1209)-2,1)="4","Ring",IF(MID(E1209,LEN(E1209)-2,1)="5","Anklet","")))))</x:f>
        <x:v>Ring</x:v>
      </x:c>
      <x:c r="G1209" s="234">
        <x:v>1</x:v>
      </x:c>
      <x:c r="H1209" s="448" t="s">
        <x:v>4958</x:v>
      </x:c>
    </x:row>
    <x:row r="1210" spans="3:8">
      <x:c r="C1210" s="396" t="s">
        <x:v>6781</x:v>
      </x:c>
      <x:c r="D1210" s="230" t="s">
        <x:v>7755</x:v>
      </x:c>
      <x:c r="E1210" s="195" t="s">
        <x:v>6781</x:v>
      </x:c>
      <x:c r="F1210" s="194" t="str">
        <x:f>IF(MID(E1210,LEN(E1210)-2,1)="1","Earring",IF(MID(E1210,LEN(E1210)-2,1)="2","Necklace",IF(MID(E1210,LEN(E1210)-2,1)="3","Bracelet",IF(MID(E1210,LEN(E1210)-2,1)="4","Ring",IF(MID(E1210,LEN(E1210)-2,1)="5","Anklet","")))))</x:f>
        <x:v>Necklace</x:v>
      </x:c>
      <x:c r="G1210" s="194">
        <x:v>1</x:v>
      </x:c>
      <x:c r="H1210" s="448" t="s">
        <x:v>7755</x:v>
      </x:c>
    </x:row>
    <x:row r="1211" spans="3:8">
      <x:c r="C1211" s="396" t="s">
        <x:v>4540</x:v>
      </x:c>
      <x:c r="D1211" s="230" t="s">
        <x:v>4958</x:v>
      </x:c>
      <x:c r="E1211" s="355" t="s">
        <x:v>4540</x:v>
      </x:c>
      <x:c r="F1211" s="356" t="str">
        <x:f>IF(MID(E1211,LEN(E1211)-2,1)="1","Earring",IF(MID(E1211,LEN(E1211)-2,1)="2","Necklace",IF(MID(E1211,LEN(E1211)-2,1)="3","Bracelet",IF(MID(E1211,LEN(E1211)-2,1)="4","Ring",IF(MID(E1211,LEN(E1211)-2,1)="5","Anklet","")))))</x:f>
        <x:v>Necklace</x:v>
      </x:c>
      <x:c r="G1211" s="356">
        <x:v>1</x:v>
      </x:c>
      <x:c r="H1211" s="448" t="s">
        <x:v>4958</x:v>
      </x:c>
    </x:row>
    <x:row r="1212" spans="3:8">
      <x:c r="C1212" s="396" t="s">
        <x:v>6245</x:v>
      </x:c>
      <x:c r="D1212" s="230" t="s">
        <x:v>7755</x:v>
      </x:c>
      <x:c r="E1212" s="195" t="s">
        <x:v>6245</x:v>
      </x:c>
      <x:c r="F1212" s="194" t="str">
        <x:f>IF(MID(E1212,LEN(E1212)-2,1)="1","Earring",IF(MID(E1212,LEN(E1212)-2,1)="2","Necklace",IF(MID(E1212,LEN(E1212)-2,1)="3","Bracelet",IF(MID(E1212,LEN(E1212)-2,1)="4","Ring",IF(MID(E1212,LEN(E1212)-2,1)="5","Anklet","")))))</x:f>
        <x:v>Bracelet</x:v>
      </x:c>
      <x:c r="G1212" s="194">
        <x:v>1</x:v>
      </x:c>
      <x:c r="H1212" s="448" t="s">
        <x:v>7755</x:v>
      </x:c>
    </x:row>
    <x:row r="1213" spans="3:8">
      <x:c r="C1213" s="396" t="s">
        <x:v>4233</x:v>
      </x:c>
      <x:c r="D1213" s="230" t="s">
        <x:v>4958</x:v>
      </x:c>
      <x:c r="E1213" s="195" t="s">
        <x:v>4233</x:v>
      </x:c>
      <x:c r="F1213" s="194" t="str">
        <x:f>IF(MID(E1213,LEN(E1213)-2,1)="1","Earring",IF(MID(E1213,LEN(E1213)-2,1)="2","Necklace",IF(MID(E1213,LEN(E1213)-2,1)="3","Bracelet",IF(MID(E1213,LEN(E1213)-2,1)="4","Ring",IF(MID(E1213,LEN(E1213)-2,1)="5","Anklet","")))))</x:f>
        <x:v>Earring</x:v>
      </x:c>
      <x:c r="G1213" s="194">
        <x:v>1</x:v>
      </x:c>
      <x:c r="H1213" s="448" t="s">
        <x:v>4958</x:v>
      </x:c>
    </x:row>
    <x:row r="1214" spans="3:8">
      <x:c r="C1214" s="396" t="s">
        <x:v>6174</x:v>
      </x:c>
      <x:c r="D1214" s="230" t="s">
        <x:v>7755</x:v>
      </x:c>
      <x:c r="E1214" s="706" t="s">
        <x:v>6174</x:v>
      </x:c>
      <x:c r="F1214" s="707" t="s">
        <x:v>2999</x:v>
      </x:c>
      <x:c r="G1214" s="707">
        <x:v>1</x:v>
      </x:c>
      <x:c r="H1214" s="448" t="s">
        <x:v>7755</x:v>
      </x:c>
    </x:row>
    <x:row r="1215" spans="3:8">
      <x:c r="C1215" s="396" t="s">
        <x:v>8876</x:v>
      </x:c>
      <x:c r="D1215" s="230" t="s">
        <x:v>7755</x:v>
      </x:c>
      <x:c r="E1215" s="355" t="s">
        <x:v>8876</x:v>
      </x:c>
      <x:c r="F1215" s="356" t="s">
        <x:v>2999</x:v>
      </x:c>
      <x:c r="G1215" s="356">
        <x:v>1</x:v>
      </x:c>
      <x:c r="H1215" s="448" t="s">
        <x:v>7755</x:v>
      </x:c>
    </x:row>
    <x:row r="1216" spans="3:8">
      <x:c r="C1216" s="396" t="s">
        <x:v>6223</x:v>
      </x:c>
      <x:c r="D1216" s="230" t="s">
        <x:v>7755</x:v>
      </x:c>
      <x:c r="E1216" s="708" t="s">
        <x:v>6223</x:v>
      </x:c>
      <x:c r="F1216" s="709" t="str">
        <x:f>IF(MID(E1216,LEN(E1216)-2,1)="1","Earring",IF(MID(E1216,LEN(E1216)-2,1)="2","Necklace",IF(MID(E1216,LEN(E1216)-2,1)="3","Bracelet",IF(MID(E1216,LEN(E1216)-2,1)="4","Ring",IF(MID(E1216,LEN(E1216)-2,1)="5","Anklet","")))))</x:f>
        <x:v>Necklace</x:v>
      </x:c>
      <x:c r="G1216" s="709">
        <x:v>1</x:v>
      </x:c>
      <x:c r="H1216" s="448" t="s">
        <x:v>7755</x:v>
      </x:c>
    </x:row>
    <x:row r="1217" spans="3:8">
      <x:c r="C1217" s="396" t="s">
        <x:v>4587</x:v>
      </x:c>
      <x:c r="D1217" s="230" t="s">
        <x:v>7755</x:v>
      </x:c>
      <x:c r="E1217" s="233" t="s">
        <x:v>4587</x:v>
      </x:c>
      <x:c r="F1217" s="188" t="s">
        <x:v>6843</x:v>
      </x:c>
      <x:c r="G1217" s="234">
        <x:v>1</x:v>
      </x:c>
      <x:c r="H1217" s="448" t="s">
        <x:v>7755</x:v>
      </x:c>
    </x:row>
    <x:row r="1218" spans="3:8">
      <x:c r="C1218" s="396" t="s">
        <x:v>6950</x:v>
      </x:c>
      <x:c r="D1218" s="230" t="s">
        <x:v>4958</x:v>
      </x:c>
      <x:c r="E1218" s="355" t="s">
        <x:v>6950</x:v>
      </x:c>
      <x:c r="F1218" s="356" t="str">
        <x:f>IF(MID(E1218,LEN(E1218)-2,1)="1","Earring",IF(MID(E1218,LEN(E1218)-2,1)="2","Necklace",IF(MID(E1218,LEN(E1218)-2,1)="3","Bracelet",IF(MID(E1218,LEN(E1218)-2,1)="4","Ring",IF(MID(E1218,LEN(E1218)-2,1)="5","Anklet","")))))</x:f>
        <x:v>Necklace</x:v>
      </x:c>
      <x:c r="G1218" s="356">
        <x:v>1</x:v>
      </x:c>
      <x:c r="H1218" s="448" t="s">
        <x:v>4958</x:v>
      </x:c>
    </x:row>
    <x:row r="1219" spans="3:8">
      <x:c r="C1219" s="396" t="s">
        <x:v>6173</x:v>
      </x:c>
      <x:c r="D1219" s="230" t="s">
        <x:v>4958</x:v>
      </x:c>
      <x:c r="E1219" s="195" t="s">
        <x:v>6173</x:v>
      </x:c>
      <x:c r="F1219" s="194" t="str">
        <x:f>IF(MID(E1219,LEN(E1219)-2,1)="1","Earring",IF(MID(E1219,LEN(E1219)-2,1)="2","Necklace",IF(MID(E1219,LEN(E1219)-2,1)="3","Bracelet",IF(MID(E1219,LEN(E1219)-2,1)="4","Ring",IF(MID(E1219,LEN(E1219)-2,1)="5","Anklet","")))))</x:f>
        <x:v>Necklace</x:v>
      </x:c>
      <x:c r="G1219" s="194">
        <x:v>1</x:v>
      </x:c>
      <x:c r="H1219" s="448" t="s">
        <x:v>4958</x:v>
      </x:c>
    </x:row>
    <x:row r="1220" spans="3:8">
      <x:c r="C1220" s="396" t="s">
        <x:v>4197</x:v>
      </x:c>
      <x:c r="D1220" s="230" t="s">
        <x:v>4958</x:v>
      </x:c>
      <x:c r="E1220" s="195" t="s">
        <x:v>4197</x:v>
      </x:c>
      <x:c r="F1220" s="194" t="str">
        <x:f>IF(MID(E1220,LEN(E1220)-2,1)="1","Earring",IF(MID(E1220,LEN(E1220)-2,1)="2","Necklace",IF(MID(E1220,LEN(E1220)-2,1)="3","Bracelet",IF(MID(E1220,LEN(E1220)-2,1)="4","Ring",IF(MID(E1220,LEN(E1220)-2,1)="5","Anklet","")))))</x:f>
        <x:v>Ring</x:v>
      </x:c>
      <x:c r="G1220" s="194">
        <x:v>1</x:v>
      </x:c>
      <x:c r="H1220" s="448" t="s">
        <x:v>4958</x:v>
      </x:c>
    </x:row>
    <x:row r="1221" spans="3:8">
      <x:c r="C1221" s="396" t="s">
        <x:v>2314</x:v>
      </x:c>
      <x:c r="D1221" s="230" t="s">
        <x:v>7755</x:v>
      </x:c>
      <x:c r="E1221" s="466" t="s">
        <x:v>2314</x:v>
      </x:c>
      <x:c r="F1221" s="467" t="str">
        <x:f>IF(MID(E1221,LEN(E1221)-2,1)="1","Earring",IF(MID(E1221,LEN(E1221)-2,1)="2","Necklace",IF(MID(E1221,LEN(E1221)-2,1)="3","Bracelet",IF(MID(E1221,LEN(E1221)-2,1)="4","Ring",IF(MID(E1221,LEN(E1221)-2,1)="5","Anklet","")))))</x:f>
        <x:v>Earring</x:v>
      </x:c>
      <x:c r="G1221" s="467">
        <x:v>1</x:v>
      </x:c>
      <x:c r="H1221" s="448" t="s">
        <x:v>7755</x:v>
      </x:c>
    </x:row>
    <x:row r="1222" spans="3:8">
      <x:c r="C1222" s="396" t="s">
        <x:v>4678</x:v>
      </x:c>
      <x:c r="D1222" s="230" t="s">
        <x:v>7755</x:v>
      </x:c>
      <x:c r="E1222" s="195" t="s">
        <x:v>4678</x:v>
      </x:c>
      <x:c r="F1222" s="194" t="str">
        <x:f>IF(MID(E1222,LEN(E1222)-2,1)="1","Earring",IF(MID(E1222,LEN(E1222)-2,1)="2","Necklace",IF(MID(E1222,LEN(E1222)-2,1)="3","Bracelet",IF(MID(E1222,LEN(E1222)-2,1)="4","Ring",IF(MID(E1222,LEN(E1222)-2,1)="5","Anklet","")))))</x:f>
        <x:v>Earring</x:v>
      </x:c>
      <x:c r="G1222" s="194">
        <x:v>1</x:v>
      </x:c>
      <x:c r="H1222" s="448" t="s">
        <x:v>7755</x:v>
      </x:c>
    </x:row>
    <x:row r="1223" spans="1:8">
      <x:c r="A1223" s="397">
        <x:v>46021</x:v>
      </x:c>
      <x:c r="B1223" s="230" t="s">
        <x:v>7779</x:v>
      </x:c>
      <x:c r="C1223" s="396" t="s">
        <x:v>5659</x:v>
      </x:c>
      <x:c r="D1223" s="230" t="s">
        <x:v>4958</x:v>
      </x:c>
      <x:c r="E1223" s="195" t="s">
        <x:v>5659</x:v>
      </x:c>
      <x:c r="F1223" s="194" t="s">
        <x:v>2999</x:v>
      </x:c>
      <x:c r="G1223" s="194">
        <x:v>1</x:v>
      </x:c>
      <x:c r="H1223" s="448" t="s">
        <x:v>7755</x:v>
      </x:c>
    </x:row>
    <x:row r="1224" spans="3:8">
      <x:c r="C1224" s="396" t="s">
        <x:v>1786</x:v>
      </x:c>
      <x:c r="D1224" s="230" t="s">
        <x:v>4958</x:v>
      </x:c>
      <x:c r="E1224" s="710" t="s">
        <x:v>1786</x:v>
      </x:c>
      <x:c r="F1224" s="711" t="str">
        <x:f>IF(MID(E1224,LEN(E1224)-2,1)="1","Earring",IF(MID(E1224,LEN(E1224)-2,1)="2","Necklace",IF(MID(E1224,LEN(E1224)-2,1)="3","Bracelet",IF(MID(E1224,LEN(E1224)-2,1)="4","Ring",IF(MID(E1224,LEN(E1224)-2,1)="5","Anklet","")))))</x:f>
        <x:v>Earring</x:v>
      </x:c>
      <x:c r="G1224" s="711">
        <x:v>1</x:v>
      </x:c>
      <x:c r="H1224" s="448" t="s">
        <x:v>4958</x:v>
      </x:c>
    </x:row>
    <x:row r="1225" spans="3:8">
      <x:c r="C1225" s="396" t="s">
        <x:v>4219</x:v>
      </x:c>
      <x:c r="D1225" s="230" t="s">
        <x:v>4958</x:v>
      </x:c>
      <x:c r="E1225" s="195" t="s">
        <x:v>4219</x:v>
      </x:c>
      <x:c r="F1225" s="194" t="s">
        <x:v>2999</x:v>
      </x:c>
      <x:c r="G1225" s="194">
        <x:v>1</x:v>
      </x:c>
      <x:c r="H1225" s="448" t="s">
        <x:v>4958</x:v>
      </x:c>
    </x:row>
    <x:row r="1226" spans="3:8">
      <x:c r="C1226" s="396" t="s">
        <x:v>6246</x:v>
      </x:c>
      <x:c r="D1226" s="230" t="s">
        <x:v>4958</x:v>
      </x:c>
      <x:c r="E1226" s="195" t="s">
        <x:v>6246</x:v>
      </x:c>
      <x:c r="F1226" s="194" t="str">
        <x:f>IF(MID(E1226,LEN(E1226)-2,1)="1","Earring",IF(MID(E1226,LEN(E1226)-2,1)="2","Necklace",IF(MID(E1226,LEN(E1226)-2,1)="3","Bracelet",IF(MID(E1226,LEN(E1226)-2,1)="4","Ring",IF(MID(E1226,LEN(E1226)-2,1)="5","Anklet","")))))</x:f>
        <x:v>Ring</x:v>
      </x:c>
      <x:c r="G1226" s="194">
        <x:v>1</x:v>
      </x:c>
      <x:c r="H1226" s="448" t="s">
        <x:v>4958</x:v>
      </x:c>
    </x:row>
    <x:row r="1227" spans="3:8">
      <x:c r="C1227" s="396" t="s">
        <x:v>2257</x:v>
      </x:c>
      <x:c r="D1227" s="230" t="s">
        <x:v>7755</x:v>
      </x:c>
      <x:c r="E1227" s="349" t="s">
        <x:v>2257</x:v>
      </x:c>
      <x:c r="F1227" s="350" t="str">
        <x:f>IF(MID(E1227,LEN(E1227)-2,1)="1","Earring",IF(MID(E1227,LEN(E1227)-2,1)="2","Necklace",IF(MID(E1227,LEN(E1227)-2,1)="3","Bracelet",IF(MID(E1227,LEN(E1227)-2,1)="4","Ring",IF(MID(E1227,LEN(E1227)-2,1)="5","Anklet","")))))</x:f>
        <x:v>Necklace</x:v>
      </x:c>
      <x:c r="G1227" s="350">
        <x:v>1</x:v>
      </x:c>
      <x:c r="H1227" s="448" t="s">
        <x:v>7755</x:v>
      </x:c>
    </x:row>
    <x:row r="1228" spans="3:8">
      <x:c r="C1228" s="396" t="s">
        <x:v>3332</x:v>
      </x:c>
      <x:c r="D1228" s="230" t="s">
        <x:v>4958</x:v>
      </x:c>
      <x:c r="E1228" s="346" t="s">
        <x:v>3332</x:v>
      </x:c>
      <x:c r="F1228" s="347" t="str">
        <x:f>IF(MID(E1228,LEN(E1228)-2,1)="1","Earring",IF(MID(E1228,LEN(E1228)-2,1)="2","Necklace",IF(MID(E1228,LEN(E1228)-2,1)="3","Bracelet",IF(MID(E1228,LEN(E1228)-2,1)="4","Ring",IF(MID(E1228,LEN(E1228)-2,1)="5","Anklet","")))))</x:f>
        <x:v>Necklace</x:v>
      </x:c>
      <x:c r="G1228" s="347">
        <x:v>1</x:v>
      </x:c>
      <x:c r="H1228" s="448" t="s">
        <x:v>4958</x:v>
      </x:c>
    </x:row>
    <x:row r="1229" spans="3:8">
      <x:c r="C1229" s="396" t="s">
        <x:v>3393</x:v>
      </x:c>
      <x:c r="D1229" s="230" t="s">
        <x:v>7755</x:v>
      </x:c>
      <x:c r="E1229" s="195" t="s">
        <x:v>3393</x:v>
      </x:c>
      <x:c r="F1229" s="194" t="str">
        <x:f>IF(MID(E1229,LEN(E1229)-2,1)="1","Earring",IF(MID(E1229,LEN(E1229)-2,1)="2","Necklace",IF(MID(E1229,LEN(E1229)-2,1)="3","Bracelet",IF(MID(E1229,LEN(E1229)-2,1)="4","Ring",IF(MID(E1229,LEN(E1229)-2,1)="5","Anklet","")))))</x:f>
        <x:v>Ring</x:v>
      </x:c>
      <x:c r="G1229" s="194">
        <x:v>1</x:v>
      </x:c>
      <x:c r="H1229" s="448" t="s">
        <x:v>7755</x:v>
      </x:c>
    </x:row>
    <x:row r="1230" spans="3:8">
      <x:c r="C1230" s="396" t="s">
        <x:v>8908</x:v>
      </x:c>
      <x:c r="D1230" s="230" t="s">
        <x:v>4958</x:v>
      </x:c>
      <x:c r="E1230" s="349" t="s">
        <x:v>8908</x:v>
      </x:c>
      <x:c r="F1230" s="350" t="str">
        <x:f>IF(MID(E1230,LEN(E1230)-2,1)="1","Earring",IF(MID(E1230,LEN(E1230)-2,1)="2","Necklace",IF(MID(E1230,LEN(E1230)-2,1)="3","Bracelet",IF(MID(E1230,LEN(E1230)-2,1)="4","Ring",IF(MID(E1230,LEN(E1230)-2,1)="5","Anklet","")))))</x:f>
        <x:v>Ring</x:v>
      </x:c>
      <x:c r="G1230" s="350">
        <x:v>1</x:v>
      </x:c>
      <x:c r="H1230" s="448" t="s">
        <x:v>4958</x:v>
      </x:c>
    </x:row>
    <x:row r="1231" spans="3:8">
      <x:c r="C1231" s="396" t="s">
        <x:v>4555</x:v>
      </x:c>
      <x:c r="D1231" s="230" t="s">
        <x:v>7755</x:v>
      </x:c>
      <x:c r="E1231" s="346" t="s">
        <x:v>4555</x:v>
      </x:c>
      <x:c r="F1231" s="347" t="str">
        <x:f>IF(MID(E1231,LEN(E1231)-2,1)="1","Earring",IF(MID(E1231,LEN(E1231)-2,1)="2","Necklace",IF(MID(E1231,LEN(E1231)-2,1)="3","Bracelet",IF(MID(E1231,LEN(E1231)-2,1)="4","Ring",IF(MID(E1231,LEN(E1231)-2,1)="5","Anklet","")))))</x:f>
        <x:v>Necklace</x:v>
      </x:c>
      <x:c r="G1231" s="347">
        <x:v>1</x:v>
      </x:c>
      <x:c r="H1231" s="448" t="s">
        <x:v>7755</x:v>
      </x:c>
    </x:row>
    <x:row r="1232" spans="5:9">
      <x:c r="E1232" s="195" t="s">
        <x:v>2039</x:v>
      </x:c>
      <x:c r="F1232" s="194" t="str">
        <x:f>IF(MID(E1232,LEN(E1232)-2,1)="1","Earring",IF(MID(E1232,LEN(E1232)-2,1)="2","Necklace",IF(MID(E1232,LEN(E1232)-2,1)="3","Bracelet",IF(MID(E1232,LEN(E1232)-2,1)="4","Ring",IF(MID(E1232,LEN(E1232)-2,1)="5","Anklet","")))))</x:f>
        <x:v>Ring</x:v>
      </x:c>
      <x:c r="G1232" s="194">
        <x:v>1</x:v>
      </x:c>
      <x:c r="H1232" s="448" t="s">
        <x:v>4958</x:v>
      </x:c>
      <x:c r="I1232" s="200" t="s">
        <x:v>8373</x:v>
      </x:c>
    </x:row>
    <x:row r="1233" spans="5:9">
      <x:c r="E1233" s="349" t="s">
        <x:v>6172</x:v>
      </x:c>
      <x:c r="F1233" s="350" t="str">
        <x:f>IF(MID(E1233,LEN(E1233)-2,1)="1","Earring",IF(MID(E1233,LEN(E1233)-2,1)="2","Necklace",IF(MID(E1233,LEN(E1233)-2,1)="3","Bracelet",IF(MID(E1233,LEN(E1233)-2,1)="4","Ring",IF(MID(E1233,LEN(E1233)-2,1)="5","Anklet","")))))</x:f>
        <x:v>Necklace</x:v>
      </x:c>
      <x:c r="G1233" s="350">
        <x:v>1</x:v>
      </x:c>
      <x:c r="H1233" s="448" t="s">
        <x:v>4958</x:v>
      </x:c>
      <x:c r="I1233" s="200" t="s">
        <x:v>5892</x:v>
      </x:c>
    </x:row>
    <x:row r="1234" spans="1:8">
      <x:c r="A1234" s="397">
        <x:v>46022</x:v>
      </x:c>
      <x:c r="B1234" s="230" t="s">
        <x:v>7762</x:v>
      </x:c>
      <x:c r="C1234" s="396" t="s">
        <x:v>4549</x:v>
      </x:c>
      <x:c r="D1234" s="230" t="s">
        <x:v>7755</x:v>
      </x:c>
      <x:c r="E1234" s="355" t="s">
        <x:v>4549</x:v>
      </x:c>
      <x:c r="F1234" s="356" t="str">
        <x:f>IF(MID(E1234,LEN(E1234)-2,1)="1","Earring",IF(MID(E1234,LEN(E1234)-2,1)="2","Necklace",IF(MID(E1234,LEN(E1234)-2,1)="3","Bracelet",IF(MID(E1234,LEN(E1234)-2,1)="4","Ring",IF(MID(E1234,LEN(E1234)-2,1)="5","Anklet","")))))</x:f>
        <x:v>Bracelet</x:v>
      </x:c>
      <x:c r="G1234" s="356">
        <x:v>1</x:v>
      </x:c>
      <x:c r="H1234" s="448" t="s">
        <x:v>7755</x:v>
      </x:c>
    </x:row>
    <x:row r="1235" spans="3:8">
      <x:c r="C1235" s="396" t="s">
        <x:v>6898</x:v>
      </x:c>
      <x:c r="D1235" s="230" t="s">
        <x:v>4958</x:v>
      </x:c>
      <x:c r="E1235" s="195" t="s">
        <x:v>6898</x:v>
      </x:c>
      <x:c r="F1235" s="194" t="str">
        <x:f>IF(MID(E1235,LEN(E1235)-2,1)="1","Earring",IF(MID(E1235,LEN(E1235)-2,1)="2","Necklace",IF(MID(E1235,LEN(E1235)-2,1)="3","Bracelet",IF(MID(E1235,LEN(E1235)-2,1)="4","Ring",IF(MID(E1235,LEN(E1235)-2,1)="5","Anklet","")))))</x:f>
        <x:v>Bracelet</x:v>
      </x:c>
      <x:c r="G1235" s="194">
        <x:v>1</x:v>
      </x:c>
      <x:c r="H1235" s="448" t="s">
        <x:v>4958</x:v>
      </x:c>
    </x:row>
    <x:row r="1236" spans="3:8">
      <x:c r="C1236" s="396" t="s">
        <x:v>8239</x:v>
      </x:c>
      <x:c r="D1236" s="230" t="s">
        <x:v>4958</x:v>
      </x:c>
      <x:c r="E1236" s="361" t="s">
        <x:v>8239</x:v>
      </x:c>
      <x:c r="F1236" s="362" t="str">
        <x:f>IF(MID(E1236,LEN(E1236)-2,1)="1","Earring",IF(MID(E1236,LEN(E1236)-2,1)="2","Necklace",IF(MID(E1236,LEN(E1236)-2,1)="3","Bracelet",IF(MID(E1236,LEN(E1236)-2,1)="4","Ring",IF(MID(E1236,LEN(E1236)-2,1)="5","Anklet","")))))</x:f>
        <x:v>Bracelet</x:v>
      </x:c>
      <x:c r="G1236" s="362">
        <x:v>1</x:v>
      </x:c>
      <x:c r="H1236" s="448" t="s">
        <x:v>4958</x:v>
      </x:c>
    </x:row>
    <x:row r="1237" spans="1:8">
      <x:c r="A1237" s="397">
        <x:v>46023</x:v>
      </x:c>
      <x:c r="B1237" s="230" t="s">
        <x:v>7753</x:v>
      </x:c>
      <x:c r="C1237" s="396" t="s">
        <x:v>5851</x:v>
      </x:c>
      <x:c r="D1237" s="230" t="s">
        <x:v>7755</x:v>
      </x:c>
      <x:c r="E1237" s="712" t="s">
        <x:v>5851</x:v>
      </x:c>
      <x:c r="F1237" s="713" t="str">
        <x:f>IF(MID(E1237,LEN(E1237)-2,1)="1","Earring",IF(MID(E1237,LEN(E1237)-2,1)="2","Necklace",IF(MID(E1237,LEN(E1237)-2,1)="3","Bracelet",IF(MID(E1237,LEN(E1237)-2,1)="4","Ring",IF(MID(E1237,LEN(E1237)-2,1)="5","Anklet","")))))</x:f>
        <x:v>Earring</x:v>
      </x:c>
      <x:c r="G1237" s="713">
        <x:v>1</x:v>
      </x:c>
      <x:c r="H1237" s="448" t="s">
        <x:v>7755</x:v>
      </x:c>
    </x:row>
    <x:row r="1238" spans="3:8">
      <x:c r="C1238" s="396" t="s">
        <x:v>3280</x:v>
      </x:c>
      <x:c r="D1238" s="230" t="s">
        <x:v>7755</x:v>
      </x:c>
      <x:c r="E1238" s="195" t="s">
        <x:v>3280</x:v>
      </x:c>
      <x:c r="F1238" s="194" t="s">
        <x:v>2999</x:v>
      </x:c>
      <x:c r="G1238" s="194">
        <x:v>1</x:v>
      </x:c>
      <x:c r="H1238" s="448" t="s">
        <x:v>7755</x:v>
      </x:c>
    </x:row>
    <x:row r="1239" spans="3:8">
      <x:c r="C1239" s="396" t="s">
        <x:v>3310</x:v>
      </x:c>
      <x:c r="D1239" s="230" t="s">
        <x:v>4958</x:v>
      </x:c>
      <x:c r="E1239" s="195" t="s">
        <x:v>3310</x:v>
      </x:c>
      <x:c r="F1239" s="194" t="str">
        <x:f>IF(MID(E1239,LEN(E1239)-2,1)="1","Earring",IF(MID(E1239,LEN(E1239)-2,1)="2","Necklace",IF(MID(E1239,LEN(E1239)-2,1)="3","Bracelet",IF(MID(E1239,LEN(E1239)-2,1)="4","Ring",IF(MID(E1239,LEN(E1239)-2,1)="5","Anklet","")))))</x:f>
        <x:v>Earring</x:v>
      </x:c>
      <x:c r="G1239" s="194">
        <x:v>1</x:v>
      </x:c>
      <x:c r="H1239" s="448" t="s">
        <x:v>4958</x:v>
      </x:c>
    </x:row>
    <x:row r="1240" spans="3:8">
      <x:c r="C1240" s="396" t="s">
        <x:v>4272</x:v>
      </x:c>
      <x:c r="D1240" s="230" t="s">
        <x:v>7755</x:v>
      </x:c>
      <x:c r="E1240" s="195" t="s">
        <x:v>4272</x:v>
      </x:c>
      <x:c r="F1240" s="194" t="str">
        <x:f>IF(MID(E1240,LEN(E1240)-2,1)="1","Earring",IF(MID(E1240,LEN(E1240)-2,1)="2","Necklace",IF(MID(E1240,LEN(E1240)-2,1)="3","Bracelet",IF(MID(E1240,LEN(E1240)-2,1)="4","Ring",IF(MID(E1240,LEN(E1240)-2,1)="5","Anklet","")))))</x:f>
        <x:v>Bracelet</x:v>
      </x:c>
      <x:c r="G1240" s="194">
        <x:v>1</x:v>
      </x:c>
      <x:c r="H1240" s="448" t="s">
        <x:v>7755</x:v>
      </x:c>
    </x:row>
    <x:row r="1241" spans="3:8">
      <x:c r="C1241" s="396" t="s">
        <x:v>9037</x:v>
      </x:c>
      <x:c r="D1241" s="230" t="s">
        <x:v>4958</x:v>
      </x:c>
      <x:c r="E1241" s="233" t="s">
        <x:v>9037</x:v>
      </x:c>
      <x:c r="F1241" s="234" t="str">
        <x:f>IF(MID(E1241,LEN(E1241)-2,1)="1","Earring",IF(MID(E1241,LEN(E1241)-2,1)="2","Necklace",IF(MID(E1241,LEN(E1241)-2,1)="3","Bracelet",IF(MID(E1241,LEN(E1241)-2,1)="4","Ring",IF(MID(E1241,LEN(E1241)-2,1)="5","Anklet","")))))</x:f>
        <x:v>Earring</x:v>
      </x:c>
      <x:c r="G1241" s="234">
        <x:v>1</x:v>
      </x:c>
      <x:c r="H1241" s="448" t="s">
        <x:v>4958</x:v>
      </x:c>
    </x:row>
    <x:row r="1242" spans="3:8">
      <x:c r="C1242" s="396" t="s">
        <x:v>4780</x:v>
      </x:c>
      <x:c r="D1242" s="230" t="s">
        <x:v>4958</x:v>
      </x:c>
      <x:c r="E1242" s="195" t="s">
        <x:v>4780</x:v>
      </x:c>
      <x:c r="F1242" s="194" t="str">
        <x:f>IF(MID(E1242,LEN(E1242)-2,1)="1","Earring",IF(MID(E1242,LEN(E1242)-2,1)="2","Necklace",IF(MID(E1242,LEN(E1242)-2,1)="3","Bracelet",IF(MID(E1242,LEN(E1242)-2,1)="4","Ring",IF(MID(E1242,LEN(E1242)-2,1)="5","Anklet","")))))</x:f>
        <x:v>Earring</x:v>
      </x:c>
      <x:c r="G1242" s="194">
        <x:v>1</x:v>
      </x:c>
      <x:c r="H1242" s="448" t="s">
        <x:v>4958</x:v>
      </x:c>
    </x:row>
    <x:row r="1243" spans="3:8">
      <x:c r="C1243" s="396" t="s">
        <x:v>4589</x:v>
      </x:c>
      <x:c r="D1243" s="230" t="s">
        <x:v>7755</x:v>
      </x:c>
      <x:c r="E1243" s="195" t="s">
        <x:v>4589</x:v>
      </x:c>
      <x:c r="F1243" s="194" t="str">
        <x:f>IF(MID(E1243,LEN(E1243)-2,1)="1","Earring",IF(MID(E1243,LEN(E1243)-2,1)="2","Necklace",IF(MID(E1243,LEN(E1243)-2,1)="3","Bracelet",IF(MID(E1243,LEN(E1243)-2,1)="4","Ring",IF(MID(E1243,LEN(E1243)-2,1)="5","Anklet","")))))</x:f>
        <x:v>Necklace</x:v>
      </x:c>
      <x:c r="G1243" s="194">
        <x:v>1</x:v>
      </x:c>
      <x:c r="H1243" s="448" t="s">
        <x:v>7755</x:v>
      </x:c>
    </x:row>
    <x:row r="1244" spans="3:8">
      <x:c r="C1244" s="396" t="s">
        <x:v>4125</x:v>
      </x:c>
      <x:c r="D1244" s="230" t="s">
        <x:v>7755</x:v>
      </x:c>
      <x:c r="E1244" s="195" t="s">
        <x:v>4125</x:v>
      </x:c>
      <x:c r="F1244" s="194" t="str">
        <x:f>IF(MID(E1244,LEN(E1244)-2,1)="1","Earring",IF(MID(E1244,LEN(E1244)-2,1)="2","Necklace",IF(MID(E1244,LEN(E1244)-2,1)="3","Bracelet",IF(MID(E1244,LEN(E1244)-2,1)="4","Ring",IF(MID(E1244,LEN(E1244)-2,1)="5","Anklet","")))))</x:f>
        <x:v>Earring</x:v>
      </x:c>
      <x:c r="G1244" s="194">
        <x:v>1</x:v>
      </x:c>
      <x:c r="H1244" s="448" t="s">
        <x:v>7755</x:v>
      </x:c>
    </x:row>
    <x:row r="1245" spans="3:8">
      <x:c r="C1245" s="396" t="s">
        <x:v>6200</x:v>
      </x:c>
      <x:c r="D1245" s="230" t="s">
        <x:v>4958</x:v>
      </x:c>
      <x:c r="E1245" s="361" t="s">
        <x:v>6200</x:v>
      </x:c>
      <x:c r="F1245" s="362" t="str">
        <x:f>IF(MID(E1245,LEN(E1245)-2,1)="1","Earring",IF(MID(E1245,LEN(E1245)-2,1)="2","Necklace",IF(MID(E1245,LEN(E1245)-2,1)="3","Bracelet",IF(MID(E1245,LEN(E1245)-2,1)="4","Ring",IF(MID(E1245,LEN(E1245)-2,1)="5","Anklet","")))))</x:f>
        <x:v>Ring</x:v>
      </x:c>
      <x:c r="G1245" s="362">
        <x:v>1</x:v>
      </x:c>
      <x:c r="H1245" s="448" t="s">
        <x:v>4958</x:v>
      </x:c>
    </x:row>
    <x:row r="1246" spans="3:8">
      <x:c r="C1246" s="396" t="s">
        <x:v>6813</x:v>
      </x:c>
      <x:c r="D1246" s="230" t="s">
        <x:v>7755</x:v>
      </x:c>
      <x:c r="E1246" s="606" t="s">
        <x:v>6813</x:v>
      </x:c>
      <x:c r="F1246" s="607" t="str">
        <x:f>IF(MID(E1246,LEN(E1246)-2,1)="1","Earring",IF(MID(E1246,LEN(E1246)-2,1)="2","Necklace",IF(MID(E1246,LEN(E1246)-2,1)="3","Bracelet",IF(MID(E1246,LEN(E1246)-2,1)="4","Ring",IF(MID(E1246,LEN(E1246)-2,1)="5","Anklet","")))))</x:f>
        <x:v>Earring</x:v>
      </x:c>
      <x:c r="G1246" s="607">
        <x:v>1</x:v>
      </x:c>
      <x:c r="H1246" s="448" t="s">
        <x:v>7755</x:v>
      </x:c>
    </x:row>
    <x:row r="1247" spans="3:8">
      <x:c r="C1247" s="396" t="s">
        <x:v>6930</x:v>
      </x:c>
      <x:c r="D1247" s="230" t="s">
        <x:v>7755</x:v>
      </x:c>
      <x:c r="E1247" s="233" t="s">
        <x:v>6930</x:v>
      </x:c>
      <x:c r="F1247" s="234" t="str">
        <x:f>IF(MID(E1247,LEN(E1247)-2,1)="1","Earring",IF(MID(E1247,LEN(E1247)-2,1)="2","Necklace",IF(MID(E1247,LEN(E1247)-2,1)="3","Bracelet",IF(MID(E1247,LEN(E1247)-2,1)="4","Ring",IF(MID(E1247,LEN(E1247)-2,1)="5","Anklet","")))))</x:f>
        <x:v>Earring</x:v>
      </x:c>
      <x:c r="G1247" s="234">
        <x:v>1</x:v>
      </x:c>
      <x:c r="H1247" s="448" t="s">
        <x:v>7755</x:v>
      </x:c>
    </x:row>
    <x:row r="1248" spans="3:8">
      <x:c r="C1248" s="396" t="s">
        <x:v>5655</x:v>
      </x:c>
      <x:c r="D1248" s="230" t="s">
        <x:v>7755</x:v>
      </x:c>
      <x:c r="E1248" s="195" t="s">
        <x:v>5655</x:v>
      </x:c>
      <x:c r="F1248" s="194" t="str">
        <x:f>IF(MID(E1248,LEN(E1248)-2,1)="1","Earring",IF(MID(E1248,LEN(E1248)-2,1)="2","Necklace",IF(MID(E1248,LEN(E1248)-2,1)="3","Bracelet",IF(MID(E1248,LEN(E1248)-2,1)="4","Ring",IF(MID(E1248,LEN(E1248)-2,1)="5","Anklet","")))))</x:f>
        <x:v>Earring</x:v>
      </x:c>
      <x:c r="G1248" s="194">
        <x:v>1</x:v>
      </x:c>
      <x:c r="H1248" s="448" t="s">
        <x:v>7755</x:v>
      </x:c>
    </x:row>
    <x:row r="1249" spans="3:8">
      <x:c r="C1249" s="396" t="s">
        <x:v>3303</x:v>
      </x:c>
      <x:c r="D1249" s="230" t="s">
        <x:v>4958</x:v>
      </x:c>
      <x:c r="E1249" s="355" t="s">
        <x:v>3303</x:v>
      </x:c>
      <x:c r="F1249" s="356" t="str">
        <x:f>IF(MID(E1249,LEN(E1249)-2,1)="1","Earring",IF(MID(E1249,LEN(E1249)-2,1)="2","Necklace",IF(MID(E1249,LEN(E1249)-2,1)="3","Bracelet",IF(MID(E1249,LEN(E1249)-2,1)="4","Ring",IF(MID(E1249,LEN(E1249)-2,1)="5","Anklet","")))))</x:f>
        <x:v>Earring</x:v>
      </x:c>
      <x:c r="G1249" s="356">
        <x:v>1</x:v>
      </x:c>
      <x:c r="H1249" s="448" t="s">
        <x:v>4958</x:v>
      </x:c>
    </x:row>
    <x:row r="1250" spans="5:9">
      <x:c r="E1250" s="404" t="s">
        <x:v>8624</x:v>
      </x:c>
      <x:c r="F1250" s="405" t="str">
        <x:f>IF(MID(E1250,LEN(E1250)-2,1)="1","Earring",IF(MID(E1250,LEN(E1250)-2,1)="2","Necklace",IF(MID(E1250,LEN(E1250)-2,1)="3","Bracelet",IF(MID(E1250,LEN(E1250)-2,1)="4","Ring",IF(MID(E1250,LEN(E1250)-2,1)="5","Anklet","")))))</x:f>
        <x:v>Earring</x:v>
      </x:c>
      <x:c r="G1250" s="405">
        <x:v>1</x:v>
      </x:c>
      <x:c r="H1250" s="448" t="s">
        <x:v>4958</x:v>
      </x:c>
      <x:c r="I1250" s="162" t="s">
        <x:v>9098</x:v>
      </x:c>
    </x:row>
    <x:row r="1251" spans="1:8">
      <x:c r="A1251" s="397">
        <x:v>46024</x:v>
      </x:c>
      <x:c r="B1251" s="230" t="s">
        <x:v>7716</x:v>
      </x:c>
      <x:c r="C1251" s="396" t="s">
        <x:v>3304</x:v>
      </x:c>
      <x:c r="D1251" s="230" t="s">
        <x:v>7755</x:v>
      </x:c>
      <x:c r="E1251" s="349" t="s">
        <x:v>3304</x:v>
      </x:c>
      <x:c r="F1251" s="350" t="str">
        <x:f>IF(MID(E1251,LEN(E1251)-2,1)="1","Earring",IF(MID(E1251,LEN(E1251)-2,1)="2","Necklace",IF(MID(E1251,LEN(E1251)-2,1)="3","Bracelet",IF(MID(E1251,LEN(E1251)-2,1)="4","Ring",IF(MID(E1251,LEN(E1251)-2,1)="5","Anklet","")))))</x:f>
        <x:v>Earring</x:v>
      </x:c>
      <x:c r="G1251" s="350">
        <x:v>1</x:v>
      </x:c>
      <x:c r="H1251" s="448" t="s">
        <x:v>7755</x:v>
      </x:c>
    </x:row>
    <x:row r="1252" spans="3:8">
      <x:c r="C1252" s="396" t="s">
        <x:v>4812</x:v>
      </x:c>
      <x:c r="D1252" s="230" t="s">
        <x:v>7755</x:v>
      </x:c>
      <x:c r="E1252" s="349" t="s">
        <x:v>4812</x:v>
      </x:c>
      <x:c r="F1252" s="350" t="str">
        <x:f>IF(MID(E1252,LEN(E1252)-2,1)="1","Earring",IF(MID(E1252,LEN(E1252)-2,1)="2","Necklace",IF(MID(E1252,LEN(E1252)-2,1)="3","Bracelet",IF(MID(E1252,LEN(E1252)-2,1)="4","Ring",IF(MID(E1252,LEN(E1252)-2,1)="5","Anklet","")))))</x:f>
        <x:v>Earring</x:v>
      </x:c>
      <x:c r="G1252" s="350">
        <x:v>1</x:v>
      </x:c>
      <x:c r="H1252" s="448" t="s">
        <x:v>7755</x:v>
      </x:c>
    </x:row>
    <x:row r="1253" spans="3:8">
      <x:c r="C1253" s="396" t="s">
        <x:v>4685</x:v>
      </x:c>
      <x:c r="D1253" s="230" t="s">
        <x:v>7755</x:v>
      </x:c>
      <x:c r="E1253" s="267" t="s">
        <x:v>4685</x:v>
      </x:c>
      <x:c r="F1253" s="268" t="str">
        <x:f>IF(MID(E1253,LEN(E1253)-2,1)="1","Earring",IF(MID(E1253,LEN(E1253)-2,1)="2","Necklace",IF(MID(E1253,LEN(E1253)-2,1)="3","Bracelet",IF(MID(E1253,LEN(E1253)-2,1)="4","Ring",IF(MID(E1253,LEN(E1253)-2,1)="5","Anklet","")))))</x:f>
        <x:v>Ring</x:v>
      </x:c>
      <x:c r="G1253" s="268">
        <x:v>1</x:v>
      </x:c>
      <x:c r="H1253" s="448" t="s">
        <x:v>7755</x:v>
      </x:c>
    </x:row>
    <x:row r="1254" spans="3:8">
      <x:c r="C1254" s="396" t="s">
        <x:v>4517</x:v>
      </x:c>
      <x:c r="D1254" s="230" t="s">
        <x:v>4958</x:v>
      </x:c>
      <x:c r="E1254" s="349" t="s">
        <x:v>4517</x:v>
      </x:c>
      <x:c r="F1254" s="350" t="str">
        <x:f>IF(MID(E1254,LEN(E1254)-2,1)="1","Earring",IF(MID(E1254,LEN(E1254)-2,1)="2","Necklace",IF(MID(E1254,LEN(E1254)-2,1)="3","Bracelet",IF(MID(E1254,LEN(E1254)-2,1)="4","Ring",IF(MID(E1254,LEN(E1254)-2,1)="5","Anklet","")))))</x:f>
        <x:v>Necklace</x:v>
      </x:c>
      <x:c r="G1254" s="350">
        <x:v>1</x:v>
      </x:c>
      <x:c r="H1254" s="448" t="s">
        <x:v>4958</x:v>
      </x:c>
    </x:row>
    <x:row r="1255" spans="3:8">
      <x:c r="C1255" s="396" t="s">
        <x:v>8908</x:v>
      </x:c>
      <x:c r="D1255" s="230" t="s">
        <x:v>7755</x:v>
      </x:c>
      <x:c r="E1255" s="195" t="s">
        <x:v>8908</x:v>
      </x:c>
      <x:c r="F1255" s="194" t="str">
        <x:f>IF(MID(E1255,LEN(E1255)-2,1)="1","Earring",IF(MID(E1255,LEN(E1255)-2,1)="2","Necklace",IF(MID(E1255,LEN(E1255)-2,1)="3","Bracelet",IF(MID(E1255,LEN(E1255)-2,1)="4","Ring",IF(MID(E1255,LEN(E1255)-2,1)="5","Anklet","")))))</x:f>
        <x:v>Ring</x:v>
      </x:c>
      <x:c r="G1255" s="194">
        <x:v>1</x:v>
      </x:c>
      <x:c r="H1255" s="448" t="s">
        <x:v>7755</x:v>
      </x:c>
    </x:row>
    <x:row r="1256" spans="3:8">
      <x:c r="C1256" s="396" t="s">
        <x:v>5826</x:v>
      </x:c>
      <x:c r="D1256" s="230" t="s">
        <x:v>7755</x:v>
      </x:c>
      <x:c r="E1256" s="233" t="s">
        <x:v>5826</x:v>
      </x:c>
      <x:c r="F1256" s="234" t="str">
        <x:f>IF(MID(E1256,LEN(E1256)-2,1)="1","Earring",IF(MID(E1256,LEN(E1256)-2,1)="2","Necklace",IF(MID(E1256,LEN(E1256)-2,1)="3","Bracelet",IF(MID(E1256,LEN(E1256)-2,1)="4","Ring",IF(MID(E1256,LEN(E1256)-2,1)="5","Anklet","")))))</x:f>
        <x:v>Earring</x:v>
      </x:c>
      <x:c r="G1256" s="234">
        <x:v>1</x:v>
      </x:c>
      <x:c r="H1256" s="448" t="s">
        <x:v>7755</x:v>
      </x:c>
    </x:row>
    <x:row r="1257" spans="3:8">
      <x:c r="C1257" s="396" t="s">
        <x:v>2132</x:v>
      </x:c>
      <x:c r="D1257" s="230" t="s">
        <x:v>7755</x:v>
      </x:c>
      <x:c r="E1257" s="273" t="s">
        <x:v>2132</x:v>
      </x:c>
      <x:c r="F1257" s="274" t="str">
        <x:f>IF(MID(E1257,LEN(E1257)-2,1)="1","Earring",IF(MID(E1257,LEN(E1257)-2,1)="2","Necklace",IF(MID(E1257,LEN(E1257)-2,1)="3","Bracelet",IF(MID(E1257,LEN(E1257)-2,1)="4","Ring",IF(MID(E1257,LEN(E1257)-2,1)="5","Anklet","")))))</x:f>
        <x:v>Necklace</x:v>
      </x:c>
      <x:c r="G1257" s="274">
        <x:v>1</x:v>
      </x:c>
      <x:c r="H1257" s="448" t="s">
        <x:v>7755</x:v>
      </x:c>
    </x:row>
    <x:row r="1258" spans="3:8">
      <x:c r="C1258" s="396" t="s">
        <x:v>4507</x:v>
      </x:c>
      <x:c r="D1258" s="230" t="s">
        <x:v>7755</x:v>
      </x:c>
      <x:c r="E1258" s="195" t="s">
        <x:v>4507</x:v>
      </x:c>
      <x:c r="F1258" s="194" t="str">
        <x:f>IF(MID(E1258,LEN(E1258)-2,1)="1","Earring",IF(MID(E1258,LEN(E1258)-2,1)="2","Necklace",IF(MID(E1258,LEN(E1258)-2,1)="3","Bracelet",IF(MID(E1258,LEN(E1258)-2,1)="4","Ring",IF(MID(E1258,LEN(E1258)-2,1)="5","Anklet","")))))</x:f>
        <x:v>Earring</x:v>
      </x:c>
      <x:c r="G1258" s="194">
        <x:v>1</x:v>
      </x:c>
      <x:c r="H1258" s="448" t="s">
        <x:v>7755</x:v>
      </x:c>
    </x:row>
    <x:row r="1259" spans="3:8">
      <x:c r="C1259" s="396" t="s">
        <x:v>6630</x:v>
      </x:c>
      <x:c r="D1259" s="230" t="s">
        <x:v>7755</x:v>
      </x:c>
      <x:c r="E1259" s="195" t="s">
        <x:v>6630</x:v>
      </x:c>
      <x:c r="F1259" s="194" t="str">
        <x:f>IF(MID(E1259,LEN(E1259)-2,1)="1","Earring",IF(MID(E1259,LEN(E1259)-2,1)="2","Necklace",IF(MID(E1259,LEN(E1259)-2,1)="3","Bracelet",IF(MID(E1259,LEN(E1259)-2,1)="4","Ring",IF(MID(E1259,LEN(E1259)-2,1)="5","Anklet","")))))</x:f>
        <x:v>Earring</x:v>
      </x:c>
      <x:c r="G1259" s="194">
        <x:v>1</x:v>
      </x:c>
      <x:c r="H1259" s="448" t="s">
        <x:v>7755</x:v>
      </x:c>
    </x:row>
    <x:row r="1260" spans="3:8">
      <x:c r="C1260" s="396" t="s">
        <x:v>8912</x:v>
      </x:c>
      <x:c r="D1260" s="230" t="s">
        <x:v>7755</x:v>
      </x:c>
      <x:c r="E1260" s="636" t="s">
        <x:v>8912</x:v>
      </x:c>
      <x:c r="F1260" s="637" t="str">
        <x:f>IF(MID(E1260,LEN(E1260)-2,1)="1","Earring",IF(MID(E1260,LEN(E1260)-2,1)="2","Necklace",IF(MID(E1260,LEN(E1260)-2,1)="3","Bracelet",IF(MID(E1260,LEN(E1260)-2,1)="4","Ring",IF(MID(E1260,LEN(E1260)-2,1)="5","Anklet","")))))</x:f>
        <x:v>Earring</x:v>
      </x:c>
      <x:c r="G1260" s="637">
        <x:v>1</x:v>
      </x:c>
      <x:c r="H1260" s="448" t="s">
        <x:v>7755</x:v>
      </x:c>
    </x:row>
    <x:row r="1261" spans="3:8">
      <x:c r="C1261" s="396" t="s">
        <x:v>3455</x:v>
      </x:c>
      <x:c r="D1261" s="230" t="s">
        <x:v>7755</x:v>
      </x:c>
      <x:c r="E1261" s="349" t="s">
        <x:v>3455</x:v>
      </x:c>
      <x:c r="F1261" s="350" t="str">
        <x:f>IF(MID(E1261,LEN(E1261)-2,1)="1","Earring",IF(MID(E1261,LEN(E1261)-2,1)="2","Necklace",IF(MID(E1261,LEN(E1261)-2,1)="3","Bracelet",IF(MID(E1261,LEN(E1261)-2,1)="4","Ring",IF(MID(E1261,LEN(E1261)-2,1)="5","Anklet","")))))</x:f>
        <x:v>Earring</x:v>
      </x:c>
      <x:c r="G1261" s="350">
        <x:v>1</x:v>
      </x:c>
      <x:c r="H1261" s="448" t="s">
        <x:v>7755</x:v>
      </x:c>
    </x:row>
    <x:row r="1262" spans="3:8">
      <x:c r="C1262" s="396" t="s">
        <x:v>3355</x:v>
      </x:c>
      <x:c r="D1262" s="230" t="s">
        <x:v>4958</x:v>
      </x:c>
      <x:c r="E1262" s="233" t="s">
        <x:v>3355</x:v>
      </x:c>
      <x:c r="F1262" s="234" t="str">
        <x:f>IF(MID(E1262,LEN(E1262)-2,1)="1","Earring",IF(MID(E1262,LEN(E1262)-2,1)="2","Necklace",IF(MID(E1262,LEN(E1262)-2,1)="3","Bracelet",IF(MID(E1262,LEN(E1262)-2,1)="4","Ring",IF(MID(E1262,LEN(E1262)-2,1)="5","Anklet","")))))</x:f>
        <x:v>Bracelet</x:v>
      </x:c>
      <x:c r="G1262" s="234">
        <x:v>1</x:v>
      </x:c>
      <x:c r="H1262" s="448" t="s">
        <x:v>4958</x:v>
      </x:c>
    </x:row>
    <x:row r="1263" spans="3:8">
      <x:c r="C1263" s="396" t="s">
        <x:v>6906</x:v>
      </x:c>
      <x:c r="D1263" s="230" t="s">
        <x:v>7755</x:v>
      </x:c>
      <x:c r="E1263" s="195" t="s">
        <x:v>6906</x:v>
      </x:c>
      <x:c r="F1263" s="194" t="str">
        <x:f>IF(MID(E1263,LEN(E1263)-2,1)="1","Earring",IF(MID(E1263,LEN(E1263)-2,1)="2","Necklace",IF(MID(E1263,LEN(E1263)-2,1)="3","Bracelet",IF(MID(E1263,LEN(E1263)-2,1)="4","Ring",IF(MID(E1263,LEN(E1263)-2,1)="5","Anklet","")))))</x:f>
        <x:v>Earring</x:v>
      </x:c>
      <x:c r="G1263" s="194">
        <x:v>1</x:v>
      </x:c>
      <x:c r="H1263" s="448" t="s">
        <x:v>7755</x:v>
      </x:c>
    </x:row>
    <x:row r="1264" spans="1:8">
      <x:c r="A1264" s="397">
        <x:v>46025</x:v>
      </x:c>
      <x:c r="B1264" s="230" t="s">
        <x:v>7734</x:v>
      </x:c>
      <x:c r="C1264" s="396" t="s">
        <x:v>6860</x:v>
      </x:c>
      <x:c r="D1264" s="230" t="s">
        <x:v>4958</x:v>
      </x:c>
      <x:c r="E1264" s="195" t="s">
        <x:v>6860</x:v>
      </x:c>
      <x:c r="F1264" s="194" t="str">
        <x:f>IF(MID(E1264,LEN(E1264)-2,1)="1","Earring",IF(MID(E1264,LEN(E1264)-2,1)="2","Necklace",IF(MID(E1264,LEN(E1264)-2,1)="3","Bracelet",IF(MID(E1264,LEN(E1264)-2,1)="4","Ring",IF(MID(E1264,LEN(E1264)-2,1)="5","Anklet","")))))</x:f>
        <x:v>Ring</x:v>
      </x:c>
      <x:c r="G1264" s="194">
        <x:v>1</x:v>
      </x:c>
      <x:c r="H1264" s="448" t="s">
        <x:v>4958</x:v>
      </x:c>
    </x:row>
    <x:row r="1265" spans="3:8">
      <x:c r="C1265" s="396" t="s">
        <x:v>6829</x:v>
      </x:c>
      <x:c r="D1265" s="230" t="s">
        <x:v>7755</x:v>
      </x:c>
      <x:c r="E1265" s="714" t="s">
        <x:v>6829</x:v>
      </x:c>
      <x:c r="F1265" s="715" t="str">
        <x:f>IF(MID(E1265,LEN(E1265)-2,1)="1","Earring",IF(MID(E1265,LEN(E1265)-2,1)="2","Necklace",IF(MID(E1265,LEN(E1265)-2,1)="3","Bracelet",IF(MID(E1265,LEN(E1265)-2,1)="4","Ring",IF(MID(E1265,LEN(E1265)-2,1)="5","Anklet","")))))</x:f>
        <x:v>Bracelet</x:v>
      </x:c>
      <x:c r="G1265" s="715">
        <x:v>1</x:v>
      </x:c>
      <x:c r="H1265" s="448" t="s">
        <x:v>7755</x:v>
      </x:c>
    </x:row>
    <x:row r="1266" spans="3:8">
      <x:c r="C1266" s="396" t="s">
        <x:v>8382</x:v>
      </x:c>
      <x:c r="D1266" s="230" t="s">
        <x:v>7755</x:v>
      </x:c>
      <x:c r="E1266" s="195" t="s">
        <x:v>8382</x:v>
      </x:c>
      <x:c r="F1266" s="194" t="str">
        <x:f>IF(MID(E1266,LEN(E1266)-2,1)="1","Earring",IF(MID(E1266,LEN(E1266)-2,1)="2","Necklace",IF(MID(E1266,LEN(E1266)-2,1)="3","Bracelet",IF(MID(E1266,LEN(E1266)-2,1)="4","Ring",IF(MID(E1266,LEN(E1266)-2,1)="5","Anklet","")))))</x:f>
        <x:v>Necklace</x:v>
      </x:c>
      <x:c r="G1266" s="194">
        <x:v>2</x:v>
      </x:c>
      <x:c r="H1266" s="448" t="s">
        <x:v>7755</x:v>
      </x:c>
    </x:row>
    <x:row r="1267" spans="3:8">
      <x:c r="C1267" s="396" t="s">
        <x:v>6097</x:v>
      </x:c>
      <x:c r="D1267" s="230" t="s">
        <x:v>4958</x:v>
      </x:c>
      <x:c r="E1267" s="195" t="s">
        <x:v>6097</x:v>
      </x:c>
      <x:c r="F1267" s="194" t="str">
        <x:f>IF(MID(E1267,LEN(E1267)-2,1)="1","Earring",IF(MID(E1267,LEN(E1267)-2,1)="2","Necklace",IF(MID(E1267,LEN(E1267)-2,1)="3","Bracelet",IF(MID(E1267,LEN(E1267)-2,1)="4","Ring",IF(MID(E1267,LEN(E1267)-2,1)="5","Anklet","")))))</x:f>
        <x:v>Bracelet</x:v>
      </x:c>
      <x:c r="G1267" s="194">
        <x:v>1</x:v>
      </x:c>
      <x:c r="H1267" s="448" t="s">
        <x:v>4958</x:v>
      </x:c>
    </x:row>
    <x:row r="1268" spans="3:8">
      <x:c r="C1268" s="396" t="s">
        <x:v>8834</x:v>
      </x:c>
      <x:c r="D1268" s="230" t="s">
        <x:v>4958</x:v>
      </x:c>
      <x:c r="E1268" s="233" t="s">
        <x:v>8834</x:v>
      </x:c>
      <x:c r="F1268" s="234" t="str">
        <x:f>IF(MID(E1268,LEN(E1268)-2,1)="1","Earring",IF(MID(E1268,LEN(E1268)-2,1)="2","Necklace",IF(MID(E1268,LEN(E1268)-2,1)="3","Bracelet",IF(MID(E1268,LEN(E1268)-2,1)="4","Ring",IF(MID(E1268,LEN(E1268)-2,1)="5","Anklet","")))))</x:f>
        <x:v>Anklet</x:v>
      </x:c>
      <x:c r="G1268" s="234">
        <x:v>1</x:v>
      </x:c>
      <x:c r="H1268" s="448" t="s">
        <x:v>4958</x:v>
      </x:c>
    </x:row>
    <x:row r="1269" spans="3:8">
      <x:c r="C1269" s="396" t="s">
        <x:v>8840</x:v>
      </x:c>
      <x:c r="D1269" s="230" t="s">
        <x:v>4958</x:v>
      </x:c>
      <x:c r="E1269" s="195" t="s">
        <x:v>8840</x:v>
      </x:c>
      <x:c r="F1269" s="194" t="str">
        <x:f>IF(MID(E1269,LEN(E1269)-2,1)="1","Earring",IF(MID(E1269,LEN(E1269)-2,1)="2","Necklace",IF(MID(E1269,LEN(E1269)-2,1)="3","Bracelet",IF(MID(E1269,LEN(E1269)-2,1)="4","Ring",IF(MID(E1269,LEN(E1269)-2,1)="5","Anklet","")))))</x:f>
        <x:v>Earring</x:v>
      </x:c>
      <x:c r="G1269" s="194">
        <x:v>1</x:v>
      </x:c>
      <x:c r="H1269" s="448" t="s">
        <x:v>4958</x:v>
      </x:c>
    </x:row>
    <x:row r="1270" spans="3:8">
      <x:c r="C1270" s="396" t="s">
        <x:v>6250</x:v>
      </x:c>
      <x:c r="D1270" s="230" t="s">
        <x:v>7755</x:v>
      </x:c>
      <x:c r="E1270" s="355" t="s">
        <x:v>6250</x:v>
      </x:c>
      <x:c r="F1270" s="356" t="str">
        <x:f>IF(MID(E1270,LEN(E1270)-2,1)="1","Earring",IF(MID(E1270,LEN(E1270)-2,1)="2","Necklace",IF(MID(E1270,LEN(E1270)-2,1)="3","Bracelet",IF(MID(E1270,LEN(E1270)-2,1)="4","Ring",IF(MID(E1270,LEN(E1270)-2,1)="5","Anklet","")))))</x:f>
        <x:v>Ring</x:v>
      </x:c>
      <x:c r="G1270" s="356">
        <x:v>1</x:v>
      </x:c>
      <x:c r="H1270" s="448" t="s">
        <x:v>7755</x:v>
      </x:c>
    </x:row>
    <x:row r="1271" spans="3:8">
      <x:c r="C1271" s="396" t="s">
        <x:v>2192</x:v>
      </x:c>
      <x:c r="D1271" s="230" t="s">
        <x:v>4958</x:v>
      </x:c>
      <x:c r="E1271" s="195" t="s">
        <x:v>2192</x:v>
      </x:c>
      <x:c r="F1271" s="194" t="str">
        <x:f>IF(MID(E1271,LEN(E1271)-2,1)="1","Earring",IF(MID(E1271,LEN(E1271)-2,1)="2","Necklace",IF(MID(E1271,LEN(E1271)-2,1)="3","Bracelet",IF(MID(E1271,LEN(E1271)-2,1)="4","Ring",IF(MID(E1271,LEN(E1271)-2,1)="5","Anklet","")))))</x:f>
        <x:v>Necklace</x:v>
      </x:c>
      <x:c r="G1271" s="194">
        <x:v>1</x:v>
      </x:c>
      <x:c r="H1271" s="448" t="s">
        <x:v>4958</x:v>
      </x:c>
    </x:row>
    <x:row r="1272" spans="3:8">
      <x:c r="C1272" s="396" t="s">
        <x:v>3312</x:v>
      </x:c>
      <x:c r="D1272" s="230" t="s">
        <x:v>4958</x:v>
      </x:c>
      <x:c r="E1272" s="195" t="s">
        <x:v>3312</x:v>
      </x:c>
      <x:c r="F1272" s="194" t="str">
        <x:f>IF(MID(E1272,LEN(E1272)-2,1)="1","Earring",IF(MID(E1272,LEN(E1272)-2,1)="2","Necklace",IF(MID(E1272,LEN(E1272)-2,1)="3","Bracelet",IF(MID(E1272,LEN(E1272)-2,1)="4","Ring",IF(MID(E1272,LEN(E1272)-2,1)="5","Anklet","")))))</x:f>
        <x:v>Necklace</x:v>
      </x:c>
      <x:c r="G1272" s="194">
        <x:v>1</x:v>
      </x:c>
      <x:c r="H1272" s="448" t="s">
        <x:v>4958</x:v>
      </x:c>
    </x:row>
    <x:row r="1273" spans="3:8">
      <x:c r="C1273" s="396" t="s">
        <x:v>8157</x:v>
      </x:c>
      <x:c r="D1273" s="230" t="s">
        <x:v>4958</x:v>
      </x:c>
      <x:c r="E1273" s="195" t="s">
        <x:v>8157</x:v>
      </x:c>
      <x:c r="F1273" s="194" t="str">
        <x:f>IF(MID(E1273,LEN(E1273)-2,1)="1","Earring",IF(MID(E1273,LEN(E1273)-2,1)="2","Necklace",IF(MID(E1273,LEN(E1273)-2,1)="3","Bracelet",IF(MID(E1273,LEN(E1273)-2,1)="4","Ring",IF(MID(E1273,LEN(E1273)-2,1)="5","Anklet","")))))</x:f>
        <x:v>Earring</x:v>
      </x:c>
      <x:c r="G1273" s="194">
        <x:v>1</x:v>
      </x:c>
      <x:c r="H1273" s="448" t="s">
        <x:v>4958</x:v>
      </x:c>
    </x:row>
    <x:row r="1274" spans="3:8">
      <x:c r="C1274" s="396" t="s">
        <x:v>6246</x:v>
      </x:c>
      <x:c r="D1274" s="230" t="s">
        <x:v>7755</x:v>
      </x:c>
      <x:c r="E1274" s="355" t="s">
        <x:v>6246</x:v>
      </x:c>
      <x:c r="F1274" s="356" t="str">
        <x:f>IF(MID(E1274,LEN(E1274)-2,1)="1","Earring",IF(MID(E1274,LEN(E1274)-2,1)="2","Necklace",IF(MID(E1274,LEN(E1274)-2,1)="3","Bracelet",IF(MID(E1274,LEN(E1274)-2,1)="4","Ring",IF(MID(E1274,LEN(E1274)-2,1)="5","Anklet","")))))</x:f>
        <x:v>Ring</x:v>
      </x:c>
      <x:c r="G1274" s="356">
        <x:v>1</x:v>
      </x:c>
      <x:c r="H1274" s="448" t="s">
        <x:v>7755</x:v>
      </x:c>
    </x:row>
    <x:row r="1275" spans="1:9">
      <x:c r="A1275" s="397">
        <x:v>46026</x:v>
      </x:c>
      <x:c r="B1275" s="230" t="s">
        <x:v>7772</x:v>
      </x:c>
      <x:c r="E1275" s="195" t="s">
        <x:v>4444</x:v>
      </x:c>
      <x:c r="F1275" s="194" t="str">
        <x:f>IF(MID(E1275,LEN(E1275)-2,1)="1","Earring",IF(MID(E1275,LEN(E1275)-2,1)="2","Necklace",IF(MID(E1275,LEN(E1275)-2,1)="3","Bracelet",IF(MID(E1275,LEN(E1275)-2,1)="4","Ring",IF(MID(E1275,LEN(E1275)-2,1)="5","Anklet","")))))</x:f>
        <x:v>Ring</x:v>
      </x:c>
      <x:c r="G1275" s="194">
        <x:v>1</x:v>
      </x:c>
      <x:c r="H1275" s="448" t="s">
        <x:v>4958</x:v>
      </x:c>
      <x:c r="I1275" s="162" t="s">
        <x:v>8735</x:v>
      </x:c>
    </x:row>
    <x:row r="1276" spans="1:8">
      <x:c r="A1276" s="397">
        <x:v>46027</x:v>
      </x:c>
      <x:c r="B1276" s="230" t="s">
        <x:v>7737</x:v>
      </x:c>
      <x:c r="C1276" s="396" t="s">
        <x:v>4749</x:v>
      </x:c>
      <x:c r="D1276" s="230" t="s">
        <x:v>4958</x:v>
      </x:c>
      <x:c r="E1276" s="355" t="s">
        <x:v>4749</x:v>
      </x:c>
      <x:c r="F1276" s="356" t="str">
        <x:f>IF(MID(E1276,LEN(E1276)-2,1)="1","Earring",IF(MID(E1276,LEN(E1276)-2,1)="2","Necklace",IF(MID(E1276,LEN(E1276)-2,1)="3","Bracelet",IF(MID(E1276,LEN(E1276)-2,1)="4","Ring",IF(MID(E1276,LEN(E1276)-2,1)="5","Anklet","")))))</x:f>
        <x:v>Earring</x:v>
      </x:c>
      <x:c r="G1276" s="356">
        <x:v>1</x:v>
      </x:c>
      <x:c r="H1276" s="448" t="s">
        <x:v>4958</x:v>
      </x:c>
    </x:row>
    <x:row r="1277" spans="3:8">
      <x:c r="C1277" s="396" t="s">
        <x:v>8122</x:v>
      </x:c>
      <x:c r="D1277" s="230" t="s">
        <x:v>4958</x:v>
      </x:c>
      <x:c r="E1277" s="195" t="s">
        <x:v>8122</x:v>
      </x:c>
      <x:c r="F1277" s="194" t="str">
        <x:f>IF(MID(E1277,LEN(E1277)-2,1)="1","Earring",IF(MID(E1277,LEN(E1277)-2,1)="2","Necklace",IF(MID(E1277,LEN(E1277)-2,1)="3","Bracelet",IF(MID(E1277,LEN(E1277)-2,1)="4","Ring",IF(MID(E1277,LEN(E1277)-2,1)="5","Anklet","")))))</x:f>
        <x:v>Necklace</x:v>
      </x:c>
      <x:c r="G1277" s="194">
        <x:v>1</x:v>
      </x:c>
      <x:c r="H1277" s="448" t="s">
        <x:v>4958</x:v>
      </x:c>
    </x:row>
    <x:row r="1278" spans="3:8">
      <x:c r="C1278" s="396" t="s">
        <x:v>4233</x:v>
      </x:c>
      <x:c r="D1278" s="230" t="s">
        <x:v>7755</x:v>
      </x:c>
      <x:c r="E1278" s="195" t="s">
        <x:v>4233</x:v>
      </x:c>
      <x:c r="F1278" s="194" t="str">
        <x:f>IF(MID(E1278,LEN(E1278)-2,1)="1","Earring",IF(MID(E1278,LEN(E1278)-2,1)="2","Necklace",IF(MID(E1278,LEN(E1278)-2,1)="3","Bracelet",IF(MID(E1278,LEN(E1278)-2,1)="4","Ring",IF(MID(E1278,LEN(E1278)-2,1)="5","Anklet","")))))</x:f>
        <x:v>Earring</x:v>
      </x:c>
      <x:c r="G1278" s="194">
        <x:v>1</x:v>
      </x:c>
      <x:c r="H1278" s="448" t="s">
        <x:v>7755</x:v>
      </x:c>
    </x:row>
    <x:row r="1279" spans="1:8">
      <x:c r="A1279" s="397">
        <x:v>46028</x:v>
      </x:c>
      <x:c r="B1279" s="230" t="s">
        <x:v>7779</x:v>
      </x:c>
      <x:c r="C1279" s="396" t="s">
        <x:v>6132</x:v>
      </x:c>
      <x:c r="D1279" s="230" t="s">
        <x:v>4958</x:v>
      </x:c>
      <x:c r="E1279" s="589" t="s">
        <x:v>6132</x:v>
      </x:c>
      <x:c r="F1279" s="590" t="str">
        <x:f>IF(MID(E1279,LEN(E1279)-2,1)="1","Earring",IF(MID(E1279,LEN(E1279)-2,1)="2","Necklace",IF(MID(E1279,LEN(E1279)-2,1)="3","Bracelet",IF(MID(E1279,LEN(E1279)-2,1)="4","Ring",IF(MID(E1279,LEN(E1279)-2,1)="5","Anklet","")))))</x:f>
        <x:v>Necklace</x:v>
      </x:c>
      <x:c r="G1279" s="590">
        <x:v>1</x:v>
      </x:c>
      <x:c r="H1279" s="448" t="s">
        <x:v>4958</x:v>
      </x:c>
    </x:row>
    <x:row r="1280" spans="3:8">
      <x:c r="C1280" s="396" t="s">
        <x:v>8122</x:v>
      </x:c>
      <x:c r="D1280" s="230" t="s">
        <x:v>7755</x:v>
      </x:c>
      <x:c r="E1280" s="195" t="s">
        <x:v>8122</x:v>
      </x:c>
      <x:c r="F1280" s="194" t="str">
        <x:f>IF(MID(E1280,LEN(E1280)-2,1)="1","Earring",IF(MID(E1280,LEN(E1280)-2,1)="2","Necklace",IF(MID(E1280,LEN(E1280)-2,1)="3","Bracelet",IF(MID(E1280,LEN(E1280)-2,1)="4","Ring",IF(MID(E1280,LEN(E1280)-2,1)="5","Anklet","")))))</x:f>
        <x:v>Necklace</x:v>
      </x:c>
      <x:c r="G1280" s="194">
        <x:v>1</x:v>
      </x:c>
      <x:c r="H1280" s="448" t="s">
        <x:v>7755</x:v>
      </x:c>
    </x:row>
    <x:row r="1281" spans="3:8">
      <x:c r="C1281" s="396" t="s">
        <x:v>5720</x:v>
      </x:c>
      <x:c r="D1281" s="230" t="s">
        <x:v>7755</x:v>
      </x:c>
      <x:c r="E1281" s="569" t="s">
        <x:v>5720</x:v>
      </x:c>
      <x:c r="F1281" s="570" t="str">
        <x:f>IF(MID(E1281,LEN(E1281)-2,1)="1","Earring",IF(MID(E1281,LEN(E1281)-2,1)="2","Necklace",IF(MID(E1281,LEN(E1281)-2,1)="3","Bracelet",IF(MID(E1281,LEN(E1281)-2,1)="4","Ring",IF(MID(E1281,LEN(E1281)-2,1)="5","Anklet","")))))</x:f>
        <x:v>Necklace</x:v>
      </x:c>
      <x:c r="G1281" s="570">
        <x:v>1</x:v>
      </x:c>
      <x:c r="H1281" s="448" t="s">
        <x:v>7755</x:v>
      </x:c>
    </x:row>
    <x:row r="1282" spans="3:8">
      <x:c r="C1282" s="396" t="s">
        <x:v>6049</x:v>
      </x:c>
      <x:c r="D1282" s="230" t="s">
        <x:v>4958</x:v>
      </x:c>
      <x:c r="E1282" s="233" t="s">
        <x:v>6049</x:v>
      </x:c>
      <x:c r="F1282" s="234" t="str">
        <x:f>IF(MID(E1282,LEN(E1282)-2,1)="1","Earring",IF(MID(E1282,LEN(E1282)-2,1)="2","Necklace",IF(MID(E1282,LEN(E1282)-2,1)="3","Bracelet",IF(MID(E1282,LEN(E1282)-2,1)="4","Ring",IF(MID(E1282,LEN(E1282)-2,1)="5","Anklet","")))))</x:f>
        <x:v>Necklace</x:v>
      </x:c>
      <x:c r="G1282" s="234">
        <x:v>1</x:v>
      </x:c>
      <x:c r="H1282" s="448" t="s">
        <x:v>4958</x:v>
      </x:c>
    </x:row>
    <x:row r="1283" spans="3:8">
      <x:c r="C1283" s="396" t="s">
        <x:v>4544</x:v>
      </x:c>
      <x:c r="D1283" s="230" t="s">
        <x:v>7755</x:v>
      </x:c>
      <x:c r="E1283" s="589" t="s">
        <x:v>4544</x:v>
      </x:c>
      <x:c r="F1283" s="590" t="str">
        <x:f>IF(MID(E1283,LEN(E1283)-2,1)="1","Earring",IF(MID(E1283,LEN(E1283)-2,1)="2","Necklace",IF(MID(E1283,LEN(E1283)-2,1)="3","Bracelet",IF(MID(E1283,LEN(E1283)-2,1)="4","Ring",IF(MID(E1283,LEN(E1283)-2,1)="5","Anklet","")))))</x:f>
        <x:v>Earring</x:v>
      </x:c>
      <x:c r="G1283" s="590">
        <x:v>1</x:v>
      </x:c>
      <x:c r="H1283" s="448" t="s">
        <x:v>7755</x:v>
      </x:c>
    </x:row>
    <x:row r="1284" spans="3:8">
      <x:c r="C1284" s="396" t="s">
        <x:v>1786</x:v>
      </x:c>
      <x:c r="D1284" s="230" t="s">
        <x:v>7755</x:v>
      </x:c>
      <x:c r="E1284" s="195" t="s">
        <x:v>1786</x:v>
      </x:c>
      <x:c r="F1284" s="194" t="str">
        <x:f>IF(MID(E1284,LEN(E1284)-2,1)="1","Earring",IF(MID(E1284,LEN(E1284)-2,1)="2","Necklace",IF(MID(E1284,LEN(E1284)-2,1)="3","Bracelet",IF(MID(E1284,LEN(E1284)-2,1)="4","Ring",IF(MID(E1284,LEN(E1284)-2,1)="5","Anklet","")))))</x:f>
        <x:v>Earring</x:v>
      </x:c>
      <x:c r="G1284" s="194">
        <x:v>1</x:v>
      </x:c>
      <x:c r="H1284" s="448" t="s">
        <x:v>7755</x:v>
      </x:c>
    </x:row>
    <x:row r="1285" spans="3:8">
      <x:c r="C1285" s="396" t="s">
        <x:v>4780</x:v>
      </x:c>
      <x:c r="D1285" s="230" t="s">
        <x:v>7755</x:v>
      </x:c>
      <x:c r="E1285" s="359" t="s">
        <x:v>4780</x:v>
      </x:c>
      <x:c r="F1285" s="360" t="str">
        <x:f>IF(MID(E1285,LEN(E1285)-2,1)="1","Earring",IF(MID(E1285,LEN(E1285)-2,1)="2","Necklace",IF(MID(E1285,LEN(E1285)-2,1)="3","Bracelet",IF(MID(E1285,LEN(E1285)-2,1)="4","Ring",IF(MID(E1285,LEN(E1285)-2,1)="5","Anklet","")))))</x:f>
        <x:v>Earring</x:v>
      </x:c>
      <x:c r="G1285" s="360">
        <x:v>1</x:v>
      </x:c>
      <x:c r="H1285" s="448" t="s">
        <x:v>7755</x:v>
      </x:c>
    </x:row>
    <x:row r="1286" spans="3:8">
      <x:c r="C1286" s="396" t="s">
        <x:v>4566</x:v>
      </x:c>
      <x:c r="D1286" s="230" t="s">
        <x:v>7755</x:v>
      </x:c>
      <x:c r="E1286" s="195" t="s">
        <x:v>4566</x:v>
      </x:c>
      <x:c r="F1286" s="194" t="str">
        <x:f>IF(MID(E1286,LEN(E1286)-2,1)="1","Earring",IF(MID(E1286,LEN(E1286)-2,1)="2","Necklace",IF(MID(E1286,LEN(E1286)-2,1)="3","Bracelet",IF(MID(E1286,LEN(E1286)-2,1)="4","Ring",IF(MID(E1286,LEN(E1286)-2,1)="5","Anklet","")))))</x:f>
        <x:v>Earring</x:v>
      </x:c>
      <x:c r="G1286" s="194">
        <x:v>1</x:v>
      </x:c>
      <x:c r="H1286" s="448" t="s">
        <x:v>7755</x:v>
      </x:c>
    </x:row>
    <x:row r="1287" spans="3:8">
      <x:c r="C1287" s="396" t="s">
        <x:v>4525</x:v>
      </x:c>
      <x:c r="D1287" s="230" t="s">
        <x:v>7755</x:v>
      </x:c>
      <x:c r="E1287" s="195" t="s">
        <x:v>4525</x:v>
      </x:c>
      <x:c r="F1287" s="194" t="str">
        <x:f>IF(MID(E1287,LEN(E1287)-2,1)="1","Earring",IF(MID(E1287,LEN(E1287)-2,1)="2","Necklace",IF(MID(E1287,LEN(E1287)-2,1)="3","Bracelet",IF(MID(E1287,LEN(E1287)-2,1)="4","Ring",IF(MID(E1287,LEN(E1287)-2,1)="5","Anklet","")))))</x:f>
        <x:v>Ring</x:v>
      </x:c>
      <x:c r="G1287" s="194">
        <x:v>1</x:v>
      </x:c>
      <x:c r="H1287" s="448" t="s">
        <x:v>7755</x:v>
      </x:c>
    </x:row>
    <x:row r="1288" spans="1:8">
      <x:c r="A1288" s="397">
        <x:v>46029</x:v>
      </x:c>
      <x:c r="B1288" s="230" t="s">
        <x:v>7762</x:v>
      </x:c>
      <x:c r="C1288" s="396" t="s">
        <x:v>6000</x:v>
      </x:c>
      <x:c r="D1288" s="230" t="s">
        <x:v>7755</x:v>
      </x:c>
      <x:c r="E1288" s="195" t="s">
        <x:v>6000</x:v>
      </x:c>
      <x:c r="F1288" s="194" t="str">
        <x:f>IF(MID(E1288,LEN(E1288)-2,1)="1","Earring",IF(MID(E1288,LEN(E1288)-2,1)="2","Necklace",IF(MID(E1288,LEN(E1288)-2,1)="3","Bracelet",IF(MID(E1288,LEN(E1288)-2,1)="4","Ring",IF(MID(E1288,LEN(E1288)-2,1)="5","Anklet","")))))</x:f>
        <x:v>Earring</x:v>
      </x:c>
      <x:c r="G1288" s="194">
        <x:v>1</x:v>
      </x:c>
      <x:c r="H1288" s="448" t="s">
        <x:v>7755</x:v>
      </x:c>
    </x:row>
    <x:row r="1289" spans="3:8">
      <x:c r="C1289" s="396" t="s">
        <x:v>4539</x:v>
      </x:c>
      <x:c r="D1289" s="230" t="s">
        <x:v>7755</x:v>
      </x:c>
      <x:c r="E1289" s="195" t="s">
        <x:v>4539</x:v>
      </x:c>
      <x:c r="F1289" s="194" t="str">
        <x:f>IF(MID(E1289,LEN(E1289)-2,1)="1","Earring",IF(MID(E1289,LEN(E1289)-2,1)="2","Necklace",IF(MID(E1289,LEN(E1289)-2,1)="3","Bracelet",IF(MID(E1289,LEN(E1289)-2,1)="4","Ring",IF(MID(E1289,LEN(E1289)-2,1)="5","Anklet","")))))</x:f>
        <x:v>Bracelet</x:v>
      </x:c>
      <x:c r="G1289" s="194">
        <x:v>3</x:v>
      </x:c>
      <x:c r="H1289" s="448" t="s">
        <x:v>7755</x:v>
      </x:c>
    </x:row>
    <x:row r="1290" spans="3:8">
      <x:c r="C1290" s="396" t="s">
        <x:v>6712</x:v>
      </x:c>
      <x:c r="D1290" s="230" t="s">
        <x:v>7755</x:v>
      </x:c>
      <x:c r="E1290" s="195" t="s">
        <x:v>6712</x:v>
      </x:c>
      <x:c r="F1290" s="194" t="str">
        <x:f>IF(MID(E1290,LEN(E1290)-2,1)="1","Earring",IF(MID(E1290,LEN(E1290)-2,1)="2","Necklace",IF(MID(E1290,LEN(E1290)-2,1)="3","Bracelet",IF(MID(E1290,LEN(E1290)-2,1)="4","Ring",IF(MID(E1290,LEN(E1290)-2,1)="5","Anklet","")))))</x:f>
        <x:v>Bracelet</x:v>
      </x:c>
      <x:c r="G1290" s="194">
        <x:v>1</x:v>
      </x:c>
      <x:c r="H1290" s="448" t="s">
        <x:v>7755</x:v>
      </x:c>
    </x:row>
    <x:row r="1291" spans="3:8">
      <x:c r="C1291" s="396" t="s">
        <x:v>3383</x:v>
      </x:c>
      <x:c r="D1291" s="230" t="s">
        <x:v>7755</x:v>
      </x:c>
      <x:c r="E1291" s="466" t="s">
        <x:v>3383</x:v>
      </x:c>
      <x:c r="F1291" s="467" t="str">
        <x:f>IF(MID(E1291,LEN(E1291)-2,1)="1","Earring",IF(MID(E1291,LEN(E1291)-2,1)="2","Necklace",IF(MID(E1291,LEN(E1291)-2,1)="3","Bracelet",IF(MID(E1291,LEN(E1291)-2,1)="4","Ring",IF(MID(E1291,LEN(E1291)-2,1)="5","Anklet","")))))</x:f>
        <x:v>Earring</x:v>
      </x:c>
      <x:c r="G1291" s="467">
        <x:v>1</x:v>
      </x:c>
      <x:c r="H1291" s="448" t="s">
        <x:v>7755</x:v>
      </x:c>
    </x:row>
    <x:row r="1292" spans="3:8">
      <x:c r="C1292" s="396" t="s">
        <x:v>3248</x:v>
      </x:c>
      <x:c r="D1292" s="230" t="s">
        <x:v>4958</x:v>
      </x:c>
      <x:c r="E1292" s="346" t="s">
        <x:v>3248</x:v>
      </x:c>
      <x:c r="F1292" s="347" t="str">
        <x:f>IF(MID(E1292,LEN(E1292)-2,1)="1","Earring",IF(MID(E1292,LEN(E1292)-2,1)="2","Necklace",IF(MID(E1292,LEN(E1292)-2,1)="3","Bracelet",IF(MID(E1292,LEN(E1292)-2,1)="4","Ring",IF(MID(E1292,LEN(E1292)-2,1)="5","Anklet","")))))</x:f>
        <x:v>Earring</x:v>
      </x:c>
      <x:c r="G1292" s="347">
        <x:v>1</x:v>
      </x:c>
      <x:c r="H1292" s="448" t="s">
        <x:v>4958</x:v>
      </x:c>
    </x:row>
    <x:row r="1293" spans="3:8">
      <x:c r="C1293" s="396" t="s">
        <x:v>2185</x:v>
      </x:c>
      <x:c r="D1293" s="230" t="s">
        <x:v>4958</x:v>
      </x:c>
      <x:c r="E1293" s="195" t="s">
        <x:v>2185</x:v>
      </x:c>
      <x:c r="F1293" s="194" t="str">
        <x:f>IF(MID(E1293,LEN(E1293)-2,1)="1","Earring",IF(MID(E1293,LEN(E1293)-2,1)="2","Necklace",IF(MID(E1293,LEN(E1293)-2,1)="3","Bracelet",IF(MID(E1293,LEN(E1293)-2,1)="4","Ring",IF(MID(E1293,LEN(E1293)-2,1)="5","Anklet","")))))</x:f>
        <x:v>Earring</x:v>
      </x:c>
      <x:c r="G1293" s="194">
        <x:v>1</x:v>
      </x:c>
      <x:c r="H1293" s="448" t="s">
        <x:v>4958</x:v>
      </x:c>
    </x:row>
    <x:row r="1294" spans="3:8">
      <x:c r="C1294" s="396" t="s">
        <x:v>9027</x:v>
      </x:c>
      <x:c r="D1294" s="230" t="s">
        <x:v>4958</x:v>
      </x:c>
      <x:c r="E1294" s="195" t="s">
        <x:v>9027</x:v>
      </x:c>
      <x:c r="F1294" s="194" t="str">
        <x:f>IF(MID(E1294,LEN(E1294)-2,1)="1","Earring",IF(MID(E1294,LEN(E1294)-2,1)="2","Necklace",IF(MID(E1294,LEN(E1294)-2,1)="3","Bracelet",IF(MID(E1294,LEN(E1294)-2,1)="4","Ring",IF(MID(E1294,LEN(E1294)-2,1)="5","Anklet","")))))</x:f>
        <x:v>Earring</x:v>
      </x:c>
      <x:c r="G1294" s="194">
        <x:v>1</x:v>
      </x:c>
      <x:c r="H1294" s="448" t="s">
        <x:v>4958</x:v>
      </x:c>
    </x:row>
    <x:row r="1295" spans="1:8">
      <x:c r="A1295" s="397">
        <x:v>46030</x:v>
      </x:c>
      <x:c r="B1295" s="230" t="s">
        <x:v>7753</x:v>
      </x:c>
      <x:c r="C1295" s="396" t="s">
        <x:v>4493</x:v>
      </x:c>
      <x:c r="D1295" s="230" t="s">
        <x:v>4958</x:v>
      </x:c>
      <x:c r="E1295" s="233" t="s">
        <x:v>4493</x:v>
      </x:c>
      <x:c r="F1295" s="188" t="s">
        <x:v>6843</x:v>
      </x:c>
      <x:c r="G1295" s="234">
        <x:v>1</x:v>
      </x:c>
      <x:c r="H1295" s="448" t="s">
        <x:v>4958</x:v>
      </x:c>
    </x:row>
    <x:row r="1296" spans="3:8">
      <x:c r="C1296" s="396" t="s">
        <x:v>2192</x:v>
      </x:c>
      <x:c r="D1296" s="230" t="s">
        <x:v>7755</x:v>
      </x:c>
      <x:c r="E1296" s="195" t="s">
        <x:v>2192</x:v>
      </x:c>
      <x:c r="F1296" s="194" t="str">
        <x:f>IF(MID(E1296,LEN(E1296)-2,1)="1","Earring",IF(MID(E1296,LEN(E1296)-2,1)="2","Necklace",IF(MID(E1296,LEN(E1296)-2,1)="3","Bracelet",IF(MID(E1296,LEN(E1296)-2,1)="4","Ring",IF(MID(E1296,LEN(E1296)-2,1)="5","Anklet","")))))</x:f>
        <x:v>Necklace</x:v>
      </x:c>
      <x:c r="G1296" s="194">
        <x:v>1</x:v>
      </x:c>
      <x:c r="H1296" s="448" t="s">
        <x:v>7755</x:v>
      </x:c>
    </x:row>
    <x:row r="1297" spans="3:8">
      <x:c r="C1297" s="396" t="s">
        <x:v>8568</x:v>
      </x:c>
      <x:c r="D1297" s="230" t="s">
        <x:v>7755</x:v>
      </x:c>
      <x:c r="E1297" s="195" t="s">
        <x:v>8568</x:v>
      </x:c>
      <x:c r="F1297" s="194" t="str">
        <x:f>IF(MID(E1297,LEN(E1297)-2,1)="1","Earring",IF(MID(E1297,LEN(E1297)-2,1)="2","Necklace",IF(MID(E1297,LEN(E1297)-2,1)="3","Bracelet",IF(MID(E1297,LEN(E1297)-2,1)="4","Ring",IF(MID(E1297,LEN(E1297)-2,1)="5","Anklet","")))))</x:f>
        <x:v>Bracelet</x:v>
      </x:c>
      <x:c r="G1297" s="194">
        <x:v>1</x:v>
      </x:c>
      <x:c r="H1297" s="448" t="s">
        <x:v>7755</x:v>
      </x:c>
    </x:row>
    <x:row r="1298" spans="3:8">
      <x:c r="C1298" s="396" t="s">
        <x:v>6051</x:v>
      </x:c>
      <x:c r="D1298" s="230" t="s">
        <x:v>7755</x:v>
      </x:c>
      <x:c r="E1298" s="195" t="s">
        <x:v>6051</x:v>
      </x:c>
      <x:c r="F1298" s="194" t="str">
        <x:f>IF(MID(E1298,LEN(E1298)-2,1)="1","Earring",IF(MID(E1298,LEN(E1298)-2,1)="2","Necklace",IF(MID(E1298,LEN(E1298)-2,1)="3","Bracelet",IF(MID(E1298,LEN(E1298)-2,1)="4","Ring",IF(MID(E1298,LEN(E1298)-2,1)="5","Anklet","")))))</x:f>
        <x:v>Necklace</x:v>
      </x:c>
      <x:c r="G1298" s="194">
        <x:v>1</x:v>
      </x:c>
      <x:c r="H1298" s="448" t="s">
        <x:v>7755</x:v>
      </x:c>
    </x:row>
    <x:row r="1299" spans="3:8">
      <x:c r="C1299" s="396" t="s">
        <x:v>3355</x:v>
      </x:c>
      <x:c r="D1299" s="230" t="s">
        <x:v>7755</x:v>
      </x:c>
      <x:c r="E1299" s="233" t="s">
        <x:v>3355</x:v>
      </x:c>
      <x:c r="F1299" s="234" t="str">
        <x:f>IF(MID(E1299,LEN(E1299)-2,1)="1","Earring",IF(MID(E1299,LEN(E1299)-2,1)="2","Necklace",IF(MID(E1299,LEN(E1299)-2,1)="3","Bracelet",IF(MID(E1299,LEN(E1299)-2,1)="4","Ring",IF(MID(E1299,LEN(E1299)-2,1)="5","Anklet","")))))</x:f>
        <x:v>Bracelet</x:v>
      </x:c>
      <x:c r="G1299" s="234">
        <x:v>1</x:v>
      </x:c>
      <x:c r="H1299" s="448" t="s">
        <x:v>7755</x:v>
      </x:c>
    </x:row>
    <x:row r="1300" spans="3:8">
      <x:c r="C1300" s="396" t="s">
        <x:v>4543</x:v>
      </x:c>
      <x:c r="D1300" s="230" t="s">
        <x:v>7755</x:v>
      </x:c>
      <x:c r="E1300" s="728" t="s">
        <x:v>4543</x:v>
      </x:c>
      <x:c r="F1300" s="729" t="str">
        <x:f>IF(MID(E1300,LEN(E1300)-2,1)="1","Earring",IF(MID(E1300,LEN(E1300)-2,1)="2","Necklace",IF(MID(E1300,LEN(E1300)-2,1)="3","Bracelet",IF(MID(E1300,LEN(E1300)-2,1)="4","Ring",IF(MID(E1300,LEN(E1300)-2,1)="5","Anklet","")))))</x:f>
        <x:v>Earring</x:v>
      </x:c>
      <x:c r="G1300" s="729">
        <x:v>1</x:v>
      </x:c>
      <x:c r="H1300" s="448" t="s">
        <x:v>7755</x:v>
      </x:c>
    </x:row>
    <x:row r="1301" spans="3:8">
      <x:c r="C1301" s="396" t="s">
        <x:v>5713</x:v>
      </x:c>
      <x:c r="D1301" s="230" t="s">
        <x:v>4958</x:v>
      </x:c>
      <x:c r="E1301" s="195" t="s">
        <x:v>5713</x:v>
      </x:c>
      <x:c r="F1301" s="194" t="str">
        <x:f>IF(MID(E1301,LEN(E1301)-2,1)="1","Earring",IF(MID(E1301,LEN(E1301)-2,1)="2","Necklace",IF(MID(E1301,LEN(E1301)-2,1)="3","Bracelet",IF(MID(E1301,LEN(E1301)-2,1)="4","Ring",IF(MID(E1301,LEN(E1301)-2,1)="5","Anklet","")))))</x:f>
        <x:v>Ring</x:v>
      </x:c>
      <x:c r="G1301" s="194">
        <x:v>1</x:v>
      </x:c>
      <x:c r="H1301" s="448" t="s">
        <x:v>4958</x:v>
      </x:c>
    </x:row>
    <x:row r="1302" spans="5:9">
      <x:c r="E1302" s="355" t="s">
        <x:v>3346</x:v>
      </x:c>
      <x:c r="F1302" s="356" t="str">
        <x:f>IF(MID(E1302,LEN(E1302)-2,1)="1","Earring",IF(MID(E1302,LEN(E1302)-2,1)="2","Necklace",IF(MID(E1302,LEN(E1302)-2,1)="3","Bracelet",IF(MID(E1302,LEN(E1302)-2,1)="4","Ring",IF(MID(E1302,LEN(E1302)-2,1)="5","Anklet","")))))</x:f>
        <x:v>Bracelet</x:v>
      </x:c>
      <x:c r="G1302" s="356">
        <x:v>1</x:v>
      </x:c>
      <x:c r="H1302" s="448" t="s">
        <x:v>4958</x:v>
      </x:c>
      <x:c r="I1302" s="162" t="s">
        <x:v>1970</x:v>
      </x:c>
    </x:row>
    <x:row r="1303" spans="1:8">
      <x:c r="A1303" s="397">
        <x:v>46031</x:v>
      </x:c>
      <x:c r="B1303" s="230" t="s">
        <x:v>7716</x:v>
      </x:c>
      <x:c r="C1303" s="396" t="s">
        <x:v>6921</x:v>
      </x:c>
      <x:c r="D1303" s="230" t="s">
        <x:v>7755</x:v>
      </x:c>
      <x:c r="E1303" s="527" t="s">
        <x:v>6921</x:v>
      </x:c>
      <x:c r="F1303" s="528" t="str">
        <x:f>IF(MID(E1303,LEN(E1303)-2,1)="1","Earring",IF(MID(E1303,LEN(E1303)-2,1)="2","Necklace",IF(MID(E1303,LEN(E1303)-2,1)="3","Bracelet",IF(MID(E1303,LEN(E1303)-2,1)="4","Ring",IF(MID(E1303,LEN(E1303)-2,1)="5","Anklet","")))))</x:f>
        <x:v>Earring</x:v>
      </x:c>
      <x:c r="G1303" s="528">
        <x:v>1</x:v>
      </x:c>
      <x:c r="H1303" s="448" t="s">
        <x:v>7755</x:v>
      </x:c>
    </x:row>
    <x:row r="1304" spans="3:8">
      <x:c r="C1304" s="396" t="s">
        <x:v>8834</x:v>
      </x:c>
      <x:c r="D1304" s="230" t="s">
        <x:v>7755</x:v>
      </x:c>
      <x:c r="E1304" s="233" t="s">
        <x:v>8834</x:v>
      </x:c>
      <x:c r="F1304" s="234" t="str">
        <x:f>IF(MID(E1304,LEN(E1304)-2,1)="1","Earring",IF(MID(E1304,LEN(E1304)-2,1)="2","Necklace",IF(MID(E1304,LEN(E1304)-2,1)="3","Bracelet",IF(MID(E1304,LEN(E1304)-2,1)="4","Ring",IF(MID(E1304,LEN(E1304)-2,1)="5","Anklet","")))))</x:f>
        <x:v>Anklet</x:v>
      </x:c>
      <x:c r="G1304" s="234">
        <x:v>1</x:v>
      </x:c>
      <x:c r="H1304" s="448" t="s">
        <x:v>7755</x:v>
      </x:c>
    </x:row>
    <x:row r="1305" spans="3:8">
      <x:c r="C1305" s="396" t="s">
        <x:v>1861</x:v>
      </x:c>
      <x:c r="D1305" s="230" t="s">
        <x:v>4958</x:v>
      </x:c>
      <x:c r="E1305" s="195" t="s">
        <x:v>1861</x:v>
      </x:c>
      <x:c r="F1305" s="194" t="str">
        <x:f>IF(MID(E1305,LEN(E1305)-2,1)="1","Earring",IF(MID(E1305,LEN(E1305)-2,1)="2","Necklace",IF(MID(E1305,LEN(E1305)-2,1)="3","Bracelet",IF(MID(E1305,LEN(E1305)-2,1)="4","Ring",IF(MID(E1305,LEN(E1305)-2,1)="5","Anklet","")))))</x:f>
        <x:v>Bracelet</x:v>
      </x:c>
      <x:c r="G1305" s="194">
        <x:v>1</x:v>
      </x:c>
      <x:c r="H1305" s="448" t="s">
        <x:v>4958</x:v>
      </x:c>
    </x:row>
    <x:row r="1306" spans="1:8">
      <x:c r="A1306" s="397">
        <x:v>46032</x:v>
      </x:c>
      <x:c r="B1306" s="230" t="s">
        <x:v>7734</x:v>
      </x:c>
      <x:c r="C1306" s="396" t="s">
        <x:v>6747</x:v>
      </x:c>
      <x:c r="D1306" s="230" t="s">
        <x:v>4958</x:v>
      </x:c>
      <x:c r="E1306" s="355" t="s">
        <x:v>6747</x:v>
      </x:c>
      <x:c r="F1306" s="414" t="s">
        <x:v>567</x:v>
      </x:c>
      <x:c r="G1306" s="356">
        <x:v>1</x:v>
      </x:c>
      <x:c r="H1306" s="448" t="s">
        <x:v>4958</x:v>
      </x:c>
    </x:row>
    <x:row r="1307" spans="3:8">
      <x:c r="C1307" s="396" t="s">
        <x:v>2072</x:v>
      </x:c>
      <x:c r="D1307" s="230" t="s">
        <x:v>4958</x:v>
      </x:c>
      <x:c r="E1307" s="233" t="s">
        <x:v>2072</x:v>
      </x:c>
      <x:c r="F1307" s="234" t="str">
        <x:f>IF(MID(E1307,LEN(E1307)-2,1)="1","Earring",IF(MID(E1307,LEN(E1307)-2,1)="2","Necklace",IF(MID(E1307,LEN(E1307)-2,1)="3","Bracelet",IF(MID(E1307,LEN(E1307)-2,1)="4","Ring",IF(MID(E1307,LEN(E1307)-2,1)="5","Anklet","")))))</x:f>
        <x:v>Necklace</x:v>
      </x:c>
      <x:c r="G1307" s="234">
        <x:v>1</x:v>
      </x:c>
      <x:c r="H1307" s="448" t="s">
        <x:v>4958</x:v>
      </x:c>
    </x:row>
    <x:row r="1308" spans="3:8">
      <x:c r="C1308" s="396" t="s">
        <x:v>8181</x:v>
      </x:c>
      <x:c r="D1308" s="230" t="s">
        <x:v>7755</x:v>
      </x:c>
      <x:c r="E1308" s="569" t="s">
        <x:v>8181</x:v>
      </x:c>
      <x:c r="F1308" s="570" t="str">
        <x:f>IF(MID(E1308,LEN(E1308)-2,1)="1","Earring",IF(MID(E1308,LEN(E1308)-2,1)="2","Necklace",IF(MID(E1308,LEN(E1308)-2,1)="3","Bracelet",IF(MID(E1308,LEN(E1308)-2,1)="4","Ring",IF(MID(E1308,LEN(E1308)-2,1)="5","Anklet","")))))</x:f>
        <x:v>Earring</x:v>
      </x:c>
      <x:c r="G1308" s="570">
        <x:v>1</x:v>
      </x:c>
      <x:c r="H1308" s="448" t="s">
        <x:v>7755</x:v>
      </x:c>
    </x:row>
    <x:row r="1309" spans="3:8">
      <x:c r="C1309" s="396" t="s">
        <x:v>4513</x:v>
      </x:c>
      <x:c r="D1309" s="230" t="s">
        <x:v>7755</x:v>
      </x:c>
      <x:c r="E1309" s="195" t="s">
        <x:v>4513</x:v>
      </x:c>
      <x:c r="F1309" s="194" t="str">
        <x:f>IF(MID(E1309,LEN(E1309)-2,1)="1","Earring",IF(MID(E1309,LEN(E1309)-2,1)="2","Necklace",IF(MID(E1309,LEN(E1309)-2,1)="3","Bracelet",IF(MID(E1309,LEN(E1309)-2,1)="4","Ring",IF(MID(E1309,LEN(E1309)-2,1)="5","Anklet","")))))</x:f>
        <x:v>Earring</x:v>
      </x:c>
      <x:c r="G1309" s="194">
        <x:v>1</x:v>
      </x:c>
      <x:c r="H1309" s="448" t="s">
        <x:v>7755</x:v>
      </x:c>
    </x:row>
    <x:row r="1310" spans="3:8">
      <x:c r="C1310" s="396" t="s">
        <x:v>1940</x:v>
      </x:c>
      <x:c r="D1310" s="230" t="s">
        <x:v>7755</x:v>
      </x:c>
      <x:c r="E1310" s="195" t="s">
        <x:v>1940</x:v>
      </x:c>
      <x:c r="F1310" s="194" t="str">
        <x:f>IF(MID(E1310,LEN(E1310)-2,1)="1","Earring",IF(MID(E1310,LEN(E1310)-2,1)="2","Necklace",IF(MID(E1310,LEN(E1310)-2,1)="3","Bracelet",IF(MID(E1310,LEN(E1310)-2,1)="4","Ring",IF(MID(E1310,LEN(E1310)-2,1)="5","Anklet","")))))</x:f>
        <x:v>Ring</x:v>
      </x:c>
      <x:c r="G1310" s="194">
        <x:v>1</x:v>
      </x:c>
      <x:c r="H1310" s="448" t="s">
        <x:v>7755</x:v>
      </x:c>
    </x:row>
    <x:row r="1311" spans="3:8">
      <x:c r="C1311" s="396" t="s">
        <x:v>9027</x:v>
      </x:c>
      <x:c r="D1311" s="230" t="s">
        <x:v>7755</x:v>
      </x:c>
      <x:c r="E1311" s="195" t="s">
        <x:v>9027</x:v>
      </x:c>
      <x:c r="F1311" s="194" t="str">
        <x:f>IF(MID(E1311,LEN(E1311)-2,1)="1","Earring",IF(MID(E1311,LEN(E1311)-2,1)="2","Necklace",IF(MID(E1311,LEN(E1311)-2,1)="3","Bracelet",IF(MID(E1311,LEN(E1311)-2,1)="4","Ring",IF(MID(E1311,LEN(E1311)-2,1)="5","Anklet","")))))</x:f>
        <x:v>Earring</x:v>
      </x:c>
      <x:c r="G1311" s="194">
        <x:v>1</x:v>
      </x:c>
      <x:c r="H1311" s="448" t="s">
        <x:v>7755</x:v>
      </x:c>
    </x:row>
    <x:row r="1312" spans="3:8">
      <x:c r="C1312" s="396" t="s">
        <x:v>6266</x:v>
      </x:c>
      <x:c r="D1312" s="230" t="s">
        <x:v>7755</x:v>
      </x:c>
      <x:c r="E1312" s="195" t="s">
        <x:v>6266</x:v>
      </x:c>
      <x:c r="F1312" s="194" t="str">
        <x:f>IF(MID(E1312,LEN(E1312)-2,1)="1","Earring",IF(MID(E1312,LEN(E1312)-2,1)="2","Necklace",IF(MID(E1312,LEN(E1312)-2,1)="3","Bracelet",IF(MID(E1312,LEN(E1312)-2,1)="4","Ring",IF(MID(E1312,LEN(E1312)-2,1)="5","Anklet","")))))</x:f>
        <x:v>Earring</x:v>
      </x:c>
      <x:c r="G1312" s="194">
        <x:v>1</x:v>
      </x:c>
      <x:c r="H1312" s="448" t="s">
        <x:v>7755</x:v>
      </x:c>
    </x:row>
    <x:row r="1313" spans="3:8">
      <x:c r="C1313" s="396" t="s">
        <x:v>4553</x:v>
      </x:c>
      <x:c r="D1313" s="230" t="s">
        <x:v>4958</x:v>
      </x:c>
      <x:c r="E1313" s="195" t="s">
        <x:v>4553</x:v>
      </x:c>
      <x:c r="F1313" s="194" t="str">
        <x:f>IF(MID(E1313,LEN(E1313)-2,1)="1","Earring",IF(MID(E1313,LEN(E1313)-2,1)="2","Necklace",IF(MID(E1313,LEN(E1313)-2,1)="3","Bracelet",IF(MID(E1313,LEN(E1313)-2,1)="4","Ring",IF(MID(E1313,LEN(E1313)-2,1)="5","Anklet","")))))</x:f>
        <x:v>Earring</x:v>
      </x:c>
      <x:c r="G1313" s="194">
        <x:v>1</x:v>
      </x:c>
      <x:c r="H1313" s="448" t="s">
        <x:v>4958</x:v>
      </x:c>
    </x:row>
    <x:row r="1314" spans="3:8">
      <x:c r="C1314" s="396" t="s">
        <x:v>8751</x:v>
      </x:c>
      <x:c r="D1314" s="230" t="s">
        <x:v>4958</x:v>
      </x:c>
      <x:c r="E1314" s="195" t="s">
        <x:v>8751</x:v>
      </x:c>
      <x:c r="F1314" s="230" t="s">
        <x:v>622</x:v>
      </x:c>
      <x:c r="G1314" s="194">
        <x:v>1</x:v>
      </x:c>
      <x:c r="H1314" s="448" t="s">
        <x:v>4958</x:v>
      </x:c>
    </x:row>
    <x:row r="1315" spans="3:8">
      <x:c r="C1315" s="396" t="s">
        <x:v>6211</x:v>
      </x:c>
      <x:c r="D1315" s="230" t="s">
        <x:v>4958</x:v>
      </x:c>
      <x:c r="E1315" s="319" t="s">
        <x:v>6211</x:v>
      </x:c>
      <x:c r="F1315" s="320" t="str">
        <x:f>IF(MID(E1315,LEN(E1315)-2,1)="1","Earring",IF(MID(E1315,LEN(E1315)-2,1)="2","Necklace",IF(MID(E1315,LEN(E1315)-2,1)="3","Bracelet",IF(MID(E1315,LEN(E1315)-2,1)="4","Ring",IF(MID(E1315,LEN(E1315)-2,1)="5","Anklet","")))))</x:f>
        <x:v>Necklace</x:v>
      </x:c>
      <x:c r="G1315" s="320">
        <x:v>1</x:v>
      </x:c>
      <x:c r="H1315" s="448" t="s">
        <x:v>4958</x:v>
      </x:c>
    </x:row>
    <x:row r="1316" spans="3:8">
      <x:c r="C1316" s="396" t="s">
        <x:v>1935</x:v>
      </x:c>
      <x:c r="D1316" s="230" t="s">
        <x:v>4958</x:v>
      </x:c>
      <x:c r="E1316" s="355" t="s">
        <x:v>1935</x:v>
      </x:c>
      <x:c r="F1316" s="356" t="str">
        <x:f>IF(MID(E1316,LEN(E1316)-2,1)="1","Earring",IF(MID(E1316,LEN(E1316)-2,1)="2","Necklace",IF(MID(E1316,LEN(E1316)-2,1)="3","Bracelet",IF(MID(E1316,LEN(E1316)-2,1)="4","Ring",IF(MID(E1316,LEN(E1316)-2,1)="5","Anklet","")))))</x:f>
        <x:v>Necklace</x:v>
      </x:c>
      <x:c r="G1316" s="356">
        <x:v>1</x:v>
      </x:c>
      <x:c r="H1316" s="448" t="s">
        <x:v>4958</x:v>
      </x:c>
    </x:row>
    <x:row r="1317" spans="5:9">
      <x:c r="E1317" s="195" t="s">
        <x:v>8918</x:v>
      </x:c>
      <x:c r="F1317" s="194" t="str">
        <x:f>IF(MID(E1317,LEN(E1317)-2,1)="1","Earring",IF(MID(E1317,LEN(E1317)-2,1)="2","Necklace",IF(MID(E1317,LEN(E1317)-2,1)="3","Bracelet",IF(MID(E1317,LEN(E1317)-2,1)="4","Ring",IF(MID(E1317,LEN(E1317)-2,1)="5","Anklet","")))))</x:f>
        <x:v>Earring</x:v>
      </x:c>
      <x:c r="G1317" s="194">
        <x:v>1</x:v>
      </x:c>
      <x:c r="H1317" s="448" t="s">
        <x:v>4958</x:v>
      </x:c>
      <x:c r="I1317" s="162" t="s">
        <x:v>8244</x:v>
      </x:c>
    </x:row>
    <x:row r="1318" spans="1:8">
      <x:c r="A1318" s="397">
        <x:v>46033</x:v>
      </x:c>
      <x:c r="B1318" s="230" t="s">
        <x:v>7772</x:v>
      </x:c>
      <x:c r="C1318" s="396" t="s">
        <x:v>4193</x:v>
      </x:c>
      <x:c r="D1318" s="230" t="s">
        <x:v>7755</x:v>
      </x:c>
      <x:c r="E1318" s="195" t="s">
        <x:v>4193</x:v>
      </x:c>
      <x:c r="F1318" s="194" t="str">
        <x:f>IF(MID(E1318,LEN(E1318)-2,1)="1","Earring",IF(MID(E1318,LEN(E1318)-2,1)="2","Necklace",IF(MID(E1318,LEN(E1318)-2,1)="3","Bracelet",IF(MID(E1318,LEN(E1318)-2,1)="4","Ring",IF(MID(E1318,LEN(E1318)-2,1)="5","Anklet","")))))</x:f>
        <x:v>Necklace</x:v>
      </x:c>
      <x:c r="G1318" s="194">
        <x:v>1</x:v>
      </x:c>
      <x:c r="H1318" s="448" t="s">
        <x:v>7755</x:v>
      </x:c>
    </x:row>
    <x:row r="1319" spans="3:8">
      <x:c r="C1319" s="396" t="s">
        <x:v>8167</x:v>
      </x:c>
      <x:c r="D1319" s="230" t="s">
        <x:v>4958</x:v>
      </x:c>
      <x:c r="E1319" s="195" t="s">
        <x:v>8167</x:v>
      </x:c>
      <x:c r="F1319" s="194" t="str">
        <x:f>IF(MID(E1319,LEN(E1319)-2,1)="1","Earring",IF(MID(E1319,LEN(E1319)-2,1)="2","Necklace",IF(MID(E1319,LEN(E1319)-2,1)="3","Bracelet",IF(MID(E1319,LEN(E1319)-2,1)="4","Ring",IF(MID(E1319,LEN(E1319)-2,1)="5","Anklet","")))))</x:f>
        <x:v>Necklace</x:v>
      </x:c>
      <x:c r="G1319" s="194">
        <x:v>1</x:v>
      </x:c>
      <x:c r="H1319" s="448" t="s">
        <x:v>4958</x:v>
      </x:c>
    </x:row>
    <x:row r="1320" spans="1:8">
      <x:c r="A1320" s="397">
        <x:v>46034</x:v>
      </x:c>
      <x:c r="B1320" s="230" t="s">
        <x:v>7737</x:v>
      </x:c>
      <x:c r="C1320" s="396" t="s">
        <x:v>9102</x:v>
      </x:c>
      <x:c r="D1320" s="230" t="s">
        <x:v>7755</x:v>
      </x:c>
      <x:c r="E1320" s="233" t="s">
        <x:v>9102</x:v>
      </x:c>
      <x:c r="F1320" s="234" t="str">
        <x:f>IF(MID(E1320,LEN(E1320)-2,1)="1","Earring",IF(MID(E1320,LEN(E1320)-2,1)="2","Necklace",IF(MID(E1320,LEN(E1320)-2,1)="3","Bracelet",IF(MID(E1320,LEN(E1320)-2,1)="4","Ring",IF(MID(E1320,LEN(E1320)-2,1)="5","Anklet","")))))</x:f>
        <x:v>Necklace</x:v>
      </x:c>
      <x:c r="G1320" s="234">
        <x:v>1</x:v>
      </x:c>
      <x:c r="H1320" s="448" t="s">
        <x:v>7755</x:v>
      </x:c>
    </x:row>
    <x:row r="1321" spans="3:8">
      <x:c r="C1321" s="396" t="s">
        <x:v>2039</x:v>
      </x:c>
      <x:c r="D1321" s="230" t="s">
        <x:v>7755</x:v>
      </x:c>
      <x:c r="E1321" s="630" t="s">
        <x:v>2039</x:v>
      </x:c>
      <x:c r="F1321" s="631" t="str">
        <x:f>IF(MID(E1321,LEN(E1321)-2,1)="1","Earring",IF(MID(E1321,LEN(E1321)-2,1)="2","Necklace",IF(MID(E1321,LEN(E1321)-2,1)="3","Bracelet",IF(MID(E1321,LEN(E1321)-2,1)="4","Ring",IF(MID(E1321,LEN(E1321)-2,1)="5","Anklet","")))))</x:f>
        <x:v>Ring</x:v>
      </x:c>
      <x:c r="G1321" s="631">
        <x:v>1</x:v>
      </x:c>
      <x:c r="H1321" s="448" t="s">
        <x:v>7755</x:v>
      </x:c>
    </x:row>
    <x:row r="1322" spans="3:8">
      <x:c r="C1322" s="396" t="s">
        <x:v>5842</x:v>
      </x:c>
      <x:c r="D1322" s="230" t="s">
        <x:v>4958</x:v>
      </x:c>
      <x:c r="E1322" s="630" t="s">
        <x:v>5842</x:v>
      </x:c>
      <x:c r="F1322" s="631" t="str">
        <x:f>IF(MID(E1322,LEN(E1322)-2,1)="1","Earring",IF(MID(E1322,LEN(E1322)-2,1)="2","Necklace",IF(MID(E1322,LEN(E1322)-2,1)="3","Bracelet",IF(MID(E1322,LEN(E1322)-2,1)="4","Ring",IF(MID(E1322,LEN(E1322)-2,1)="5","Anklet","")))))</x:f>
        <x:v>Ring</x:v>
      </x:c>
      <x:c r="G1322" s="631">
        <x:v>1</x:v>
      </x:c>
      <x:c r="H1322" s="448" t="s">
        <x:v>4958</x:v>
      </x:c>
    </x:row>
    <x:row r="1323" spans="5:9">
      <x:c r="E1323" s="233" t="s">
        <x:v>8633</x:v>
      </x:c>
      <x:c r="F1323" s="234" t="str">
        <x:f>IF(MID(E1323,LEN(E1323)-2,1)="1","Earring",IF(MID(E1323,LEN(E1323)-2,1)="2","Necklace",IF(MID(E1323,LEN(E1323)-2,1)="3","Bracelet",IF(MID(E1323,LEN(E1323)-2,1)="4","Ring",IF(MID(E1323,LEN(E1323)-2,1)="5","Anklet","")))))</x:f>
        <x:v>Necklace</x:v>
      </x:c>
      <x:c r="G1323" s="234">
        <x:v>1</x:v>
      </x:c>
      <x:c r="H1323" s="448" t="s">
        <x:v>4958</x:v>
      </x:c>
      <x:c r="I1323" s="162" t="s">
        <x:v>8620</x:v>
      </x:c>
    </x:row>
    <x:row r="1324" spans="1:8">
      <x:c r="A1324" s="397">
        <x:v>46035</x:v>
      </x:c>
      <x:c r="B1324" s="230" t="s">
        <x:v>7779</x:v>
      </x:c>
      <x:c r="C1324" s="396" t="s">
        <x:v>5849</x:v>
      </x:c>
      <x:c r="D1324" s="230" t="s">
        <x:v>7755</x:v>
      </x:c>
      <x:c r="E1324" s="195" t="s">
        <x:v>5849</x:v>
      </x:c>
      <x:c r="F1324" s="194" t="str">
        <x:f>IF(MID(E1324,LEN(E1324)-2,1)="1","Earring",IF(MID(E1324,LEN(E1324)-2,1)="2","Necklace",IF(MID(E1324,LEN(E1324)-2,1)="3","Bracelet",IF(MID(E1324,LEN(E1324)-2,1)="4","Ring",IF(MID(E1324,LEN(E1324)-2,1)="5","Anklet","")))))</x:f>
        <x:v>Bracelet</x:v>
      </x:c>
      <x:c r="G1324" s="194">
        <x:v>1</x:v>
      </x:c>
      <x:c r="H1324" s="448" t="s">
        <x:v>7755</x:v>
      </x:c>
    </x:row>
    <x:row r="1325" spans="3:8">
      <x:c r="C1325" s="396" t="s">
        <x:v>1841</x:v>
      </x:c>
      <x:c r="D1325" s="230" t="s">
        <x:v>4958</x:v>
      </x:c>
      <x:c r="E1325" s="195" t="s">
        <x:v>1841</x:v>
      </x:c>
      <x:c r="F1325" s="194" t="str">
        <x:f>IF(MID(E1325,LEN(E1325)-2,1)="1","Earring",IF(MID(E1325,LEN(E1325)-2,1)="2","Necklace",IF(MID(E1325,LEN(E1325)-2,1)="3","Bracelet",IF(MID(E1325,LEN(E1325)-2,1)="4","Ring",IF(MID(E1325,LEN(E1325)-2,1)="5","Anklet","")))))</x:f>
        <x:v>Bracelet</x:v>
      </x:c>
      <x:c r="G1325" s="194">
        <x:v>1</x:v>
      </x:c>
      <x:c r="H1325" s="448" t="s">
        <x:v>4958</x:v>
      </x:c>
    </x:row>
    <x:row r="1326" spans="3:8">
      <x:c r="C1326" s="396" t="s">
        <x:v>1900</x:v>
      </x:c>
      <x:c r="D1326" s="230" t="s">
        <x:v>4958</x:v>
      </x:c>
      <x:c r="E1326" s="195" t="s">
        <x:v>1900</x:v>
      </x:c>
      <x:c r="F1326" s="194" t="str">
        <x:f>IF(MID(E1326,LEN(E1326)-2,1)="1","Earring",IF(MID(E1326,LEN(E1326)-2,1)="2","Necklace",IF(MID(E1326,LEN(E1326)-2,1)="3","Bracelet",IF(MID(E1326,LEN(E1326)-2,1)="4","Ring",IF(MID(E1326,LEN(E1326)-2,1)="5","Anklet","")))))</x:f>
        <x:v>Ring</x:v>
      </x:c>
      <x:c r="G1326" s="194">
        <x:v>1</x:v>
      </x:c>
      <x:c r="H1326" s="448" t="s">
        <x:v>4958</x:v>
      </x:c>
    </x:row>
    <x:row r="1327" spans="3:8">
      <x:c r="C1327" s="396" t="s">
        <x:v>5649</x:v>
      </x:c>
      <x:c r="D1327" s="230" t="s">
        <x:v>4958</x:v>
      </x:c>
      <x:c r="E1327" s="1267" t="s">
        <x:v>5649</x:v>
      </x:c>
      <x:c r="F1327" s="1268" t="str">
        <x:f>IF(MID(E1327,LEN(E1327)-2,1)="1","Earring",IF(MID(E1327,LEN(E1327)-2,1)="2","Necklace",IF(MID(E1327,LEN(E1327)-2,1)="3","Bracelet",IF(MID(E1327,LEN(E1327)-2,1)="4","Ring",IF(MID(E1327,LEN(E1327)-2,1)="5","Anklet","")))))</x:f>
        <x:v>Earring</x:v>
      </x:c>
      <x:c r="G1327" s="1268">
        <x:v>1</x:v>
      </x:c>
      <x:c r="H1327" s="448" t="s">
        <x:v>4958</x:v>
      </x:c>
    </x:row>
    <x:row r="1328" spans="5:9">
      <x:c r="E1328" s="195" t="s">
        <x:v>6889</x:v>
      </x:c>
      <x:c r="F1328" s="194" t="str">
        <x:f>IF(MID(E1328,LEN(E1328)-2,1)="1","Earring",IF(MID(E1328,LEN(E1328)-2,1)="2","Necklace",IF(MID(E1328,LEN(E1328)-2,1)="3","Bracelet",IF(MID(E1328,LEN(E1328)-2,1)="4","Ring",IF(MID(E1328,LEN(E1328)-2,1)="5","Anklet","")))))</x:f>
        <x:v>Earring</x:v>
      </x:c>
      <x:c r="G1328" s="194">
        <x:v>1</x:v>
      </x:c>
      <x:c r="H1328" s="448" t="s">
        <x:v>4958</x:v>
      </x:c>
      <x:c r="I1328" s="162" t="s">
        <x:v>2124</x:v>
      </x:c>
    </x:row>
    <x:row r="1329" spans="1:8">
      <x:c r="A1329" s="397">
        <x:v>46036</x:v>
      </x:c>
      <x:c r="B1329" s="230" t="s">
        <x:v>7762</x:v>
      </x:c>
      <x:c r="C1329" s="396" t="s">
        <x:v>3279</x:v>
      </x:c>
      <x:c r="D1329" s="230" t="s">
        <x:v>7755</x:v>
      </x:c>
      <x:c r="E1329" s="195" t="s">
        <x:v>3279</x:v>
      </x:c>
      <x:c r="F1329" s="194" t="str">
        <x:f>IF(MID(E1329,LEN(E1329)-2,1)="1","Earring",IF(MID(E1329,LEN(E1329)-2,1)="2","Necklace",IF(MID(E1329,LEN(E1329)-2,1)="3","Bracelet",IF(MID(E1329,LEN(E1329)-2,1)="4","Ring",IF(MID(E1329,LEN(E1329)-2,1)="5","Anklet","")))))</x:f>
        <x:v>Bracelet</x:v>
      </x:c>
      <x:c r="G1329" s="194">
        <x:v>1</x:v>
      </x:c>
      <x:c r="H1329" s="448" t="s">
        <x:v>7755</x:v>
      </x:c>
    </x:row>
    <x:row r="1330" spans="3:8">
      <x:c r="C1330" s="396" t="s">
        <x:v>6675</x:v>
      </x:c>
      <x:c r="D1330" s="230" t="s">
        <x:v>7755</x:v>
      </x:c>
      <x:c r="E1330" s="195" t="s">
        <x:v>6675</x:v>
      </x:c>
      <x:c r="F1330" s="194" t="str">
        <x:f>IF(MID(E1330,LEN(E1330)-2,1)="1","Earring",IF(MID(E1330,LEN(E1330)-2,1)="2","Necklace",IF(MID(E1330,LEN(E1330)-2,1)="3","Bracelet",IF(MID(E1330,LEN(E1330)-2,1)="4","Ring",IF(MID(E1330,LEN(E1330)-2,1)="5","Anklet","")))))</x:f>
        <x:v>Earring</x:v>
      </x:c>
      <x:c r="G1330" s="194">
        <x:v>1</x:v>
      </x:c>
      <x:c r="H1330" s="448" t="s">
        <x:v>7755</x:v>
      </x:c>
    </x:row>
    <x:row r="1331" spans="1:8">
      <x:c r="A1331" s="397">
        <x:v>46037</x:v>
      </x:c>
      <x:c r="B1331" s="230" t="s">
        <x:v>7753</x:v>
      </x:c>
      <x:c r="C1331" s="396" t="s">
        <x:v>3396</x:v>
      </x:c>
      <x:c r="D1331" s="230" t="s">
        <x:v>4958</x:v>
      </x:c>
      <x:c r="E1331" s="195" t="s">
        <x:v>3396</x:v>
      </x:c>
      <x:c r="F1331" s="194" t="str">
        <x:f>IF(MID(E1331,LEN(E1331)-2,1)="1","Earring",IF(MID(E1331,LEN(E1331)-2,1)="2","Necklace",IF(MID(E1331,LEN(E1331)-2,1)="3","Bracelet",IF(MID(E1331,LEN(E1331)-2,1)="4","Ring",IF(MID(E1331,LEN(E1331)-2,1)="5","Anklet","")))))</x:f>
        <x:v>Earring</x:v>
      </x:c>
      <x:c r="G1331" s="194">
        <x:v>1</x:v>
      </x:c>
      <x:c r="H1331" s="448" t="s">
        <x:v>4958</x:v>
      </x:c>
    </x:row>
    <x:row r="1332" spans="3:8">
      <x:c r="C1332" s="396" t="s">
        <x:v>4749</x:v>
      </x:c>
      <x:c r="D1332" s="230" t="s">
        <x:v>7755</x:v>
      </x:c>
      <x:c r="E1332" s="355" t="s">
        <x:v>4749</x:v>
      </x:c>
      <x:c r="F1332" s="356" t="str">
        <x:f>IF(MID(E1332,LEN(E1332)-2,1)="1","Earring",IF(MID(E1332,LEN(E1332)-2,1)="2","Necklace",IF(MID(E1332,LEN(E1332)-2,1)="3","Bracelet",IF(MID(E1332,LEN(E1332)-2,1)="4","Ring",IF(MID(E1332,LEN(E1332)-2,1)="5","Anklet","")))))</x:f>
        <x:v>Earring</x:v>
      </x:c>
      <x:c r="G1332" s="356">
        <x:v>1</x:v>
      </x:c>
      <x:c r="H1332" s="448" t="s">
        <x:v>7755</x:v>
      </x:c>
    </x:row>
    <x:row r="1333" spans="3:8">
      <x:c r="C1333" s="396" t="s">
        <x:v>4536</x:v>
      </x:c>
      <x:c r="D1333" s="230" t="s">
        <x:v>4958</x:v>
      </x:c>
      <x:c r="E1333" s="233" t="s">
        <x:v>2133</x:v>
      </x:c>
      <x:c r="F1333" s="234" t="str">
        <x:f>IF(MID(E1333,LEN(E1333)-2,1)="1","Earring",IF(MID(E1333,LEN(E1333)-2,1)="2","Necklace",IF(MID(E1333,LEN(E1333)-2,1)="3","Bracelet",IF(MID(E1333,LEN(E1333)-2,1)="4","Ring",IF(MID(E1333,LEN(E1333)-2,1)="5","Anklet","")))))</x:f>
        <x:v>Ring</x:v>
      </x:c>
      <x:c r="G1333" s="234">
        <x:v>1</x:v>
      </x:c>
      <x:c r="H1333" s="448" t="s">
        <x:v>4958</x:v>
      </x:c>
    </x:row>
    <x:row r="1334" spans="3:8">
      <x:c r="C1334" s="396" t="s">
        <x:v>4324</x:v>
      </x:c>
      <x:c r="D1334" s="230" t="s">
        <x:v>4958</x:v>
      </x:c>
      <x:c r="E1334" s="195" t="s">
        <x:v>4324</x:v>
      </x:c>
      <x:c r="F1334" s="194" t="str">
        <x:f>IF(MID(E1334,LEN(E1334)-2,1)="1","Earring",IF(MID(E1334,LEN(E1334)-2,1)="2","Necklace",IF(MID(E1334,LEN(E1334)-2,1)="3","Bracelet",IF(MID(E1334,LEN(E1334)-2,1)="4","Ring",IF(MID(E1334,LEN(E1334)-2,1)="5","Anklet","")))))</x:f>
        <x:v>Ring</x:v>
      </x:c>
      <x:c r="G1334" s="194">
        <x:v>1</x:v>
      </x:c>
      <x:c r="H1334" s="448" t="s">
        <x:v>4958</x:v>
      </x:c>
    </x:row>
    <x:row r="1335" spans="1:8">
      <x:c r="A1335" s="397">
        <x:v>46038</x:v>
      </x:c>
      <x:c r="B1335" s="230" t="s">
        <x:v>7716</x:v>
      </x:c>
      <x:c r="C1335" s="396" t="s">
        <x:v>6202</x:v>
      </x:c>
      <x:c r="D1335" s="230" t="s">
        <x:v>7755</x:v>
      </x:c>
      <x:c r="E1335" s="195" t="s">
        <x:v>6202</x:v>
      </x:c>
      <x:c r="F1335" s="194" t="str">
        <x:f>IF(MID(E1335,LEN(E1335)-2,1)="1","Earring",IF(MID(E1335,LEN(E1335)-2,1)="2","Necklace",IF(MID(E1335,LEN(E1335)-2,1)="3","Bracelet",IF(MID(E1335,LEN(E1335)-2,1)="4","Ring",IF(MID(E1335,LEN(E1335)-2,1)="5","Anklet","")))))</x:f>
        <x:v>Necklace</x:v>
      </x:c>
      <x:c r="G1335" s="194">
        <x:v>1</x:v>
      </x:c>
      <x:c r="H1335" s="448" t="s">
        <x:v>7755</x:v>
      </x:c>
    </x:row>
    <x:row r="1336" spans="3:8">
      <x:c r="C1336" s="396" t="s">
        <x:v>6147</x:v>
      </x:c>
      <x:c r="D1336" s="230" t="s">
        <x:v>4958</x:v>
      </x:c>
      <x:c r="E1336" s="355" t="s">
        <x:v>6147</x:v>
      </x:c>
      <x:c r="F1336" s="356" t="str">
        <x:f>IF(MID(E1336,LEN(E1336)-2,1)="1","Earring",IF(MID(E1336,LEN(E1336)-2,1)="2","Necklace",IF(MID(E1336,LEN(E1336)-2,1)="3","Bracelet",IF(MID(E1336,LEN(E1336)-2,1)="4","Ring",IF(MID(E1336,LEN(E1336)-2,1)="5","Anklet","")))))</x:f>
        <x:v>Earring</x:v>
      </x:c>
      <x:c r="G1336" s="356">
        <x:v>1</x:v>
      </x:c>
      <x:c r="H1336" s="448" t="s">
        <x:v>4958</x:v>
      </x:c>
    </x:row>
    <x:row r="1337" spans="3:8">
      <x:c r="C1337" s="396" t="s">
        <x:v>6614</x:v>
      </x:c>
      <x:c r="D1337" s="230" t="s">
        <x:v>7755</x:v>
      </x:c>
      <x:c r="E1337" s="195" t="s">
        <x:v>6614</x:v>
      </x:c>
      <x:c r="F1337" s="194" t="str">
        <x:f>IF(MID(E1337,LEN(E1337)-2,1)="1","Earring",IF(MID(E1337,LEN(E1337)-2,1)="2","Necklace",IF(MID(E1337,LEN(E1337)-2,1)="3","Bracelet",IF(MID(E1337,LEN(E1337)-2,1)="4","Ring",IF(MID(E1337,LEN(E1337)-2,1)="5","Anklet","")))))</x:f>
        <x:v>Necklace</x:v>
      </x:c>
      <x:c r="G1337" s="194">
        <x:v>1</x:v>
      </x:c>
      <x:c r="H1337" s="448" t="s">
        <x:v>7755</x:v>
      </x:c>
    </x:row>
    <x:row r="1338" spans="1:8">
      <x:c r="A1338" s="397">
        <x:v>46039</x:v>
      </x:c>
      <x:c r="B1338" s="230" t="s">
        <x:v>7734</x:v>
      </x:c>
      <x:c r="C1338" s="396" t="s">
        <x:v>8863</x:v>
      </x:c>
      <x:c r="D1338" s="230" t="s">
        <x:v>4958</x:v>
      </x:c>
      <x:c r="E1338" s="233" t="s">
        <x:v>8863</x:v>
      </x:c>
      <x:c r="F1338" s="188" t="s">
        <x:v>6843</x:v>
      </x:c>
      <x:c r="G1338" s="234">
        <x:v>1</x:v>
      </x:c>
      <x:c r="H1338" s="448" t="s">
        <x:v>4958</x:v>
      </x:c>
    </x:row>
    <x:row r="1339" spans="3:8">
      <x:c r="C1339" s="396" t="s">
        <x:v>4786</x:v>
      </x:c>
      <x:c r="D1339" s="230" t="s">
        <x:v>4958</x:v>
      </x:c>
      <x:c r="E1339" s="233" t="s">
        <x:v>4786</x:v>
      </x:c>
      <x:c r="F1339" s="234" t="str">
        <x:f>IF(MID(E1339,LEN(E1339)-2,1)="1","Earring",IF(MID(E1339,LEN(E1339)-2,1)="2","Necklace",IF(MID(E1339,LEN(E1339)-2,1)="3","Bracelet",IF(MID(E1339,LEN(E1339)-2,1)="4","Ring",IF(MID(E1339,LEN(E1339)-2,1)="5","Anklet","")))))</x:f>
        <x:v>Necklace</x:v>
      </x:c>
      <x:c r="G1339" s="234">
        <x:v>1</x:v>
      </x:c>
      <x:c r="H1339" s="448" t="s">
        <x:v>4958</x:v>
      </x:c>
    </x:row>
    <x:row r="1340" spans="3:8">
      <x:c r="C1340" s="396" t="s">
        <x:v>6280</x:v>
      </x:c>
      <x:c r="D1340" s="230" t="s">
        <x:v>7755</x:v>
      </x:c>
      <x:c r="E1340" s="357" t="s">
        <x:v>6280</x:v>
      </x:c>
      <x:c r="F1340" s="358" t="str">
        <x:f>IF(MID(E1340,LEN(E1340)-2,1)="1","Earring",IF(MID(E1340,LEN(E1340)-2,1)="2","Necklace",IF(MID(E1340,LEN(E1340)-2,1)="3","Bracelet",IF(MID(E1340,LEN(E1340)-2,1)="4","Ring",IF(MID(E1340,LEN(E1340)-2,1)="5","Anklet","")))))</x:f>
        <x:v>Ring</x:v>
      </x:c>
      <x:c r="G1340" s="358">
        <x:v>1</x:v>
      </x:c>
      <x:c r="H1340" s="448" t="s">
        <x:v>7755</x:v>
      </x:c>
    </x:row>
    <x:row r="1341" spans="3:8">
      <x:c r="C1341" s="396" t="s">
        <x:v>9092</x:v>
      </x:c>
      <x:c r="D1341" s="230" t="s">
        <x:v>7755</x:v>
      </x:c>
      <x:c r="E1341" s="460" t="s">
        <x:v>9092</x:v>
      </x:c>
      <x:c r="F1341" s="461" t="str">
        <x:f>IF(MID(E1341,LEN(E1341)-2,1)="1","Earring",IF(MID(E1341,LEN(E1341)-2,1)="2","Necklace",IF(MID(E1341,LEN(E1341)-2,1)="3","Bracelet",IF(MID(E1341,LEN(E1341)-2,1)="4","Ring",IF(MID(E1341,LEN(E1341)-2,1)="5","Anklet","")))))</x:f>
        <x:v>Bracelet</x:v>
      </x:c>
      <x:c r="G1341" s="461">
        <x:v>1</x:v>
      </x:c>
      <x:c r="H1341" s="448" t="s">
        <x:v>7755</x:v>
      </x:c>
    </x:row>
    <x:row r="1342" spans="3:8">
      <x:c r="C1342" s="396" t="s">
        <x:v>8178</x:v>
      </x:c>
      <x:c r="D1342" s="230" t="s">
        <x:v>4958</x:v>
      </x:c>
      <x:c r="E1342" s="460" t="s">
        <x:v>8178</x:v>
      </x:c>
      <x:c r="F1342" s="461" t="str">
        <x:f>IF(MID(E1342,LEN(E1342)-2,1)="1","Earring",IF(MID(E1342,LEN(E1342)-2,1)="2","Necklace",IF(MID(E1342,LEN(E1342)-2,1)="3","Bracelet",IF(MID(E1342,LEN(E1342)-2,1)="4","Ring",IF(MID(E1342,LEN(E1342)-2,1)="5","Anklet","")))))</x:f>
        <x:v>Bracelet</x:v>
      </x:c>
      <x:c r="G1342" s="461">
        <x:v>1</x:v>
      </x:c>
      <x:c r="H1342" s="448" t="s">
        <x:v>4958</x:v>
      </x:c>
    </x:row>
    <x:row r="1343" spans="3:8">
      <x:c r="C1343" s="396" t="s">
        <x:v>6189</x:v>
      </x:c>
      <x:c r="D1343" s="230" t="s">
        <x:v>4958</x:v>
      </x:c>
      <x:c r="E1343" s="195" t="s">
        <x:v>6189</x:v>
      </x:c>
      <x:c r="F1343" s="194" t="str">
        <x:f>IF(MID(E1343,LEN(E1343)-2,1)="1","Earring",IF(MID(E1343,LEN(E1343)-2,1)="2","Necklace",IF(MID(E1343,LEN(E1343)-2,1)="3","Bracelet",IF(MID(E1343,LEN(E1343)-2,1)="4","Ring",IF(MID(E1343,LEN(E1343)-2,1)="5","Anklet","")))))</x:f>
        <x:v>Earring</x:v>
      </x:c>
      <x:c r="G1343" s="194">
        <x:v>1</x:v>
      </x:c>
      <x:c r="H1343" s="448" t="s">
        <x:v>4958</x:v>
      </x:c>
    </x:row>
    <x:row r="1344" spans="3:8">
      <x:c r="C1344" s="396" t="s">
        <x:v>4642</x:v>
      </x:c>
      <x:c r="D1344" s="230" t="s">
        <x:v>4958</x:v>
      </x:c>
      <x:c r="E1344" s="359" t="s">
        <x:v>4642</x:v>
      </x:c>
      <x:c r="F1344" s="360" t="str">
        <x:f>IF(MID(E1344,LEN(E1344)-2,1)="1","Earring",IF(MID(E1344,LEN(E1344)-2,1)="2","Necklace",IF(MID(E1344,LEN(E1344)-2,1)="3","Bracelet",IF(MID(E1344,LEN(E1344)-2,1)="4","Ring",IF(MID(E1344,LEN(E1344)-2,1)="5","Anklet","")))))</x:f>
        <x:v>Ring</x:v>
      </x:c>
      <x:c r="G1344" s="360">
        <x:v>1</x:v>
      </x:c>
      <x:c r="H1344" s="448" t="s">
        <x:v>4958</x:v>
      </x:c>
    </x:row>
    <x:row r="1345" spans="3:8">
      <x:c r="C1345" s="396" t="s">
        <x:v>6680</x:v>
      </x:c>
      <x:c r="D1345" s="230" t="s">
        <x:v>7755</x:v>
      </x:c>
      <x:c r="E1345" s="195" t="s">
        <x:v>6680</x:v>
      </x:c>
      <x:c r="F1345" s="194" t="s">
        <x:v>2999</x:v>
      </x:c>
      <x:c r="G1345" s="194">
        <x:v>1</x:v>
      </x:c>
      <x:c r="H1345" s="448" t="s">
        <x:v>7755</x:v>
      </x:c>
    </x:row>
    <x:row r="1346" spans="1:8">
      <x:c r="A1346" s="397">
        <x:v>46040</x:v>
      </x:c>
      <x:c r="B1346" s="230" t="s">
        <x:v>7772</x:v>
      </x:c>
      <x:c r="C1346" s="396" t="s">
        <x:v>5842</x:v>
      </x:c>
      <x:c r="D1346" s="230" t="s">
        <x:v>7755</x:v>
      </x:c>
      <x:c r="E1346" s="535" t="s">
        <x:v>5842</x:v>
      </x:c>
      <x:c r="F1346" s="536" t="str">
        <x:f>IF(MID(E1346,LEN(E1346)-2,1)="1","Earring",IF(MID(E1346,LEN(E1346)-2,1)="2","Necklace",IF(MID(E1346,LEN(E1346)-2,1)="3","Bracelet",IF(MID(E1346,LEN(E1346)-2,1)="4","Ring",IF(MID(E1346,LEN(E1346)-2,1)="5","Anklet","")))))</x:f>
        <x:v>Ring</x:v>
      </x:c>
      <x:c r="G1346" s="536">
        <x:v>1</x:v>
      </x:c>
      <x:c r="H1346" s="448" t="s">
        <x:v>7755</x:v>
      </x:c>
    </x:row>
    <x:row r="1347" spans="3:8">
      <x:c r="C1347" s="396" t="s">
        <x:v>2016</x:v>
      </x:c>
      <x:c r="D1347" s="230" t="s">
        <x:v>4958</x:v>
      </x:c>
      <x:c r="E1347" s="195" t="s">
        <x:v>2016</x:v>
      </x:c>
      <x:c r="F1347" s="194" t="s">
        <x:v>2999</x:v>
      </x:c>
      <x:c r="G1347" s="194">
        <x:v>1</x:v>
      </x:c>
      <x:c r="H1347" s="448" t="s">
        <x:v>4958</x:v>
      </x:c>
    </x:row>
    <x:row r="1348" spans="3:8">
      <x:c r="C1348" s="396" t="s">
        <x:v>6747</x:v>
      </x:c>
      <x:c r="D1348" s="230" t="s">
        <x:v>7755</x:v>
      </x:c>
      <x:c r="E1348" s="355" t="s">
        <x:v>6747</x:v>
      </x:c>
      <x:c r="F1348" s="204" t="s">
        <x:v>567</x:v>
      </x:c>
      <x:c r="G1348" s="356">
        <x:v>1</x:v>
      </x:c>
      <x:c r="H1348" s="448" t="s">
        <x:v>7755</x:v>
      </x:c>
    </x:row>
    <x:row r="1349" spans="3:8">
      <x:c r="C1349" s="396" t="s">
        <x:v>5756</x:v>
      </x:c>
      <x:c r="D1349" s="230" t="s">
        <x:v>7755</x:v>
      </x:c>
      <x:c r="E1349" s="195" t="s">
        <x:v>5756</x:v>
      </x:c>
      <x:c r="F1349" s="194" t="str">
        <x:f>IF(MID(E1349,LEN(E1349)-2,1)="1","Earring",IF(MID(E1349,LEN(E1349)-2,1)="2","Necklace",IF(MID(E1349,LEN(E1349)-2,1)="3","Bracelet",IF(MID(E1349,LEN(E1349)-2,1)="4","Ring",IF(MID(E1349,LEN(E1349)-2,1)="5","Anklet","")))))</x:f>
        <x:v>Necklace</x:v>
      </x:c>
      <x:c r="G1349" s="194">
        <x:v>1</x:v>
      </x:c>
      <x:c r="H1349" s="448" t="s">
        <x:v>7755</x:v>
      </x:c>
    </x:row>
    <x:row r="1350" spans="3:8">
      <x:c r="C1350" s="396" t="s">
        <x:v>4493</x:v>
      </x:c>
      <x:c r="D1350" s="230" t="s">
        <x:v>7755</x:v>
      </x:c>
      <x:c r="E1350" s="233" t="s">
        <x:v>4493</x:v>
      </x:c>
      <x:c r="F1350" s="234" t="s">
        <x:v>6843</x:v>
      </x:c>
      <x:c r="G1350" s="234">
        <x:v>1</x:v>
      </x:c>
      <x:c r="H1350" s="448" t="s">
        <x:v>7755</x:v>
      </x:c>
    </x:row>
    <x:row r="1351" spans="1:8">
      <x:c r="A1351" s="397">
        <x:v>46041</x:v>
      </x:c>
      <x:c r="B1351" s="230" t="s">
        <x:v>7737</x:v>
      </x:c>
      <x:c r="C1351" s="396" t="s">
        <x:v>6910</x:v>
      </x:c>
      <x:c r="D1351" s="230" t="s">
        <x:v>4958</x:v>
      </x:c>
      <x:c r="E1351" s="233" t="s">
        <x:v>6910</x:v>
      </x:c>
      <x:c r="F1351" s="234" t="str">
        <x:f>IF(MID(E1351,LEN(E1351)-2,1)="1","Earring",IF(MID(E1351,LEN(E1351)-2,1)="2","Necklace",IF(MID(E1351,LEN(E1351)-2,1)="3","Bracelet",IF(MID(E1351,LEN(E1351)-2,1)="4","Ring",IF(MID(E1351,LEN(E1351)-2,1)="5","Anklet","")))))</x:f>
        <x:v>Bracelet</x:v>
      </x:c>
      <x:c r="G1351" s="234">
        <x:v>1</x:v>
      </x:c>
      <x:c r="H1351" s="448" t="s">
        <x:v>4958</x:v>
      </x:c>
    </x:row>
    <x:row r="1352" spans="3:8">
      <x:c r="C1352" s="396" t="s">
        <x:v>6249</x:v>
      </x:c>
      <x:c r="D1352" s="230" t="s">
        <x:v>4958</x:v>
      </x:c>
      <x:c r="E1352" s="359" t="s">
        <x:v>6249</x:v>
      </x:c>
      <x:c r="F1352" s="360" t="s">
        <x:v>2999</x:v>
      </x:c>
      <x:c r="G1352" s="360">
        <x:v>1</x:v>
      </x:c>
      <x:c r="H1352" s="448" t="s">
        <x:v>4958</x:v>
      </x:c>
    </x:row>
    <x:row r="1353" spans="3:8">
      <x:c r="C1353" s="396" t="s">
        <x:v>6132</x:v>
      </x:c>
      <x:c r="D1353" s="230" t="s">
        <x:v>7755</x:v>
      </x:c>
      <x:c r="E1353" s="355" t="s">
        <x:v>6132</x:v>
      </x:c>
      <x:c r="F1353" s="356" t="str">
        <x:f>IF(MID(E1353,LEN(E1353)-2,1)="1","Earring",IF(MID(E1353,LEN(E1353)-2,1)="2","Necklace",IF(MID(E1353,LEN(E1353)-2,1)="3","Bracelet",IF(MID(E1353,LEN(E1353)-2,1)="4","Ring",IF(MID(E1353,LEN(E1353)-2,1)="5","Anklet","")))))</x:f>
        <x:v>Necklace</x:v>
      </x:c>
      <x:c r="G1353" s="356">
        <x:v>1</x:v>
      </x:c>
      <x:c r="H1353" s="448" t="s">
        <x:v>7755</x:v>
      </x:c>
    </x:row>
    <x:row r="1354" spans="3:8">
      <x:c r="C1354" s="396" t="s">
        <x:v>8929</x:v>
      </x:c>
      <x:c r="D1354" s="230" t="s">
        <x:v>4958</x:v>
      </x:c>
      <x:c r="E1354" s="233" t="s">
        <x:v>8929</x:v>
      </x:c>
      <x:c r="F1354" s="234" t="s">
        <x:v>2999</x:v>
      </x:c>
      <x:c r="G1354" s="234">
        <x:v>1</x:v>
      </x:c>
      <x:c r="H1354" s="448" t="s">
        <x:v>4958</x:v>
      </x:c>
    </x:row>
    <x:row r="1355" spans="1:8">
      <x:c r="A1355" s="397">
        <x:v>46042</x:v>
      </x:c>
      <x:c r="B1355" s="230" t="s">
        <x:v>7779</x:v>
      </x:c>
      <x:c r="C1355" s="396" t="s">
        <x:v>6737</x:v>
      </x:c>
      <x:c r="D1355" s="230" t="s">
        <x:v>7755</x:v>
      </x:c>
      <x:c r="E1355" s="195" t="s">
        <x:v>6737</x:v>
      </x:c>
      <x:c r="F1355" s="194" t="str">
        <x:f>IF(MID(E1355,LEN(E1355)-2,1)="1","Earring",IF(MID(E1355,LEN(E1355)-2,1)="2","Necklace",IF(MID(E1355,LEN(E1355)-2,1)="3","Bracelet",IF(MID(E1355,LEN(E1355)-2,1)="4","Ring",IF(MID(E1355,LEN(E1355)-2,1)="5","Anklet","")))))</x:f>
        <x:v>Necklace</x:v>
      </x:c>
      <x:c r="G1355" s="194">
        <x:v>1</x:v>
      </x:c>
      <x:c r="H1355" s="448" t="s">
        <x:v>7755</x:v>
      </x:c>
    </x:row>
    <x:row r="1356" spans="1:8">
      <x:c r="A1356" s="397">
        <x:v>46043</x:v>
      </x:c>
      <x:c r="B1356" s="230" t="s">
        <x:v>7762</x:v>
      </x:c>
      <x:c r="C1356" s="396" t="s">
        <x:v>6249</x:v>
      </x:c>
      <x:c r="D1356" s="230" t="s">
        <x:v>7755</x:v>
      </x:c>
      <x:c r="E1356" s="195" t="s">
        <x:v>6249</x:v>
      </x:c>
      <x:c r="F1356" s="194" t="s">
        <x:v>2999</x:v>
      </x:c>
      <x:c r="G1356" s="194">
        <x:v>1</x:v>
      </x:c>
      <x:c r="H1356" s="448" t="s">
        <x:v>7755</x:v>
      </x:c>
    </x:row>
    <x:row r="1357" spans="3:8">
      <x:c r="C1357" s="396" t="s">
        <x:v>6607</x:v>
      </x:c>
      <x:c r="D1357" s="230" t="s">
        <x:v>4958</x:v>
      </x:c>
      <x:c r="E1357" s="492" t="s">
        <x:v>6607</x:v>
      </x:c>
      <x:c r="F1357" s="493" t="str">
        <x:f>IF(MID(E1357,LEN(E1357)-2,1)="1","Earring",IF(MID(E1357,LEN(E1357)-2,1)="2","Necklace",IF(MID(E1357,LEN(E1357)-2,1)="3","Bracelet",IF(MID(E1357,LEN(E1357)-2,1)="4","Ring",IF(MID(E1357,LEN(E1357)-2,1)="5","Anklet","")))))</x:f>
        <x:v>Earring</x:v>
      </x:c>
      <x:c r="G1357" s="493">
        <x:v>1</x:v>
      </x:c>
      <x:c r="H1357" s="448" t="s">
        <x:v>4958</x:v>
      </x:c>
    </x:row>
    <x:row r="1358" spans="3:8">
      <x:c r="C1358" s="396" t="s">
        <x:v>6952</x:v>
      </x:c>
      <x:c r="D1358" s="230" t="s">
        <x:v>7755</x:v>
      </x:c>
      <x:c r="E1358" s="195" t="s">
        <x:v>6952</x:v>
      </x:c>
      <x:c r="F1358" s="194" t="str">
        <x:f>IF(MID(E1358,LEN(E1358)-2,1)="1","Earring",IF(MID(E1358,LEN(E1358)-2,1)="2","Necklace",IF(MID(E1358,LEN(E1358)-2,1)="3","Bracelet",IF(MID(E1358,LEN(E1358)-2,1)="4","Ring",IF(MID(E1358,LEN(E1358)-2,1)="5","Anklet","")))))</x:f>
        <x:v>Earring</x:v>
      </x:c>
      <x:c r="G1358" s="194">
        <x:v>1</x:v>
      </x:c>
      <x:c r="H1358" s="448" t="s">
        <x:v>7755</x:v>
      </x:c>
    </x:row>
    <x:row r="1359" spans="3:8">
      <x:c r="C1359" s="396" t="s">
        <x:v>3459</x:v>
      </x:c>
      <x:c r="D1359" s="230" t="s">
        <x:v>4958</x:v>
      </x:c>
      <x:c r="E1359" s="195" t="s">
        <x:v>3459</x:v>
      </x:c>
      <x:c r="F1359" s="194" t="str">
        <x:f>IF(MID(E1359,LEN(E1359)-2,1)="1","Earring",IF(MID(E1359,LEN(E1359)-2,1)="2","Necklace",IF(MID(E1359,LEN(E1359)-2,1)="3","Bracelet",IF(MID(E1359,LEN(E1359)-2,1)="4","Ring",IF(MID(E1359,LEN(E1359)-2,1)="5","Anklet","")))))</x:f>
        <x:v>Earring</x:v>
      </x:c>
      <x:c r="G1359" s="194">
        <x:v>2</x:v>
      </x:c>
      <x:c r="H1359" s="448" t="s">
        <x:v>4958</x:v>
      </x:c>
    </x:row>
    <x:row r="1360" spans="3:8">
      <x:c r="C1360" s="396" t="s">
        <x:v>3371</x:v>
      </x:c>
      <x:c r="D1360" s="230" t="s">
        <x:v>7755</x:v>
      </x:c>
      <x:c r="E1360" s="195" t="s">
        <x:v>3371</x:v>
      </x:c>
      <x:c r="F1360" s="194" t="str">
        <x:f>IF(MID(E1360,LEN(E1360)-2,1)="1","Earring",IF(MID(E1360,LEN(E1360)-2,1)="2","Necklace",IF(MID(E1360,LEN(E1360)-2,1)="3","Bracelet",IF(MID(E1360,LEN(E1360)-2,1)="4","Ring",IF(MID(E1360,LEN(E1360)-2,1)="5","Anklet","")))))</x:f>
        <x:v>Earring</x:v>
      </x:c>
      <x:c r="G1360" s="194">
        <x:v>1</x:v>
      </x:c>
      <x:c r="H1360" s="448" t="s">
        <x:v>7755</x:v>
      </x:c>
    </x:row>
    <x:row r="1361" spans="3:8">
      <x:c r="C1361" s="396" t="s">
        <x:v>3303</x:v>
      </x:c>
      <x:c r="D1361" s="230" t="s">
        <x:v>7755</x:v>
      </x:c>
      <x:c r="E1361" s="195" t="s">
        <x:v>3303</x:v>
      </x:c>
      <x:c r="F1361" s="194" t="str">
        <x:f>IF(MID(E1361,LEN(E1361)-2,1)="1","Earring",IF(MID(E1361,LEN(E1361)-2,1)="2","Necklace",IF(MID(E1361,LEN(E1361)-2,1)="3","Bracelet",IF(MID(E1361,LEN(E1361)-2,1)="4","Ring",IF(MID(E1361,LEN(E1361)-2,1)="5","Anklet","")))))</x:f>
        <x:v>Earring</x:v>
      </x:c>
      <x:c r="G1361" s="194">
        <x:v>1</x:v>
      </x:c>
      <x:c r="H1361" s="448" t="s">
        <x:v>7755</x:v>
      </x:c>
    </x:row>
    <x:row r="1362" spans="3:8">
      <x:c r="C1362" s="396" t="s">
        <x:v>3428</x:v>
      </x:c>
      <x:c r="D1362" s="230" t="s">
        <x:v>4958</x:v>
      </x:c>
      <x:c r="E1362" s="500" t="s">
        <x:v>3428</x:v>
      </x:c>
      <x:c r="F1362" s="501" t="str">
        <x:f>IF(MID(E1362,LEN(E1362)-2,1)="1","Earring",IF(MID(E1362,LEN(E1362)-2,1)="2","Necklace",IF(MID(E1362,LEN(E1362)-2,1)="3","Bracelet",IF(MID(E1362,LEN(E1362)-2,1)="4","Ring",IF(MID(E1362,LEN(E1362)-2,1)="5","Anklet","")))))</x:f>
        <x:v>Necklace</x:v>
      </x:c>
      <x:c r="G1362" s="501">
        <x:v>1</x:v>
      </x:c>
      <x:c r="H1362" s="448" t="s">
        <x:v>4958</x:v>
      </x:c>
    </x:row>
    <x:row r="1363" spans="3:8">
      <x:c r="C1363" s="396" t="s">
        <x:v>9018</x:v>
      </x:c>
      <x:c r="D1363" s="230" t="s">
        <x:v>7755</x:v>
      </x:c>
      <x:c r="E1363" s="1271" t="s">
        <x:v>9018</x:v>
      </x:c>
      <x:c r="F1363" s="1272" t="str">
        <x:f>IF(MID(E1363,LEN(E1363)-2,1)="1","Earring",IF(MID(E1363,LEN(E1363)-2,1)="2","Necklace",IF(MID(E1363,LEN(E1363)-2,1)="3","Bracelet",IF(MID(E1363,LEN(E1363)-2,1)="4","Ring",IF(MID(E1363,LEN(E1363)-2,1)="5","Anklet","")))))</x:f>
        <x:v>Necklace</x:v>
      </x:c>
      <x:c r="G1363" s="1272">
        <x:v>1</x:v>
      </x:c>
      <x:c r="H1363" s="448" t="s">
        <x:v>7755</x:v>
      </x:c>
    </x:row>
    <x:row r="1364" spans="1:8">
      <x:c r="A1364" s="397">
        <x:v>46044</x:v>
      </x:c>
      <x:c r="B1364" s="230" t="s">
        <x:v>7753</x:v>
      </x:c>
      <x:c r="C1364" s="396" t="s">
        <x:v>8830</x:v>
      </x:c>
      <x:c r="D1364" s="230" t="s">
        <x:v>7755</x:v>
      </x:c>
      <x:c r="E1364" s="195" t="s">
        <x:v>8830</x:v>
      </x:c>
      <x:c r="F1364" s="194" t="str">
        <x:f>IF(MID(E1364,LEN(E1364)-2,1)="1","Earring",IF(MID(E1364,LEN(E1364)-2,1)="2","Necklace",IF(MID(E1364,LEN(E1364)-2,1)="3","Bracelet",IF(MID(E1364,LEN(E1364)-2,1)="4","Ring",IF(MID(E1364,LEN(E1364)-2,1)="5","Anklet","")))))</x:f>
        <x:v>Necklace</x:v>
      </x:c>
      <x:c r="G1364" s="194">
        <x:v>1</x:v>
      </x:c>
      <x:c r="H1364" s="448" t="s">
        <x:v>7755</x:v>
      </x:c>
    </x:row>
    <x:row r="1365" spans="3:8">
      <x:c r="C1365" s="396" t="s">
        <x:v>4327</x:v>
      </x:c>
      <x:c r="D1365" s="230" t="s">
        <x:v>7755</x:v>
      </x:c>
      <x:c r="E1365" s="195" t="s">
        <x:v>4327</x:v>
      </x:c>
      <x:c r="F1365" s="194" t="str">
        <x:f>IF(MID(E1365,LEN(E1365)-2,1)="1","Earring",IF(MID(E1365,LEN(E1365)-2,1)="2","Necklace",IF(MID(E1365,LEN(E1365)-2,1)="3","Bracelet",IF(MID(E1365,LEN(E1365)-2,1)="4","Ring",IF(MID(E1365,LEN(E1365)-2,1)="5","Anklet","")))))</x:f>
        <x:v>Earring</x:v>
      </x:c>
      <x:c r="G1365" s="194">
        <x:v>1</x:v>
      </x:c>
      <x:c r="H1365" s="448" t="s">
        <x:v>7755</x:v>
      </x:c>
    </x:row>
    <x:row r="1366" spans="3:8">
      <x:c r="C1366" s="396" t="s">
        <x:v>6591</x:v>
      </x:c>
      <x:c r="D1366" s="230" t="s">
        <x:v>7755</x:v>
      </x:c>
      <x:c r="E1366" s="195" t="s">
        <x:v>6591</x:v>
      </x:c>
      <x:c r="F1366" s="194" t="str">
        <x:f>IF(MID(E1366,LEN(E1366)-2,1)="1","Earring",IF(MID(E1366,LEN(E1366)-2,1)="2","Necklace",IF(MID(E1366,LEN(E1366)-2,1)="3","Bracelet",IF(MID(E1366,LEN(E1366)-2,1)="4","Ring",IF(MID(E1366,LEN(E1366)-2,1)="5","Anklet","")))))</x:f>
        <x:v>Bracelet</x:v>
      </x:c>
      <x:c r="G1366" s="194">
        <x:v>1</x:v>
      </x:c>
      <x:c r="H1366" s="448" t="s">
        <x:v>7755</x:v>
      </x:c>
    </x:row>
    <x:row r="1367" spans="1:8">
      <x:c r="A1367" s="397">
        <x:v>46045</x:v>
      </x:c>
      <x:c r="B1367" s="230" t="s">
        <x:v>7716</x:v>
      </x:c>
      <x:c r="C1367" s="396" t="s">
        <x:v>3291</x:v>
      </x:c>
      <x:c r="D1367" s="230" t="s">
        <x:v>4958</x:v>
      </x:c>
      <x:c r="E1367" s="195" t="s">
        <x:v>3291</x:v>
      </x:c>
      <x:c r="F1367" s="194" t="str">
        <x:f>IF(MID(E1367,LEN(E1367)-2,1)="1","Earring",IF(MID(E1367,LEN(E1367)-2,1)="2","Necklace",IF(MID(E1367,LEN(E1367)-2,1)="3","Bracelet",IF(MID(E1367,LEN(E1367)-2,1)="4","Ring",IF(MID(E1367,LEN(E1367)-2,1)="5","Anklet","")))))</x:f>
        <x:v>Earring</x:v>
      </x:c>
      <x:c r="G1367" s="194">
        <x:v>1</x:v>
      </x:c>
      <x:c r="H1367" s="448" t="s">
        <x:v>4958</x:v>
      </x:c>
    </x:row>
    <x:row r="1368" spans="3:8">
      <x:c r="C1368" s="396" t="s">
        <x:v>6198</x:v>
      </x:c>
      <x:c r="D1368" s="230" t="s">
        <x:v>4958</x:v>
      </x:c>
      <x:c r="E1368" s="195" t="s">
        <x:v>6198</x:v>
      </x:c>
      <x:c r="F1368" s="194" t="str">
        <x:f>IF(MID(E1368,LEN(E1368)-2,1)="1","Earring",IF(MID(E1368,LEN(E1368)-2,1)="2","Necklace",IF(MID(E1368,LEN(E1368)-2,1)="3","Bracelet",IF(MID(E1368,LEN(E1368)-2,1)="4","Ring",IF(MID(E1368,LEN(E1368)-2,1)="5","Anklet","")))))</x:f>
        <x:v>Earring</x:v>
      </x:c>
      <x:c r="G1368" s="194">
        <x:v>1</x:v>
      </x:c>
      <x:c r="H1368" s="448" t="s">
        <x:v>4958</x:v>
      </x:c>
    </x:row>
    <x:row r="1369" spans="3:8">
      <x:c r="C1369" s="396" t="s">
        <x:v>5977</x:v>
      </x:c>
      <x:c r="D1369" s="230" t="s">
        <x:v>4958</x:v>
      </x:c>
      <x:c r="E1369" s="233" t="s">
        <x:v>5977</x:v>
      </x:c>
      <x:c r="F1369" s="234" t="str">
        <x:f>IF(MID(E1369,LEN(E1369)-2,1)="1","Earring",IF(MID(E1369,LEN(E1369)-2,1)="2","Necklace",IF(MID(E1369,LEN(E1369)-2,1)="3","Bracelet",IF(MID(E1369,LEN(E1369)-2,1)="4","Ring",IF(MID(E1369,LEN(E1369)-2,1)="5","Anklet","")))))</x:f>
        <x:v>Earring</x:v>
      </x:c>
      <x:c r="G1369" s="234">
        <x:v>1</x:v>
      </x:c>
      <x:c r="H1369" s="448" t="s">
        <x:v>4958</x:v>
      </x:c>
    </x:row>
    <x:row r="1370" spans="3:8">
      <x:c r="C1370" s="396" t="s">
        <x:v>6647</x:v>
      </x:c>
      <x:c r="D1370" s="230" t="s">
        <x:v>7755</x:v>
      </x:c>
      <x:c r="E1370" s="355" t="s">
        <x:v>6647</x:v>
      </x:c>
      <x:c r="F1370" s="356" t="s">
        <x:v>6843</x:v>
      </x:c>
      <x:c r="G1370" s="356">
        <x:v>1</x:v>
      </x:c>
      <x:c r="H1370" s="448" t="s">
        <x:v>7755</x:v>
      </x:c>
    </x:row>
    <x:row r="1371" spans="3:8">
      <x:c r="C1371" s="396" t="s">
        <x:v>4459</x:v>
      </x:c>
      <x:c r="D1371" s="230" t="s">
        <x:v>4958</x:v>
      </x:c>
      <x:c r="E1371" s="359" t="s">
        <x:v>4459</x:v>
      </x:c>
      <x:c r="F1371" s="360" t="str">
        <x:f>IF(MID(E1371,LEN(E1371)-2,1)="1","Earring",IF(MID(E1371,LEN(E1371)-2,1)="2","Necklace",IF(MID(E1371,LEN(E1371)-2,1)="3","Bracelet",IF(MID(E1371,LEN(E1371)-2,1)="4","Ring",IF(MID(E1371,LEN(E1371)-2,1)="5","Anklet","")))))</x:f>
        <x:v>Ring</x:v>
      </x:c>
      <x:c r="G1371" s="360">
        <x:v>1</x:v>
      </x:c>
      <x:c r="H1371" s="448" t="s">
        <x:v>4958</x:v>
      </x:c>
    </x:row>
    <x:row r="1372" spans="3:8">
      <x:c r="C1372" s="396" t="s">
        <x:v>6681</x:v>
      </x:c>
      <x:c r="D1372" s="230" t="s">
        <x:v>7755</x:v>
      </x:c>
      <x:c r="E1372" s="355" t="s">
        <x:v>6681</x:v>
      </x:c>
      <x:c r="F1372" s="356" t="s">
        <x:v>2999</x:v>
      </x:c>
      <x:c r="G1372" s="356">
        <x:v>1</x:v>
      </x:c>
      <x:c r="H1372" s="448" t="s">
        <x:v>7755</x:v>
      </x:c>
    </x:row>
    <x:row r="1373" spans="1:8">
      <x:c r="A1373" s="397">
        <x:v>46046</x:v>
      </x:c>
      <x:c r="B1373" s="230" t="s">
        <x:v>7734</x:v>
      </x:c>
      <x:c r="C1373" s="396" t="s">
        <x:v>6107</x:v>
      </x:c>
      <x:c r="D1373" s="230" t="s">
        <x:v>4958</x:v>
      </x:c>
      <x:c r="E1373" s="195" t="s">
        <x:v>6107</x:v>
      </x:c>
      <x:c r="F1373" s="194" t="str">
        <x:f>IF(MID(E1373,LEN(E1373)-2,1)="1","Earring",IF(MID(E1373,LEN(E1373)-2,1)="2","Necklace",IF(MID(E1373,LEN(E1373)-2,1)="3","Bracelet",IF(MID(E1373,LEN(E1373)-2,1)="4","Ring",IF(MID(E1373,LEN(E1373)-2,1)="5","Anklet","")))))</x:f>
        <x:v>Bracelet</x:v>
      </x:c>
      <x:c r="G1373" s="194">
        <x:v>2</x:v>
      </x:c>
      <x:c r="H1373" s="448" t="s">
        <x:v>4958</x:v>
      </x:c>
    </x:row>
    <x:row r="1374" spans="3:8">
      <x:c r="C1374" s="396" t="s">
        <x:v>6222</x:v>
      </x:c>
      <x:c r="D1374" s="230" t="s">
        <x:v>4958</x:v>
      </x:c>
      <x:c r="E1374" s="1279" t="s">
        <x:v>6222</x:v>
      </x:c>
      <x:c r="F1374" s="1280" t="str">
        <x:f>IF(MID(E1374,LEN(E1374)-2,1)="1","Earring",IF(MID(E1374,LEN(E1374)-2,1)="2","Necklace",IF(MID(E1374,LEN(E1374)-2,1)="3","Bracelet",IF(MID(E1374,LEN(E1374)-2,1)="4","Ring",IF(MID(E1374,LEN(E1374)-2,1)="5","Anklet","")))))</x:f>
        <x:v>Earring</x:v>
      </x:c>
      <x:c r="G1374" s="1280">
        <x:v>1</x:v>
      </x:c>
      <x:c r="H1374" s="448" t="s">
        <x:v>4958</x:v>
      </x:c>
    </x:row>
    <x:row r="1375" spans="3:8">
      <x:c r="C1375" s="396" t="s">
        <x:v>5649</x:v>
      </x:c>
      <x:c r="D1375" s="230" t="s">
        <x:v>7755</x:v>
      </x:c>
      <x:c r="E1375" s="195" t="s">
        <x:v>5649</x:v>
      </x:c>
      <x:c r="F1375" s="194" t="str">
        <x:f>IF(MID(E1375,LEN(E1375)-2,1)="1","Earring",IF(MID(E1375,LEN(E1375)-2,1)="2","Necklace",IF(MID(E1375,LEN(E1375)-2,1)="3","Bracelet",IF(MID(E1375,LEN(E1375)-2,1)="4","Ring",IF(MID(E1375,LEN(E1375)-2,1)="5","Anklet","")))))</x:f>
        <x:v>Earring</x:v>
      </x:c>
      <x:c r="G1375" s="194">
        <x:v>1</x:v>
      </x:c>
      <x:c r="H1375" s="448" t="s">
        <x:v>7755</x:v>
      </x:c>
    </x:row>
    <x:row r="1376" spans="3:8">
      <x:c r="C1376" s="396" t="s">
        <x:v>4546</x:v>
      </x:c>
      <x:c r="D1376" s="230" t="s">
        <x:v>4958</x:v>
      </x:c>
      <x:c r="E1376" s="195" t="s">
        <x:v>4546</x:v>
      </x:c>
      <x:c r="F1376" s="194" t="str">
        <x:f>IF(MID(E1376,LEN(E1376)-2,1)="1","Earring",IF(MID(E1376,LEN(E1376)-2,1)="2","Necklace",IF(MID(E1376,LEN(E1376)-2,1)="3","Bracelet",IF(MID(E1376,LEN(E1376)-2,1)="4","Ring",IF(MID(E1376,LEN(E1376)-2,1)="5","Anklet","")))))</x:f>
        <x:v>Earring</x:v>
      </x:c>
      <x:c r="G1376" s="194">
        <x:v>1</x:v>
      </x:c>
      <x:c r="H1376" s="448" t="s">
        <x:v>4958</x:v>
      </x:c>
    </x:row>
    <x:row r="1377" spans="3:8">
      <x:c r="C1377" s="396" t="s">
        <x:v>8130</x:v>
      </x:c>
      <x:c r="D1377" s="230" t="s">
        <x:v>4958</x:v>
      </x:c>
      <x:c r="E1377" s="195" t="s">
        <x:v>8130</x:v>
      </x:c>
      <x:c r="F1377" s="194" t="str">
        <x:f>IF(MID(E1377,LEN(E1377)-2,1)="1","Earring",IF(MID(E1377,LEN(E1377)-2,1)="2","Necklace",IF(MID(E1377,LEN(E1377)-2,1)="3","Bracelet",IF(MID(E1377,LEN(E1377)-2,1)="4","Ring",IF(MID(E1377,LEN(E1377)-2,1)="5","Anklet","")))))</x:f>
        <x:v>Ring</x:v>
      </x:c>
      <x:c r="G1377" s="194">
        <x:v>1</x:v>
      </x:c>
      <x:c r="H1377" s="448" t="s">
        <x:v>4958</x:v>
      </x:c>
    </x:row>
    <x:row r="1378" spans="5:9">
      <x:c r="E1378" s="195" t="s">
        <x:v>8893</x:v>
      </x:c>
      <x:c r="F1378" s="194" t="str">
        <x:f>IF(MID(E1378,LEN(E1378)-2,1)="1","Earring",IF(MID(E1378,LEN(E1378)-2,1)="2","Necklace",IF(MID(E1378,LEN(E1378)-2,1)="3","Bracelet",IF(MID(E1378,LEN(E1378)-2,1)="4","Ring",IF(MID(E1378,LEN(E1378)-2,1)="5","Anklet","")))))</x:f>
        <x:v>Earring</x:v>
      </x:c>
      <x:c r="G1378" s="194">
        <x:v>1</x:v>
      </x:c>
      <x:c r="H1378" s="448" t="s">
        <x:v>4958</x:v>
      </x:c>
      <x:c r="I1378" s="162" t="s">
        <x:v>580</x:v>
      </x:c>
    </x:row>
    <x:row r="1379" spans="5:9">
      <x:c r="E1379" s="233" t="s">
        <x:v>8697</x:v>
      </x:c>
      <x:c r="F1379" s="234" t="s">
        <x:v>6795</x:v>
      </x:c>
      <x:c r="G1379" s="234">
        <x:v>1</x:v>
      </x:c>
      <x:c r="H1379" s="448" t="s">
        <x:v>4958</x:v>
      </x:c>
      <x:c r="I1379" s="162" t="s">
        <x:v>581</x:v>
      </x:c>
    </x:row>
    <x:row r="1380" spans="1:8">
      <x:c r="A1380" s="397">
        <x:v>46047</x:v>
      </x:c>
      <x:c r="B1380" s="230" t="s">
        <x:v>7772</x:v>
      </x:c>
      <x:c r="C1380" s="396" t="s">
        <x:v>5811</x:v>
      </x:c>
      <x:c r="D1380" s="230" t="s">
        <x:v>7755</x:v>
      </x:c>
      <x:c r="E1380" s="195" t="s">
        <x:v>5811</x:v>
      </x:c>
      <x:c r="F1380" s="194" t="str">
        <x:f>IF(MID(E1380,LEN(E1380)-2,1)="1","Earring",IF(MID(E1380,LEN(E1380)-2,1)="2","Necklace",IF(MID(E1380,LEN(E1380)-2,1)="3","Bracelet",IF(MID(E1380,LEN(E1380)-2,1)="4","Ring",IF(MID(E1380,LEN(E1380)-2,1)="5","Anklet","")))))</x:f>
        <x:v>Necklace</x:v>
      </x:c>
      <x:c r="G1380" s="194">
        <x:v>1</x:v>
      </x:c>
      <x:c r="H1380" s="448" t="s">
        <x:v>7755</x:v>
      </x:c>
    </x:row>
    <x:row r="1381" spans="3:8">
      <x:c r="C1381" s="396" t="s">
        <x:v>4299</x:v>
      </x:c>
      <x:c r="D1381" s="230" t="s">
        <x:v>7755</x:v>
      </x:c>
      <x:c r="E1381" s="500" t="s">
        <x:v>4299</x:v>
      </x:c>
      <x:c r="F1381" s="501" t="str">
        <x:f>IF(MID(E1381,LEN(E1381)-2,1)="1","Earring",IF(MID(E1381,LEN(E1381)-2,1)="2","Necklace",IF(MID(E1381,LEN(E1381)-2,1)="3","Bracelet",IF(MID(E1381,LEN(E1381)-2,1)="4","Ring",IF(MID(E1381,LEN(E1381)-2,1)="5","Anklet","")))))</x:f>
        <x:v>Bracelet</x:v>
      </x:c>
      <x:c r="G1381" s="501">
        <x:v>1</x:v>
      </x:c>
      <x:c r="H1381" s="448" t="s">
        <x:v>7755</x:v>
      </x:c>
    </x:row>
    <x:row r="1382" spans="3:8">
      <x:c r="C1382" s="396" t="s">
        <x:v>4763</x:v>
      </x:c>
      <x:c r="D1382" s="230" t="s">
        <x:v>4958</x:v>
      </x:c>
      <x:c r="E1382" s="500" t="s">
        <x:v>4763</x:v>
      </x:c>
      <x:c r="F1382" s="501" t="str">
        <x:f>IF(MID(E1382,LEN(E1382)-2,1)="1","Earring",IF(MID(E1382,LEN(E1382)-2,1)="2","Necklace",IF(MID(E1382,LEN(E1382)-2,1)="3","Bracelet",IF(MID(E1382,LEN(E1382)-2,1)="4","Ring",IF(MID(E1382,LEN(E1382)-2,1)="5","Anklet","")))))</x:f>
        <x:v>Ring</x:v>
      </x:c>
      <x:c r="G1382" s="501">
        <x:v>1</x:v>
      </x:c>
      <x:c r="H1382" s="448" t="s">
        <x:v>4958</x:v>
      </x:c>
    </x:row>
    <x:row r="1383" spans="3:8">
      <x:c r="C1383" s="396" t="s">
        <x:v>4714</x:v>
      </x:c>
      <x:c r="D1383" s="230" t="s">
        <x:v>4958</x:v>
      </x:c>
      <x:c r="E1383" s="195" t="s">
        <x:v>4714</x:v>
      </x:c>
      <x:c r="F1383" s="194" t="str">
        <x:f>IF(MID(E1383,LEN(E1383)-2,1)="1","Earring",IF(MID(E1383,LEN(E1383)-2,1)="2","Necklace",IF(MID(E1383,LEN(E1383)-2,1)="3","Bracelet",IF(MID(E1383,LEN(E1383)-2,1)="4","Ring",IF(MID(E1383,LEN(E1383)-2,1)="5","Anklet","")))))</x:f>
        <x:v>Ring</x:v>
      </x:c>
      <x:c r="G1383" s="194">
        <x:v>1</x:v>
      </x:c>
      <x:c r="H1383" s="448" t="s">
        <x:v>4958</x:v>
      </x:c>
    </x:row>
    <x:row r="1384" spans="3:8">
      <x:c r="C1384" s="396" t="s">
        <x:v>6950</x:v>
      </x:c>
      <x:c r="D1384" s="230" t="s">
        <x:v>7755</x:v>
      </x:c>
      <x:c r="E1384" s="195" t="s">
        <x:v>6950</x:v>
      </x:c>
      <x:c r="F1384" s="194" t="str">
        <x:f>IF(MID(E1384,LEN(E1384)-2,1)="1","Earring",IF(MID(E1384,LEN(E1384)-2,1)="2","Necklace",IF(MID(E1384,LEN(E1384)-2,1)="3","Bracelet",IF(MID(E1384,LEN(E1384)-2,1)="4","Ring",IF(MID(E1384,LEN(E1384)-2,1)="5","Anklet","")))))</x:f>
        <x:v>Necklace</x:v>
      </x:c>
      <x:c r="G1384" s="194">
        <x:v>1</x:v>
      </x:c>
      <x:c r="H1384" s="448" t="s">
        <x:v>7755</x:v>
      </x:c>
    </x:row>
    <x:row r="1385" spans="3:8">
      <x:c r="C1385" s="396" t="s">
        <x:v>2075</x:v>
      </x:c>
      <x:c r="D1385" s="230" t="s">
        <x:v>7755</x:v>
      </x:c>
      <x:c r="E1385" s="355" t="s">
        <x:v>2075</x:v>
      </x:c>
      <x:c r="F1385" s="356" t="str">
        <x:f>IF(MID(E1385,LEN(E1385)-2,1)="1","Earring",IF(MID(E1385,LEN(E1385)-2,1)="2","Necklace",IF(MID(E1385,LEN(E1385)-2,1)="3","Bracelet",IF(MID(E1385,LEN(E1385)-2,1)="4","Ring",IF(MID(E1385,LEN(E1385)-2,1)="5","Anklet","")))))</x:f>
        <x:v>Earring</x:v>
      </x:c>
      <x:c r="G1385" s="356">
        <x:v>1</x:v>
      </x:c>
      <x:c r="H1385" s="448" t="s">
        <x:v>7755</x:v>
      </x:c>
    </x:row>
    <x:row r="1386" spans="1:8">
      <x:c r="A1386" s="397">
        <x:v>46048</x:v>
      </x:c>
      <x:c r="B1386" s="230" t="s">
        <x:v>7737</x:v>
      </x:c>
      <x:c r="C1386" s="396" t="s">
        <x:v>6692</x:v>
      </x:c>
      <x:c r="D1386" s="230" t="s">
        <x:v>7755</x:v>
      </x:c>
      <x:c r="E1386" s="195" t="s">
        <x:v>6692</x:v>
      </x:c>
      <x:c r="F1386" s="194" t="str">
        <x:f>IF(MID(E1386,LEN(E1386)-2,1)="1","Earring",IF(MID(E1386,LEN(E1386)-2,1)="2","Necklace",IF(MID(E1386,LEN(E1386)-2,1)="3","Bracelet",IF(MID(E1386,LEN(E1386)-2,1)="4","Ring",IF(MID(E1386,LEN(E1386)-2,1)="5","Anklet","")))))</x:f>
        <x:v>Necklace</x:v>
      </x:c>
      <x:c r="G1386" s="194">
        <x:v>1</x:v>
      </x:c>
      <x:c r="H1386" s="448" t="s">
        <x:v>7755</x:v>
      </x:c>
    </x:row>
    <x:row r="1387" spans="3:8">
      <x:c r="C1387" s="396" t="s">
        <x:v>5954</x:v>
      </x:c>
      <x:c r="D1387" s="230" t="s">
        <x:v>7755</x:v>
      </x:c>
      <x:c r="E1387" s="355" t="s">
        <x:v>5954</x:v>
      </x:c>
      <x:c r="F1387" s="356" t="str">
        <x:f>IF(MID(E1387,LEN(E1387)-2,1)="1","Earring",IF(MID(E1387,LEN(E1387)-2,1)="2","Necklace",IF(MID(E1387,LEN(E1387)-2,1)="3","Bracelet",IF(MID(E1387,LEN(E1387)-2,1)="4","Ring",IF(MID(E1387,LEN(E1387)-2,1)="5","Anklet","")))))</x:f>
        <x:v>Earring</x:v>
      </x:c>
      <x:c r="G1387" s="356">
        <x:v>1</x:v>
      </x:c>
      <x:c r="H1387" s="448" t="s">
        <x:v>7755</x:v>
      </x:c>
    </x:row>
    <x:row r="1388" spans="1:8">
      <x:c r="A1388" s="397">
        <x:v>46049</x:v>
      </x:c>
      <x:c r="B1388" s="230" t="s">
        <x:v>7779</x:v>
      </x:c>
      <x:c r="C1388" s="396" t="s">
        <x:v>8603</x:v>
      </x:c>
      <x:c r="D1388" s="230" t="s">
        <x:v>4958</x:v>
      </x:c>
      <x:c r="E1388" s="233" t="s">
        <x:v>8603</x:v>
      </x:c>
      <x:c r="F1388" s="234" t="s">
        <x:v>2999</x:v>
      </x:c>
      <x:c r="G1388" s="234">
        <x:v>1</x:v>
      </x:c>
      <x:c r="H1388" s="448" t="s">
        <x:v>4958</x:v>
      </x:c>
    </x:row>
    <x:row r="1389" spans="3:8">
      <x:c r="C1389" s="396" t="s">
        <x:v>6172</x:v>
      </x:c>
      <x:c r="D1389" s="230" t="s">
        <x:v>7755</x:v>
      </x:c>
      <x:c r="E1389" s="195" t="s">
        <x:v>6172</x:v>
      </x:c>
      <x:c r="F1389" s="194" t="str">
        <x:f>IF(MID(E1389,LEN(E1389)-2,1)="1","Earring",IF(MID(E1389,LEN(E1389)-2,1)="2","Necklace",IF(MID(E1389,LEN(E1389)-2,1)="3","Bracelet",IF(MID(E1389,LEN(E1389)-2,1)="4","Ring",IF(MID(E1389,LEN(E1389)-2,1)="5","Anklet","")))))</x:f>
        <x:v>Necklace</x:v>
      </x:c>
      <x:c r="G1389" s="194">
        <x:v>1</x:v>
      </x:c>
      <x:c r="H1389" s="448" t="s">
        <x:v>7755</x:v>
      </x:c>
    </x:row>
    <x:row r="1390" spans="3:8">
      <x:c r="C1390" s="396" t="s">
        <x:v>1892</x:v>
      </x:c>
      <x:c r="D1390" s="230" t="s">
        <x:v>4958</x:v>
      </x:c>
      <x:c r="E1390" s="355" t="s">
        <x:v>1892</x:v>
      </x:c>
      <x:c r="F1390" s="356" t="str">
        <x:f>IF(MID(E1390,LEN(E1390)-2,1)="1","Earring",IF(MID(E1390,LEN(E1390)-2,1)="2","Necklace",IF(MID(E1390,LEN(E1390)-2,1)="3","Bracelet",IF(MID(E1390,LEN(E1390)-2,1)="4","Ring",IF(MID(E1390,LEN(E1390)-2,1)="5","Anklet","")))))</x:f>
        <x:v>Ring</x:v>
      </x:c>
      <x:c r="G1390" s="356">
        <x:v>1</x:v>
      </x:c>
      <x:c r="H1390" s="448" t="s">
        <x:v>4958</x:v>
      </x:c>
    </x:row>
    <x:row r="1391" spans="1:8">
      <x:c r="A1391" s="397">
        <x:v>46050</x:v>
      </x:c>
      <x:c r="B1391" s="230" t="s">
        <x:v>7762</x:v>
      </x:c>
      <x:c r="C1391" s="396" t="s">
        <x:v>8157</x:v>
      </x:c>
      <x:c r="D1391" s="230" t="s">
        <x:v>7755</x:v>
      </x:c>
      <x:c r="E1391" s="195" t="s">
        <x:v>8157</x:v>
      </x:c>
      <x:c r="F1391" s="194" t="str">
        <x:f>IF(MID(E1391,LEN(E1391)-2,1)="1","Earring",IF(MID(E1391,LEN(E1391)-2,1)="2","Necklace",IF(MID(E1391,LEN(E1391)-2,1)="3","Bracelet",IF(MID(E1391,LEN(E1391)-2,1)="4","Ring",IF(MID(E1391,LEN(E1391)-2,1)="5","Anklet","")))))</x:f>
        <x:v>Earring</x:v>
      </x:c>
      <x:c r="G1391" s="194">
        <x:v>1</x:v>
      </x:c>
      <x:c r="H1391" s="448" t="s">
        <x:v>7755</x:v>
      </x:c>
    </x:row>
    <x:row r="1392" spans="3:8">
      <x:c r="C1392" s="396" t="s">
        <x:v>8863</x:v>
      </x:c>
      <x:c r="D1392" s="230" t="s">
        <x:v>7755</x:v>
      </x:c>
      <x:c r="E1392" s="233" t="s">
        <x:v>8863</x:v>
      </x:c>
      <x:c r="F1392" s="234" t="s">
        <x:v>6843</x:v>
      </x:c>
      <x:c r="G1392" s="234">
        <x:v>1</x:v>
      </x:c>
      <x:c r="H1392" s="448" t="s">
        <x:v>7755</x:v>
      </x:c>
    </x:row>
    <x:row r="1393" spans="3:8">
      <x:c r="C1393" s="396" t="s">
        <x:v>4559</x:v>
      </x:c>
      <x:c r="D1393" s="230" t="s">
        <x:v>4958</x:v>
      </x:c>
      <x:c r="E1393" s="195" t="s">
        <x:v>4559</x:v>
      </x:c>
      <x:c r="F1393" s="194" t="str">
        <x:f>IF(MID(E1393,LEN(E1393)-2,1)="1","Earring",IF(MID(E1393,LEN(E1393)-2,1)="2","Necklace",IF(MID(E1393,LEN(E1393)-2,1)="3","Bracelet",IF(MID(E1393,LEN(E1393)-2,1)="4","Ring",IF(MID(E1393,LEN(E1393)-2,1)="5","Anklet","")))))</x:f>
        <x:v>Necklace</x:v>
      </x:c>
      <x:c r="G1393" s="194">
        <x:v>1</x:v>
      </x:c>
      <x:c r="H1393" s="448" t="s">
        <x:v>4958</x:v>
      </x:c>
    </x:row>
    <x:row r="1394" spans="3:8">
      <x:c r="C1394" s="396" t="s">
        <x:v>1910</x:v>
      </x:c>
      <x:c r="D1394" s="230" t="s">
        <x:v>4958</x:v>
      </x:c>
      <x:c r="E1394" s="355" t="s">
        <x:v>1910</x:v>
      </x:c>
      <x:c r="F1394" s="356" t="s">
        <x:v>6843</x:v>
      </x:c>
      <x:c r="G1394" s="356">
        <x:v>1</x:v>
      </x:c>
      <x:c r="H1394" s="448" t="s">
        <x:v>4958</x:v>
      </x:c>
    </x:row>
    <x:row r="1395" spans="3:8">
      <x:c r="C1395" s="396" t="s">
        <x:v>4143</x:v>
      </x:c>
      <x:c r="D1395" s="230" t="s">
        <x:v>4958</x:v>
      </x:c>
      <x:c r="E1395" s="233" t="s">
        <x:v>4143</x:v>
      </x:c>
      <x:c r="F1395" s="234" t="str">
        <x:f>IF(MID(E1395,LEN(E1395)-2,1)="1","Earring",IF(MID(E1395,LEN(E1395)-2,1)="2","Necklace",IF(MID(E1395,LEN(E1395)-2,1)="3","Bracelet",IF(MID(E1395,LEN(E1395)-2,1)="4","Ring",IF(MID(E1395,LEN(E1395)-2,1)="5","Anklet","")))))</x:f>
        <x:v>Earring</x:v>
      </x:c>
      <x:c r="G1395" s="234">
        <x:v>1</x:v>
      </x:c>
      <x:c r="H1395" s="448" t="s">
        <x:v>4958</x:v>
      </x:c>
    </x:row>
    <x:row r="1396" spans="1:8">
      <x:c r="A1396" s="397">
        <x:v>46051</x:v>
      </x:c>
      <x:c r="B1396" s="230" t="s">
        <x:v>7753</x:v>
      </x:c>
      <x:c r="C1396" s="396" t="s">
        <x:v>3444</x:v>
      </x:c>
      <x:c r="D1396" s="230" t="s">
        <x:v>7755</x:v>
      </x:c>
      <x:c r="E1396" s="1300" t="s">
        <x:v>3444</x:v>
      </x:c>
      <x:c r="F1396" s="1301" t="s">
        <x:v>2999</x:v>
      </x:c>
      <x:c r="G1396" s="1301">
        <x:v>1</x:v>
      </x:c>
      <x:c r="H1396" s="448" t="s">
        <x:v>7755</x:v>
      </x:c>
    </x:row>
    <x:row r="1397" spans="3:8">
      <x:c r="C1397" s="396" t="s">
        <x:v>4143</x:v>
      </x:c>
      <x:c r="D1397" s="230" t="s">
        <x:v>7755</x:v>
      </x:c>
      <x:c r="E1397" s="195" t="s">
        <x:v>4143</x:v>
      </x:c>
      <x:c r="F1397" s="194" t="str">
        <x:f>IF(MID(E1397,LEN(E1397)-2,1)="1","Earring",IF(MID(E1397,LEN(E1397)-2,1)="2","Necklace",IF(MID(E1397,LEN(E1397)-2,1)="3","Bracelet",IF(MID(E1397,LEN(E1397)-2,1)="4","Ring",IF(MID(E1397,LEN(E1397)-2,1)="5","Anklet","")))))</x:f>
        <x:v>Earring</x:v>
      </x:c>
      <x:c r="G1397" s="194">
        <x:v>1</x:v>
      </x:c>
      <x:c r="H1397" s="448" t="s">
        <x:v>7755</x:v>
      </x:c>
    </x:row>
    <x:row r="1398" spans="1:8">
      <x:c r="A1398" s="397">
        <x:v>46052</x:v>
      </x:c>
      <x:c r="B1398" s="230" t="s">
        <x:v>7716</x:v>
      </x:c>
      <x:c r="C1398" s="396" t="s">
        <x:v>4565</x:v>
      </x:c>
      <x:c r="D1398" s="230" t="s">
        <x:v>4958</x:v>
      </x:c>
      <x:c r="E1398" s="195" t="s">
        <x:v>4565</x:v>
      </x:c>
      <x:c r="F1398" s="194" t="str">
        <x:f>IF(MID(E1398,LEN(E1398)-2,1)="1","Earring",IF(MID(E1398,LEN(E1398)-2,1)="2","Necklace",IF(MID(E1398,LEN(E1398)-2,1)="3","Bracelet",IF(MID(E1398,LEN(E1398)-2,1)="4","Ring",IF(MID(E1398,LEN(E1398)-2,1)="5","Anklet","")))))</x:f>
        <x:v>Earring</x:v>
      </x:c>
      <x:c r="G1398" s="194">
        <x:v>1</x:v>
      </x:c>
      <x:c r="H1398" s="448" t="s">
        <x:v>4958</x:v>
      </x:c>
    </x:row>
    <x:row r="1399" spans="3:8">
      <x:c r="C1399" s="396" t="s">
        <x:v>5809</x:v>
      </x:c>
      <x:c r="D1399" s="230" t="s">
        <x:v>7755</x:v>
      </x:c>
      <x:c r="E1399" s="355" t="s">
        <x:v>5809</x:v>
      </x:c>
      <x:c r="F1399" s="356" t="str">
        <x:f>IF(MID(E1399,LEN(E1399)-2,1)="1","Earring",IF(MID(E1399,LEN(E1399)-2,1)="2","Necklace",IF(MID(E1399,LEN(E1399)-2,1)="3","Bracelet",IF(MID(E1399,LEN(E1399)-2,1)="4","Ring",IF(MID(E1399,LEN(E1399)-2,1)="5","Anklet","")))))</x:f>
        <x:v>Earring</x:v>
      </x:c>
      <x:c r="G1399" s="356">
        <x:v>1</x:v>
      </x:c>
      <x:c r="H1399" s="448" t="s">
        <x:v>7755</x:v>
      </x:c>
    </x:row>
    <x:row r="1400" spans="3:8">
      <x:c r="C1400" s="396" t="s">
        <x:v>4521</x:v>
      </x:c>
      <x:c r="D1400" s="230" t="s">
        <x:v>7755</x:v>
      </x:c>
      <x:c r="E1400" s="195" t="s">
        <x:v>4521</x:v>
      </x:c>
      <x:c r="F1400" s="194" t="str">
        <x:f>IF(MID(E1400,LEN(E1400)-2,1)="1","Earring",IF(MID(E1400,LEN(E1400)-2,1)="2","Necklace",IF(MID(E1400,LEN(E1400)-2,1)="3","Bracelet",IF(MID(E1400,LEN(E1400)-2,1)="4","Ring",IF(MID(E1400,LEN(E1400)-2,1)="5","Anklet","")))))</x:f>
        <x:v>Ring</x:v>
      </x:c>
      <x:c r="G1400" s="194">
        <x:v>1</x:v>
      </x:c>
      <x:c r="H1400" s="448" t="s">
        <x:v>7755</x:v>
      </x:c>
    </x:row>
    <x:row r="1401" spans="3:8">
      <x:c r="C1401" s="230">
        <x:v>2511080105</x:v>
      </x:c>
      <x:c r="D1401" s="230" t="s">
        <x:v>4958</x:v>
      </x:c>
      <x:c r="E1401" s="355" t="s">
        <x:v>9051</x:v>
      </x:c>
      <x:c r="F1401" s="356" t="str">
        <x:f>IF(MID(E1401,LEN(E1401)-2,1)="1","Earring",IF(MID(E1401,LEN(E1401)-2,1)="2","Necklace",IF(MID(E1401,LEN(E1401)-2,1)="3","Bracelet",IF(MID(E1401,LEN(E1401)-2,1)="4","Ring",IF(MID(E1401,LEN(E1401)-2,1)="5","Anklet","")))))</x:f>
        <x:v>Earring</x:v>
      </x:c>
      <x:c r="G1401" s="356">
        <x:v>1</x:v>
      </x:c>
      <x:c r="H1401" s="448" t="s">
        <x:v>4958</x:v>
      </x:c>
    </x:row>
    <x:row r="1402" spans="3:8">
      <x:c r="C1402" s="396" t="s">
        <x:v>6923</x:v>
      </x:c>
      <x:c r="D1402" s="230" t="s">
        <x:v>7755</x:v>
      </x:c>
      <x:c r="E1402" s="195" t="s">
        <x:v>6923</x:v>
      </x:c>
      <x:c r="F1402" s="194" t="str">
        <x:f>IF(MID(E1402,LEN(E1402)-2,1)="1","Earring",IF(MID(E1402,LEN(E1402)-2,1)="2","Necklace",IF(MID(E1402,LEN(E1402)-2,1)="3","Bracelet",IF(MID(E1402,LEN(E1402)-2,1)="4","Ring",IF(MID(E1402,LEN(E1402)-2,1)="5","Anklet","")))))</x:f>
        <x:v>Necklace</x:v>
      </x:c>
      <x:c r="G1402" s="194">
        <x:v>1</x:v>
      </x:c>
      <x:c r="H1402" s="448" t="s">
        <x:v>7755</x:v>
      </x:c>
    </x:row>
    <x:row r="1403" spans="3:8">
      <x:c r="C1403" s="396" t="s">
        <x:v>3342</x:v>
      </x:c>
      <x:c r="D1403" s="230" t="s">
        <x:v>7755</x:v>
      </x:c>
      <x:c r="E1403" s="195" t="s">
        <x:v>3342</x:v>
      </x:c>
      <x:c r="F1403" s="194" t="str">
        <x:f>IF(MID(E1403,LEN(E1403)-2,1)="1","Earring",IF(MID(E1403,LEN(E1403)-2,1)="2","Necklace",IF(MID(E1403,LEN(E1403)-2,1)="3","Bracelet",IF(MID(E1403,LEN(E1403)-2,1)="4","Ring",IF(MID(E1403,LEN(E1403)-2,1)="5","Anklet","")))))</x:f>
        <x:v>Necklace</x:v>
      </x:c>
      <x:c r="G1403" s="194">
        <x:v>1</x:v>
      </x:c>
      <x:c r="H1403" s="448" t="s">
        <x:v>7755</x:v>
      </x:c>
    </x:row>
    <x:row r="1404" spans="3:8">
      <x:c r="C1404" s="396" t="s">
        <x:v>9120</x:v>
      </x:c>
      <x:c r="D1404" s="230" t="s">
        <x:v>7755</x:v>
      </x:c>
      <x:c r="E1404" s="195" t="s">
        <x:v>9120</x:v>
      </x:c>
      <x:c r="F1404" s="194" t="str">
        <x:f>IF(MID(E1404,LEN(E1404)-2,1)="1","Earring",IF(MID(E1404,LEN(E1404)-2,1)="2","Necklace",IF(MID(E1404,LEN(E1404)-2,1)="3","Bracelet",IF(MID(E1404,LEN(E1404)-2,1)="4","Ring",IF(MID(E1404,LEN(E1404)-2,1)="5","Anklet","")))))</x:f>
        <x:v>Ring</x:v>
      </x:c>
      <x:c r="G1404" s="194">
        <x:v>1</x:v>
      </x:c>
      <x:c r="H1404" s="448" t="s">
        <x:v>7755</x:v>
      </x:c>
    </x:row>
    <x:row r="1405" spans="3:8">
      <x:c r="C1405" s="396" t="s">
        <x:v>4579</x:v>
      </x:c>
      <x:c r="D1405" s="230" t="s">
        <x:v>4958</x:v>
      </x:c>
      <x:c r="E1405" s="195" t="s">
        <x:v>4579</x:v>
      </x:c>
      <x:c r="F1405" s="194" t="str">
        <x:f>IF(MID(E1405,LEN(E1405)-2,1)="1","Earring",IF(MID(E1405,LEN(E1405)-2,1)="2","Necklace",IF(MID(E1405,LEN(E1405)-2,1)="3","Bracelet",IF(MID(E1405,LEN(E1405)-2,1)="4","Ring",IF(MID(E1405,LEN(E1405)-2,1)="5","Anklet","")))))</x:f>
        <x:v>Bracelet</x:v>
      </x:c>
      <x:c r="G1405" s="194">
        <x:v>1</x:v>
      </x:c>
      <x:c r="H1405" s="448" t="s">
        <x:v>4958</x:v>
      </x:c>
    </x:row>
    <x:row r="1406" spans="3:8">
      <x:c r="C1406" s="396" t="s">
        <x:v>1851</x:v>
      </x:c>
      <x:c r="D1406" s="230" t="s">
        <x:v>4958</x:v>
      </x:c>
      <x:c r="E1406" s="535" t="s">
        <x:v>1851</x:v>
      </x:c>
      <x:c r="F1406" s="536" t="str">
        <x:f>IF(MID(E1406,LEN(E1406)-2,1)="1","Earring",IF(MID(E1406,LEN(E1406)-2,1)="2","Necklace",IF(MID(E1406,LEN(E1406)-2,1)="3","Bracelet",IF(MID(E1406,LEN(E1406)-2,1)="4","Ring",IF(MID(E1406,LEN(E1406)-2,1)="5","Anklet","")))))</x:f>
        <x:v>Earring</x:v>
      </x:c>
      <x:c r="G1406" s="536">
        <x:v>1</x:v>
      </x:c>
      <x:c r="H1406" s="448" t="s">
        <x:v>4958</x:v>
      </x:c>
    </x:row>
    <x:row r="1407" spans="1:8">
      <x:c r="A1407" s="397">
        <x:v>46053</x:v>
      </x:c>
      <x:c r="B1407" s="230" t="s">
        <x:v>7734</x:v>
      </x:c>
      <x:c r="C1407" s="396" t="s">
        <x:v>6639</x:v>
      </x:c>
      <x:c r="D1407" s="230" t="s">
        <x:v>4958</x:v>
      </x:c>
      <x:c r="E1407" s="1313" t="s">
        <x:v>6639</x:v>
      </x:c>
      <x:c r="F1407" s="1314" t="str">
        <x:f>IF(MID(E1407,LEN(E1407)-2,1)="1","Earring",IF(MID(E1407,LEN(E1407)-2,1)="2","Necklace",IF(MID(E1407,LEN(E1407)-2,1)="3","Bracelet",IF(MID(E1407,LEN(E1407)-2,1)="4","Ring",IF(MID(E1407,LEN(E1407)-2,1)="5","Anklet","")))))</x:f>
        <x:v>Bracelet</x:v>
      </x:c>
      <x:c r="G1407" s="1314">
        <x:v>1</x:v>
      </x:c>
      <x:c r="H1407" s="448" t="s">
        <x:v>4958</x:v>
      </x:c>
    </x:row>
    <x:row r="1408" spans="3:8">
      <x:c r="C1408" s="396" t="s">
        <x:v>8934</x:v>
      </x:c>
      <x:c r="D1408" s="230" t="s">
        <x:v>7755</x:v>
      </x:c>
      <x:c r="E1408" s="195" t="s">
        <x:v>8934</x:v>
      </x:c>
      <x:c r="F1408" s="194" t="s">
        <x:v>2999</x:v>
      </x:c>
      <x:c r="G1408" s="194">
        <x:v>1</x:v>
      </x:c>
      <x:c r="H1408" s="448" t="s">
        <x:v>7755</x:v>
      </x:c>
    </x:row>
    <x:row r="1409" spans="3:8">
      <x:c r="C1409" s="396" t="s">
        <x:v>3360</x:v>
      </x:c>
      <x:c r="D1409" s="230" t="s">
        <x:v>4958</x:v>
      </x:c>
      <x:c r="E1409" s="195" t="s">
        <x:v>3360</x:v>
      </x:c>
      <x:c r="F1409" s="194" t="str">
        <x:f>IF(MID(E1409,LEN(E1409)-2,1)="1","Earring",IF(MID(E1409,LEN(E1409)-2,1)="2","Necklace",IF(MID(E1409,LEN(E1409)-2,1)="3","Bracelet",IF(MID(E1409,LEN(E1409)-2,1)="4","Ring",IF(MID(E1409,LEN(E1409)-2,1)="5","Anklet","")))))</x:f>
        <x:v>Bracelet</x:v>
      </x:c>
      <x:c r="G1409" s="194">
        <x:v>1</x:v>
      </x:c>
      <x:c r="H1409" s="448" t="s">
        <x:v>4958</x:v>
      </x:c>
    </x:row>
    <x:row r="1410" spans="3:8">
      <x:c r="C1410" s="396" t="s">
        <x:v>1841</x:v>
      </x:c>
      <x:c r="D1410" s="230" t="s">
        <x:v>7755</x:v>
      </x:c>
      <x:c r="E1410" s="355" t="s">
        <x:v>1841</x:v>
      </x:c>
      <x:c r="F1410" s="356" t="str">
        <x:f>IF(MID(E1410,LEN(E1410)-2,1)="1","Earring",IF(MID(E1410,LEN(E1410)-2,1)="2","Necklace",IF(MID(E1410,LEN(E1410)-2,1)="3","Bracelet",IF(MID(E1410,LEN(E1410)-2,1)="4","Ring",IF(MID(E1410,LEN(E1410)-2,1)="5","Anklet","")))))</x:f>
        <x:v>Bracelet</x:v>
      </x:c>
      <x:c r="G1410" s="356">
        <x:v>1</x:v>
      </x:c>
      <x:c r="H1410" s="448" t="s">
        <x:v>7755</x:v>
      </x:c>
    </x:row>
    <x:row r="1411" spans="3:8">
      <x:c r="C1411" s="396" t="s">
        <x:v>4786</x:v>
      </x:c>
      <x:c r="D1411" s="230" t="s">
        <x:v>7755</x:v>
      </x:c>
      <x:c r="E1411" s="195" t="s">
        <x:v>4786</x:v>
      </x:c>
      <x:c r="F1411" s="194" t="str">
        <x:f>IF(MID(E1411,LEN(E1411)-2,1)="1","Earring",IF(MID(E1411,LEN(E1411)-2,1)="2","Necklace",IF(MID(E1411,LEN(E1411)-2,1)="3","Bracelet",IF(MID(E1411,LEN(E1411)-2,1)="4","Ring",IF(MID(E1411,LEN(E1411)-2,1)="5","Anklet","")))))</x:f>
        <x:v>Necklace</x:v>
      </x:c>
      <x:c r="G1411" s="194">
        <x:v>1</x:v>
      </x:c>
      <x:c r="H1411" s="448" t="s">
        <x:v>7755</x:v>
      </x:c>
    </x:row>
    <x:row r="1412" spans="3:8">
      <x:c r="C1412" s="396" t="s">
        <x:v>8305</x:v>
      </x:c>
      <x:c r="D1412" s="230" t="s">
        <x:v>7755</x:v>
      </x:c>
      <x:c r="E1412" s="195" t="s">
        <x:v>8305</x:v>
      </x:c>
      <x:c r="F1412" s="194" t="s">
        <x:v>2999</x:v>
      </x:c>
      <x:c r="G1412" s="194">
        <x:v>1</x:v>
      </x:c>
      <x:c r="H1412" s="448" t="s">
        <x:v>7755</x:v>
      </x:c>
    </x:row>
    <x:row r="1413" spans="3:8">
      <x:c r="C1413" s="396" t="s">
        <x:v>9174</x:v>
      </x:c>
      <x:c r="D1413" s="230" t="s">
        <x:v>4958</x:v>
      </x:c>
      <x:c r="E1413" s="273" t="s">
        <x:v>9174</x:v>
      </x:c>
      <x:c r="F1413" s="274" t="str">
        <x:f>IF(MID(E1413,LEN(E1413)-2,1)="1","Earring",IF(MID(E1413,LEN(E1413)-2,1)="2","Necklace",IF(MID(E1413,LEN(E1413)-2,1)="3","Bracelet",IF(MID(E1413,LEN(E1413)-2,1)="4","Ring",IF(MID(E1413,LEN(E1413)-2,1)="5","Anklet","")))))</x:f>
        <x:v>Earring</x:v>
      </x:c>
      <x:c r="G1413" s="274">
        <x:v>1</x:v>
      </x:c>
      <x:c r="H1413" s="448" t="s">
        <x:v>4958</x:v>
      </x:c>
    </x:row>
    <x:row r="1414" spans="3:8">
      <x:c r="C1414" s="396" t="s">
        <x:v>1839</x:v>
      </x:c>
      <x:c r="D1414" s="230" t="s">
        <x:v>7755</x:v>
      </x:c>
      <x:c r="E1414" s="195" t="s">
        <x:v>1839</x:v>
      </x:c>
      <x:c r="F1414" s="194" t="str">
        <x:f>IF(MID(E1414,LEN(E1414)-2,1)="1","Earring",IF(MID(E1414,LEN(E1414)-2,1)="2","Necklace",IF(MID(E1414,LEN(E1414)-2,1)="3","Bracelet",IF(MID(E1414,LEN(E1414)-2,1)="4","Ring",IF(MID(E1414,LEN(E1414)-2,1)="5","Anklet","")))))</x:f>
        <x:v>Earring</x:v>
      </x:c>
      <x:c r="G1414" s="194">
        <x:v>1</x:v>
      </x:c>
      <x:c r="H1414" s="448" t="s">
        <x:v>4958</x:v>
      </x:c>
    </x:row>
    <x:row r="1415" spans="5:9">
      <x:c r="E1415" s="355" t="s">
        <x:v>5976</x:v>
      </x:c>
      <x:c r="F1415" s="356" t="str">
        <x:f>IF(MID(E1415,LEN(E1415)-2,1)="1","Earring",IF(MID(E1415,LEN(E1415)-2,1)="2","Necklace",IF(MID(E1415,LEN(E1415)-2,1)="3","Bracelet",IF(MID(E1415,LEN(E1415)-2,1)="4","Ring",IF(MID(E1415,LEN(E1415)-2,1)="5","Anklet","")))))</x:f>
        <x:v>Bracelet</x:v>
      </x:c>
      <x:c r="G1415" s="356">
        <x:v>1</x:v>
      </x:c>
      <x:c r="H1415" s="448" t="s">
        <x:v>4958</x:v>
      </x:c>
      <x:c r="I1415" s="90" t="s">
        <x:v>8317</x:v>
      </x:c>
    </x:row>
    <x:row r="1416" spans="5:9">
      <x:c r="E1416" s="195" t="s">
        <x:v>2190</x:v>
      </x:c>
      <x:c r="F1416" s="194" t="str">
        <x:f>IF(MID(E1416,LEN(E1416)-2,1)="1","Earring",IF(MID(E1416,LEN(E1416)-2,1)="2","Necklace",IF(MID(E1416,LEN(E1416)-2,1)="3","Bracelet",IF(MID(E1416,LEN(E1416)-2,1)="4","Ring",IF(MID(E1416,LEN(E1416)-2,1)="5","Anklet","")))))</x:f>
        <x:v>Bracelet</x:v>
      </x:c>
      <x:c r="G1416" s="194">
        <x:v>1</x:v>
      </x:c>
      <x:c r="H1416" s="448" t="s">
        <x:v>4958</x:v>
      </x:c>
      <x:c r="I1416" s="90" t="s">
        <x:v>8317</x:v>
      </x:c>
    </x:row>
    <x:row r="1417" spans="1:8">
      <x:c r="A1417" s="397">
        <x:v>46054</x:v>
      </x:c>
      <x:c r="B1417" s="230" t="s">
        <x:v>7772</x:v>
      </x:c>
      <x:c r="C1417" s="396" t="s">
        <x:v>6157</x:v>
      </x:c>
      <x:c r="D1417" s="230" t="s">
        <x:v>4958</x:v>
      </x:c>
      <x:c r="E1417" s="195" t="s">
        <x:v>6157</x:v>
      </x:c>
      <x:c r="F1417" s="194" t="str">
        <x:f>IF(MID(E1417,LEN(E1417)-2,1)="1","Earring",IF(MID(E1417,LEN(E1417)-2,1)="2","Necklace",IF(MID(E1417,LEN(E1417)-2,1)="3","Bracelet",IF(MID(E1417,LEN(E1417)-2,1)="4","Ring",IF(MID(E1417,LEN(E1417)-2,1)="5","Anklet","")))))</x:f>
        <x:v>Ring</x:v>
      </x:c>
      <x:c r="G1417" s="194">
        <x:v>1</x:v>
      </x:c>
      <x:c r="H1417" s="448" t="s">
        <x:v>4958</x:v>
      </x:c>
    </x:row>
    <x:row r="1418" spans="1:8">
      <x:c r="A1418" s="397"/>
      <x:c r="C1418" s="396" t="s">
        <x:v>8243</x:v>
      </x:c>
      <x:c r="D1418" s="230" t="s">
        <x:v>4958</x:v>
      </x:c>
      <x:c r="E1418" s="355" t="s">
        <x:v>8243</x:v>
      </x:c>
      <x:c r="F1418" s="356" t="str">
        <x:f>IF(MID(E1418,LEN(E1418)-2,1)="1","Earring",IF(MID(E1418,LEN(E1418)-2,1)="2","Necklace",IF(MID(E1418,LEN(E1418)-2,1)="3","Bracelet",IF(MID(E1418,LEN(E1418)-2,1)="4","Ring",IF(MID(E1418,LEN(E1418)-2,1)="5","Anklet","")))))</x:f>
        <x:v>Ring</x:v>
      </x:c>
      <x:c r="G1418" s="356">
        <x:v>1</x:v>
      </x:c>
      <x:c r="H1418" s="448" t="s">
        <x:v>4958</x:v>
      </x:c>
    </x:row>
    <x:row r="1419" spans="1:8">
      <x:c r="A1419" s="397"/>
      <x:c r="C1419" s="396" t="s">
        <x:v>3273</x:v>
      </x:c>
      <x:c r="D1419" s="230" t="s">
        <x:v>7755</x:v>
      </x:c>
      <x:c r="E1419" s="195" t="s">
        <x:v>3273</x:v>
      </x:c>
      <x:c r="F1419" s="194" t="str">
        <x:f>IF(MID(E1419,LEN(E1419)-2,1)="1","Earring",IF(MID(E1419,LEN(E1419)-2,1)="2","Necklace",IF(MID(E1419,LEN(E1419)-2,1)="3","Bracelet",IF(MID(E1419,LEN(E1419)-2,1)="4","Ring",IF(MID(E1419,LEN(E1419)-2,1)="5","Anklet","")))))</x:f>
        <x:v>Ring</x:v>
      </x:c>
      <x:c r="G1419" s="194">
        <x:v>1</x:v>
      </x:c>
      <x:c r="H1419" s="448" t="s">
        <x:v>7755</x:v>
      </x:c>
    </x:row>
    <x:row r="1420" spans="1:8">
      <x:c r="A1420" s="397"/>
      <x:c r="C1420" s="396" t="s">
        <x:v>1892</x:v>
      </x:c>
      <x:c r="D1420" s="230" t="s">
        <x:v>7755</x:v>
      </x:c>
      <x:c r="E1420" s="195" t="s">
        <x:v>1892</x:v>
      </x:c>
      <x:c r="F1420" s="194" t="str">
        <x:f>IF(MID(E1420,LEN(E1420)-2,1)="1","Earring",IF(MID(E1420,LEN(E1420)-2,1)="2","Necklace",IF(MID(E1420,LEN(E1420)-2,1)="3","Bracelet",IF(MID(E1420,LEN(E1420)-2,1)="4","Ring",IF(MID(E1420,LEN(E1420)-2,1)="5","Anklet","")))))</x:f>
        <x:v>Ring</x:v>
      </x:c>
      <x:c r="G1420" s="194">
        <x:v>1</x:v>
      </x:c>
      <x:c r="H1420" s="448" t="s">
        <x:v>7755</x:v>
      </x:c>
    </x:row>
    <x:row r="1421" spans="1:8">
      <x:c r="A1421" s="397"/>
      <x:c r="C1421" s="396" t="s">
        <x:v>2237</x:v>
      </x:c>
      <x:c r="D1421" s="230" t="s">
        <x:v>7755</x:v>
      </x:c>
      <x:c r="E1421" s="355" t="s">
        <x:v>2237</x:v>
      </x:c>
      <x:c r="F1421" s="356" t="s">
        <x:v>2999</x:v>
      </x:c>
      <x:c r="G1421" s="356">
        <x:v>2</x:v>
      </x:c>
      <x:c r="H1421" s="448" t="s">
        <x:v>7755</x:v>
      </x:c>
    </x:row>
    <x:row r="1422" spans="1:9">
      <x:c r="A1422" s="397">
        <x:v>46059</x:v>
      </x:c>
      <x:c r="B1422" s="230" t="s">
        <x:v>7716</x:v>
      </x:c>
      <x:c r="E1422" s="233" t="s">
        <x:v>11132</x:v>
      </x:c>
      <x:c r="F1422" s="234" t="str">
        <x:f>IF(MID(E1422,LEN(E1422)-2,1)="1","Earring",IF(MID(E1422,LEN(E1422)-2,1)="2","Necklace",IF(MID(E1422,LEN(E1422)-2,1)="3","Bracelet",IF(MID(E1422,LEN(E1422)-2,1)="4","Ring",IF(MID(E1422,LEN(E1422)-2,1)="5","Anklet","")))))</x:f>
        <x:v>Necklace</x:v>
      </x:c>
      <x:c r="G1422" s="234">
        <x:v>1</x:v>
      </x:c>
      <x:c r="H1422" s="448" t="s">
        <x:v>4958</x:v>
      </x:c>
      <x:c r="I1422" s="162" t="s">
        <x:v>9681</x:v>
      </x:c>
    </x:row>
    <x:row r="1423" spans="1:8">
      <x:c r="A1423" s="397">
        <x:v>46060</x:v>
      </x:c>
      <x:c r="B1423" s="230" t="s">
        <x:v>7734</x:v>
      </x:c>
      <x:c r="C1423" s="396" t="s">
        <x:v>11132</x:v>
      </x:c>
      <x:c r="D1423" s="230" t="s">
        <x:v>7755</x:v>
      </x:c>
      <x:c r="E1423" s="233" t="s">
        <x:v>11132</x:v>
      </x:c>
      <x:c r="F1423" s="234" t="str">
        <x:f>IF(MID(E1423,LEN(E1423)-2,1)="1","Earring",IF(MID(E1423,LEN(E1423)-2,1)="2","Necklace",IF(MID(E1423,LEN(E1423)-2,1)="3","Bracelet",IF(MID(E1423,LEN(E1423)-2,1)="4","Ring",IF(MID(E1423,LEN(E1423)-2,1)="5","Anklet","")))))</x:f>
        <x:v>Necklace</x:v>
      </x:c>
      <x:c r="G1423" s="234">
        <x:v>1</x:v>
      </x:c>
      <x:c r="H1423" s="448" t="s">
        <x:v>7755</x:v>
      </x:c>
    </x:row>
    <x:row r="1424" spans="1:8">
      <x:c r="A1424" s="397">
        <x:v>46061</x:v>
      </x:c>
      <x:c r="B1424" s="230" t="s">
        <x:v>7772</x:v>
      </x:c>
      <x:c r="C1424" s="396" t="s">
        <x:v>4531</x:v>
      </x:c>
      <x:c r="D1424" s="230" t="s">
        <x:v>4958</x:v>
      </x:c>
      <x:c r="E1424" s="195" t="s">
        <x:v>4531</x:v>
      </x:c>
      <x:c r="F1424" s="194" t="str">
        <x:f>IF(MID(E1424,LEN(E1424)-2,1)="1","Earring",IF(MID(E1424,LEN(E1424)-2,1)="2","Necklace",IF(MID(E1424,LEN(E1424)-2,1)="3","Bracelet",IF(MID(E1424,LEN(E1424)-2,1)="4","Ring",IF(MID(E1424,LEN(E1424)-2,1)="5","Anklet","")))))</x:f>
        <x:v>Earring</x:v>
      </x:c>
      <x:c r="G1424" s="194">
        <x:v>3</x:v>
      </x:c>
      <x:c r="H1424" s="448" t="s">
        <x:v>4958</x:v>
      </x:c>
    </x:row>
    <x:row r="1425" spans="3:8">
      <x:c r="C1425" s="396" t="s">
        <x:v>1933</x:v>
      </x:c>
      <x:c r="D1425" s="230" t="s">
        <x:v>4958</x:v>
      </x:c>
      <x:c r="E1425" s="233" t="s">
        <x:v>1933</x:v>
      </x:c>
      <x:c r="F1425" s="234" t="s">
        <x:v>6843</x:v>
      </x:c>
      <x:c r="G1425" s="234">
        <x:v>1</x:v>
      </x:c>
      <x:c r="H1425" s="448" t="s">
        <x:v>4958</x:v>
      </x:c>
    </x:row>
    <x:row r="1426" spans="1:8">
      <x:c r="A1426" s="397">
        <x:v>46062</x:v>
      </x:c>
      <x:c r="B1426" s="230" t="s">
        <x:v>7737</x:v>
      </x:c>
      <x:c r="C1426" s="396" t="s">
        <x:v>1933</x:v>
      </x:c>
      <x:c r="D1426" s="230" t="s">
        <x:v>7755</x:v>
      </x:c>
      <x:c r="E1426" s="233" t="s">
        <x:v>1933</x:v>
      </x:c>
      <x:c r="F1426" s="234" t="s">
        <x:v>6843</x:v>
      </x:c>
      <x:c r="G1426" s="234">
        <x:v>1</x:v>
      </x:c>
      <x:c r="H1426" s="448" t="s">
        <x:v>7755</x:v>
      </x:c>
    </x:row>
    <x:row r="1427" spans="1:8">
      <x:c r="A1427" s="397">
        <x:v>46063</x:v>
      </x:c>
      <x:c r="B1427" s="230" t="s">
        <x:v>7779</x:v>
      </x:c>
      <x:c r="C1427" s="396" t="s">
        <x:v>9485</x:v>
      </x:c>
      <x:c r="D1427" s="230" t="s">
        <x:v>4958</x:v>
      </x:c>
      <x:c r="E1427" s="510" t="s">
        <x:v>9485</x:v>
      </x:c>
      <x:c r="F1427" s="511" t="str">
        <x:f>IF(MID(E1427,LEN(E1427)-2,1)="1","Earring",IF(MID(E1427,LEN(E1427)-2,1)="2","Necklace",IF(MID(E1427,LEN(E1427)-2,1)="3","Bracelet",IF(MID(E1427,LEN(E1427)-2,1)="4","Ring",IF(MID(E1427,LEN(E1427)-2,1)="5","Anklet","")))))</x:f>
        <x:v>Bracelet</x:v>
      </x:c>
      <x:c r="G1427" s="511">
        <x:v>1</x:v>
      </x:c>
      <x:c r="H1427" s="448" t="s">
        <x:v>4958</x:v>
      </x:c>
    </x:row>
    <x:row r="1428" spans="3:8">
      <x:c r="C1428" s="396" t="s">
        <x:v>4531</x:v>
      </x:c>
      <x:c r="D1428" s="230" t="s">
        <x:v>7755</x:v>
      </x:c>
      <x:c r="E1428" s="195" t="s">
        <x:v>4531</x:v>
      </x:c>
      <x:c r="F1428" s="194" t="str">
        <x:f>IF(MID(E1428,LEN(E1428)-2,1)="1","Earring",IF(MID(E1428,LEN(E1428)-2,1)="2","Necklace",IF(MID(E1428,LEN(E1428)-2,1)="3","Bracelet",IF(MID(E1428,LEN(E1428)-2,1)="4","Ring",IF(MID(E1428,LEN(E1428)-2,1)="5","Anklet","")))))</x:f>
        <x:v>Earring</x:v>
      </x:c>
      <x:c r="G1428" s="194">
        <x:v>1</x:v>
      </x:c>
      <x:c r="H1428" s="448" t="s">
        <x:v>7755</x:v>
      </x:c>
    </x:row>
    <x:row r="1429" spans="3:8">
      <x:c r="C1429" s="396" t="s">
        <x:v>3437</x:v>
      </x:c>
      <x:c r="D1429" s="230" t="s">
        <x:v>4958</x:v>
      </x:c>
      <x:c r="E1429" s="233" t="s">
        <x:v>3437</x:v>
      </x:c>
      <x:c r="F1429" s="234" t="str">
        <x:f>IF(MID(E1429,LEN(E1429)-2,1)="1","Earring",IF(MID(E1429,LEN(E1429)-2,1)="2","Necklace",IF(MID(E1429,LEN(E1429)-2,1)="3","Bracelet",IF(MID(E1429,LEN(E1429)-2,1)="4","Ring",IF(MID(E1429,LEN(E1429)-2,1)="5","Anklet","")))))</x:f>
        <x:v>Earring</x:v>
      </x:c>
      <x:c r="G1429" s="234">
        <x:v>1</x:v>
      </x:c>
      <x:c r="H1429" s="448" t="s">
        <x:v>4958</x:v>
      </x:c>
    </x:row>
    <x:row r="1430" spans="1:8">
      <x:c r="A1430" s="397">
        <x:v>46064</x:v>
      </x:c>
      <x:c r="B1430" s="230" t="s">
        <x:v>7762</x:v>
      </x:c>
      <x:c r="C1430" s="396" t="s">
        <x:v>11028</x:v>
      </x:c>
      <x:c r="D1430" s="230" t="s">
        <x:v>4958</x:v>
      </x:c>
      <x:c r="E1430" s="195" t="s">
        <x:v>11028</x:v>
      </x:c>
      <x:c r="F1430" s="345" t="str">
        <x:f>IF(MID(E1430,LEN(E1430)-2,1)="1","Earring",IF(MID(E1430,LEN(E1430)-2,1)="2","Necklace",IF(MID(E1430,LEN(E1430)-2,1)="3","Bracelet",IF(MID(E1430,LEN(E1430)-2,1)="4","Ring",IF(MID(E1430,LEN(E1430)-2,1)="5","Anklet","")))))</x:f>
        <x:v>Earring</x:v>
      </x:c>
      <x:c r="G1430" s="345">
        <x:v>1</x:v>
      </x:c>
      <x:c r="H1430" s="448" t="s">
        <x:v>4958</x:v>
      </x:c>
    </x:row>
    <x:row r="1431" spans="3:8">
      <x:c r="C1431" s="396" t="s">
        <x:v>9485</x:v>
      </x:c>
      <x:c r="D1431" s="230" t="s">
        <x:v>7755</x:v>
      </x:c>
      <x:c r="E1431" s="359" t="s">
        <x:v>9485</x:v>
      </x:c>
      <x:c r="F1431" s="360" t="str">
        <x:f>IF(MID(E1431,LEN(E1431)-2,1)="1","Earring",IF(MID(E1431,LEN(E1431)-2,1)="2","Necklace",IF(MID(E1431,LEN(E1431)-2,1)="3","Bracelet",IF(MID(E1431,LEN(E1431)-2,1)="4","Ring",IF(MID(E1431,LEN(E1431)-2,1)="5","Anklet","")))))</x:f>
        <x:v>Bracelet</x:v>
      </x:c>
      <x:c r="G1431" s="360">
        <x:v>1</x:v>
      </x:c>
      <x:c r="H1431" s="448" t="s">
        <x:v>7755</x:v>
      </x:c>
    </x:row>
    <x:row r="1432" spans="3:8">
      <x:c r="C1432" s="396" t="s">
        <x:v>10934</x:v>
      </x:c>
      <x:c r="D1432" s="230" t="s">
        <x:v>4958</x:v>
      </x:c>
      <x:c r="E1432" s="233" t="s">
        <x:v>10934</x:v>
      </x:c>
      <x:c r="F1432" s="234" t="str">
        <x:f>IF(MID(E1432,LEN(E1432)-2,1)="1","Earring",IF(MID(E1432,LEN(E1432)-2,1)="2","Necklace",IF(MID(E1432,LEN(E1432)-2,1)="3","Bracelet",IF(MID(E1432,LEN(E1432)-2,1)="4","Ring",IF(MID(E1432,LEN(E1432)-2,1)="5","Anklet","")))))</x:f>
        <x:v>Necklace</x:v>
      </x:c>
      <x:c r="G1432" s="234">
        <x:v>1</x:v>
      </x:c>
      <x:c r="H1432" s="448" t="s">
        <x:v>4958</x:v>
      </x:c>
    </x:row>
    <x:row r="1433" spans="3:8">
      <x:c r="C1433" s="396" t="s">
        <x:v>6583</x:v>
      </x:c>
      <x:c r="D1433" s="230" t="s">
        <x:v>4958</x:v>
      </x:c>
      <x:c r="E1433" s="195" t="s">
        <x:v>6583</x:v>
      </x:c>
      <x:c r="F1433" s="345" t="str">
        <x:f>IF(MID(E1433,LEN(E1433)-2,1)="1","Earring",IF(MID(E1433,LEN(E1433)-2,1)="2","Necklace",IF(MID(E1433,LEN(E1433)-2,1)="3","Bracelet",IF(MID(E1433,LEN(E1433)-2,1)="4","Ring",IF(MID(E1433,LEN(E1433)-2,1)="5","Anklet","")))))</x:f>
        <x:v>Necklace</x:v>
      </x:c>
      <x:c r="G1433" s="345">
        <x:v>1</x:v>
      </x:c>
      <x:c r="H1433" s="448" t="s">
        <x:v>4958</x:v>
      </x:c>
    </x:row>
    <x:row r="1434" spans="1:8">
      <x:c r="A1434" s="397">
        <x:v>46065</x:v>
      </x:c>
      <x:c r="B1434" s="230" t="s">
        <x:v>7753</x:v>
      </x:c>
      <x:c r="C1434" s="396" t="s">
        <x:v>11157</x:v>
      </x:c>
      <x:c r="D1434" s="230" t="s">
        <x:v>4958</x:v>
      </x:c>
      <x:c r="E1434" s="233" t="s">
        <x:v>11157</x:v>
      </x:c>
      <x:c r="F1434" s="234" t="str">
        <x:f>IF(MID(E1434,LEN(E1434)-2,1)="1","Earring",IF(MID(E1434,LEN(E1434)-2,1)="2","Necklace",IF(MID(E1434,LEN(E1434)-2,1)="3","Bracelet",IF(MID(E1434,LEN(E1434)-2,1)="4","Ring",IF(MID(E1434,LEN(E1434)-2,1)="5","Anklet","")))))</x:f>
        <x:v>Bracelet</x:v>
      </x:c>
      <x:c r="G1434" s="234">
        <x:v>1</x:v>
      </x:c>
      <x:c r="H1434" s="448" t="s">
        <x:v>4958</x:v>
      </x:c>
    </x:row>
    <x:row r="1435" spans="3:8">
      <x:c r="C1435" s="396" t="s">
        <x:v>10962</x:v>
      </x:c>
      <x:c r="D1435" s="230" t="s">
        <x:v>4958</x:v>
      </x:c>
      <x:c r="E1435" s="195" t="s">
        <x:v>10962</x:v>
      </x:c>
      <x:c r="F1435" s="194" t="str">
        <x:f>IF(MID(E1435,LEN(E1435)-2,1)="1","Earring",IF(MID(E1435,LEN(E1435)-2,1)="2","Necklace",IF(MID(E1435,LEN(E1435)-2,1)="3","Bracelet",IF(MID(E1435,LEN(E1435)-2,1)="4","Ring",IF(MID(E1435,LEN(E1435)-2,1)="5","Anklet","")))))</x:f>
        <x:v>Necklace</x:v>
      </x:c>
      <x:c r="G1435" s="194">
        <x:v>1</x:v>
      </x:c>
      <x:c r="H1435" s="448" t="s">
        <x:v>4958</x:v>
      </x:c>
    </x:row>
    <x:row r="1436" spans="1:8">
      <x:c r="A1436" s="397">
        <x:v>46066</x:v>
      </x:c>
      <x:c r="B1436" s="230" t="s">
        <x:v>7716</x:v>
      </x:c>
      <x:c r="C1436" s="396" t="s">
        <x:v>11028</x:v>
      </x:c>
      <x:c r="D1436" s="230" t="s">
        <x:v>7755</x:v>
      </x:c>
      <x:c r="E1436" s="195" t="s">
        <x:v>11028</x:v>
      </x:c>
      <x:c r="F1436" s="194" t="str">
        <x:f>IF(MID(E1436,LEN(E1436)-2,1)="1","Earring",IF(MID(E1436,LEN(E1436)-2,1)="2","Necklace",IF(MID(E1436,LEN(E1436)-2,1)="3","Bracelet",IF(MID(E1436,LEN(E1436)-2,1)="4","Ring",IF(MID(E1436,LEN(E1436)-2,1)="5","Anklet","")))))</x:f>
        <x:v>Earring</x:v>
      </x:c>
      <x:c r="G1436" s="194">
        <x:v>1</x:v>
      </x:c>
      <x:c r="H1436" s="448" t="s">
        <x:v>7755</x:v>
      </x:c>
    </x:row>
    <x:row r="1437" spans="3:8">
      <x:c r="C1437" s="396" t="s">
        <x:v>10952</x:v>
      </x:c>
      <x:c r="D1437" s="230" t="s">
        <x:v>4958</x:v>
      </x:c>
      <x:c r="E1437" s="195" t="s">
        <x:v>10952</x:v>
      </x:c>
      <x:c r="F1437" s="194" t="str">
        <x:f>IF(MID(E1437,LEN(E1437)-2,1)="1","Earring",IF(MID(E1437,LEN(E1437)-2,1)="2","Necklace",IF(MID(E1437,LEN(E1437)-2,1)="3","Bracelet",IF(MID(E1437,LEN(E1437)-2,1)="4","Ring",IF(MID(E1437,LEN(E1437)-2,1)="5","Anklet","")))))</x:f>
        <x:v>Bracelet</x:v>
      </x:c>
      <x:c r="G1437" s="194">
        <x:v>1</x:v>
      </x:c>
      <x:c r="H1437" s="448" t="s">
        <x:v>4958</x:v>
      </x:c>
    </x:row>
    <x:row r="1438" spans="3:8">
      <x:c r="C1438" s="396" t="s">
        <x:v>11046</x:v>
      </x:c>
      <x:c r="D1438" s="230" t="s">
        <x:v>4958</x:v>
      </x:c>
      <x:c r="E1438" s="195" t="s">
        <x:v>11046</x:v>
      </x:c>
      <x:c r="F1438" s="194" t="s">
        <x:v>3010</x:v>
      </x:c>
      <x:c r="G1438" s="194">
        <x:v>1</x:v>
      </x:c>
      <x:c r="H1438" s="448" t="s">
        <x:v>4958</x:v>
      </x:c>
    </x:row>
    <x:row r="1439" spans="3:8">
      <x:c r="C1439" s="396" t="s">
        <x:v>4742</x:v>
      </x:c>
      <x:c r="D1439" s="230" t="s">
        <x:v>4958</x:v>
      </x:c>
      <x:c r="E1439" s="233" t="s">
        <x:v>4742</x:v>
      </x:c>
      <x:c r="F1439" s="234" t="s">
        <x:v>6843</x:v>
      </x:c>
      <x:c r="G1439" s="234">
        <x:v>2</x:v>
      </x:c>
      <x:c r="H1439" s="448" t="s">
        <x:v>4958</x:v>
      </x:c>
    </x:row>
    <x:row r="1440" spans="1:8">
      <x:c r="A1440" s="397">
        <x:v>46067</x:v>
      </x:c>
      <x:c r="B1440" s="230" t="s">
        <x:v>7734</x:v>
      </x:c>
      <x:c r="C1440" s="396" t="s">
        <x:v>11236</x:v>
      </x:c>
      <x:c r="D1440" s="230" t="s">
        <x:v>4958</x:v>
      </x:c>
      <x:c r="E1440" s="349" t="s">
        <x:v>11236</x:v>
      </x:c>
      <x:c r="F1440" s="350" t="str">
        <x:f>IF(MID(E1440,LEN(E1440)-2,1)="1","Earring",IF(MID(E1440,LEN(E1440)-2,1)="2","Necklace",IF(MID(E1440,LEN(E1440)-2,1)="3","Bracelet",IF(MID(E1440,LEN(E1440)-2,1)="4","Ring",IF(MID(E1440,LEN(E1440)-2,1)="5","Anklet","")))))</x:f>
        <x:v>Earring</x:v>
      </x:c>
      <x:c r="G1440" s="350">
        <x:v>1</x:v>
      </x:c>
      <x:c r="H1440" s="448" t="s">
        <x:v>4958</x:v>
      </x:c>
    </x:row>
    <x:row r="1441" spans="3:8">
      <x:c r="C1441" s="396" t="s">
        <x:v>4742</x:v>
      </x:c>
      <x:c r="D1441" s="230" t="s">
        <x:v>7755</x:v>
      </x:c>
      <x:c r="E1441" s="233" t="s">
        <x:v>4742</x:v>
      </x:c>
      <x:c r="F1441" s="234" t="s">
        <x:v>6843</x:v>
      </x:c>
      <x:c r="G1441" s="234">
        <x:v>1</x:v>
      </x:c>
      <x:c r="H1441" s="448" t="s">
        <x:v>7755</x:v>
      </x:c>
    </x:row>
    <x:row r="1442" spans="3:8">
      <x:c r="C1442" s="396" t="s">
        <x:v>10922</x:v>
      </x:c>
      <x:c r="D1442" s="230" t="s">
        <x:v>4958</x:v>
      </x:c>
      <x:c r="E1442" s="233" t="s">
        <x:v>10922</x:v>
      </x:c>
      <x:c r="F1442" s="234" t="str">
        <x:f>IF(MID(E1442,LEN(E1442)-2,1)="1","Earring",IF(MID(E1442,LEN(E1442)-2,1)="2","Necklace",IF(MID(E1442,LEN(E1442)-2,1)="3","Bracelet",IF(MID(E1442,LEN(E1442)-2,1)="4","Ring",IF(MID(E1442,LEN(E1442)-2,1)="5","Anklet","")))))</x:f>
        <x:v>Bracelet</x:v>
      </x:c>
      <x:c r="G1442" s="234">
        <x:v>1</x:v>
      </x:c>
      <x:c r="H1442" s="448" t="s">
        <x:v>4958</x:v>
      </x:c>
    </x:row>
    <x:row r="1443" spans="1:8">
      <x:c r="A1443" s="397">
        <x:v>46068</x:v>
      </x:c>
      <x:c r="B1443" s="230" t="s">
        <x:v>7772</x:v>
      </x:c>
      <x:c r="C1443" s="396" t="s">
        <x:v>11156</x:v>
      </x:c>
      <x:c r="D1443" s="230" t="s">
        <x:v>4958</x:v>
      </x:c>
      <x:c r="E1443" s="233" t="s">
        <x:v>11156</x:v>
      </x:c>
      <x:c r="F1443" s="234" t="str">
        <x:f>IF(MID(E1443,LEN(E1443)-2,1)="1","Earring",IF(MID(E1443,LEN(E1443)-2,1)="2","Necklace",IF(MID(E1443,LEN(E1443)-2,1)="3","Bracelet",IF(MID(E1443,LEN(E1443)-2,1)="4","Ring",IF(MID(E1443,LEN(E1443)-2,1)="5","Anklet","")))))</x:f>
        <x:v>Necklace</x:v>
      </x:c>
      <x:c r="G1443" s="234">
        <x:v>2</x:v>
      </x:c>
      <x:c r="H1443" s="448" t="s">
        <x:v>4958</x:v>
      </x:c>
    </x:row>
    <x:row r="1444" spans="1:8">
      <x:c r="A1444" s="397">
        <x:v>46069</x:v>
      </x:c>
      <x:c r="B1444" s="230" t="s">
        <x:v>7737</x:v>
      </x:c>
      <x:c r="C1444" s="396" t="s">
        <x:v>6855</x:v>
      </x:c>
      <x:c r="D1444" s="230" t="s">
        <x:v>4958</x:v>
      </x:c>
      <x:c r="E1444" s="195" t="s">
        <x:v>6855</x:v>
      </x:c>
      <x:c r="F1444" s="194" t="str">
        <x:f>IF(MID(E1444,LEN(E1444)-2,1)="1","Earring",IF(MID(E1444,LEN(E1444)-2,1)="2","Necklace",IF(MID(E1444,LEN(E1444)-2,1)="3","Bracelet",IF(MID(E1444,LEN(E1444)-2,1)="4","Ring",IF(MID(E1444,LEN(E1444)-2,1)="5","Anklet","")))))</x:f>
        <x:v>Earring</x:v>
      </x:c>
      <x:c r="G1444" s="194">
        <x:v>1</x:v>
      </x:c>
      <x:c r="H1444" s="448" t="s">
        <x:v>4958</x:v>
      </x:c>
    </x:row>
    <x:row r="1445" spans="1:4">
      <x:c r="A1445" s="397">
        <x:v>46070</x:v>
      </x:c>
      <x:c r="B1445" s="230" t="s">
        <x:v>7779</x:v>
      </x:c>
      <x:c r="C1445" s="396" t="s">
        <x:v>11110</x:v>
      </x:c>
      <x:c r="D1445" s="230" t="s">
        <x:v>4958</x:v>
      </x:c>
    </x:row>
    <x:row r="1446" spans="3:4">
      <x:c r="C1446" s="396" t="s">
        <x:v>3417</x:v>
      </x:c>
      <x:c r="D1446" s="230" t="s">
        <x:v>4958</x:v>
      </x:c>
    </x:row>
    <x:row r="1447" spans="1:2">
      <x:c r="A1447" s="397">
        <x:v>46071</x:v>
      </x:c>
      <x:c r="B1447" s="230" t="s">
        <x:v>7762</x:v>
      </x:c>
    </x:row>
    <x:row r="1448" spans="1:8">
      <x:c r="A1448" s="397">
        <x:v>46072</x:v>
      </x:c>
      <x:c r="B1448" s="230" t="s">
        <x:v>7753</x:v>
      </x:c>
      <x:c r="C1448" s="396" t="s">
        <x:v>11033</x:v>
      </x:c>
      <x:c r="D1448" s="230" t="s">
        <x:v>4958</x:v>
      </x:c>
      <x:c r="E1448" s="236" t="s">
        <x:v>11033</x:v>
      </x:c>
      <x:c r="F1448" s="237" t="str">
        <x:f>IF(MID(E1448,LEN(E1448)-2,1)="1","Earring",IF(MID(E1448,LEN(E1448)-2,1)="2","Necklace",IF(MID(E1448,LEN(E1448)-2,1)="3","Bracelet",IF(MID(E1448,LEN(E1448)-2,1)="4","Ring",IF(MID(E1448,LEN(E1448)-2,1)="5","Anklet","")))))</x:f>
        <x:v>Necklace</x:v>
      </x:c>
      <x:c r="G1448" s="237">
        <x:v>1</x:v>
      </x:c>
      <x:c r="H1448" s="448" t="s">
        <x:v>4958</x:v>
      </x:c>
    </x:row>
    <x:row r="1449" spans="3:4">
      <x:c r="C1449" s="396" t="s">
        <x:v>9453</x:v>
      </x:c>
      <x:c r="D1449" s="230" t="s">
        <x:v>4958</x:v>
      </x:c>
    </x:row>
    <x:row r="1450" spans="1:8">
      <x:c r="A1450" s="397">
        <x:v>46073</x:v>
      </x:c>
      <x:c r="B1450" s="230" t="s">
        <x:v>7716</x:v>
      </x:c>
      <x:c r="C1450" s="396" t="s">
        <x:v>5722</x:v>
      </x:c>
      <x:c r="D1450" s="230" t="s">
        <x:v>7755</x:v>
      </x:c>
      <x:c r="E1450" s="255" t="s">
        <x:v>5722</x:v>
      </x:c>
      <x:c r="F1450" s="256" t="str">
        <x:f>IF(MID(E1450,LEN(E1450)-2,1)="1","Earring",IF(MID(E1450,LEN(E1450)-2,1)="2","Necklace",IF(MID(E1450,LEN(E1450)-2,1)="3","Bracelet",IF(MID(E1450,LEN(E1450)-2,1)="4","Ring",IF(MID(E1450,LEN(E1450)-2,1)="5","Anklet","")))))</x:f>
        <x:v>Ring</x:v>
      </x:c>
      <x:c r="G1450" s="256">
        <x:v>1</x:v>
      </x:c>
      <x:c r="H1450" s="448" t="s">
        <x:v>7755</x:v>
      </x:c>
    </x:row>
    <x:row r="1451" spans="3:8">
      <x:c r="C1451" s="396" t="s">
        <x:v>11236</x:v>
      </x:c>
      <x:c r="D1451" s="230" t="s">
        <x:v>7755</x:v>
      </x:c>
      <x:c r="E1451" s="236" t="s">
        <x:v>11236</x:v>
      </x:c>
      <x:c r="F1451" s="237" t="str">
        <x:f>IF(MID(E1451,LEN(E1451)-2,1)="1","Earring",IF(MID(E1451,LEN(E1451)-2,1)="2","Necklace",IF(MID(E1451,LEN(E1451)-2,1)="3","Bracelet",IF(MID(E1451,LEN(E1451)-2,1)="4","Ring",IF(MID(E1451,LEN(E1451)-2,1)="5","Anklet","")))))</x:f>
        <x:v>Earring</x:v>
      </x:c>
      <x:c r="G1451" s="237">
        <x:v>1</x:v>
      </x:c>
      <x:c r="H1451" s="448" t="s">
        <x:v>7755</x:v>
      </x:c>
    </x:row>
    <x:row r="1452" spans="3:4">
      <x:c r="C1452" s="396" t="s">
        <x:v>4807</x:v>
      </x:c>
      <x:c r="D1452" s="230" t="s">
        <x:v>4958</x:v>
      </x:c>
    </x:row>
    <x:row r="1453" spans="1:9" s="75" customFormat="1">
      <x:c r="A1453" s="230"/>
      <x:c r="B1453" s="230"/>
      <x:c r="C1453" s="396"/>
      <x:c r="D1453" s="230"/>
      <x:c r="E1453" s="233" t="s">
        <x:v>9237</x:v>
      </x:c>
      <x:c r="F1453" s="234" t="str">
        <x:f>IF(MID(E1453,LEN(E1453)-2,1)="1","Earring",IF(MID(E1453,LEN(E1453)-2,1)="2","Necklace",IF(MID(E1453,LEN(E1453)-2,1)="3","Bracelet",IF(MID(E1453,LEN(E1453)-2,1)="4","Ring",IF(MID(E1453,LEN(E1453)-2,1)="5","Anklet","")))))</x:f>
        <x:v>Earring</x:v>
      </x:c>
      <x:c r="G1453" s="234">
        <x:v>1</x:v>
      </x:c>
      <x:c r="H1453" s="448" t="s">
        <x:v>4958</x:v>
      </x:c>
      <x:c r="I1453" s="75" t="s">
        <x:v>9289</x:v>
      </x:c>
    </x:row>
    <x:row r="1454" spans="1:8">
      <x:c r="A1454" s="397">
        <x:v>46074</x:v>
      </x:c>
      <x:c r="B1454" s="230" t="s">
        <x:v>7734</x:v>
      </x:c>
      <x:c r="C1454" s="396" t="s">
        <x:v>9237</x:v>
      </x:c>
      <x:c r="D1454" s="230" t="s">
        <x:v>7755</x:v>
      </x:c>
      <x:c r="E1454" s="233" t="s">
        <x:v>9237</x:v>
      </x:c>
      <x:c r="F1454" s="234" t="str">
        <x:f>IF(MID(E1454,LEN(E1454)-2,1)="1","Earring",IF(MID(E1454,LEN(E1454)-2,1)="2","Necklace",IF(MID(E1454,LEN(E1454)-2,1)="3","Bracelet",IF(MID(E1454,LEN(E1454)-2,1)="4","Ring",IF(MID(E1454,LEN(E1454)-2,1)="5","Anklet","")))))</x:f>
        <x:v>Earring</x:v>
      </x:c>
      <x:c r="G1454" s="234">
        <x:v>1</x:v>
      </x:c>
      <x:c r="H1454" s="448" t="s">
        <x:v>7755</x:v>
      </x:c>
    </x:row>
    <x:row r="1455" spans="3:8">
      <x:c r="C1455" s="396" t="s">
        <x:v>11212</x:v>
      </x:c>
      <x:c r="D1455" s="230" t="s">
        <x:v>4958</x:v>
      </x:c>
      <x:c r="E1455" s="233" t="s">
        <x:v>11212</x:v>
      </x:c>
      <x:c r="F1455" s="234" t="str">
        <x:f>IF(MID(E1455,LEN(E1455)-2,1)="1","Earring",IF(MID(E1455,LEN(E1455)-2,1)="2","Necklace",IF(MID(E1455,LEN(E1455)-2,1)="3","Bracelet",IF(MID(E1455,LEN(E1455)-2,1)="4","Ring",IF(MID(E1455,LEN(E1455)-2,1)="5","Anklet","")))))</x:f>
        <x:v>Ring</x:v>
      </x:c>
      <x:c r="G1455" s="234">
        <x:v>1</x:v>
      </x:c>
      <x:c r="H1455" s="448" t="s">
        <x:v>4958</x:v>
      </x:c>
    </x:row>
    <x:row r="1456" spans="3:8">
      <x:c r="C1456" s="396" t="s">
        <x:v>4654</x:v>
      </x:c>
      <x:c r="D1456" s="230" t="s">
        <x:v>4958</x:v>
      </x:c>
      <x:c r="E1456" s="195" t="s">
        <x:v>4654</x:v>
      </x:c>
      <x:c r="F1456" s="194" t="str">
        <x:f>IF(MID(E1456,LEN(E1456)-2,1)="1","Earring",IF(MID(E1456,LEN(E1456)-2,1)="2","Necklace",IF(MID(E1456,LEN(E1456)-2,1)="3","Bracelet",IF(MID(E1456,LEN(E1456)-2,1)="4","Ring",IF(MID(E1456,LEN(E1456)-2,1)="5","Anklet","")))))</x:f>
        <x:v>Earring</x:v>
      </x:c>
      <x:c r="G1456" s="194">
        <x:v>1</x:v>
      </x:c>
      <x:c r="H1456" s="448" t="s">
        <x:v>4958</x:v>
      </x:c>
    </x:row>
    <x:row r="1457" spans="3:8">
      <x:c r="C1457" s="396" t="s">
        <x:v>11160</x:v>
      </x:c>
      <x:c r="D1457" s="230" t="s">
        <x:v>4958</x:v>
      </x:c>
      <x:c r="E1457" s="233" t="s">
        <x:v>11160</x:v>
      </x:c>
      <x:c r="F1457" s="234" t="s">
        <x:v>2999</x:v>
      </x:c>
      <x:c r="G1457" s="234">
        <x:v>1</x:v>
      </x:c>
      <x:c r="H1457" s="448" t="s">
        <x:v>4958</x:v>
      </x:c>
    </x:row>
    <x:row r="1458" spans="1:4">
      <x:c r="A1458" s="397">
        <x:v>46075</x:v>
      </x:c>
      <x:c r="B1458" s="230" t="s">
        <x:v>7772</x:v>
      </x:c>
      <x:c r="C1458" s="396" t="s">
        <x:v>11109</x:v>
      </x:c>
      <x:c r="D1458" s="230" t="s">
        <x:v>4958</x:v>
      </x:c>
    </x:row>
    <x:row r="1459" spans="3:4">
      <x:c r="C1459" s="396" t="s">
        <x:v>11068</x:v>
      </x:c>
      <x:c r="D1459" s="230" t="s">
        <x:v>4958</x:v>
      </x:c>
    </x:row>
    <x:row r="1460" spans="3:4">
      <x:c r="C1460" s="396" t="s">
        <x:v>11164</x:v>
      </x:c>
      <x:c r="D1460" s="230" t="s">
        <x:v>4958</x:v>
      </x:c>
    </x:row>
    <x:row r="1461" spans="1:4">
      <x:c r="A1461" s="397">
        <x:v>46076</x:v>
      </x:c>
      <x:c r="B1461" s="230" t="s">
        <x:v>7737</x:v>
      </x:c>
      <x:c r="C1461" s="396" t="s">
        <x:v>3358</x:v>
      </x:c>
      <x:c r="D1461" s="230" t="s">
        <x:v>4958</x:v>
      </x:c>
    </x:row>
    <x:row r="1462" spans="3:4">
      <x:c r="C1462" s="396" t="s">
        <x:v>11180</x:v>
      </x:c>
      <x:c r="D1462" s="230" t="s">
        <x:v>4958</x:v>
      </x:c>
    </x:row>
    <x:row r="1463" spans="3:4">
      <x:c r="C1463" s="396" t="s">
        <x:v>10825</x:v>
      </x:c>
      <x:c r="D1463" s="230" t="s">
        <x:v>7755</x:v>
      </x:c>
    </x:row>
    <x:row r="1464" spans="3:4">
      <x:c r="C1464" s="396" t="s">
        <x:v>11135</x:v>
      </x:c>
      <x:c r="D1464" s="230" t="s">
        <x:v>4958</x:v>
      </x:c>
    </x:row>
    <x:row r="1465" spans="3:4">
      <x:c r="C1465" s="396" t="s">
        <x:v>9566</x:v>
      </x:c>
      <x:c r="D1465" s="230" t="s">
        <x:v>4958</x:v>
      </x:c>
    </x:row>
    <x:row r="1466" spans="3:4">
      <x:c r="C1466" s="396" t="s">
        <x:v>9290</x:v>
      </x:c>
      <x:c r="D1466" s="230" t="s">
        <x:v>7755</x:v>
      </x:c>
    </x:row>
    <x:row r="1467" spans="1:8">
      <x:c r="A1467" s="397">
        <x:v>46077</x:v>
      </x:c>
      <x:c r="B1467" s="230" t="s">
        <x:v>7779</x:v>
      </x:c>
      <x:c r="C1467" s="396" t="s">
        <x:v>6855</x:v>
      </x:c>
      <x:c r="D1467" s="230" t="s">
        <x:v>7755</x:v>
      </x:c>
      <x:c r="E1467" s="195" t="s">
        <x:v>6855</x:v>
      </x:c>
      <x:c r="F1467" s="194" t="str">
        <x:f>IF(MID(E1467,LEN(E1467)-2,1)="1","Earring",IF(MID(E1467,LEN(E1467)-2,1)="2","Necklace",IF(MID(E1467,LEN(E1467)-2,1)="3","Bracelet",IF(MID(E1467,LEN(E1467)-2,1)="4","Ring",IF(MID(E1467,LEN(E1467)-2,1)="5","Anklet","")))))</x:f>
        <x:v>Earring</x:v>
      </x:c>
      <x:c r="G1467" s="194">
        <x:v>1</x:v>
      </x:c>
      <x:c r="H1467" s="448" t="s">
        <x:v>7755</x:v>
      </x:c>
    </x:row>
    <x:row r="1468" spans="3:8">
      <x:c r="C1468" s="396" t="s">
        <x:v>11033</x:v>
      </x:c>
      <x:c r="D1468" s="230" t="s">
        <x:v>7755</x:v>
      </x:c>
      <x:c r="E1468" s="236" t="s">
        <x:v>11033</x:v>
      </x:c>
      <x:c r="F1468" s="237" t="str">
        <x:f>IF(MID(E1468,LEN(E1468)-2,1)="1","Earring",IF(MID(E1468,LEN(E1468)-2,1)="2","Necklace",IF(MID(E1468,LEN(E1468)-2,1)="3","Bracelet",IF(MID(E1468,LEN(E1468)-2,1)="4","Ring",IF(MID(E1468,LEN(E1468)-2,1)="5","Anklet","")))))</x:f>
        <x:v>Necklace</x:v>
      </x:c>
      <x:c r="G1468" s="237">
        <x:v>1</x:v>
      </x:c>
      <x:c r="H1468" s="448" t="s">
        <x:v>7755</x:v>
      </x:c>
    </x:row>
    <x:row r="1469" spans="1:8">
      <x:c r="A1469" s="397">
        <x:v>46078</x:v>
      </x:c>
      <x:c r="B1469" s="230" t="s">
        <x:v>7762</x:v>
      </x:c>
      <x:c r="C1469" s="396" t="s">
        <x:v>11008</x:v>
      </x:c>
      <x:c r="D1469" s="230" t="s">
        <x:v>4958</x:v>
      </x:c>
      <x:c r="E1469" s="195" t="s">
        <x:v>11008</x:v>
      </x:c>
      <x:c r="F1469" s="194" t="str">
        <x:f>IF(MID(E1469,LEN(E1469)-2,1)="1","Earring",IF(MID(E1469,LEN(E1469)-2,1)="2","Necklace",IF(MID(E1469,LEN(E1469)-2,1)="3","Bracelet",IF(MID(E1469,LEN(E1469)-2,1)="4","Ring",IF(MID(E1469,LEN(E1469)-2,1)="5","Anklet","")))))</x:f>
        <x:v>Necklace</x:v>
      </x:c>
      <x:c r="G1469" s="194">
        <x:v>1</x:v>
      </x:c>
      <x:c r="H1469" s="448" t="s">
        <x:v>4958</x:v>
      </x:c>
    </x:row>
    <x:row r="1470" spans="3:8">
      <x:c r="C1470" s="396" t="s">
        <x:v>11113</x:v>
      </x:c>
      <x:c r="D1470" s="230" t="s">
        <x:v>4958</x:v>
      </x:c>
      <x:c r="E1470" s="233" t="s">
        <x:v>11113</x:v>
      </x:c>
      <x:c r="F1470" s="234" t="s">
        <x:v>1924</x:v>
      </x:c>
      <x:c r="G1470" s="234">
        <x:v>1</x:v>
      </x:c>
      <x:c r="H1470" s="448" t="s">
        <x:v>4958</x:v>
      </x:c>
    </x:row>
    <x:row r="1471" spans="3:8">
      <x:c r="C1471" s="396" t="s">
        <x:v>6154</x:v>
      </x:c>
      <x:c r="D1471" s="230" t="s">
        <x:v>4958</x:v>
      </x:c>
      <x:c r="E1471" s="233" t="s">
        <x:v>6154</x:v>
      </x:c>
      <x:c r="F1471" s="234" t="str">
        <x:f>IF(MID(E1471,LEN(E1471)-2,1)="1","Earring",IF(MID(E1471,LEN(E1471)-2,1)="2","Necklace",IF(MID(E1471,LEN(E1471)-2,1)="3","Bracelet",IF(MID(E1471,LEN(E1471)-2,1)="4","Ring",IF(MID(E1471,LEN(E1471)-2,1)="5","Anklet","")))))</x:f>
        <x:v>Earring</x:v>
      </x:c>
      <x:c r="G1471" s="234">
        <x:v>1</x:v>
      </x:c>
      <x:c r="H1471" s="448" t="s">
        <x:v>4958</x:v>
      </x:c>
    </x:row>
    <x:row r="1472" spans="3:8">
      <x:c r="C1472" s="396" t="s">
        <x:v>10993</x:v>
      </x:c>
      <x:c r="D1472" s="230" t="s">
        <x:v>7755</x:v>
      </x:c>
      <x:c r="E1472" s="233" t="s">
        <x:v>10993</x:v>
      </x:c>
      <x:c r="F1472" s="234" t="str">
        <x:f>IF(MID(E1472,LEN(E1472)-2,1)="1","Earring",IF(MID(E1472,LEN(E1472)-2,1)="2","Necklace",IF(MID(E1472,LEN(E1472)-2,1)="3","Bracelet",IF(MID(E1472,LEN(E1472)-2,1)="4","Ring",IF(MID(E1472,LEN(E1472)-2,1)="5","Anklet","")))))</x:f>
        <x:v>Ring</x:v>
      </x:c>
      <x:c r="G1472" s="234">
        <x:v>1</x:v>
      </x:c>
      <x:c r="H1472" s="448" t="s">
        <x:v>7755</x:v>
      </x:c>
    </x:row>
    <x:row r="1473" spans="3:8">
      <x:c r="C1473" s="396" t="s">
        <x:v>11068</x:v>
      </x:c>
      <x:c r="D1473" s="230" t="s">
        <x:v>7755</x:v>
      </x:c>
      <x:c r="E1473" s="195" t="s">
        <x:v>11068</x:v>
      </x:c>
      <x:c r="F1473" s="194" t="str">
        <x:f>IF(MID(E1473,LEN(E1473)-2,1)="1","Earring",IF(MID(E1473,LEN(E1473)-2,1)="2","Necklace",IF(MID(E1473,LEN(E1473)-2,1)="3","Bracelet",IF(MID(E1473,LEN(E1473)-2,1)="4","Ring",IF(MID(E1473,LEN(E1473)-2,1)="5","Anklet","")))))</x:f>
        <x:v>Bracelet</x:v>
      </x:c>
      <x:c r="G1473" s="194">
        <x:v>1</x:v>
      </x:c>
      <x:c r="H1473" s="448" t="s">
        <x:v>7755</x:v>
      </x:c>
    </x:row>
    <x:row r="1474" spans="3:8">
      <x:c r="C1474" s="396" t="s">
        <x:v>10924</x:v>
      </x:c>
      <x:c r="D1474" s="230" t="s">
        <x:v>4958</x:v>
      </x:c>
      <x:c r="E1474" s="195" t="s">
        <x:v>10924</x:v>
      </x:c>
      <x:c r="F1474" s="194" t="s">
        <x:v>6843</x:v>
      </x:c>
      <x:c r="G1474" s="194">
        <x:v>2</x:v>
      </x:c>
      <x:c r="H1474" s="448" t="s">
        <x:v>4958</x:v>
      </x:c>
    </x:row>
    <x:row r="1475" spans="1:8">
      <x:c r="A1475" s="397">
        <x:v>46079</x:v>
      </x:c>
      <x:c r="B1475" s="230" t="s">
        <x:v>7753</x:v>
      </x:c>
      <x:c r="C1475" s="396" t="s">
        <x:v>11179</x:v>
      </x:c>
      <x:c r="D1475" s="230" t="s">
        <x:v>4958</x:v>
      </x:c>
      <x:c r="E1475" s="233" t="s">
        <x:v>11179</x:v>
      </x:c>
      <x:c r="F1475" s="234" t="str">
        <x:f>IF(MID(E1475,LEN(E1475)-2,1)="1","Earring",IF(MID(E1475,LEN(E1475)-2,1)="2","Necklace",IF(MID(E1475,LEN(E1475)-2,1)="3","Bracelet",IF(MID(E1475,LEN(E1475)-2,1)="4","Ring",IF(MID(E1475,LEN(E1475)-2,1)="5","Anklet","")))))</x:f>
        <x:v>Ring</x:v>
      </x:c>
      <x:c r="G1475" s="234">
        <x:v>1</x:v>
      </x:c>
      <x:c r="H1475" s="448" t="s">
        <x:v>4958</x:v>
      </x:c>
    </x:row>
    <x:row r="1476" spans="3:8">
      <x:c r="C1476" s="396" t="s">
        <x:v>1886</x:v>
      </x:c>
      <x:c r="D1476" s="230" t="s">
        <x:v>4958</x:v>
      </x:c>
      <x:c r="E1476" s="233" t="s">
        <x:v>1886</x:v>
      </x:c>
      <x:c r="F1476" s="234" t="str">
        <x:f>IF(MID(E1476,LEN(E1476)-2,1)="1","Earring",IF(MID(E1476,LEN(E1476)-2,1)="2","Necklace",IF(MID(E1476,LEN(E1476)-2,1)="3","Bracelet",IF(MID(E1476,LEN(E1476)-2,1)="4","Ring",IF(MID(E1476,LEN(E1476)-2,1)="5","Anklet","")))))</x:f>
        <x:v>Necklace</x:v>
      </x:c>
      <x:c r="G1476" s="234">
        <x:v>2</x:v>
      </x:c>
      <x:c r="H1476" s="448" t="s">
        <x:v>4958</x:v>
      </x:c>
    </x:row>
    <x:row r="1477" spans="3:8">
      <x:c r="C1477" s="396" t="s">
        <x:v>4432</x:v>
      </x:c>
      <x:c r="D1477" s="230" t="s">
        <x:v>7755</x:v>
      </x:c>
      <x:c r="E1477" s="236" t="s">
        <x:v>4432</x:v>
      </x:c>
      <x:c r="F1477" s="237" t="str">
        <x:f>IF(MID(E1477,LEN(E1477)-2,1)="1","Earring",IF(MID(E1477,LEN(E1477)-2,1)="2","Necklace",IF(MID(E1477,LEN(E1477)-2,1)="3","Bracelet",IF(MID(E1477,LEN(E1477)-2,1)="4","Ring",IF(MID(E1477,LEN(E1477)-2,1)="5","Anklet","")))))</x:f>
        <x:v>Bracelet</x:v>
      </x:c>
      <x:c r="G1477" s="237">
        <x:v>1</x:v>
      </x:c>
      <x:c r="H1477" s="448" t="s">
        <x:v>7755</x:v>
      </x:c>
    </x:row>
    <x:row r="1478" spans="3:8">
      <x:c r="C1478" s="396" t="s">
        <x:v>10753</x:v>
      </x:c>
      <x:c r="D1478" s="230" t="s">
        <x:v>7755</x:v>
      </x:c>
      <x:c r="E1478" s="257" t="s">
        <x:v>10753</x:v>
      </x:c>
      <x:c r="F1478" s="258" t="s">
        <x:v>6795</x:v>
      </x:c>
      <x:c r="G1478" s="258">
        <x:v>1</x:v>
      </x:c>
      <x:c r="H1478" s="448" t="s">
        <x:v>7755</x:v>
      </x:c>
    </x:row>
    <x:row r="1479" spans="3:8">
      <x:c r="C1479" s="396" t="s">
        <x:v>6604</x:v>
      </x:c>
      <x:c r="D1479" s="230" t="s">
        <x:v>4958</x:v>
      </x:c>
      <x:c r="E1479" s="233" t="s">
        <x:v>6604</x:v>
      </x:c>
      <x:c r="F1479" s="234" t="str">
        <x:f>IF(MID(E1479,LEN(E1479)-2,1)="1","Earring",IF(MID(E1479,LEN(E1479)-2,1)="2","Necklace",IF(MID(E1479,LEN(E1479)-2,1)="3","Bracelet",IF(MID(E1479,LEN(E1479)-2,1)="4","Ring",IF(MID(E1479,LEN(E1479)-2,1)="5","Anklet","")))))</x:f>
        <x:v>Earring</x:v>
      </x:c>
      <x:c r="G1479" s="234">
        <x:v>1</x:v>
      </x:c>
      <x:c r="H1479" s="448" t="s">
        <x:v>4958</x:v>
      </x:c>
    </x:row>
    <x:row r="1480" spans="1:8">
      <x:c r="A1480" s="397">
        <x:v>46080</x:v>
      </x:c>
      <x:c r="B1480" s="230" t="s">
        <x:v>7716</x:v>
      </x:c>
      <x:c r="C1480" s="396" t="s">
        <x:v>1886</x:v>
      </x:c>
      <x:c r="D1480" s="230" t="s">
        <x:v>7755</x:v>
      </x:c>
      <x:c r="E1480" s="233" t="s">
        <x:v>1886</x:v>
      </x:c>
      <x:c r="F1480" s="234" t="str">
        <x:f>IF(MID(E1480,LEN(E1480)-2,1)="1","Earring",IF(MID(E1480,LEN(E1480)-2,1)="2","Necklace",IF(MID(E1480,LEN(E1480)-2,1)="3","Bracelet",IF(MID(E1480,LEN(E1480)-2,1)="4","Ring",IF(MID(E1480,LEN(E1480)-2,1)="5","Anklet","")))))</x:f>
        <x:v>Necklace</x:v>
      </x:c>
      <x:c r="G1480" s="234">
        <x:v>1</x:v>
      </x:c>
      <x:c r="H1480" s="448" t="s">
        <x:v>7755</x:v>
      </x:c>
    </x:row>
    <x:row r="1481" spans="3:8">
      <x:c r="C1481" s="396" t="s">
        <x:v>11150</x:v>
      </x:c>
      <x:c r="D1481" s="230" t="s">
        <x:v>4958</x:v>
      </x:c>
      <x:c r="E1481" s="233" t="s">
        <x:v>11150</x:v>
      </x:c>
      <x:c r="F1481" s="234" t="str">
        <x:f>IF(MID(E1481,LEN(E1481)-2,1)="1","Earring",IF(MID(E1481,LEN(E1481)-2,1)="2","Necklace",IF(MID(E1481,LEN(E1481)-2,1)="3","Bracelet",IF(MID(E1481,LEN(E1481)-2,1)="4","Ring",IF(MID(E1481,LEN(E1481)-2,1)="5","Anklet","")))))</x:f>
        <x:v>Earring</x:v>
      </x:c>
      <x:c r="G1481" s="234">
        <x:v>1</x:v>
      </x:c>
      <x:c r="H1481" s="448" t="s">
        <x:v>4958</x:v>
      </x:c>
    </x:row>
    <x:row r="1482" spans="5:9">
      <x:c r="E1482" s="257" t="s">
        <x:v>10825</x:v>
      </x:c>
      <x:c r="F1482" s="258" t="str">
        <x:f>IF(MID(E1482,LEN(E1482)-2,1)="1","Earring",IF(MID(E1482,LEN(E1482)-2,1)="2","Necklace",IF(MID(E1482,LEN(E1482)-2,1)="3","Bracelet",IF(MID(E1482,LEN(E1482)-2,1)="4","Ring",IF(MID(E1482,LEN(E1482)-2,1)="5","Anklet","")))))</x:f>
        <x:v>Bracelet</x:v>
      </x:c>
      <x:c r="G1482" s="258">
        <x:v>1</x:v>
      </x:c>
      <x:c r="H1482" s="448" t="s">
        <x:v>7755</x:v>
      </x:c>
      <x:c r="I1482" s="162" t="s">
        <x:v>9447</x:v>
      </x:c>
    </x:row>
    <x:row r="1483" spans="1:8">
      <x:c r="A1483" s="397">
        <x:v>46081</x:v>
      </x:c>
      <x:c r="B1483" s="230" t="s">
        <x:v>7734</x:v>
      </x:c>
      <x:c r="C1483" s="396" t="s">
        <x:v>11009</x:v>
      </x:c>
      <x:c r="D1483" s="230" t="s">
        <x:v>4958</x:v>
      </x:c>
      <x:c r="E1483" s="233" t="s">
        <x:v>11009</x:v>
      </x:c>
      <x:c r="F1483" s="234" t="str">
        <x:f>IF(MID(E1483,LEN(E1483)-2,1)="1","Earring",IF(MID(E1483,LEN(E1483)-2,1)="2","Necklace",IF(MID(E1483,LEN(E1483)-2,1)="3","Bracelet",IF(MID(E1483,LEN(E1483)-2,1)="4","Ring",IF(MID(E1483,LEN(E1483)-2,1)="5","Anklet","")))))</x:f>
        <x:v>Necklace</x:v>
      </x:c>
      <x:c r="G1483" s="234">
        <x:v>1</x:v>
      </x:c>
      <x:c r="H1483" s="448" t="s">
        <x:v>4958</x:v>
      </x:c>
    </x:row>
    <x:row r="1484" spans="1:8">
      <x:c r="A1484" s="397">
        <x:v>46082</x:v>
      </x:c>
      <x:c r="B1484" s="230" t="s">
        <x:v>7772</x:v>
      </x:c>
      <x:c r="C1484" s="396" t="s">
        <x:v>9271</x:v>
      </x:c>
      <x:c r="D1484" s="230" t="s">
        <x:v>7755</x:v>
      </x:c>
      <x:c r="E1484" s="195" t="s">
        <x:v>9271</x:v>
      </x:c>
      <x:c r="F1484" s="194" t="s">
        <x:v>2999</x:v>
      </x:c>
      <x:c r="G1484" s="194">
        <x:v>1</x:v>
      </x:c>
      <x:c r="H1484" s="448" t="s">
        <x:v>7755</x:v>
      </x:c>
    </x:row>
    <x:row r="1485" spans="1:2">
      <x:c r="A1485" s="397">
        <x:v>46083</x:v>
      </x:c>
      <x:c r="B1485" s="230" t="s">
        <x:v>7737</x:v>
      </x:c>
    </x:row>
    <x:row r="1486" spans="1:8">
      <x:c r="A1486" s="397">
        <x:v>46084</x:v>
      </x:c>
      <x:c r="B1486" s="230" t="s">
        <x:v>7779</x:v>
      </x:c>
      <x:c r="C1486" s="396" t="s">
        <x:v>11110</x:v>
      </x:c>
      <x:c r="D1486" s="230" t="s">
        <x:v>7755</x:v>
      </x:c>
      <x:c r="E1486" s="195" t="s">
        <x:v>11110</x:v>
      </x:c>
      <x:c r="F1486" s="194" t="str">
        <x:f>IF(MID(E1486,LEN(E1486)-2,1)="1","Earring",IF(MID(E1486,LEN(E1486)-2,1)="2","Necklace",IF(MID(E1486,LEN(E1486)-2,1)="3","Bracelet",IF(MID(E1486,LEN(E1486)-2,1)="4","Ring",IF(MID(E1486,LEN(E1486)-2,1)="5","Anklet","")))))</x:f>
        <x:v>Necklace</x:v>
      </x:c>
      <x:c r="G1486" s="194">
        <x:v>1</x:v>
      </x:c>
      <x:c r="H1486" s="448" t="s">
        <x:v>7755</x:v>
      </x:c>
    </x:row>
    <x:row r="1487" spans="3:8">
      <x:c r="C1487" s="396" t="s">
        <x:v>4703</x:v>
      </x:c>
      <x:c r="D1487" s="230" t="s">
        <x:v>4958</x:v>
      </x:c>
      <x:c r="E1487" s="195" t="s">
        <x:v>4703</x:v>
      </x:c>
      <x:c r="F1487" s="194" t="s">
        <x:v>2999</x:v>
      </x:c>
      <x:c r="G1487" s="194">
        <x:v>1</x:v>
      </x:c>
      <x:c r="H1487" s="448" t="s">
        <x:v>4958</x:v>
      </x:c>
    </x:row>
    <x:row r="1488" spans="1:2">
      <x:c r="A1488" s="397">
        <x:v>46085</x:v>
      </x:c>
      <x:c r="B1488" s="230" t="s">
        <x:v>7762</x:v>
      </x:c>
    </x:row>
    <x:row r="1489" spans="1:8">
      <x:c r="A1489" s="397">
        <x:v>46086</x:v>
      </x:c>
      <x:c r="B1489" s="230" t="s">
        <x:v>7753</x:v>
      </x:c>
      <x:c r="C1489" s="396" t="s">
        <x:v>11089</x:v>
      </x:c>
      <x:c r="D1489" s="230" t="s">
        <x:v>7755</x:v>
      </x:c>
      <x:c r="E1489" s="195" t="s">
        <x:v>11089</x:v>
      </x:c>
      <x:c r="F1489" s="194" t="str">
        <x:f>IF(MID(E1489,LEN(E1489)-2,1)="1","Earring",IF(MID(E1489,LEN(E1489)-2,1)="2","Necklace",IF(MID(E1489,LEN(E1489)-2,1)="3","Bracelet",IF(MID(E1489,LEN(E1489)-2,1)="4","Ring",IF(MID(E1489,LEN(E1489)-2,1)="5","Anklet","")))))</x:f>
        <x:v>Ring</x:v>
      </x:c>
      <x:c r="G1489" s="194">
        <x:v>1</x:v>
      </x:c>
      <x:c r="H1489" s="448" t="s">
        <x:v>7755</x:v>
      </x:c>
    </x:row>
    <x:row r="1490" spans="3:8">
      <x:c r="C1490" s="396" t="s">
        <x:v>6283</x:v>
      </x:c>
      <x:c r="D1490" s="230" t="s">
        <x:v>4958</x:v>
      </x:c>
      <x:c r="E1490" s="195" t="s">
        <x:v>6283</x:v>
      </x:c>
      <x:c r="F1490" s="194" t="str">
        <x:f>IF(MID(E1490,LEN(E1490)-2,1)="1","Earring",IF(MID(E1490,LEN(E1490)-2,1)="2","Necklace",IF(MID(E1490,LEN(E1490)-2,1)="3","Bracelet",IF(MID(E1490,LEN(E1490)-2,1)="4","Ring",IF(MID(E1490,LEN(E1490)-2,1)="5","Anklet","")))))</x:f>
        <x:v>Earring</x:v>
      </x:c>
      <x:c r="G1490" s="194">
        <x:v>1</x:v>
      </x:c>
      <x:c r="H1490" s="448" t="s">
        <x:v>4958</x:v>
      </x:c>
    </x:row>
    <x:row r="1491" spans="1:8">
      <x:c r="A1491" s="397">
        <x:v>46087</x:v>
      </x:c>
      <x:c r="B1491" s="230" t="s">
        <x:v>7716</x:v>
      </x:c>
      <x:c r="C1491" s="396" t="s">
        <x:v>11109</x:v>
      </x:c>
      <x:c r="D1491" s="230" t="s">
        <x:v>7755</x:v>
      </x:c>
      <x:c r="E1491" s="195" t="s">
        <x:v>11109</x:v>
      </x:c>
      <x:c r="F1491" s="194" t="str">
        <x:f>IF(MID(E1491,LEN(E1491)-2,1)="1","Earring",IF(MID(E1491,LEN(E1491)-2,1)="2","Necklace",IF(MID(E1491,LEN(E1491)-2,1)="3","Bracelet",IF(MID(E1491,LEN(E1491)-2,1)="4","Ring",IF(MID(E1491,LEN(E1491)-2,1)="5","Anklet","")))))</x:f>
        <x:v>Necklace</x:v>
      </x:c>
      <x:c r="G1491" s="194">
        <x:v>1</x:v>
      </x:c>
      <x:c r="H1491" s="448" t="s">
        <x:v>7755</x:v>
      </x:c>
    </x:row>
    <x:row r="1492" spans="1:8">
      <x:c r="A1492" s="397">
        <x:v>46088</x:v>
      </x:c>
      <x:c r="B1492" s="230" t="s">
        <x:v>7734</x:v>
      </x:c>
      <x:c r="C1492" s="396" t="s">
        <x:v>4703</x:v>
      </x:c>
      <x:c r="D1492" s="230" t="s">
        <x:v>7755</x:v>
      </x:c>
      <x:c r="E1492" s="195" t="s">
        <x:v>4703</x:v>
      </x:c>
      <x:c r="F1492" s="194" t="s">
        <x:v>2999</x:v>
      </x:c>
      <x:c r="G1492" s="194">
        <x:v>1</x:v>
      </x:c>
      <x:c r="H1492" s="448" t="s">
        <x:v>7755</x:v>
      </x:c>
    </x:row>
    <x:row r="1493" spans="3:8">
      <x:c r="C1493" s="396" t="s">
        <x:v>6727</x:v>
      </x:c>
      <x:c r="D1493" s="230" t="s">
        <x:v>4958</x:v>
      </x:c>
      <x:c r="E1493" s="195" t="s">
        <x:v>6727</x:v>
      </x:c>
      <x:c r="F1493" s="194" t="str">
        <x:f>IF(MID(E1493,LEN(E1493)-2,1)="1","Earring",IF(MID(E1493,LEN(E1493)-2,1)="2","Necklace",IF(MID(E1493,LEN(E1493)-2,1)="3","Bracelet",IF(MID(E1493,LEN(E1493)-2,1)="4","Ring",IF(MID(E1493,LEN(E1493)-2,1)="5","Anklet","")))))</x:f>
        <x:v>Earring</x:v>
      </x:c>
      <x:c r="G1493" s="194">
        <x:v>1</x:v>
      </x:c>
      <x:c r="H1493" s="448" t="s">
        <x:v>4958</x:v>
      </x:c>
    </x:row>
    <x:row r="1494" spans="3:8">
      <x:c r="C1494" s="396" t="s">
        <x:v>1912</x:v>
      </x:c>
      <x:c r="D1494" s="230" t="s">
        <x:v>4958</x:v>
      </x:c>
      <x:c r="E1494" s="195" t="s">
        <x:v>1912</x:v>
      </x:c>
      <x:c r="F1494" s="194" t="s">
        <x:v>2999</x:v>
      </x:c>
      <x:c r="G1494" s="194">
        <x:v>1</x:v>
      </x:c>
      <x:c r="H1494" s="448" t="s">
        <x:v>4958</x:v>
      </x:c>
    </x:row>
    <x:row r="1495" spans="3:8">
      <x:c r="C1495" s="396" t="s">
        <x:v>10907</x:v>
      </x:c>
      <x:c r="D1495" s="230" t="s">
        <x:v>4958</x:v>
      </x:c>
      <x:c r="E1495" s="195" t="s">
        <x:v>10907</x:v>
      </x:c>
      <x:c r="F1495" s="194" t="str">
        <x:f>IF(MID(E1495,LEN(E1495)-2,1)="1","Earring",IF(MID(E1495,LEN(E1495)-2,1)="2","Necklace",IF(MID(E1495,LEN(E1495)-2,1)="3","Bracelet",IF(MID(E1495,LEN(E1495)-2,1)="4","Ring",IF(MID(E1495,LEN(E1495)-2,1)="5","Anklet","")))))</x:f>
        <x:v>Bracelet</x:v>
      </x:c>
      <x:c r="G1495" s="194">
        <x:v>1</x:v>
      </x:c>
      <x:c r="H1495" s="448" t="s">
        <x:v>4958</x:v>
      </x:c>
    </x:row>
    <x:row r="1496" spans="1:8">
      <x:c r="A1496" s="397">
        <x:v>46089</x:v>
      </x:c>
      <x:c r="B1496" s="230" t="s">
        <x:v>7772</x:v>
      </x:c>
      <x:c r="C1496" s="396" t="s">
        <x:v>9540</x:v>
      </x:c>
      <x:c r="D1496" s="230" t="s">
        <x:v>4958</x:v>
      </x:c>
      <x:c r="E1496" s="195" t="s">
        <x:v>9540</x:v>
      </x:c>
      <x:c r="F1496" s="194" t="s">
        <x:v>1924</x:v>
      </x:c>
      <x:c r="G1496" s="194">
        <x:v>1</x:v>
      </x:c>
      <x:c r="H1496" s="448" t="s">
        <x:v>4958</x:v>
      </x:c>
    </x:row>
    <x:row r="1497" spans="3:8">
      <x:c r="C1497" s="396" t="s">
        <x:v>4575</x:v>
      </x:c>
      <x:c r="D1497" s="230" t="s">
        <x:v>4958</x:v>
      </x:c>
      <x:c r="E1497" s="195" t="s">
        <x:v>4575</x:v>
      </x:c>
      <x:c r="F1497" s="194" t="str">
        <x:f>IF(MID(E1497,LEN(E1497)-2,1)="1","Earring",IF(MID(E1497,LEN(E1497)-2,1)="2","Necklace",IF(MID(E1497,LEN(E1497)-2,1)="3","Bracelet",IF(MID(E1497,LEN(E1497)-2,1)="4","Ring",IF(MID(E1497,LEN(E1497)-2,1)="5","Anklet","")))))</x:f>
        <x:v>Necklace</x:v>
      </x:c>
      <x:c r="G1497" s="194">
        <x:v>2</x:v>
      </x:c>
      <x:c r="H1497" s="448" t="s">
        <x:v>4958</x:v>
      </x:c>
    </x:row>
    <x:row r="1498" spans="3:8">
      <x:c r="C1498" s="396" t="s">
        <x:v>6831</x:v>
      </x:c>
      <x:c r="D1498" s="230" t="s">
        <x:v>4958</x:v>
      </x:c>
      <x:c r="E1498" s="195" t="s">
        <x:v>6831</x:v>
      </x:c>
      <x:c r="F1498" s="194" t="s">
        <x:v>2999</x:v>
      </x:c>
      <x:c r="G1498" s="194">
        <x:v>1</x:v>
      </x:c>
      <x:c r="H1498" s="448" t="s">
        <x:v>4958</x:v>
      </x:c>
    </x:row>
    <x:row r="1499" spans="1:8">
      <x:c r="A1499" s="397">
        <x:v>46090</x:v>
      </x:c>
      <x:c r="B1499" s="230" t="s">
        <x:v>7737</x:v>
      </x:c>
      <x:c r="C1499" s="396" t="s">
        <x:v>11022</x:v>
      </x:c>
      <x:c r="D1499" s="230" t="s">
        <x:v>4958</x:v>
      </x:c>
      <x:c r="E1499" s="195" t="s">
        <x:v>11022</x:v>
      </x:c>
      <x:c r="F1499" s="194" t="str">
        <x:f>IF(MID(E1499,LEN(E1499)-2,1)="1","Earring",IF(MID(E1499,LEN(E1499)-2,1)="2","Necklace",IF(MID(E1499,LEN(E1499)-2,1)="3","Bracelet",IF(MID(E1499,LEN(E1499)-2,1)="4","Ring",IF(MID(E1499,LEN(E1499)-2,1)="5","Anklet","")))))</x:f>
        <x:v>Earring</x:v>
      </x:c>
      <x:c r="G1499" s="194">
        <x:v>1</x:v>
      </x:c>
      <x:c r="H1499" s="448" t="s">
        <x:v>4958</x:v>
      </x:c>
    </x:row>
    <x:row r="1500" spans="3:8">
      <x:c r="C1500" s="396" t="s">
        <x:v>6283</x:v>
      </x:c>
      <x:c r="D1500" s="230" t="s">
        <x:v>7755</x:v>
      </x:c>
      <x:c r="E1500" s="195" t="s">
        <x:v>6283</x:v>
      </x:c>
      <x:c r="F1500" s="194" t="str">
        <x:f>IF(MID(E1500,LEN(E1500)-2,1)="1","Earring",IF(MID(E1500,LEN(E1500)-2,1)="2","Necklace",IF(MID(E1500,LEN(E1500)-2,1)="3","Bracelet",IF(MID(E1500,LEN(E1500)-2,1)="4","Ring",IF(MID(E1500,LEN(E1500)-2,1)="5","Anklet","")))))</x:f>
        <x:v>Earring</x:v>
      </x:c>
      <x:c r="G1500" s="194">
        <x:v>1</x:v>
      </x:c>
      <x:c r="H1500" s="448" t="s">
        <x:v>7755</x:v>
      </x:c>
    </x:row>
    <x:row r="1501" spans="1:2">
      <x:c r="A1501" s="397">
        <x:v>46091</x:v>
      </x:c>
      <x:c r="B1501" s="230" t="s">
        <x:v>7779</x:v>
      </x:c>
    </x:row>
    <x:row r="1502" spans="1:8">
      <x:c r="A1502" s="397">
        <x:v>46092</x:v>
      </x:c>
      <x:c r="B1502" s="230" t="s">
        <x:v>7762</x:v>
      </x:c>
      <x:c r="C1502" s="396" t="s">
        <x:v>11164</x:v>
      </x:c>
      <x:c r="D1502" s="230" t="s">
        <x:v>7755</x:v>
      </x:c>
      <x:c r="E1502" s="195" t="s">
        <x:v>11164</x:v>
      </x:c>
      <x:c r="F1502" s="194" t="str">
        <x:f>IF(MID(E1502,LEN(E1502)-2,1)="1","Earring",IF(MID(E1502,LEN(E1502)-2,1)="2","Necklace",IF(MID(E1502,LEN(E1502)-2,1)="3","Bracelet",IF(MID(E1502,LEN(E1502)-2,1)="4","Ring",IF(MID(E1502,LEN(E1502)-2,1)="5","Anklet","")))))</x:f>
        <x:v>Earring</x:v>
      </x:c>
      <x:c r="G1502" s="194">
        <x:v>1</x:v>
      </x:c>
      <x:c r="H1502" s="448" t="s">
        <x:v>7755</x:v>
      </x:c>
    </x:row>
    <x:row r="1503" spans="1:8">
      <x:c r="A1503" s="397">
        <x:v>46093</x:v>
      </x:c>
      <x:c r="B1503" s="230" t="s">
        <x:v>7753</x:v>
      </x:c>
      <x:c r="C1503" s="396" t="s">
        <x:v>6604</x:v>
      </x:c>
      <x:c r="D1503" s="230" t="s">
        <x:v>7755</x:v>
      </x:c>
      <x:c r="E1503" s="233" t="s">
        <x:v>6604</x:v>
      </x:c>
      <x:c r="F1503" s="234" t="str">
        <x:f>IF(MID(E1503,LEN(E1503)-2,1)="1","Earring",IF(MID(E1503,LEN(E1503)-2,1)="2","Necklace",IF(MID(E1503,LEN(E1503)-2,1)="3","Bracelet",IF(MID(E1503,LEN(E1503)-2,1)="4","Ring",IF(MID(E1503,LEN(E1503)-2,1)="5","Anklet","")))))</x:f>
        <x:v>Earring</x:v>
      </x:c>
      <x:c r="G1503" s="234">
        <x:v>1</x:v>
      </x:c>
      <x:c r="H1503" s="448" t="s">
        <x:v>7755</x:v>
      </x:c>
    </x:row>
    <x:row r="1504" spans="3:8">
      <x:c r="C1504" s="396" t="s">
        <x:v>2349</x:v>
      </x:c>
      <x:c r="D1504" s="230" t="s">
        <x:v>4958</x:v>
      </x:c>
      <x:c r="E1504" s="195" t="s">
        <x:v>2349</x:v>
      </x:c>
      <x:c r="F1504" s="194" t="str">
        <x:f>IF(MID(E1504,LEN(E1504)-2,1)="1","Earring",IF(MID(E1504,LEN(E1504)-2,1)="2","Necklace",IF(MID(E1504,LEN(E1504)-2,1)="3","Bracelet",IF(MID(E1504,LEN(E1504)-2,1)="4","Ring",IF(MID(E1504,LEN(E1504)-2,1)="5","Anklet","")))))</x:f>
        <x:v>Earring</x:v>
      </x:c>
      <x:c r="G1504" s="194">
        <x:v>1</x:v>
      </x:c>
      <x:c r="H1504" s="448" t="s">
        <x:v>4958</x:v>
      </x:c>
    </x:row>
    <x:row r="1505" spans="3:8">
      <x:c r="C1505" s="396" t="s">
        <x:v>4753</x:v>
      </x:c>
      <x:c r="D1505" s="230" t="s">
        <x:v>4958</x:v>
      </x:c>
      <x:c r="E1505" s="195" t="s">
        <x:v>4753</x:v>
      </x:c>
      <x:c r="F1505" s="194" t="s">
        <x:v>6843</x:v>
      </x:c>
      <x:c r="G1505" s="194">
        <x:v>1</x:v>
      </x:c>
      <x:c r="H1505" s="448" t="s">
        <x:v>4958</x:v>
      </x:c>
    </x:row>
    <x:row r="1506" spans="3:8">
      <x:c r="C1506" s="396" t="s">
        <x:v>1804</x:v>
      </x:c>
      <x:c r="D1506" s="230" t="s">
        <x:v>4958</x:v>
      </x:c>
      <x:c r="E1506" s="233" t="s">
        <x:v>1804</x:v>
      </x:c>
      <x:c r="F1506" s="234" t="str">
        <x:f>IF(MID(E1506,LEN(E1506)-2,1)="1","Earring",IF(MID(E1506,LEN(E1506)-2,1)="2","Necklace",IF(MID(E1506,LEN(E1506)-2,1)="3","Bracelet",IF(MID(E1506,LEN(E1506)-2,1)="4","Ring",IF(MID(E1506,LEN(E1506)-2,1)="5","Anklet","")))))</x:f>
        <x:v>Earring</x:v>
      </x:c>
      <x:c r="G1506" s="234">
        <x:v>1</x:v>
      </x:c>
      <x:c r="H1506" s="448" t="s">
        <x:v>4958</x:v>
      </x:c>
    </x:row>
    <x:row r="1507" spans="1:8">
      <x:c r="A1507" s="397">
        <x:v>46094</x:v>
      </x:c>
      <x:c r="B1507" s="230" t="s">
        <x:v>7716</x:v>
      </x:c>
      <x:c r="C1507" s="396" t="s">
        <x:v>11144</x:v>
      </x:c>
      <x:c r="D1507" s="230" t="s">
        <x:v>4958</x:v>
      </x:c>
      <x:c r="E1507" s="195" t="s">
        <x:v>11144</x:v>
      </x:c>
      <x:c r="F1507" s="194" t="str">
        <x:f>IF(MID(E1507,LEN(E1507)-2,1)="1","Earring",IF(MID(E1507,LEN(E1507)-2,1)="2","Necklace",IF(MID(E1507,LEN(E1507)-2,1)="3","Bracelet",IF(MID(E1507,LEN(E1507)-2,1)="4","Ring",IF(MID(E1507,LEN(E1507)-2,1)="5","Anklet","")))))</x:f>
        <x:v>Necklace</x:v>
      </x:c>
      <x:c r="G1507" s="194">
        <x:v>1</x:v>
      </x:c>
      <x:c r="H1507" s="448" t="s">
        <x:v>4958</x:v>
      </x:c>
    </x:row>
    <x:row r="1508" spans="3:8">
      <x:c r="C1508" s="396" t="s">
        <x:v>11025</x:v>
      </x:c>
      <x:c r="D1508" s="230" t="s">
        <x:v>4958</x:v>
      </x:c>
      <x:c r="E1508" s="195" t="s">
        <x:v>11025</x:v>
      </x:c>
      <x:c r="F1508" s="194" t="s">
        <x:v>2999</x:v>
      </x:c>
      <x:c r="G1508" s="194">
        <x:v>1</x:v>
      </x:c>
      <x:c r="H1508" s="448" t="s">
        <x:v>4958</x:v>
      </x:c>
    </x:row>
    <x:row r="1509" spans="3:8">
      <x:c r="C1509" s="396" t="s">
        <x:v>4567</x:v>
      </x:c>
      <x:c r="D1509" s="230" t="s">
        <x:v>4958</x:v>
      </x:c>
      <x:c r="E1509" s="195" t="s">
        <x:v>4567</x:v>
      </x:c>
      <x:c r="F1509" s="194" t="str">
        <x:f>IF(MID(E1509,LEN(E1509)-2,1)="1","Earring",IF(MID(E1509,LEN(E1509)-2,1)="2","Necklace",IF(MID(E1509,LEN(E1509)-2,1)="3","Bracelet",IF(MID(E1509,LEN(E1509)-2,1)="4","Ring",IF(MID(E1509,LEN(E1509)-2,1)="5","Anklet","")))))</x:f>
        <x:v>Earring</x:v>
      </x:c>
      <x:c r="G1509" s="194">
        <x:v>1</x:v>
      </x:c>
      <x:c r="H1509" s="448" t="s">
        <x:v>4958</x:v>
      </x:c>
    </x:row>
    <x:row r="1510" spans="1:8">
      <x:c r="A1510" s="397">
        <x:v>46095</x:v>
      </x:c>
      <x:c r="B1510" s="230" t="s">
        <x:v>7734</x:v>
      </x:c>
      <x:c r="C1510" s="396" t="s">
        <x:v>6154</x:v>
      </x:c>
      <x:c r="D1510" s="230" t="s">
        <x:v>7755</x:v>
      </x:c>
      <x:c r="E1510" s="195" t="s">
        <x:v>6154</x:v>
      </x:c>
      <x:c r="F1510" s="194" t="str">
        <x:f>IF(MID(E1510,LEN(E1510)-2,1)="1","Earring",IF(MID(E1510,LEN(E1510)-2,1)="2","Necklace",IF(MID(E1510,LEN(E1510)-2,1)="3","Bracelet",IF(MID(E1510,LEN(E1510)-2,1)="4","Ring",IF(MID(E1510,LEN(E1510)-2,1)="5","Anklet","")))))</x:f>
        <x:v>Earring</x:v>
      </x:c>
      <x:c r="G1510" s="194">
        <x:v>1</x:v>
      </x:c>
      <x:c r="H1510" s="448" t="s">
        <x:v>7755</x:v>
      </x:c>
    </x:row>
    <x:row r="1511" spans="3:8">
      <x:c r="C1511" s="396" t="s">
        <x:v>9230</x:v>
      </x:c>
      <x:c r="D1511" s="230" t="s">
        <x:v>4958</x:v>
      </x:c>
      <x:c r="E1511" s="195" t="s">
        <x:v>9230</x:v>
      </x:c>
      <x:c r="F1511" s="194" t="str">
        <x:f>IF(MID(E1511,LEN(E1511)-2,1)="1","Earring",IF(MID(E1511,LEN(E1511)-2,1)="2","Necklace",IF(MID(E1511,LEN(E1511)-2,1)="3","Bracelet",IF(MID(E1511,LEN(E1511)-2,1)="4","Ring",IF(MID(E1511,LEN(E1511)-2,1)="5","Anklet","")))))</x:f>
        <x:v>Necklace</x:v>
      </x:c>
      <x:c r="G1511" s="194">
        <x:v>1</x:v>
      </x:c>
      <x:c r="H1511" s="448" t="s">
        <x:v>4958</x:v>
      </x:c>
    </x:row>
    <x:row r="1512" spans="1:8">
      <x:c r="A1512" s="397">
        <x:v>46096</x:v>
      </x:c>
      <x:c r="B1512" s="230" t="s">
        <x:v>7772</x:v>
      </x:c>
      <x:c r="C1512" s="396" t="s">
        <x:v>9423</x:v>
      </x:c>
      <x:c r="D1512" s="230" t="s">
        <x:v>4958</x:v>
      </x:c>
      <x:c r="E1512" s="195" t="s">
        <x:v>9423</x:v>
      </x:c>
      <x:c r="F1512" s="194" t="str">
        <x:f>IF(MID(E1512,LEN(E1512)-2,1)="1","Earring",IF(MID(E1512,LEN(E1512)-2,1)="2","Necklace",IF(MID(E1512,LEN(E1512)-2,1)="3","Bracelet",IF(MID(E1512,LEN(E1512)-2,1)="4","Ring",IF(MID(E1512,LEN(E1512)-2,1)="5","Anklet","")))))</x:f>
        <x:v>Earring</x:v>
      </x:c>
      <x:c r="G1512" s="194">
        <x:v>2</x:v>
      </x:c>
      <x:c r="H1512" s="448" t="s">
        <x:v>4958</x:v>
      </x:c>
    </x:row>
    <x:row r="1513" spans="3:8">
      <x:c r="C1513" s="396" t="s">
        <x:v>11148</x:v>
      </x:c>
      <x:c r="D1513" s="230" t="s">
        <x:v>4958</x:v>
      </x:c>
      <x:c r="E1513" s="195" t="s">
        <x:v>11148</x:v>
      </x:c>
      <x:c r="F1513" s="194" t="str">
        <x:f>IF(MID(E1513,LEN(E1513)-2,1)="1","Earring",IF(MID(E1513,LEN(E1513)-2,1)="2","Necklace",IF(MID(E1513,LEN(E1513)-2,1)="3","Bracelet",IF(MID(E1513,LEN(E1513)-2,1)="4","Ring",IF(MID(E1513,LEN(E1513)-2,1)="5","Anklet","")))))</x:f>
        <x:v>Earring</x:v>
      </x:c>
      <x:c r="G1513" s="194">
        <x:v>1</x:v>
      </x:c>
      <x:c r="H1513" s="448" t="s">
        <x:v>4958</x:v>
      </x:c>
    </x:row>
    <x:row r="1514" spans="3:8">
      <x:c r="C1514" s="396" t="s">
        <x:v>11022</x:v>
      </x:c>
      <x:c r="D1514" s="230" t="s">
        <x:v>7755</x:v>
      </x:c>
      <x:c r="E1514" s="195" t="s">
        <x:v>11022</x:v>
      </x:c>
      <x:c r="F1514" s="194" t="str">
        <x:f>IF(MID(E1514,LEN(E1514)-2,1)="1","Earring",IF(MID(E1514,LEN(E1514)-2,1)="2","Necklace",IF(MID(E1514,LEN(E1514)-2,1)="3","Bracelet",IF(MID(E1514,LEN(E1514)-2,1)="4","Ring",IF(MID(E1514,LEN(E1514)-2,1)="5","Anklet","")))))</x:f>
        <x:v>Earring</x:v>
      </x:c>
      <x:c r="G1514" s="194">
        <x:v>1</x:v>
      </x:c>
      <x:c r="H1514" s="448" t="s">
        <x:v>7755</x:v>
      </x:c>
    </x:row>
    <x:row r="1515" spans="1:8">
      <x:c r="A1515" s="397">
        <x:v>46097</x:v>
      </x:c>
      <x:c r="B1515" s="230" t="s">
        <x:v>7737</x:v>
      </x:c>
      <x:c r="C1515" s="396" t="s">
        <x:v>9226</x:v>
      </x:c>
      <x:c r="D1515" s="230" t="s">
        <x:v>4958</x:v>
      </x:c>
      <x:c r="E1515" s="195" t="s">
        <x:v>9226</x:v>
      </x:c>
      <x:c r="F1515" s="194" t="str">
        <x:f>IF(MID(E1515,LEN(E1515)-2,1)="1","Earring",IF(MID(E1515,LEN(E1515)-2,1)="2","Necklace",IF(MID(E1515,LEN(E1515)-2,1)="3","Bracelet",IF(MID(E1515,LEN(E1515)-2,1)="4","Ring",IF(MID(E1515,LEN(E1515)-2,1)="5","Anklet","")))))</x:f>
        <x:v>Bracelet</x:v>
      </x:c>
      <x:c r="G1515" s="194">
        <x:v>1</x:v>
      </x:c>
      <x:c r="H1515" s="448" t="s">
        <x:v>4958</x:v>
      </x:c>
    </x:row>
    <x:row r="1516" spans="5:9">
      <x:c r="E1516" s="195" t="s">
        <x:v>11008</x:v>
      </x:c>
      <x:c r="F1516" s="194" t="str">
        <x:f>IF(MID(E1516,LEN(E1516)-2,1)="1","Earring",IF(MID(E1516,LEN(E1516)-2,1)="2","Necklace",IF(MID(E1516,LEN(E1516)-2,1)="3","Bracelet",IF(MID(E1516,LEN(E1516)-2,1)="4","Ring",IF(MID(E1516,LEN(E1516)-2,1)="5","Anklet","")))))</x:f>
        <x:v>Necklace</x:v>
      </x:c>
      <x:c r="G1516" s="194">
        <x:v>1</x:v>
      </x:c>
      <x:c r="H1516" s="448" t="s">
        <x:v>7755</x:v>
      </x:c>
      <x:c r="I1516" s="162" t="s">
        <x:v>11238</x:v>
      </x:c>
    </x:row>
    <x:row r="1517" spans="1:8">
      <x:c r="A1517" s="397">
        <x:v>46098</x:v>
      </x:c>
      <x:c r="B1517" s="230" t="s">
        <x:v>7779</x:v>
      </x:c>
      <x:c r="C1517" s="396" t="s">
        <x:v>3305</x:v>
      </x:c>
      <x:c r="D1517" s="230" t="s">
        <x:v>4958</x:v>
      </x:c>
      <x:c r="E1517" s="195" t="s">
        <x:v>3305</x:v>
      </x:c>
      <x:c r="F1517" s="194" t="str">
        <x:f>IF(MID(E1517,LEN(E1517)-2,1)="1","Earring",IF(MID(E1517,LEN(E1517)-2,1)="2","Necklace",IF(MID(E1517,LEN(E1517)-2,1)="3","Bracelet",IF(MID(E1517,LEN(E1517)-2,1)="4","Ring",IF(MID(E1517,LEN(E1517)-2,1)="5","Anklet","")))))</x:f>
        <x:v>Earring</x:v>
      </x:c>
      <x:c r="G1517" s="194">
        <x:v>1</x:v>
      </x:c>
      <x:c r="H1517" s="448" t="s">
        <x:v>7755</x:v>
      </x:c>
    </x:row>
    <x:row r="1518" spans="3:8">
      <x:c r="C1518" s="396" t="s">
        <x:v>6709</x:v>
      </x:c>
      <x:c r="D1518" s="230" t="s">
        <x:v>4958</x:v>
      </x:c>
      <x:c r="E1518" s="195" t="s">
        <x:v>6709</x:v>
      </x:c>
      <x:c r="F1518" s="194" t="str">
        <x:f>IF(MID(E1518,LEN(E1518)-2,1)="1","Earring",IF(MID(E1518,LEN(E1518)-2,1)="2","Necklace",IF(MID(E1518,LEN(E1518)-2,1)="3","Bracelet",IF(MID(E1518,LEN(E1518)-2,1)="4","Ring",IF(MID(E1518,LEN(E1518)-2,1)="5","Anklet","")))))</x:f>
        <x:v>Ring</x:v>
      </x:c>
      <x:c r="G1518" s="194">
        <x:v>1</x:v>
      </x:c>
      <x:c r="H1518" s="448" t="s">
        <x:v>4958</x:v>
      </x:c>
    </x:row>
    <x:row r="1519" spans="3:8">
      <x:c r="C1519" s="396" t="s">
        <x:v>11024</x:v>
      </x:c>
      <x:c r="D1519" s="230" t="s">
        <x:v>4958</x:v>
      </x:c>
      <x:c r="E1519" s="195" t="s">
        <x:v>11024</x:v>
      </x:c>
      <x:c r="F1519" s="194" t="str">
        <x:f>IF(MID(E1519,LEN(E1519)-2,1)="1","Earring",IF(MID(E1519,LEN(E1519)-2,1)="2","Necklace",IF(MID(E1519,LEN(E1519)-2,1)="3","Bracelet",IF(MID(E1519,LEN(E1519)-2,1)="4","Ring",IF(MID(E1519,LEN(E1519)-2,1)="5","Anklet","")))))</x:f>
        <x:v>Earring</x:v>
      </x:c>
      <x:c r="G1519" s="194">
        <x:v>2</x:v>
      </x:c>
      <x:c r="H1519" s="448" t="s">
        <x:v>4958</x:v>
      </x:c>
    </x:row>
    <x:row r="1520" spans="3:8">
      <x:c r="C1520" s="396" t="s">
        <x:v>6135</x:v>
      </x:c>
      <x:c r="D1520" s="230" t="s">
        <x:v>4958</x:v>
      </x:c>
      <x:c r="E1520" s="195" t="s">
        <x:v>6135</x:v>
      </x:c>
      <x:c r="F1520" s="194" t="str">
        <x:f>IF(MID(E1520,LEN(E1520)-2,1)="1","Earring",IF(MID(E1520,LEN(E1520)-2,1)="2","Necklace",IF(MID(E1520,LEN(E1520)-2,1)="3","Bracelet",IF(MID(E1520,LEN(E1520)-2,1)="4","Ring",IF(MID(E1520,LEN(E1520)-2,1)="5","Anklet","")))))</x:f>
        <x:v>Earring</x:v>
      </x:c>
      <x:c r="G1520" s="194">
        <x:v>1</x:v>
      </x:c>
      <x:c r="H1520" s="448" t="s">
        <x:v>4958</x:v>
      </x:c>
    </x:row>
    <x:row r="1521" spans="3:8">
      <x:c r="C1521" s="396" t="s">
        <x:v>6231</x:v>
      </x:c>
      <x:c r="D1521" s="230" t="s">
        <x:v>4958</x:v>
      </x:c>
      <x:c r="E1521" s="195" t="s">
        <x:v>6231</x:v>
      </x:c>
      <x:c r="F1521" s="194" t="str">
        <x:f>IF(MID(E1521,LEN(E1521)-2,1)="1","Earring",IF(MID(E1521,LEN(E1521)-2,1)="2","Necklace",IF(MID(E1521,LEN(E1521)-2,1)="3","Bracelet",IF(MID(E1521,LEN(E1521)-2,1)="4","Ring",IF(MID(E1521,LEN(E1521)-2,1)="5","Anklet","")))))</x:f>
        <x:v>Ring</x:v>
      </x:c>
      <x:c r="G1521" s="194">
        <x:v>1</x:v>
      </x:c>
      <x:c r="H1521" s="448" t="s">
        <x:v>4958</x:v>
      </x:c>
    </x:row>
    <x:row r="1522" spans="1:8">
      <x:c r="A1522" s="397">
        <x:v>46099</x:v>
      </x:c>
      <x:c r="B1522" s="230" t="s">
        <x:v>7762</x:v>
      </x:c>
      <x:c r="C1522" s="396" t="s">
        <x:v>10907</x:v>
      </x:c>
      <x:c r="D1522" s="230" t="s">
        <x:v>7755</x:v>
      </x:c>
      <x:c r="E1522" s="195" t="s">
        <x:v>10907</x:v>
      </x:c>
      <x:c r="F1522" s="194" t="str">
        <x:f>IF(MID(E1522,LEN(E1522)-2,1)="1","Earring",IF(MID(E1522,LEN(E1522)-2,1)="2","Necklace",IF(MID(E1522,LEN(E1522)-2,1)="3","Bracelet",IF(MID(E1522,LEN(E1522)-2,1)="4","Ring",IF(MID(E1522,LEN(E1522)-2,1)="5","Anklet","")))))</x:f>
        <x:v>Bracelet</x:v>
      </x:c>
      <x:c r="G1522" s="194">
        <x:v>1</x:v>
      </x:c>
      <x:c r="H1522" s="448" t="s">
        <x:v>7755</x:v>
      </x:c>
    </x:row>
    <x:row r="1523" spans="3:8">
      <x:c r="C1523" s="396" t="s">
        <x:v>9498</x:v>
      </x:c>
      <x:c r="D1523" s="230" t="s">
        <x:v>4958</x:v>
      </x:c>
      <x:c r="E1523" s="195" t="s">
        <x:v>9498</x:v>
      </x:c>
      <x:c r="F1523" s="194" t="str">
        <x:f>IF(MID(E1523,LEN(E1523)-2,1)="1","Earring",IF(MID(E1523,LEN(E1523)-2,1)="2","Necklace",IF(MID(E1523,LEN(E1523)-2,1)="3","Bracelet",IF(MID(E1523,LEN(E1523)-2,1)="4","Ring",IF(MID(E1523,LEN(E1523)-2,1)="5","Anklet","")))))</x:f>
        <x:v>Earring</x:v>
      </x:c>
      <x:c r="G1523" s="194">
        <x:v>1</x:v>
      </x:c>
      <x:c r="H1523" s="448" t="s">
        <x:v>4958</x:v>
      </x:c>
    </x:row>
    <x:row r="1524" spans="3:8">
      <x:c r="C1524" s="396" t="s">
        <x:v>10928</x:v>
      </x:c>
      <x:c r="D1524" s="230" t="s">
        <x:v>4958</x:v>
      </x:c>
      <x:c r="E1524" s="195" t="s">
        <x:v>10928</x:v>
      </x:c>
      <x:c r="F1524" s="194" t="str">
        <x:f>IF(MID(E1524,LEN(E1524)-2,1)="1","Earring",IF(MID(E1524,LEN(E1524)-2,1)="2","Necklace",IF(MID(E1524,LEN(E1524)-2,1)="3","Bracelet",IF(MID(E1524,LEN(E1524)-2,1)="4","Ring",IF(MID(E1524,LEN(E1524)-2,1)="5","Anklet","")))))</x:f>
        <x:v>Necklace</x:v>
      </x:c>
      <x:c r="G1524" s="194">
        <x:v>1</x:v>
      </x:c>
      <x:c r="H1524" s="448" t="s">
        <x:v>4958</x:v>
      </x:c>
    </x:row>
    <x:row r="1525" spans="3:8">
      <x:c r="C1525" s="396" t="s">
        <x:v>5985</x:v>
      </x:c>
      <x:c r="D1525" s="230" t="s">
        <x:v>4958</x:v>
      </x:c>
      <x:c r="E1525" s="195" t="s">
        <x:v>5985</x:v>
      </x:c>
      <x:c r="F1525" s="194" t="str">
        <x:f>IF(MID(E1525,LEN(E1525)-2,1)="1","Earring",IF(MID(E1525,LEN(E1525)-2,1)="2","Necklace",IF(MID(E1525,LEN(E1525)-2,1)="3","Bracelet",IF(MID(E1525,LEN(E1525)-2,1)="4","Ring",IF(MID(E1525,LEN(E1525)-2,1)="5","Anklet","")))))</x:f>
        <x:v>Necklace</x:v>
      </x:c>
      <x:c r="G1525" s="194">
        <x:v>1</x:v>
      </x:c>
      <x:c r="H1525" s="448" t="s">
        <x:v>4958</x:v>
      </x:c>
    </x:row>
    <x:row r="1526" spans="3:8">
      <x:c r="C1526" s="396" t="s">
        <x:v>9233</x:v>
      </x:c>
      <x:c r="D1526" s="230" t="s">
        <x:v>4958</x:v>
      </x:c>
      <x:c r="E1526" s="195" t="s">
        <x:v>9233</x:v>
      </x:c>
      <x:c r="F1526" s="194" t="str">
        <x:f>IF(MID(E1526,LEN(E1526)-2,1)="1","Earring",IF(MID(E1526,LEN(E1526)-2,1)="2","Necklace",IF(MID(E1526,LEN(E1526)-2,1)="3","Bracelet",IF(MID(E1526,LEN(E1526)-2,1)="4","Ring",IF(MID(E1526,LEN(E1526)-2,1)="5","Anklet","")))))</x:f>
        <x:v>Earring</x:v>
      </x:c>
      <x:c r="G1526" s="194">
        <x:v>1</x:v>
      </x:c>
      <x:c r="H1526" s="448" t="s">
        <x:v>4958</x:v>
      </x:c>
    </x:row>
    <x:row r="1527" spans="1:8">
      <x:c r="A1527" s="397">
        <x:v>46100</x:v>
      </x:c>
      <x:c r="B1527" s="230" t="s">
        <x:v>7753</x:v>
      </x:c>
      <x:c r="C1527" s="396" t="s">
        <x:v>11036</x:v>
      </x:c>
      <x:c r="D1527" s="230" t="s">
        <x:v>4958</x:v>
      </x:c>
      <x:c r="E1527" s="195" t="s">
        <x:v>11036</x:v>
      </x:c>
      <x:c r="F1527" s="194" t="str">
        <x:f>IF(MID(E1527,LEN(E1527)-2,1)="1","Earring",IF(MID(E1527,LEN(E1527)-2,1)="2","Necklace",IF(MID(E1527,LEN(E1527)-2,1)="3","Bracelet",IF(MID(E1527,LEN(E1527)-2,1)="4","Ring",IF(MID(E1527,LEN(E1527)-2,1)="5","Anklet","")))))</x:f>
        <x:v>Ring</x:v>
      </x:c>
      <x:c r="G1527" s="194">
        <x:v>1</x:v>
      </x:c>
      <x:c r="H1527" s="448" t="s">
        <x:v>4958</x:v>
      </x:c>
    </x:row>
    <x:row r="1528" spans="3:8">
      <x:c r="C1528" s="396" t="s">
        <x:v>9058</x:v>
      </x:c>
      <x:c r="D1528" s="230" t="s">
        <x:v>4958</x:v>
      </x:c>
      <x:c r="E1528" s="195" t="s">
        <x:v>9058</x:v>
      </x:c>
      <x:c r="F1528" s="194" t="str">
        <x:f>IF(MID(E1528,LEN(E1528)-2,1)="1","Earring",IF(MID(E1528,LEN(E1528)-2,1)="2","Necklace",IF(MID(E1528,LEN(E1528)-2,1)="3","Bracelet",IF(MID(E1528,LEN(E1528)-2,1)="4","Ring",IF(MID(E1528,LEN(E1528)-2,1)="5","Anklet","")))))</x:f>
        <x:v>Earring</x:v>
      </x:c>
      <x:c r="G1528" s="194">
        <x:v>1</x:v>
      </x:c>
      <x:c r="H1528" s="448" t="s">
        <x:v>4958</x:v>
      </x:c>
    </x:row>
    <x:row r="1529" spans="3:8">
      <x:c r="C1529" s="396" t="s">
        <x:v>6690</x:v>
      </x:c>
      <x:c r="D1529" s="230" t="s">
        <x:v>4958</x:v>
      </x:c>
      <x:c r="E1529" s="195" t="s">
        <x:v>6690</x:v>
      </x:c>
      <x:c r="F1529" s="194" t="str">
        <x:f>IF(MID(E1529,LEN(E1529)-2,1)="1","Earring",IF(MID(E1529,LEN(E1529)-2,1)="2","Necklace",IF(MID(E1529,LEN(E1529)-2,1)="3","Bracelet",IF(MID(E1529,LEN(E1529)-2,1)="4","Ring",IF(MID(E1529,LEN(E1529)-2,1)="5","Anklet","")))))</x:f>
        <x:v>Necklace</x:v>
      </x:c>
      <x:c r="G1529" s="194">
        <x:v>1</x:v>
      </x:c>
      <x:c r="H1529" s="448" t="s">
        <x:v>4958</x:v>
      </x:c>
    </x:row>
    <x:row r="1530" spans="1:8">
      <x:c r="A1530" s="397">
        <x:v>46101</x:v>
      </x:c>
      <x:c r="B1530" s="230" t="s">
        <x:v>7716</x:v>
      </x:c>
      <x:c r="C1530" s="396" t="s">
        <x:v>6583</x:v>
      </x:c>
      <x:c r="D1530" s="230" t="s">
        <x:v>7755</x:v>
      </x:c>
      <x:c r="E1530" s="195" t="s">
        <x:v>6583</x:v>
      </x:c>
      <x:c r="F1530" s="194" t="str">
        <x:f>IF(MID(E1530,LEN(E1530)-2,1)="1","Earring",IF(MID(E1530,LEN(E1530)-2,1)="2","Necklace",IF(MID(E1530,LEN(E1530)-2,1)="3","Bracelet",IF(MID(E1530,LEN(E1530)-2,1)="4","Ring",IF(MID(E1530,LEN(E1530)-2,1)="5","Anklet","")))))</x:f>
        <x:v>Necklace</x:v>
      </x:c>
      <x:c r="G1530" s="194">
        <x:v>1</x:v>
      </x:c>
      <x:c r="H1530" s="448" t="s">
        <x:v>7755</x:v>
      </x:c>
    </x:row>
    <x:row r="1531" spans="1:8">
      <x:c r="A1531" s="397">
        <x:v>46102</x:v>
      </x:c>
      <x:c r="B1531" s="230" t="s">
        <x:v>7734</x:v>
      </x:c>
      <x:c r="C1531" s="396" t="s">
        <x:v>10928</x:v>
      </x:c>
      <x:c r="D1531" s="230" t="s">
        <x:v>7755</x:v>
      </x:c>
      <x:c r="E1531" s="195" t="s">
        <x:v>10928</x:v>
      </x:c>
      <x:c r="F1531" s="194" t="str">
        <x:f>IF(MID(E1531,LEN(E1531)-2,1)="1","Earring",IF(MID(E1531,LEN(E1531)-2,1)="2","Necklace",IF(MID(E1531,LEN(E1531)-2,1)="3","Bracelet",IF(MID(E1531,LEN(E1531)-2,1)="4","Ring",IF(MID(E1531,LEN(E1531)-2,1)="5","Anklet","")))))</x:f>
        <x:v>Necklace</x:v>
      </x:c>
      <x:c r="G1531" s="194">
        <x:v>1</x:v>
      </x:c>
      <x:c r="H1531" s="448" t="s">
        <x:v>7755</x:v>
      </x:c>
    </x:row>
    <x:row r="1532" spans="3:8">
      <x:c r="C1532" s="396" t="s">
        <x:v>9540</x:v>
      </x:c>
      <x:c r="D1532" s="230" t="s">
        <x:v>7755</x:v>
      </x:c>
      <x:c r="E1532" s="195" t="s">
        <x:v>9540</x:v>
      </x:c>
      <x:c r="F1532" s="194" t="s">
        <x:v>1924</x:v>
      </x:c>
      <x:c r="G1532" s="194">
        <x:v>1</x:v>
      </x:c>
      <x:c r="H1532" s="448" t="s">
        <x:v>7755</x:v>
      </x:c>
    </x:row>
    <x:row r="1533" spans="3:8">
      <x:c r="C1533" s="396" t="s">
        <x:v>11156</x:v>
      </x:c>
      <x:c r="D1533" s="230" t="s">
        <x:v>7755</x:v>
      </x:c>
      <x:c r="E1533" s="195" t="s">
        <x:v>11156</x:v>
      </x:c>
      <x:c r="F1533" s="194" t="str">
        <x:f>IF(MID(E1533,LEN(E1533)-2,1)="1","Earring",IF(MID(E1533,LEN(E1533)-2,1)="2","Necklace",IF(MID(E1533,LEN(E1533)-2,1)="3","Bracelet",IF(MID(E1533,LEN(E1533)-2,1)="4","Ring",IF(MID(E1533,LEN(E1533)-2,1)="5","Anklet","")))))</x:f>
        <x:v>Necklace</x:v>
      </x:c>
      <x:c r="G1533" s="194">
        <x:v>1</x:v>
      </x:c>
      <x:c r="H1533" s="448" t="s">
        <x:v>7755</x:v>
      </x:c>
    </x:row>
    <x:row r="1534" spans="3:8">
      <x:c r="C1534" s="396" t="s">
        <x:v>6188</x:v>
      </x:c>
      <x:c r="D1534" s="230" t="s">
        <x:v>4958</x:v>
      </x:c>
      <x:c r="E1534" s="195" t="s">
        <x:v>6188</x:v>
      </x:c>
      <x:c r="F1534" s="194" t="str">
        <x:f>IF(MID(E1534,LEN(E1534)-2,1)="1","Earring",IF(MID(E1534,LEN(E1534)-2,1)="2","Necklace",IF(MID(E1534,LEN(E1534)-2,1)="3","Bracelet",IF(MID(E1534,LEN(E1534)-2,1)="4","Ring",IF(MID(E1534,LEN(E1534)-2,1)="5","Anklet","")))))</x:f>
        <x:v>Ring</x:v>
      </x:c>
      <x:c r="G1534" s="194">
        <x:v>1</x:v>
      </x:c>
      <x:c r="H1534" s="448" t="s">
        <x:v>4958</x:v>
      </x:c>
    </x:row>
    <x:row r="1535" spans="1:8">
      <x:c r="A1535" s="397">
        <x:v>46103</x:v>
      </x:c>
      <x:c r="B1535" s="230" t="s">
        <x:v>7772</x:v>
      </x:c>
      <x:c r="C1535" s="396" t="s">
        <x:v>6188</x:v>
      </x:c>
      <x:c r="D1535" s="230" t="s">
        <x:v>7755</x:v>
      </x:c>
      <x:c r="E1535" s="195" t="s">
        <x:v>6188</x:v>
      </x:c>
      <x:c r="F1535" s="194" t="str">
        <x:f>IF(MID(E1535,LEN(E1535)-2,1)="1","Earring",IF(MID(E1535,LEN(E1535)-2,1)="2","Necklace",IF(MID(E1535,LEN(E1535)-2,1)="3","Bracelet",IF(MID(E1535,LEN(E1535)-2,1)="4","Ring",IF(MID(E1535,LEN(E1535)-2,1)="5","Anklet","")))))</x:f>
        <x:v>Ring</x:v>
      </x:c>
      <x:c r="G1535" s="194">
        <x:v>1</x:v>
      </x:c>
      <x:c r="H1535" s="448" t="s">
        <x:v>7755</x:v>
      </x:c>
    </x:row>
    <x:row r="1536" spans="3:8">
      <x:c r="C1536" s="396" t="s">
        <x:v>9058</x:v>
      </x:c>
      <x:c r="D1536" s="230" t="s">
        <x:v>7755</x:v>
      </x:c>
      <x:c r="E1536" s="195" t="s">
        <x:v>9058</x:v>
      </x:c>
      <x:c r="F1536" s="194" t="str">
        <x:f>IF(MID(E1536,LEN(E1536)-2,1)="1","Earring",IF(MID(E1536,LEN(E1536)-2,1)="2","Necklace",IF(MID(E1536,LEN(E1536)-2,1)="3","Bracelet",IF(MID(E1536,LEN(E1536)-2,1)="4","Ring",IF(MID(E1536,LEN(E1536)-2,1)="5","Anklet","")))))</x:f>
        <x:v>Earring</x:v>
      </x:c>
      <x:c r="G1536" s="194">
        <x:v>1</x:v>
      </x:c>
      <x:c r="H1536" s="448" t="s">
        <x:v>7755</x:v>
      </x:c>
    </x:row>
    <x:row r="1537" spans="3:8">
      <x:c r="C1537" s="396" t="s">
        <x:v>5985</x:v>
      </x:c>
      <x:c r="D1537" s="230" t="s">
        <x:v>7755</x:v>
      </x:c>
      <x:c r="E1537" s="195" t="s">
        <x:v>5985</x:v>
      </x:c>
      <x:c r="F1537" s="194" t="str">
        <x:f>IF(MID(E1537,LEN(E1537)-2,1)="1","Earring",IF(MID(E1537,LEN(E1537)-2,1)="2","Necklace",IF(MID(E1537,LEN(E1537)-2,1)="3","Bracelet",IF(MID(E1537,LEN(E1537)-2,1)="4","Ring",IF(MID(E1537,LEN(E1537)-2,1)="5","Anklet","")))))</x:f>
        <x:v>Necklace</x:v>
      </x:c>
      <x:c r="G1537" s="194">
        <x:v>1</x:v>
      </x:c>
      <x:c r="H1537" s="448" t="s">
        <x:v>7755</x:v>
      </x:c>
    </x:row>
    <x:row r="1538" spans="3:8">
      <x:c r="C1538" s="396" t="s">
        <x:v>9226</x:v>
      </x:c>
      <x:c r="D1538" s="230" t="s">
        <x:v>7755</x:v>
      </x:c>
      <x:c r="E1538" s="195" t="s">
        <x:v>9226</x:v>
      </x:c>
      <x:c r="F1538" s="194" t="str">
        <x:f>IF(MID(E1538,LEN(E1538)-2,1)="1","Earring",IF(MID(E1538,LEN(E1538)-2,1)="2","Necklace",IF(MID(E1538,LEN(E1538)-2,1)="3","Bracelet",IF(MID(E1538,LEN(E1538)-2,1)="4","Ring",IF(MID(E1538,LEN(E1538)-2,1)="5","Anklet","")))))</x:f>
        <x:v>Bracelet</x:v>
      </x:c>
      <x:c r="G1538" s="194">
        <x:v>1</x:v>
      </x:c>
      <x:c r="H1538" s="448" t="s">
        <x:v>7755</x:v>
      </x:c>
    </x:row>
    <x:row r="1539" spans="3:8">
      <x:c r="C1539" s="396" t="s">
        <x:v>11175</x:v>
      </x:c>
      <x:c r="D1539" s="230" t="s">
        <x:v>4958</x:v>
      </x:c>
      <x:c r="E1539" s="195" t="s">
        <x:v>11175</x:v>
      </x:c>
      <x:c r="F1539" s="194" t="str">
        <x:f>IF(MID(E1539,LEN(E1539)-2,1)="1","Earring",IF(MID(E1539,LEN(E1539)-2,1)="2","Necklace",IF(MID(E1539,LEN(E1539)-2,1)="3","Bracelet",IF(MID(E1539,LEN(E1539)-2,1)="4","Ring",IF(MID(E1539,LEN(E1539)-2,1)="5","Anklet","")))))</x:f>
        <x:v>Bracelet</x:v>
      </x:c>
      <x:c r="G1539" s="194">
        <x:v>1</x:v>
      </x:c>
      <x:c r="H1539" s="448" t="s">
        <x:v>4958</x:v>
      </x:c>
    </x:row>
    <x:row r="1540" spans="5:9">
      <x:c r="E1540" s="195" t="s">
        <x:v>11032</x:v>
      </x:c>
      <x:c r="F1540" s="194" t="s">
        <x:v>6843</x:v>
      </x:c>
      <x:c r="G1540" s="194">
        <x:v>1</x:v>
      </x:c>
      <x:c r="H1540" s="448" t="s">
        <x:v>4958</x:v>
      </x:c>
      <x:c r="I1540" s="162" t="s">
        <x:v>9830</x:v>
      </x:c>
    </x:row>
    <x:row r="1541" spans="1:2">
      <x:c r="A1541" s="397">
        <x:v>46104</x:v>
      </x:c>
      <x:c r="B1541" s="230" t="s">
        <x:v>7737</x:v>
      </x:c>
    </x:row>
    <x:row r="1542" spans="1:8">
      <x:c r="A1542" s="397">
        <x:v>46105</x:v>
      </x:c>
      <x:c r="B1542" s="230" t="s">
        <x:v>7779</x:v>
      </x:c>
      <x:c r="C1542" s="396" t="s">
        <x:v>9571</x:v>
      </x:c>
      <x:c r="D1542" s="230" t="s">
        <x:v>7755</x:v>
      </x:c>
      <x:c r="E1542" s="195" t="s">
        <x:v>9571</x:v>
      </x:c>
      <x:c r="F1542" s="194" t="str">
        <x:f>IF(MID(E1542,LEN(E1542)-2,1)="1","Earring",IF(MID(E1542,LEN(E1542)-2,1)="2","Necklace",IF(MID(E1542,LEN(E1542)-2,1)="3","Bracelet",IF(MID(E1542,LEN(E1542)-2,1)="4","Ring",IF(MID(E1542,LEN(E1542)-2,1)="5","Anklet","")))))</x:f>
        <x:v>Bracelet</x:v>
      </x:c>
      <x:c r="G1542" s="194">
        <x:v>1</x:v>
      </x:c>
      <x:c r="H1542" s="448" t="s">
        <x:v>7755</x:v>
      </x:c>
    </x:row>
    <x:row r="1543" spans="3:8">
      <x:c r="C1543" s="396" t="s">
        <x:v>3413</x:v>
      </x:c>
      <x:c r="D1543" s="230" t="s">
        <x:v>4958</x:v>
      </x:c>
      <x:c r="E1543" s="195" t="s">
        <x:v>3413</x:v>
      </x:c>
      <x:c r="F1543" s="194" t="str">
        <x:f>IF(MID(E1543,LEN(E1543)-2,1)="1","Earring",IF(MID(E1543,LEN(E1543)-2,1)="2","Necklace",IF(MID(E1543,LEN(E1543)-2,1)="3","Bracelet",IF(MID(E1543,LEN(E1543)-2,1)="4","Ring",IF(MID(E1543,LEN(E1543)-2,1)="5","Anklet","")))))</x:f>
        <x:v>Necklace</x:v>
      </x:c>
      <x:c r="G1543" s="194">
        <x:v>1</x:v>
      </x:c>
      <x:c r="H1543" s="448" t="s">
        <x:v>4958</x:v>
      </x:c>
    </x:row>
    <x:row r="1544" spans="1:8">
      <x:c r="A1544" s="397">
        <x:v>46106</x:v>
      </x:c>
      <x:c r="B1544" s="230" t="s">
        <x:v>7762</x:v>
      </x:c>
      <x:c r="C1544" s="396" t="s">
        <x:v>10963</x:v>
      </x:c>
      <x:c r="D1544" s="230" t="s">
        <x:v>4958</x:v>
      </x:c>
      <x:c r="E1544" s="195" t="s">
        <x:v>10963</x:v>
      </x:c>
      <x:c r="F1544" s="194" t="s">
        <x:v>1924</x:v>
      </x:c>
      <x:c r="G1544" s="194">
        <x:v>1</x:v>
      </x:c>
      <x:c r="H1544" s="448" t="s">
        <x:v>4958</x:v>
      </x:c>
    </x:row>
    <x:row r="1545" spans="3:8">
      <x:c r="C1545" s="396" t="s">
        <x:v>11031</x:v>
      </x:c>
      <x:c r="D1545" s="230" t="s">
        <x:v>4958</x:v>
      </x:c>
      <x:c r="E1545" s="195" t="s">
        <x:v>11031</x:v>
      </x:c>
      <x:c r="F1545" s="194" t="str">
        <x:f>IF(MID(E1545,LEN(E1545)-2,1)="1","Earring",IF(MID(E1545,LEN(E1545)-2,1)="2","Necklace",IF(MID(E1545,LEN(E1545)-2,1)="3","Bracelet",IF(MID(E1545,LEN(E1545)-2,1)="4","Ring",IF(MID(E1545,LEN(E1545)-2,1)="5","Anklet","")))))</x:f>
        <x:v>Bracelet</x:v>
      </x:c>
      <x:c r="G1545" s="194">
        <x:v>1</x:v>
      </x:c>
      <x:c r="H1545" s="448" t="s">
        <x:v>4958</x:v>
      </x:c>
    </x:row>
    <x:row r="1546" spans="3:8">
      <x:c r="C1546" s="396" t="s">
        <x:v>11088</x:v>
      </x:c>
      <x:c r="D1546" s="230" t="s">
        <x:v>4958</x:v>
      </x:c>
      <x:c r="E1546" s="195" t="s">
        <x:v>11088</x:v>
      </x:c>
      <x:c r="F1546" s="194" t="str">
        <x:f>IF(MID(E1546,LEN(E1546)-2,1)="1","Earring",IF(MID(E1546,LEN(E1546)-2,1)="2","Necklace",IF(MID(E1546,LEN(E1546)-2,1)="3","Bracelet",IF(MID(E1546,LEN(E1546)-2,1)="4","Ring",IF(MID(E1546,LEN(E1546)-2,1)="5","Anklet","")))))</x:f>
        <x:v>Earring</x:v>
      </x:c>
      <x:c r="G1546" s="194">
        <x:v>1</x:v>
      </x:c>
      <x:c r="H1546" s="448" t="s">
        <x:v>4958</x:v>
      </x:c>
    </x:row>
    <x:row r="1547" spans="3:8">
      <x:c r="C1547" s="396" t="s">
        <x:v>9412</x:v>
      </x:c>
      <x:c r="D1547" s="230" t="s">
        <x:v>4958</x:v>
      </x:c>
      <x:c r="E1547" s="195" t="s">
        <x:v>9412</x:v>
      </x:c>
      <x:c r="F1547" s="194" t="str">
        <x:f>IF(MID(E1547,LEN(E1547)-2,1)="1","Earring",IF(MID(E1547,LEN(E1547)-2,1)="2","Necklace",IF(MID(E1547,LEN(E1547)-2,1)="3","Bracelet",IF(MID(E1547,LEN(E1547)-2,1)="4","Ring",IF(MID(E1547,LEN(E1547)-2,1)="5","Anklet","")))))</x:f>
        <x:v>Earring</x:v>
      </x:c>
      <x:c r="G1547" s="194">
        <x:v>1</x:v>
      </x:c>
      <x:c r="H1547" s="448" t="s">
        <x:v>4958</x:v>
      </x:c>
    </x:row>
    <x:row r="1548" spans="1:8">
      <x:c r="A1548" s="397">
        <x:v>46107</x:v>
      </x:c>
      <x:c r="B1548" s="230" t="s">
        <x:v>7753</x:v>
      </x:c>
      <x:c r="C1548" s="396" t="s">
        <x:v>9558</x:v>
      </x:c>
      <x:c r="D1548" s="230" t="s">
        <x:v>4958</x:v>
      </x:c>
      <x:c r="E1548" s="195" t="s">
        <x:v>9558</x:v>
      </x:c>
      <x:c r="F1548" s="194" t="s">
        <x:v>1924</x:v>
      </x:c>
      <x:c r="G1548" s="194">
        <x:v>1</x:v>
      </x:c>
      <x:c r="H1548" s="448" t="s">
        <x:v>4958</x:v>
      </x:c>
    </x:row>
    <x:row r="1549" spans="3:8">
      <x:c r="C1549" s="396" t="s">
        <x:v>10911</x:v>
      </x:c>
      <x:c r="D1549" s="230" t="s">
        <x:v>4958</x:v>
      </x:c>
      <x:c r="E1549" s="195" t="s">
        <x:v>10911</x:v>
      </x:c>
      <x:c r="F1549" s="194" t="str">
        <x:f>IF(MID(E1549,LEN(E1549)-2,1)="1","Earring",IF(MID(E1549,LEN(E1549)-2,1)="2","Necklace",IF(MID(E1549,LEN(E1549)-2,1)="3","Bracelet",IF(MID(E1549,LEN(E1549)-2,1)="4","Ring",IF(MID(E1549,LEN(E1549)-2,1)="5","Anklet","")))))</x:f>
        <x:v>Bracelet</x:v>
      </x:c>
      <x:c r="G1549" s="194">
        <x:v>1</x:v>
      </x:c>
      <x:c r="H1549" s="448" t="s">
        <x:v>4958</x:v>
      </x:c>
    </x:row>
    <x:row r="1550" spans="1:8">
      <x:c r="A1550" s="397">
        <x:v>46108</x:v>
      </x:c>
      <x:c r="B1550" s="230" t="s">
        <x:v>7716</x:v>
      </x:c>
      <x:c r="C1550" s="396" t="s">
        <x:v>11072</x:v>
      </x:c>
      <x:c r="D1550" s="230" t="s">
        <x:v>4958</x:v>
      </x:c>
      <x:c r="E1550" s="233" t="s">
        <x:v>11072</x:v>
      </x:c>
      <x:c r="F1550" s="234" t="str">
        <x:f>IF(MID(E1550,LEN(E1550)-2,1)="1","Earring",IF(MID(E1550,LEN(E1550)-2,1)="2","Necklace",IF(MID(E1550,LEN(E1550)-2,1)="3","Bracelet",IF(MID(E1550,LEN(E1550)-2,1)="4","Ring",IF(MID(E1550,LEN(E1550)-2,1)="5","Anklet","")))))</x:f>
        <x:v>Ring</x:v>
      </x:c>
      <x:c r="G1550" s="234">
        <x:v>1</x:v>
      </x:c>
      <x:c r="H1550" s="448" t="s">
        <x:v>4958</x:v>
      </x:c>
    </x:row>
    <x:row r="1551" spans="3:8">
      <x:c r="C1551" s="396" t="s">
        <x:v>8408</x:v>
      </x:c>
      <x:c r="D1551" s="230" t="s">
        <x:v>7755</x:v>
      </x:c>
      <x:c r="E1551" s="195" t="s">
        <x:v>8408</x:v>
      </x:c>
      <x:c r="F1551" s="194" t="s">
        <x:v>6795</x:v>
      </x:c>
      <x:c r="G1551" s="194">
        <x:v>1</x:v>
      </x:c>
      <x:c r="H1551" s="448" t="s">
        <x:v>7755</x:v>
      </x:c>
    </x:row>
    <x:row r="1552" spans="3:8">
      <x:c r="C1552" s="396" t="s">
        <x:v>4314</x:v>
      </x:c>
      <x:c r="D1552" s="230" t="s">
        <x:v>7755</x:v>
      </x:c>
      <x:c r="E1552" s="195" t="s">
        <x:v>4314</x:v>
      </x:c>
      <x:c r="F1552" s="194" t="s">
        <x:v>6795</x:v>
      </x:c>
      <x:c r="G1552" s="194">
        <x:v>1</x:v>
      </x:c>
      <x:c r="H1552" s="448" t="s">
        <x:v>7755</x:v>
      </x:c>
    </x:row>
    <x:row r="1553" spans="3:8">
      <x:c r="C1553" s="396" t="s">
        <x:v>10948</x:v>
      </x:c>
      <x:c r="D1553" s="230" t="s">
        <x:v>4958</x:v>
      </x:c>
      <x:c r="E1553" s="233" t="s">
        <x:v>10948</x:v>
      </x:c>
      <x:c r="F1553" s="234" t="str">
        <x:f>IF(MID(E1553,LEN(E1553)-2,1)="1","Earring",IF(MID(E1553,LEN(E1553)-2,1)="2","Necklace",IF(MID(E1553,LEN(E1553)-2,1)="3","Bracelet",IF(MID(E1553,LEN(E1553)-2,1)="4","Ring",IF(MID(E1553,LEN(E1553)-2,1)="5","Anklet","")))))</x:f>
        <x:v>Necklace</x:v>
      </x:c>
      <x:c r="G1553" s="234">
        <x:v>1</x:v>
      </x:c>
      <x:c r="H1553" s="448" t="s">
        <x:v>4958</x:v>
      </x:c>
    </x:row>
    <x:row r="1554" spans="3:8">
      <x:c r="C1554" s="396" t="s">
        <x:v>6727</x:v>
      </x:c>
      <x:c r="D1554" s="230" t="s">
        <x:v>7755</x:v>
      </x:c>
      <x:c r="E1554" s="233" t="s">
        <x:v>6727</x:v>
      </x:c>
      <x:c r="F1554" s="234" t="str">
        <x:f>IF(MID(E1554,LEN(E1554)-2,1)="1","Earring",IF(MID(E1554,LEN(E1554)-2,1)="2","Necklace",IF(MID(E1554,LEN(E1554)-2,1)="3","Bracelet",IF(MID(E1554,LEN(E1554)-2,1)="4","Ring",IF(MID(E1554,LEN(E1554)-2,1)="5","Anklet","")))))</x:f>
        <x:v>Earring</x:v>
      </x:c>
      <x:c r="G1554" s="234">
        <x:v>1</x:v>
      </x:c>
      <x:c r="H1554" s="448" t="s">
        <x:v>7755</x:v>
      </x:c>
    </x:row>
    <x:row r="1555" spans="3:8">
      <x:c r="C1555" s="396" t="s">
        <x:v>11063</x:v>
      </x:c>
      <x:c r="D1555" s="230" t="s">
        <x:v>4958</x:v>
      </x:c>
      <x:c r="E1555" s="233" t="s">
        <x:v>11063</x:v>
      </x:c>
      <x:c r="F1555" s="234" t="str">
        <x:f>IF(MID(E1555,LEN(E1555)-2,1)="1","Earring",IF(MID(E1555,LEN(E1555)-2,1)="2","Necklace",IF(MID(E1555,LEN(E1555)-2,1)="3","Bracelet",IF(MID(E1555,LEN(E1555)-2,1)="4","Ring",IF(MID(E1555,LEN(E1555)-2,1)="5","Anklet","")))))</x:f>
        <x:v>Bracelet</x:v>
      </x:c>
      <x:c r="G1555" s="234">
        <x:v>1</x:v>
      </x:c>
      <x:c r="H1555" s="448" t="s">
        <x:v>4958</x:v>
      </x:c>
    </x:row>
    <x:row r="1556" spans="3:8">
      <x:c r="C1556" s="396" t="s">
        <x:v>10897</x:v>
      </x:c>
      <x:c r="D1556" s="230" t="s">
        <x:v>4958</x:v>
      </x:c>
      <x:c r="E1556" s="233" t="s">
        <x:v>10897</x:v>
      </x:c>
      <x:c r="F1556" s="234" t="s">
        <x:v>2999</x:v>
      </x:c>
      <x:c r="G1556" s="234">
        <x:v>1</x:v>
      </x:c>
      <x:c r="H1556" s="448" t="s">
        <x:v>4958</x:v>
      </x:c>
    </x:row>
    <x:row r="1557" spans="1:8">
      <x:c r="A1557" s="397">
        <x:v>46109</x:v>
      </x:c>
      <x:c r="B1557" s="230" t="s">
        <x:v>7734</x:v>
      </x:c>
      <x:c r="C1557" s="396" t="s">
        <x:v>6155</x:v>
      </x:c>
      <x:c r="D1557" s="230" t="s">
        <x:v>4958</x:v>
      </x:c>
      <x:c r="E1557" s="195" t="s">
        <x:v>6155</x:v>
      </x:c>
      <x:c r="F1557" s="194" t="str">
        <x:f>IF(MID(E1557,LEN(E1557)-2,1)="1","Earring",IF(MID(E1557,LEN(E1557)-2,1)="2","Necklace",IF(MID(E1557,LEN(E1557)-2,1)="3","Bracelet",IF(MID(E1557,LEN(E1557)-2,1)="4","Ring",IF(MID(E1557,LEN(E1557)-2,1)="5","Anklet","")))))</x:f>
        <x:v>Earring</x:v>
      </x:c>
      <x:c r="G1557" s="194">
        <x:v>1</x:v>
      </x:c>
      <x:c r="H1557" s="448" t="s">
        <x:v>4958</x:v>
      </x:c>
    </x:row>
    <x:row r="1558" spans="3:8">
      <x:c r="C1558" s="396" t="s">
        <x:v>11063</x:v>
      </x:c>
      <x:c r="D1558" s="230" t="s">
        <x:v>7755</x:v>
      </x:c>
      <x:c r="E1558" s="195" t="s">
        <x:v>11063</x:v>
      </x:c>
      <x:c r="F1558" s="194" t="str">
        <x:f>IF(MID(E1558,LEN(E1558)-2,1)="1","Earring",IF(MID(E1558,LEN(E1558)-2,1)="2","Necklace",IF(MID(E1558,LEN(E1558)-2,1)="3","Bracelet",IF(MID(E1558,LEN(E1558)-2,1)="4","Ring",IF(MID(E1558,LEN(E1558)-2,1)="5","Anklet","")))))</x:f>
        <x:v>Bracelet</x:v>
      </x:c>
      <x:c r="G1558" s="194">
        <x:v>1</x:v>
      </x:c>
      <x:c r="H1558" s="448" t="s">
        <x:v>7755</x:v>
      </x:c>
    </x:row>
    <x:row r="1559" spans="3:8">
      <x:c r="C1559" s="396" t="s">
        <x:v>11032</x:v>
      </x:c>
      <x:c r="D1559" s="230" t="s">
        <x:v>7755</x:v>
      </x:c>
      <x:c r="E1559" s="195" t="s">
        <x:v>11032</x:v>
      </x:c>
      <x:c r="F1559" s="194" t="s">
        <x:v>6843</x:v>
      </x:c>
      <x:c r="G1559" s="194">
        <x:v>1</x:v>
      </x:c>
      <x:c r="H1559" s="448" t="s">
        <x:v>7755</x:v>
      </x:c>
    </x:row>
    <x:row r="1560" spans="3:8">
      <x:c r="C1560" s="396" t="s">
        <x:v>6690</x:v>
      </x:c>
      <x:c r="D1560" s="230" t="s">
        <x:v>7755</x:v>
      </x:c>
      <x:c r="E1560" s="195" t="s">
        <x:v>6690</x:v>
      </x:c>
      <x:c r="F1560" s="194" t="str">
        <x:f>IF(MID(E1560,LEN(E1560)-2,1)="1","Earring",IF(MID(E1560,LEN(E1560)-2,1)="2","Necklace",IF(MID(E1560,LEN(E1560)-2,1)="3","Bracelet",IF(MID(E1560,LEN(E1560)-2,1)="4","Ring",IF(MID(E1560,LEN(E1560)-2,1)="5","Anklet","")))))</x:f>
        <x:v>Necklace</x:v>
      </x:c>
      <x:c r="G1560" s="194">
        <x:v>1</x:v>
      </x:c>
      <x:c r="H1560" s="448" t="s">
        <x:v>7755</x:v>
      </x:c>
    </x:row>
    <x:row r="1561" spans="1:8">
      <x:c r="A1561" s="397">
        <x:v>46110</x:v>
      </x:c>
      <x:c r="B1561" s="230" t="s">
        <x:v>7772</x:v>
      </x:c>
      <x:c r="C1561" s="396" t="s">
        <x:v>6135</x:v>
      </x:c>
      <x:c r="D1561" s="230" t="s">
        <x:v>7755</x:v>
      </x:c>
      <x:c r="E1561" s="195" t="s">
        <x:v>6135</x:v>
      </x:c>
      <x:c r="F1561" s="194" t="str">
        <x:f>IF(MID(E1561,LEN(E1561)-2,1)="1","Earring",IF(MID(E1561,LEN(E1561)-2,1)="2","Necklace",IF(MID(E1561,LEN(E1561)-2,1)="3","Bracelet",IF(MID(E1561,LEN(E1561)-2,1)="4","Ring",IF(MID(E1561,LEN(E1561)-2,1)="5","Anklet","")))))</x:f>
        <x:v>Earring</x:v>
      </x:c>
      <x:c r="G1561" s="194">
        <x:v>1</x:v>
      </x:c>
      <x:c r="H1561" s="448" t="s">
        <x:v>7755</x:v>
      </x:c>
    </x:row>
    <x:row r="1562" spans="1:8">
      <x:c r="A1562" s="397">
        <x:v>46111</x:v>
      </x:c>
      <x:c r="B1562" s="230" t="s">
        <x:v>7737</x:v>
      </x:c>
      <x:c r="C1562" s="1391"/>
      <x:c r="D1562" s="1392"/>
      <x:c r="E1562" s="1393"/>
      <x:c r="F1562" s="1394"/>
      <x:c r="G1562" s="1394"/>
      <x:c r="H1562" s="1394"/>
    </x:row>
    <x:row r="1563" spans="1:8">
      <x:c r="A1563" s="397">
        <x:v>46112</x:v>
      </x:c>
      <x:c r="B1563" s="230" t="s">
        <x:v>7779</x:v>
      </x:c>
      <x:c r="C1563" s="1391"/>
      <x:c r="D1563" s="1392"/>
      <x:c r="E1563" s="1393"/>
      <x:c r="F1563" s="1394"/>
      <x:c r="G1563" s="1394"/>
      <x:c r="H1563" s="1394"/>
    </x:row>
    <x:row r="1564" spans="1:8">
      <x:c r="A1564" s="397">
        <x:v>46113</x:v>
      </x:c>
      <x:c r="B1564" s="230" t="s">
        <x:v>7762</x:v>
      </x:c>
      <x:c r="C1564" s="396" t="s">
        <x:v>6627</x:v>
      </x:c>
      <x:c r="D1564" s="230" t="s">
        <x:v>4958</x:v>
      </x:c>
      <x:c r="E1564" s="195" t="s">
        <x:v>6627</x:v>
      </x:c>
      <x:c r="F1564" s="194" t="str">
        <x:f>IF(MID(E1564,LEN(E1564)-2,1)="1","Earring",IF(MID(E1564,LEN(E1564)-2,1)="2","Necklace",IF(MID(E1564,LEN(E1564)-2,1)="3","Bracelet",IF(MID(E1564,LEN(E1564)-2,1)="4","Ring",IF(MID(E1564,LEN(E1564)-2,1)="5","Anklet","")))))</x:f>
        <x:v>Earring</x:v>
      </x:c>
      <x:c r="G1564" s="194">
        <x:v>1</x:v>
      </x:c>
      <x:c r="H1564" s="448" t="s">
        <x:v>4958</x:v>
      </x:c>
    </x:row>
    <x:row r="1565" spans="3:8">
      <x:c r="C1565" s="396" t="s">
        <x:v>10897</x:v>
      </x:c>
      <x:c r="D1565" s="230" t="s">
        <x:v>7755</x:v>
      </x:c>
      <x:c r="E1565" s="195" t="s">
        <x:v>10897</x:v>
      </x:c>
      <x:c r="F1565" s="194" t="s">
        <x:v>2999</x:v>
      </x:c>
      <x:c r="G1565" s="194">
        <x:v>1</x:v>
      </x:c>
      <x:c r="H1565" s="448" t="s">
        <x:v>7755</x:v>
      </x:c>
    </x:row>
    <x:row r="1566" spans="3:8">
      <x:c r="C1566" s="396" t="s">
        <x:v>3402</x:v>
      </x:c>
      <x:c r="D1566" s="230" t="s">
        <x:v>4958</x:v>
      </x:c>
      <x:c r="E1566" s="195" t="s">
        <x:v>3402</x:v>
      </x:c>
      <x:c r="F1566" s="194" t="s">
        <x:v>2999</x:v>
      </x:c>
      <x:c r="G1566" s="194">
        <x:v>1</x:v>
      </x:c>
      <x:c r="H1566" s="448" t="s">
        <x:v>4958</x:v>
      </x:c>
    </x:row>
    <x:row r="1567" spans="3:8">
      <x:c r="C1567" s="396" t="s">
        <x:v>11054</x:v>
      </x:c>
      <x:c r="D1567" s="230" t="s">
        <x:v>7755</x:v>
      </x:c>
      <x:c r="E1567" s="195" t="s">
        <x:v>11054</x:v>
      </x:c>
      <x:c r="F1567" s="194" t="str">
        <x:f>IF(MID(E1567,LEN(E1567)-2,1)="1","Earring",IF(MID(E1567,LEN(E1567)-2,1)="2","Necklace",IF(MID(E1567,LEN(E1567)-2,1)="3","Bracelet",IF(MID(E1567,LEN(E1567)-2,1)="4","Ring",IF(MID(E1567,LEN(E1567)-2,1)="5","Anklet","")))))</x:f>
        <x:v>Bracelet</x:v>
      </x:c>
      <x:c r="G1567" s="194">
        <x:v>2</x:v>
      </x:c>
      <x:c r="H1567" s="448" t="s">
        <x:v>7755</x:v>
      </x:c>
    </x:row>
    <x:row r="1568" spans="3:8">
      <x:c r="C1568" s="396" t="s">
        <x:v>4807</x:v>
      </x:c>
      <x:c r="D1568" s="230" t="s">
        <x:v>7755</x:v>
      </x:c>
      <x:c r="E1568" s="195" t="s">
        <x:v>4807</x:v>
      </x:c>
      <x:c r="F1568" s="194" t="str">
        <x:f>IF(MID(E1568,LEN(E1568)-2,1)="1","Earring",IF(MID(E1568,LEN(E1568)-2,1)="2","Necklace",IF(MID(E1568,LEN(E1568)-2,1)="3","Bracelet",IF(MID(E1568,LEN(E1568)-2,1)="4","Ring",IF(MID(E1568,LEN(E1568)-2,1)="5","Anklet","")))))</x:f>
        <x:v>Earring</x:v>
      </x:c>
      <x:c r="G1568" s="194">
        <x:v>1</x:v>
      </x:c>
      <x:c r="H1568" s="448" t="s">
        <x:v>7755</x:v>
      </x:c>
    </x:row>
    <x:row r="1569" spans="3:9">
      <x:c r="C1569" s="396" t="s">
        <x:v>6696</x:v>
      </x:c>
      <x:c r="D1569" s="230" t="s">
        <x:v>4958</x:v>
      </x:c>
      <x:c r="I1569" s="230" t="s">
        <x:v>68</x:v>
      </x:c>
    </x:row>
    <x:row r="1570" spans="3:8">
      <x:c r="C1570" s="396" t="s">
        <x:v>1823</x:v>
      </x:c>
      <x:c r="D1570" s="230" t="s">
        <x:v>4958</x:v>
      </x:c>
      <x:c r="E1570" s="195" t="s">
        <x:v>1823</x:v>
      </x:c>
      <x:c r="F1570" s="194" t="str">
        <x:f>IF(MID(E1570,LEN(E1570)-2,1)="1","Earring",IF(MID(E1570,LEN(E1570)-2,1)="2","Necklace",IF(MID(E1570,LEN(E1570)-2,1)="3","Bracelet",IF(MID(E1570,LEN(E1570)-2,1)="4","Ring",IF(MID(E1570,LEN(E1570)-2,1)="5","Anklet","")))))</x:f>
        <x:v>Earring</x:v>
      </x:c>
      <x:c r="G1570" s="194">
        <x:v>1</x:v>
      </x:c>
      <x:c r="H1570" s="448" t="s">
        <x:v>4958</x:v>
      </x:c>
    </x:row>
    <x:row r="1571" spans="1:8">
      <x:c r="A1571" s="397">
        <x:v>46114</x:v>
      </x:c>
      <x:c r="B1571" s="230" t="s">
        <x:v>7753</x:v>
      </x:c>
      <x:c r="C1571" s="396" t="s">
        <x:v>2349</x:v>
      </x:c>
      <x:c r="D1571" s="230" t="s">
        <x:v>7755</x:v>
      </x:c>
      <x:c r="E1571" s="195" t="s">
        <x:v>2349</x:v>
      </x:c>
      <x:c r="F1571" s="194" t="str">
        <x:f>IF(MID(E1571,LEN(E1571)-2,1)="1","Earring",IF(MID(E1571,LEN(E1571)-2,1)="2","Necklace",IF(MID(E1571,LEN(E1571)-2,1)="3","Bracelet",IF(MID(E1571,LEN(E1571)-2,1)="4","Ring",IF(MID(E1571,LEN(E1571)-2,1)="5","Anklet","")))))</x:f>
        <x:v>Earring</x:v>
      </x:c>
      <x:c r="G1571" s="194">
        <x:v>1</x:v>
      </x:c>
      <x:c r="H1571" s="448" t="s">
        <x:v>7755</x:v>
      </x:c>
    </x:row>
    <x:row r="1572" spans="1:8">
      <x:c r="A1572" s="397">
        <x:v>46115</x:v>
      </x:c>
      <x:c r="B1572" s="230" t="s">
        <x:v>7716</x:v>
      </x:c>
      <x:c r="C1572" s="396" t="s">
        <x:v>10957</x:v>
      </x:c>
      <x:c r="D1572" s="230" t="s">
        <x:v>4958</x:v>
      </x:c>
      <x:c r="E1572" s="195" t="s">
        <x:v>10957</x:v>
      </x:c>
      <x:c r="F1572" s="194" t="str">
        <x:f>IF(MID(E1572,LEN(E1572)-2,1)="1","Earring",IF(MID(E1572,LEN(E1572)-2,1)="2","Necklace",IF(MID(E1572,LEN(E1572)-2,1)="3","Bracelet",IF(MID(E1572,LEN(E1572)-2,1)="4","Ring",IF(MID(E1572,LEN(E1572)-2,1)="5","Anklet","")))))</x:f>
        <x:v>Earring</x:v>
      </x:c>
      <x:c r="G1572" s="194">
        <x:v>1</x:v>
      </x:c>
      <x:c r="H1572" s="448" t="s">
        <x:v>4958</x:v>
      </x:c>
    </x:row>
    <x:row r="1573" spans="3:8">
      <x:c r="C1573" s="396" t="s">
        <x:v>10948</x:v>
      </x:c>
      <x:c r="D1573" s="230" t="s">
        <x:v>7755</x:v>
      </x:c>
      <x:c r="E1573" s="195" t="s">
        <x:v>10948</x:v>
      </x:c>
      <x:c r="F1573" s="194" t="str">
        <x:f>IF(MID(E1573,LEN(E1573)-2,1)="1","Earring",IF(MID(E1573,LEN(E1573)-2,1)="2","Necklace",IF(MID(E1573,LEN(E1573)-2,1)="3","Bracelet",IF(MID(E1573,LEN(E1573)-2,1)="4","Ring",IF(MID(E1573,LEN(E1573)-2,1)="5","Anklet","")))))</x:f>
        <x:v>Necklace</x:v>
      </x:c>
      <x:c r="G1573" s="194">
        <x:v>1</x:v>
      </x:c>
      <x:c r="H1573" s="448" t="s">
        <x:v>7755</x:v>
      </x:c>
    </x:row>
    <x:row r="1574" spans="3:8">
      <x:c r="C1574" s="396" t="s">
        <x:v>11144</x:v>
      </x:c>
      <x:c r="D1574" s="230" t="s">
        <x:v>7755</x:v>
      </x:c>
      <x:c r="E1574" s="195" t="s">
        <x:v>11144</x:v>
      </x:c>
      <x:c r="F1574" s="194" t="str">
        <x:f>IF(MID(E1574,LEN(E1574)-2,1)="1","Earring",IF(MID(E1574,LEN(E1574)-2,1)="2","Necklace",IF(MID(E1574,LEN(E1574)-2,1)="3","Bracelet",IF(MID(E1574,LEN(E1574)-2,1)="4","Ring",IF(MID(E1574,LEN(E1574)-2,1)="5","Anklet","")))))</x:f>
        <x:v>Necklace</x:v>
      </x:c>
      <x:c r="G1574" s="194">
        <x:v>1</x:v>
      </x:c>
      <x:c r="H1574" s="448" t="s">
        <x:v>7755</x:v>
      </x:c>
    </x:row>
    <x:row r="1575" spans="3:8">
      <x:c r="C1575" s="396" t="s">
        <x:v>11070</x:v>
      </x:c>
      <x:c r="D1575" s="230" t="s">
        <x:v>4958</x:v>
      </x:c>
      <x:c r="E1575" s="195" t="s">
        <x:v>11070</x:v>
      </x:c>
      <x:c r="F1575" s="194" t="str">
        <x:f>IF(MID(E1575,LEN(E1575)-2,1)="1","Earring",IF(MID(E1575,LEN(E1575)-2,1)="2","Necklace",IF(MID(E1575,LEN(E1575)-2,1)="3","Bracelet",IF(MID(E1575,LEN(E1575)-2,1)="4","Ring",IF(MID(E1575,LEN(E1575)-2,1)="5","Anklet","")))))</x:f>
        <x:v>Earring</x:v>
      </x:c>
      <x:c r="G1575" s="194">
        <x:v>1</x:v>
      </x:c>
      <x:c r="H1575" s="448" t="s">
        <x:v>4958</x:v>
      </x:c>
    </x:row>
    <x:row r="1576" spans="3:8">
      <x:c r="C1576" s="396" t="s">
        <x:v>11157</x:v>
      </x:c>
      <x:c r="D1576" s="230" t="s">
        <x:v>7755</x:v>
      </x:c>
      <x:c r="E1576" s="195" t="s">
        <x:v>11157</x:v>
      </x:c>
      <x:c r="F1576" s="194" t="str">
        <x:f>IF(MID(E1576,LEN(E1576)-2,1)="1","Earring",IF(MID(E1576,LEN(E1576)-2,1)="2","Necklace",IF(MID(E1576,LEN(E1576)-2,1)="3","Bracelet",IF(MID(E1576,LEN(E1576)-2,1)="4","Ring",IF(MID(E1576,LEN(E1576)-2,1)="5","Anklet","")))))</x:f>
        <x:v>Bracelet</x:v>
      </x:c>
      <x:c r="G1576" s="194">
        <x:v>1</x:v>
      </x:c>
      <x:c r="H1576" s="448" t="s">
        <x:v>7755</x:v>
      </x:c>
    </x:row>
    <x:row r="1577" spans="3:8">
      <x:c r="C1577" s="396" t="s">
        <x:v>11160</x:v>
      </x:c>
      <x:c r="D1577" s="230" t="s">
        <x:v>7755</x:v>
      </x:c>
      <x:c r="E1577" s="195" t="s">
        <x:v>11160</x:v>
      </x:c>
      <x:c r="F1577" s="194" t="s">
        <x:v>2999</x:v>
      </x:c>
      <x:c r="G1577" s="194">
        <x:v>1</x:v>
      </x:c>
      <x:c r="H1577" s="448" t="s">
        <x:v>7755</x:v>
      </x:c>
    </x:row>
    <x:row r="1578" spans="1:9" s="35" customFormat="1">
      <x:c r="A1578" s="230"/>
      <x:c r="B1578" s="230"/>
      <x:c r="C1578" s="396"/>
      <x:c r="D1578" s="230"/>
      <x:c r="E1578" s="195" t="s">
        <x:v>3402</x:v>
      </x:c>
      <x:c r="F1578" s="194" t="s">
        <x:v>2999</x:v>
      </x:c>
      <x:c r="G1578" s="194">
        <x:v>1</x:v>
      </x:c>
      <x:c r="H1578" s="448" t="s">
        <x:v>7755</x:v>
      </x:c>
      <x:c r="I1578" s="230" t="s">
        <x:v>9538</x:v>
      </x:c>
    </x:row>
    <x:row r="1579" spans="1:8">
      <x:c r="A1579" s="397">
        <x:v>46116</x:v>
      </x:c>
      <x:c r="B1579" s="230" t="s">
        <x:v>7734</x:v>
      </x:c>
      <x:c r="C1579" s="396" t="s">
        <x:v>4702</x:v>
      </x:c>
      <x:c r="D1579" s="230" t="s">
        <x:v>4958</x:v>
      </x:c>
      <x:c r="E1579" s="195" t="s">
        <x:v>4702</x:v>
      </x:c>
      <x:c r="F1579" s="194" t="str">
        <x:f>IF(MID(E1579,LEN(E1579)-2,1)="1","Earring",IF(MID(E1579,LEN(E1579)-2,1)="2","Necklace",IF(MID(E1579,LEN(E1579)-2,1)="3","Bracelet",IF(MID(E1579,LEN(E1579)-2,1)="4","Ring",IF(MID(E1579,LEN(E1579)-2,1)="5","Anklet","")))))</x:f>
        <x:v>Necklace</x:v>
      </x:c>
      <x:c r="G1579" s="194">
        <x:v>1</x:v>
      </x:c>
      <x:c r="H1579" s="448" t="s">
        <x:v>4958</x:v>
      </x:c>
    </x:row>
    <x:row r="1580" spans="3:8">
      <x:c r="C1580" s="396" t="s">
        <x:v>11062</x:v>
      </x:c>
      <x:c r="D1580" s="230" t="s">
        <x:v>4958</x:v>
      </x:c>
      <x:c r="E1580" s="195" t="s">
        <x:v>11062</x:v>
      </x:c>
      <x:c r="F1580" s="194" t="str">
        <x:f>IF(MID(E1580,LEN(E1580)-2,1)="1","Earring",IF(MID(E1580,LEN(E1580)-2,1)="2","Necklace",IF(MID(E1580,LEN(E1580)-2,1)="3","Bracelet",IF(MID(E1580,LEN(E1580)-2,1)="4","Ring",IF(MID(E1580,LEN(E1580)-2,1)="5","Anklet","")))))</x:f>
        <x:v>Bracelet</x:v>
      </x:c>
      <x:c r="G1580" s="194">
        <x:v>1</x:v>
      </x:c>
      <x:c r="H1580" s="448" t="s">
        <x:v>4958</x:v>
      </x:c>
    </x:row>
    <x:row r="1581" spans="1:8">
      <x:c r="A1581" s="397">
        <x:v>46117</x:v>
      </x:c>
      <x:c r="B1581" s="230" t="s">
        <x:v>7772</x:v>
      </x:c>
      <x:c r="C1581" s="396" t="s">
        <x:v>3443</x:v>
      </x:c>
      <x:c r="D1581" s="230" t="s">
        <x:v>4958</x:v>
      </x:c>
      <x:c r="E1581" s="195" t="s">
        <x:v>3443</x:v>
      </x:c>
      <x:c r="F1581" s="194" t="str">
        <x:f>IF(MID(E1581,LEN(E1581)-2,1)="1","Earring",IF(MID(E1581,LEN(E1581)-2,1)="2","Necklace",IF(MID(E1581,LEN(E1581)-2,1)="3","Bracelet",IF(MID(E1581,LEN(E1581)-2,1)="4","Ring",IF(MID(E1581,LEN(E1581)-2,1)="5","Anklet","")))))</x:f>
        <x:v>Necklace</x:v>
      </x:c>
      <x:c r="G1581" s="194">
        <x:v>1</x:v>
      </x:c>
      <x:c r="H1581" s="448" t="s">
        <x:v>4958</x:v>
      </x:c>
    </x:row>
    <x:row r="1582" spans="1:8">
      <x:c r="A1582" s="397">
        <x:v>46118</x:v>
      </x:c>
      <x:c r="B1582" s="230" t="s">
        <x:v>7737</x:v>
      </x:c>
      <x:c r="C1582" s="1391"/>
      <x:c r="D1582" s="1392"/>
      <x:c r="E1582" s="1393"/>
      <x:c r="F1582" s="1394"/>
      <x:c r="G1582" s="1394"/>
      <x:c r="H1582" s="1394"/>
    </x:row>
    <x:row r="1583" spans="1:8">
      <x:c r="A1583" s="397">
        <x:v>46119</x:v>
      </x:c>
      <x:c r="B1583" s="230" t="s">
        <x:v>7779</x:v>
      </x:c>
      <x:c r="C1583" s="396" t="s">
        <x:v>3432</x:v>
      </x:c>
      <x:c r="D1583" s="230" t="s">
        <x:v>4958</x:v>
      </x:c>
      <x:c r="E1583" s="195" t="s">
        <x:v>3432</x:v>
      </x:c>
      <x:c r="F1583" s="194" t="str">
        <x:f>IF(MID(E1583,LEN(E1583)-2,1)="1","Earring",IF(MID(E1583,LEN(E1583)-2,1)="2","Necklace",IF(MID(E1583,LEN(E1583)-2,1)="3","Bracelet",IF(MID(E1583,LEN(E1583)-2,1)="4","Ring",IF(MID(E1583,LEN(E1583)-2,1)="5","Anklet","")))))</x:f>
        <x:v>Necklace</x:v>
      </x:c>
      <x:c r="G1583" s="194">
        <x:v>1</x:v>
      </x:c>
      <x:c r="H1583" s="448" t="s">
        <x:v>4958</x:v>
      </x:c>
    </x:row>
    <x:row r="1584" spans="3:8">
      <x:c r="C1584" s="396" t="s">
        <x:v>11022</x:v>
      </x:c>
      <x:c r="D1584" s="230" t="s">
        <x:v>4958</x:v>
      </x:c>
      <x:c r="E1584" s="195" t="s">
        <x:v>11022</x:v>
      </x:c>
      <x:c r="F1584" s="194" t="str">
        <x:f>IF(MID(E1584,LEN(E1584)-2,1)="1","Earring",IF(MID(E1584,LEN(E1584)-2,1)="2","Necklace",IF(MID(E1584,LEN(E1584)-2,1)="3","Bracelet",IF(MID(E1584,LEN(E1584)-2,1)="4","Ring",IF(MID(E1584,LEN(E1584)-2,1)="5","Anklet","")))))</x:f>
        <x:v>Earring</x:v>
      </x:c>
      <x:c r="G1584" s="194">
        <x:v>1</x:v>
      </x:c>
      <x:c r="H1584" s="448" t="s">
        <x:v>4958</x:v>
      </x:c>
    </x:row>
    <x:row r="1585" spans="1:8">
      <x:c r="A1585" s="397">
        <x:v>46120</x:v>
      </x:c>
      <x:c r="B1585" s="230" t="s">
        <x:v>7762</x:v>
      </x:c>
      <x:c r="C1585" s="396" t="s">
        <x:v>6668</x:v>
      </x:c>
      <x:c r="D1585" s="230" t="s">
        <x:v>4958</x:v>
      </x:c>
      <x:c r="E1585" s="195" t="s">
        <x:v>6668</x:v>
      </x:c>
      <x:c r="F1585" s="194" t="str">
        <x:f>IF(MID(E1585,LEN(E1585)-2,1)="1","Earring",IF(MID(E1585,LEN(E1585)-2,1)="2","Necklace",IF(MID(E1585,LEN(E1585)-2,1)="3","Bracelet",IF(MID(E1585,LEN(E1585)-2,1)="4","Ring",IF(MID(E1585,LEN(E1585)-2,1)="5","Anklet","")))))</x:f>
        <x:v>Earring</x:v>
      </x:c>
      <x:c r="G1585" s="194">
        <x:v>1</x:v>
      </x:c>
      <x:c r="H1585" s="448" t="s">
        <x:v>4958</x:v>
      </x:c>
    </x:row>
    <x:row r="1586" spans="3:8">
      <x:c r="C1586" s="396" t="s">
        <x:v>11025</x:v>
      </x:c>
      <x:c r="D1586" s="230" t="s">
        <x:v>7755</x:v>
      </x:c>
      <x:c r="E1586" s="195" t="s">
        <x:v>11025</x:v>
      </x:c>
      <x:c r="F1586" s="194" t="s">
        <x:v>2999</x:v>
      </x:c>
      <x:c r="G1586" s="194">
        <x:v>1</x:v>
      </x:c>
      <x:c r="H1586" s="448" t="s">
        <x:v>7755</x:v>
      </x:c>
    </x:row>
    <x:row r="1587" spans="1:8">
      <x:c r="A1587" s="397">
        <x:v>46121</x:v>
      </x:c>
      <x:c r="B1587" s="230" t="s">
        <x:v>7753</x:v>
      </x:c>
      <x:c r="C1587" s="396" t="s">
        <x:v>11163</x:v>
      </x:c>
      <x:c r="D1587" s="230" t="s">
        <x:v>4958</x:v>
      </x:c>
      <x:c r="E1587" s="195" t="s">
        <x:v>11163</x:v>
      </x:c>
      <x:c r="F1587" s="194" t="str">
        <x:f>IF(MID(E1587,LEN(E1587)-2,1)="1","Earring",IF(MID(E1587,LEN(E1587)-2,1)="2","Necklace",IF(MID(E1587,LEN(E1587)-2,1)="3","Bracelet",IF(MID(E1587,LEN(E1587)-2,1)="4","Ring",IF(MID(E1587,LEN(E1587)-2,1)="5","Anklet","")))))</x:f>
        <x:v>Earring</x:v>
      </x:c>
      <x:c r="G1587" s="194">
        <x:v>1</x:v>
      </x:c>
      <x:c r="H1587" s="448" t="s">
        <x:v>4958</x:v>
      </x:c>
    </x:row>
    <x:row r="1588" spans="3:8">
      <x:c r="C1588" s="396" t="s">
        <x:v>11130</x:v>
      </x:c>
      <x:c r="D1588" s="230" t="s">
        <x:v>4958</x:v>
      </x:c>
      <x:c r="E1588" s="195" t="s">
        <x:v>11130</x:v>
      </x:c>
      <x:c r="F1588" s="194" t="str">
        <x:f>IF(MID(E1588,LEN(E1588)-2,1)="1","Earring",IF(MID(E1588,LEN(E1588)-2,1)="2","Necklace",IF(MID(E1588,LEN(E1588)-2,1)="3","Bracelet",IF(MID(E1588,LEN(E1588)-2,1)="4","Ring",IF(MID(E1588,LEN(E1588)-2,1)="5","Anklet","")))))</x:f>
        <x:v>Earring</x:v>
      </x:c>
      <x:c r="G1588" s="194">
        <x:v>1</x:v>
      </x:c>
      <x:c r="H1588" s="448" t="s">
        <x:v>4958</x:v>
      </x:c>
    </x:row>
    <x:row r="1589" spans="3:8">
      <x:c r="C1589" s="396" t="s">
        <x:v>6272</x:v>
      </x:c>
      <x:c r="D1589" s="230" t="s">
        <x:v>7755</x:v>
      </x:c>
      <x:c r="E1589" s="195" t="s">
        <x:v>6272</x:v>
      </x:c>
      <x:c r="F1589" s="194" t="str">
        <x:f>IF(MID(E1589,LEN(E1589)-2,1)="1","Earring",IF(MID(E1589,LEN(E1589)-2,1)="2","Necklace",IF(MID(E1589,LEN(E1589)-2,1)="3","Bracelet",IF(MID(E1589,LEN(E1589)-2,1)="4","Ring",IF(MID(E1589,LEN(E1589)-2,1)="5","Anklet","")))))</x:f>
        <x:v>Earring</x:v>
      </x:c>
      <x:c r="G1589" s="194">
        <x:v>1</x:v>
      </x:c>
      <x:c r="H1589" s="448" t="s">
        <x:v>7755</x:v>
      </x:c>
    </x:row>
    <x:row r="1590" spans="1:8">
      <x:c r="A1590" s="397">
        <x:v>46122</x:v>
      </x:c>
      <x:c r="B1590" s="230" t="s">
        <x:v>7716</x:v>
      </x:c>
      <x:c r="C1590" s="396" t="s">
        <x:v>3443</x:v>
      </x:c>
      <x:c r="D1590" s="230" t="s">
        <x:v>7755</x:v>
      </x:c>
      <x:c r="E1590" s="195" t="s">
        <x:v>3443</x:v>
      </x:c>
      <x:c r="F1590" s="194" t="str">
        <x:f>IF(MID(E1590,LEN(E1590)-2,1)="1","Earring",IF(MID(E1590,LEN(E1590)-2,1)="2","Necklace",IF(MID(E1590,LEN(E1590)-2,1)="3","Bracelet",IF(MID(E1590,LEN(E1590)-2,1)="4","Ring",IF(MID(E1590,LEN(E1590)-2,1)="5","Anklet","")))))</x:f>
        <x:v>Necklace</x:v>
      </x:c>
      <x:c r="G1590" s="194">
        <x:v>1</x:v>
      </x:c>
      <x:c r="H1590" s="448" t="s">
        <x:v>7755</x:v>
      </x:c>
    </x:row>
    <x:row r="1591" spans="3:8">
      <x:c r="C1591" s="396" t="s">
        <x:v>10735</x:v>
      </x:c>
      <x:c r="D1591" s="230" t="s">
        <x:v>4958</x:v>
      </x:c>
      <x:c r="E1591" s="195" t="s">
        <x:v>10735</x:v>
      </x:c>
      <x:c r="F1591" s="194" t="s">
        <x:v>2999</x:v>
      </x:c>
      <x:c r="G1591" s="194">
        <x:v>1</x:v>
      </x:c>
      <x:c r="H1591" s="448" t="s">
        <x:v>4958</x:v>
      </x:c>
    </x:row>
    <x:row r="1592" spans="3:8">
      <x:c r="C1592" s="396" t="s">
        <x:v>10953</x:v>
      </x:c>
      <x:c r="D1592" s="230" t="s">
        <x:v>4958</x:v>
      </x:c>
      <x:c r="E1592" s="195" t="s">
        <x:v>10953</x:v>
      </x:c>
      <x:c r="F1592" s="194" t="str">
        <x:f>IF(MID(E1592,LEN(E1592)-2,1)="1","Earring",IF(MID(E1592,LEN(E1592)-2,1)="2","Necklace",IF(MID(E1592,LEN(E1592)-2,1)="3","Bracelet",IF(MID(E1592,LEN(E1592)-2,1)="4","Ring",IF(MID(E1592,LEN(E1592)-2,1)="5","Anklet","")))))</x:f>
        <x:v>Bracelet</x:v>
      </x:c>
      <x:c r="G1592" s="194">
        <x:v>1</x:v>
      </x:c>
      <x:c r="H1592" s="448" t="s">
        <x:v>4958</x:v>
      </x:c>
    </x:row>
    <x:row r="1593" spans="1:8">
      <x:c r="A1593" s="397">
        <x:v>46123</x:v>
      </x:c>
      <x:c r="B1593" s="230" t="s">
        <x:v>7734</x:v>
      </x:c>
      <x:c r="C1593" s="396" t="s">
        <x:v>4537</x:v>
      </x:c>
      <x:c r="D1593" s="230" t="s">
        <x:v>4958</x:v>
      </x:c>
      <x:c r="E1593" s="195" t="s">
        <x:v>4537</x:v>
      </x:c>
      <x:c r="F1593" s="194" t="str">
        <x:f>IF(MID(E1593,LEN(E1593)-2,1)="1","Earring",IF(MID(E1593,LEN(E1593)-2,1)="2","Necklace",IF(MID(E1593,LEN(E1593)-2,1)="3","Bracelet",IF(MID(E1593,LEN(E1593)-2,1)="4","Ring",IF(MID(E1593,LEN(E1593)-2,1)="5","Anklet","")))))</x:f>
        <x:v>Bracelet</x:v>
      </x:c>
      <x:c r="G1593" s="194">
        <x:v>1</x:v>
      </x:c>
      <x:c r="H1593" s="448" t="s">
        <x:v>4958</x:v>
      </x:c>
    </x:row>
    <x:row r="1594" spans="3:8">
      <x:c r="C1594" s="396" t="s">
        <x:v>11026</x:v>
      </x:c>
      <x:c r="D1594" s="230" t="s">
        <x:v>4958</x:v>
      </x:c>
      <x:c r="E1594" s="195" t="s">
        <x:v>11026</x:v>
      </x:c>
      <x:c r="F1594" s="194" t="str">
        <x:f>IF(MID(E1594,LEN(E1594)-2,1)="1","Earring",IF(MID(E1594,LEN(E1594)-2,1)="2","Necklace",IF(MID(E1594,LEN(E1594)-2,1)="3","Bracelet",IF(MID(E1594,LEN(E1594)-2,1)="4","Ring",IF(MID(E1594,LEN(E1594)-2,1)="5","Anklet","")))))</x:f>
        <x:v>Bracelet</x:v>
      </x:c>
      <x:c r="G1594" s="194">
        <x:v>1</x:v>
      </x:c>
      <x:c r="H1594" s="448" t="s">
        <x:v>4958</x:v>
      </x:c>
    </x:row>
    <x:row r="1595" spans="3:8">
      <x:c r="C1595" s="396" t="s">
        <x:v>11040</x:v>
      </x:c>
      <x:c r="D1595" s="230" t="s">
        <x:v>4958</x:v>
      </x:c>
      <x:c r="E1595" s="195" t="s">
        <x:v>11040</x:v>
      </x:c>
      <x:c r="F1595" s="194" t="str">
        <x:f>IF(MID(E1595,LEN(E1595)-2,1)="1","Earring",IF(MID(E1595,LEN(E1595)-2,1)="2","Necklace",IF(MID(E1595,LEN(E1595)-2,1)="3","Bracelet",IF(MID(E1595,LEN(E1595)-2,1)="4","Ring",IF(MID(E1595,LEN(E1595)-2,1)="5","Anklet","")))))</x:f>
        <x:v>Earring</x:v>
      </x:c>
      <x:c r="G1595" s="194">
        <x:v>1</x:v>
      </x:c>
      <x:c r="H1595" s="448" t="s">
        <x:v>4958</x:v>
      </x:c>
    </x:row>
    <x:row r="1596" spans="1:8">
      <x:c r="A1596" s="397">
        <x:v>46124</x:v>
      </x:c>
      <x:c r="B1596" s="230" t="s">
        <x:v>7772</x:v>
      </x:c>
      <x:c r="C1596" s="396" t="s">
        <x:v>11031</x:v>
      </x:c>
      <x:c r="D1596" s="230" t="s">
        <x:v>7755</x:v>
      </x:c>
      <x:c r="E1596" s="195" t="s">
        <x:v>11031</x:v>
      </x:c>
      <x:c r="F1596" s="194" t="str">
        <x:f>IF(MID(E1596,LEN(E1596)-2,1)="1","Earring",IF(MID(E1596,LEN(E1596)-2,1)="2","Necklace",IF(MID(E1596,LEN(E1596)-2,1)="3","Bracelet",IF(MID(E1596,LEN(E1596)-2,1)="4","Ring",IF(MID(E1596,LEN(E1596)-2,1)="5","Anklet","")))))</x:f>
        <x:v>Bracelet</x:v>
      </x:c>
      <x:c r="G1596" s="194">
        <x:v>1</x:v>
      </x:c>
      <x:c r="H1596" s="448" t="s">
        <x:v>7755</x:v>
      </x:c>
    </x:row>
    <x:row r="1597" spans="3:8">
      <x:c r="C1597" s="396" t="s">
        <x:v>10914</x:v>
      </x:c>
      <x:c r="D1597" s="230" t="s">
        <x:v>4958</x:v>
      </x:c>
      <x:c r="E1597" s="195" t="s">
        <x:v>10914</x:v>
      </x:c>
      <x:c r="F1597" s="194" t="str">
        <x:f>IF(MID(E1597,LEN(E1597)-2,1)="1","Earring",IF(MID(E1597,LEN(E1597)-2,1)="2","Necklace",IF(MID(E1597,LEN(E1597)-2,1)="3","Bracelet",IF(MID(E1597,LEN(E1597)-2,1)="4","Ring",IF(MID(E1597,LEN(E1597)-2,1)="5","Anklet","")))))</x:f>
        <x:v>Earring</x:v>
      </x:c>
      <x:c r="G1597" s="194">
        <x:v>1</x:v>
      </x:c>
      <x:c r="H1597" s="448" t="s">
        <x:v>4958</x:v>
      </x:c>
    </x:row>
    <x:row r="1598" spans="3:8">
      <x:c r="C1598" s="396" t="s">
        <x:v>5931</x:v>
      </x:c>
      <x:c r="D1598" s="230" t="s">
        <x:v>4958</x:v>
      </x:c>
      <x:c r="E1598" s="195" t="s">
        <x:v>5931</x:v>
      </x:c>
      <x:c r="F1598" s="194" t="s">
        <x:v>2999</x:v>
      </x:c>
      <x:c r="G1598" s="194">
        <x:v>1</x:v>
      </x:c>
      <x:c r="H1598" s="448" t="s">
        <x:v>4958</x:v>
      </x:c>
    </x:row>
    <x:row r="1599" spans="3:8">
      <x:c r="C1599" s="396" t="s">
        <x:v>11072</x:v>
      </x:c>
      <x:c r="D1599" s="230" t="s">
        <x:v>7755</x:v>
      </x:c>
      <x:c r="E1599" s="195" t="s">
        <x:v>11072</x:v>
      </x:c>
      <x:c r="F1599" s="194" t="str">
        <x:f>IF(MID(E1599,LEN(E1599)-2,1)="1","Earring",IF(MID(E1599,LEN(E1599)-2,1)="2","Necklace",IF(MID(E1599,LEN(E1599)-2,1)="3","Bracelet",IF(MID(E1599,LEN(E1599)-2,1)="4","Ring",IF(MID(E1599,LEN(E1599)-2,1)="5","Anklet","")))))</x:f>
        <x:v>Ring</x:v>
      </x:c>
      <x:c r="G1599" s="194">
        <x:v>1</x:v>
      </x:c>
      <x:c r="H1599" s="448" t="s">
        <x:v>7755</x:v>
      </x:c>
    </x:row>
    <x:row r="1600" spans="3:8">
      <x:c r="C1600" s="396" t="s">
        <x:v>4702</x:v>
      </x:c>
      <x:c r="D1600" s="230" t="s">
        <x:v>7755</x:v>
      </x:c>
      <x:c r="E1600" s="195" t="s">
        <x:v>4702</x:v>
      </x:c>
      <x:c r="F1600" s="194" t="str">
        <x:f>IF(MID(E1600,LEN(E1600)-2,1)="1","Earring",IF(MID(E1600,LEN(E1600)-2,1)="2","Necklace",IF(MID(E1600,LEN(E1600)-2,1)="3","Bracelet",IF(MID(E1600,LEN(E1600)-2,1)="4","Ring",IF(MID(E1600,LEN(E1600)-2,1)="5","Anklet","")))))</x:f>
        <x:v>Necklace</x:v>
      </x:c>
      <x:c r="G1600" s="194">
        <x:v>1</x:v>
      </x:c>
      <x:c r="H1600" s="448" t="s">
        <x:v>7755</x:v>
      </x:c>
    </x:row>
    <x:row r="1601" spans="1:8">
      <x:c r="A1601" s="397">
        <x:v>46125</x:v>
      </x:c>
      <x:c r="B1601" s="230" t="s">
        <x:v>7737</x:v>
      </x:c>
      <x:c r="C1601" s="396" t="s">
        <x:v>9221</x:v>
      </x:c>
      <x:c r="D1601" s="230" t="s">
        <x:v>7755</x:v>
      </x:c>
      <x:c r="E1601" s="195" t="s">
        <x:v>9221</x:v>
      </x:c>
      <x:c r="F1601" s="194" t="str">
        <x:f>IF(MID(E1601,LEN(E1601)-2,1)="1","Earring",IF(MID(E1601,LEN(E1601)-2,1)="2","Necklace",IF(MID(E1601,LEN(E1601)-2,1)="3","Bracelet",IF(MID(E1601,LEN(E1601)-2,1)="4","Ring",IF(MID(E1601,LEN(E1601)-2,1)="5","Anklet","")))))</x:f>
        <x:v>Earring</x:v>
      </x:c>
      <x:c r="G1601" s="194">
        <x:v>1</x:v>
      </x:c>
      <x:c r="H1601" s="448" t="s">
        <x:v>7755</x:v>
      </x:c>
    </x:row>
    <x:row r="1602" spans="3:8">
      <x:c r="C1602" s="396" t="s">
        <x:v>10893</x:v>
      </x:c>
      <x:c r="D1602" s="230" t="s">
        <x:v>7755</x:v>
      </x:c>
      <x:c r="E1602" s="195" t="s">
        <x:v>10893</x:v>
      </x:c>
      <x:c r="F1602" s="194" t="str">
        <x:f>IF(MID(E1602,LEN(E1602)-2,1)="1","Earring",IF(MID(E1602,LEN(E1602)-2,1)="2","Necklace",IF(MID(E1602,LEN(E1602)-2,1)="3","Bracelet",IF(MID(E1602,LEN(E1602)-2,1)="4","Ring",IF(MID(E1602,LEN(E1602)-2,1)="5","Anklet","")))))</x:f>
        <x:v>Necklace</x:v>
      </x:c>
      <x:c r="G1602" s="194">
        <x:v>1</x:v>
      </x:c>
      <x:c r="H1602" s="448" t="s">
        <x:v>7755</x:v>
      </x:c>
    </x:row>
    <x:row r="1603" spans="1:8">
      <x:c r="A1603" s="397">
        <x:v>46126</x:v>
      </x:c>
      <x:c r="B1603" s="230" t="s">
        <x:v>7779</x:v>
      </x:c>
      <x:c r="C1603" s="396" t="s">
        <x:v>4722</x:v>
      </x:c>
      <x:c r="D1603" s="230" t="s">
        <x:v>4958</x:v>
      </x:c>
      <x:c r="E1603" s="195" t="s">
        <x:v>4722</x:v>
      </x:c>
      <x:c r="F1603" s="194" t="str">
        <x:f>IF(MID(E1603,LEN(E1603)-2,1)="1","Earring",IF(MID(E1603,LEN(E1603)-2,1)="2","Necklace",IF(MID(E1603,LEN(E1603)-2,1)="3","Bracelet",IF(MID(E1603,LEN(E1603)-2,1)="4","Ring",IF(MID(E1603,LEN(E1603)-2,1)="5","Anklet","")))))</x:f>
        <x:v>Necklace</x:v>
      </x:c>
      <x:c r="G1603" s="194">
        <x:v>1</x:v>
      </x:c>
      <x:c r="H1603" s="448" t="s">
        <x:v>4958</x:v>
      </x:c>
    </x:row>
    <x:row r="1604" spans="3:8">
      <x:c r="C1604" s="396" t="s">
        <x:v>3402</x:v>
      </x:c>
      <x:c r="D1604" s="230" t="s">
        <x:v>4958</x:v>
      </x:c>
      <x:c r="E1604" s="195" t="s">
        <x:v>3402</x:v>
      </x:c>
      <x:c r="F1604" s="194" t="s">
        <x:v>2999</x:v>
      </x:c>
      <x:c r="G1604" s="194">
        <x:v>2</x:v>
      </x:c>
      <x:c r="H1604" s="448" t="s">
        <x:v>4958</x:v>
      </x:c>
    </x:row>
    <x:row r="1605" spans="1:8">
      <x:c r="A1605" s="397">
        <x:v>46127</x:v>
      </x:c>
      <x:c r="B1605" s="230" t="s">
        <x:v>7762</x:v>
      </x:c>
      <x:c r="C1605" s="396" t="s">
        <x:v>6768</x:v>
      </x:c>
      <x:c r="D1605" s="230" t="s">
        <x:v>7755</x:v>
      </x:c>
      <x:c r="E1605" s="195" t="s">
        <x:v>6768</x:v>
      </x:c>
      <x:c r="F1605" s="194" t="s">
        <x:v>2999</x:v>
      </x:c>
      <x:c r="G1605" s="194">
        <x:v>1</x:v>
      </x:c>
      <x:c r="H1605" s="448" t="s">
        <x:v>7755</x:v>
      </x:c>
    </x:row>
    <x:row r="1606" spans="1:8">
      <x:c r="A1606" s="397">
        <x:v>46128</x:v>
      </x:c>
      <x:c r="B1606" s="230" t="s">
        <x:v>7753</x:v>
      </x:c>
      <x:c r="C1606" s="396" t="s">
        <x:v>3256</x:v>
      </x:c>
      <x:c r="D1606" s="230" t="s">
        <x:v>4958</x:v>
      </x:c>
      <x:c r="E1606" s="195" t="s">
        <x:v>3256</x:v>
      </x:c>
      <x:c r="F1606" s="194" t="str">
        <x:f>IF(MID(E1606,LEN(E1606)-2,1)="1","Earring",IF(MID(E1606,LEN(E1606)-2,1)="2","Necklace",IF(MID(E1606,LEN(E1606)-2,1)="3","Bracelet",IF(MID(E1606,LEN(E1606)-2,1)="4","Ring",IF(MID(E1606,LEN(E1606)-2,1)="5","Anklet","")))))</x:f>
        <x:v>Bracelet</x:v>
      </x:c>
      <x:c r="G1606" s="194">
        <x:v>3</x:v>
      </x:c>
      <x:c r="H1606" s="448" t="s">
        <x:v>4958</x:v>
      </x:c>
    </x:row>
    <x:row r="1607" spans="3:8">
      <x:c r="C1607" s="396" t="s">
        <x:v>3400</x:v>
      </x:c>
      <x:c r="D1607" s="230" t="s">
        <x:v>4958</x:v>
      </x:c>
      <x:c r="E1607" s="195" t="s">
        <x:v>3400</x:v>
      </x:c>
      <x:c r="F1607" s="194" t="s">
        <x:v>6843</x:v>
      </x:c>
      <x:c r="G1607" s="194">
        <x:v>1</x:v>
      </x:c>
      <x:c r="H1607" s="448" t="s">
        <x:v>4958</x:v>
      </x:c>
    </x:row>
    <x:row r="1608" spans="3:8">
      <x:c r="C1608" s="396" t="s">
        <x:v>9241</x:v>
      </x:c>
      <x:c r="D1608" s="230" t="s">
        <x:v>4958</x:v>
      </x:c>
      <x:c r="E1608" s="195" t="s">
        <x:v>9241</x:v>
      </x:c>
      <x:c r="F1608" s="194" t="str">
        <x:f>IF(MID(E1608,LEN(E1608)-2,1)="1","Earring",IF(MID(E1608,LEN(E1608)-2,1)="2","Necklace",IF(MID(E1608,LEN(E1608)-2,1)="3","Bracelet",IF(MID(E1608,LEN(E1608)-2,1)="4","Ring",IF(MID(E1608,LEN(E1608)-2,1)="5","Anklet","")))))</x:f>
        <x:v>Bracelet</x:v>
      </x:c>
      <x:c r="G1608" s="194">
        <x:v>1</x:v>
      </x:c>
      <x:c r="H1608" s="448" t="s">
        <x:v>4958</x:v>
      </x:c>
    </x:row>
    <x:row r="1609" spans="3:8">
      <x:c r="C1609" s="396" t="s">
        <x:v>10998</x:v>
      </x:c>
      <x:c r="D1609" s="230" t="s">
        <x:v>4958</x:v>
      </x:c>
      <x:c r="E1609" s="195" t="s">
        <x:v>10998</x:v>
      </x:c>
      <x:c r="F1609" s="194" t="str">
        <x:f>IF(MID(E1609,LEN(E1609)-2,1)="1","Earring",IF(MID(E1609,LEN(E1609)-2,1)="2","Necklace",IF(MID(E1609,LEN(E1609)-2,1)="3","Bracelet",IF(MID(E1609,LEN(E1609)-2,1)="4","Ring",IF(MID(E1609,LEN(E1609)-2,1)="5","Anklet","")))))</x:f>
        <x:v>Earring</x:v>
      </x:c>
      <x:c r="G1609" s="194">
        <x:v>1</x:v>
      </x:c>
      <x:c r="H1609" s="448" t="s">
        <x:v>4958</x:v>
      </x:c>
    </x:row>
    <x:row r="1610" spans="3:8">
      <x:c r="C1610" s="396" t="s">
        <x:v>11088</x:v>
      </x:c>
      <x:c r="D1610" s="230" t="s">
        <x:v>7755</x:v>
      </x:c>
      <x:c r="E1610" s="195" t="s">
        <x:v>11088</x:v>
      </x:c>
      <x:c r="F1610" s="194" t="str">
        <x:f>IF(MID(E1610,LEN(E1610)-2,1)="1","Earring",IF(MID(E1610,LEN(E1610)-2,1)="2","Necklace",IF(MID(E1610,LEN(E1610)-2,1)="3","Bracelet",IF(MID(E1610,LEN(E1610)-2,1)="4","Ring",IF(MID(E1610,LEN(E1610)-2,1)="5","Anklet","")))))</x:f>
        <x:v>Earring</x:v>
      </x:c>
      <x:c r="G1610" s="194">
        <x:v>1</x:v>
      </x:c>
      <x:c r="H1610" s="448" t="s">
        <x:v>7755</x:v>
      </x:c>
    </x:row>
    <x:row r="1611" spans="1:8">
      <x:c r="A1611" s="397">
        <x:v>46129</x:v>
      </x:c>
      <x:c r="B1611" s="230" t="s">
        <x:v>7716</x:v>
      </x:c>
      <x:c r="C1611" s="396" t="s">
        <x:v>9241</x:v>
      </x:c>
      <x:c r="D1611" s="230" t="s">
        <x:v>7755</x:v>
      </x:c>
      <x:c r="E1611" s="195" t="s">
        <x:v>9241</x:v>
      </x:c>
      <x:c r="F1611" s="194" t="str">
        <x:f>IF(MID(E1611,LEN(E1611)-2,1)="1","Earring",IF(MID(E1611,LEN(E1611)-2,1)="2","Necklace",IF(MID(E1611,LEN(E1611)-2,1)="3","Bracelet",IF(MID(E1611,LEN(E1611)-2,1)="4","Ring",IF(MID(E1611,LEN(E1611)-2,1)="5","Anklet","")))))</x:f>
        <x:v>Bracelet</x:v>
      </x:c>
      <x:c r="G1611" s="194">
        <x:v>1</x:v>
      </x:c>
      <x:c r="H1611" s="448" t="s">
        <x:v>7755</x:v>
      </x:c>
    </x:row>
    <x:row r="1612" spans="3:8">
      <x:c r="C1612" s="396" t="s">
        <x:v>4693</x:v>
      </x:c>
      <x:c r="D1612" s="230" t="s">
        <x:v>4958</x:v>
      </x:c>
      <x:c r="E1612" s="195" t="s">
        <x:v>4693</x:v>
      </x:c>
      <x:c r="F1612" s="194" t="str">
        <x:f>IF(MID(E1612,LEN(E1612)-2,1)="1","Earring",IF(MID(E1612,LEN(E1612)-2,1)="2","Necklace",IF(MID(E1612,LEN(E1612)-2,1)="3","Bracelet",IF(MID(E1612,LEN(E1612)-2,1)="4","Ring",IF(MID(E1612,LEN(E1612)-2,1)="5","Anklet","")))))</x:f>
        <x:v>Ring</x:v>
      </x:c>
      <x:c r="G1612" s="194">
        <x:v>1</x:v>
      </x:c>
      <x:c r="H1612" s="448" t="s">
        <x:v>4958</x:v>
      </x:c>
    </x:row>
    <x:row r="1613" spans="3:8">
      <x:c r="C1613" s="396" t="s">
        <x:v>4702</x:v>
      </x:c>
      <x:c r="D1613" s="230" t="s">
        <x:v>7755</x:v>
      </x:c>
      <x:c r="E1613" s="195" t="s">
        <x:v>4702</x:v>
      </x:c>
      <x:c r="F1613" s="194" t="str">
        <x:f>IF(MID(E1613,LEN(E1613)-2,1)="1","Earring",IF(MID(E1613,LEN(E1613)-2,1)="2","Necklace",IF(MID(E1613,LEN(E1613)-2,1)="3","Bracelet",IF(MID(E1613,LEN(E1613)-2,1)="4","Ring",IF(MID(E1613,LEN(E1613)-2,1)="5","Anklet","")))))</x:f>
        <x:v>Necklace</x:v>
      </x:c>
      <x:c r="G1613" s="194">
        <x:v>1</x:v>
      </x:c>
      <x:c r="H1613" s="194">
        <x:v>-1</x:v>
      </x:c>
    </x:row>
    <x:row r="1614" spans="3:8">
      <x:c r="C1614" s="396" t="s">
        <x:v>3400</x:v>
      </x:c>
      <x:c r="D1614" s="230" t="s">
        <x:v>7755</x:v>
      </x:c>
      <x:c r="E1614" s="195" t="s">
        <x:v>3400</x:v>
      </x:c>
      <x:c r="F1614" s="194" t="s">
        <x:v>6843</x:v>
      </x:c>
      <x:c r="G1614" s="194">
        <x:v>1</x:v>
      </x:c>
      <x:c r="H1614" s="448" t="s">
        <x:v>7755</x:v>
      </x:c>
    </x:row>
    <x:row r="1615" spans="3:8">
      <x:c r="C1615" s="396" t="s">
        <x:v>6701</x:v>
      </x:c>
      <x:c r="D1615" s="230" t="s">
        <x:v>4958</x:v>
      </x:c>
      <x:c r="E1615" s="195" t="s">
        <x:v>6701</x:v>
      </x:c>
      <x:c r="F1615" s="194" t="s">
        <x:v>6843</x:v>
      </x:c>
      <x:c r="G1615" s="194">
        <x:v>1</x:v>
      </x:c>
      <x:c r="H1615" s="448" t="s">
        <x:v>4958</x:v>
      </x:c>
    </x:row>
    <x:row r="1616" spans="3:8">
      <x:c r="C1616" s="396" t="s">
        <x:v>3256</x:v>
      </x:c>
      <x:c r="D1616" s="230" t="s">
        <x:v>7755</x:v>
      </x:c>
      <x:c r="E1616" s="195" t="s">
        <x:v>3256</x:v>
      </x:c>
      <x:c r="F1616" s="194" t="str">
        <x:f>IF(MID(E1616,LEN(E1616)-2,1)="1","Earring",IF(MID(E1616,LEN(E1616)-2,1)="2","Necklace",IF(MID(E1616,LEN(E1616)-2,1)="3","Bracelet",IF(MID(E1616,LEN(E1616)-2,1)="4","Ring",IF(MID(E1616,LEN(E1616)-2,1)="5","Anklet","")))))</x:f>
        <x:v>Bracelet</x:v>
      </x:c>
      <x:c r="G1616" s="194">
        <x:v>1</x:v>
      </x:c>
      <x:c r="H1616" s="448" t="s">
        <x:v>7755</x:v>
      </x:c>
    </x:row>
    <x:row r="1617" spans="3:8">
      <x:c r="C1617" s="396" t="s">
        <x:v>6709</x:v>
      </x:c>
      <x:c r="D1617" s="230" t="s">
        <x:v>7755</x:v>
      </x:c>
      <x:c r="E1617" s="195" t="s">
        <x:v>6709</x:v>
      </x:c>
      <x:c r="F1617" s="194" t="str">
        <x:f>IF(MID(E1617,LEN(E1617)-2,1)="1","Earring",IF(MID(E1617,LEN(E1617)-2,1)="2","Necklace",IF(MID(E1617,LEN(E1617)-2,1)="3","Bracelet",IF(MID(E1617,LEN(E1617)-2,1)="4","Ring",IF(MID(E1617,LEN(E1617)-2,1)="5","Anklet","")))))</x:f>
        <x:v>Ring</x:v>
      </x:c>
      <x:c r="G1617" s="194">
        <x:v>1</x:v>
      </x:c>
      <x:c r="H1617" s="448" t="s">
        <x:v>7755</x:v>
      </x:c>
    </x:row>
    <x:row r="1618" spans="3:8">
      <x:c r="C1618" s="396" t="s">
        <x:v>10964</x:v>
      </x:c>
      <x:c r="D1618" s="230" t="s">
        <x:v>4958</x:v>
      </x:c>
      <x:c r="E1618" s="195" t="s">
        <x:v>10964</x:v>
      </x:c>
      <x:c r="F1618" s="194" t="str">
        <x:f>IF(MID(E1618,LEN(E1618)-2,1)="1","Earring",IF(MID(E1618,LEN(E1618)-2,1)="2","Necklace",IF(MID(E1618,LEN(E1618)-2,1)="3","Bracelet",IF(MID(E1618,LEN(E1618)-2,1)="4","Ring",IF(MID(E1618,LEN(E1618)-2,1)="5","Anklet","")))))</x:f>
        <x:v>Necklace</x:v>
      </x:c>
      <x:c r="G1618" s="194">
        <x:v>1</x:v>
      </x:c>
      <x:c r="H1618" s="448" t="s">
        <x:v>4958</x:v>
      </x:c>
    </x:row>
    <x:row r="1619" spans="3:8">
      <x:c r="C1619" s="396" t="s">
        <x:v>10969</x:v>
      </x:c>
      <x:c r="D1619" s="230" t="s">
        <x:v>4958</x:v>
      </x:c>
      <x:c r="E1619" s="195" t="s">
        <x:v>10969</x:v>
      </x:c>
      <x:c r="F1619" s="194" t="str">
        <x:f>IF(MID(E1619,LEN(E1619)-2,1)="1","Earring",IF(MID(E1619,LEN(E1619)-2,1)="2","Necklace",IF(MID(E1619,LEN(E1619)-2,1)="3","Bracelet",IF(MID(E1619,LEN(E1619)-2,1)="4","Ring",IF(MID(E1619,LEN(E1619)-2,1)="5","Anklet","")))))</x:f>
        <x:v>Necklace</x:v>
      </x:c>
      <x:c r="G1619" s="194">
        <x:v>1</x:v>
      </x:c>
      <x:c r="H1619" s="448" t="s">
        <x:v>4958</x:v>
      </x:c>
    </x:row>
    <x:row r="1620" spans="3:8">
      <x:c r="C1620" s="396" t="s">
        <x:v>11051</x:v>
      </x:c>
      <x:c r="D1620" s="230" t="s">
        <x:v>4958</x:v>
      </x:c>
      <x:c r="E1620" s="195" t="s">
        <x:v>11051</x:v>
      </x:c>
      <x:c r="F1620" s="194" t="str">
        <x:f>IF(MID(E1620,LEN(E1620)-2,1)="1","Earring",IF(MID(E1620,LEN(E1620)-2,1)="2","Necklace",IF(MID(E1620,LEN(E1620)-2,1)="3","Bracelet",IF(MID(E1620,LEN(E1620)-2,1)="4","Ring",IF(MID(E1620,LEN(E1620)-2,1)="5","Anklet","")))))</x:f>
        <x:v>Earring</x:v>
      </x:c>
      <x:c r="G1620" s="194">
        <x:v>1</x:v>
      </x:c>
      <x:c r="H1620" s="448" t="s">
        <x:v>4958</x:v>
      </x:c>
    </x:row>
    <x:row r="1621" spans="3:8">
      <x:c r="C1621" s="396" t="s">
        <x:v>6188</x:v>
      </x:c>
      <x:c r="D1621" s="230" t="s">
        <x:v>435</x:v>
      </x:c>
      <x:c r="E1621" s="195" t="s">
        <x:v>6188</x:v>
      </x:c>
      <x:c r="F1621" s="194" t="str">
        <x:f>IF(MID(E1621,LEN(E1621)-2,1)="1","Earring",IF(MID(E1621,LEN(E1621)-2,1)="2","Necklace",IF(MID(E1621,LEN(E1621)-2,1)="3","Bracelet",IF(MID(E1621,LEN(E1621)-2,1)="4","Ring",IF(MID(E1621,LEN(E1621)-2,1)="5","Anklet","")))))</x:f>
        <x:v>Ring</x:v>
      </x:c>
      <x:c r="G1621" s="194">
        <x:v>1</x:v>
      </x:c>
      <x:c r="H1621" s="194">
        <x:v>-1</x:v>
      </x:c>
    </x:row>
    <x:row r="1622" spans="1:8">
      <x:c r="A1622" s="397">
        <x:v>46130</x:v>
      </x:c>
      <x:c r="B1622" s="230" t="s">
        <x:v>7734</x:v>
      </x:c>
      <x:c r="C1622" s="396" t="s">
        <x:v>1798</x:v>
      </x:c>
      <x:c r="D1622" s="230" t="s">
        <x:v>4958</x:v>
      </x:c>
      <x:c r="E1622" s="195" t="s">
        <x:v>3338</x:v>
      </x:c>
      <x:c r="F1622" s="194" t="str">
        <x:f>IF(MID(E1622,LEN(E1622)-2,1)="1","Earring",IF(MID(E1622,LEN(E1622)-2,1)="2","Necklace",IF(MID(E1622,LEN(E1622)-2,1)="3","Bracelet",IF(MID(E1622,LEN(E1622)-2,1)="4","Ring",IF(MID(E1622,LEN(E1622)-2,1)="5","Anklet","")))))</x:f>
        <x:v>Earring</x:v>
      </x:c>
      <x:c r="G1622" s="194">
        <x:v>2</x:v>
      </x:c>
      <x:c r="H1622" s="448" t="s">
        <x:v>4958</x:v>
      </x:c>
    </x:row>
    <x:row r="1623" spans="3:8">
      <x:c r="C1623" s="396" t="s">
        <x:v>11123</x:v>
      </x:c>
      <x:c r="D1623" s="230" t="s">
        <x:v>4958</x:v>
      </x:c>
      <x:c r="E1623" s="195" t="s">
        <x:v>11123</x:v>
      </x:c>
      <x:c r="F1623" s="194" t="str">
        <x:f>IF(MID(E1623,LEN(E1623)-2,1)="1","Earring",IF(MID(E1623,LEN(E1623)-2,1)="2","Necklace",IF(MID(E1623,LEN(E1623)-2,1)="3","Bracelet",IF(MID(E1623,LEN(E1623)-2,1)="4","Ring",IF(MID(E1623,LEN(E1623)-2,1)="5","Anklet","")))))</x:f>
        <x:v>Ring</x:v>
      </x:c>
      <x:c r="G1623" s="194">
        <x:v>1</x:v>
      </x:c>
      <x:c r="H1623" s="448" t="s">
        <x:v>4958</x:v>
      </x:c>
    </x:row>
    <x:row r="1624" spans="3:8">
      <x:c r="C1624" s="396" t="s">
        <x:v>3338</x:v>
      </x:c>
      <x:c r="D1624" s="230" t="s">
        <x:v>4958</x:v>
      </x:c>
      <x:c r="E1624" s="195" t="s">
        <x:v>1798</x:v>
      </x:c>
      <x:c r="F1624" s="194" t="str">
        <x:f>IF(MID(E1624,LEN(E1624)-2,1)="1","Earring",IF(MID(E1624,LEN(E1624)-2,1)="2","Necklace",IF(MID(E1624,LEN(E1624)-2,1)="3","Bracelet",IF(MID(E1624,LEN(E1624)-2,1)="4","Ring",IF(MID(E1624,LEN(E1624)-2,1)="5","Anklet","")))))</x:f>
        <x:v>Ring</x:v>
      </x:c>
      <x:c r="G1624" s="194">
        <x:v>1</x:v>
      </x:c>
      <x:c r="H1624" s="448" t="s">
        <x:v>4958</x:v>
      </x:c>
    </x:row>
    <x:row r="1625" spans="1:8">
      <x:c r="A1625" s="397">
        <x:v>46131</x:v>
      </x:c>
      <x:c r="B1625" s="230" t="s">
        <x:v>7772</x:v>
      </x:c>
      <x:c r="C1625" s="396" t="s">
        <x:v>6891</x:v>
      </x:c>
      <x:c r="D1625" s="230" t="s">
        <x:v>4958</x:v>
      </x:c>
      <x:c r="E1625" s="195" t="s">
        <x:v>6891</x:v>
      </x:c>
      <x:c r="F1625" s="194" t="str">
        <x:f>IF(MID(E1625,LEN(E1625)-2,1)="1","Earring",IF(MID(E1625,LEN(E1625)-2,1)="2","Necklace",IF(MID(E1625,LEN(E1625)-2,1)="3","Bracelet",IF(MID(E1625,LEN(E1625)-2,1)="4","Ring",IF(MID(E1625,LEN(E1625)-2,1)="5","Anklet","")))))</x:f>
        <x:v>Necklace</x:v>
      </x:c>
      <x:c r="G1625" s="194">
        <x:v>1</x:v>
      </x:c>
      <x:c r="H1625" s="448" t="s">
        <x:v>4958</x:v>
      </x:c>
    </x:row>
    <x:row r="1626" spans="1:8">
      <x:c r="A1626" s="397">
        <x:v>46132</x:v>
      </x:c>
      <x:c r="B1626" s="230" t="s">
        <x:v>7737</x:v>
      </x:c>
      <x:c r="C1626" s="396" t="s">
        <x:v>6845</x:v>
      </x:c>
      <x:c r="D1626" s="230" t="s">
        <x:v>4958</x:v>
      </x:c>
      <x:c r="E1626" s="195" t="s">
        <x:v>6845</x:v>
      </x:c>
      <x:c r="F1626" s="194" t="str">
        <x:f>IF(MID(E1626,LEN(E1626)-2,1)="1","Earring",IF(MID(E1626,LEN(E1626)-2,1)="2","Necklace",IF(MID(E1626,LEN(E1626)-2,1)="3","Bracelet",IF(MID(E1626,LEN(E1626)-2,1)="4","Ring",IF(MID(E1626,LEN(E1626)-2,1)="5","Anklet","")))))</x:f>
        <x:v>Earring</x:v>
      </x:c>
      <x:c r="G1626" s="194">
        <x:v>1</x:v>
      </x:c>
      <x:c r="H1626" s="448" t="s">
        <x:v>4958</x:v>
      </x:c>
    </x:row>
    <x:row r="1627" spans="3:8">
      <x:c r="C1627" s="396" t="s">
        <x:v>11040</x:v>
      </x:c>
      <x:c r="D1627" s="230" t="s">
        <x:v>7755</x:v>
      </x:c>
      <x:c r="E1627" s="195" t="s">
        <x:v>11040</x:v>
      </x:c>
      <x:c r="F1627" s="194" t="str">
        <x:f>IF(MID(E1627,LEN(E1627)-2,1)="1","Earring",IF(MID(E1627,LEN(E1627)-2,1)="2","Necklace",IF(MID(E1627,LEN(E1627)-2,1)="3","Bracelet",IF(MID(E1627,LEN(E1627)-2,1)="4","Ring",IF(MID(E1627,LEN(E1627)-2,1)="5","Anklet","")))))</x:f>
        <x:v>Earring</x:v>
      </x:c>
      <x:c r="G1627" s="194">
        <x:v>1</x:v>
      </x:c>
      <x:c r="H1627" s="448" t="s">
        <x:v>7755</x:v>
      </x:c>
    </x:row>
    <x:row r="1628" spans="3:8">
      <x:c r="C1628" s="396" t="s">
        <x:v>11029</x:v>
      </x:c>
      <x:c r="D1628" s="230" t="s">
        <x:v>7755</x:v>
      </x:c>
      <x:c r="E1628" s="195" t="s">
        <x:v>11029</x:v>
      </x:c>
      <x:c r="F1628" s="194" t="str">
        <x:f>IF(MID(E1628,LEN(E1628)-2,1)="1","Earring",IF(MID(E1628,LEN(E1628)-2,1)="2","Necklace",IF(MID(E1628,LEN(E1628)-2,1)="3","Bracelet",IF(MID(E1628,LEN(E1628)-2,1)="4","Ring",IF(MID(E1628,LEN(E1628)-2,1)="5","Anklet","")))))</x:f>
        <x:v>Bracelet</x:v>
      </x:c>
      <x:c r="G1628" s="194">
        <x:v>1</x:v>
      </x:c>
      <x:c r="H1628" s="448" t="s">
        <x:v>7755</x:v>
      </x:c>
    </x:row>
    <x:row r="1629" spans="3:8">
      <x:c r="C1629" s="396" t="s">
        <x:v>6891</x:v>
      </x:c>
      <x:c r="D1629" s="230" t="s">
        <x:v>7755</x:v>
      </x:c>
      <x:c r="E1629" s="195" t="s">
        <x:v>4654</x:v>
      </x:c>
      <x:c r="F1629" s="194" t="str">
        <x:f>IF(MID(E1629,LEN(E1629)-2,1)="1","Earring",IF(MID(E1629,LEN(E1629)-2,1)="2","Necklace",IF(MID(E1629,LEN(E1629)-2,1)="3","Bracelet",IF(MID(E1629,LEN(E1629)-2,1)="4","Ring",IF(MID(E1629,LEN(E1629)-2,1)="5","Anklet","")))))</x:f>
        <x:v>Earring</x:v>
      </x:c>
      <x:c r="G1629" s="194">
        <x:v>1</x:v>
      </x:c>
      <x:c r="H1629" s="448" t="s">
        <x:v>7755</x:v>
      </x:c>
    </x:row>
    <x:row r="1630" spans="3:8">
      <x:c r="C1630" s="396" t="s">
        <x:v>11067</x:v>
      </x:c>
      <x:c r="D1630" s="230" t="s">
        <x:v>4958</x:v>
      </x:c>
      <x:c r="E1630" s="195" t="s">
        <x:v>11067</x:v>
      </x:c>
      <x:c r="F1630" s="194" t="str">
        <x:f>IF(MID(E1630,LEN(E1630)-2,1)="1","Earring",IF(MID(E1630,LEN(E1630)-2,1)="2","Necklace",IF(MID(E1630,LEN(E1630)-2,1)="3","Bracelet",IF(MID(E1630,LEN(E1630)-2,1)="4","Ring",IF(MID(E1630,LEN(E1630)-2,1)="5","Anklet","")))))</x:f>
        <x:v>Earring</x:v>
      </x:c>
      <x:c r="G1630" s="194">
        <x:v>1</x:v>
      </x:c>
      <x:c r="H1630" s="448" t="s">
        <x:v>4958</x:v>
      </x:c>
    </x:row>
    <x:row r="1631" spans="3:8">
      <x:c r="C1631" s="396" t="s">
        <x:v>4654</x:v>
      </x:c>
      <x:c r="D1631" s="230" t="s">
        <x:v>7755</x:v>
      </x:c>
      <x:c r="E1631" s="195" t="s">
        <x:v>6891</x:v>
      </x:c>
      <x:c r="F1631" s="194" t="str">
        <x:f>IF(MID(E1631,LEN(E1631)-2,1)="1","Earring",IF(MID(E1631,LEN(E1631)-2,1)="2","Necklace",IF(MID(E1631,LEN(E1631)-2,1)="3","Bracelet",IF(MID(E1631,LEN(E1631)-2,1)="4","Ring",IF(MID(E1631,LEN(E1631)-2,1)="5","Anklet","")))))</x:f>
        <x:v>Necklace</x:v>
      </x:c>
      <x:c r="G1631" s="194">
        <x:v>1</x:v>
      </x:c>
      <x:c r="H1631" s="448" t="s">
        <x:v>7755</x:v>
      </x:c>
    </x:row>
    <x:row r="1632" spans="1:8">
      <x:c r="A1632" s="397">
        <x:v>46133</x:v>
      </x:c>
      <x:c r="B1632" s="230" t="s">
        <x:v>7779</x:v>
      </x:c>
      <x:c r="C1632" s="396" t="s">
        <x:v>6845</x:v>
      </x:c>
      <x:c r="D1632" s="230" t="s">
        <x:v>7755</x:v>
      </x:c>
      <x:c r="E1632" s="195" t="s">
        <x:v>6845</x:v>
      </x:c>
      <x:c r="F1632" s="194" t="str">
        <x:f>IF(MID(E1632,LEN(E1632)-2,1)="1","Earring",IF(MID(E1632,LEN(E1632)-2,1)="2","Necklace",IF(MID(E1632,LEN(E1632)-2,1)="3","Bracelet",IF(MID(E1632,LEN(E1632)-2,1)="4","Ring",IF(MID(E1632,LEN(E1632)-2,1)="5","Anklet","")))))</x:f>
        <x:v>Earring</x:v>
      </x:c>
      <x:c r="G1632" s="194">
        <x:v>1</x:v>
      </x:c>
      <x:c r="H1632" s="448" t="s">
        <x:v>7755</x:v>
      </x:c>
    </x:row>
    <x:row r="1633" spans="3:8">
      <x:c r="C1633" s="396" t="s">
        <x:v>4811</x:v>
      </x:c>
      <x:c r="D1633" s="230" t="s">
        <x:v>4958</x:v>
      </x:c>
      <x:c r="E1633" s="195" t="s">
        <x:v>4811</x:v>
      </x:c>
      <x:c r="F1633" s="194" t="str">
        <x:f>IF(MID(E1633,LEN(E1633)-2,1)="1","Earring",IF(MID(E1633,LEN(E1633)-2,1)="2","Necklace",IF(MID(E1633,LEN(E1633)-2,1)="3","Bracelet",IF(MID(E1633,LEN(E1633)-2,1)="4","Ring",IF(MID(E1633,LEN(E1633)-2,1)="5","Anklet","")))))</x:f>
        <x:v>Necklace</x:v>
      </x:c>
      <x:c r="G1633" s="194">
        <x:v>1</x:v>
      </x:c>
      <x:c r="H1633" s="448" t="s">
        <x:v>4958</x:v>
      </x:c>
    </x:row>
    <x:row r="1634" spans="1:8">
      <x:c r="A1634" s="397">
        <x:v>46134</x:v>
      </x:c>
      <x:c r="B1634" s="230" t="s">
        <x:v>7762</x:v>
      </x:c>
      <x:c r="C1634" s="396" t="s">
        <x:v>10943</x:v>
      </x:c>
      <x:c r="D1634" s="230" t="s">
        <x:v>4958</x:v>
      </x:c>
      <x:c r="E1634" s="195" t="s">
        <x:v>10943</x:v>
      </x:c>
      <x:c r="F1634" s="194" t="str">
        <x:f>IF(MID(E1634,LEN(E1634)-2,1)="1","Earring",IF(MID(E1634,LEN(E1634)-2,1)="2","Necklace",IF(MID(E1634,LEN(E1634)-2,1)="3","Bracelet",IF(MID(E1634,LEN(E1634)-2,1)="4","Ring",IF(MID(E1634,LEN(E1634)-2,1)="5","Anklet","")))))</x:f>
        <x:v>Necklace</x:v>
      </x:c>
      <x:c r="G1634" s="194">
        <x:v>1</x:v>
      </x:c>
      <x:c r="H1634" s="448" t="s">
        <x:v>4958</x:v>
      </x:c>
    </x:row>
    <x:row r="1635" spans="1:8">
      <x:c r="A1635" s="397">
        <x:v>46135</x:v>
      </x:c>
      <x:c r="B1635" s="230" t="s">
        <x:v>7753</x:v>
      </x:c>
      <x:c r="C1635" s="396" t="s">
        <x:v>6908</x:v>
      </x:c>
      <x:c r="D1635" s="230" t="s">
        <x:v>4958</x:v>
      </x:c>
      <x:c r="E1635" s="195" t="s">
        <x:v>6908</x:v>
      </x:c>
      <x:c r="F1635" s="194" t="s">
        <x:v>2999</x:v>
      </x:c>
      <x:c r="G1635" s="194">
        <x:v>1</x:v>
      </x:c>
      <x:c r="H1635" s="448" t="s">
        <x:v>4958</x:v>
      </x:c>
    </x:row>
    <x:row r="1636" spans="3:8">
      <x:c r="C1636" s="396" t="s">
        <x:v>6696</x:v>
      </x:c>
      <x:c r="D1636" s="230" t="s">
        <x:v>4958</x:v>
      </x:c>
      <x:c r="E1636" s="195" t="s">
        <x:v>6696</x:v>
      </x:c>
      <x:c r="F1636" s="194" t="s">
        <x:v>2999</x:v>
      </x:c>
      <x:c r="G1636" s="194">
        <x:v>1</x:v>
      </x:c>
      <x:c r="H1636" s="448" t="s">
        <x:v>4958</x:v>
      </x:c>
    </x:row>
    <x:row r="1637" spans="3:8">
      <x:c r="C1637" s="396" t="s">
        <x:v>1823</x:v>
      </x:c>
      <x:c r="D1637" s="230" t="s">
        <x:v>7755</x:v>
      </x:c>
      <x:c r="E1637" s="195" t="s">
        <x:v>1823</x:v>
      </x:c>
      <x:c r="F1637" s="194" t="str">
        <x:f>IF(MID(E1637,LEN(E1637)-2,1)="1","Earring",IF(MID(E1637,LEN(E1637)-2,1)="2","Necklace",IF(MID(E1637,LEN(E1637)-2,1)="3","Bracelet",IF(MID(E1637,LEN(E1637)-2,1)="4","Ring",IF(MID(E1637,LEN(E1637)-2,1)="5","Anklet","")))))</x:f>
        <x:v>Earring</x:v>
      </x:c>
      <x:c r="G1637" s="194">
        <x:v>1</x:v>
      </x:c>
      <x:c r="H1637" s="448" t="s">
        <x:v>7755</x:v>
      </x:c>
    </x:row>
    <x:row r="1638" spans="1:8">
      <x:c r="A1638" s="397">
        <x:v>46136</x:v>
      </x:c>
      <x:c r="B1638" s="230" t="s">
        <x:v>7716</x:v>
      </x:c>
      <x:c r="C1638" s="396" t="s">
        <x:v>8865</x:v>
      </x:c>
      <x:c r="D1638" s="230" t="s">
        <x:v>4958</x:v>
      </x:c>
      <x:c r="E1638" s="195" t="s">
        <x:v>8865</x:v>
      </x:c>
      <x:c r="F1638" s="194" t="str">
        <x:f>IF(MID(E1638,LEN(E1638)-2,1)="1","Earring",IF(MID(E1638,LEN(E1638)-2,1)="2","Necklace",IF(MID(E1638,LEN(E1638)-2,1)="3","Bracelet",IF(MID(E1638,LEN(E1638)-2,1)="4","Ring",IF(MID(E1638,LEN(E1638)-2,1)="5","Anklet","")))))</x:f>
        <x:v>Bracelet</x:v>
      </x:c>
      <x:c r="G1638" s="194">
        <x:v>1</x:v>
      </x:c>
      <x:c r="H1638" s="448" t="s">
        <x:v>4958</x:v>
      </x:c>
    </x:row>
    <x:row r="1639" spans="3:8">
      <x:c r="C1639" s="396" t="s">
        <x:v>11110</x:v>
      </x:c>
      <x:c r="D1639" s="230" t="s">
        <x:v>435</x:v>
      </x:c>
      <x:c r="E1639" s="195" t="s">
        <x:v>11110</x:v>
      </x:c>
      <x:c r="F1639" s="194" t="str">
        <x:f>IF(MID(E1639,LEN(E1639)-2,1)="1","Earring",IF(MID(E1639,LEN(E1639)-2,1)="2","Necklace",IF(MID(E1639,LEN(E1639)-2,1)="3","Bracelet",IF(MID(E1639,LEN(E1639)-2,1)="4","Ring",IF(MID(E1639,LEN(E1639)-2,1)="5","Anklet","")))))</x:f>
        <x:v>Necklace</x:v>
      </x:c>
      <x:c r="G1639" s="194">
        <x:v>1</x:v>
      </x:c>
      <x:c r="H1639" s="448">
        <x:v>-1</x:v>
      </x:c>
    </x:row>
    <x:row r="1640" spans="1:8">
      <x:c r="A1640" s="397">
        <x:v>46137</x:v>
      </x:c>
      <x:c r="B1640" s="230" t="s">
        <x:v>7734</x:v>
      </x:c>
      <x:c r="C1640" s="396" t="s">
        <x:v>11094</x:v>
      </x:c>
      <x:c r="D1640" s="230" t="s">
        <x:v>7755</x:v>
      </x:c>
      <x:c r="E1640" s="195" t="s">
        <x:v>11094</x:v>
      </x:c>
      <x:c r="F1640" s="194" t="str">
        <x:f>IF(MID(E1640,LEN(E1640)-2,1)="1","Earring",IF(MID(E1640,LEN(E1640)-2,1)="2","Necklace",IF(MID(E1640,LEN(E1640)-2,1)="3","Bracelet",IF(MID(E1640,LEN(E1640)-2,1)="4","Ring",IF(MID(E1640,LEN(E1640)-2,1)="5","Anklet","")))))</x:f>
        <x:v>Ring</x:v>
      </x:c>
      <x:c r="G1640" s="194">
        <x:v>1</x:v>
      </x:c>
      <x:c r="H1640" s="448" t="s">
        <x:v>7755</x:v>
      </x:c>
    </x:row>
    <x:row r="1641" spans="3:8">
      <x:c r="C1641" s="396" t="s">
        <x:v>10956</x:v>
      </x:c>
      <x:c r="D1641" s="230" t="s">
        <x:v>4958</x:v>
      </x:c>
      <x:c r="E1641" s="195" t="s">
        <x:v>10956</x:v>
      </x:c>
      <x:c r="F1641" s="194" t="str">
        <x:f>IF(MID(E1641,LEN(E1641)-2,1)="1","Earring",IF(MID(E1641,LEN(E1641)-2,1)="2","Necklace",IF(MID(E1641,LEN(E1641)-2,1)="3","Bracelet",IF(MID(E1641,LEN(E1641)-2,1)="4","Ring",IF(MID(E1641,LEN(E1641)-2,1)="5","Anklet","")))))</x:f>
        <x:v>Ring</x:v>
      </x:c>
      <x:c r="G1641" s="194">
        <x:v>1</x:v>
      </x:c>
      <x:c r="H1641" s="448" t="s">
        <x:v>4958</x:v>
      </x:c>
    </x:row>
    <x:row r="1642" spans="3:8">
      <x:c r="C1642" s="396" t="s">
        <x:v>9542</x:v>
      </x:c>
      <x:c r="D1642" s="230" t="s">
        <x:v>4958</x:v>
      </x:c>
      <x:c r="E1642" s="195" t="s">
        <x:v>9542</x:v>
      </x:c>
      <x:c r="F1642" s="194" t="str">
        <x:f>IF(MID(E1642,LEN(E1642)-2,1)="1","Earring",IF(MID(E1642,LEN(E1642)-2,1)="2","Necklace",IF(MID(E1642,LEN(E1642)-2,1)="3","Bracelet",IF(MID(E1642,LEN(E1642)-2,1)="4","Ring",IF(MID(E1642,LEN(E1642)-2,1)="5","Anklet","")))))</x:f>
        <x:v>Earring</x:v>
      </x:c>
      <x:c r="G1642" s="194">
        <x:v>1</x:v>
      </x:c>
      <x:c r="H1642" s="448" t="s">
        <x:v>4958</x:v>
      </x:c>
    </x:row>
    <x:row r="1643" spans="3:8">
      <x:c r="C1643" s="396" t="s">
        <x:v>10962</x:v>
      </x:c>
      <x:c r="D1643" s="230" t="s">
        <x:v>7755</x:v>
      </x:c>
      <x:c r="E1643" s="195" t="s">
        <x:v>10962</x:v>
      </x:c>
      <x:c r="F1643" s="194" t="str">
        <x:f>IF(MID(E1643,LEN(E1643)-2,1)="1","Earring",IF(MID(E1643,LEN(E1643)-2,1)="2","Necklace",IF(MID(E1643,LEN(E1643)-2,1)="3","Bracelet",IF(MID(E1643,LEN(E1643)-2,1)="4","Ring",IF(MID(E1643,LEN(E1643)-2,1)="5","Anklet","")))))</x:f>
        <x:v>Necklace</x:v>
      </x:c>
      <x:c r="G1643" s="194">
        <x:v>1</x:v>
      </x:c>
      <x:c r="H1643" s="448" t="s">
        <x:v>7755</x:v>
      </x:c>
    </x:row>
    <x:row r="1644" spans="3:8">
      <x:c r="C1644" s="396" t="s">
        <x:v>10963</x:v>
      </x:c>
      <x:c r="D1644" s="230" t="s">
        <x:v>7755</x:v>
      </x:c>
      <x:c r="E1644" s="195" t="s">
        <x:v>10963</x:v>
      </x:c>
      <x:c r="F1644" s="194" t="s">
        <x:v>1924</x:v>
      </x:c>
      <x:c r="G1644" s="194">
        <x:v>1</x:v>
      </x:c>
      <x:c r="H1644" s="448" t="s">
        <x:v>7755</x:v>
      </x:c>
    </x:row>
    <x:row r="1645" spans="3:8">
      <x:c r="C1645" s="396" t="s">
        <x:v>10964</x:v>
      </x:c>
      <x:c r="D1645" s="230" t="s">
        <x:v>7755</x:v>
      </x:c>
      <x:c r="E1645" s="195" t="s">
        <x:v>10964</x:v>
      </x:c>
      <x:c r="F1645" s="194" t="str">
        <x:f>IF(MID(E1645,LEN(E1645)-2,1)="1","Earring",IF(MID(E1645,LEN(E1645)-2,1)="2","Necklace",IF(MID(E1645,LEN(E1645)-2,1)="3","Bracelet",IF(MID(E1645,LEN(E1645)-2,1)="4","Ring",IF(MID(E1645,LEN(E1645)-2,1)="5","Anklet","")))))</x:f>
        <x:v>Necklace</x:v>
      </x:c>
      <x:c r="G1645" s="194">
        <x:v>1</x:v>
      </x:c>
      <x:c r="H1645" s="448" t="s">
        <x:v>7755</x:v>
      </x:c>
    </x:row>
    <x:row r="1646" spans="1:8">
      <x:c r="A1646" s="397">
        <x:v>46138</x:v>
      </x:c>
      <x:c r="B1646" s="230" t="s">
        <x:v>7772</x:v>
      </x:c>
      <x:c r="C1646" s="396" t="s">
        <x:v>10956</x:v>
      </x:c>
      <x:c r="D1646" s="230" t="s">
        <x:v>7755</x:v>
      </x:c>
      <x:c r="E1646" s="195" t="s">
        <x:v>10956</x:v>
      </x:c>
      <x:c r="F1646" s="194" t="str">
        <x:f>IF(MID(E1646,LEN(E1646)-2,1)="1","Earring",IF(MID(E1646,LEN(E1646)-2,1)="2","Necklace",IF(MID(E1646,LEN(E1646)-2,1)="3","Bracelet",IF(MID(E1646,LEN(E1646)-2,1)="4","Ring",IF(MID(E1646,LEN(E1646)-2,1)="5","Anklet","")))))</x:f>
        <x:v>Ring</x:v>
      </x:c>
      <x:c r="G1646" s="194">
        <x:v>1</x:v>
      </x:c>
      <x:c r="H1646" s="448" t="s">
        <x:v>7755</x:v>
      </x:c>
    </x:row>
    <x:row r="1647" spans="3:8">
      <x:c r="C1647" s="396" t="s">
        <x:v>9423</x:v>
      </x:c>
      <x:c r="D1647" s="230" t="s">
        <x:v>7755</x:v>
      </x:c>
      <x:c r="E1647" s="195" t="s">
        <x:v>9423</x:v>
      </x:c>
      <x:c r="F1647" s="194" t="str">
        <x:f>IF(MID(E1647,LEN(E1647)-2,1)="1","Earring",IF(MID(E1647,LEN(E1647)-2,1)="2","Necklace",IF(MID(E1647,LEN(E1647)-2,1)="3","Bracelet",IF(MID(E1647,LEN(E1647)-2,1)="4","Ring",IF(MID(E1647,LEN(E1647)-2,1)="5","Anklet","")))))</x:f>
        <x:v>Earring</x:v>
      </x:c>
      <x:c r="G1647" s="194">
        <x:v>1</x:v>
      </x:c>
      <x:c r="H1647" s="448" t="s">
        <x:v>7755</x:v>
      </x:c>
    </x:row>
    <x:row r="1648" spans="1:8">
      <x:c r="A1648" s="397">
        <x:v>46139</x:v>
      </x:c>
      <x:c r="B1648" s="230" t="s">
        <x:v>7737</x:v>
      </x:c>
      <x:c r="C1648" s="396" t="s">
        <x:v>11227</x:v>
      </x:c>
      <x:c r="D1648" s="230" t="s">
        <x:v>7755</x:v>
      </x:c>
      <x:c r="E1648" s="195" t="s">
        <x:v>4790</x:v>
      </x:c>
      <x:c r="F1648" s="194" t="s">
        <x:v>2999</x:v>
      </x:c>
      <x:c r="G1648" s="194">
        <x:v>1</x:v>
      </x:c>
      <x:c r="H1648" s="448" t="s">
        <x:v>7755</x:v>
      </x:c>
    </x:row>
    <x:row r="1649" spans="1:8">
      <x:c r="A1649" s="397">
        <x:v>46140</x:v>
      </x:c>
      <x:c r="B1649" s="230" t="s">
        <x:v>7779</x:v>
      </x:c>
      <x:c r="C1649" s="396" t="s">
        <x:v>11104</x:v>
      </x:c>
      <x:c r="D1649" s="230" t="s">
        <x:v>4958</x:v>
      </x:c>
      <x:c r="E1649" s="195" t="s">
        <x:v>11104</x:v>
      </x:c>
      <x:c r="F1649" s="194" t="s">
        <x:v>2999</x:v>
      </x:c>
      <x:c r="G1649" s="194">
        <x:v>1</x:v>
      </x:c>
      <x:c r="H1649" s="448" t="s">
        <x:v>4958</x:v>
      </x:c>
    </x:row>
    <x:row r="1650" spans="3:8">
      <x:c r="C1650" s="396" t="s">
        <x:v>11009</x:v>
      </x:c>
      <x:c r="D1650" s="230" t="s">
        <x:v>7755</x:v>
      </x:c>
      <x:c r="E1650" s="195" t="s">
        <x:v>11009</x:v>
      </x:c>
      <x:c r="F1650" s="194" t="str">
        <x:f>IF(MID(E1650,LEN(E1650)-2,1)="1","Earring",IF(MID(E1650,LEN(E1650)-2,1)="2","Necklace",IF(MID(E1650,LEN(E1650)-2,1)="3","Bracelet",IF(MID(E1650,LEN(E1650)-2,1)="4","Ring",IF(MID(E1650,LEN(E1650)-2,1)="5","Anklet","")))))</x:f>
        <x:v>Necklace</x:v>
      </x:c>
      <x:c r="G1650" s="194">
        <x:v>1</x:v>
      </x:c>
      <x:c r="H1650" s="448" t="s">
        <x:v>7755</x:v>
      </x:c>
    </x:row>
    <x:row r="1651" spans="3:8">
      <x:c r="C1651" s="396" t="s">
        <x:v>8261</x:v>
      </x:c>
      <x:c r="D1651" s="230" t="s">
        <x:v>4958</x:v>
      </x:c>
      <x:c r="E1651" s="195" t="s">
        <x:v>8261</x:v>
      </x:c>
      <x:c r="F1651" s="194" t="str">
        <x:f>IF(MID(E1651,LEN(E1651)-2,1)="1","Earring",IF(MID(E1651,LEN(E1651)-2,1)="2","Necklace",IF(MID(E1651,LEN(E1651)-2,1)="3","Bracelet",IF(MID(E1651,LEN(E1651)-2,1)="4","Ring",IF(MID(E1651,LEN(E1651)-2,1)="5","Anklet","")))))</x:f>
        <x:v>Earring</x:v>
      </x:c>
      <x:c r="G1651" s="194">
        <x:v>1</x:v>
      </x:c>
      <x:c r="H1651" s="448" t="s">
        <x:v>4958</x:v>
      </x:c>
    </x:row>
    <x:row r="1652" spans="3:8">
      <x:c r="C1652" s="396" t="s">
        <x:v>11045</x:v>
      </x:c>
      <x:c r="D1652" s="230" t="s">
        <x:v>4958</x:v>
      </x:c>
      <x:c r="E1652" s="195" t="s">
        <x:v>11045</x:v>
      </x:c>
      <x:c r="F1652" s="194" t="str">
        <x:f>IF(MID(E1652,LEN(E1652)-2,1)="1","Earring",IF(MID(E1652,LEN(E1652)-2,1)="2","Necklace",IF(MID(E1652,LEN(E1652)-2,1)="3","Bracelet",IF(MID(E1652,LEN(E1652)-2,1)="4","Ring",IF(MID(E1652,LEN(E1652)-2,1)="5","Anklet","")))))</x:f>
        <x:v>Bracelet</x:v>
      </x:c>
      <x:c r="G1652" s="194">
        <x:v>1</x:v>
      </x:c>
      <x:c r="H1652" s="448" t="s">
        <x:v>4958</x:v>
      </x:c>
    </x:row>
    <x:row r="1653" spans="3:8">
      <x:c r="C1653" s="396" t="s">
        <x:v>11150</x:v>
      </x:c>
      <x:c r="D1653" s="230" t="s">
        <x:v>7755</x:v>
      </x:c>
      <x:c r="E1653" s="195" t="s">
        <x:v>11150</x:v>
      </x:c>
      <x:c r="F1653" s="194" t="str">
        <x:f>IF(MID(E1653,LEN(E1653)-2,1)="1","Earring",IF(MID(E1653,LEN(E1653)-2,1)="2","Necklace",IF(MID(E1653,LEN(E1653)-2,1)="3","Bracelet",IF(MID(E1653,LEN(E1653)-2,1)="4","Ring",IF(MID(E1653,LEN(E1653)-2,1)="5","Anklet","")))))</x:f>
        <x:v>Earring</x:v>
      </x:c>
      <x:c r="G1653" s="194">
        <x:v>1</x:v>
      </x:c>
      <x:c r="H1653" s="448" t="s">
        <x:v>7755</x:v>
      </x:c>
    </x:row>
    <x:row r="1654" spans="3:8">
      <x:c r="C1654" s="396" t="s">
        <x:v>4811</x:v>
      </x:c>
      <x:c r="D1654" s="230" t="s">
        <x:v>7755</x:v>
      </x:c>
      <x:c r="E1654" s="195" t="s">
        <x:v>4811</x:v>
      </x:c>
      <x:c r="F1654" s="194" t="str">
        <x:f>IF(MID(E1654,LEN(E1654)-2,1)="1","Earring",IF(MID(E1654,LEN(E1654)-2,1)="2","Necklace",IF(MID(E1654,LEN(E1654)-2,1)="3","Bracelet",IF(MID(E1654,LEN(E1654)-2,1)="4","Ring",IF(MID(E1654,LEN(E1654)-2,1)="5","Anklet","")))))</x:f>
        <x:v>Necklace</x:v>
      </x:c>
      <x:c r="G1654" s="194">
        <x:v>1</x:v>
      </x:c>
      <x:c r="H1654" s="448" t="s">
        <x:v>7755</x:v>
      </x:c>
    </x:row>
    <x:row r="1655" spans="1:9">
      <x:c r="A1655" s="397">
        <x:v>46141</x:v>
      </x:c>
      <x:c r="B1655" s="230" t="s">
        <x:v>7762</x:v>
      </x:c>
      <x:c r="C1655" s="1426"/>
      <x:c r="D1655" s="1427"/>
      <x:c r="E1655" s="195" t="s">
        <x:v>1801</x:v>
      </x:c>
      <x:c r="F1655" s="194" t="s">
        <x:v>6843</x:v>
      </x:c>
      <x:c r="G1655" s="194">
        <x:v>1</x:v>
      </x:c>
      <x:c r="H1655" s="448" t="s">
        <x:v>4958</x:v>
      </x:c>
      <x:c r="I1655" s="162" t="s">
        <x:v>10236</x:v>
      </x:c>
    </x:row>
    <x:row r="1656" spans="1:4">
      <x:c r="A1656" s="397">
        <x:v>46142</x:v>
      </x:c>
      <x:c r="B1656" s="230" t="s">
        <x:v>7753</x:v>
      </x:c>
      <x:c r="C1656" s="396" t="s">
        <x:v>1801</x:v>
      </x:c>
      <x:c r="D1656" s="230" t="s">
        <x:v>4958</x:v>
      </x:c>
    </x:row>
    <x:row r="1657" spans="3:8">
      <x:c r="C1657" s="396" t="s">
        <x:v>10969</x:v>
      </x:c>
      <x:c r="D1657" s="230" t="s">
        <x:v>7755</x:v>
      </x:c>
      <x:c r="E1657" s="195" t="s">
        <x:v>10969</x:v>
      </x:c>
      <x:c r="F1657" s="194" t="str">
        <x:f>IF(MID(E1657,LEN(E1657)-2,1)="1","Earring",IF(MID(E1657,LEN(E1657)-2,1)="2","Necklace",IF(MID(E1657,LEN(E1657)-2,1)="3","Bracelet",IF(MID(E1657,LEN(E1657)-2,1)="4","Ring",IF(MID(E1657,LEN(E1657)-2,1)="5","Anklet","")))))</x:f>
        <x:v>Necklace</x:v>
      </x:c>
      <x:c r="G1657" s="194">
        <x:v>1</x:v>
      </x:c>
      <x:c r="H1657" s="448" t="s">
        <x:v>7755</x:v>
      </x:c>
    </x:row>
    <x:row r="1658" spans="3:8">
      <x:c r="C1658" s="396" t="s">
        <x:v>11037</x:v>
      </x:c>
      <x:c r="D1658" s="230" t="s">
        <x:v>4958</x:v>
      </x:c>
      <x:c r="E1658" s="195" t="s">
        <x:v>11037</x:v>
      </x:c>
      <x:c r="F1658" s="194" t="str">
        <x:f>IF(MID(E1658,LEN(E1658)-2,1)="1","Earring",IF(MID(E1658,LEN(E1658)-2,1)="2","Necklace",IF(MID(E1658,LEN(E1658)-2,1)="3","Bracelet",IF(MID(E1658,LEN(E1658)-2,1)="4","Ring",IF(MID(E1658,LEN(E1658)-2,1)="5","Anklet","")))))</x:f>
        <x:v>Necklace</x:v>
      </x:c>
      <x:c r="G1658" s="194">
        <x:v>1</x:v>
      </x:c>
      <x:c r="H1658" s="448" t="s">
        <x:v>4958</x:v>
      </x:c>
    </x:row>
    <x:row r="1659" spans="3:8">
      <x:c r="C1659" s="396" t="s">
        <x:v>11051</x:v>
      </x:c>
      <x:c r="D1659" s="230" t="s">
        <x:v>7755</x:v>
      </x:c>
      <x:c r="E1659" s="195" t="s">
        <x:v>11051</x:v>
      </x:c>
      <x:c r="F1659" s="194" t="str">
        <x:f>IF(MID(E1659,LEN(E1659)-2,1)="1","Earring",IF(MID(E1659,LEN(E1659)-2,1)="2","Necklace",IF(MID(E1659,LEN(E1659)-2,1)="3","Bracelet",IF(MID(E1659,LEN(E1659)-2,1)="4","Ring",IF(MID(E1659,LEN(E1659)-2,1)="5","Anklet","")))))</x:f>
        <x:v>Earring</x:v>
      </x:c>
      <x:c r="G1659" s="194">
        <x:v>1</x:v>
      </x:c>
      <x:c r="H1659" s="448" t="s">
        <x:v>7755</x:v>
      </x:c>
    </x:row>
    <x:row r="1660" spans="3:8">
      <x:c r="C1660" s="396" t="s">
        <x:v>4533</x:v>
      </x:c>
      <x:c r="D1660" s="230" t="s">
        <x:v>4958</x:v>
      </x:c>
      <x:c r="E1660" s="195" t="s">
        <x:v>4533</x:v>
      </x:c>
      <x:c r="F1660" s="194" t="str">
        <x:f>IF(MID(E1660,LEN(E1660)-2,1)="1","Earring",IF(MID(E1660,LEN(E1660)-2,1)="2","Necklace",IF(MID(E1660,LEN(E1660)-2,1)="3","Bracelet",IF(MID(E1660,LEN(E1660)-2,1)="4","Ring",IF(MID(E1660,LEN(E1660)-2,1)="5","Anklet","")))))</x:f>
        <x:v>Earring</x:v>
      </x:c>
      <x:c r="G1660" s="194">
        <x:v>1</x:v>
      </x:c>
      <x:c r="H1660" s="448" t="s">
        <x:v>4958</x:v>
      </x:c>
    </x:row>
    <x:row r="1661" spans="1:8">
      <x:c r="A1661" s="397">
        <x:v>46143</x:v>
      </x:c>
      <x:c r="B1661" s="230" t="s">
        <x:v>7716</x:v>
      </x:c>
      <x:c r="C1661" s="396" t="s">
        <x:v>11151</x:v>
      </x:c>
      <x:c r="D1661" s="230" t="s">
        <x:v>4958</x:v>
      </x:c>
      <x:c r="E1661" s="195" t="s">
        <x:v>11151</x:v>
      </x:c>
      <x:c r="F1661" s="194" t="str">
        <x:f>IF(MID(E1661,LEN(E1661)-2,1)="1","Earring",IF(MID(E1661,LEN(E1661)-2,1)="2","Necklace",IF(MID(E1661,LEN(E1661)-2,1)="3","Bracelet",IF(MID(E1661,LEN(E1661)-2,1)="4","Ring",IF(MID(E1661,LEN(E1661)-2,1)="5","Anklet","")))))</x:f>
        <x:v>Necklace</x:v>
      </x:c>
      <x:c r="G1661" s="194">
        <x:v>1</x:v>
      </x:c>
      <x:c r="H1661" s="448" t="s">
        <x:v>4958</x:v>
      </x:c>
    </x:row>
    <x:row r="1662" spans="3:8">
      <x:c r="C1662" s="396" t="s">
        <x:v>1820</x:v>
      </x:c>
      <x:c r="D1662" s="230" t="s">
        <x:v>4958</x:v>
      </x:c>
      <x:c r="E1662" s="195" t="s">
        <x:v>1820</x:v>
      </x:c>
      <x:c r="F1662" s="194" t="str">
        <x:f>IF(MID(E1662,LEN(E1662)-2,1)="1","Earring",IF(MID(E1662,LEN(E1662)-2,1)="2","Necklace",IF(MID(E1662,LEN(E1662)-2,1)="3","Bracelet",IF(MID(E1662,LEN(E1662)-2,1)="4","Ring",IF(MID(E1662,LEN(E1662)-2,1)="5","Anklet","")))))</x:f>
        <x:v>Earring</x:v>
      </x:c>
      <x:c r="G1662" s="194">
        <x:v>1</x:v>
      </x:c>
      <x:c r="H1662" s="448" t="s">
        <x:v>4958</x:v>
      </x:c>
    </x:row>
    <x:row r="1663" spans="3:8">
      <x:c r="C1663" s="396" t="s">
        <x:v>4712</x:v>
      </x:c>
      <x:c r="D1663" s="230" t="s">
        <x:v>4958</x:v>
      </x:c>
      <x:c r="E1663" s="195" t="s">
        <x:v>4712</x:v>
      </x:c>
      <x:c r="F1663" s="194" t="str">
        <x:f>IF(MID(E1663,LEN(E1663)-2,1)="1","Earring",IF(MID(E1663,LEN(E1663)-2,1)="2","Necklace",IF(MID(E1663,LEN(E1663)-2,1)="3","Bracelet",IF(MID(E1663,LEN(E1663)-2,1)="4","Ring",IF(MID(E1663,LEN(E1663)-2,1)="5","Anklet","")))))</x:f>
        <x:v>Bracelet</x:v>
      </x:c>
      <x:c r="G1663" s="194">
        <x:v>1</x:v>
      </x:c>
      <x:c r="H1663" s="448" t="s">
        <x:v>4958</x:v>
      </x:c>
    </x:row>
    <x:row r="1664" spans="3:8">
      <x:c r="C1664" s="396" t="s">
        <x:v>3437</x:v>
      </x:c>
      <x:c r="D1664" s="230" t="s">
        <x:v>7755</x:v>
      </x:c>
      <x:c r="E1664" s="195" t="s">
        <x:v>3437</x:v>
      </x:c>
      <x:c r="F1664" s="194" t="str">
        <x:f>IF(MID(E1664,LEN(E1664)-2,1)="1","Earring",IF(MID(E1664,LEN(E1664)-2,1)="2","Necklace",IF(MID(E1664,LEN(E1664)-2,1)="3","Bracelet",IF(MID(E1664,LEN(E1664)-2,1)="4","Ring",IF(MID(E1664,LEN(E1664)-2,1)="5","Anklet","")))))</x:f>
        <x:v>Earring</x:v>
      </x:c>
      <x:c r="G1664" s="194">
        <x:v>1</x:v>
      </x:c>
      <x:c r="H1664" s="448" t="s">
        <x:v>7755</x:v>
      </x:c>
    </x:row>
    <x:row r="1665" spans="1:8">
      <x:c r="A1665" s="397">
        <x:v>46144</x:v>
      </x:c>
      <x:c r="B1665" s="230" t="s">
        <x:v>7734</x:v>
      </x:c>
      <x:c r="C1665" s="396" t="s">
        <x:v>10979</x:v>
      </x:c>
      <x:c r="D1665" s="230" t="s">
        <x:v>4958</x:v>
      </x:c>
      <x:c r="E1665" s="195" t="s">
        <x:v>10979</x:v>
      </x:c>
      <x:c r="F1665" s="194" t="str">
        <x:f>IF(MID(E1665,LEN(E1665)-2,1)="1","Earring",IF(MID(E1665,LEN(E1665)-2,1)="2","Necklace",IF(MID(E1665,LEN(E1665)-2,1)="3","Bracelet",IF(MID(E1665,LEN(E1665)-2,1)="4","Ring",IF(MID(E1665,LEN(E1665)-2,1)="5","Anklet","")))))</x:f>
        <x:v>Necklace</x:v>
      </x:c>
      <x:c r="G1665" s="194">
        <x:v>2</x:v>
      </x:c>
      <x:c r="H1665" s="448" t="s">
        <x:v>4958</x:v>
      </x:c>
    </x:row>
    <x:row r="1666" spans="3:8">
      <x:c r="C1666" s="396" t="s">
        <x:v>11012</x:v>
      </x:c>
      <x:c r="D1666" s="230" t="s">
        <x:v>4958</x:v>
      </x:c>
      <x:c r="E1666" s="195" t="s">
        <x:v>11012</x:v>
      </x:c>
      <x:c r="F1666" s="194" t="str">
        <x:f>IF(MID(E1666,LEN(E1666)-2,1)="1","Earring",IF(MID(E1666,LEN(E1666)-2,1)="2","Necklace",IF(MID(E1666,LEN(E1666)-2,1)="3","Bracelet",IF(MID(E1666,LEN(E1666)-2,1)="4","Ring",IF(MID(E1666,LEN(E1666)-2,1)="5","Anklet","")))))</x:f>
        <x:v>Bracelet</x:v>
      </x:c>
      <x:c r="G1666" s="194">
        <x:v>1</x:v>
      </x:c>
      <x:c r="H1666" s="448" t="s">
        <x:v>4958</x:v>
      </x:c>
    </x:row>
    <x:row r="1667" spans="3:8">
      <x:c r="C1667" s="396" t="s">
        <x:v>1845</x:v>
      </x:c>
      <x:c r="D1667" s="230" t="s">
        <x:v>4958</x:v>
      </x:c>
      <x:c r="E1667" s="195" t="s">
        <x:v>1845</x:v>
      </x:c>
      <x:c r="F1667" s="194" t="str">
        <x:f>IF(MID(E1667,LEN(E1667)-2,1)="1","Earring",IF(MID(E1667,LEN(E1667)-2,1)="2","Necklace",IF(MID(E1667,LEN(E1667)-2,1)="3","Bracelet",IF(MID(E1667,LEN(E1667)-2,1)="4","Ring",IF(MID(E1667,LEN(E1667)-2,1)="5","Anklet","")))))</x:f>
        <x:v>Earring</x:v>
      </x:c>
      <x:c r="G1667" s="194">
        <x:v>1</x:v>
      </x:c>
      <x:c r="H1667" s="448" t="s">
        <x:v>4958</x:v>
      </x:c>
    </x:row>
    <x:row r="1668" spans="3:8">
      <x:c r="C1668" s="396" t="s">
        <x:v>10909</x:v>
      </x:c>
      <x:c r="D1668" s="230" t="s">
        <x:v>4958</x:v>
      </x:c>
      <x:c r="E1668" s="195" t="s">
        <x:v>10909</x:v>
      </x:c>
      <x:c r="F1668" s="194" t="str">
        <x:f>IF(MID(E1668,LEN(E1668)-2,1)="1","Earring",IF(MID(E1668,LEN(E1668)-2,1)="2","Necklace",IF(MID(E1668,LEN(E1668)-2,1)="3","Bracelet",IF(MID(E1668,LEN(E1668)-2,1)="4","Ring",IF(MID(E1668,LEN(E1668)-2,1)="5","Anklet","")))))</x:f>
        <x:v>Earring</x:v>
      </x:c>
      <x:c r="G1668" s="194">
        <x:v>1</x:v>
      </x:c>
      <x:c r="H1668" s="448" t="s">
        <x:v>4958</x:v>
      </x:c>
    </x:row>
    <x:row r="1669" spans="3:8">
      <x:c r="C1669" s="396" t="s">
        <x:v>9233</x:v>
      </x:c>
      <x:c r="D1669" s="230" t="s">
        <x:v>7755</x:v>
      </x:c>
      <x:c r="E1669" s="195" t="s">
        <x:v>9233</x:v>
      </x:c>
      <x:c r="F1669" s="194" t="str">
        <x:f>IF(MID(E1669,LEN(E1669)-2,1)="1","Earring",IF(MID(E1669,LEN(E1669)-2,1)="2","Necklace",IF(MID(E1669,LEN(E1669)-2,1)="3","Bracelet",IF(MID(E1669,LEN(E1669)-2,1)="4","Ring",IF(MID(E1669,LEN(E1669)-2,1)="5","Anklet","")))))</x:f>
        <x:v>Earring</x:v>
      </x:c>
      <x:c r="G1669" s="194">
        <x:v>1</x:v>
      </x:c>
      <x:c r="H1669" s="448" t="s">
        <x:v>7755</x:v>
      </x:c>
    </x:row>
    <x:row r="1670" spans="3:8">
      <x:c r="C1670" s="396" t="s">
        <x:v>3246</x:v>
      </x:c>
      <x:c r="D1670" s="230" t="s">
        <x:v>7755</x:v>
      </x:c>
      <x:c r="E1670" s="195" t="s">
        <x:v>3246</x:v>
      </x:c>
      <x:c r="F1670" s="194" t="str">
        <x:f>IF(MID(E1670,LEN(E1670)-2,1)="1","Earring",IF(MID(E1670,LEN(E1670)-2,1)="2","Necklace",IF(MID(E1670,LEN(E1670)-2,1)="3","Bracelet",IF(MID(E1670,LEN(E1670)-2,1)="4","Ring",IF(MID(E1670,LEN(E1670)-2,1)="5","Anklet","")))))</x:f>
        <x:v>Necklace</x:v>
      </x:c>
      <x:c r="G1670" s="194">
        <x:v>2</x:v>
      </x:c>
      <x:c r="H1670" s="448" t="s">
        <x:v>7755</x:v>
      </x:c>
    </x:row>
    <x:row r="1671" spans="3:8">
      <x:c r="C1671" s="396" t="s">
        <x:v>11014</x:v>
      </x:c>
      <x:c r="D1671" s="230" t="s">
        <x:v>4958</x:v>
      </x:c>
      <x:c r="E1671" s="195" t="s">
        <x:v>11014</x:v>
      </x:c>
      <x:c r="F1671" s="194" t="str">
        <x:f>IF(MID(E1671,LEN(E1671)-2,1)="1","Earring",IF(MID(E1671,LEN(E1671)-2,1)="2","Necklace",IF(MID(E1671,LEN(E1671)-2,1)="3","Bracelet",IF(MID(E1671,LEN(E1671)-2,1)="4","Ring",IF(MID(E1671,LEN(E1671)-2,1)="5","Anklet","")))))</x:f>
        <x:v>Earring</x:v>
      </x:c>
      <x:c r="G1671" s="194">
        <x:v>1</x:v>
      </x:c>
      <x:c r="H1671" s="448" t="s">
        <x:v>4958</x:v>
      </x:c>
    </x:row>
    <x:row r="1672" spans="3:8">
      <x:c r="C1672" s="396" t="s">
        <x:v>10949</x:v>
      </x:c>
      <x:c r="D1672" s="230" t="s">
        <x:v>7755</x:v>
      </x:c>
      <x:c r="E1672" s="195" t="s">
        <x:v>10949</x:v>
      </x:c>
      <x:c r="F1672" s="194" t="str">
        <x:f>IF(MID(E1672,LEN(E1672)-2,1)="1","Earring",IF(MID(E1672,LEN(E1672)-2,1)="2","Necklace",IF(MID(E1672,LEN(E1672)-2,1)="3","Bracelet",IF(MID(E1672,LEN(E1672)-2,1)="4","Ring",IF(MID(E1672,LEN(E1672)-2,1)="5","Anklet","")))))</x:f>
        <x:v>Necklace</x:v>
      </x:c>
      <x:c r="G1672" s="194">
        <x:v>2</x:v>
      </x:c>
      <x:c r="H1672" s="448" t="s">
        <x:v>7755</x:v>
      </x:c>
    </x:row>
    <x:row r="1673" spans="1:9">
      <x:c r="A1673" s="397">
        <x:v>46145</x:v>
      </x:c>
      <x:c r="B1673" s="230" t="s">
        <x:v>7772</x:v>
      </x:c>
      <x:c r="C1673" s="396" t="s">
        <x:v>1801</x:v>
      </x:c>
      <x:c r="D1673" s="230" t="s">
        <x:v>4958</x:v>
      </x:c>
      <x:c r="E1673" s="195" t="s">
        <x:v>1801</x:v>
      </x:c>
      <x:c r="F1673" s="194" t="s">
        <x:v>6843</x:v>
      </x:c>
      <x:c r="G1673" s="194">
        <x:v>1</x:v>
      </x:c>
      <x:c r="H1673" s="448" t="s">
        <x:v>7755</x:v>
      </x:c>
      <x:c r="I1673" s="26"/>
    </x:row>
    <x:row r="1674" spans="3:9">
      <x:c r="C1674" s="396" t="s">
        <x:v>10999</x:v>
      </x:c>
      <x:c r="D1674" s="230" t="s">
        <x:v>4958</x:v>
      </x:c>
      <x:c r="E1674" s="195" t="s">
        <x:v>10999</x:v>
      </x:c>
      <x:c r="F1674" s="194" t="str">
        <x:f>IF(MID(E1674,LEN(E1674)-2,1)="1","Earring",IF(MID(E1674,LEN(E1674)-2,1)="2","Necklace",IF(MID(E1674,LEN(E1674)-2,1)="3","Bracelet",IF(MID(E1674,LEN(E1674)-2,1)="4","Ring",IF(MID(E1674,LEN(E1674)-2,1)="5","Anklet","")))))</x:f>
        <x:v>Necklace</x:v>
      </x:c>
      <x:c r="G1674" s="194">
        <x:v>1</x:v>
      </x:c>
      <x:c r="H1674" s="448" t="s">
        <x:v>4958</x:v>
      </x:c>
      <x:c r="I1674" s="26"/>
    </x:row>
    <x:row r="1675" spans="3:9">
      <x:c r="C1675" s="396" t="s">
        <x:v>8865</x:v>
      </x:c>
      <x:c r="D1675" s="230" t="s">
        <x:v>7755</x:v>
      </x:c>
      <x:c r="E1675" s="195" t="s">
        <x:v>8865</x:v>
      </x:c>
      <x:c r="F1675" s="194" t="str">
        <x:f>IF(MID(E1675,LEN(E1675)-2,1)="1","Earring",IF(MID(E1675,LEN(E1675)-2,1)="2","Necklace",IF(MID(E1675,LEN(E1675)-2,1)="3","Bracelet",IF(MID(E1675,LEN(E1675)-2,1)="4","Ring",IF(MID(E1675,LEN(E1675)-2,1)="5","Anklet","")))))</x:f>
        <x:v>Bracelet</x:v>
      </x:c>
      <x:c r="G1675" s="194">
        <x:v>1</x:v>
      </x:c>
      <x:c r="H1675" s="448" t="s">
        <x:v>7755</x:v>
      </x:c>
      <x:c r="I1675" s="26"/>
    </x:row>
    <x:row r="1676" spans="1:9">
      <x:c r="A1676" s="397">
        <x:v>46146</x:v>
      </x:c>
      <x:c r="B1676" s="230" t="s">
        <x:v>7737</x:v>
      </x:c>
      <x:c r="C1676" s="396" t="s">
        <x:v>6296</x:v>
      </x:c>
      <x:c r="D1676" s="230" t="s">
        <x:v>4958</x:v>
      </x:c>
      <x:c r="E1676" s="195" t="s">
        <x:v>6296</x:v>
      </x:c>
      <x:c r="F1676" s="194" t="str">
        <x:f>IF(MID(E1676,LEN(E1676)-2,1)="1","Earring",IF(MID(E1676,LEN(E1676)-2,1)="2","Necklace",IF(MID(E1676,LEN(E1676)-2,1)="3","Bracelet",IF(MID(E1676,LEN(E1676)-2,1)="4","Ring",IF(MID(E1676,LEN(E1676)-2,1)="5","Anklet","")))))</x:f>
        <x:v>Necklace</x:v>
      </x:c>
      <x:c r="G1676" s="194">
        <x:v>1</x:v>
      </x:c>
      <x:c r="H1676" s="448" t="s">
        <x:v>4958</x:v>
      </x:c>
      <x:c r="I1676" s="26"/>
    </x:row>
    <x:row r="1677" spans="3:9">
      <x:c r="C1677" s="396" t="s">
        <x:v>11043</x:v>
      </x:c>
      <x:c r="D1677" s="230" t="s">
        <x:v>4958</x:v>
      </x:c>
      <x:c r="E1677" s="195" t="s">
        <x:v>11043</x:v>
      </x:c>
      <x:c r="F1677" s="194" t="str">
        <x:f>IF(MID(E1677,LEN(E1677)-2,1)="1","Earring",IF(MID(E1677,LEN(E1677)-2,1)="2","Necklace",IF(MID(E1677,LEN(E1677)-2,1)="3","Bracelet",IF(MID(E1677,LEN(E1677)-2,1)="4","Ring",IF(MID(E1677,LEN(E1677)-2,1)="5","Anklet","")))))</x:f>
        <x:v>Earring</x:v>
      </x:c>
      <x:c r="G1677" s="194">
        <x:v>1</x:v>
      </x:c>
      <x:c r="H1677" s="448" t="s">
        <x:v>4958</x:v>
      </x:c>
      <x:c r="I1677" s="26"/>
    </x:row>
    <x:row r="1678" spans="3:9">
      <x:c r="C1678" s="396" t="s">
        <x:v>9518</x:v>
      </x:c>
      <x:c r="D1678" s="230" t="s">
        <x:v>4958</x:v>
      </x:c>
      <x:c r="E1678" s="195" t="s">
        <x:v>9518</x:v>
      </x:c>
      <x:c r="F1678" s="194" t="s">
        <x:v>622</x:v>
      </x:c>
      <x:c r="G1678" s="194">
        <x:v>1</x:v>
      </x:c>
      <x:c r="H1678" s="448" t="s">
        <x:v>4958</x:v>
      </x:c>
      <x:c r="I1678" s="26"/>
    </x:row>
    <x:row r="1679" spans="3:9">
      <x:c r="C1679" s="396" t="s">
        <x:v>11004</x:v>
      </x:c>
      <x:c r="D1679" s="230" t="s">
        <x:v>4958</x:v>
      </x:c>
      <x:c r="E1679" s="195" t="s">
        <x:v>11004</x:v>
      </x:c>
      <x:c r="F1679" s="194" t="str">
        <x:f>IF(MID(E1679,LEN(E1679)-2,1)="1","Earring",IF(MID(E1679,LEN(E1679)-2,1)="2","Necklace",IF(MID(E1679,LEN(E1679)-2,1)="3","Bracelet",IF(MID(E1679,LEN(E1679)-2,1)="4","Ring",IF(MID(E1679,LEN(E1679)-2,1)="5","Anklet","")))))</x:f>
        <x:v>Earring</x:v>
      </x:c>
      <x:c r="G1679" s="194">
        <x:v>1</x:v>
      </x:c>
      <x:c r="H1679" s="448" t="s">
        <x:v>4958</x:v>
      </x:c>
      <x:c r="I1679" s="26"/>
    </x:row>
    <x:row r="1680" spans="1:9">
      <x:c r="A1680" s="397">
        <x:v>46147</x:v>
      </x:c>
      <x:c r="B1680" s="230" t="s">
        <x:v>7779</x:v>
      </x:c>
      <x:c r="C1680" s="1467"/>
      <x:c r="D1680" s="1468"/>
      <x:c r="E1680" s="195" t="s">
        <x:v>9238</x:v>
      </x:c>
      <x:c r="F1680" s="194" t="str">
        <x:f>IF(MID(E1680,LEN(E1680)-2,1)="1","Earring",IF(MID(E1680,LEN(E1680)-2,1)="2","Necklace",IF(MID(E1680,LEN(E1680)-2,1)="3","Bracelet",IF(MID(E1680,LEN(E1680)-2,1)="4","Ring",IF(MID(E1680,LEN(E1680)-2,1)="5","Anklet","")))))</x:f>
        <x:v>Necklace</x:v>
      </x:c>
      <x:c r="G1680" s="194">
        <x:v>1</x:v>
      </x:c>
      <x:c r="H1680" s="448" t="s">
        <x:v>4958</x:v>
      </x:c>
      <x:c r="I1680" s="26" t="s">
        <x:v>10853</x:v>
      </x:c>
    </x:row>
    <x:row r="1681" spans="1:8">
      <x:c r="A1681" s="397">
        <x:v>46148</x:v>
      </x:c>
      <x:c r="B1681" s="230" t="s">
        <x:v>7762</x:v>
      </x:c>
      <x:c r="C1681" s="396" t="s">
        <x:v>11163</x:v>
      </x:c>
      <x:c r="D1681" s="230" t="s">
        <x:v>7755</x:v>
      </x:c>
      <x:c r="E1681" s="195" t="s">
        <x:v>11163</x:v>
      </x:c>
      <x:c r="F1681" s="194" t="str">
        <x:f>IF(MID(E1681,LEN(E1681)-2,1)="1","Earring",IF(MID(E1681,LEN(E1681)-2,1)="2","Necklace",IF(MID(E1681,LEN(E1681)-2,1)="3","Bracelet",IF(MID(E1681,LEN(E1681)-2,1)="4","Ring",IF(MID(E1681,LEN(E1681)-2,1)="5","Anklet","")))))</x:f>
        <x:v>Earring</x:v>
      </x:c>
      <x:c r="G1681" s="194">
        <x:v>1</x:v>
      </x:c>
      <x:c r="H1681" s="448" t="s">
        <x:v>7755</x:v>
      </x:c>
    </x:row>
    <x:row r="1682" spans="3:8">
      <x:c r="C1682" s="396" t="s">
        <x:v>10999</x:v>
      </x:c>
      <x:c r="D1682" s="230" t="s">
        <x:v>7755</x:v>
      </x:c>
      <x:c r="E1682" s="195" t="s">
        <x:v>10999</x:v>
      </x:c>
      <x:c r="F1682" s="194" t="str">
        <x:f>IF(MID(E1682,LEN(E1682)-2,1)="1","Earring",IF(MID(E1682,LEN(E1682)-2,1)="2","Necklace",IF(MID(E1682,LEN(E1682)-2,1)="3","Bracelet",IF(MID(E1682,LEN(E1682)-2,1)="4","Ring",IF(MID(E1682,LEN(E1682)-2,1)="5","Anklet","")))))</x:f>
        <x:v>Necklace</x:v>
      </x:c>
      <x:c r="G1682" s="194">
        <x:v>1</x:v>
      </x:c>
      <x:c r="H1682" s="448" t="s">
        <x:v>7755</x:v>
      </x:c>
    </x:row>
    <x:row r="1683" spans="3:8">
      <x:c r="C1683" s="396" t="s">
        <x:v>11125</x:v>
      </x:c>
      <x:c r="D1683" s="230" t="s">
        <x:v>4958</x:v>
      </x:c>
      <x:c r="E1683" s="233" t="s">
        <x:v>11125</x:v>
      </x:c>
      <x:c r="F1683" s="234" t="str">
        <x:f>IF(MID(E1683,LEN(E1683)-2,1)="1","Earring",IF(MID(E1683,LEN(E1683)-2,1)="2","Necklace",IF(MID(E1683,LEN(E1683)-2,1)="3","Bracelet",IF(MID(E1683,LEN(E1683)-2,1)="4","Ring",IF(MID(E1683,LEN(E1683)-2,1)="5","Anklet","")))))</x:f>
        <x:v>Ring</x:v>
      </x:c>
      <x:c r="G1683" s="234">
        <x:v>1</x:v>
      </x:c>
      <x:c r="H1683" s="448" t="s">
        <x:v>4958</x:v>
      </x:c>
    </x:row>
    <x:row r="1684" spans="1:8">
      <x:c r="A1684" s="397">
        <x:v>46149</x:v>
      </x:c>
      <x:c r="B1684" s="230" t="s">
        <x:v>7753</x:v>
      </x:c>
      <x:c r="C1684" s="396" t="s">
        <x:v>10998</x:v>
      </x:c>
      <x:c r="D1684" s="230" t="s">
        <x:v>7755</x:v>
      </x:c>
      <x:c r="E1684" s="233" t="s">
        <x:v>10998</x:v>
      </x:c>
      <x:c r="F1684" s="234" t="str">
        <x:f>IF(MID(E1684,LEN(E1684)-2,1)="1","Earring",IF(MID(E1684,LEN(E1684)-2,1)="2","Necklace",IF(MID(E1684,LEN(E1684)-2,1)="3","Bracelet",IF(MID(E1684,LEN(E1684)-2,1)="4","Ring",IF(MID(E1684,LEN(E1684)-2,1)="5","Anklet","")))))</x:f>
        <x:v>Earring</x:v>
      </x:c>
      <x:c r="G1684" s="234">
        <x:v>1</x:v>
      </x:c>
      <x:c r="H1684" s="448" t="s">
        <x:v>7755</x:v>
      </x:c>
    </x:row>
    <x:row r="1685" spans="3:8">
      <x:c r="C1685" s="396" t="s">
        <x:v>1801</x:v>
      </x:c>
      <x:c r="D1685" s="230" t="s">
        <x:v>4958</x:v>
      </x:c>
      <x:c r="E1685" s="233" t="s">
        <x:v>1801</x:v>
      </x:c>
      <x:c r="F1685" s="234" t="s">
        <x:v>6843</x:v>
      </x:c>
      <x:c r="G1685" s="234">
        <x:v>1</x:v>
      </x:c>
      <x:c r="H1685" s="448" t="s">
        <x:v>4958</x:v>
      </x:c>
    </x:row>
    <x:row r="1686" spans="1:8">
      <x:c r="A1686" s="397">
        <x:v>46150</x:v>
      </x:c>
      <x:c r="B1686" s="230" t="s">
        <x:v>7716</x:v>
      </x:c>
      <x:c r="C1686" s="396" t="s">
        <x:v>11123</x:v>
      </x:c>
      <x:c r="D1686" s="230" t="s">
        <x:v>7755</x:v>
      </x:c>
      <x:c r="E1686" s="233" t="s">
        <x:v>11123</x:v>
      </x:c>
      <x:c r="F1686" s="234" t="str">
        <x:f>IF(MID(E1686,LEN(E1686)-2,1)="1","Earring",IF(MID(E1686,LEN(E1686)-2,1)="2","Necklace",IF(MID(E1686,LEN(E1686)-2,1)="3","Bracelet",IF(MID(E1686,LEN(E1686)-2,1)="4","Ring",IF(MID(E1686,LEN(E1686)-2,1)="5","Anklet","")))))</x:f>
        <x:v>Ring</x:v>
      </x:c>
      <x:c r="G1686" s="234">
        <x:v>1</x:v>
      </x:c>
      <x:c r="H1686" s="448" t="s">
        <x:v>7755</x:v>
      </x:c>
    </x:row>
    <x:row r="1687" spans="3:8">
      <x:c r="C1687" s="396" t="s">
        <x:v>10924</x:v>
      </x:c>
      <x:c r="D1687" s="230" t="s">
        <x:v>7755</x:v>
      </x:c>
      <x:c r="E1687" s="195" t="s">
        <x:v>10924</x:v>
      </x:c>
      <x:c r="F1687" s="194" t="s">
        <x:v>6843</x:v>
      </x:c>
      <x:c r="G1687" s="194">
        <x:v>1</x:v>
      </x:c>
      <x:c r="H1687" s="448" t="s">
        <x:v>7755</x:v>
      </x:c>
    </x:row>
    <x:row r="1688" spans="1:8">
      <x:c r="A1688" s="397">
        <x:v>46151</x:v>
      </x:c>
      <x:c r="B1688" s="230" t="s">
        <x:v>7734</x:v>
      </x:c>
      <x:c r="C1688" s="396" t="s">
        <x:v>4387</x:v>
      </x:c>
      <x:c r="D1688" s="230" t="s">
        <x:v>7755</x:v>
      </x:c>
      <x:c r="E1688" s="195" t="s">
        <x:v>4387</x:v>
      </x:c>
      <x:c r="F1688" s="194" t="str">
        <x:f>IF(MID(E1688,LEN(E1688)-2,1)="1","Earring",IF(MID(E1688,LEN(E1688)-2,1)="2","Necklace",IF(MID(E1688,LEN(E1688)-2,1)="3","Bracelet",IF(MID(E1688,LEN(E1688)-2,1)="4","Ring",IF(MID(E1688,LEN(E1688)-2,1)="5","Anklet","")))))</x:f>
        <x:v>Bracelet</x:v>
      </x:c>
      <x:c r="G1688" s="194">
        <x:v>1</x:v>
      </x:c>
      <x:c r="H1688" s="448" t="s">
        <x:v>7755</x:v>
      </x:c>
    </x:row>
    <x:row r="1689" spans="1:8" s="22" customFormat="1">
      <x:c r="A1689" s="397"/>
      <x:c r="B1689" s="230"/>
      <x:c r="C1689" s="396" t="s">
        <x:v>10888</x:v>
      </x:c>
      <x:c r="D1689" s="230">
        <x:v>-1</x:v>
      </x:c>
      <x:c r="E1689" s="195" t="s">
        <x:v>10888</x:v>
      </x:c>
      <x:c r="F1689" s="194" t="str">
        <x:f>IF(MID(E1689,LEN(E1689)-2,1)="1","Earring",IF(MID(E1689,LEN(E1689)-2,1)="2","Necklace",IF(MID(E1689,LEN(E1689)-2,1)="3","Bracelet",IF(MID(E1689,LEN(E1689)-2,1)="4","Ring",IF(MID(E1689,LEN(E1689)-2,1)="5","Anklet","")))))</x:f>
        <x:v>Earring</x:v>
      </x:c>
      <x:c r="G1689" s="194">
        <x:v>1</x:v>
      </x:c>
      <x:c r="H1689" s="448">
        <x:v>-1</x:v>
      </x:c>
    </x:row>
    <x:row r="1690" spans="1:8">
      <x:c r="A1690" s="397">
        <x:v>46152</x:v>
      </x:c>
      <x:c r="B1690" s="230" t="s">
        <x:v>7772</x:v>
      </x:c>
      <x:c r="C1690" s="396" t="s">
        <x:v>8873</x:v>
      </x:c>
      <x:c r="D1690" s="230" t="s">
        <x:v>4958</x:v>
      </x:c>
      <x:c r="E1690" s="233" t="s">
        <x:v>8873</x:v>
      </x:c>
      <x:c r="F1690" s="234" t="str">
        <x:f>IF(MID(E1690,LEN(E1690)-2,1)="1","Earring",IF(MID(E1690,LEN(E1690)-2,1)="2","Necklace",IF(MID(E1690,LEN(E1690)-2,1)="3","Bracelet",IF(MID(E1690,LEN(E1690)-2,1)="4","Ring",IF(MID(E1690,LEN(E1690)-2,1)="5","Anklet","")))))</x:f>
        <x:v>Earring</x:v>
      </x:c>
      <x:c r="G1690" s="234">
        <x:v>1</x:v>
      </x:c>
      <x:c r="H1690" s="448" t="s">
        <x:v>4958</x:v>
      </x:c>
    </x:row>
    <x:row r="1691" spans="3:8">
      <x:c r="C1691" s="396" t="s">
        <x:v>11046</x:v>
      </x:c>
      <x:c r="D1691" s="230" t="s">
        <x:v>7755</x:v>
      </x:c>
      <x:c r="E1691" s="195" t="s">
        <x:v>11046</x:v>
      </x:c>
      <x:c r="F1691" s="194" t="s">
        <x:v>1924</x:v>
      </x:c>
      <x:c r="G1691" s="194">
        <x:v>1</x:v>
      </x:c>
      <x:c r="H1691" s="448" t="s">
        <x:v>7755</x:v>
      </x:c>
    </x:row>
    <x:row r="1692" spans="3:8">
      <x:c r="C1692" s="396" t="s">
        <x:v>4741</x:v>
      </x:c>
      <x:c r="D1692" s="230" t="s">
        <x:v>4958</x:v>
      </x:c>
      <x:c r="E1692" s="195" t="s">
        <x:v>4741</x:v>
      </x:c>
      <x:c r="F1692" s="194" t="str">
        <x:f>IF(MID(E1692,LEN(E1692)-2,1)="1","Earring",IF(MID(E1692,LEN(E1692)-2,1)="2","Necklace",IF(MID(E1692,LEN(E1692)-2,1)="3","Bracelet",IF(MID(E1692,LEN(E1692)-2,1)="4","Ring",IF(MID(E1692,LEN(E1692)-2,1)="5","Anklet","")))))</x:f>
        <x:v>Necklace</x:v>
      </x:c>
      <x:c r="G1692" s="194">
        <x:v>1</x:v>
      </x:c>
      <x:c r="H1692" s="448" t="s">
        <x:v>4958</x:v>
      </x:c>
    </x:row>
    <x:row r="1693" spans="3:8">
      <x:c r="C1693" s="396" t="s">
        <x:v>6154</x:v>
      </x:c>
      <x:c r="D1693" s="230" t="s">
        <x:v>7755</x:v>
      </x:c>
      <x:c r="E1693" s="233" t="s">
        <x:v>6154</x:v>
      </x:c>
      <x:c r="F1693" s="234" t="str">
        <x:f>IF(MID(E1693,LEN(E1693)-2,1)="1","Earring",IF(MID(E1693,LEN(E1693)-2,1)="2","Necklace",IF(MID(E1693,LEN(E1693)-2,1)="3","Bracelet",IF(MID(E1693,LEN(E1693)-2,1)="4","Ring",IF(MID(E1693,LEN(E1693)-2,1)="5","Anklet","")))))</x:f>
        <x:v>Earring</x:v>
      </x:c>
      <x:c r="G1693" s="234">
        <x:v>1</x:v>
      </x:c>
      <x:c r="H1693" s="448" t="s">
        <x:v>7755</x:v>
      </x:c>
    </x:row>
    <x:row r="1694" spans="3:8">
      <x:c r="C1694" s="396" t="s">
        <x:v>6815</x:v>
      </x:c>
      <x:c r="D1694" s="230" t="s">
        <x:v>4958</x:v>
      </x:c>
      <x:c r="E1694" s="233" t="s">
        <x:v>6815</x:v>
      </x:c>
      <x:c r="F1694" s="234" t="str">
        <x:f>IF(MID(E1694,LEN(E1694)-2,1)="1","Earring",IF(MID(E1694,LEN(E1694)-2,1)="2","Necklace",IF(MID(E1694,LEN(E1694)-2,1)="3","Bracelet",IF(MID(E1694,LEN(E1694)-2,1)="4","Ring",IF(MID(E1694,LEN(E1694)-2,1)="5","Anklet","")))))</x:f>
        <x:v>Earring</x:v>
      </x:c>
      <x:c r="G1694" s="234">
        <x:v>1</x:v>
      </x:c>
      <x:c r="H1694" s="448" t="s">
        <x:v>4958</x:v>
      </x:c>
    </x:row>
    <x:row r="1695" spans="3:8">
      <x:c r="C1695" s="396" t="s">
        <x:v>4699</x:v>
      </x:c>
      <x:c r="D1695" s="230" t="s">
        <x:v>4958</x:v>
      </x:c>
      <x:c r="E1695" s="233" t="s">
        <x:v>4699</x:v>
      </x:c>
      <x:c r="F1695" s="234" t="str">
        <x:f>IF(MID(E1695,LEN(E1695)-2,1)="1","Earring",IF(MID(E1695,LEN(E1695)-2,1)="2","Necklace",IF(MID(E1695,LEN(E1695)-2,1)="3","Bracelet",IF(MID(E1695,LEN(E1695)-2,1)="4","Ring",IF(MID(E1695,LEN(E1695)-2,1)="5","Anklet","")))))</x:f>
        <x:v>Earring</x:v>
      </x:c>
      <x:c r="G1695" s="234">
        <x:v>1</x:v>
      </x:c>
      <x:c r="H1695" s="448" t="s">
        <x:v>4958</x:v>
      </x:c>
    </x:row>
    <x:row r="1696" spans="1:8" s="22" customFormat="1">
      <x:c r="A1696" s="230"/>
      <x:c r="B1696" s="230"/>
      <x:c r="C1696" s="396" t="s">
        <x:v>4436</x:v>
      </x:c>
      <x:c r="D1696" s="230">
        <x:v>-1</x:v>
      </x:c>
      <x:c r="E1696" s="233" t="s">
        <x:v>4436</x:v>
      </x:c>
      <x:c r="F1696" s="234" t="str">
        <x:f>IF(MID(E1696,LEN(E1696)-2,1)="1","Earring",IF(MID(E1696,LEN(E1696)-2,1)="2","Necklace",IF(MID(E1696,LEN(E1696)-2,1)="3","Bracelet",IF(MID(E1696,LEN(E1696)-2,1)="4","Ring",IF(MID(E1696,LEN(E1696)-2,1)="5","Anklet","")))))</x:f>
        <x:v>Bracelet</x:v>
      </x:c>
      <x:c r="G1696" s="234">
        <x:v>1</x:v>
      </x:c>
      <x:c r="H1696" s="448">
        <x:v>-1</x:v>
      </x:c>
    </x:row>
    <x:row r="1697" spans="1:8">
      <x:c r="A1697" s="397">
        <x:v>46153</x:v>
      </x:c>
      <x:c r="B1697" s="230" t="s">
        <x:v>7737</x:v>
      </x:c>
      <x:c r="C1697" s="396" t="s">
        <x:v>11151</x:v>
      </x:c>
      <x:c r="D1697" s="230" t="s">
        <x:v>7755</x:v>
      </x:c>
      <x:c r="E1697" s="195" t="s">
        <x:v>11151</x:v>
      </x:c>
      <x:c r="F1697" s="194" t="str">
        <x:f>IF(MID(E1697,LEN(E1697)-2,1)="1","Earring",IF(MID(E1697,LEN(E1697)-2,1)="2","Necklace",IF(MID(E1697,LEN(E1697)-2,1)="3","Bracelet",IF(MID(E1697,LEN(E1697)-2,1)="4","Ring",IF(MID(E1697,LEN(E1697)-2,1)="5","Anklet","")))))</x:f>
        <x:v>Necklace</x:v>
      </x:c>
      <x:c r="G1697" s="194">
        <x:v>1</x:v>
      </x:c>
      <x:c r="H1697" s="448" t="s">
        <x:v>7755</x:v>
      </x:c>
    </x:row>
    <x:row r="1698" spans="1:8">
      <x:c r="A1698" s="397">
        <x:v>46154</x:v>
      </x:c>
      <x:c r="B1698" s="230" t="s">
        <x:v>7779</x:v>
      </x:c>
      <x:c r="C1698" s="396" t="s">
        <x:v>6802</x:v>
      </x:c>
      <x:c r="D1698" s="230" t="s">
        <x:v>7755</x:v>
      </x:c>
      <x:c r="E1698" s="233" t="s">
        <x:v>6802</x:v>
      </x:c>
      <x:c r="F1698" s="234" t="str">
        <x:f>IF(MID(E1698,LEN(E1698)-2,1)="1","Earring",IF(MID(E1698,LEN(E1698)-2,1)="2","Necklace",IF(MID(E1698,LEN(E1698)-2,1)="3","Bracelet",IF(MID(E1698,LEN(E1698)-2,1)="4","Ring",IF(MID(E1698,LEN(E1698)-2,1)="5","Anklet","")))))</x:f>
        <x:v>Earring</x:v>
      </x:c>
      <x:c r="G1698" s="234">
        <x:v>1</x:v>
      </x:c>
      <x:c r="H1698" s="448" t="s">
        <x:v>7755</x:v>
      </x:c>
    </x:row>
    <x:row r="1699" spans="3:8">
      <x:c r="C1699" s="396" t="s">
        <x:v>3412</x:v>
      </x:c>
      <x:c r="D1699" s="230" t="s">
        <x:v>4958</x:v>
      </x:c>
      <x:c r="E1699" s="233" t="s">
        <x:v>3412</x:v>
      </x:c>
      <x:c r="F1699" s="234" t="str">
        <x:f>IF(MID(E1699,LEN(E1699)-2,1)="1","Earring",IF(MID(E1699,LEN(E1699)-2,1)="2","Necklace",IF(MID(E1699,LEN(E1699)-2,1)="3","Bracelet",IF(MID(E1699,LEN(E1699)-2,1)="4","Ring",IF(MID(E1699,LEN(E1699)-2,1)="5","Anklet","")))))</x:f>
        <x:v>Necklace</x:v>
      </x:c>
      <x:c r="G1699" s="234">
        <x:v>1</x:v>
      </x:c>
      <x:c r="H1699" s="448" t="s">
        <x:v>4958</x:v>
      </x:c>
    </x:row>
    <x:row r="1700" spans="3:8">
      <x:c r="C1700" s="396" t="s">
        <x:v>11125</x:v>
      </x:c>
      <x:c r="D1700" s="230" t="s">
        <x:v>7755</x:v>
      </x:c>
      <x:c r="E1700" s="233" t="s">
        <x:v>11125</x:v>
      </x:c>
      <x:c r="F1700" s="234" t="str">
        <x:f>IF(MID(E1700,LEN(E1700)-2,1)="1","Earring",IF(MID(E1700,LEN(E1700)-2,1)="2","Necklace",IF(MID(E1700,LEN(E1700)-2,1)="3","Bracelet",IF(MID(E1700,LEN(E1700)-2,1)="4","Ring",IF(MID(E1700,LEN(E1700)-2,1)="5","Anklet","")))))</x:f>
        <x:v>Ring</x:v>
      </x:c>
      <x:c r="G1700" s="234">
        <x:v>1</x:v>
      </x:c>
      <x:c r="H1700" s="448" t="s">
        <x:v>7755</x:v>
      </x:c>
    </x:row>
    <x:row r="1701" spans="3:8">
      <x:c r="C1701" s="396" t="s">
        <x:v>4718</x:v>
      </x:c>
      <x:c r="D1701" s="230" t="s">
        <x:v>4958</x:v>
      </x:c>
      <x:c r="E1701" s="195" t="s">
        <x:v>4718</x:v>
      </x:c>
      <x:c r="F1701" s="194" t="str">
        <x:f>IF(MID(E1701,LEN(E1701)-2,1)="1","Earring",IF(MID(E1701,LEN(E1701)-2,1)="2","Necklace",IF(MID(E1701,LEN(E1701)-2,1)="3","Bracelet",IF(MID(E1701,LEN(E1701)-2,1)="4","Ring",IF(MID(E1701,LEN(E1701)-2,1)="5","Anklet","")))))</x:f>
        <x:v>Earring</x:v>
      </x:c>
      <x:c r="G1701" s="194">
        <x:v>1</x:v>
      </x:c>
      <x:c r="H1701" s="448" t="s">
        <x:v>4958</x:v>
      </x:c>
    </x:row>
    <x:row r="1702" spans="3:8">
      <x:c r="C1702" s="396" t="s">
        <x:v>11162</x:v>
      </x:c>
      <x:c r="D1702" s="230" t="s">
        <x:v>4958</x:v>
      </x:c>
      <x:c r="E1702" s="233" t="s">
        <x:v>11162</x:v>
      </x:c>
      <x:c r="F1702" s="234" t="str">
        <x:f>IF(MID(E1702,LEN(E1702)-2,1)="1","Earring",IF(MID(E1702,LEN(E1702)-2,1)="2","Necklace",IF(MID(E1702,LEN(E1702)-2,1)="3","Bracelet",IF(MID(E1702,LEN(E1702)-2,1)="4","Ring",IF(MID(E1702,LEN(E1702)-2,1)="5","Anklet","")))))</x:f>
        <x:v>Earring</x:v>
      </x:c>
      <x:c r="G1702" s="234">
        <x:v>1</x:v>
      </x:c>
      <x:c r="H1702" s="448" t="s">
        <x:v>4958</x:v>
      </x:c>
    </x:row>
    <x:row r="1703" spans="3:8">
      <x:c r="C1703" s="396" t="s">
        <x:v>10913</x:v>
      </x:c>
      <x:c r="D1703" s="230" t="s">
        <x:v>4958</x:v>
      </x:c>
      <x:c r="E1703" s="195" t="s">
        <x:v>10913</x:v>
      </x:c>
      <x:c r="F1703" s="194" t="str">
        <x:f>IF(MID(E1703,LEN(E1703)-2,1)="1","Earring",IF(MID(E1703,LEN(E1703)-2,1)="2","Necklace",IF(MID(E1703,LEN(E1703)-2,1)="3","Bracelet",IF(MID(E1703,LEN(E1703)-2,1)="4","Ring",IF(MID(E1703,LEN(E1703)-2,1)="5","Anklet","")))))</x:f>
        <x:v>Necklace</x:v>
      </x:c>
      <x:c r="G1703" s="194">
        <x:v>1</x:v>
      </x:c>
      <x:c r="H1703" s="448" t="s">
        <x:v>4958</x:v>
      </x:c>
    </x:row>
    <x:row r="1704" spans="1:8">
      <x:c r="A1704" s="397">
        <x:v>46155</x:v>
      </x:c>
      <x:c r="B1704" s="230" t="s">
        <x:v>7762</x:v>
      </x:c>
      <x:c r="C1704" s="396" t="s">
        <x:v>11022</x:v>
      </x:c>
      <x:c r="D1704" s="230" t="s">
        <x:v>7755</x:v>
      </x:c>
      <x:c r="E1704" s="195" t="s">
        <x:v>11022</x:v>
      </x:c>
      <x:c r="F1704" s="194" t="str">
        <x:f>IF(MID(E1704,LEN(E1704)-2,1)="1","Earring",IF(MID(E1704,LEN(E1704)-2,1)="2","Necklace",IF(MID(E1704,LEN(E1704)-2,1)="3","Bracelet",IF(MID(E1704,LEN(E1704)-2,1)="4","Ring",IF(MID(E1704,LEN(E1704)-2,1)="5","Anklet","")))))</x:f>
        <x:v>Earring</x:v>
      </x:c>
      <x:c r="G1704" s="194">
        <x:v>1</x:v>
      </x:c>
      <x:c r="H1704" s="448" t="s">
        <x:v>7755</x:v>
      </x:c>
    </x:row>
    <x:row r="1705" spans="3:8">
      <x:c r="C1705" s="396" t="s">
        <x:v>4463</x:v>
      </x:c>
      <x:c r="D1705" s="230" t="s">
        <x:v>4958</x:v>
      </x:c>
      <x:c r="E1705" s="233" t="s">
        <x:v>4463</x:v>
      </x:c>
      <x:c r="F1705" s="234" t="str">
        <x:f>IF(MID(E1705,LEN(E1705)-2,1)="1","Earring",IF(MID(E1705,LEN(E1705)-2,1)="2","Necklace",IF(MID(E1705,LEN(E1705)-2,1)="3","Bracelet",IF(MID(E1705,LEN(E1705)-2,1)="4","Ring",IF(MID(E1705,LEN(E1705)-2,1)="5","Anklet","")))))</x:f>
        <x:v>Earring</x:v>
      </x:c>
      <x:c r="G1705" s="234">
        <x:v>1</x:v>
      </x:c>
      <x:c r="H1705" s="448" t="s">
        <x:v>4958</x:v>
      </x:c>
    </x:row>
    <x:row r="1706" spans="3:8">
      <x:c r="C1706" s="396" t="s">
        <x:v>6144</x:v>
      </x:c>
      <x:c r="D1706" s="230" t="s">
        <x:v>4958</x:v>
      </x:c>
      <x:c r="E1706" s="195" t="s">
        <x:v>6144</x:v>
      </x:c>
      <x:c r="F1706" s="194" t="str">
        <x:f>IF(MID(E1706,LEN(E1706)-2,1)="1","Earring",IF(MID(E1706,LEN(E1706)-2,1)="2","Necklace",IF(MID(E1706,LEN(E1706)-2,1)="3","Bracelet",IF(MID(E1706,LEN(E1706)-2,1)="4","Ring",IF(MID(E1706,LEN(E1706)-2,1)="5","Anklet","")))))</x:f>
        <x:v>Necklace</x:v>
      </x:c>
      <x:c r="G1706" s="194">
        <x:v>1</x:v>
      </x:c>
      <x:c r="H1706" s="448" t="s">
        <x:v>4958</x:v>
      </x:c>
    </x:row>
    <x:row r="1707" spans="1:8">
      <x:c r="A1707" s="397">
        <x:v>46156</x:v>
      </x:c>
      <x:c r="B1707" s="230" t="s">
        <x:v>7753</x:v>
      </x:c>
      <x:c r="C1707" s="396" t="s">
        <x:v>4537</x:v>
      </x:c>
      <x:c r="D1707" s="230" t="s">
        <x:v>7755</x:v>
      </x:c>
      <x:c r="E1707" s="195" t="s">
        <x:v>4537</x:v>
      </x:c>
      <x:c r="F1707" s="194" t="str">
        <x:f>IF(MID(E1707,LEN(E1707)-2,1)="1","Earring",IF(MID(E1707,LEN(E1707)-2,1)="2","Necklace",IF(MID(E1707,LEN(E1707)-2,1)="3","Bracelet",IF(MID(E1707,LEN(E1707)-2,1)="4","Ring",IF(MID(E1707,LEN(E1707)-2,1)="5","Anklet","")))))</x:f>
        <x:v>Bracelet</x:v>
      </x:c>
      <x:c r="G1707" s="194">
        <x:v>1</x:v>
      </x:c>
      <x:c r="H1707" s="448" t="s">
        <x:v>7755</x:v>
      </x:c>
    </x:row>
    <x:row r="1708" spans="3:8">
      <x:c r="C1708" s="396" t="s">
        <x:v>4741</x:v>
      </x:c>
      <x:c r="D1708" s="230" t="s">
        <x:v>7755</x:v>
      </x:c>
      <x:c r="E1708" s="195" t="s">
        <x:v>4741</x:v>
      </x:c>
      <x:c r="F1708" s="194" t="str">
        <x:f>IF(MID(E1708,LEN(E1708)-2,1)="1","Earring",IF(MID(E1708,LEN(E1708)-2,1)="2","Necklace",IF(MID(E1708,LEN(E1708)-2,1)="3","Bracelet",IF(MID(E1708,LEN(E1708)-2,1)="4","Ring",IF(MID(E1708,LEN(E1708)-2,1)="5","Anklet","")))))</x:f>
        <x:v>Necklace</x:v>
      </x:c>
      <x:c r="G1708" s="194">
        <x:v>1</x:v>
      </x:c>
      <x:c r="H1708" s="448" t="s">
        <x:v>7755</x:v>
      </x:c>
    </x:row>
    <x:row r="1709" spans="3:8">
      <x:c r="C1709" s="396" t="s">
        <x:v>3352</x:v>
      </x:c>
      <x:c r="D1709" s="230" t="s">
        <x:v>4958</x:v>
      </x:c>
      <x:c r="E1709" s="233" t="s">
        <x:v>3352</x:v>
      </x:c>
      <x:c r="F1709" s="234" t="str">
        <x:f>IF(MID(E1709,LEN(E1709)-2,1)="1","Earring",IF(MID(E1709,LEN(E1709)-2,1)="2","Necklace",IF(MID(E1709,LEN(E1709)-2,1)="3","Bracelet",IF(MID(E1709,LEN(E1709)-2,1)="4","Ring",IF(MID(E1709,LEN(E1709)-2,1)="5","Anklet","")))))</x:f>
        <x:v>Bracelet</x:v>
      </x:c>
      <x:c r="G1709" s="234">
        <x:v>1</x:v>
      </x:c>
      <x:c r="H1709" s="448" t="s">
        <x:v>4958</x:v>
      </x:c>
    </x:row>
    <x:row r="1710" spans="3:8">
      <x:c r="C1710" s="396" t="s">
        <x:v>6626</x:v>
      </x:c>
      <x:c r="D1710" s="230" t="s">
        <x:v>4958</x:v>
      </x:c>
      <x:c r="E1710" s="233" t="s">
        <x:v>6626</x:v>
      </x:c>
      <x:c r="F1710" s="234" t="str">
        <x:f>IF(MID(E1710,LEN(E1710)-2,1)="1","Earring",IF(MID(E1710,LEN(E1710)-2,1)="2","Necklace",IF(MID(E1710,LEN(E1710)-2,1)="3","Bracelet",IF(MID(E1710,LEN(E1710)-2,1)="4","Ring",IF(MID(E1710,LEN(E1710)-2,1)="5","Anklet","")))))</x:f>
        <x:v>Necklace</x:v>
      </x:c>
      <x:c r="G1710" s="234">
        <x:v>1</x:v>
      </x:c>
      <x:c r="H1710" s="448" t="s">
        <x:v>4958</x:v>
      </x:c>
    </x:row>
    <x:row r="1711" spans="1:8">
      <x:c r="A1711" s="397">
        <x:v>46157</x:v>
      </x:c>
      <x:c r="B1711" s="230" t="s">
        <x:v>7716</x:v>
      </x:c>
      <x:c r="C1711" s="396" t="s">
        <x:v>6208</x:v>
      </x:c>
      <x:c r="D1711" s="230" t="s">
        <x:v>4958</x:v>
      </x:c>
      <x:c r="E1711" s="195" t="s">
        <x:v>6208</x:v>
      </x:c>
      <x:c r="F1711" s="345" t="str">
        <x:f>IF(MID(E1711,LEN(E1711)-2,1)="1","Earring",IF(MID(E1711,LEN(E1711)-2,1)="2","Necklace",IF(MID(E1711,LEN(E1711)-2,1)="3","Bracelet",IF(MID(E1711,LEN(E1711)-2,1)="4","Ring",IF(MID(E1711,LEN(E1711)-2,1)="5","Anklet","")))))</x:f>
        <x:v>Necklace</x:v>
      </x:c>
      <x:c r="G1711" s="345">
        <x:v>1</x:v>
      </x:c>
      <x:c r="H1711" s="448" t="s">
        <x:v>4958</x:v>
      </x:c>
    </x:row>
    <x:row r="1712" spans="3:8">
      <x:c r="C1712" s="396" t="s">
        <x:v>11175</x:v>
      </x:c>
      <x:c r="D1712" s="230" t="s">
        <x:v>7755</x:v>
      </x:c>
      <x:c r="E1712" s="233" t="s">
        <x:v>11175</x:v>
      </x:c>
      <x:c r="F1712" s="234" t="str">
        <x:f>IF(MID(E1712,LEN(E1712)-2,1)="1","Earring",IF(MID(E1712,LEN(E1712)-2,1)="2","Necklace",IF(MID(E1712,LEN(E1712)-2,1)="3","Bracelet",IF(MID(E1712,LEN(E1712)-2,1)="4","Ring",IF(MID(E1712,LEN(E1712)-2,1)="5","Anklet","")))))</x:f>
        <x:v>Bracelet</x:v>
      </x:c>
      <x:c r="G1712" s="234">
        <x:v>1</x:v>
      </x:c>
      <x:c r="H1712" s="448" t="s">
        <x:v>7755</x:v>
      </x:c>
    </x:row>
    <x:row r="1713" spans="3:8">
      <x:c r="C1713" s="396" t="s">
        <x:v>3426</x:v>
      </x:c>
      <x:c r="D1713" s="230" t="s">
        <x:v>4958</x:v>
      </x:c>
      <x:c r="E1713" s="233" t="s">
        <x:v>3426</x:v>
      </x:c>
      <x:c r="F1713" s="234" t="str">
        <x:f>IF(MID(E1713,LEN(E1713)-2,1)="1","Earring",IF(MID(E1713,LEN(E1713)-2,1)="2","Necklace",IF(MID(E1713,LEN(E1713)-2,1)="3","Bracelet",IF(MID(E1713,LEN(E1713)-2,1)="4","Ring",IF(MID(E1713,LEN(E1713)-2,1)="5","Anklet","")))))</x:f>
        <x:v>Bracelet</x:v>
      </x:c>
      <x:c r="G1713" s="234">
        <x:v>1</x:v>
      </x:c>
      <x:c r="H1713" s="448" t="s">
        <x:v>4958</x:v>
      </x:c>
    </x:row>
    <x:row r="1714" spans="3:8">
      <x:c r="C1714" s="396" t="s">
        <x:v>4487</x:v>
      </x:c>
      <x:c r="D1714" s="230" t="s">
        <x:v>7755</x:v>
      </x:c>
      <x:c r="E1714" s="195" t="s">
        <x:v>4487</x:v>
      </x:c>
      <x:c r="F1714" s="345" t="str">
        <x:f>IF(MID(E1714,LEN(E1714)-2,1)="1","Earring",IF(MID(E1714,LEN(E1714)-2,1)="2","Necklace",IF(MID(E1714,LEN(E1714)-2,1)="3","Bracelet",IF(MID(E1714,LEN(E1714)-2,1)="4","Ring",IF(MID(E1714,LEN(E1714)-2,1)="5","Anklet","")))))</x:f>
        <x:v>Earring</x:v>
      </x:c>
      <x:c r="G1714" s="345">
        <x:v>1</x:v>
      </x:c>
      <x:c r="H1714" s="448" t="s">
        <x:v>7755</x:v>
      </x:c>
    </x:row>
    <x:row r="1715" spans="1:8">
      <x:c r="A1715" s="397">
        <x:v>46158</x:v>
      </x:c>
      <x:c r="B1715" s="230" t="s">
        <x:v>7734</x:v>
      </x:c>
      <x:c r="C1715" s="396" t="s">
        <x:v>2182</x:v>
      </x:c>
      <x:c r="D1715" s="230">
        <x:v>-1</x:v>
      </x:c>
      <x:c r="E1715" s="233" t="s">
        <x:v>2182</x:v>
      </x:c>
      <x:c r="F1715" s="234" t="str">
        <x:f>IF(MID(E1715,LEN(E1715)-2,1)="1","Earring",IF(MID(E1715,LEN(E1715)-2,1)="2","Necklace",IF(MID(E1715,LEN(E1715)-2,1)="3","Bracelet",IF(MID(E1715,LEN(E1715)-2,1)="4","Ring",IF(MID(E1715,LEN(E1715)-2,1)="5","Anklet","")))))</x:f>
        <x:v>Earring</x:v>
      </x:c>
      <x:c r="G1715" s="234">
        <x:v>1</x:v>
      </x:c>
      <x:c r="H1715" s="448">
        <x:v>-1</x:v>
      </x:c>
    </x:row>
    <x:row r="1716" spans="3:8">
      <x:c r="C1716" s="396" t="s">
        <x:v>9566</x:v>
      </x:c>
      <x:c r="D1716" s="230" t="s">
        <x:v>7755</x:v>
      </x:c>
      <x:c r="E1716" s="233" t="s">
        <x:v>9566</x:v>
      </x:c>
      <x:c r="F1716" s="234" t="s">
        <x:v>1924</x:v>
      </x:c>
      <x:c r="G1716" s="234">
        <x:v>1</x:v>
      </x:c>
      <x:c r="H1716" s="448" t="s">
        <x:v>7755</x:v>
      </x:c>
    </x:row>
    <x:row r="1717" spans="3:8">
      <x:c r="C1717" s="396" t="s">
        <x:v>9558</x:v>
      </x:c>
      <x:c r="D1717" s="230" t="s">
        <x:v>7755</x:v>
      </x:c>
      <x:c r="E1717" s="233" t="s">
        <x:v>9558</x:v>
      </x:c>
      <x:c r="F1717" s="234" t="s">
        <x:v>1924</x:v>
      </x:c>
      <x:c r="G1717" s="234">
        <x:v>1</x:v>
      </x:c>
      <x:c r="H1717" s="448" t="s">
        <x:v>7755</x:v>
      </x:c>
    </x:row>
    <x:row r="1718" spans="3:8">
      <x:c r="C1718" s="396" t="s">
        <x:v>6144</x:v>
      </x:c>
      <x:c r="D1718" s="230" t="s">
        <x:v>7755</x:v>
      </x:c>
      <x:c r="E1718" s="195" t="s">
        <x:v>6144</x:v>
      </x:c>
      <x:c r="F1718" s="345" t="str">
        <x:f>IF(MID(E1718,LEN(E1718)-2,1)="1","Earring",IF(MID(E1718,LEN(E1718)-2,1)="2","Necklace",IF(MID(E1718,LEN(E1718)-2,1)="3","Bracelet",IF(MID(E1718,LEN(E1718)-2,1)="4","Ring",IF(MID(E1718,LEN(E1718)-2,1)="5","Anklet","")))))</x:f>
        <x:v>Necklace</x:v>
      </x:c>
      <x:c r="G1718" s="345">
        <x:v>1</x:v>
      </x:c>
      <x:c r="H1718" s="448" t="s">
        <x:v>7755</x:v>
      </x:c>
    </x:row>
    <x:row r="1719" spans="3:8">
      <x:c r="C1719" s="396" t="s">
        <x:v>3349</x:v>
      </x:c>
      <x:c r="D1719" s="230" t="s">
        <x:v>4958</x:v>
      </x:c>
      <x:c r="E1719" s="233" t="s">
        <x:v>3349</x:v>
      </x:c>
      <x:c r="F1719" s="234" t="str">
        <x:f>IF(MID(E1719,LEN(E1719)-2,1)="1","Earring",IF(MID(E1719,LEN(E1719)-2,1)="2","Necklace",IF(MID(E1719,LEN(E1719)-2,1)="3","Bracelet",IF(MID(E1719,LEN(E1719)-2,1)="4","Ring",IF(MID(E1719,LEN(E1719)-2,1)="5","Anklet","")))))</x:f>
        <x:v>Anklet</x:v>
      </x:c>
      <x:c r="G1719" s="234">
        <x:v>1</x:v>
      </x:c>
      <x:c r="H1719" s="448" t="s">
        <x:v>4958</x:v>
      </x:c>
    </x:row>
    <x:row r="1720" spans="3:8">
      <x:c r="C1720" s="396" t="s">
        <x:v>3327</x:v>
      </x:c>
      <x:c r="D1720" s="230" t="s">
        <x:v>7755</x:v>
      </x:c>
      <x:c r="E1720" s="195" t="s">
        <x:v>3327</x:v>
      </x:c>
      <x:c r="F1720" s="345" t="str">
        <x:f>IF(MID(E1720,LEN(E1720)-2,1)="1","Earring",IF(MID(E1720,LEN(E1720)-2,1)="2","Necklace",IF(MID(E1720,LEN(E1720)-2,1)="3","Bracelet",IF(MID(E1720,LEN(E1720)-2,1)="4","Ring",IF(MID(E1720,LEN(E1720)-2,1)="5","Anklet","")))))</x:f>
        <x:v>Necklace</x:v>
      </x:c>
      <x:c r="G1720" s="345">
        <x:v>2</x:v>
      </x:c>
      <x:c r="H1720" s="448" t="s">
        <x:v>7755</x:v>
      </x:c>
    </x:row>
    <x:row r="1721" spans="3:8">
      <x:c r="C1721" s="396" t="s">
        <x:v>6086</x:v>
      </x:c>
      <x:c r="D1721" s="230" t="s">
        <x:v>4958</x:v>
      </x:c>
      <x:c r="E1721" s="233" t="s">
        <x:v>6086</x:v>
      </x:c>
      <x:c r="F1721" s="234" t="str">
        <x:f>IF(MID(E1721,LEN(E1721)-2,1)="1","Earring",IF(MID(E1721,LEN(E1721)-2,1)="2","Necklace",IF(MID(E1721,LEN(E1721)-2,1)="3","Bracelet",IF(MID(E1721,LEN(E1721)-2,1)="4","Ring",IF(MID(E1721,LEN(E1721)-2,1)="5","Anklet","")))))</x:f>
        <x:v>Necklace</x:v>
      </x:c>
      <x:c r="G1721" s="234">
        <x:v>1</x:v>
      </x:c>
      <x:c r="H1721" s="448" t="s">
        <x:v>4958</x:v>
      </x:c>
    </x:row>
    <x:row r="1722" spans="3:8">
      <x:c r="C1722" s="396" t="s">
        <x:v>10945</x:v>
      </x:c>
      <x:c r="D1722" s="230" t="s">
        <x:v>4958</x:v>
      </x:c>
      <x:c r="E1722" s="233" t="s">
        <x:v>10945</x:v>
      </x:c>
      <x:c r="F1722" s="234" t="str">
        <x:f>IF(MID(E1722,LEN(E1722)-2,1)="1","Earring",IF(MID(E1722,LEN(E1722)-2,1)="2","Necklace",IF(MID(E1722,LEN(E1722)-2,1)="3","Bracelet",IF(MID(E1722,LEN(E1722)-2,1)="4","Ring",IF(MID(E1722,LEN(E1722)-2,1)="5","Anklet","")))))</x:f>
        <x:v>Necklace</x:v>
      </x:c>
      <x:c r="G1722" s="234">
        <x:v>1</x:v>
      </x:c>
      <x:c r="H1722" s="448" t="s">
        <x:v>4958</x:v>
      </x:c>
    </x:row>
    <x:row r="1723" spans="1:8">
      <x:c r="A1723" s="397">
        <x:v>46159</x:v>
      </x:c>
      <x:c r="B1723" s="230" t="s">
        <x:v>7772</x:v>
      </x:c>
      <x:c r="C1723" s="396" t="s">
        <x:v>11004</x:v>
      </x:c>
      <x:c r="D1723" s="230" t="s">
        <x:v>7755</x:v>
      </x:c>
      <x:c r="E1723" s="195" t="s">
        <x:v>11004</x:v>
      </x:c>
      <x:c r="F1723" s="345" t="str">
        <x:f>IF(MID(E1723,LEN(E1723)-2,1)="1","Earring",IF(MID(E1723,LEN(E1723)-2,1)="2","Necklace",IF(MID(E1723,LEN(E1723)-2,1)="3","Bracelet",IF(MID(E1723,LEN(E1723)-2,1)="4","Ring",IF(MID(E1723,LEN(E1723)-2,1)="5","Anklet","")))))</x:f>
        <x:v>Earring</x:v>
      </x:c>
      <x:c r="G1723" s="345">
        <x:v>1</x:v>
      </x:c>
      <x:c r="H1723" s="448" t="s">
        <x:v>7755</x:v>
      </x:c>
    </x:row>
    <x:row r="1724" spans="3:8">
      <x:c r="C1724" s="396" t="s">
        <x:v>4533</x:v>
      </x:c>
      <x:c r="D1724" s="230" t="s">
        <x:v>7755</x:v>
      </x:c>
      <x:c r="E1724" s="195" t="s">
        <x:v>4533</x:v>
      </x:c>
      <x:c r="F1724" s="345" t="str">
        <x:f>IF(MID(E1724,LEN(E1724)-2,1)="1","Earring",IF(MID(E1724,LEN(E1724)-2,1)="2","Necklace",IF(MID(E1724,LEN(E1724)-2,1)="3","Bracelet",IF(MID(E1724,LEN(E1724)-2,1)="4","Ring",IF(MID(E1724,LEN(E1724)-2,1)="5","Anklet","")))))</x:f>
        <x:v>Earring</x:v>
      </x:c>
      <x:c r="G1724" s="345">
        <x:v>1</x:v>
      </x:c>
      <x:c r="H1724" s="448" t="s">
        <x:v>7755</x:v>
      </x:c>
    </x:row>
    <x:row r="1725" spans="3:8">
      <x:c r="C1725" s="396" t="s">
        <x:v>4511</x:v>
      </x:c>
      <x:c r="D1725" s="230" t="s">
        <x:v>4958</x:v>
      </x:c>
      <x:c r="E1725" s="233" t="s">
        <x:v>4511</x:v>
      </x:c>
      <x:c r="F1725" s="234" t="str">
        <x:f>IF(MID(E1725,LEN(E1725)-2,1)="1","Earring",IF(MID(E1725,LEN(E1725)-2,1)="2","Necklace",IF(MID(E1725,LEN(E1725)-2,1)="3","Bracelet",IF(MID(E1725,LEN(E1725)-2,1)="4","Ring",IF(MID(E1725,LEN(E1725)-2,1)="5","Anklet","")))))</x:f>
        <x:v>Earring</x:v>
      </x:c>
      <x:c r="G1725" s="234">
        <x:v>1</x:v>
      </x:c>
      <x:c r="H1725" s="448" t="s">
        <x:v>4958</x:v>
      </x:c>
    </x:row>
    <x:row r="1726" spans="1:8">
      <x:c r="A1726" s="397">
        <x:v>46160</x:v>
      </x:c>
      <x:c r="B1726" s="230" t="s">
        <x:v>7737</x:v>
      </x:c>
      <x:c r="C1726" s="396" t="s">
        <x:v>11057</x:v>
      </x:c>
      <x:c r="D1726" s="230" t="s">
        <x:v>4958</x:v>
      </x:c>
      <x:c r="E1726" s="195" t="s">
        <x:v>11057</x:v>
      </x:c>
      <x:c r="F1726" s="345" t="str">
        <x:f>IF(MID(E1726,LEN(E1726)-2,1)="1","Earring",IF(MID(E1726,LEN(E1726)-2,1)="2","Necklace",IF(MID(E1726,LEN(E1726)-2,1)="3","Bracelet",IF(MID(E1726,LEN(E1726)-2,1)="4","Ring",IF(MID(E1726,LEN(E1726)-2,1)="5","Anklet","")))))</x:f>
        <x:v>Earring</x:v>
      </x:c>
      <x:c r="G1726" s="345">
        <x:v>1</x:v>
      </x:c>
      <x:c r="H1726" s="448" t="s">
        <x:v>4958</x:v>
      </x:c>
    </x:row>
    <x:row r="1727" spans="3:8">
      <x:c r="C1727" s="396" t="s">
        <x:v>4556</x:v>
      </x:c>
      <x:c r="D1727" s="230" t="s">
        <x:v>4958</x:v>
      </x:c>
      <x:c r="E1727" s="195" t="s">
        <x:v>4556</x:v>
      </x:c>
      <x:c r="F1727" s="345" t="str">
        <x:f>IF(MID(E1727,LEN(E1727)-2,1)="1","Earring",IF(MID(E1727,LEN(E1727)-2,1)="2","Necklace",IF(MID(E1727,LEN(E1727)-2,1)="3","Bracelet",IF(MID(E1727,LEN(E1727)-2,1)="4","Ring",IF(MID(E1727,LEN(E1727)-2,1)="5","Anklet","")))))</x:f>
        <x:v>Bracelet</x:v>
      </x:c>
      <x:c r="G1727" s="345">
        <x:v>1</x:v>
      </x:c>
      <x:c r="H1727" s="448" t="s">
        <x:v>4958</x:v>
      </x:c>
    </x:row>
    <x:row r="1728" spans="3:8">
      <x:c r="C1728" s="396" t="s">
        <x:v>6296</x:v>
      </x:c>
      <x:c r="D1728" s="230" t="s">
        <x:v>7755</x:v>
      </x:c>
      <x:c r="E1728" s="195" t="s">
        <x:v>6296</x:v>
      </x:c>
      <x:c r="F1728" s="345" t="str">
        <x:f>IF(MID(E1728,LEN(E1728)-2,1)="1","Earring",IF(MID(E1728,LEN(E1728)-2,1)="2","Necklace",IF(MID(E1728,LEN(E1728)-2,1)="3","Bracelet",IF(MID(E1728,LEN(E1728)-2,1)="4","Ring",IF(MID(E1728,LEN(E1728)-2,1)="5","Anklet","")))))</x:f>
        <x:v>Necklace</x:v>
      </x:c>
      <x:c r="G1728" s="345">
        <x:v>1</x:v>
      </x:c>
      <x:c r="H1728" s="448" t="s">
        <x:v>7755</x:v>
      </x:c>
    </x:row>
    <x:row r="1729" spans="1:4">
      <x:c r="A1729" s="397">
        <x:v>46161</x:v>
      </x:c>
      <x:c r="B1729" s="230" t="s">
        <x:v>7779</x:v>
      </x:c>
      <x:c r="C1729" s="1467"/>
      <x:c r="D1729" s="1468"/>
    </x:row>
    <x:row r="1730" spans="1:8">
      <x:c r="A1730" s="397">
        <x:v>46162</x:v>
      </x:c>
      <x:c r="B1730" s="230" t="s">
        <x:v>7762</x:v>
      </x:c>
      <x:c r="C1730" s="396" t="s">
        <x:v>8873</x:v>
      </x:c>
      <x:c r="D1730" s="230" t="s">
        <x:v>7755</x:v>
      </x:c>
      <x:c r="E1730" s="195" t="s">
        <x:v>8873</x:v>
      </x:c>
      <x:c r="F1730" s="345" t="str">
        <x:f>IF(MID(E1730,LEN(E1730)-2,1)="1","Earring",IF(MID(E1730,LEN(E1730)-2,1)="2","Necklace",IF(MID(E1730,LEN(E1730)-2,1)="3","Bracelet",IF(MID(E1730,LEN(E1730)-2,1)="4","Ring",IF(MID(E1730,LEN(E1730)-2,1)="5","Anklet","")))))</x:f>
        <x:v>Earring</x:v>
      </x:c>
      <x:c r="G1730" s="345">
        <x:v>1</x:v>
      </x:c>
      <x:c r="H1730" s="448" t="s">
        <x:v>7755</x:v>
      </x:c>
    </x:row>
    <x:row r="1731" spans="3:8">
      <x:c r="C1731" s="396" t="s">
        <x:v>3467</x:v>
      </x:c>
      <x:c r="D1731" s="230" t="s">
        <x:v>4958</x:v>
      </x:c>
      <x:c r="E1731" s="195" t="s">
        <x:v>3467</x:v>
      </x:c>
      <x:c r="F1731" s="345" t="str">
        <x:f>IF(MID(E1731,LEN(E1731)-2,1)="1","Earring",IF(MID(E1731,LEN(E1731)-2,1)="2","Necklace",IF(MID(E1731,LEN(E1731)-2,1)="3","Bracelet",IF(MID(E1731,LEN(E1731)-2,1)="4","Ring",IF(MID(E1731,LEN(E1731)-2,1)="5","Anklet","")))))</x:f>
        <x:v>Necklace</x:v>
      </x:c>
      <x:c r="G1731" s="345">
        <x:v>1</x:v>
      </x:c>
      <x:c r="H1731" s="448" t="s">
        <x:v>4958</x:v>
      </x:c>
    </x:row>
    <x:row r="1732" spans="3:8">
      <x:c r="C1732" s="396" t="s">
        <x:v>6297</x:v>
      </x:c>
      <x:c r="D1732" s="230" t="s">
        <x:v>4958</x:v>
      </x:c>
      <x:c r="E1732" s="195" t="s">
        <x:v>6297</x:v>
      </x:c>
      <x:c r="F1732" s="345" t="str">
        <x:f>IF(MID(E1732,LEN(E1732)-2,1)="1","Earring",IF(MID(E1732,LEN(E1732)-2,1)="2","Necklace",IF(MID(E1732,LEN(E1732)-2,1)="3","Bracelet",IF(MID(E1732,LEN(E1732)-2,1)="4","Ring",IF(MID(E1732,LEN(E1732)-2,1)="5","Anklet","")))))</x:f>
        <x:v>Necklace</x:v>
      </x:c>
      <x:c r="G1732" s="345">
        <x:v>1</x:v>
      </x:c>
      <x:c r="H1732" s="448" t="s">
        <x:v>4958</x:v>
      </x:c>
    </x:row>
    <x:row r="1733" spans="3:8">
      <x:c r="C1733" s="396" t="s">
        <x:v>2274</x:v>
      </x:c>
      <x:c r="D1733" s="230" t="s">
        <x:v>7755</x:v>
      </x:c>
      <x:c r="E1733" s="195" t="s">
        <x:v>2274</x:v>
      </x:c>
      <x:c r="F1733" s="345" t="str">
        <x:f>IF(MID(E1733,LEN(E1733)-2,1)="1","Earring",IF(MID(E1733,LEN(E1733)-2,1)="2","Necklace",IF(MID(E1733,LEN(E1733)-2,1)="3","Bracelet",IF(MID(E1733,LEN(E1733)-2,1)="4","Ring",IF(MID(E1733,LEN(E1733)-2,1)="5","Anklet","")))))</x:f>
        <x:v>Bracelet</x:v>
      </x:c>
      <x:c r="G1733" s="345">
        <x:v>1</x:v>
      </x:c>
      <x:c r="H1733" s="448" t="s">
        <x:v>7755</x:v>
      </x:c>
    </x:row>
    <x:row r="1734" spans="3:8">
      <x:c r="C1734" s="396" t="s">
        <x:v>10913</x:v>
      </x:c>
      <x:c r="D1734" s="230" t="s">
        <x:v>7755</x:v>
      </x:c>
      <x:c r="E1734" s="233" t="s">
        <x:v>10913</x:v>
      </x:c>
      <x:c r="F1734" s="234" t="str">
        <x:f>IF(MID(E1734,LEN(E1734)-2,1)="1","Earring",IF(MID(E1734,LEN(E1734)-2,1)="2","Necklace",IF(MID(E1734,LEN(E1734)-2,1)="3","Bracelet",IF(MID(E1734,LEN(E1734)-2,1)="4","Ring",IF(MID(E1734,LEN(E1734)-2,1)="5","Anklet","")))))</x:f>
        <x:v>Necklace</x:v>
      </x:c>
      <x:c r="G1734" s="234">
        <x:v>1</x:v>
      </x:c>
      <x:c r="H1734" s="448" t="s">
        <x:v>7755</x:v>
      </x:c>
    </x:row>
    <x:row r="1735" spans="3:8">
      <x:c r="C1735" s="396" t="s">
        <x:v>10952</x:v>
      </x:c>
      <x:c r="D1735" s="230" t="s">
        <x:v>7755</x:v>
      </x:c>
      <x:c r="E1735" s="233" t="s">
        <x:v>10952</x:v>
      </x:c>
      <x:c r="F1735" s="234" t="str">
        <x:f>IF(MID(E1735,LEN(E1735)-2,1)="1","Earring",IF(MID(E1735,LEN(E1735)-2,1)="2","Necklace",IF(MID(E1735,LEN(E1735)-2,1)="3","Bracelet",IF(MID(E1735,LEN(E1735)-2,1)="4","Ring",IF(MID(E1735,LEN(E1735)-2,1)="5","Anklet","")))))</x:f>
        <x:v>Bracelet</x:v>
      </x:c>
      <x:c r="G1735" s="234">
        <x:v>1</x:v>
      </x:c>
      <x:c r="H1735" s="448" t="s">
        <x:v>7755</x:v>
      </x:c>
    </x:row>
    <x:row r="1736" spans="3:8">
      <x:c r="C1736" s="396" t="s">
        <x:v>4366</x:v>
      </x:c>
      <x:c r="D1736" s="230" t="s">
        <x:v>4958</x:v>
      </x:c>
      <x:c r="E1736" s="195" t="s">
        <x:v>4366</x:v>
      </x:c>
      <x:c r="F1736" s="345" t="s">
        <x:v>2999</x:v>
      </x:c>
      <x:c r="G1736" s="345">
        <x:v>1</x:v>
      </x:c>
      <x:c r="H1736" s="448" t="s">
        <x:v>4958</x:v>
      </x:c>
    </x:row>
    <x:row r="1737" spans="1:8">
      <x:c r="A1737" s="397">
        <x:v>46163</x:v>
      </x:c>
      <x:c r="B1737" s="230" t="s">
        <x:v>7753</x:v>
      </x:c>
      <x:c r="C1737" s="396" t="s">
        <x:v>6831</x:v>
      </x:c>
      <x:c r="D1737" s="230" t="s">
        <x:v>7755</x:v>
      </x:c>
      <x:c r="E1737" s="195" t="s">
        <x:v>6831</x:v>
      </x:c>
      <x:c r="F1737" s="345" t="s">
        <x:v>2999</x:v>
      </x:c>
      <x:c r="G1737" s="345">
        <x:v>1</x:v>
      </x:c>
      <x:c r="H1737" s="448" t="s">
        <x:v>7755</x:v>
      </x:c>
    </x:row>
    <x:row r="1738" spans="3:8">
      <x:c r="C1738" s="396" t="s">
        <x:v>5931</x:v>
      </x:c>
      <x:c r="D1738" s="230" t="s">
        <x:v>7755</x:v>
      </x:c>
      <x:c r="E1738" s="195" t="s">
        <x:v>5931</x:v>
      </x:c>
      <x:c r="F1738" s="345" t="s">
        <x:v>2999</x:v>
      </x:c>
      <x:c r="G1738" s="345">
        <x:v>1</x:v>
      </x:c>
      <x:c r="H1738" s="448" t="s">
        <x:v>7755</x:v>
      </x:c>
    </x:row>
    <x:row r="1739" spans="1:8">
      <x:c r="A1739" s="397">
        <x:v>46164</x:v>
      </x:c>
      <x:c r="B1739" s="230" t="s">
        <x:v>7716</x:v>
      </x:c>
      <x:c r="C1739" s="396" t="s">
        <x:v>11145</x:v>
      </x:c>
      <x:c r="D1739" s="230" t="s">
        <x:v>4958</x:v>
      </x:c>
      <x:c r="E1739" s="195" t="s">
        <x:v>11145</x:v>
      </x:c>
      <x:c r="F1739" s="345" t="str">
        <x:f>IF(MID(E1739,LEN(E1739)-2,1)="1","Earring",IF(MID(E1739,LEN(E1739)-2,1)="2","Necklace",IF(MID(E1739,LEN(E1739)-2,1)="3","Bracelet",IF(MID(E1739,LEN(E1739)-2,1)="4","Ring",IF(MID(E1739,LEN(E1739)-2,1)="5","Anklet","")))))</x:f>
        <x:v>Anklet</x:v>
      </x:c>
      <x:c r="G1739" s="345">
        <x:v>1</x:v>
      </x:c>
      <x:c r="H1739" s="448" t="s">
        <x:v>4958</x:v>
      </x:c>
    </x:row>
    <x:row r="1740" spans="3:8">
      <x:c r="C1740" s="396" t="s">
        <x:v>4511</x:v>
      </x:c>
      <x:c r="D1740" s="230" t="s">
        <x:v>7755</x:v>
      </x:c>
      <x:c r="E1740" s="233" t="s">
        <x:v>4511</x:v>
      </x:c>
      <x:c r="F1740" s="234" t="str">
        <x:f>IF(MID(E1740,LEN(E1740)-2,1)="1","Earring",IF(MID(E1740,LEN(E1740)-2,1)="2","Necklace",IF(MID(E1740,LEN(E1740)-2,1)="3","Bracelet",IF(MID(E1740,LEN(E1740)-2,1)="4","Ring",IF(MID(E1740,LEN(E1740)-2,1)="5","Anklet","")))))</x:f>
        <x:v>Earring</x:v>
      </x:c>
      <x:c r="G1740" s="234">
        <x:v>1</x:v>
      </x:c>
      <x:c r="H1740" s="448" t="s">
        <x:v>7755</x:v>
      </x:c>
    </x:row>
    <x:row r="1741" spans="3:8">
      <x:c r="C1741" s="396" t="s">
        <x:v>11081</x:v>
      </x:c>
      <x:c r="D1741" s="230" t="s">
        <x:v>4958</x:v>
      </x:c>
      <x:c r="E1741" s="233" t="s">
        <x:v>11081</x:v>
      </x:c>
      <x:c r="F1741" s="234" t="str">
        <x:f>IF(MID(E1741,LEN(E1741)-2,1)="1","Earring",IF(MID(E1741,LEN(E1741)-2,1)="2","Necklace",IF(MID(E1741,LEN(E1741)-2,1)="3","Bracelet",IF(MID(E1741,LEN(E1741)-2,1)="4","Ring",IF(MID(E1741,LEN(E1741)-2,1)="5","Anklet","")))))</x:f>
        <x:v>Earring</x:v>
      </x:c>
      <x:c r="G1741" s="234">
        <x:v>1</x:v>
      </x:c>
      <x:c r="H1741" s="448" t="s">
        <x:v>4958</x:v>
      </x:c>
    </x:row>
    <x:row r="1742" spans="3:8">
      <x:c r="C1742" s="396" t="s">
        <x:v>11043</x:v>
      </x:c>
      <x:c r="D1742" s="230" t="s">
        <x:v>7755</x:v>
      </x:c>
      <x:c r="E1742" s="233" t="s">
        <x:v>11043</x:v>
      </x:c>
      <x:c r="F1742" s="234" t="str">
        <x:f>IF(MID(E1742,LEN(E1742)-2,1)="1","Earring",IF(MID(E1742,LEN(E1742)-2,1)="2","Necklace",IF(MID(E1742,LEN(E1742)-2,1)="3","Bracelet",IF(MID(E1742,LEN(E1742)-2,1)="4","Ring",IF(MID(E1742,LEN(E1742)-2,1)="5","Anklet","")))))</x:f>
        <x:v>Earring</x:v>
      </x:c>
      <x:c r="G1742" s="234">
        <x:v>1</x:v>
      </x:c>
      <x:c r="H1742" s="448" t="s">
        <x:v>7755</x:v>
      </x:c>
    </x:row>
    <x:row r="1743" spans="3:8">
      <x:c r="C1743" s="396" t="s">
        <x:v>1798</x:v>
      </x:c>
      <x:c r="D1743" s="230" t="s">
        <x:v>7755</x:v>
      </x:c>
      <x:c r="E1743" s="195" t="s">
        <x:v>1798</x:v>
      </x:c>
      <x:c r="F1743" s="345" t="str">
        <x:f>IF(MID(E1743,LEN(E1743)-2,1)="1","Earring",IF(MID(E1743,LEN(E1743)-2,1)="2","Necklace",IF(MID(E1743,LEN(E1743)-2,1)="3","Bracelet",IF(MID(E1743,LEN(E1743)-2,1)="4","Ring",IF(MID(E1743,LEN(E1743)-2,1)="5","Anklet","")))))</x:f>
        <x:v>Ring</x:v>
      </x:c>
      <x:c r="G1743" s="345">
        <x:v>1</x:v>
      </x:c>
      <x:c r="H1743" s="448" t="s">
        <x:v>7755</x:v>
      </x:c>
    </x:row>
    <x:row r="1744" spans="3:8">
      <x:c r="C1744" s="396" t="s">
        <x:v>6188</x:v>
      </x:c>
      <x:c r="D1744" s="230" t="s">
        <x:v>7755</x:v>
      </x:c>
      <x:c r="E1744" s="233" t="s">
        <x:v>6188</x:v>
      </x:c>
      <x:c r="F1744" s="234" t="str">
        <x:f>IF(MID(E1744,LEN(E1744)-2,1)="1","Earring",IF(MID(E1744,LEN(E1744)-2,1)="2","Necklace",IF(MID(E1744,LEN(E1744)-2,1)="3","Bracelet",IF(MID(E1744,LEN(E1744)-2,1)="4","Ring",IF(MID(E1744,LEN(E1744)-2,1)="5","Anklet","")))))</x:f>
        <x:v>Ring</x:v>
      </x:c>
      <x:c r="G1744" s="234">
        <x:v>1</x:v>
      </x:c>
      <x:c r="H1744" s="448" t="s">
        <x:v>7755</x:v>
      </x:c>
    </x:row>
    <x:row r="1745" spans="3:8">
      <x:c r="C1745" s="396" t="s">
        <x:v>11130</x:v>
      </x:c>
      <x:c r="D1745" s="230" t="s">
        <x:v>7755</x:v>
      </x:c>
      <x:c r="E1745" s="195" t="s">
        <x:v>11130</x:v>
      </x:c>
      <x:c r="F1745" s="345" t="str">
        <x:f>IF(MID(E1745,LEN(E1745)-2,1)="1","Earring",IF(MID(E1745,LEN(E1745)-2,1)="2","Necklace",IF(MID(E1745,LEN(E1745)-2,1)="3","Bracelet",IF(MID(E1745,LEN(E1745)-2,1)="4","Ring",IF(MID(E1745,LEN(E1745)-2,1)="5","Anklet","")))))</x:f>
        <x:v>Earring</x:v>
      </x:c>
      <x:c r="G1745" s="345">
        <x:v>1</x:v>
      </x:c>
      <x:c r="H1745" s="448" t="s">
        <x:v>7755</x:v>
      </x:c>
    </x:row>
    <x:row r="1746" spans="3:8">
      <x:c r="C1746" s="396" t="s">
        <x:v>4661</x:v>
      </x:c>
      <x:c r="D1746" s="230" t="s">
        <x:v>4958</x:v>
      </x:c>
      <x:c r="E1746" s="195" t="s">
        <x:v>4661</x:v>
      </x:c>
      <x:c r="F1746" s="345" t="str">
        <x:f>IF(MID(E1746,LEN(E1746)-2,1)="1","Earring",IF(MID(E1746,LEN(E1746)-2,1)="2","Necklace",IF(MID(E1746,LEN(E1746)-2,1)="3","Bracelet",IF(MID(E1746,LEN(E1746)-2,1)="4","Ring",IF(MID(E1746,LEN(E1746)-2,1)="5","Anklet","")))))</x:f>
        <x:v>Necklace</x:v>
      </x:c>
      <x:c r="G1746" s="345">
        <x:v>2</x:v>
      </x:c>
      <x:c r="H1746" s="448" t="s">
        <x:v>4958</x:v>
      </x:c>
    </x:row>
    <x:row r="1747" spans="3:8">
      <x:c r="C1747" s="396" t="s">
        <x:v>3467</x:v>
      </x:c>
      <x:c r="D1747" s="230" t="s">
        <x:v>7755</x:v>
      </x:c>
      <x:c r="E1747" s="233" t="s">
        <x:v>3467</x:v>
      </x:c>
      <x:c r="F1747" s="234" t="str">
        <x:f>IF(MID(E1747,LEN(E1747)-2,1)="1","Earring",IF(MID(E1747,LEN(E1747)-2,1)="2","Necklace",IF(MID(E1747,LEN(E1747)-2,1)="3","Bracelet",IF(MID(E1747,LEN(E1747)-2,1)="4","Ring",IF(MID(E1747,LEN(E1747)-2,1)="5","Anklet","")))))</x:f>
        <x:v>Necklace</x:v>
      </x:c>
      <x:c r="G1747" s="234">
        <x:v>1</x:v>
      </x:c>
      <x:c r="H1747" s="448" t="s">
        <x:v>7755</x:v>
      </x:c>
    </x:row>
    <x:row r="1748" spans="3:8">
      <x:c r="C1748" s="396" t="s">
        <x:v>8132</x:v>
      </x:c>
      <x:c r="D1748" s="230" t="s">
        <x:v>4958</x:v>
      </x:c>
      <x:c r="E1748" s="233" t="s">
        <x:v>8132</x:v>
      </x:c>
      <x:c r="F1748" s="234" t="str">
        <x:f>IF(MID(E1748,LEN(E1748)-2,1)="1","Earring",IF(MID(E1748,LEN(E1748)-2,1)="2","Necklace",IF(MID(E1748,LEN(E1748)-2,1)="3","Bracelet",IF(MID(E1748,LEN(E1748)-2,1)="4","Ring",IF(MID(E1748,LEN(E1748)-2,1)="5","Anklet","")))))</x:f>
        <x:v>Earring</x:v>
      </x:c>
      <x:c r="G1748" s="234">
        <x:v>1</x:v>
      </x:c>
      <x:c r="H1748" s="448" t="s">
        <x:v>4958</x:v>
      </x:c>
    </x:row>
    <x:row r="1749" spans="3:8">
      <x:c r="C1749" s="396" t="s">
        <x:v>11178</x:v>
      </x:c>
      <x:c r="D1749" s="230" t="s">
        <x:v>4958</x:v>
      </x:c>
      <x:c r="E1749" s="195" t="s">
        <x:v>11178</x:v>
      </x:c>
      <x:c r="F1749" s="345" t="str">
        <x:f>IF(MID(E1749,LEN(E1749)-2,1)="1","Earring",IF(MID(E1749,LEN(E1749)-2,1)="2","Necklace",IF(MID(E1749,LEN(E1749)-2,1)="3","Bracelet",IF(MID(E1749,LEN(E1749)-2,1)="4","Ring",IF(MID(E1749,LEN(E1749)-2,1)="5","Anklet","")))))</x:f>
        <x:v>Ring</x:v>
      </x:c>
      <x:c r="G1749" s="345">
        <x:v>1</x:v>
      </x:c>
      <x:c r="H1749" s="448" t="s">
        <x:v>4958</x:v>
      </x:c>
    </x:row>
    <x:row r="1750" spans="3:8">
      <x:c r="C1750" s="396" t="s">
        <x:v>4463</x:v>
      </x:c>
      <x:c r="D1750" s="230" t="s">
        <x:v>7755</x:v>
      </x:c>
      <x:c r="E1750" s="233" t="s">
        <x:v>4463</x:v>
      </x:c>
      <x:c r="F1750" s="234" t="str">
        <x:f>IF(MID(E1750,LEN(E1750)-2,1)="1","Earring",IF(MID(E1750,LEN(E1750)-2,1)="2","Necklace",IF(MID(E1750,LEN(E1750)-2,1)="3","Bracelet",IF(MID(E1750,LEN(E1750)-2,1)="4","Ring",IF(MID(E1750,LEN(E1750)-2,1)="5","Anklet","")))))</x:f>
        <x:v>Earring</x:v>
      </x:c>
      <x:c r="G1750" s="234">
        <x:v>1</x:v>
      </x:c>
      <x:c r="H1750" s="448" t="s">
        <x:v>7755</x:v>
      </x:c>
    </x:row>
    <x:row r="1751" spans="3:8">
      <x:c r="C1751" s="396" t="s">
        <x:v>11117</x:v>
      </x:c>
      <x:c r="D1751" s="230" t="s">
        <x:v>4958</x:v>
      </x:c>
      <x:c r="E1751" s="233" t="s">
        <x:v>11117</x:v>
      </x:c>
      <x:c r="F1751" s="234" t="str">
        <x:f>IF(MID(E1751,LEN(E1751)-2,1)="1","Earring",IF(MID(E1751,LEN(E1751)-2,1)="2","Necklace",IF(MID(E1751,LEN(E1751)-2,1)="3","Bracelet",IF(MID(E1751,LEN(E1751)-2,1)="4","Ring",IF(MID(E1751,LEN(E1751)-2,1)="5","Anklet","")))))</x:f>
        <x:v>Earring</x:v>
      </x:c>
      <x:c r="G1751" s="234">
        <x:v>1</x:v>
      </x:c>
      <x:c r="H1751" s="448" t="s">
        <x:v>4958</x:v>
      </x:c>
    </x:row>
    <x:row r="1752" spans="3:8">
      <x:c r="C1752" s="396" t="s">
        <x:v>11177</x:v>
      </x:c>
      <x:c r="D1752" s="230" t="s">
        <x:v>4958</x:v>
      </x:c>
      <x:c r="E1752" s="233" t="s">
        <x:v>11177</x:v>
      </x:c>
      <x:c r="F1752" s="234" t="str">
        <x:f>IF(MID(E1752,LEN(E1752)-2,1)="1","Earring",IF(MID(E1752,LEN(E1752)-2,1)="2","Necklace",IF(MID(E1752,LEN(E1752)-2,1)="3","Bracelet",IF(MID(E1752,LEN(E1752)-2,1)="4","Ring",IF(MID(E1752,LEN(E1752)-2,1)="5","Anklet","")))))</x:f>
        <x:v>Necklace</x:v>
      </x:c>
      <x:c r="G1752" s="234">
        <x:v>1</x:v>
      </x:c>
      <x:c r="H1752" s="448" t="s">
        <x:v>4958</x:v>
      </x:c>
    </x:row>
    <x:row r="1753" spans="1:9">
      <x:c r="A1753" s="397">
        <x:v>46165</x:v>
      </x:c>
      <x:c r="B1753" s="230" t="s">
        <x:v>7734</x:v>
      </x:c>
      <x:c r="C1753" s="396" t="s">
        <x:v>4722</x:v>
      </x:c>
      <x:c r="D1753" s="230" t="s">
        <x:v>7755</x:v>
      </x:c>
      <x:c r="E1753" s="195" t="s">
        <x:v>4722</x:v>
      </x:c>
      <x:c r="F1753" s="345" t="str">
        <x:f>IF(MID(E1753,LEN(E1753)-2,1)="1","Earring",IF(MID(E1753,LEN(E1753)-2,1)="2","Necklace",IF(MID(E1753,LEN(E1753)-2,1)="3","Bracelet",IF(MID(E1753,LEN(E1753)-2,1)="4","Ring",IF(MID(E1753,LEN(E1753)-2,1)="5","Anklet","")))))</x:f>
        <x:v>Necklace</x:v>
      </x:c>
      <x:c r="G1753" s="345">
        <x:v>1</x:v>
      </x:c>
      <x:c r="H1753" s="448" t="s">
        <x:v>7755</x:v>
      </x:c>
      <x:c r="I1753" s="18"/>
    </x:row>
    <x:row r="1754" spans="3:9">
      <x:c r="C1754" s="396" t="s">
        <x:v>10998</x:v>
      </x:c>
      <x:c r="D1754" s="230" t="s">
        <x:v>7755</x:v>
      </x:c>
      <x:c r="E1754" s="233" t="s">
        <x:v>10998</x:v>
      </x:c>
      <x:c r="F1754" s="234" t="str">
        <x:f>IF(MID(E1754,LEN(E1754)-2,1)="1","Earring",IF(MID(E1754,LEN(E1754)-2,1)="2","Necklace",IF(MID(E1754,LEN(E1754)-2,1)="3","Bracelet",IF(MID(E1754,LEN(E1754)-2,1)="4","Ring",IF(MID(E1754,LEN(E1754)-2,1)="5","Anklet","")))))</x:f>
        <x:v>Earring</x:v>
      </x:c>
      <x:c r="G1754" s="234">
        <x:v>1</x:v>
      </x:c>
      <x:c r="H1754" s="448">
        <x:v>-1</x:v>
      </x:c>
      <x:c r="I1754" s="18" t="s">
        <x:v>435</x:v>
      </x:c>
    </x:row>
    <x:row r="1755" spans="3:9">
      <x:c r="C1755" s="396" t="s">
        <x:v>9518</x:v>
      </x:c>
      <x:c r="D1755" s="230" t="s">
        <x:v>7755</x:v>
      </x:c>
      <x:c r="E1755" s="233" t="s">
        <x:v>9518</x:v>
      </x:c>
      <x:c r="F1755" s="234" t="s">
        <x:v>622</x:v>
      </x:c>
      <x:c r="G1755" s="234">
        <x:v>1</x:v>
      </x:c>
      <x:c r="H1755" s="448" t="s">
        <x:v>7755</x:v>
      </x:c>
      <x:c r="I1755" s="18"/>
    </x:row>
    <x:row r="1756" spans="3:9">
      <x:c r="C1756" s="396" t="s">
        <x:v>6905</x:v>
      </x:c>
      <x:c r="D1756" s="230" t="s">
        <x:v>4958</x:v>
      </x:c>
      <x:c r="E1756" s="233" t="s">
        <x:v>6905</x:v>
      </x:c>
      <x:c r="F1756" s="234" t="s">
        <x:v>2999</x:v>
      </x:c>
      <x:c r="G1756" s="234">
        <x:v>1</x:v>
      </x:c>
      <x:c r="H1756" s="448" t="s">
        <x:v>4958</x:v>
      </x:c>
      <x:c r="I1756" s="18"/>
    </x:row>
    <x:row r="1757" spans="3:9">
      <x:c r="C1757" s="396" t="s">
        <x:v>6145</x:v>
      </x:c>
      <x:c r="D1757" s="230" t="s">
        <x:v>4958</x:v>
      </x:c>
      <x:c r="E1757" s="233" t="s">
        <x:v>6145</x:v>
      </x:c>
      <x:c r="F1757" s="234" t="str">
        <x:f>IF(MID(E1757,LEN(E1757)-2,1)="1","Earring",IF(MID(E1757,LEN(E1757)-2,1)="2","Necklace",IF(MID(E1757,LEN(E1757)-2,1)="3","Bracelet",IF(MID(E1757,LEN(E1757)-2,1)="4","Ring",IF(MID(E1757,LEN(E1757)-2,1)="5","Anklet","")))))</x:f>
        <x:v>Ring</x:v>
      </x:c>
      <x:c r="G1757" s="234">
        <x:v>1</x:v>
      </x:c>
      <x:c r="H1757" s="448" t="s">
        <x:v>4958</x:v>
      </x:c>
      <x:c r="I1757" s="18"/>
    </x:row>
    <x:row r="1758" spans="1:9">
      <x:c r="A1758" s="397">
        <x:v>46166</x:v>
      </x:c>
      <x:c r="B1758" s="230" t="s">
        <x:v>7772</x:v>
      </x:c>
      <x:c r="C1758" s="396" t="s">
        <x:v>9238</x:v>
      </x:c>
      <x:c r="D1758" s="230" t="s">
        <x:v>7755</x:v>
      </x:c>
      <x:c r="E1758" s="233" t="s">
        <x:v>9238</x:v>
      </x:c>
      <x:c r="F1758" s="234" t="str">
        <x:f>IF(MID(E1758,LEN(E1758)-2,1)="1","Earring",IF(MID(E1758,LEN(E1758)-2,1)="2","Necklace",IF(MID(E1758,LEN(E1758)-2,1)="3","Bracelet",IF(MID(E1758,LEN(E1758)-2,1)="4","Ring",IF(MID(E1758,LEN(E1758)-2,1)="5","Anklet","")))))</x:f>
        <x:v>Necklace</x:v>
      </x:c>
      <x:c r="G1758" s="234">
        <x:v>1</x:v>
      </x:c>
      <x:c r="H1758" s="448" t="s">
        <x:v>7755</x:v>
      </x:c>
      <x:c r="I1758" s="18"/>
    </x:row>
    <x:row r="1759" spans="3:9">
      <x:c r="C1759" s="396" t="s">
        <x:v>11171</x:v>
      </x:c>
      <x:c r="D1759" s="230" t="s">
        <x:v>4958</x:v>
      </x:c>
      <x:c r="E1759" s="233" t="s">
        <x:v>11171</x:v>
      </x:c>
      <x:c r="F1759" s="234" t="str">
        <x:f>IF(MID(E1759,LEN(E1759)-2,1)="1","Earring",IF(MID(E1759,LEN(E1759)-2,1)="2","Necklace",IF(MID(E1759,LEN(E1759)-2,1)="3","Bracelet",IF(MID(E1759,LEN(E1759)-2,1)="4","Ring",IF(MID(E1759,LEN(E1759)-2,1)="5","Anklet","")))))</x:f>
        <x:v>Earring</x:v>
      </x:c>
      <x:c r="G1759" s="234">
        <x:v>1</x:v>
      </x:c>
      <x:c r="H1759" s="448" t="s">
        <x:v>4958</x:v>
      </x:c>
      <x:c r="I1759" s="18"/>
    </x:row>
    <x:row r="1760" spans="3:9">
      <x:c r="C1760" s="396" t="s">
        <x:v>1829</x:v>
      </x:c>
      <x:c r="D1760" s="230" t="s">
        <x:v>4958</x:v>
      </x:c>
      <x:c r="I1760" s="18" t="s">
        <x:v>435</x:v>
      </x:c>
    </x:row>
    <x:row r="1761" spans="3:9">
      <x:c r="C1761" s="396" t="s">
        <x:v>6297</x:v>
      </x:c>
      <x:c r="D1761" s="230" t="s">
        <x:v>7755</x:v>
      </x:c>
      <x:c r="E1761" s="195" t="s">
        <x:v>6297</x:v>
      </x:c>
      <x:c r="F1761" s="345" t="str">
        <x:f>IF(MID(E1761,LEN(E1761)-2,1)="1","Earring",IF(MID(E1761,LEN(E1761)-2,1)="2","Necklace",IF(MID(E1761,LEN(E1761)-2,1)="3","Bracelet",IF(MID(E1761,LEN(E1761)-2,1)="4","Ring",IF(MID(E1761,LEN(E1761)-2,1)="5","Anklet","")))))</x:f>
        <x:v>Necklace</x:v>
      </x:c>
      <x:c r="G1761" s="345">
        <x:v>1</x:v>
      </x:c>
      <x:c r="H1761" s="448" t="s">
        <x:v>7755</x:v>
      </x:c>
      <x:c r="I1761" s="18"/>
    </x:row>
    <x:row r="1762" spans="3:9">
      <x:c r="C1762" s="396" t="s">
        <x:v>4287</x:v>
      </x:c>
      <x:c r="D1762" s="230" t="s">
        <x:v>7755</x:v>
      </x:c>
      <x:c r="E1762" s="233" t="s">
        <x:v>4287</x:v>
      </x:c>
      <x:c r="F1762" s="234" t="str">
        <x:f>IF(MID(E1762,LEN(E1762)-2,1)="1","Earring",IF(MID(E1762,LEN(E1762)-2,1)="2","Necklace",IF(MID(E1762,LEN(E1762)-2,1)="3","Bracelet",IF(MID(E1762,LEN(E1762)-2,1)="4","Ring",IF(MID(E1762,LEN(E1762)-2,1)="5","Anklet","")))))</x:f>
        <x:v>Ring</x:v>
      </x:c>
      <x:c r="G1762" s="234">
        <x:v>1</x:v>
      </x:c>
      <x:c r="H1762" s="448" t="s">
        <x:v>7755</x:v>
      </x:c>
      <x:c r="I1762" s="18"/>
    </x:row>
    <x:row r="1763" spans="3:9">
      <x:c r="C1763" s="396" t="s">
        <x:v>10937</x:v>
      </x:c>
      <x:c r="D1763" s="230" t="s">
        <x:v>4958</x:v>
      </x:c>
      <x:c r="E1763" s="233" t="s">
        <x:v>10937</x:v>
      </x:c>
      <x:c r="F1763" s="234" t="str">
        <x:f>IF(MID(E1763,LEN(E1763)-2,1)="1","Earring",IF(MID(E1763,LEN(E1763)-2,1)="2","Necklace",IF(MID(E1763,LEN(E1763)-2,1)="3","Bracelet",IF(MID(E1763,LEN(E1763)-2,1)="4","Ring",IF(MID(E1763,LEN(E1763)-2,1)="5","Anklet","")))))</x:f>
        <x:v>Ring</x:v>
      </x:c>
      <x:c r="G1763" s="234">
        <x:v>2</x:v>
      </x:c>
      <x:c r="H1763" s="448" t="s">
        <x:v>4958</x:v>
      </x:c>
      <x:c r="I1763" s="18"/>
    </x:row>
    <x:row r="1764" spans="3:9">
      <x:c r="C1764" s="396" t="s">
        <x:v>3327</x:v>
      </x:c>
      <x:c r="D1764" s="230">
        <x:v>-1</x:v>
      </x:c>
      <x:c r="E1764" s="195" t="s">
        <x:v>3327</x:v>
      </x:c>
      <x:c r="F1764" s="345" t="str">
        <x:f>IF(MID(E1764,LEN(E1764)-2,1)="1","Earring",IF(MID(E1764,LEN(E1764)-2,1)="2","Necklace",IF(MID(E1764,LEN(E1764)-2,1)="3","Bracelet",IF(MID(E1764,LEN(E1764)-2,1)="4","Ring",IF(MID(E1764,LEN(E1764)-2,1)="5","Anklet","")))))</x:f>
        <x:v>Necklace</x:v>
      </x:c>
      <x:c r="G1764" s="345">
        <x:v>1</x:v>
      </x:c>
      <x:c r="H1764" s="448">
        <x:v>-1</x:v>
      </x:c>
      <x:c r="I1764" s="18"/>
    </x:row>
    <x:row r="1765" spans="1:9">
      <x:c r="A1765" s="397">
        <x:v>46167</x:v>
      </x:c>
      <x:c r="B1765" s="230" t="s">
        <x:v>7737</x:v>
      </x:c>
      <x:c r="C1765" s="396" t="s">
        <x:v>11142</x:v>
      </x:c>
      <x:c r="D1765" s="230" t="s">
        <x:v>4958</x:v>
      </x:c>
      <x:c r="E1765" s="195" t="s">
        <x:v>11142</x:v>
      </x:c>
      <x:c r="F1765" s="345" t="str">
        <x:f>IF(MID(E1765,LEN(E1765)-2,1)="1","Earring",IF(MID(E1765,LEN(E1765)-2,1)="2","Necklace",IF(MID(E1765,LEN(E1765)-2,1)="3","Bracelet",IF(MID(E1765,LEN(E1765)-2,1)="4","Ring",IF(MID(E1765,LEN(E1765)-2,1)="5","Anklet","")))))</x:f>
        <x:v>Anklet</x:v>
      </x:c>
      <x:c r="G1765" s="345">
        <x:v>1</x:v>
      </x:c>
      <x:c r="H1765" s="448" t="s">
        <x:v>4958</x:v>
      </x:c>
      <x:c r="I1765" s="18"/>
    </x:row>
    <x:row r="1766" spans="3:9">
      <x:c r="C1766" s="396" t="s">
        <x:v>4514</x:v>
      </x:c>
      <x:c r="D1766" s="230" t="s">
        <x:v>4958</x:v>
      </x:c>
      <x:c r="E1766" s="195" t="s">
        <x:v>4514</x:v>
      </x:c>
      <x:c r="F1766" s="345" t="str">
        <x:f>IF(MID(E1766,LEN(E1766)-2,1)="1","Earring",IF(MID(E1766,LEN(E1766)-2,1)="2","Necklace",IF(MID(E1766,LEN(E1766)-2,1)="3","Bracelet",IF(MID(E1766,LEN(E1766)-2,1)="4","Ring",IF(MID(E1766,LEN(E1766)-2,1)="5","Anklet","")))))</x:f>
        <x:v>Necklace</x:v>
      </x:c>
      <x:c r="G1766" s="345">
        <x:v>1</x:v>
      </x:c>
      <x:c r="H1766" s="448" t="s">
        <x:v>4958</x:v>
      </x:c>
      <x:c r="I1766" s="18"/>
    </x:row>
    <x:row r="1767" spans="3:9">
      <x:c r="C1767" s="396" t="s">
        <x:v>3378</x:v>
      </x:c>
      <x:c r="D1767" s="230" t="s">
        <x:v>4958</x:v>
      </x:c>
      <x:c r="E1767" s="233" t="s">
        <x:v>3378</x:v>
      </x:c>
      <x:c r="F1767" s="234" t="str">
        <x:f>IF(MID(E1767,LEN(E1767)-2,1)="1","Earring",IF(MID(E1767,LEN(E1767)-2,1)="2","Necklace",IF(MID(E1767,LEN(E1767)-2,1)="3","Bracelet",IF(MID(E1767,LEN(E1767)-2,1)="4","Ring",IF(MID(E1767,LEN(E1767)-2,1)="5","Anklet","")))))</x:f>
        <x:v>Ring</x:v>
      </x:c>
      <x:c r="G1767" s="234">
        <x:v>1</x:v>
      </x:c>
      <x:c r="H1767" s="448" t="s">
        <x:v>4958</x:v>
      </x:c>
      <x:c r="I1767" s="18"/>
    </x:row>
    <x:row r="1768" spans="3:9">
      <x:c r="C1768" s="396" t="s">
        <x:v>3467</x:v>
      </x:c>
      <x:c r="D1768" s="230">
        <x:v>-1</x:v>
      </x:c>
      <x:c r="E1768" s="233" t="s">
        <x:v>3467</x:v>
      </x:c>
      <x:c r="F1768" s="234" t="str">
        <x:f>IF(MID(E1768,LEN(E1768)-2,1)="1","Earring",IF(MID(E1768,LEN(E1768)-2,1)="2","Necklace",IF(MID(E1768,LEN(E1768)-2,1)="3","Bracelet",IF(MID(E1768,LEN(E1768)-2,1)="4","Ring",IF(MID(E1768,LEN(E1768)-2,1)="5","Anklet","")))))</x:f>
        <x:v>Necklace</x:v>
      </x:c>
      <x:c r="G1768" s="234">
        <x:v>1</x:v>
      </x:c>
      <x:c r="H1768" s="448">
        <x:v>-1</x:v>
      </x:c>
      <x:c r="I1768" s="18"/>
    </x:row>
    <x:row r="1769" spans="3:9">
      <x:c r="C1769" s="396" t="s">
        <x:v>6188</x:v>
      </x:c>
      <x:c r="D1769" s="230">
        <x:v>-1</x:v>
      </x:c>
      <x:c r="E1769" s="195" t="s">
        <x:v>6188</x:v>
      </x:c>
      <x:c r="F1769" s="345" t="str">
        <x:f>IF(MID(E1769,LEN(E1769)-2,1)="1","Earring",IF(MID(E1769,LEN(E1769)-2,1)="2","Necklace",IF(MID(E1769,LEN(E1769)-2,1)="3","Bracelet",IF(MID(E1769,LEN(E1769)-2,1)="4","Ring",IF(MID(E1769,LEN(E1769)-2,1)="5","Anklet","")))))</x:f>
        <x:v>Ring</x:v>
      </x:c>
      <x:c r="G1769" s="345">
        <x:v>1</x:v>
      </x:c>
      <x:c r="H1769" s="448">
        <x:v>-1</x:v>
      </x:c>
      <x:c r="I1769" s="18"/>
    </x:row>
    <x:row r="1770" spans="1:9">
      <x:c r="A1770" s="397">
        <x:v>46168</x:v>
      </x:c>
      <x:c r="B1770" s="230" t="s">
        <x:v>7779</x:v>
      </x:c>
      <x:c r="C1770" s="396" t="s">
        <x:v>11007</x:v>
      </x:c>
      <x:c r="D1770" s="230" t="s">
        <x:v>4958</x:v>
      </x:c>
      <x:c r="E1770" s="233" t="s">
        <x:v>11007</x:v>
      </x:c>
      <x:c r="F1770" s="234" t="str">
        <x:f>IF(MID(E1770,LEN(E1770)-2,1)="1","Earring",IF(MID(E1770,LEN(E1770)-2,1)="2","Necklace",IF(MID(E1770,LEN(E1770)-2,1)="3","Bracelet",IF(MID(E1770,LEN(E1770)-2,1)="4","Ring",IF(MID(E1770,LEN(E1770)-2,1)="5","Anklet","")))))</x:f>
        <x:v>Earring</x:v>
      </x:c>
      <x:c r="G1770" s="234">
        <x:v>1</x:v>
      </x:c>
      <x:c r="H1770" s="448" t="s">
        <x:v>4958</x:v>
      </x:c>
      <x:c r="I1770" s="18"/>
    </x:row>
    <x:row r="1771" spans="3:9">
      <x:c r="C1771" s="396" t="s">
        <x:v>1912</x:v>
      </x:c>
      <x:c r="D1771" s="230" t="s">
        <x:v>7755</x:v>
      </x:c>
      <x:c r="E1771" s="195" t="s">
        <x:v>1912</x:v>
      </x:c>
      <x:c r="F1771" s="194" t="s">
        <x:v>2999</x:v>
      </x:c>
      <x:c r="G1771" s="194">
        <x:v>1</x:v>
      </x:c>
      <x:c r="H1771" s="448" t="s">
        <x:v>7755</x:v>
      </x:c>
      <x:c r="I1771" s="18"/>
    </x:row>
    <x:row r="1772" spans="3:9">
      <x:c r="C1772" s="396" t="s">
        <x:v>3402</x:v>
      </x:c>
      <x:c r="D1772" s="230" t="s">
        <x:v>7755</x:v>
      </x:c>
      <x:c r="E1772" s="233" t="s">
        <x:v>3402</x:v>
      </x:c>
      <x:c r="F1772" s="234" t="s">
        <x:v>2999</x:v>
      </x:c>
      <x:c r="G1772" s="234">
        <x:v>1</x:v>
      </x:c>
      <x:c r="H1772" s="448" t="s">
        <x:v>7755</x:v>
      </x:c>
      <x:c r="I1772" s="18"/>
    </x:row>
    <x:row r="1773" spans="3:9">
      <x:c r="C1773" s="396" t="s">
        <x:v>4802</x:v>
      </x:c>
      <x:c r="D1773" s="230" t="s">
        <x:v>7755</x:v>
      </x:c>
      <x:c r="E1773" s="233" t="s">
        <x:v>4802</x:v>
      </x:c>
      <x:c r="F1773" s="234" t="str">
        <x:f>IF(MID(E1773,LEN(E1773)-2,1)="1","Earring",IF(MID(E1773,LEN(E1773)-2,1)="2","Necklace",IF(MID(E1773,LEN(E1773)-2,1)="3","Bracelet",IF(MID(E1773,LEN(E1773)-2,1)="4","Ring",IF(MID(E1773,LEN(E1773)-2,1)="5","Anklet","")))))</x:f>
        <x:v>Anklet</x:v>
      </x:c>
      <x:c r="G1773" s="234">
        <x:v>2</x:v>
      </x:c>
      <x:c r="H1773" s="448" t="s">
        <x:v>7755</x:v>
      </x:c>
      <x:c r="I1773" s="18"/>
    </x:row>
    <x:row r="1774" spans="3:9">
      <x:c r="C1774" s="396" t="s">
        <x:v>6894</x:v>
      </x:c>
      <x:c r="D1774" s="230" t="s">
        <x:v>4958</x:v>
      </x:c>
      <x:c r="E1774" s="195" t="s">
        <x:v>6894</x:v>
      </x:c>
      <x:c r="F1774" s="345" t="str">
        <x:f>IF(MID(E1774,LEN(E1774)-2,1)="1","Earring",IF(MID(E1774,LEN(E1774)-2,1)="2","Necklace",IF(MID(E1774,LEN(E1774)-2,1)="3","Bracelet",IF(MID(E1774,LEN(E1774)-2,1)="4","Ring",IF(MID(E1774,LEN(E1774)-2,1)="5","Anklet","")))))</x:f>
        <x:v>Necklace</x:v>
      </x:c>
      <x:c r="G1774" s="194">
        <x:v>1</x:v>
      </x:c>
      <x:c r="H1774" s="448" t="s">
        <x:v>4958</x:v>
      </x:c>
      <x:c r="I1774" s="18"/>
    </x:row>
    <x:row r="1775" spans="3:9">
      <x:c r="C1775" s="396" t="s">
        <x:v>10922</x:v>
      </x:c>
      <x:c r="D1775" s="230" t="s">
        <x:v>7755</x:v>
      </x:c>
      <x:c r="E1775" s="195" t="s">
        <x:v>10922</x:v>
      </x:c>
      <x:c r="F1775" s="345" t="str">
        <x:f>IF(MID(E1775,LEN(E1775)-2,1)="1","Earring",IF(MID(E1775,LEN(E1775)-2,1)="2","Necklace",IF(MID(E1775,LEN(E1775)-2,1)="3","Bracelet",IF(MID(E1775,LEN(E1775)-2,1)="4","Ring",IF(MID(E1775,LEN(E1775)-2,1)="5","Anklet","")))))</x:f>
        <x:v>Bracelet</x:v>
      </x:c>
      <x:c r="G1775" s="194">
        <x:v>1</x:v>
      </x:c>
      <x:c r="H1775" s="448" t="s">
        <x:v>7755</x:v>
      </x:c>
      <x:c r="I1775" s="18"/>
    </x:row>
    <x:row r="1776" spans="1:9">
      <x:c r="A1776" s="397">
        <x:v>46169</x:v>
      </x:c>
      <x:c r="B1776" s="230" t="s">
        <x:v>7762</x:v>
      </x:c>
      <x:c r="C1776" s="396" t="s">
        <x:v>10899</x:v>
      </x:c>
      <x:c r="D1776" s="230" t="s">
        <x:v>4958</x:v>
      </x:c>
      <x:c r="E1776" s="195" t="s">
        <x:v>10899</x:v>
      </x:c>
      <x:c r="F1776" s="345" t="str">
        <x:f>IF(MID(E1776,LEN(E1776)-2,1)="1","Earring",IF(MID(E1776,LEN(E1776)-2,1)="2","Necklace",IF(MID(E1776,LEN(E1776)-2,1)="3","Bracelet",IF(MID(E1776,LEN(E1776)-2,1)="4","Ring",IF(MID(E1776,LEN(E1776)-2,1)="5","Anklet","")))))</x:f>
        <x:v>Bracelet</x:v>
      </x:c>
      <x:c r="G1776" s="194">
        <x:v>1</x:v>
      </x:c>
      <x:c r="H1776" s="448" t="s">
        <x:v>4958</x:v>
      </x:c>
      <x:c r="I1776" s="18"/>
    </x:row>
    <x:row r="1777" spans="3:9">
      <x:c r="C1777" s="396" t="s">
        <x:v>6086</x:v>
      </x:c>
      <x:c r="D1777" s="230" t="s">
        <x:v>7755</x:v>
      </x:c>
      <x:c r="E1777" s="233" t="s">
        <x:v>6086</x:v>
      </x:c>
      <x:c r="F1777" s="234" t="str">
        <x:f>IF(MID(E1777,LEN(E1777)-2,1)="1","Earring",IF(MID(E1777,LEN(E1777)-2,1)="2","Necklace",IF(MID(E1777,LEN(E1777)-2,1)="3","Bracelet",IF(MID(E1777,LEN(E1777)-2,1)="4","Ring",IF(MID(E1777,LEN(E1777)-2,1)="5","Anklet","")))))</x:f>
        <x:v>Necklace</x:v>
      </x:c>
      <x:c r="G1777" s="234">
        <x:v>1</x:v>
      </x:c>
      <x:c r="H1777" s="448" t="s">
        <x:v>7755</x:v>
      </x:c>
      <x:c r="I1777" s="18"/>
    </x:row>
    <x:row r="1778" spans="3:9">
      <x:c r="C1778" s="396" t="s">
        <x:v>6838</x:v>
      </x:c>
      <x:c r="D1778" s="230" t="s">
        <x:v>4958</x:v>
      </x:c>
      <x:c r="E1778" s="233" t="s">
        <x:v>6838</x:v>
      </x:c>
      <x:c r="F1778" s="234" t="str">
        <x:f>IF(MID(E1778,LEN(E1778)-2,1)="1","Earring",IF(MID(E1778,LEN(E1778)-2,1)="2","Necklace",IF(MID(E1778,LEN(E1778)-2,1)="3","Bracelet",IF(MID(E1778,LEN(E1778)-2,1)="4","Ring",IF(MID(E1778,LEN(E1778)-2,1)="5","Anklet","")))))</x:f>
        <x:v>Bracelet</x:v>
      </x:c>
      <x:c r="G1778" s="234">
        <x:v>1</x:v>
      </x:c>
      <x:c r="H1778" s="448" t="s">
        <x:v>4958</x:v>
      </x:c>
      <x:c r="I1778" s="18"/>
    </x:row>
    <x:row r="1779" spans="3:9">
      <x:c r="C1779" s="396" t="s">
        <x:v>4556</x:v>
      </x:c>
      <x:c r="D1779" s="230" t="s">
        <x:v>7755</x:v>
      </x:c>
      <x:c r="E1779" s="195" t="s">
        <x:v>4556</x:v>
      </x:c>
      <x:c r="F1779" s="345" t="str">
        <x:f>IF(MID(E1779,LEN(E1779)-2,1)="1","Earring",IF(MID(E1779,LEN(E1779)-2,1)="2","Necklace",IF(MID(E1779,LEN(E1779)-2,1)="3","Bracelet",IF(MID(E1779,LEN(E1779)-2,1)="4","Ring",IF(MID(E1779,LEN(E1779)-2,1)="5","Anklet","")))))</x:f>
        <x:v>Bracelet</x:v>
      </x:c>
      <x:c r="G1779" s="194">
        <x:v>1</x:v>
      </x:c>
      <x:c r="H1779" s="448" t="s">
        <x:v>7755</x:v>
      </x:c>
      <x:c r="I1779" s="18"/>
    </x:row>
    <x:row r="1780" spans="1:9">
      <x:c r="A1780" s="397">
        <x:v>46170</x:v>
      </x:c>
      <x:c r="B1780" s="230" t="s">
        <x:v>7753</x:v>
      </x:c>
      <x:c r="C1780" s="396" t="s">
        <x:v>11044</x:v>
      </x:c>
      <x:c r="D1780" s="230" t="s">
        <x:v>4958</x:v>
      </x:c>
      <x:c r="E1780" s="195" t="s">
        <x:v>11044</x:v>
      </x:c>
      <x:c r="F1780" s="345" t="str">
        <x:f>IF(MID(E1780,LEN(E1780)-2,1)="1","Earring",IF(MID(E1780,LEN(E1780)-2,1)="2","Necklace",IF(MID(E1780,LEN(E1780)-2,1)="3","Bracelet",IF(MID(E1780,LEN(E1780)-2,1)="4","Ring",IF(MID(E1780,LEN(E1780)-2,1)="5","Anklet","")))))</x:f>
        <x:v>Necklace</x:v>
      </x:c>
      <x:c r="G1780" s="194">
        <x:v>1</x:v>
      </x:c>
      <x:c r="H1780" s="448" t="s">
        <x:v>4958</x:v>
      </x:c>
      <x:c r="I1780" s="18"/>
    </x:row>
    <x:row r="1781" spans="3:9">
      <x:c r="C1781" s="396" t="s">
        <x:v>3349</x:v>
      </x:c>
      <x:c r="D1781" s="230" t="s">
        <x:v>7755</x:v>
      </x:c>
      <x:c r="E1781" s="195" t="s">
        <x:v>3349</x:v>
      </x:c>
      <x:c r="F1781" s="345" t="str">
        <x:f>IF(MID(E1781,LEN(E1781)-2,1)="1","Earring",IF(MID(E1781,LEN(E1781)-2,1)="2","Necklace",IF(MID(E1781,LEN(E1781)-2,1)="3","Bracelet",IF(MID(E1781,LEN(E1781)-2,1)="4","Ring",IF(MID(E1781,LEN(E1781)-2,1)="5","Anklet","")))))</x:f>
        <x:v>Anklet</x:v>
      </x:c>
      <x:c r="G1781" s="194">
        <x:v>1</x:v>
      </x:c>
      <x:c r="H1781" s="448" t="s">
        <x:v>7755</x:v>
      </x:c>
      <x:c r="I1781" s="18"/>
    </x:row>
    <x:row r="1782" spans="3:9">
      <x:c r="C1782" s="396" t="s">
        <x:v>10961</x:v>
      </x:c>
      <x:c r="D1782" s="230" t="s">
        <x:v>4958</x:v>
      </x:c>
      <x:c r="E1782" s="233" t="s">
        <x:v>10961</x:v>
      </x:c>
      <x:c r="F1782" s="234" t="str">
        <x:f>IF(MID(E1782,LEN(E1782)-2,1)="1","Earring",IF(MID(E1782,LEN(E1782)-2,1)="2","Necklace",IF(MID(E1782,LEN(E1782)-2,1)="3","Bracelet",IF(MID(E1782,LEN(E1782)-2,1)="4","Ring",IF(MID(E1782,LEN(E1782)-2,1)="5","Anklet","")))))</x:f>
        <x:v>Ring</x:v>
      </x:c>
      <x:c r="G1782" s="234">
        <x:v>1</x:v>
      </x:c>
      <x:c r="H1782" s="448" t="s">
        <x:v>4958</x:v>
      </x:c>
      <x:c r="I1782" s="18"/>
    </x:row>
    <x:row r="1783" spans="3:9">
      <x:c r="C1783" s="396" t="s">
        <x:v>11010</x:v>
      </x:c>
      <x:c r="D1783" s="230" t="s">
        <x:v>4958</x:v>
      </x:c>
      <x:c r="E1783" s="195" t="s">
        <x:v>11010</x:v>
      </x:c>
      <x:c r="F1783" s="345" t="str">
        <x:f>IF(MID(E1783,LEN(E1783)-2,1)="1","Earring",IF(MID(E1783,LEN(E1783)-2,1)="2","Necklace",IF(MID(E1783,LEN(E1783)-2,1)="3","Bracelet",IF(MID(E1783,LEN(E1783)-2,1)="4","Ring",IF(MID(E1783,LEN(E1783)-2,1)="5","Anklet","")))))</x:f>
        <x:v>Bracelet</x:v>
      </x:c>
      <x:c r="G1783" s="194">
        <x:v>1</x:v>
      </x:c>
      <x:c r="H1783" s="448" t="s">
        <x:v>4958</x:v>
      </x:c>
      <x:c r="I1783" s="18"/>
    </x:row>
    <x:row r="1784" spans="3:9">
      <x:c r="C1784" s="396" t="s">
        <x:v>10934</x:v>
      </x:c>
      <x:c r="D1784" s="230" t="s">
        <x:v>7755</x:v>
      </x:c>
      <x:c r="E1784" s="195" t="s">
        <x:v>10934</x:v>
      </x:c>
      <x:c r="F1784" s="345" t="str">
        <x:f>IF(MID(E1784,LEN(E1784)-2,1)="1","Earring",IF(MID(E1784,LEN(E1784)-2,1)="2","Necklace",IF(MID(E1784,LEN(E1784)-2,1)="3","Bracelet",IF(MID(E1784,LEN(E1784)-2,1)="4","Ring",IF(MID(E1784,LEN(E1784)-2,1)="5","Anklet","")))))</x:f>
        <x:v>Necklace</x:v>
      </x:c>
      <x:c r="G1784" s="194">
        <x:v>1</x:v>
      </x:c>
      <x:c r="H1784" s="448" t="s">
        <x:v>7755</x:v>
      </x:c>
      <x:c r="I1784" s="18"/>
    </x:row>
    <x:row r="1785" spans="3:9">
      <x:c r="C1785" s="396" t="s">
        <x:v>11148</x:v>
      </x:c>
      <x:c r="D1785" s="230" t="s">
        <x:v>7755</x:v>
      </x:c>
      <x:c r="E1785" s="195" t="s">
        <x:v>11148</x:v>
      </x:c>
      <x:c r="F1785" s="345" t="str">
        <x:f>IF(MID(E1785,LEN(E1785)-2,1)="1","Earring",IF(MID(E1785,LEN(E1785)-2,1)="2","Necklace",IF(MID(E1785,LEN(E1785)-2,1)="3","Bracelet",IF(MID(E1785,LEN(E1785)-2,1)="4","Ring",IF(MID(E1785,LEN(E1785)-2,1)="5","Anklet","")))))</x:f>
        <x:v>Earring</x:v>
      </x:c>
      <x:c r="G1785" s="194">
        <x:v>1</x:v>
      </x:c>
      <x:c r="H1785" s="448" t="s">
        <x:v>7755</x:v>
      </x:c>
      <x:c r="I1785" s="18"/>
    </x:row>
    <x:row r="1786" spans="3:9">
      <x:c r="C1786" s="396" t="s">
        <x:v>11168</x:v>
      </x:c>
      <x:c r="D1786" s="230" t="s">
        <x:v>4958</x:v>
      </x:c>
      <x:c r="E1786" s="233" t="s">
        <x:v>11168</x:v>
      </x:c>
      <x:c r="F1786" s="234" t="str">
        <x:f>IF(MID(E1786,LEN(E1786)-2,1)="1","Earring",IF(MID(E1786,LEN(E1786)-2,1)="2","Necklace",IF(MID(E1786,LEN(E1786)-2,1)="3","Bracelet",IF(MID(E1786,LEN(E1786)-2,1)="4","Ring",IF(MID(E1786,LEN(E1786)-2,1)="5","Anklet","")))))</x:f>
        <x:v>Necklace</x:v>
      </x:c>
      <x:c r="G1786" s="234">
        <x:v>1</x:v>
      </x:c>
      <x:c r="H1786" s="448" t="s">
        <x:v>4958</x:v>
      </x:c>
      <x:c r="I1786" s="18"/>
    </x:row>
    <x:row r="1787" spans="3:9">
      <x:c r="C1787" s="396" t="s">
        <x:v>6739</x:v>
      </x:c>
      <x:c r="D1787" s="230" t="s">
        <x:v>4958</x:v>
      </x:c>
      <x:c r="E1787" s="195" t="s">
        <x:v>6739</x:v>
      </x:c>
      <x:c r="F1787" s="194" t="s">
        <x:v>2999</x:v>
      </x:c>
      <x:c r="G1787" s="194">
        <x:v>1</x:v>
      </x:c>
      <x:c r="H1787" s="448" t="s">
        <x:v>4958</x:v>
      </x:c>
      <x:c r="I1787" s="18"/>
    </x:row>
    <x:row r="1788" spans="3:9">
      <x:c r="C1788" s="396" t="s">
        <x:v>1811</x:v>
      </x:c>
      <x:c r="D1788" s="230" t="s">
        <x:v>4958</x:v>
      </x:c>
      <x:c r="E1788" s="233" t="s">
        <x:v>1811</x:v>
      </x:c>
      <x:c r="F1788" s="234" t="str">
        <x:f>IF(MID(E1788,LEN(E1788)-2,1)="1","Earring",IF(MID(E1788,LEN(E1788)-2,1)="2","Necklace",IF(MID(E1788,LEN(E1788)-2,1)="3","Bracelet",IF(MID(E1788,LEN(E1788)-2,1)="4","Ring",IF(MID(E1788,LEN(E1788)-2,1)="5","Anklet","")))))</x:f>
        <x:v>Bracelet</x:v>
      </x:c>
      <x:c r="G1788" s="234">
        <x:v>1</x:v>
      </x:c>
      <x:c r="H1788" s="448" t="s">
        <x:v>4958</x:v>
      </x:c>
      <x:c r="I1788" s="18"/>
    </x:row>
    <x:row r="1789" spans="1:9">
      <x:c r="A1789" s="397">
        <x:v>46171</x:v>
      </x:c>
      <x:c r="B1789" s="230" t="s">
        <x:v>7716</x:v>
      </x:c>
      <x:c r="C1789" s="396" t="s">
        <x:v>10936</x:v>
      </x:c>
      <x:c r="D1789" s="230" t="s">
        <x:v>4958</x:v>
      </x:c>
      <x:c r="E1789" s="195" t="s">
        <x:v>10936</x:v>
      </x:c>
      <x:c r="F1789" s="345" t="str">
        <x:f>IF(MID(E1789,LEN(E1789)-2,1)="1","Earring",IF(MID(E1789,LEN(E1789)-2,1)="2","Necklace",IF(MID(E1789,LEN(E1789)-2,1)="3","Bracelet",IF(MID(E1789,LEN(E1789)-2,1)="4","Ring",IF(MID(E1789,LEN(E1789)-2,1)="5","Anklet","")))))</x:f>
        <x:v>Bracelet</x:v>
      </x:c>
      <x:c r="G1789" s="194">
        <x:v>1</x:v>
      </x:c>
      <x:c r="H1789" s="448" t="s">
        <x:v>4958</x:v>
      </x:c>
      <x:c r="I1789" s="18"/>
    </x:row>
    <x:row r="1790" spans="3:9">
      <x:c r="C1790" s="396" t="s">
        <x:v>3357</x:v>
      </x:c>
      <x:c r="D1790" s="230" t="s">
        <x:v>7755</x:v>
      </x:c>
      <x:c r="E1790" s="233" t="s">
        <x:v>3357</x:v>
      </x:c>
      <x:c r="F1790" s="234" t="str">
        <x:f>IF(MID(E1790,LEN(E1790)-2,1)="1","Earring",IF(MID(E1790,LEN(E1790)-2,1)="2","Necklace",IF(MID(E1790,LEN(E1790)-2,1)="3","Bracelet",IF(MID(E1790,LEN(E1790)-2,1)="4","Ring",IF(MID(E1790,LEN(E1790)-2,1)="5","Anklet","")))))</x:f>
        <x:v>Necklace</x:v>
      </x:c>
      <x:c r="G1790" s="234">
        <x:v>1</x:v>
      </x:c>
      <x:c r="H1790" s="448" t="s">
        <x:v>7755</x:v>
      </x:c>
      <x:c r="I1790" s="18"/>
    </x:row>
    <x:row r="1791" spans="3:9">
      <x:c r="C1791" s="396" t="s">
        <x:v>3454</x:v>
      </x:c>
      <x:c r="D1791" s="230" t="s">
        <x:v>4958</x:v>
      </x:c>
      <x:c r="E1791" s="233" t="s">
        <x:v>3454</x:v>
      </x:c>
      <x:c r="F1791" s="234" t="str">
        <x:f>IF(MID(E1791,LEN(E1791)-2,1)="1","Earring",IF(MID(E1791,LEN(E1791)-2,1)="2","Necklace",IF(MID(E1791,LEN(E1791)-2,1)="3","Bracelet",IF(MID(E1791,LEN(E1791)-2,1)="4","Ring",IF(MID(E1791,LEN(E1791)-2,1)="5","Anklet","")))))</x:f>
        <x:v>Earring</x:v>
      </x:c>
      <x:c r="G1791" s="234">
        <x:v>2</x:v>
      </x:c>
      <x:c r="H1791" s="448" t="s">
        <x:v>4958</x:v>
      </x:c>
      <x:c r="I1791" s="18"/>
    </x:row>
    <x:row r="1792" spans="3:9">
      <x:c r="C1792" s="396" t="s">
        <x:v>10945</x:v>
      </x:c>
      <x:c r="D1792" s="230" t="s">
        <x:v>7755</x:v>
      </x:c>
      <x:c r="E1792" s="195" t="s">
        <x:v>10945</x:v>
      </x:c>
      <x:c r="F1792" s="345" t="str">
        <x:f>IF(MID(E1792,LEN(E1792)-2,1)="1","Earring",IF(MID(E1792,LEN(E1792)-2,1)="2","Necklace",IF(MID(E1792,LEN(E1792)-2,1)="3","Bracelet",IF(MID(E1792,LEN(E1792)-2,1)="4","Ring",IF(MID(E1792,LEN(E1792)-2,1)="5","Anklet","")))))</x:f>
        <x:v>Necklace</x:v>
      </x:c>
      <x:c r="G1792" s="194">
        <x:v>1</x:v>
      </x:c>
      <x:c r="H1792" s="448" t="s">
        <x:v>7755</x:v>
      </x:c>
      <x:c r="I1792" s="18"/>
    </x:row>
    <x:row r="1793" spans="3:9">
      <x:c r="C1793" s="396" t="s">
        <x:v>11045</x:v>
      </x:c>
      <x:c r="D1793" s="230" t="s">
        <x:v>7755</x:v>
      </x:c>
      <x:c r="E1793" s="195" t="s">
        <x:v>11045</x:v>
      </x:c>
      <x:c r="F1793" s="345" t="str">
        <x:f>IF(MID(E1793,LEN(E1793)-2,1)="1","Earring",IF(MID(E1793,LEN(E1793)-2,1)="2","Necklace",IF(MID(E1793,LEN(E1793)-2,1)="3","Bracelet",IF(MID(E1793,LEN(E1793)-2,1)="4","Ring",IF(MID(E1793,LEN(E1793)-2,1)="5","Anklet","")))))</x:f>
        <x:v>Bracelet</x:v>
      </x:c>
      <x:c r="G1793" s="194">
        <x:v>1</x:v>
      </x:c>
      <x:c r="H1793" s="448" t="s">
        <x:v>7755</x:v>
      </x:c>
      <x:c r="I1793" s="18"/>
    </x:row>
    <x:row r="1794" spans="1:9">
      <x:c r="A1794" s="397">
        <x:v>46172</x:v>
      </x:c>
      <x:c r="B1794" s="230" t="s">
        <x:v>7734</x:v>
      </x:c>
      <x:c r="C1794" s="396" t="s">
        <x:v>6826</x:v>
      </x:c>
      <x:c r="D1794" s="230" t="s">
        <x:v>4958</x:v>
      </x:c>
      <x:c r="E1794" s="195" t="s">
        <x:v>6826</x:v>
      </x:c>
      <x:c r="F1794" s="345" t="str">
        <x:f>IF(MID(E1794,LEN(E1794)-2,1)="1","Earring",IF(MID(E1794,LEN(E1794)-2,1)="2","Necklace",IF(MID(E1794,LEN(E1794)-2,1)="3","Bracelet",IF(MID(E1794,LEN(E1794)-2,1)="4","Ring",IF(MID(E1794,LEN(E1794)-2,1)="5","Anklet","")))))</x:f>
        <x:v>Earring</x:v>
      </x:c>
      <x:c r="G1794" s="194">
        <x:v>1</x:v>
      </x:c>
      <x:c r="H1794" s="448" t="s">
        <x:v>4958</x:v>
      </x:c>
      <x:c r="I1794" s="18"/>
    </x:row>
    <x:row r="1795" spans="3:9">
      <x:c r="C1795" s="396" t="s">
        <x:v>6776</x:v>
      </x:c>
      <x:c r="D1795" s="230" t="s">
        <x:v>4958</x:v>
      </x:c>
      <x:c r="E1795" s="195" t="s">
        <x:v>6776</x:v>
      </x:c>
      <x:c r="F1795" s="345" t="str">
        <x:f>IF(MID(E1795,LEN(E1795)-2,1)="1","Earring",IF(MID(E1795,LEN(E1795)-2,1)="2","Necklace",IF(MID(E1795,LEN(E1795)-2,1)="3","Bracelet",IF(MID(E1795,LEN(E1795)-2,1)="4","Ring",IF(MID(E1795,LEN(E1795)-2,1)="5","Anklet","")))))</x:f>
        <x:v>Bracelet</x:v>
      </x:c>
      <x:c r="G1795" s="194">
        <x:v>1</x:v>
      </x:c>
      <x:c r="H1795" s="448" t="s">
        <x:v>4958</x:v>
      </x:c>
      <x:c r="I1795" s="18"/>
    </x:row>
    <x:row r="1796" spans="3:9">
      <x:c r="C1796" s="396" t="s">
        <x:v>10915</x:v>
      </x:c>
      <x:c r="D1796" s="230" t="s">
        <x:v>4958</x:v>
      </x:c>
      <x:c r="E1796" s="233" t="s">
        <x:v>10915</x:v>
      </x:c>
      <x:c r="F1796" s="234" t="str">
        <x:f>IF(MID(E1796,LEN(E1796)-2,1)="1","Earring",IF(MID(E1796,LEN(E1796)-2,1)="2","Necklace",IF(MID(E1796,LEN(E1796)-2,1)="3","Bracelet",IF(MID(E1796,LEN(E1796)-2,1)="4","Ring",IF(MID(E1796,LEN(E1796)-2,1)="5","Anklet","")))))</x:f>
        <x:v>Necklace</x:v>
      </x:c>
      <x:c r="G1796" s="234">
        <x:v>1</x:v>
      </x:c>
      <x:c r="H1796" s="448" t="s">
        <x:v>4958</x:v>
      </x:c>
      <x:c r="I1796" s="18"/>
    </x:row>
    <x:row r="1797" spans="3:9">
      <x:c r="C1797" s="396" t="s">
        <x:v>4753</x:v>
      </x:c>
      <x:c r="D1797" s="230" t="s">
        <x:v>7755</x:v>
      </x:c>
      <x:c r="E1797" s="233" t="s">
        <x:v>4753</x:v>
      </x:c>
      <x:c r="F1797" s="234" t="s">
        <x:v>6843</x:v>
      </x:c>
      <x:c r="G1797" s="234">
        <x:v>1</x:v>
      </x:c>
      <x:c r="H1797" s="448" t="s">
        <x:v>7755</x:v>
      </x:c>
      <x:c r="I1797" s="18"/>
    </x:row>
    <x:row r="1798" spans="3:9">
      <x:c r="C1798" s="396" t="s">
        <x:v>3426</x:v>
      </x:c>
      <x:c r="D1798" s="230" t="s">
        <x:v>7755</x:v>
      </x:c>
      <x:c r="E1798" s="233" t="s">
        <x:v>3426</x:v>
      </x:c>
      <x:c r="F1798" s="234" t="str">
        <x:f>IF(MID(E1798,LEN(E1798)-2,1)="1","Earring",IF(MID(E1798,LEN(E1798)-2,1)="2","Necklace",IF(MID(E1798,LEN(E1798)-2,1)="3","Bracelet",IF(MID(E1798,LEN(E1798)-2,1)="4","Ring",IF(MID(E1798,LEN(E1798)-2,1)="5","Anklet","")))))</x:f>
        <x:v>Bracelet</x:v>
      </x:c>
      <x:c r="G1798" s="234">
        <x:v>1</x:v>
      </x:c>
      <x:c r="H1798" s="448" t="s">
        <x:v>7755</x:v>
      </x:c>
      <x:c r="I1798" s="18"/>
    </x:row>
    <x:row r="1799" spans="1:9">
      <x:c r="A1799" s="397">
        <x:v>46173</x:v>
      </x:c>
      <x:c r="B1799" s="230" t="s">
        <x:v>7772</x:v>
      </x:c>
      <x:c r="C1799" s="396" t="s">
        <x:v>6871</x:v>
      </x:c>
      <x:c r="D1799" s="230" t="s">
        <x:v>7755</x:v>
      </x:c>
      <x:c r="E1799" s="195" t="s">
        <x:v>6871</x:v>
      </x:c>
      <x:c r="F1799" s="345" t="str">
        <x:f>IF(MID(E1799,LEN(E1799)-2,1)="1","Earring",IF(MID(E1799,LEN(E1799)-2,1)="2","Necklace",IF(MID(E1799,LEN(E1799)-2,1)="3","Bracelet",IF(MID(E1799,LEN(E1799)-2,1)="4","Ring",IF(MID(E1799,LEN(E1799)-2,1)="5","Anklet","")))))</x:f>
        <x:v>Necklace</x:v>
      </x:c>
      <x:c r="G1799" s="194">
        <x:v>1</x:v>
      </x:c>
      <x:c r="H1799" s="448" t="s">
        <x:v>7755</x:v>
      </x:c>
      <x:c r="I1799" s="18"/>
    </x:row>
    <x:row r="1800" spans="3:9">
      <x:c r="C1800" s="396" t="s">
        <x:v>6752</x:v>
      </x:c>
      <x:c r="D1800" s="230" t="s">
        <x:v>4958</x:v>
      </x:c>
      <x:c r="E1800" s="233" t="s">
        <x:v>6752</x:v>
      </x:c>
      <x:c r="F1800" s="234" t="str">
        <x:f>IF(MID(E1800,LEN(E1800)-2,1)="1","Earring",IF(MID(E1800,LEN(E1800)-2,1)="2","Necklace",IF(MID(E1800,LEN(E1800)-2,1)="3","Bracelet",IF(MID(E1800,LEN(E1800)-2,1)="4","Ring",IF(MID(E1800,LEN(E1800)-2,1)="5","Anklet","")))))</x:f>
        <x:v>Ring</x:v>
      </x:c>
      <x:c r="G1800" s="234">
        <x:v>1</x:v>
      </x:c>
      <x:c r="H1800" s="448" t="s">
        <x:v>4958</x:v>
      </x:c>
      <x:c r="I1800" s="18"/>
    </x:row>
    <x:row r="1801" spans="3:9">
      <x:c r="C1801" s="396" t="s">
        <x:v>6894</x:v>
      </x:c>
      <x:c r="D1801" s="230" t="s">
        <x:v>7755</x:v>
      </x:c>
      <x:c r="E1801" s="195" t="s">
        <x:v>6894</x:v>
      </x:c>
      <x:c r="F1801" s="345" t="str">
        <x:f>IF(MID(E1801,LEN(E1801)-2,1)="1","Earring",IF(MID(E1801,LEN(E1801)-2,1)="2","Necklace",IF(MID(E1801,LEN(E1801)-2,1)="3","Bracelet",IF(MID(E1801,LEN(E1801)-2,1)="4","Ring",IF(MID(E1801,LEN(E1801)-2,1)="5","Anklet","")))))</x:f>
        <x:v>Necklace</x:v>
      </x:c>
      <x:c r="G1801" s="194">
        <x:v>1</x:v>
      </x:c>
      <x:c r="H1801" s="448" t="s">
        <x:v>7755</x:v>
      </x:c>
      <x:c r="I1801" s="18"/>
    </x:row>
    <x:row r="1802" spans="3:9">
      <x:c r="C1802" s="396" t="s">
        <x:v>11099</x:v>
      </x:c>
      <x:c r="D1802" s="230" t="s">
        <x:v>4958</x:v>
      </x:c>
      <x:c r="E1802" s="233" t="s">
        <x:v>11099</x:v>
      </x:c>
      <x:c r="F1802" s="234" t="s">
        <x:v>2999</x:v>
      </x:c>
      <x:c r="G1802" s="234">
        <x:v>1</x:v>
      </x:c>
      <x:c r="H1802" s="448" t="s">
        <x:v>4958</x:v>
      </x:c>
      <x:c r="I1802" s="18"/>
    </x:row>
    <x:row r="1803" spans="1:8">
      <x:c r="A1803" s="397">
        <x:v>46174</x:v>
      </x:c>
      <x:c r="B1803" s="230" t="s">
        <x:v>7737</x:v>
      </x:c>
      <x:c r="C1803" s="396" t="s">
        <x:v>4163</x:v>
      </x:c>
      <x:c r="D1803" s="230">
        <x:v>-1</x:v>
      </x:c>
      <x:c r="E1803" s="195" t="s">
        <x:v>4163</x:v>
      </x:c>
      <x:c r="F1803" s="345" t="str">
        <x:f>IF(MID(E1803,LEN(E1803)-2,1)="1","Earring",IF(MID(E1803,LEN(E1803)-2,1)="2","Necklace",IF(MID(E1803,LEN(E1803)-2,1)="3","Bracelet",IF(MID(E1803,LEN(E1803)-2,1)="4","Ring",IF(MID(E1803,LEN(E1803)-2,1)="5","Anklet","")))))</x:f>
        <x:v>Bracelet</x:v>
      </x:c>
      <x:c r="G1803" s="194">
        <x:v>1</x:v>
      </x:c>
      <x:c r="H1803" s="448">
        <x:v>-1</x:v>
      </x:c>
    </x:row>
    <x:row r="1804" spans="3:8">
      <x:c r="C1804" s="396" t="s">
        <x:v>6098</x:v>
      </x:c>
      <x:c r="D1804" s="230" t="s">
        <x:v>7755</x:v>
      </x:c>
      <x:c r="E1804" s="233" t="s">
        <x:v>6098</x:v>
      </x:c>
      <x:c r="F1804" s="234" t="s">
        <x:v>2999</x:v>
      </x:c>
      <x:c r="G1804" s="234">
        <x:v>2</x:v>
      </x:c>
      <x:c r="H1804" s="448" t="s">
        <x:v>7755</x:v>
      </x:c>
    </x:row>
    <x:row r="1805" spans="1:8">
      <x:c r="A1805" s="397">
        <x:v>46175</x:v>
      </x:c>
      <x:c r="B1805" s="230" t="s">
        <x:v>7779</x:v>
      </x:c>
      <x:c r="C1805" s="396" t="s">
        <x:v>10856</x:v>
      </x:c>
      <x:c r="D1805" s="230" t="s">
        <x:v>7755</x:v>
      </x:c>
      <x:c r="E1805" s="233" t="s">
        <x:v>10856</x:v>
      </x:c>
      <x:c r="F1805" s="234" t="str">
        <x:f>IF(MID(E1805,LEN(E1805)-2,1)="1","Earring",IF(MID(E1805,LEN(E1805)-2,1)="2","Necklace",IF(MID(E1805,LEN(E1805)-2,1)="3","Bracelet",IF(MID(E1805,LEN(E1805)-2,1)="4","Ring",IF(MID(E1805,LEN(E1805)-2,1)="5","Anklet","")))))</x:f>
        <x:v>Necklace</x:v>
      </x:c>
      <x:c r="G1805" s="234">
        <x:v>1</x:v>
      </x:c>
      <x:c r="H1805" s="448" t="s">
        <x:v>7755</x:v>
      </x:c>
    </x:row>
    <x:row r="1806" spans="1:8">
      <x:c r="A1806" s="397">
        <x:v>46176</x:v>
      </x:c>
      <x:c r="B1806" s="230" t="s">
        <x:v>7762</x:v>
      </x:c>
      <x:c r="C1806" s="396" t="s">
        <x:v>11124</x:v>
      </x:c>
      <x:c r="D1806" s="230" t="s">
        <x:v>4958</x:v>
      </x:c>
      <x:c r="E1806" s="195" t="s">
        <x:v>11124</x:v>
      </x:c>
      <x:c r="F1806" s="345" t="str">
        <x:f>IF(MID(E1806,LEN(E1806)-2,1)="1","Earring",IF(MID(E1806,LEN(E1806)-2,1)="2","Necklace",IF(MID(E1806,LEN(E1806)-2,1)="3","Bracelet",IF(MID(E1806,LEN(E1806)-2,1)="4","Ring",IF(MID(E1806,LEN(E1806)-2,1)="5","Anklet","")))))</x:f>
        <x:v>Earring</x:v>
      </x:c>
      <x:c r="G1806" s="194">
        <x:v>1</x:v>
      </x:c>
      <x:c r="H1806" s="448" t="s">
        <x:v>4958</x:v>
      </x:c>
    </x:row>
    <x:row r="1807" spans="3:8">
      <x:c r="C1807" s="396" t="s">
        <x:v>4729</x:v>
      </x:c>
      <x:c r="D1807" s="230" t="s">
        <x:v>7755</x:v>
      </x:c>
      <x:c r="E1807" s="233" t="s">
        <x:v>4729</x:v>
      </x:c>
      <x:c r="F1807" s="234" t="str">
        <x:f>IF(MID(E1807,LEN(E1807)-2,1)="1","Earring",IF(MID(E1807,LEN(E1807)-2,1)="2","Necklace",IF(MID(E1807,LEN(E1807)-2,1)="3","Bracelet",IF(MID(E1807,LEN(E1807)-2,1)="4","Ring",IF(MID(E1807,LEN(E1807)-2,1)="5","Anklet","")))))</x:f>
        <x:v>Necklace</x:v>
      </x:c>
      <x:c r="G1807" s="234">
        <x:v>1</x:v>
      </x:c>
      <x:c r="H1807" s="448" t="s">
        <x:v>7755</x:v>
      </x:c>
    </x:row>
    <x:row r="1808" spans="3:8">
      <x:c r="C1808" s="396" t="s">
        <x:v>11015</x:v>
      </x:c>
      <x:c r="D1808" s="230" t="s">
        <x:v>4958</x:v>
      </x:c>
      <x:c r="E1808" s="195" t="s">
        <x:v>11015</x:v>
      </x:c>
      <x:c r="F1808" s="345" t="str">
        <x:f>IF(MID(E1808,LEN(E1808)-2,1)="1","Earring",IF(MID(E1808,LEN(E1808)-2,1)="2","Necklace",IF(MID(E1808,LEN(E1808)-2,1)="3","Bracelet",IF(MID(E1808,LEN(E1808)-2,1)="4","Ring",IF(MID(E1808,LEN(E1808)-2,1)="5","Anklet","")))))</x:f>
        <x:v>Earring</x:v>
      </x:c>
      <x:c r="G1808" s="194">
        <x:v>1</x:v>
      </x:c>
      <x:c r="H1808" s="448" t="s">
        <x:v>4958</x:v>
      </x:c>
    </x:row>
    <x:row r="1809" spans="1:8">
      <x:c r="A1809" s="397">
        <x:v>46177</x:v>
      </x:c>
      <x:c r="B1809" s="230" t="s">
        <x:v>7753</x:v>
      </x:c>
      <x:c r="C1809" s="396" t="s">
        <x:v>1942</x:v>
      </x:c>
      <x:c r="D1809" s="230" t="s">
        <x:v>4958</x:v>
      </x:c>
      <x:c r="E1809" s="233" t="s">
        <x:v>1942</x:v>
      </x:c>
      <x:c r="F1809" s="234" t="str">
        <x:f>IF(MID(E1809,LEN(E1809)-2,1)="1","Earring",IF(MID(E1809,LEN(E1809)-2,1)="2","Necklace",IF(MID(E1809,LEN(E1809)-2,1)="3","Bracelet",IF(MID(E1809,LEN(E1809)-2,1)="4","Ring",IF(MID(E1809,LEN(E1809)-2,1)="5","Anklet","")))))</x:f>
        <x:v>Ring</x:v>
      </x:c>
      <x:c r="G1809" s="234">
        <x:v>1</x:v>
      </x:c>
      <x:c r="H1809" s="448" t="s">
        <x:v>4958</x:v>
      </x:c>
    </x:row>
    <x:row r="1810" spans="3:8">
      <x:c r="C1810" s="396" t="s">
        <x:v>11168</x:v>
      </x:c>
      <x:c r="D1810" s="230" t="s">
        <x:v>7755</x:v>
      </x:c>
      <x:c r="E1810" s="195" t="s">
        <x:v>11168</x:v>
      </x:c>
      <x:c r="F1810" s="345" t="str">
        <x:f>IF(MID(E1810,LEN(E1810)-2,1)="1","Earring",IF(MID(E1810,LEN(E1810)-2,1)="2","Necklace",IF(MID(E1810,LEN(E1810)-2,1)="3","Bracelet",IF(MID(E1810,LEN(E1810)-2,1)="4","Ring",IF(MID(E1810,LEN(E1810)-2,1)="5","Anklet","")))))</x:f>
        <x:v>Necklace</x:v>
      </x:c>
      <x:c r="G1810" s="194">
        <x:v>1</x:v>
      </x:c>
      <x:c r="H1810" s="448" t="s">
        <x:v>7755</x:v>
      </x:c>
    </x:row>
    <x:row r="1811" spans="3:8">
      <x:c r="C1811" s="396" t="s">
        <x:v>11143</x:v>
      </x:c>
      <x:c r="D1811" s="230" t="s">
        <x:v>4958</x:v>
      </x:c>
      <x:c r="E1811" s="233" t="s">
        <x:v>11143</x:v>
      </x:c>
      <x:c r="F1811" s="234" t="str">
        <x:f>IF(MID(E1811,LEN(E1811)-2,1)="1","Earring",IF(MID(E1811,LEN(E1811)-2,1)="2","Necklace",IF(MID(E1811,LEN(E1811)-2,1)="3","Bracelet",IF(MID(E1811,LEN(E1811)-2,1)="4","Ring",IF(MID(E1811,LEN(E1811)-2,1)="5","Anklet","")))))</x:f>
        <x:v>Necklace</x:v>
      </x:c>
      <x:c r="G1811" s="234">
        <x:v>1</x:v>
      </x:c>
      <x:c r="H1811" s="448" t="s">
        <x:v>4958</x:v>
      </x:c>
    </x:row>
    <x:row r="1812" spans="3:8">
      <x:c r="C1812" s="396" t="s">
        <x:v>6286</x:v>
      </x:c>
      <x:c r="D1812" s="230" t="s">
        <x:v>4958</x:v>
      </x:c>
      <x:c r="E1812" s="195" t="s">
        <x:v>6286</x:v>
      </x:c>
      <x:c r="F1812" s="345" t="str">
        <x:f>IF(MID(E1812,LEN(E1812)-2,1)="1","Earring",IF(MID(E1812,LEN(E1812)-2,1)="2","Necklace",IF(MID(E1812,LEN(E1812)-2,1)="3","Bracelet",IF(MID(E1812,LEN(E1812)-2,1)="4","Ring",IF(MID(E1812,LEN(E1812)-2,1)="5","Anklet","")))))</x:f>
        <x:v>Earring</x:v>
      </x:c>
      <x:c r="G1812" s="194">
        <x:v>1</x:v>
      </x:c>
      <x:c r="H1812" s="448" t="s">
        <x:v>4958</x:v>
      </x:c>
    </x:row>
    <x:row r="1813" spans="3:8">
      <x:c r="C1813" s="396" t="s">
        <x:v>6908</x:v>
      </x:c>
      <x:c r="D1813" s="230" t="s">
        <x:v>7755</x:v>
      </x:c>
      <x:c r="E1813" s="195" t="s">
        <x:v>6908</x:v>
      </x:c>
      <x:c r="F1813" s="194" t="s">
        <x:v>2999</x:v>
      </x:c>
      <x:c r="G1813" s="194">
        <x:v>1</x:v>
      </x:c>
      <x:c r="H1813" s="448" t="s">
        <x:v>7755</x:v>
      </x:c>
    </x:row>
    <x:row r="1814" spans="3:8">
      <x:c r="C1814" s="396" t="s">
        <x:v>2245</x:v>
      </x:c>
      <x:c r="D1814" s="230">
        <x:v>-1</x:v>
      </x:c>
      <x:c r="E1814" s="233" t="s">
        <x:v>2245</x:v>
      </x:c>
      <x:c r="F1814" s="234" t="str">
        <x:f>IF(MID(E1814,LEN(E1814)-2,1)="1","Earring",IF(MID(E1814,LEN(E1814)-2,1)="2","Necklace",IF(MID(E1814,LEN(E1814)-2,1)="3","Bracelet",IF(MID(E1814,LEN(E1814)-2,1)="4","Ring",IF(MID(E1814,LEN(E1814)-2,1)="5","Anklet","")))))</x:f>
        <x:v>Necklace</x:v>
      </x:c>
      <x:c r="G1814" s="234">
        <x:v>1</x:v>
      </x:c>
      <x:c r="H1814" s="448">
        <x:v>-1</x:v>
      </x:c>
    </x:row>
    <x:row r="1815" spans="3:8">
      <x:c r="C1815" s="396" t="s">
        <x:v>11124</x:v>
      </x:c>
      <x:c r="D1815" s="230" t="s">
        <x:v>7755</x:v>
      </x:c>
      <x:c r="E1815" s="195" t="s">
        <x:v>11124</x:v>
      </x:c>
      <x:c r="F1815" s="345" t="str">
        <x:f>IF(MID(E1815,LEN(E1815)-2,1)="1","Earring",IF(MID(E1815,LEN(E1815)-2,1)="2","Necklace",IF(MID(E1815,LEN(E1815)-2,1)="3","Bracelet",IF(MID(E1815,LEN(E1815)-2,1)="4","Ring",IF(MID(E1815,LEN(E1815)-2,1)="5","Anklet","")))))</x:f>
        <x:v>Earring</x:v>
      </x:c>
      <x:c r="G1815" s="194">
        <x:v>1</x:v>
      </x:c>
      <x:c r="H1815" s="448" t="s">
        <x:v>7755</x:v>
      </x:c>
    </x:row>
    <x:row r="1816" spans="1:8">
      <x:c r="A1816" s="397">
        <x:v>46177</x:v>
      </x:c>
      <x:c r="B1816" s="230" t="s">
        <x:v>7753</x:v>
      </x:c>
      <x:c r="C1816" s="396" t="s">
        <x:v>5834</x:v>
      </x:c>
      <x:c r="D1816" s="230" t="s">
        <x:v>4958</x:v>
      </x:c>
      <x:c r="E1816" s="195" t="s">
        <x:v>5834</x:v>
      </x:c>
      <x:c r="F1816" s="345" t="str">
        <x:f>IF(MID(E1816,LEN(E1816)-2,1)="1","Earring",IF(MID(E1816,LEN(E1816)-2,1)="2","Necklace",IF(MID(E1816,LEN(E1816)-2,1)="3","Bracelet",IF(MID(E1816,LEN(E1816)-2,1)="4","Ring",IF(MID(E1816,LEN(E1816)-2,1)="5","Anklet","")))))</x:f>
        <x:v>Necklace</x:v>
      </x:c>
      <x:c r="G1816" s="194">
        <x:v>1</x:v>
      </x:c>
      <x:c r="H1816" s="448" t="s">
        <x:v>4958</x:v>
      </x:c>
    </x:row>
    <x:row r="1817" spans="1:8">
      <x:c r="A1817" s="397">
        <x:v>46178</x:v>
      </x:c>
      <x:c r="B1817" s="230" t="s">
        <x:v>7716</x:v>
      </x:c>
      <x:c r="C1817" s="396" t="s">
        <x:v>6909</x:v>
      </x:c>
      <x:c r="D1817" s="230" t="s">
        <x:v>4958</x:v>
      </x:c>
      <x:c r="E1817" s="233" t="s">
        <x:v>6909</x:v>
      </x:c>
      <x:c r="F1817" s="234" t="str">
        <x:f>IF(MID(E1817,LEN(E1817)-2,1)="1","Earring",IF(MID(E1817,LEN(E1817)-2,1)="2","Necklace",IF(MID(E1817,LEN(E1817)-2,1)="3","Bracelet",IF(MID(E1817,LEN(E1817)-2,1)="4","Ring",IF(MID(E1817,LEN(E1817)-2,1)="5","Anklet","")))))</x:f>
        <x:v>Necklace</x:v>
      </x:c>
      <x:c r="G1817" s="234">
        <x:v>1</x:v>
      </x:c>
      <x:c r="H1817" s="448" t="s">
        <x:v>4958</x:v>
      </x:c>
    </x:row>
    <x:row r="1818" spans="1:8">
      <x:c r="A1818" s="397">
        <x:v>46178</x:v>
      </x:c>
      <x:c r="B1818" s="230" t="s">
        <x:v>7716</x:v>
      </x:c>
      <x:c r="C1818" s="396" t="s">
        <x:v>3265</x:v>
      </x:c>
      <x:c r="D1818" s="230" t="s">
        <x:v>4958</x:v>
      </x:c>
      <x:c r="E1818" s="233" t="s">
        <x:v>3265</x:v>
      </x:c>
      <x:c r="F1818" s="234" t="str">
        <x:f>IF(MID(E1818,LEN(E1818)-2,1)="1","Earring",IF(MID(E1818,LEN(E1818)-2,1)="2","Necklace",IF(MID(E1818,LEN(E1818)-2,1)="3","Bracelet",IF(MID(E1818,LEN(E1818)-2,1)="4","Ring",IF(MID(E1818,LEN(E1818)-2,1)="5","Anklet","")))))</x:f>
        <x:v>Earring</x:v>
      </x:c>
      <x:c r="G1818" s="234">
        <x:v>1</x:v>
      </x:c>
      <x:c r="H1818" s="448" t="s">
        <x:v>4958</x:v>
      </x:c>
    </x:row>
    <x:row r="1819" spans="1:8">
      <x:c r="A1819" s="397">
        <x:v>46179</x:v>
      </x:c>
      <x:c r="B1819" s="230" t="s">
        <x:v>7734</x:v>
      </x:c>
      <x:c r="C1819" s="396" t="s">
        <x:v>2122</x:v>
      </x:c>
      <x:c r="D1819" s="230" t="s">
        <x:v>4958</x:v>
      </x:c>
      <x:c r="E1819" s="233" t="s">
        <x:v>2122</x:v>
      </x:c>
      <x:c r="F1819" s="234" t="str">
        <x:f>IF(MID(E1819,LEN(E1819)-2,1)="1","Earring",IF(MID(E1819,LEN(E1819)-2,1)="2","Necklace",IF(MID(E1819,LEN(E1819)-2,1)="3","Bracelet",IF(MID(E1819,LEN(E1819)-2,1)="4","Ring",IF(MID(E1819,LEN(E1819)-2,1)="5","Anklet","")))))</x:f>
        <x:v>Earring</x:v>
      </x:c>
      <x:c r="G1819" s="234">
        <x:v>1</x:v>
      </x:c>
      <x:c r="H1819" s="448" t="s">
        <x:v>4958</x:v>
      </x:c>
    </x:row>
    <x:row r="1820" spans="3:8">
      <x:c r="C1820" s="396" t="s">
        <x:v>11015</x:v>
      </x:c>
      <x:c r="D1820" s="230" t="s">
        <x:v>7755</x:v>
      </x:c>
      <x:c r="E1820" s="233" t="s">
        <x:v>11015</x:v>
      </x:c>
      <x:c r="F1820" s="234" t="str">
        <x:f>IF(MID(E1820,LEN(E1820)-2,1)="1","Earring",IF(MID(E1820,LEN(E1820)-2,1)="2","Necklace",IF(MID(E1820,LEN(E1820)-2,1)="3","Bracelet",IF(MID(E1820,LEN(E1820)-2,1)="4","Ring",IF(MID(E1820,LEN(E1820)-2,1)="5","Anklet","")))))</x:f>
        <x:v>Earring</x:v>
      </x:c>
      <x:c r="G1820" s="234">
        <x:v>1</x:v>
      </x:c>
      <x:c r="H1820" s="448" t="s">
        <x:v>7755</x:v>
      </x:c>
    </x:row>
    <x:row r="1821" spans="3:8">
      <x:c r="C1821" s="396" t="s">
        <x:v>11138</x:v>
      </x:c>
      <x:c r="D1821" s="230" t="s">
        <x:v>4958</x:v>
      </x:c>
      <x:c r="E1821" s="195" t="s">
        <x:v>11138</x:v>
      </x:c>
      <x:c r="F1821" s="345" t="str">
        <x:f>IF(MID(E1821,LEN(E1821)-2,1)="1","Earring",IF(MID(E1821,LEN(E1821)-2,1)="2","Necklace",IF(MID(E1821,LEN(E1821)-2,1)="3","Bracelet",IF(MID(E1821,LEN(E1821)-2,1)="4","Ring",IF(MID(E1821,LEN(E1821)-2,1)="5","Anklet","")))))</x:f>
        <x:v>Earring</x:v>
      </x:c>
      <x:c r="G1821" s="194">
        <x:v>1</x:v>
      </x:c>
      <x:c r="H1821" s="448" t="s">
        <x:v>4958</x:v>
      </x:c>
    </x:row>
    <x:row r="1822" spans="3:8">
      <x:c r="C1822" s="396" t="s">
        <x:v>11147</x:v>
      </x:c>
      <x:c r="D1822" s="230" t="s">
        <x:v>4958</x:v>
      </x:c>
      <x:c r="E1822" s="195" t="s">
        <x:v>11147</x:v>
      </x:c>
      <x:c r="F1822" s="194" t="s">
        <x:v>1924</x:v>
      </x:c>
      <x:c r="G1822" s="194">
        <x:v>1</x:v>
      </x:c>
      <x:c r="H1822" s="448" t="s">
        <x:v>4958</x:v>
      </x:c>
    </x:row>
    <x:row r="1823" spans="3:8">
      <x:c r="C1823" s="396" t="s">
        <x:v>2083</x:v>
      </x:c>
      <x:c r="D1823" s="230" t="s">
        <x:v>7755</x:v>
      </x:c>
      <x:c r="E1823" s="233" t="s">
        <x:v>2083</x:v>
      </x:c>
      <x:c r="F1823" s="234" t="str">
        <x:f>IF(MID(E1823,LEN(E1823)-2,1)="1","Earring",IF(MID(E1823,LEN(E1823)-2,1)="2","Necklace",IF(MID(E1823,LEN(E1823)-2,1)="3","Bracelet",IF(MID(E1823,LEN(E1823)-2,1)="4","Ring",IF(MID(E1823,LEN(E1823)-2,1)="5","Anklet","")))))</x:f>
        <x:v>Bracelet</x:v>
      </x:c>
      <x:c r="G1823" s="234">
        <x:v>1</x:v>
      </x:c>
      <x:c r="H1823" s="448" t="s">
        <x:v>7755</x:v>
      </x:c>
    </x:row>
    <x:row r="1824" spans="3:8">
      <x:c r="C1824" s="396" t="s">
        <x:v>10910</x:v>
      </x:c>
      <x:c r="D1824" s="230" t="s">
        <x:v>4958</x:v>
      </x:c>
      <x:c r="E1824" s="195" t="s">
        <x:v>10910</x:v>
      </x:c>
      <x:c r="F1824" s="345" t="str">
        <x:f>IF(MID(E1824,LEN(E1824)-2,1)="1","Earring",IF(MID(E1824,LEN(E1824)-2,1)="2","Necklace",IF(MID(E1824,LEN(E1824)-2,1)="3","Bracelet",IF(MID(E1824,LEN(E1824)-2,1)="4","Ring",IF(MID(E1824,LEN(E1824)-2,1)="5","Anklet","")))))</x:f>
        <x:v>Bracelet</x:v>
      </x:c>
      <x:c r="G1824" s="194">
        <x:v>1</x:v>
      </x:c>
      <x:c r="H1824" s="448" t="s">
        <x:v>4958</x:v>
      </x:c>
    </x:row>
    <x:row r="1825" spans="3:8">
      <x:c r="C1825" s="396" t="s">
        <x:v>8861</x:v>
      </x:c>
      <x:c r="D1825" s="230" t="s">
        <x:v>4958</x:v>
      </x:c>
      <x:c r="E1825" s="233" t="s">
        <x:v>8861</x:v>
      </x:c>
      <x:c r="F1825" s="234" t="str">
        <x:f>IF(MID(E1825,LEN(E1825)-2,1)="1","Earring",IF(MID(E1825,LEN(E1825)-2,1)="2","Necklace",IF(MID(E1825,LEN(E1825)-2,1)="3","Bracelet",IF(MID(E1825,LEN(E1825)-2,1)="4","Ring",IF(MID(E1825,LEN(E1825)-2,1)="5","Anklet","")))))</x:f>
        <x:v>Bracelet</x:v>
      </x:c>
      <x:c r="G1825" s="234">
        <x:v>1</x:v>
      </x:c>
      <x:c r="H1825" s="448" t="s">
        <x:v>4958</x:v>
      </x:c>
    </x:row>
    <x:row r="1826" spans="3:8">
      <x:c r="C1826" s="396" t="s">
        <x:v>11143</x:v>
      </x:c>
      <x:c r="D1826" s="230" t="s">
        <x:v>7755</x:v>
      </x:c>
      <x:c r="E1826" s="195" t="s">
        <x:v>11143</x:v>
      </x:c>
      <x:c r="F1826" s="345" t="str">
        <x:f>IF(MID(E1826,LEN(E1826)-2,1)="1","Earring",IF(MID(E1826,LEN(E1826)-2,1)="2","Necklace",IF(MID(E1826,LEN(E1826)-2,1)="3","Bracelet",IF(MID(E1826,LEN(E1826)-2,1)="4","Ring",IF(MID(E1826,LEN(E1826)-2,1)="5","Anklet","")))))</x:f>
        <x:v>Necklace</x:v>
      </x:c>
      <x:c r="G1826" s="194">
        <x:v>1</x:v>
      </x:c>
      <x:c r="H1826" s="448" t="s">
        <x:v>7755</x:v>
      </x:c>
    </x:row>
    <x:row r="1827" spans="1:8">
      <x:c r="A1827" s="397">
        <x:v>46179</x:v>
      </x:c>
      <x:c r="B1827" s="230" t="s">
        <x:v>7734</x:v>
      </x:c>
      <x:c r="C1827" s="396" t="s">
        <x:v>9408</x:v>
      </x:c>
      <x:c r="D1827" s="230" t="s">
        <x:v>7755</x:v>
      </x:c>
      <x:c r="E1827" s="195" t="s">
        <x:v>9408</x:v>
      </x:c>
      <x:c r="F1827" s="345" t="str">
        <x:f>IF(MID(E1827,LEN(E1827)-2,1)="1","Earring",IF(MID(E1827,LEN(E1827)-2,1)="2","Necklace",IF(MID(E1827,LEN(E1827)-2,1)="3","Bracelet",IF(MID(E1827,LEN(E1827)-2,1)="4","Ring",IF(MID(E1827,LEN(E1827)-2,1)="5","Anklet","")))))</x:f>
        <x:v>Necklace</x:v>
      </x:c>
      <x:c r="G1827" s="194">
        <x:v>1</x:v>
      </x:c>
      <x:c r="H1827" s="448" t="s">
        <x:v>7755</x:v>
      </x:c>
    </x:row>
    <x:row r="1828" spans="1:8">
      <x:c r="A1828" s="397">
        <x:v>46180</x:v>
      </x:c>
      <x:c r="B1828" s="230" t="s">
        <x:v>7772</x:v>
      </x:c>
      <x:c r="C1828" s="396" t="s">
        <x:v>6905</x:v>
      </x:c>
      <x:c r="D1828" s="230" t="s">
        <x:v>7755</x:v>
      </x:c>
      <x:c r="E1828" s="195" t="s">
        <x:v>6905</x:v>
      </x:c>
      <x:c r="F1828" s="194" t="s">
        <x:v>2999</x:v>
      </x:c>
      <x:c r="G1828" s="194">
        <x:v>1</x:v>
      </x:c>
      <x:c r="H1828" s="448" t="s">
        <x:v>7755</x:v>
      </x:c>
    </x:row>
    <x:row r="1829" spans="3:8">
      <x:c r="C1829" s="396" t="s">
        <x:v>11143</x:v>
      </x:c>
      <x:c r="D1829" s="230">
        <x:v>-1</x:v>
      </x:c>
      <x:c r="E1829" s="195" t="s">
        <x:v>11143</x:v>
      </x:c>
      <x:c r="F1829" s="345" t="str">
        <x:f>IF(MID(E1829,LEN(E1829)-2,1)="1","Earring",IF(MID(E1829,LEN(E1829)-2,1)="2","Necklace",IF(MID(E1829,LEN(E1829)-2,1)="3","Bracelet",IF(MID(E1829,LEN(E1829)-2,1)="4","Ring",IF(MID(E1829,LEN(E1829)-2,1)="5","Anklet","")))))</x:f>
        <x:v>Necklace</x:v>
      </x:c>
      <x:c r="G1829" s="194">
        <x:v>1</x:v>
      </x:c>
      <x:c r="H1829" s="448">
        <x:v>-1</x:v>
      </x:c>
    </x:row>
    <x:row r="1830" spans="3:8">
      <x:c r="C1830" s="396" t="s">
        <x:v>11145</x:v>
      </x:c>
      <x:c r="D1830" s="230" t="s">
        <x:v>7755</x:v>
      </x:c>
      <x:c r="E1830" s="195" t="s">
        <x:v>11145</x:v>
      </x:c>
      <x:c r="F1830" s="345" t="str">
        <x:f>IF(MID(E1830,LEN(E1830)-2,1)="1","Earring",IF(MID(E1830,LEN(E1830)-2,1)="2","Necklace",IF(MID(E1830,LEN(E1830)-2,1)="3","Bracelet",IF(MID(E1830,LEN(E1830)-2,1)="4","Ring",IF(MID(E1830,LEN(E1830)-2,1)="5","Anklet","")))))</x:f>
        <x:v>Anklet</x:v>
      </x:c>
      <x:c r="G1830" s="194">
        <x:v>1</x:v>
      </x:c>
      <x:c r="H1830" s="448" t="s">
        <x:v>7755</x:v>
      </x:c>
    </x:row>
    <x:row r="1831" spans="3:8">
      <x:c r="C1831" s="396" t="s">
        <x:v>4754</x:v>
      </x:c>
      <x:c r="D1831" s="230" t="s">
        <x:v>4958</x:v>
      </x:c>
      <x:c r="E1831" s="195" t="s">
        <x:v>4754</x:v>
      </x:c>
      <x:c r="F1831" s="345" t="str">
        <x:f>IF(MID(E1831,LEN(E1831)-2,1)="1","Earring",IF(MID(E1831,LEN(E1831)-2,1)="2","Necklace",IF(MID(E1831,LEN(E1831)-2,1)="3","Bracelet",IF(MID(E1831,LEN(E1831)-2,1)="4","Ring",IF(MID(E1831,LEN(E1831)-2,1)="5","Anklet","")))))</x:f>
        <x:v>Necklace</x:v>
      </x:c>
      <x:c r="G1831" s="194">
        <x:v>1</x:v>
      </x:c>
      <x:c r="H1831" s="448" t="s">
        <x:v>4958</x:v>
      </x:c>
    </x:row>
    <x:row r="1832" spans="3:8">
      <x:c r="C1832" s="396" t="s">
        <x:v>11111</x:v>
      </x:c>
      <x:c r="D1832" s="230" t="s">
        <x:v>4958</x:v>
      </x:c>
      <x:c r="E1832" s="233" t="s">
        <x:v>11111</x:v>
      </x:c>
      <x:c r="F1832" s="234" t="str">
        <x:f>IF(MID(E1832,LEN(E1832)-2,1)="1","Earring",IF(MID(E1832,LEN(E1832)-2,1)="2","Necklace",IF(MID(E1832,LEN(E1832)-2,1)="3","Bracelet",IF(MID(E1832,LEN(E1832)-2,1)="4","Ring",IF(MID(E1832,LEN(E1832)-2,1)="5","Anklet","")))))</x:f>
        <x:v>Earring</x:v>
      </x:c>
      <x:c r="G1832" s="234">
        <x:v>1</x:v>
      </x:c>
      <x:c r="H1832" s="448" t="s">
        <x:v>4958</x:v>
      </x:c>
    </x:row>
    <x:row r="1833" spans="1:8">
      <x:c r="A1833" s="397">
        <x:v>46180</x:v>
      </x:c>
      <x:c r="B1833" s="230" t="s">
        <x:v>7772</x:v>
      </x:c>
      <x:c r="C1833" s="396" t="s">
        <x:v>4635</x:v>
      </x:c>
      <x:c r="D1833" s="230" t="s">
        <x:v>4958</x:v>
      </x:c>
      <x:c r="E1833" s="233" t="s">
        <x:v>4635</x:v>
      </x:c>
      <x:c r="F1833" s="234" t="str">
        <x:f>IF(MID(E1833,LEN(E1833)-2,1)="1","Earring",IF(MID(E1833,LEN(E1833)-2,1)="2","Necklace",IF(MID(E1833,LEN(E1833)-2,1)="3","Bracelet",IF(MID(E1833,LEN(E1833)-2,1)="4","Ring",IF(MID(E1833,LEN(E1833)-2,1)="5","Anklet","")))))</x:f>
        <x:v>Earring</x:v>
      </x:c>
      <x:c r="G1833" s="234">
        <x:v>1</x:v>
      </x:c>
      <x:c r="H1833" s="448" t="s">
        <x:v>4958</x:v>
      </x:c>
    </x:row>
    <x:row r="1834" spans="1:4">
      <x:c r="A1834" s="397">
        <x:v>46181</x:v>
      </x:c>
      <x:c r="B1834" s="230" t="s">
        <x:v>7737</x:v>
      </x:c>
      <x:c r="C1834" s="396" t="s">
        <x:v>10849</x:v>
      </x:c>
      <x:c r="D1834" s="230" t="s">
        <x:v>7755</x:v>
      </x:c>
    </x:row>
    <x:row r="1835" spans="3:4">
      <x:c r="C1835" s="396" t="s">
        <x:v>2162</x:v>
      </x:c>
      <x:c r="D1835" s="230" t="s">
        <x:v>4958</x:v>
      </x:c>
    </x:row>
    <x:row r="1836" spans="3:4">
      <x:c r="C1836" s="396" t="s">
        <x:v>11074</x:v>
      </x:c>
      <x:c r="D1836" s="230" t="s">
        <x:v>4958</x:v>
      </x:c>
    </x:row>
    <x:row r="1837" spans="1:4">
      <x:c r="A1837" s="397">
        <x:v>46181</x:v>
      </x:c>
      <x:c r="B1837" s="230" t="s">
        <x:v>7737</x:v>
      </x:c>
      <x:c r="C1837" s="396" t="s">
        <x:v>11111</x:v>
      </x:c>
      <x:c r="D1837" s="230" t="s">
        <x:v>7755</x:v>
      </x:c>
    </x:row>
    <x:row r="1838" spans="1:4">
      <x:c r="A1838" s="397">
        <x:v>46182</x:v>
      </x:c>
      <x:c r="B1838" s="230" t="s">
        <x:v>7779</x:v>
      </x:c>
      <x:c r="C1838" s="396" t="s">
        <x:v>9239</x:v>
      </x:c>
      <x:c r="D1838" s="230" t="s">
        <x:v>4958</x:v>
      </x:c>
    </x:row>
    <x:row r="1839" spans="1:4">
      <x:c r="A1839" s="397">
        <x:v>46182</x:v>
      </x:c>
      <x:c r="B1839" s="230" t="s">
        <x:v>7779</x:v>
      </x:c>
      <x:c r="C1839" s="396" t="s">
        <x:v>10979</x:v>
      </x:c>
      <x:c r="D1839" s="230" t="s">
        <x:v>7755</x:v>
      </x:c>
    </x:row>
    <x:row r="1840" spans="1:4">
      <x:c r="A1840" s="397">
        <x:v>46183</x:v>
      </x:c>
      <x:c r="B1840" s="230" t="s">
        <x:v>7762</x:v>
      </x:c>
      <x:c r="C1840" s="396" t="s">
        <x:v>11143</x:v>
      </x:c>
      <x:c r="D1840" s="230">
        <x:v>-2</x:v>
      </x:c>
    </x:row>
    <x:row r="1841" spans="1:4">
      <x:c r="A1841" s="397">
        <x:v>46183</x:v>
      </x:c>
      <x:c r="B1841" s="230" t="s">
        <x:v>7762</x:v>
      </x:c>
      <x:c r="C1841" s="396" t="s">
        <x:v>3349</x:v>
      </x:c>
      <x:c r="D1841" s="230">
        <x:v>-1</x:v>
      </x:c>
    </x:row>
    <x:row r="1842" spans="1:4">
      <x:c r="A1842" s="397">
        <x:v>46184</x:v>
      </x:c>
      <x:c r="B1842" s="230" t="s">
        <x:v>7753</x:v>
      </x:c>
      <x:c r="C1842" s="396" t="s">
        <x:v>11134</x:v>
      </x:c>
      <x:c r="D1842" s="230" t="s">
        <x:v>4958</x:v>
      </x:c>
    </x:row>
    <x:row r="1843" spans="1:4">
      <x:c r="A1843" s="397">
        <x:v>46184</x:v>
      </x:c>
      <x:c r="B1843" s="230" t="s">
        <x:v>7753</x:v>
      </x:c>
      <x:c r="C1843" s="396" t="s">
        <x:v>9239</x:v>
      </x:c>
      <x:c r="D1843" s="230" t="s">
        <x:v>7755</x:v>
      </x:c>
    </x:row>
    <x:row r="1844" spans="1:4">
      <x:c r="A1844" s="397">
        <x:v>46185</x:v>
      </x:c>
      <x:c r="B1844" s="230" t="s">
        <x:v>7716</x:v>
      </x:c>
      <x:c r="C1844" s="396" t="s">
        <x:v>6739</x:v>
      </x:c>
      <x:c r="D1844" s="230" t="s">
        <x:v>7755</x:v>
      </x:c>
    </x:row>
    <x:row r="1845" spans="3:4">
      <x:c r="C1845" s="396" t="s">
        <x:v>11137</x:v>
      </x:c>
      <x:c r="D1845" s="230" t="s">
        <x:v>4958</x:v>
      </x:c>
    </x:row>
    <x:row r="1846" spans="3:4">
      <x:c r="C1846" s="396" t="s">
        <x:v>11112</x:v>
      </x:c>
      <x:c r="D1846" s="230" t="s">
        <x:v>7755</x:v>
      </x:c>
    </x:row>
    <x:row r="1847" spans="3:4">
      <x:c r="C1847" s="396" t="s">
        <x:v>6755</x:v>
      </x:c>
      <x:c r="D1847" s="230" t="s">
        <x:v>4958</x:v>
      </x:c>
    </x:row>
    <x:row r="1848" spans="3:4">
      <x:c r="C1848" s="396" t="s">
        <x:v>4804</x:v>
      </x:c>
      <x:c r="D1848" s="230" t="s">
        <x:v>4958</x:v>
      </x:c>
    </x:row>
    <x:row r="1849" spans="3:4">
      <x:c r="C1849" s="396" t="s">
        <x:v>11044</x:v>
      </x:c>
      <x:c r="D1849" s="230" t="s">
        <x:v>7755</x:v>
      </x:c>
    </x:row>
    <x:row r="1850" spans="1:4">
      <x:c r="A1850" s="397">
        <x:v>46185</x:v>
      </x:c>
      <x:c r="B1850" s="230" t="s">
        <x:v>7716</x:v>
      </x:c>
      <x:c r="C1850" s="396" t="s">
        <x:v>6909</x:v>
      </x:c>
      <x:c r="D1850" s="230" t="s">
        <x:v>7755</x:v>
      </x:c>
    </x:row>
    <x:row r="1851" spans="1:4">
      <x:c r="A1851" s="397">
        <x:v>46186</x:v>
      </x:c>
      <x:c r="B1851" s="230" t="s">
        <x:v>7734</x:v>
      </x:c>
      <x:c r="C1851" s="396" t="s">
        <x:v>4630</x:v>
      </x:c>
      <x:c r="D1851" s="230" t="s">
        <x:v>4958</x:v>
      </x:c>
    </x:row>
    <x:row r="1852" spans="1:4">
      <x:c r="A1852" s="397">
        <x:v>46187</x:v>
      </x:c>
      <x:c r="B1852" s="230" t="s">
        <x:v>7772</x:v>
      </x:c>
      <x:c r="C1852" s="396" t="s">
        <x:v>1845</x:v>
      </x:c>
      <x:c r="D1852" s="230" t="s">
        <x:v>7755</x:v>
      </x:c>
    </x:row>
    <x:row r="1853" spans="3:4">
      <x:c r="C1853" s="396" t="s">
        <x:v>3454</x:v>
      </x:c>
      <x:c r="D1853" s="230" t="s">
        <x:v>7755</x:v>
      </x:c>
    </x:row>
    <x:row r="1854" spans="3:4">
      <x:c r="C1854" s="396" t="s">
        <x:v>11098</x:v>
      </x:c>
      <x:c r="D1854" s="230" t="s">
        <x:v>4958</x:v>
      </x:c>
    </x:row>
    <x:row r="1855" spans="3:4">
      <x:c r="C1855" s="396" t="s">
        <x:v>6626</x:v>
      </x:c>
      <x:c r="D1855" s="230" t="s">
        <x:v>7755</x:v>
      </x:c>
    </x:row>
    <x:row r="1856" spans="1:4">
      <x:c r="A1856" s="397">
        <x:v>46187</x:v>
      </x:c>
      <x:c r="B1856" s="230" t="s">
        <x:v>7772</x:v>
      </x:c>
      <x:c r="C1856" s="396" t="s">
        <x:v>11010</x:v>
      </x:c>
      <x:c r="D1856" s="230" t="s">
        <x:v>7755</x:v>
      </x:c>
    </x:row>
    <x:row r="1857" spans="1:4">
      <x:c r="A1857" s="397">
        <x:v>46188</x:v>
      </x:c>
      <x:c r="B1857" s="230" t="s">
        <x:v>7737</x:v>
      </x:c>
      <x:c r="C1857" s="396" t="s">
        <x:v>6693</x:v>
      </x:c>
      <x:c r="D1857" s="230" t="s">
        <x:v>4958</x:v>
      </x:c>
    </x:row>
    <x:row r="1858" spans="3:4">
      <x:c r="C1858" s="396" t="s">
        <x:v>10743</x:v>
      </x:c>
      <x:c r="D1858" s="230" t="s">
        <x:v>4958</x:v>
      </x:c>
    </x:row>
    <x:row r="1859" spans="3:4">
      <x:c r="C1859" s="396" t="s">
        <x:v>6207</x:v>
      </x:c>
      <x:c r="D1859" s="230" t="s">
        <x:v>4958</x:v>
      </x:c>
    </x:row>
    <x:row r="1860" spans="3:4">
      <x:c r="C1860" s="396" t="s">
        <x:v>1820</x:v>
      </x:c>
      <x:c r="D1860" s="230" t="s">
        <x:v>7755</x:v>
      </x:c>
    </x:row>
    <x:row r="1861" spans="3:4">
      <x:c r="C1861" s="396" t="s">
        <x:v>11133</x:v>
      </x:c>
      <x:c r="D1861" s="230" t="s">
        <x:v>4958</x:v>
      </x:c>
    </x:row>
    <x:row r="1862" spans="1:4">
      <x:c r="A1862" s="397">
        <x:v>46188</x:v>
      </x:c>
      <x:c r="B1862" s="230" t="s">
        <x:v>7737</x:v>
      </x:c>
      <x:c r="C1862" s="396" t="s">
        <x:v>6616</x:v>
      </x:c>
      <x:c r="D1862" s="230" t="s">
        <x:v>4958</x:v>
      </x:c>
    </x:row>
    <x:row r="1863" spans="1:4">
      <x:c r="A1863" s="397">
        <x:v>46189</x:v>
      </x:c>
      <x:c r="B1863" s="230" t="s">
        <x:v>7779</x:v>
      </x:c>
      <x:c r="C1863" s="396" t="s">
        <x:v>4752</x:v>
      </x:c>
      <x:c r="D1863" s="230" t="s">
        <x:v>4958</x:v>
      </x:c>
    </x:row>
    <x:row r="1864" spans="3:4">
      <x:c r="C1864" s="396" t="s">
        <x:v>4661</x:v>
      </x:c>
      <x:c r="D1864" s="230" t="s">
        <x:v>7755</x:v>
      </x:c>
    </x:row>
    <x:row r="1865" spans="3:4">
      <x:c r="C1865" s="396" t="s">
        <x:v>4804</x:v>
      </x:c>
      <x:c r="D1865" s="230" t="s">
        <x:v>7755</x:v>
      </x:c>
    </x:row>
    <x:row r="1866" spans="1:4">
      <x:c r="A1866" s="397">
        <x:v>46189</x:v>
      </x:c>
      <x:c r="B1866" s="230" t="s">
        <x:v>7779</x:v>
      </x:c>
      <x:c r="C1866" s="396" t="s">
        <x:v>11026</x:v>
      </x:c>
      <x:c r="D1866" s="230" t="s">
        <x:v>7755</x:v>
      </x:c>
    </x:row>
    <x:row r="1867" spans="1:4">
      <x:c r="A1867" s="397">
        <x:v>46190</x:v>
      </x:c>
      <x:c r="B1867" s="230" t="s">
        <x:v>7762</x:v>
      </x:c>
      <x:c r="C1867" s="396" t="s">
        <x:v>4643</x:v>
      </x:c>
      <x:c r="D1867" s="230" t="s">
        <x:v>4958</x:v>
      </x:c>
    </x:row>
    <x:row r="1868" spans="3:4">
      <x:c r="C1868" s="396" t="s">
        <x:v>9236</x:v>
      </x:c>
      <x:c r="D1868" s="230" t="s">
        <x:v>4958</x:v>
      </x:c>
    </x:row>
    <x:row r="1869" spans="1:4">
      <x:c r="A1869" s="397">
        <x:v>46190</x:v>
      </x:c>
      <x:c r="B1869" s="230" t="s">
        <x:v>7762</x:v>
      </x:c>
      <x:c r="C1869" s="396" t="s">
        <x:v>11034</x:v>
      </x:c>
      <x:c r="D1869" s="230" t="s">
        <x:v>4958</x:v>
      </x:c>
    </x:row>
    <x:row r="1870" spans="1:4">
      <x:c r="A1870" s="397">
        <x:v>46191</x:v>
      </x:c>
      <x:c r="B1870" s="230" t="s">
        <x:v>7753</x:v>
      </x:c>
      <x:c r="C1870" s="396" t="s">
        <x:v>11050</x:v>
      </x:c>
      <x:c r="D1870" s="230" t="s">
        <x:v>7755</x:v>
      </x:c>
    </x:row>
    <x:row r="1871" spans="3:4">
      <x:c r="C1871" s="396" t="s">
        <x:v>9236</x:v>
      </x:c>
      <x:c r="D1871" s="230" t="s">
        <x:v>7755</x:v>
      </x:c>
    </x:row>
    <x:row r="1872" spans="3:4">
      <x:c r="C1872" s="396" t="s">
        <x:v>9230</x:v>
      </x:c>
      <x:c r="D1872" s="230" t="s">
        <x:v>7755</x:v>
      </x:c>
    </x:row>
    <x:row r="1873" spans="1:4">
      <x:c r="A1873" s="397">
        <x:v>46191</x:v>
      </x:c>
      <x:c r="B1873" s="230" t="s">
        <x:v>7753</x:v>
      </x:c>
      <x:c r="C1873" s="396" t="s">
        <x:v>6826</x:v>
      </x:c>
      <x:c r="D1873" s="230" t="s">
        <x:v>7755</x:v>
      </x:c>
    </x:row>
    <x:row r="1874" spans="1:4">
      <x:c r="A1874" s="397">
        <x:v>46192</x:v>
      </x:c>
      <x:c r="B1874" s="230" t="s">
        <x:v>7716</x:v>
      </x:c>
      <x:c r="C1874" s="396" t="s">
        <x:v>1802</x:v>
      </x:c>
      <x:c r="D1874" s="230" t="s">
        <x:v>4958</x:v>
      </x:c>
    </x:row>
    <x:row r="1875" spans="3:4">
      <x:c r="C1875" s="396" t="s">
        <x:v>6718</x:v>
      </x:c>
      <x:c r="D1875" s="230" t="s">
        <x:v>4958</x:v>
      </x:c>
    </x:row>
    <x:row r="1876" spans="3:4">
      <x:c r="C1876" s="396" t="s">
        <x:v>3330</x:v>
      </x:c>
      <x:c r="D1876" s="230" t="s">
        <x:v>4958</x:v>
      </x:c>
    </x:row>
    <x:row r="1877" spans="3:4">
      <x:c r="C1877" s="396" t="s">
        <x:v>3423</x:v>
      </x:c>
      <x:c r="D1877" s="230" t="s">
        <x:v>4958</x:v>
      </x:c>
    </x:row>
    <x:row r="1878" spans="3:4">
      <x:c r="C1878" s="396" t="s">
        <x:v>5744</x:v>
      </x:c>
      <x:c r="D1878" s="230" t="s">
        <x:v>7755</x:v>
      </x:c>
    </x:row>
    <x:row r="1879" spans="3:4">
      <x:c r="C1879" s="396" t="s">
        <x:v>10950</x:v>
      </x:c>
      <x:c r="D1879" s="230" t="s">
        <x:v>4958</x:v>
      </x:c>
    </x:row>
    <x:row r="1880" spans="3:4">
      <x:c r="C1880" s="396" t="s">
        <x:v>11083</x:v>
      </x:c>
      <x:c r="D1880" s="230" t="s">
        <x:v>4958</x:v>
      </x:c>
    </x:row>
    <x:row r="1881" spans="3:4">
      <x:c r="C1881" s="396" t="s">
        <x:v>1829</x:v>
      </x:c>
      <x:c r="D1881" s="230" t="s">
        <x:v>7755</x:v>
      </x:c>
    </x:row>
    <x:row r="1882" spans="1:4">
      <x:c r="A1882" s="397">
        <x:v>46192</x:v>
      </x:c>
      <x:c r="B1882" s="230" t="s">
        <x:v>7716</x:v>
      </x:c>
      <x:c r="C1882" s="396" t="s">
        <x:v>4676</x:v>
      </x:c>
      <x:c r="D1882" s="230" t="s">
        <x:v>7755</x:v>
      </x:c>
    </x:row>
    <x:row r="1883" spans="1:4">
      <x:c r="A1883" s="397">
        <x:v>46193</x:v>
      </x:c>
      <x:c r="B1883" s="230" t="s">
        <x:v>7734</x:v>
      </x:c>
      <x:c r="C1883" s="396" t="s">
        <x:v>6951</x:v>
      </x:c>
      <x:c r="D1883" s="230" t="s">
        <x:v>4958</x:v>
      </x:c>
    </x:row>
    <x:row r="1884" spans="3:4">
      <x:c r="C1884" s="396" t="s">
        <x:v>3432</x:v>
      </x:c>
      <x:c r="D1884" s="230" t="s">
        <x:v>7755</x:v>
      </x:c>
    </x:row>
    <x:row r="1885" spans="3:4">
      <x:c r="C1885" s="396" t="s">
        <x:v>4596</x:v>
      </x:c>
      <x:c r="D1885" s="230" t="s">
        <x:v>4958</x:v>
      </x:c>
    </x:row>
    <x:row r="1886" spans="1:4">
      <x:c r="A1886" s="397">
        <x:v>46193</x:v>
      </x:c>
      <x:c r="B1886" s="230" t="s">
        <x:v>7734</x:v>
      </x:c>
      <x:c r="C1886" s="396" t="s">
        <x:v>9527</x:v>
      </x:c>
      <x:c r="D1886" s="230" t="s">
        <x:v>4958</x:v>
      </x:c>
    </x:row>
    <x:row r="1887" spans="1:4">
      <x:c r="A1887" s="397">
        <x:v>46194</x:v>
      </x:c>
      <x:c r="B1887" s="230" t="s">
        <x:v>7772</x:v>
      </x:c>
      <x:c r="C1887" s="396" t="s">
        <x:v>1811</x:v>
      </x:c>
      <x:c r="D1887" s="230" t="s">
        <x:v>7755</x:v>
      </x:c>
    </x:row>
    <x:row r="1888" spans="3:4">
      <x:c r="C1888" s="396" t="s">
        <x:v>3333</x:v>
      </x:c>
      <x:c r="D1888" s="230" t="s">
        <x:v>4958</x:v>
      </x:c>
    </x:row>
    <x:row r="1889" spans="3:4">
      <x:c r="C1889" s="396" t="s">
        <x:v>9535</x:v>
      </x:c>
      <x:c r="D1889" s="230" t="s">
        <x:v>7755</x:v>
      </x:c>
    </x:row>
    <x:row r="1890" spans="1:4">
      <x:c r="A1890" s="397">
        <x:v>46194</x:v>
      </x:c>
      <x:c r="B1890" s="230" t="s">
        <x:v>7772</x:v>
      </x:c>
      <x:c r="C1890" s="396" t="s">
        <x:v>3333</x:v>
      </x:c>
      <x:c r="D1890" s="230" t="s">
        <x:v>7755</x:v>
      </x:c>
    </x:row>
    <x:row r="1891" spans="1:4">
      <x:c r="A1891" s="397">
        <x:v>46195</x:v>
      </x:c>
      <x:c r="B1891" s="230" t="s">
        <x:v>7737</x:v>
      </x:c>
      <x:c r="C1891" s="396" t="s">
        <x:v>11075</x:v>
      </x:c>
      <x:c r="D1891" s="230" t="s">
        <x:v>4958</x:v>
      </x:c>
    </x:row>
    <x:row r="1892" spans="1:4">
      <x:c r="A1892" s="397">
        <x:v>46195</x:v>
      </x:c>
      <x:c r="B1892" s="230" t="s">
        <x:v>7737</x:v>
      </x:c>
      <x:c r="C1892" s="396" t="s">
        <x:v>3281</x:v>
      </x:c>
      <x:c r="D1892" s="230" t="s">
        <x:v>4958</x:v>
      </x:c>
    </x:row>
    <x:row r="1893" spans="1:4">
      <x:c r="A1893" s="397">
        <x:v>46196</x:v>
      </x:c>
      <x:c r="B1893" s="230" t="s">
        <x:v>7779</x:v>
      </x:c>
      <x:c r="C1893" s="396" t="s">
        <x:v>6207</x:v>
      </x:c>
      <x:c r="D1893" s="230" t="s">
        <x:v>7755</x:v>
      </x:c>
    </x:row>
    <x:row r="1894" spans="3:4">
      <x:c r="C1894" s="396" t="s">
        <x:v>6749</x:v>
      </x:c>
      <x:c r="D1894" s="230" t="s">
        <x:v>4958</x:v>
      </x:c>
    </x:row>
    <x:row r="1895" spans="3:4">
      <x:c r="C1895" s="396" t="s">
        <x:v>11081</x:v>
      </x:c>
      <x:c r="D1895" s="230" t="s">
        <x:v>7755</x:v>
      </x:c>
    </x:row>
    <x:row r="1896" spans="3:4">
      <x:c r="C1896" s="396" t="s">
        <x:v>3326</x:v>
      </x:c>
      <x:c r="D1896" s="230" t="s">
        <x:v>4958</x:v>
      </x:c>
    </x:row>
    <x:row r="1897" spans="3:4">
      <x:c r="C1897" s="396" t="s">
        <x:v>11036</x:v>
      </x:c>
      <x:c r="D1897" s="230" t="s">
        <x:v>7755</x:v>
      </x:c>
    </x:row>
    <x:row r="1898" spans="1:4">
      <x:c r="A1898" s="397">
        <x:v>46196</x:v>
      </x:c>
      <x:c r="B1898" s="230" t="s">
        <x:v>7779</x:v>
      </x:c>
      <x:c r="C1898" s="396" t="s">
        <x:v>6253</x:v>
      </x:c>
      <x:c r="D1898" s="230" t="s">
        <x:v>4958</x:v>
      </x:c>
    </x:row>
    <x:row r="1899" spans="1:4">
      <x:c r="A1899" s="397">
        <x:v>46197</x:v>
      </x:c>
      <x:c r="B1899" s="230" t="s">
        <x:v>7762</x:v>
      </x:c>
      <x:c r="C1899" s="396" t="s">
        <x:v>10932</x:v>
      </x:c>
      <x:c r="D1899" s="230" t="s">
        <x:v>4958</x:v>
      </x:c>
    </x:row>
    <x:row r="1900" spans="3:4">
      <x:c r="C1900" s="396" t="s">
        <x:v>3378</x:v>
      </x:c>
      <x:c r="D1900" s="230" t="s">
        <x:v>7755</x:v>
      </x:c>
    </x:row>
    <x:row r="1901" spans="3:4">
      <x:c r="C1901" s="396" t="s">
        <x:v>4630</x:v>
      </x:c>
      <x:c r="D1901" s="230" t="s">
        <x:v>7755</x:v>
      </x:c>
    </x:row>
    <x:row r="1902" spans="3:4">
      <x:c r="C1902" s="396" t="s">
        <x:v>8228</x:v>
      </x:c>
      <x:c r="D1902" s="230" t="s">
        <x:v>4958</x:v>
      </x:c>
    </x:row>
    <x:row r="1903" spans="3:4">
      <x:c r="C1903" s="396" t="s">
        <x:v>2351</x:v>
      </x:c>
      <x:c r="D1903" s="230" t="s">
        <x:v>4958</x:v>
      </x:c>
    </x:row>
    <x:row r="1904" spans="1:4">
      <x:c r="A1904" s="397">
        <x:v>46197</x:v>
      </x:c>
      <x:c r="B1904" s="230" t="s">
        <x:v>7762</x:v>
      </x:c>
      <x:c r="C1904" s="396" t="s">
        <x:v>6288</x:v>
      </x:c>
      <x:c r="D1904" s="230" t="s">
        <x:v>4958</x:v>
      </x:c>
    </x:row>
    <x:row r="1905" spans="1:4">
      <x:c r="A1905" s="397">
        <x:v>46198</x:v>
      </x:c>
      <x:c r="B1905" s="230" t="s">
        <x:v>7753</x:v>
      </x:c>
      <x:c r="C1905" s="396" t="s">
        <x:v>11012</x:v>
      </x:c>
      <x:c r="D1905" s="230" t="s">
        <x:v>7755</x:v>
      </x:c>
    </x:row>
    <x:row r="1906" spans="3:4">
      <x:c r="C1906" s="396" t="s">
        <x:v>10946</x:v>
      </x:c>
      <x:c r="D1906" s="230" t="s">
        <x:v>4958</x:v>
      </x:c>
    </x:row>
    <x:row r="1907" spans="3:4">
      <x:c r="C1907" s="396" t="s">
        <x:v>1802</x:v>
      </x:c>
      <x:c r="D1907" s="230" t="s">
        <x:v>7755</x:v>
      </x:c>
    </x:row>
    <x:row r="1908" spans="3:4">
      <x:c r="C1908" s="396" t="s">
        <x:v>4366</x:v>
      </x:c>
      <x:c r="D1908" s="230" t="s">
        <x:v>7755</x:v>
      </x:c>
    </x:row>
    <x:row r="1909" spans="3:4">
      <x:c r="C1909" s="396" t="s">
        <x:v>8789</x:v>
      </x:c>
      <x:c r="D1909" s="230" t="s">
        <x:v>7755</x:v>
      </x:c>
    </x:row>
    <x:row r="1910" spans="3:4">
      <x:c r="C1910" s="396" t="s">
        <x:v>10959</x:v>
      </x:c>
      <x:c r="D1910" s="230" t="s">
        <x:v>4958</x:v>
      </x:c>
    </x:row>
    <x:row r="1911" spans="3:4">
      <x:c r="C1911" s="396" t="s">
        <x:v>11000</x:v>
      </x:c>
      <x:c r="D1911" s="230" t="s">
        <x:v>4958</x:v>
      </x:c>
    </x:row>
    <x:row r="1912" spans="1:4">
      <x:c r="A1912" s="397">
        <x:v>46198</x:v>
      </x:c>
      <x:c r="B1912" s="230" t="s">
        <x:v>7753</x:v>
      </x:c>
      <x:c r="C1912" s="396" t="s">
        <x:v>5653</x:v>
      </x:c>
      <x:c r="D1912" s="230" t="s">
        <x:v>4958</x:v>
      </x:c>
    </x:row>
    <x:row r="1913" spans="1:4">
      <x:c r="A1913" s="397">
        <x:v>46199</x:v>
      </x:c>
      <x:c r="B1913" s="230" t="s">
        <x:v>7716</x:v>
      </x:c>
      <x:c r="C1913" s="396" t="s">
        <x:v>4747</x:v>
      </x:c>
      <x:c r="D1913" s="230" t="s">
        <x:v>4958</x:v>
      </x:c>
    </x:row>
    <x:row r="1914" spans="3:4">
      <x:c r="C1914" s="396" t="s">
        <x:v>6180</x:v>
      </x:c>
      <x:c r="D1914" s="230" t="s">
        <x:v>4958</x:v>
      </x:c>
    </x:row>
    <x:row r="1915" spans="3:4">
      <x:c r="C1915" s="396" t="s">
        <x:v>10947</x:v>
      </x:c>
      <x:c r="D1915" s="230" t="s">
        <x:v>4958</x:v>
      </x:c>
    </x:row>
    <x:row r="1916" spans="3:4">
      <x:c r="C1916" s="396" t="s">
        <x:v>3423</x:v>
      </x:c>
      <x:c r="D1916" s="230" t="s">
        <x:v>7755</x:v>
      </x:c>
    </x:row>
    <x:row r="1917" spans="3:4">
      <x:c r="C1917" s="396" t="s">
        <x:v>6288</x:v>
      </x:c>
      <x:c r="D1917" s="230" t="s">
        <x:v>7755</x:v>
      </x:c>
    </x:row>
    <x:row r="1918" spans="3:4">
      <x:c r="C1918" s="396" t="s">
        <x:v>6733</x:v>
      </x:c>
      <x:c r="D1918" s="230" t="s">
        <x:v>4958</x:v>
      </x:c>
    </x:row>
    <x:row r="1919" spans="1:4">
      <x:c r="A1919" s="397">
        <x:v>46199</x:v>
      </x:c>
      <x:c r="B1919" s="230" t="s">
        <x:v>7716</x:v>
      </x:c>
      <x:c r="C1919" s="396" t="s">
        <x:v>6253</x:v>
      </x:c>
      <x:c r="D1919" s="230" t="s">
        <x:v>7755</x:v>
      </x:c>
    </x:row>
    <x:row r="1920" spans="1:4">
      <x:c r="A1920" s="397">
        <x:v>46200</x:v>
      </x:c>
      <x:c r="B1920" s="230" t="s">
        <x:v>7734</x:v>
      </x:c>
      <x:c r="C1920" s="396" t="s">
        <x:v>3326</x:v>
      </x:c>
      <x:c r="D1920" s="230" t="s">
        <x:v>7755</x:v>
      </x:c>
    </x:row>
    <x:row r="1921" spans="3:4">
      <x:c r="C1921" s="396" t="s">
        <x:v>6286</x:v>
      </x:c>
      <x:c r="D1921" s="230" t="s">
        <x:v>7755</x:v>
      </x:c>
    </x:row>
    <x:row r="1922" spans="3:4">
      <x:c r="C1922" s="396" t="s">
        <x:v>10932</x:v>
      </x:c>
      <x:c r="D1922" s="230" t="s">
        <x:v>7755</x:v>
      </x:c>
    </x:row>
    <x:row r="1923" spans="3:4">
      <x:c r="C1923" s="396" t="s">
        <x:v>4752</x:v>
      </x:c>
      <x:c r="D1923" s="230" t="s">
        <x:v>7755</x:v>
      </x:c>
    </x:row>
    <x:row r="1924" spans="1:4">
      <x:c r="A1924" s="397">
        <x:v>46200</x:v>
      </x:c>
      <x:c r="B1924" s="230" t="s">
        <x:v>7734</x:v>
      </x:c>
      <x:c r="C1924" s="396" t="s">
        <x:v>4725</x:v>
      </x:c>
      <x:c r="D1924" s="230" t="s">
        <x:v>4958</x:v>
      </x:c>
    </x:row>
    <x:row r="1925" spans="1:4">
      <x:c r="A1925" s="397">
        <x:v>46201</x:v>
      </x:c>
      <x:c r="B1925" s="230" t="s">
        <x:v>7772</x:v>
      </x:c>
      <x:c r="C1925" s="396" t="s">
        <x:v>4668</x:v>
      </x:c>
      <x:c r="D1925" s="230" t="s">
        <x:v>4958</x:v>
      </x:c>
    </x:row>
    <x:row r="1926" spans="3:4">
      <x:c r="C1926" s="396" t="s">
        <x:v>5890</x:v>
      </x:c>
      <x:c r="D1926" s="230" t="s">
        <x:v>7755</x:v>
      </x:c>
    </x:row>
    <x:row r="1927" spans="3:4">
      <x:c r="C1927" s="396" t="s">
        <x:v>2122</x:v>
      </x:c>
      <x:c r="D1927" s="230" t="s">
        <x:v>7755</x:v>
      </x:c>
    </x:row>
    <x:row r="1928" spans="3:4">
      <x:c r="C1928" s="396" t="s">
        <x:v>1837</x:v>
      </x:c>
      <x:c r="D1928" s="230" t="s">
        <x:v>4958</x:v>
      </x:c>
    </x:row>
    <x:row r="1929" spans="3:4">
      <x:c r="C1929" s="396" t="s">
        <x:v>11125</x:v>
      </x:c>
      <x:c r="D1929" s="230" t="s">
        <x:v>7755</x:v>
      </x:c>
    </x:row>
    <x:row r="1930" spans="1:4">
      <x:c r="A1930" s="397">
        <x:v>46201</x:v>
      </x:c>
      <x:c r="B1930" s="230" t="s">
        <x:v>7772</x:v>
      </x:c>
      <x:c r="C1930" s="396" t="s">
        <x:v>9228</x:v>
      </x:c>
      <x:c r="D1930" s="230" t="s">
        <x:v>4958</x:v>
      </x:c>
    </x:row>
    <x:row r="1931" spans="1:4">
      <x:c r="A1931" s="397">
        <x:v>46202</x:v>
      </x:c>
      <x:c r="B1931" s="230" t="s">
        <x:v>7737</x:v>
      </x:c>
      <x:c r="C1931" s="396" t="s">
        <x:v>3247</x:v>
      </x:c>
      <x:c r="D1931" s="230">
        <x:v>-1</x:v>
      </x:c>
    </x:row>
    <x:row r="1932" spans="3:4">
      <x:c r="C1932" s="396" t="s">
        <x:v>8132</x:v>
      </x:c>
      <x:c r="D1932" s="230" t="s">
        <x:v>7755</x:v>
      </x:c>
    </x:row>
    <x:row r="1933" spans="3:4">
      <x:c r="C1933" s="396" t="s">
        <x:v>1837</x:v>
      </x:c>
      <x:c r="D1933" s="230">
        <x:v>-1</x:v>
      </x:c>
    </x:row>
    <x:row r="1934" spans="3:4">
      <x:c r="C1934" s="396" t="s">
        <x:v>1828</x:v>
      </x:c>
      <x:c r="D1934" s="230" t="s">
        <x:v>4958</x:v>
      </x:c>
    </x:row>
    <x:row r="1935" spans="3:4">
      <x:c r="C1935" s="396" t="s">
        <x:v>11143</x:v>
      </x:c>
      <x:c r="D1935" s="230">
        <x:v>-1</x:v>
      </x:c>
    </x:row>
    <x:row r="1936" spans="3:4">
      <x:c r="C1936" s="396" t="s">
        <x:v>11024</x:v>
      </x:c>
      <x:c r="D1936" s="230" t="s">
        <x:v>4958</x:v>
      </x:c>
    </x:row>
    <x:row r="1937" spans="3:4">
      <x:c r="C1937" s="396" t="s">
        <x:v>9453</x:v>
      </x:c>
      <x:c r="D1937" s="230" t="s">
        <x:v>4958</x:v>
      </x:c>
    </x:row>
    <x:row r="1938" spans="1:4">
      <x:c r="A1938" s="397">
        <x:v>46202</x:v>
      </x:c>
      <x:c r="B1938" s="230" t="s">
        <x:v>7737</x:v>
      </x:c>
      <x:c r="C1938" s="396" t="s">
        <x:v>1865</x:v>
      </x:c>
      <x:c r="D1938" s="230" t="s">
        <x:v>4958</x:v>
      </x:c>
    </x:row>
    <x:row r="1939" spans="1:4">
      <x:c r="A1939" s="397">
        <x:v>46203</x:v>
      </x:c>
      <x:c r="B1939" s="230" t="s">
        <x:v>7779</x:v>
      </x:c>
      <x:c r="C1939" s="396" t="s">
        <x:v>4612</x:v>
      </x:c>
      <x:c r="D1939" s="230" t="s">
        <x:v>4958</x:v>
      </x:c>
    </x:row>
    <x:row r="1940" spans="3:4">
      <x:c r="C1940" s="396" t="s">
        <x:v>2351</x:v>
      </x:c>
      <x:c r="D1940" s="230" t="s">
        <x:v>4958</x:v>
      </x:c>
    </x:row>
    <x:row r="1941" spans="1:4">
      <x:c r="A1941" s="397">
        <x:v>46203</x:v>
      </x:c>
      <x:c r="B1941" s="230" t="s">
        <x:v>7779</x:v>
      </x:c>
      <x:c r="C1941" s="396" t="s">
        <x:v>11019</x:v>
      </x:c>
      <x:c r="D1941" s="230" t="s">
        <x:v>4958</x:v>
      </x:c>
    </x:row>
    <x:row r="1942" spans="1:4">
      <x:c r="A1942" s="397">
        <x:v>46204</x:v>
      </x:c>
      <x:c r="B1942" s="230" t="s">
        <x:v>7762</x:v>
      </x:c>
      <x:c r="C1942" s="396" t="s">
        <x:v>10966</x:v>
      </x:c>
      <x:c r="D1942" s="230" t="s">
        <x:v>7755</x:v>
      </x:c>
    </x:row>
    <x:row r="1943" spans="3:4">
      <x:c r="C1943" s="396" t="s">
        <x:v>4596</x:v>
      </x:c>
      <x:c r="D1943" s="230" t="s">
        <x:v>7755</x:v>
      </x:c>
    </x:row>
    <x:row r="1944" spans="3:4">
      <x:c r="C1944" s="396" t="s">
        <x:v>6118</x:v>
      </x:c>
      <x:c r="D1944" s="230" t="s">
        <x:v>4958</x:v>
      </x:c>
    </x:row>
    <x:row r="1945" spans="3:4">
      <x:c r="C1945" s="396" t="s">
        <x:v>2351</x:v>
      </x:c>
      <x:c r="D1945" s="230" t="s">
        <x:v>7755</x:v>
      </x:c>
    </x:row>
    <x:row r="1946" spans="3:4">
      <x:c r="C1946" s="396" t="s">
        <x:v>4567</x:v>
      </x:c>
      <x:c r="D1946" s="230" t="s">
        <x:v>7755</x:v>
      </x:c>
    </x:row>
    <x:row r="1947" spans="3:4">
      <x:c r="C1947" s="396" t="s">
        <x:v>10822</x:v>
      </x:c>
      <x:c r="D1947" s="230" t="s">
        <x:v>7755</x:v>
      </x:c>
    </x:row>
    <x:row r="1948" spans="3:4">
      <x:c r="C1948" s="396" t="s">
        <x:v>4495</x:v>
      </x:c>
      <x:c r="D1948" s="230" t="s">
        <x:v>4958</x:v>
      </x:c>
    </x:row>
    <x:row r="1949" spans="3:4">
      <x:c r="C1949" s="396" t="s">
        <x:v>10965</x:v>
      </x:c>
      <x:c r="D1949" s="230" t="s">
        <x:v>4958</x:v>
      </x:c>
    </x:row>
    <x:row r="1950" spans="3:4">
      <x:c r="C1950" s="396" t="s">
        <x:v>1837</x:v>
      </x:c>
      <x:c r="D1950" s="230">
        <x:v>-1</x:v>
      </x:c>
    </x:row>
    <x:row r="1951" spans="1:4">
      <x:c r="A1951" s="397">
        <x:v>46204</x:v>
      </x:c>
      <x:c r="B1951" s="230" t="s">
        <x:v>7762</x:v>
      </x:c>
      <x:c r="C1951" s="396" t="s">
        <x:v>11165</x:v>
      </x:c>
      <x:c r="D1951" s="230" t="s">
        <x:v>7755</x:v>
      </x:c>
    </x:row>
    <x:row r="1952" spans="1:4">
      <x:c r="A1952" s="397">
        <x:v>46205</x:v>
      </x:c>
      <x:c r="B1952" s="230" t="s">
        <x:v>7753</x:v>
      </x:c>
      <x:c r="C1952" s="396" t="s">
        <x:v>11239</x:v>
      </x:c>
      <x:c r="D1952" s="230" t="s">
        <x:v>4958</x:v>
      </x:c>
    </x:row>
    <x:row r="1953" spans="3:4">
      <x:c r="C1953" s="396" t="s">
        <x:v>10937</x:v>
      </x:c>
      <x:c r="D1953" s="230" t="s">
        <x:v>7755</x:v>
      </x:c>
    </x:row>
    <x:row r="1954" spans="3:4">
      <x:c r="C1954" s="396" t="s">
        <x:v>10890</x:v>
      </x:c>
      <x:c r="D1954" s="230" t="s">
        <x:v>4958</x:v>
      </x:c>
    </x:row>
    <x:row r="1955" spans="3:4">
      <x:c r="C1955" s="396" t="s">
        <x:v>10977</x:v>
      </x:c>
      <x:c r="D1955" s="230" t="s">
        <x:v>4958</x:v>
      </x:c>
    </x:row>
    <x:row r="1956" spans="3:4">
      <x:c r="C1956" s="396" t="s">
        <x:v>8228</x:v>
      </x:c>
      <x:c r="D1956" s="230" t="s">
        <x:v>7755</x:v>
      </x:c>
    </x:row>
    <x:row r="1957" spans="3:4">
      <x:c r="C1957" s="396" t="s">
        <x:v>10935</x:v>
      </x:c>
      <x:c r="D1957" s="230" t="s">
        <x:v>4958</x:v>
      </x:c>
    </x:row>
    <x:row r="1958" spans="3:4">
      <x:c r="C1958" s="396" t="s">
        <x:v>11122</x:v>
      </x:c>
      <x:c r="D1958" s="230" t="s">
        <x:v>4958</x:v>
      </x:c>
    </x:row>
    <x:row r="1959" spans="3:4">
      <x:c r="C1959" s="396" t="s">
        <x:v>10935</x:v>
      </x:c>
      <x:c r="D1959" s="230" t="s">
        <x:v>7755</x:v>
      </x:c>
    </x:row>
    <x:row r="1960" spans="1:4">
      <x:c r="A1960" s="397">
        <x:v>46205</x:v>
      </x:c>
      <x:c r="B1960" s="230" t="s">
        <x:v>7753</x:v>
      </x:c>
      <x:c r="C1960" s="396" t="s">
        <x:v>11027</x:v>
      </x:c>
      <x:c r="D1960" s="230" t="s">
        <x:v>4958</x:v>
      </x:c>
    </x:row>
    <x:row r="1961" spans="1:4">
      <x:c r="A1961" s="397">
        <x:v>46206</x:v>
      </x:c>
      <x:c r="B1961" s="230" t="s">
        <x:v>7716</x:v>
      </x:c>
      <x:c r="C1961" s="396" t="s">
        <x:v>8796</x:v>
      </x:c>
      <x:c r="D1961" s="230" t="s">
        <x:v>4958</x:v>
      </x:c>
    </x:row>
    <x:row r="1962" spans="3:4">
      <x:c r="C1962" s="396" t="s">
        <x:v>11241</x:v>
      </x:c>
      <x:c r="D1962" s="230" t="s">
        <x:v>7755</x:v>
      </x:c>
    </x:row>
    <x:row r="1963" spans="3:4">
      <x:c r="C1963" s="396" t="s">
        <x:v>10991</x:v>
      </x:c>
      <x:c r="D1963" s="230" t="s">
        <x:v>4958</x:v>
      </x:c>
    </x:row>
    <x:row r="1964" spans="3:4">
      <x:c r="C1964" s="396" t="s">
        <x:v>9235</x:v>
      </x:c>
      <x:c r="D1964" s="230" t="s">
        <x:v>4958</x:v>
      </x:c>
    </x:row>
    <x:row r="1965" spans="1:4">
      <x:c r="A1965" s="397">
        <x:v>46206</x:v>
      </x:c>
      <x:c r="B1965" s="230" t="s">
        <x:v>7716</x:v>
      </x:c>
      <x:c r="C1965" s="396" t="s">
        <x:v>10986</x:v>
      </x:c>
      <x:c r="D1965" s="230" t="s">
        <x:v>7755</x:v>
      </x:c>
    </x:row>
    <x:row r="1966" spans="1:4">
      <x:c r="A1966" s="397">
        <x:v>46207</x:v>
      </x:c>
      <x:c r="B1966" s="230" t="s">
        <x:v>7734</x:v>
      </x:c>
      <x:c r="C1966" s="396" t="s">
        <x:v>10998</x:v>
      </x:c>
      <x:c r="D1966" s="230" t="s">
        <x:v>7755</x:v>
      </x:c>
    </x:row>
    <x:row r="1967" spans="3:4">
      <x:c r="C1967" s="396" t="s">
        <x:v>4694</x:v>
      </x:c>
      <x:c r="D1967" s="230" t="s">
        <x:v>7755</x:v>
      </x:c>
    </x:row>
    <x:row r="1968" spans="3:4">
      <x:c r="C1968" s="396" t="s">
        <x:v>10997</x:v>
      </x:c>
      <x:c r="D1968" s="230" t="s">
        <x:v>7755</x:v>
      </x:c>
    </x:row>
    <x:row r="1969" spans="3:4">
      <x:c r="C1969" s="396" t="s">
        <x:v>4689</x:v>
      </x:c>
      <x:c r="D1969" s="230" t="s">
        <x:v>4958</x:v>
      </x:c>
    </x:row>
    <x:row r="1970" spans="3:4">
      <x:c r="C1970" s="396" t="s">
        <x:v>6718</x:v>
      </x:c>
      <x:c r="D1970" s="230" t="s">
        <x:v>7755</x:v>
      </x:c>
    </x:row>
    <x:row r="1971" spans="3:4">
      <x:c r="C1971" s="396" t="s">
        <x:v>11090</x:v>
      </x:c>
      <x:c r="D1971" s="230" t="s">
        <x:v>4958</x:v>
      </x:c>
    </x:row>
    <x:row r="1972" spans="3:4">
      <x:c r="C1972" s="396" t="s">
        <x:v>3430</x:v>
      </x:c>
      <x:c r="D1972" s="230" t="s">
        <x:v>4958</x:v>
      </x:c>
    </x:row>
    <x:row r="1973" spans="3:4">
      <x:c r="C1973" s="396" t="s">
        <x:v>10911</x:v>
      </x:c>
      <x:c r="D1973" s="230" t="s">
        <x:v>7755</x:v>
      </x:c>
    </x:row>
    <x:row r="1974" spans="3:4">
      <x:c r="C1974" s="396" t="s">
        <x:v>6274</x:v>
      </x:c>
      <x:c r="D1974" s="230" t="s">
        <x:v>4958</x:v>
      </x:c>
    </x:row>
    <x:row r="1975" spans="3:4">
      <x:c r="C1975" s="396" t="s">
        <x:v>10978</x:v>
      </x:c>
      <x:c r="D1975" s="230" t="s">
        <x:v>4958</x:v>
      </x:c>
    </x:row>
    <x:row r="1976" spans="3:4">
      <x:c r="C1976" s="396" t="s">
        <x:v>4754</x:v>
      </x:c>
      <x:c r="D1976" s="230" t="s">
        <x:v>7755</x:v>
      </x:c>
    </x:row>
    <x:row r="1977" spans="3:4">
      <x:c r="C1977" s="396" t="s">
        <x:v>10959</x:v>
      </x:c>
      <x:c r="D1977" s="230" t="s">
        <x:v>7755</x:v>
      </x:c>
    </x:row>
    <x:row r="1978" spans="3:4">
      <x:c r="C1978" s="396" t="s">
        <x:v>6752</x:v>
      </x:c>
      <x:c r="D1978" s="230" t="s">
        <x:v>7755</x:v>
      </x:c>
    </x:row>
    <x:row r="1979" spans="1:4">
      <x:c r="A1979" s="397">
        <x:v>46207</x:v>
      </x:c>
      <x:c r="B1979" s="230" t="s">
        <x:v>7734</x:v>
      </x:c>
      <x:c r="C1979" s="396" t="s">
        <x:v>10979</x:v>
      </x:c>
      <x:c r="D1979" s="230" t="s">
        <x:v>7755</x:v>
      </x:c>
    </x:row>
    <x:row r="1980" spans="1:4">
      <x:c r="A1980" s="397">
        <x:v>46208</x:v>
      </x:c>
      <x:c r="B1980" s="230" t="s">
        <x:v>7772</x:v>
      </x:c>
      <x:c r="C1980" s="396" t="s">
        <x:v>1914</x:v>
      </x:c>
      <x:c r="D1980" s="230" t="s">
        <x:v>4958</x:v>
      </x:c>
    </x:row>
    <x:row r="1981" spans="3:4">
      <x:c r="C1981" s="396" t="s">
        <x:v>1946</x:v>
      </x:c>
      <x:c r="D1981" s="230" t="s">
        <x:v>7755</x:v>
      </x:c>
    </x:row>
    <x:row r="1982" spans="1:4">
      <x:c r="A1982" s="397">
        <x:v>46208</x:v>
      </x:c>
      <x:c r="B1982" s="230" t="s">
        <x:v>7772</x:v>
      </x:c>
      <x:c r="C1982" s="396" t="s">
        <x:v>4534</x:v>
      </x:c>
      <x:c r="D1982" s="230" t="s">
        <x:v>4958</x:v>
      </x:c>
    </x:row>
    <x:row r="1983" spans="1:4">
      <x:c r="A1983" s="397">
        <x:v>46209</x:v>
      </x:c>
      <x:c r="B1983" s="230" t="s">
        <x:v>7737</x:v>
      </x:c>
      <x:c r="C1983" s="396" t="s">
        <x:v>6733</x:v>
      </x:c>
      <x:c r="D1983" s="230" t="s">
        <x:v>7755</x:v>
      </x:c>
    </x:row>
    <x:row r="1984" spans="3:4">
      <x:c r="C1984" s="396" t="s">
        <x:v>6589</x:v>
      </x:c>
      <x:c r="D1984" s="230" t="s">
        <x:v>4958</x:v>
      </x:c>
    </x:row>
    <x:row r="1985" spans="3:4">
      <x:c r="C1985" s="396" t="s">
        <x:v>10909</x:v>
      </x:c>
      <x:c r="D1985" s="230" t="s">
        <x:v>7755</x:v>
      </x:c>
    </x:row>
    <x:row r="1986" spans="1:4">
      <x:c r="A1986" s="397">
        <x:v>46209</x:v>
      </x:c>
      <x:c r="B1986" s="230" t="s">
        <x:v>7737</x:v>
      </x:c>
      <x:c r="C1986" s="396" t="s">
        <x:v>4689</x:v>
      </x:c>
      <x:c r="D1986" s="230" t="s">
        <x:v>7755</x:v>
      </x:c>
    </x:row>
    <x:row r="1987" spans="1:4">
      <x:c r="A1987" s="397">
        <x:v>46210</x:v>
      </x:c>
      <x:c r="B1987" s="230" t="s">
        <x:v>7779</x:v>
      </x:c>
      <x:c r="C1987" s="396" t="s">
        <x:v>1944</x:v>
      </x:c>
      <x:c r="D1987" s="230" t="s">
        <x:v>7755</x:v>
      </x:c>
    </x:row>
    <x:row r="1988" spans="3:4">
      <x:c r="C1988" s="396" t="s">
        <x:v>4677</x:v>
      </x:c>
      <x:c r="D1988" s="230" t="s">
        <x:v>4958</x:v>
      </x:c>
    </x:row>
    <x:row r="1989" spans="3:4">
      <x:c r="C1989" s="396" t="s">
        <x:v>2162</x:v>
      </x:c>
      <x:c r="D1989" s="230" t="s">
        <x:v>7755</x:v>
      </x:c>
    </x:row>
    <x:row r="1990" spans="1:4">
      <x:c r="A1990" s="397">
        <x:v>46210</x:v>
      </x:c>
      <x:c r="B1990" s="230" t="s">
        <x:v>7779</x:v>
      </x:c>
      <x:c r="C1990" s="396" t="s">
        <x:v>1865</x:v>
      </x:c>
      <x:c r="D1990" s="230" t="s">
        <x:v>7755</x:v>
      </x:c>
    </x:row>
    <x:row r="1991" spans="1:4">
      <x:c r="A1991" s="397">
        <x:v>46211</x:v>
      </x:c>
      <x:c r="B1991" s="230" t="s">
        <x:v>7762</x:v>
      </x:c>
      <x:c r="C1991" s="396" t="s">
        <x:v>6944</x:v>
      </x:c>
      <x:c r="D1991" s="230" t="s">
        <x:v>4958</x:v>
      </x:c>
    </x:row>
    <x:row r="1992" spans="3:4">
      <x:c r="C1992" s="396" t="s">
        <x:v>11027</x:v>
      </x:c>
      <x:c r="D1992" s="230" t="s">
        <x:v>7755</x:v>
      </x:c>
    </x:row>
    <x:row r="1993" spans="3:4">
      <x:c r="C1993" s="396" t="s">
        <x:v>3330</x:v>
      </x:c>
      <x:c r="D1993" s="230" t="s">
        <x:v>7755</x:v>
      </x:c>
    </x:row>
    <x:row r="1994" spans="3:4">
      <x:c r="C1994" s="396" t="s">
        <x:v>3414</x:v>
      </x:c>
      <x:c r="D1994" s="230" t="s">
        <x:v>4958</x:v>
      </x:c>
    </x:row>
    <x:row r="1995" spans="3:4">
      <x:c r="C1995" s="396" t="s">
        <x:v>10955</x:v>
      </x:c>
      <x:c r="D1995" s="230" t="s">
        <x:v>4958</x:v>
      </x:c>
    </x:row>
    <x:row r="1996" spans="1:4">
      <x:c r="A1996" s="397">
        <x:v>46211</x:v>
      </x:c>
      <x:c r="B1996" s="230" t="s">
        <x:v>7762</x:v>
      </x:c>
      <x:c r="C1996" s="396" t="s">
        <x:v>11158</x:v>
      </x:c>
      <x:c r="D1996" s="230" t="s">
        <x:v>4958</x:v>
      </x:c>
    </x:row>
    <x:row r="1997" spans="1:4">
      <x:c r="A1997" s="397">
        <x:v>46212</x:v>
      </x:c>
      <x:c r="B1997" s="230" t="s">
        <x:v>7753</x:v>
      </x:c>
      <x:c r="C1997" s="396" t="s">
        <x:v>6589</x:v>
      </x:c>
      <x:c r="D1997" s="230" t="s">
        <x:v>7755</x:v>
      </x:c>
    </x:row>
    <x:row r="1998" spans="3:4">
      <x:c r="C1998" s="396" t="s">
        <x:v>10921</x:v>
      </x:c>
      <x:c r="D1998" s="230" t="s">
        <x:v>4958</x:v>
      </x:c>
    </x:row>
    <x:row r="1999" spans="3:4">
      <x:c r="C1999" s="396" t="s">
        <x:v>11070</x:v>
      </x:c>
      <x:c r="D1999" s="230" t="s">
        <x:v>7755</x:v>
      </x:c>
    </x:row>
    <x:row r="2000" spans="3:4">
      <x:c r="C2000" s="396" t="s">
        <x:v>10970</x:v>
      </x:c>
      <x:c r="D2000" s="230" t="s">
        <x:v>4958</x:v>
      </x:c>
    </x:row>
    <x:row r="2001" spans="1:4">
      <x:c r="A2001" s="397">
        <x:v>46212</x:v>
      </x:c>
      <x:c r="B2001" s="230" t="s">
        <x:v>7753</x:v>
      </x:c>
      <x:c r="C2001" s="396" t="s">
        <x:v>1938</x:v>
      </x:c>
      <x:c r="D2001" s="230" t="s">
        <x:v>4958</x:v>
      </x:c>
    </x:row>
    <x:row r="2002" spans="1:4">
      <x:c r="A2002" s="397">
        <x:v>46213</x:v>
      </x:c>
      <x:c r="B2002" s="230" t="s">
        <x:v>7716</x:v>
      </x:c>
      <x:c r="C2002" s="396" t="s">
        <x:v>10946</x:v>
      </x:c>
      <x:c r="D2002" s="230" t="s">
        <x:v>7755</x:v>
      </x:c>
    </x:row>
    <x:row r="2003" spans="3:4">
      <x:c r="C2003" s="396" t="s">
        <x:v>11055</x:v>
      </x:c>
      <x:c r="D2003" s="230" t="s">
        <x:v>4958</x:v>
      </x:c>
    </x:row>
    <x:row r="2004" spans="3:4">
      <x:c r="C2004" s="396" t="s">
        <x:v>6815</x:v>
      </x:c>
      <x:c r="D2004" s="230" t="s">
        <x:v>7755</x:v>
      </x:c>
    </x:row>
    <x:row r="2005" spans="3:4">
      <x:c r="C2005" s="396" t="s">
        <x:v>3341</x:v>
      </x:c>
      <x:c r="D2005" s="230" t="s">
        <x:v>7755</x:v>
      </x:c>
    </x:row>
    <x:row r="2006" spans="3:4">
      <x:c r="C2006" s="396" t="s">
        <x:v>6589</x:v>
      </x:c>
      <x:c r="D2006" s="230">
        <x:v>-1</x:v>
      </x:c>
    </x:row>
    <x:row r="2007" spans="1:4">
      <x:c r="A2007" s="397">
        <x:v>46213</x:v>
      </x:c>
      <x:c r="B2007" s="230" t="s">
        <x:v>7716</x:v>
      </x:c>
      <x:c r="C2007" s="396" t="s">
        <x:v>10936</x:v>
      </x:c>
      <x:c r="D2007" s="230" t="s">
        <x:v>7755</x:v>
      </x:c>
    </x:row>
    <x:row r="2008" spans="1:4">
      <x:c r="A2008" s="397">
        <x:v>46214</x:v>
      </x:c>
      <x:c r="B2008" s="230" t="s">
        <x:v>7734</x:v>
      </x:c>
      <x:c r="C2008" s="396" t="s">
        <x:v>11180</x:v>
      </x:c>
      <x:c r="D2008" s="230" t="s">
        <x:v>7755</x:v>
      </x:c>
    </x:row>
    <x:row r="2009" spans="3:4">
      <x:c r="C2009" s="396" t="s">
        <x:v>11139</x:v>
      </x:c>
      <x:c r="D2009" s="230" t="s">
        <x:v>4958</x:v>
      </x:c>
    </x:row>
    <x:row r="2010" spans="3:4">
      <x:c r="C2010" s="396" t="s">
        <x:v>6296</x:v>
      </x:c>
      <x:c r="D2010" s="230">
        <x:v>-1</x:v>
      </x:c>
    </x:row>
    <x:row r="2011" spans="3:4">
      <x:c r="C2011" s="396" t="s">
        <x:v>6086</x:v>
      </x:c>
      <x:c r="D2011" s="230">
        <x:v>-1</x:v>
      </x:c>
    </x:row>
    <x:row r="2012" spans="1:4">
      <x:c r="A2012" s="397">
        <x:v>46214</x:v>
      </x:c>
      <x:c r="B2012" s="230" t="s">
        <x:v>7734</x:v>
      </x:c>
      <x:c r="C2012" s="396" t="s">
        <x:v>10997</x:v>
      </x:c>
      <x:c r="D2012" s="230">
        <x:v>-1</x:v>
      </x:c>
    </x:row>
    <x:row r="2013" spans="1:4">
      <x:c r="A2013" s="397">
        <x:v>46215</x:v>
      </x:c>
      <x:c r="B2013" s="230" t="s">
        <x:v>7772</x:v>
      </x:c>
      <x:c r="C2013" s="396" t="s">
        <x:v>11002</x:v>
      </x:c>
      <x:c r="D2013" s="230" t="s">
        <x:v>4958</x:v>
      </x:c>
    </x:row>
    <x:row r="2014" spans="3:4">
      <x:c r="C2014" s="396" t="s">
        <x:v>4683</x:v>
      </x:c>
      <x:c r="D2014" s="230">
        <x:v>-1</x:v>
      </x:c>
    </x:row>
    <x:row r="2015" spans="3:4">
      <x:c r="C2015" s="396" t="s">
        <x:v>4694</x:v>
      </x:c>
      <x:c r="D2015" s="230">
        <x:v>-1</x:v>
      </x:c>
    </x:row>
    <x:row r="2016" spans="3:4">
      <x:c r="C2016" s="396" t="s">
        <x:v>1886</x:v>
      </x:c>
      <x:c r="D2016" s="230" t="s">
        <x:v>4958</x:v>
      </x:c>
    </x:row>
    <x:row r="2017" spans="3:4">
      <x:c r="C2017" s="396" t="s">
        <x:v>11239</x:v>
      </x:c>
      <x:c r="D2017" s="230" t="s">
        <x:v>7755</x:v>
      </x:c>
    </x:row>
    <x:row r="2018" spans="3:4">
      <x:c r="C2018" s="396" t="s">
        <x:v>11153</x:v>
      </x:c>
      <x:c r="D2018" s="230" t="s">
        <x:v>4958</x:v>
      </x:c>
    </x:row>
    <x:row r="2019" spans="3:4">
      <x:c r="C2019" s="396" t="s">
        <x:v>10980</x:v>
      </x:c>
      <x:c r="D2019" s="230" t="s">
        <x:v>7755</x:v>
      </x:c>
    </x:row>
    <x:row r="2020" spans="3:4">
      <x:c r="C2020" s="396" t="s">
        <x:v>10896</x:v>
      </x:c>
      <x:c r="D2020" s="230" t="s">
        <x:v>4958</x:v>
      </x:c>
    </x:row>
    <x:row r="2021" spans="3:4">
      <x:c r="C2021" s="396" t="s">
        <x:v>3343</x:v>
      </x:c>
      <x:c r="D2021" s="230" t="s">
        <x:v>4958</x:v>
      </x:c>
    </x:row>
    <x:row r="2022" spans="3:4">
      <x:c r="C2022" s="396" t="s">
        <x:v>3251</x:v>
      </x:c>
      <x:c r="D2022" s="230" t="s">
        <x:v>4958</x:v>
      </x:c>
    </x:row>
    <x:row r="2023" spans="3:4">
      <x:c r="C2023" s="396" t="s">
        <x:v>10979</x:v>
      </x:c>
      <x:c r="D2023" s="230">
        <x:v>-2</x:v>
      </x:c>
    </x:row>
    <x:row r="2024" spans="1:4">
      <x:c r="A2024" s="397">
        <x:v>46215</x:v>
      </x:c>
      <x:c r="B2024" s="230" t="s">
        <x:v>7772</x:v>
      </x:c>
      <x:c r="C2024" s="396" t="s">
        <x:v>4643</x:v>
      </x:c>
      <x:c r="D2024" s="230" t="s">
        <x:v>7755</x:v>
      </x:c>
    </x:row>
    <x:row r="2025" spans="1:4">
      <x:c r="A2025" s="397">
        <x:v>46216</x:v>
      </x:c>
      <x:c r="B2025" s="230" t="s">
        <x:v>7737</x:v>
      </x:c>
      <x:c r="C2025" s="396" t="s">
        <x:v>6627</x:v>
      </x:c>
      <x:c r="D2025" s="230" t="s">
        <x:v>7755</x:v>
      </x:c>
    </x:row>
    <x:row r="2026" spans="3:4">
      <x:c r="C2026" s="396" t="s">
        <x:v>4699</x:v>
      </x:c>
      <x:c r="D2026" s="230" t="s">
        <x:v>7755</x:v>
      </x:c>
    </x:row>
    <x:row r="2027" spans="1:4">
      <x:c r="A2027" s="397">
        <x:v>46216</x:v>
      </x:c>
      <x:c r="B2027" s="230" t="s">
        <x:v>7737</x:v>
      </x:c>
      <x:c r="C2027" s="396" t="s">
        <x:v>11139</x:v>
      </x:c>
      <x:c r="D2027" s="230" t="s">
        <x:v>7755</x:v>
      </x:c>
    </x:row>
    <x:row r="2028" spans="1:4">
      <x:c r="A2028" s="397">
        <x:v>46217</x:v>
      </x:c>
      <x:c r="B2028" s="230" t="s">
        <x:v>7779</x:v>
      </x:c>
      <x:c r="C2028" s="396" t="s">
        <x:v>10988</x:v>
      </x:c>
      <x:c r="D2028" s="230" t="s">
        <x:v>4958</x:v>
      </x:c>
    </x:row>
    <x:row r="2029" spans="3:4">
      <x:c r="C2029" s="396" t="s">
        <x:v>2277</x:v>
      </x:c>
      <x:c r="D2029" s="230" t="s">
        <x:v>7755</x:v>
      </x:c>
    </x:row>
    <x:row r="2030" spans="3:4">
      <x:c r="C2030" s="396" t="s">
        <x:v>6661</x:v>
      </x:c>
      <x:c r="D2030" s="230" t="s">
        <x:v>4958</x:v>
      </x:c>
    </x:row>
    <x:row r="2031" spans="1:4">
      <x:c r="A2031" s="397">
        <x:v>46217</x:v>
      </x:c>
      <x:c r="B2031" s="230" t="s">
        <x:v>7779</x:v>
      </x:c>
      <x:c r="C2031" s="396" t="s">
        <x:v>4316</x:v>
      </x:c>
      <x:c r="D2031" s="230" t="s">
        <x:v>4958</x:v>
      </x:c>
    </x:row>
    <x:row r="2032" spans="1:4">
      <x:c r="A2032" s="397">
        <x:v>46218</x:v>
      </x:c>
      <x:c r="B2032" s="230" t="s">
        <x:v>7762</x:v>
      </x:c>
      <x:c r="C2032" s="396" t="s">
        <x:v>11018</x:v>
      </x:c>
      <x:c r="D2032" s="230" t="s">
        <x:v>4958</x:v>
      </x:c>
    </x:row>
    <x:row r="2033" spans="3:4">
      <x:c r="C2033" s="396" t="s">
        <x:v>9394</x:v>
      </x:c>
      <x:c r="D2033" s="230" t="s">
        <x:v>4958</x:v>
      </x:c>
    </x:row>
    <x:row r="2034" spans="3:4">
      <x:c r="C2034" s="396" t="s">
        <x:v>3448</x:v>
      </x:c>
      <x:c r="D2034" s="230" t="s">
        <x:v>4958</x:v>
      </x:c>
    </x:row>
    <x:row r="2035" spans="1:4">
      <x:c r="A2035" s="397">
        <x:v>46218</x:v>
      </x:c>
      <x:c r="B2035" s="230" t="s">
        <x:v>7762</x:v>
      </x:c>
      <x:c r="C2035" s="396" t="s">
        <x:v>6599</x:v>
      </x:c>
      <x:c r="D2035" s="230" t="s">
        <x:v>4958</x:v>
      </x:c>
    </x:row>
    <x:row r="2036" spans="1:4">
      <x:c r="A2036" s="397">
        <x:v>46219</x:v>
      </x:c>
      <x:c r="B2036" s="230" t="s">
        <x:v>7753</x:v>
      </x:c>
      <x:c r="C2036" s="396" t="s">
        <x:v>11131</x:v>
      </x:c>
      <x:c r="D2036" s="230" t="s">
        <x:v>4958</x:v>
      </x:c>
    </x:row>
    <x:row r="2037" spans="3:4">
      <x:c r="C2037" s="396" t="s">
        <x:v>9311</x:v>
      </x:c>
      <x:c r="D2037" s="230" t="s">
        <x:v>7755</x:v>
      </x:c>
    </x:row>
    <x:row r="2038" spans="3:4">
      <x:c r="C2038" s="396" t="s">
        <x:v>6661</x:v>
      </x:c>
      <x:c r="D2038" s="230" t="s">
        <x:v>7755</x:v>
      </x:c>
    </x:row>
    <x:row r="2039" spans="3:4">
      <x:c r="C2039" s="396" t="s">
        <x:v>6231</x:v>
      </x:c>
      <x:c r="D2039" s="230" t="s">
        <x:v>7755</x:v>
      </x:c>
    </x:row>
    <x:row r="2040" spans="3:4">
      <x:c r="C2040" s="396" t="s">
        <x:v>10921</x:v>
      </x:c>
      <x:c r="D2040" s="230" t="s">
        <x:v>7755</x:v>
      </x:c>
    </x:row>
    <x:row r="2041" spans="1:4">
      <x:c r="A2041" s="397">
        <x:v>46219</x:v>
      </x:c>
      <x:c r="B2041" s="230" t="s">
        <x:v>7753</x:v>
      </x:c>
      <x:c r="C2041" s="396" t="s">
        <x:v>9890</x:v>
      </x:c>
      <x:c r="D2041" s="230" t="s">
        <x:v>4958</x:v>
      </x:c>
    </x:row>
    <x:row r="2042" spans="1:4">
      <x:c r="A2042" s="397">
        <x:v>46220</x:v>
      </x:c>
      <x:c r="B2042" s="230" t="s">
        <x:v>7716</x:v>
      </x:c>
      <x:c r="C2042" s="396" t="s">
        <x:v>1898</x:v>
      </x:c>
      <x:c r="D2042" s="230" t="s">
        <x:v>4958</x:v>
      </x:c>
    </x:row>
    <x:row r="2043" spans="3:4">
      <x:c r="C2043" s="396" t="s">
        <x:v>382</x:v>
      </x:c>
      <x:c r="D2043" s="230" t="s">
        <x:v>4958</x:v>
      </x:c>
    </x:row>
    <x:row r="2044" spans="3:4">
      <x:c r="C2044" s="396" t="s">
        <x:v>3245</x:v>
      </x:c>
      <x:c r="D2044" s="230" t="s">
        <x:v>4958</x:v>
      </x:c>
    </x:row>
    <x:row r="2045" spans="1:4">
      <x:c r="A2045" s="397">
        <x:v>46220</x:v>
      </x:c>
      <x:c r="B2045" s="230" t="s">
        <x:v>7716</x:v>
      </x:c>
      <x:c r="C2045" s="396" t="s">
        <x:v>3247</x:v>
      </x:c>
      <x:c r="D2045" s="230">
        <x:v>-2</x:v>
      </x:c>
    </x:row>
    <x:row r="2046" spans="1:4">
      <x:c r="A2046" s="397">
        <x:v>46221</x:v>
      </x:c>
      <x:c r="B2046" s="230" t="s">
        <x:v>7734</x:v>
      </x:c>
      <x:c r="C2046" s="396" t="s">
        <x:v>9526</x:v>
      </x:c>
      <x:c r="D2046" s="230" t="s">
        <x:v>4958</x:v>
      </x:c>
    </x:row>
    <x:row r="2047" spans="3:4">
      <x:c r="C2047" s="396" t="s">
        <x:v>3251</x:v>
      </x:c>
      <x:c r="D2047" s="230" t="s">
        <x:v>7755</x:v>
      </x:c>
    </x:row>
    <x:row r="2048" spans="3:4">
      <x:c r="C2048" s="396" t="s">
        <x:v>11177</x:v>
      </x:c>
      <x:c r="D2048" s="230" t="s">
        <x:v>7755</x:v>
      </x:c>
    </x:row>
    <x:row r="2049" spans="3:4">
      <x:c r="C2049" s="396" t="s">
        <x:v>1856</x:v>
      </x:c>
      <x:c r="D2049" s="230" t="s">
        <x:v>4958</x:v>
      </x:c>
    </x:row>
    <x:row r="2050" spans="1:4">
      <x:c r="A2050" s="397">
        <x:v>46221</x:v>
      </x:c>
      <x:c r="B2050" s="230" t="s">
        <x:v>7734</x:v>
      </x:c>
      <x:c r="C2050" s="396" t="s">
        <x:v>9340</x:v>
      </x:c>
      <x:c r="D2050" s="230" t="s">
        <x:v>4958</x:v>
      </x:c>
    </x:row>
    <x:row r="2051" spans="1:4">
      <x:c r="A2051" s="397">
        <x:v>46222</x:v>
      </x:c>
      <x:c r="B2051" s="230" t="s">
        <x:v>7772</x:v>
      </x:c>
      <x:c r="C2051" s="396" t="s">
        <x:v>10977</x:v>
      </x:c>
      <x:c r="D2051" s="230" t="s">
        <x:v>7755</x:v>
      </x:c>
    </x:row>
    <x:row r="2052" spans="3:4">
      <x:c r="C2052" s="396" t="s">
        <x:v>6146</x:v>
      </x:c>
      <x:c r="D2052" s="230" t="s">
        <x:v>4958</x:v>
      </x:c>
    </x:row>
    <x:row r="2053" spans="3:4">
      <x:c r="C2053" s="396" t="s">
        <x:v>6146</x:v>
      </x:c>
      <x:c r="D2053" s="230" t="s">
        <x:v>7755</x:v>
      </x:c>
    </x:row>
    <x:row r="2054" spans="3:4">
      <x:c r="C2054" s="396" t="s">
        <x:v>9308</x:v>
      </x:c>
      <x:c r="D2054" s="230" t="s">
        <x:v>4958</x:v>
      </x:c>
    </x:row>
    <x:row r="2055" spans="1:4">
      <x:c r="A2055" s="397">
        <x:v>46222</x:v>
      </x:c>
      <x:c r="B2055" s="230" t="s">
        <x:v>7772</x:v>
      </x:c>
      <x:c r="C2055" s="396" t="s">
        <x:v>9912</x:v>
      </x:c>
      <x:c r="D2055" s="230" t="s">
        <x:v>4958</x:v>
      </x:c>
    </x:row>
    <x:row r="2056" spans="1:4">
      <x:c r="A2056" s="397">
        <x:v>46223</x:v>
      </x:c>
      <x:c r="B2056" s="230" t="s">
        <x:v>7737</x:v>
      </x:c>
      <x:c r="C2056" s="396" t="s">
        <x:v>4658</x:v>
      </x:c>
      <x:c r="D2056" s="230" t="s">
        <x:v>4958</x:v>
      </x:c>
    </x:row>
    <x:row r="2057" spans="3:4">
      <x:c r="C2057" s="396" t="s">
        <x:v>1856</x:v>
      </x:c>
      <x:c r="D2057" s="230" t="s">
        <x:v>7755</x:v>
      </x:c>
    </x:row>
    <x:row r="2058" spans="3:4">
      <x:c r="C2058" s="396" t="s">
        <x:v>382</x:v>
      </x:c>
      <x:c r="D2058" s="230" t="s">
        <x:v>7755</x:v>
      </x:c>
    </x:row>
    <x:row r="2059" spans="3:4">
      <x:c r="C2059" s="396" t="s">
        <x:v>11578</x:v>
      </x:c>
      <x:c r="D2059" s="230" t="s">
        <x:v>7755</x:v>
      </x:c>
    </x:row>
    <x:row r="2060" spans="3:4">
      <x:c r="C2060" s="396" t="s">
        <x:v>9315</x:v>
      </x:c>
      <x:c r="D2060" s="230" t="s">
        <x:v>4958</x:v>
      </x:c>
    </x:row>
    <x:row r="2061" spans="3:4">
      <x:c r="C2061" s="396" t="s">
        <x:v>12444</x:v>
      </x:c>
      <x:c r="D2061" s="230" t="s">
        <x:v>7755</x:v>
      </x:c>
    </x:row>
    <x:row r="2062" spans="1:4">
      <x:c r="A2062" s="397">
        <x:v>46223</x:v>
      </x:c>
      <x:c r="B2062" s="230" t="s">
        <x:v>7737</x:v>
      </x:c>
      <x:c r="C2062" s="396" t="s">
        <x:v>12445</x:v>
      </x:c>
      <x:c r="D2062" s="230" t="s">
        <x:v>4958</x:v>
      </x:c>
    </x:row>
    <x:row r="2063" spans="1:4">
      <x:c r="A2063" s="397">
        <x:v>46224</x:v>
      </x:c>
      <x:c r="B2063" s="230" t="s">
        <x:v>7779</x:v>
      </x:c>
      <x:c r="C2063" s="396" t="s">
        <x:v>9327</x:v>
      </x:c>
      <x:c r="D2063" s="230" t="s">
        <x:v>7755</x:v>
      </x:c>
    </x:row>
    <x:row r="2064" spans="3:4">
      <x:c r="C2064" s="396" t="s">
        <x:v>11060</x:v>
      </x:c>
      <x:c r="D2064" s="230" t="s">
        <x:v>4958</x:v>
      </x:c>
    </x:row>
    <x:row r="2065" spans="3:4">
      <x:c r="C2065" s="396" t="s">
        <x:v>4632</x:v>
      </x:c>
      <x:c r="D2065" s="230" t="s">
        <x:v>4958</x:v>
      </x:c>
    </x:row>
  </x:sheetData>
  <x:dataValidations count="1">
    <x:dataValidation type="list" operator="equal" allowBlank="1" showInputMessage="1" showErrorMessage="1" sqref="F1820:F1822 F1801:F1803 F1735:F1737 F1730:F1732 F1723:F1727 F1717:F1717 F1693:F1715 F1662:F1675 F1657:F1660 F1610:F1618 F1593:F1597 F1567:F1568 F1553:F1560 F1547:F1550 F1542:F1545 F1533:F1540 F1510:F1515 F1498:F1500 F1489:F1495 F1453:F1457 F1450:F1451 F1402:F1444 F1393:F1394 F1320:F1347 F1313:F1317 F1303:F1304 F1219:F1230 F1231:H1232 F1183:F1214 F1216:F1217 F1170:F1181 F1135:F1168 F1117:F1130 F1082:F1082 F1079:H1081 F1074:F1075 F1072:H1073 F1037:F1071 F851:F885 F821:F840 F789:F819 F762:F763 F566:F731 F545:F554 F483:F543 F434:F438 F326:F353 F56:F126 F128:F129 F132:F258 F260:F309 F317:F324 F355:F360 F367:F431 F446:F446 F449:F481 F556:F564 F733:F738 F740:F747 F749:F760 F765:F774 F776:F782 F784:F787 F842:F849 F887:F931 F933:F947 F949:F967 F969:F982 F984:F1035 F1076:H1076 F1077:F1078 I1088:J1097 J1086:J1087 F1083:H1087 F1088:F1115 F1132:F1133 J1233:J1234 F1233:F1301 F1306:F1307 F1309:F1311 F1349:F1373 F1375:F1391 F1396:F1400 F1448:F1448 F1467:F1476 F1479:F1483 F1486:F1487 F1502:F1504 F1507:F1508 F1517:F1526 F1528:F1531 F1564:F1565 F1570:F1577 F1579:F1579 F1581:F1581 F1583:F1590 F1599:F1603 F1606:F1608 F1620:F1634 F1637:F1641 F1643:F1645 F1647:F1649 F1651:F1655 F1677:F1685 F1688:F1691 F1719:F1721 F1739:F1752 F1797:F1799 F1771:F1781 F1761:F1761 F1754:F1754 F1756:F1759 F1763:F1769 F1783:F1795 F1812:F1812 F1815:F1816 F1806:F1810 F1824:F1826 F1828:F1832">
      <x:formula1>"Earring,Necklace,Bangle,Bracelet,Ring,Anklet,Etc"</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8"/>
  <x:dimension ref="A1:J218"/>
  <x:sheetViews>
    <x:sheetView topLeftCell="A184" zoomScaleNormal="100" zoomScaleSheetLayoutView="75" workbookViewId="0">
      <x:selection activeCell="C209" activeCellId="0" sqref="C209:C209"/>
    </x:sheetView>
  </x:sheetViews>
  <x:sheetFormatPr defaultColWidth="9.00390625" defaultRowHeight="16.399999999999999"/>
  <x:cols>
    <x:col min="1" max="3" width="9.00390625" style="100" bestFit="1" customWidth="1"/>
    <x:col min="4" max="4" width="9.00390625" style="100" customWidth="1"/>
    <x:col min="5" max="5" width="9.00390625" style="100" bestFit="1" customWidth="1"/>
    <x:col min="6" max="6" width="5.77734375" style="230" customWidth="1"/>
    <x:col min="7" max="7" width="9.00390625" style="100" bestFit="1" customWidth="1"/>
    <x:col min="8" max="8" width="9.00390625" style="98" bestFit="1" customWidth="1"/>
    <x:col min="9" max="9" width="9.00390625" style="100" bestFit="1" customWidth="1"/>
    <x:col min="10" max="10" width="9.00390625" style="79" bestFit="1" customWidth="1"/>
  </x:cols>
  <x:sheetData>
    <x:row r="1" spans="1:8">
      <x:c r="A1" s="100" t="s">
        <x:v>1172</x:v>
      </x:c>
      <x:c r="B1" s="100" t="s">
        <x:v>7076</x:v>
      </x:c>
      <x:c r="C1" s="100" t="s">
        <x:v>7756</x:v>
      </x:c>
      <x:c r="D1" s="100" t="s">
        <x:v>7773</x:v>
      </x:c>
      <x:c r="E1" s="100" t="s">
        <x:v>7699</x:v>
      </x:c>
      <x:c r="F1" s="230" t="s">
        <x:v>7715</x:v>
      </x:c>
      <x:c r="G1" s="100" t="s">
        <x:v>7728</x:v>
      </x:c>
      <x:c r="H1" s="98" t="s">
        <x:v>7709</x:v>
      </x:c>
    </x:row>
    <x:row r="2" spans="1:9">
      <x:c r="A2" s="198">
        <x:v>46023</x:v>
      </x:c>
      <x:c r="B2" s="100">
        <x:v>6135</x:v>
      </x:c>
      <x:c r="C2" s="100">
        <x:v>351</x:v>
      </x:c>
      <x:c r="D2" s="1262">
        <x:f>C2/B2</x:f>
        <x:v>0.057212713936430321</x:v>
      </x:c>
      <x:c r="E2" s="100">
        <x:v>5784</x:v>
      </x:c>
      <x:c r="F2" s="230">
        <x:v>22</x:v>
      </x:c>
      <x:c r="G2" s="100">
        <x:v>1694</x:v>
      </x:c>
      <x:c r="H2" s="188">
        <x:v>4110</x:v>
      </x:c>
      <x:c r="I2" s="100">
        <x:f>H2+G2</x:f>
        <x:v>5804</x:v>
      </x:c>
    </x:row>
    <x:row r="3" spans="1:9">
      <x:c r="A3" s="198">
        <x:v>46024</x:v>
      </x:c>
      <x:c r="B3" s="100">
        <x:v>6000</x:v>
      </x:c>
      <x:c r="C3" s="100">
        <x:v>444</x:v>
      </x:c>
      <x:c r="D3" s="1262">
        <x:f>C3/B3</x:f>
        <x:v>0.073999999999999999</x:v>
      </x:c>
      <x:c r="E3" s="100">
        <x:v>5556</x:v>
      </x:c>
      <x:c r="F3" s="230">
        <x:v>14</x:v>
      </x:c>
      <x:c r="G3" s="100">
        <x:v>693</x:v>
      </x:c>
      <x:c r="H3" s="98">
        <x:v>4863</x:v>
      </x:c>
      <x:c r="I3" s="100">
        <x:f t="shared" ref="I3:I33" si="0">H3+G3</x:f>
        <x:v>5556</x:v>
      </x:c>
    </x:row>
    <x:row r="4" spans="1:9">
      <x:c r="A4" s="198">
        <x:v>46025</x:v>
      </x:c>
      <x:c r="B4" s="100">
        <x:v>3320</x:v>
      </x:c>
      <x:c r="C4" s="100">
        <x:v>192</x:v>
      </x:c>
      <x:c r="D4" s="1262">
        <x:f>C4/B4</x:f>
        <x:v>0.057831325301204821</x:v>
      </x:c>
      <x:c r="E4" s="100">
        <x:v>3128</x:v>
      </x:c>
      <x:c r="F4" s="230">
        <x:v>13</x:v>
      </x:c>
      <x:c r="G4" s="100">
        <x:v>1042</x:v>
      </x:c>
      <x:c r="H4" s="98">
        <x:v>2086</x:v>
      </x:c>
      <x:c r="I4" s="100">
        <x:f t="shared" si="0"/>
        <x:v>3128</x:v>
      </x:c>
    </x:row>
    <x:row r="5" spans="1:9">
      <x:c r="A5" s="198">
        <x:v>46026</x:v>
      </x:c>
      <x:c r="B5" s="100">
        <x:v>1320</x:v>
      </x:c>
      <x:c r="C5" s="100">
        <x:v>46</x:v>
      </x:c>
      <x:c r="D5" s="1262">
        <x:f>C5/B5</x:f>
        <x:v>0.034848484848484851</x:v>
      </x:c>
      <x:c r="E5" s="100">
        <x:v>1274</x:v>
      </x:c>
      <x:c r="F5" s="230">
        <x:v>4</x:v>
      </x:c>
      <x:c r="G5" s="100">
        <x:v>171</x:v>
      </x:c>
      <x:c r="H5" s="98">
        <x:v>1103</x:v>
      </x:c>
      <x:c r="I5" s="100">
        <x:f t="shared" si="0"/>
        <x:v>1274</x:v>
      </x:c>
    </x:row>
    <x:row r="6" spans="1:9">
      <x:c r="A6" s="198">
        <x:v>46027</x:v>
      </x:c>
      <x:c r="B6" s="100">
        <x:v>1000</x:v>
      </x:c>
      <x:c r="C6" s="100">
        <x:v>46</x:v>
      </x:c>
      <x:c r="D6" s="1262">
        <x:f>C6/B6</x:f>
        <x:v>0.045999999999999996</x:v>
      </x:c>
      <x:c r="E6" s="100">
        <x:v>954</x:v>
      </x:c>
      <x:c r="F6" s="230">
        <x:v>4</x:v>
      </x:c>
      <x:c r="G6" s="100">
        <x:v>153</x:v>
      </x:c>
      <x:c r="H6" s="98">
        <x:v>801</x:v>
      </x:c>
      <x:c r="I6" s="100">
        <x:f t="shared" si="0"/>
        <x:v>954</x:v>
      </x:c>
    </x:row>
    <x:row r="7" spans="1:9">
      <x:c r="A7" s="198">
        <x:v>46028</x:v>
      </x:c>
      <x:c r="B7" s="100">
        <x:v>2000</x:v>
      </x:c>
      <x:c r="C7" s="100">
        <x:v>146</x:v>
      </x:c>
      <x:c r="D7" s="1262">
        <x:f>C7/B7</x:f>
        <x:v>0.072999999999999998</x:v>
      </x:c>
      <x:c r="E7" s="100">
        <x:v>1854</x:v>
      </x:c>
      <x:c r="F7" s="230">
        <x:v>8</x:v>
      </x:c>
      <x:c r="G7" s="100">
        <x:v>495</x:v>
      </x:c>
      <x:c r="H7" s="98">
        <x:v>1359</x:v>
      </x:c>
      <x:c r="I7" s="100">
        <x:f t="shared" si="0"/>
        <x:v>1854</x:v>
      </x:c>
    </x:row>
    <x:row r="8" spans="1:9">
      <x:c r="A8" s="198">
        <x:v>46029</x:v>
      </x:c>
      <x:c r="B8" s="100">
        <x:v>2900</x:v>
      </x:c>
      <x:c r="C8" s="100">
        <x:v>50</x:v>
      </x:c>
      <x:c r="D8" s="1262">
        <x:f>C8/B8</x:f>
        <x:v>0.017241379310344827</x:v>
      </x:c>
      <x:c r="E8" s="100">
        <x:v>2850</x:v>
      </x:c>
      <x:c r="F8" s="230">
        <x:v>10</x:v>
      </x:c>
      <x:c r="G8" s="100">
        <x:v>300</x:v>
      </x:c>
      <x:c r="H8" s="98">
        <x:v>2550</x:v>
      </x:c>
      <x:c r="I8" s="100">
        <x:f t="shared" si="0"/>
        <x:v>2850</x:v>
      </x:c>
    </x:row>
    <x:row r="9" spans="1:9">
      <x:c r="A9" s="198">
        <x:v>46030</x:v>
      </x:c>
      <x:c r="B9" s="100">
        <x:v>2830</x:v>
      </x:c>
      <x:c r="C9" s="100">
        <x:v>60</x:v>
      </x:c>
      <x:c r="D9" s="1262">
        <x:f>C9/B9</x:f>
        <x:v>0.021201413427561839</x:v>
      </x:c>
      <x:c r="E9" s="100">
        <x:v>2770</x:v>
      </x:c>
      <x:c r="F9" s="230">
        <x:v>11</x:v>
      </x:c>
      <x:c r="G9" s="100">
        <x:v>786</x:v>
      </x:c>
      <x:c r="H9" s="98">
        <x:v>1984</x:v>
      </x:c>
      <x:c r="I9" s="100">
        <x:f t="shared" si="0"/>
        <x:v>2770</x:v>
      </x:c>
    </x:row>
    <x:row r="10" spans="1:9">
      <x:c r="A10" s="198">
        <x:v>46031</x:v>
      </x:c>
      <x:c r="B10" s="100">
        <x:v>1370</x:v>
      </x:c>
      <x:c r="C10" s="100">
        <x:v>26</x:v>
      </x:c>
      <x:c r="D10" s="1262">
        <x:f>C10/B10</x:f>
        <x:v>0.018978102189781021</x:v>
      </x:c>
      <x:c r="E10" s="100">
        <x:v>1344</x:v>
      </x:c>
      <x:c r="F10" s="230">
        <x:v>8</x:v>
      </x:c>
      <x:c r="G10" s="100">
        <x:v>300</x:v>
      </x:c>
      <x:c r="H10" s="98">
        <x:v>1044</x:v>
      </x:c>
      <x:c r="I10" s="100">
        <x:f t="shared" si="0"/>
        <x:v>1344</x:v>
      </x:c>
    </x:row>
    <x:row r="11" spans="1:9">
      <x:c r="A11" s="198">
        <x:v>46032</x:v>
      </x:c>
      <x:c r="B11" s="100">
        <x:v>3735</x:v>
      </x:c>
      <x:c r="C11" s="100">
        <x:v>145</x:v>
      </x:c>
      <x:c r="D11" s="1262">
        <x:f>C11/B11</x:f>
        <x:v>0.038821954484605084</x:v>
      </x:c>
      <x:c r="E11" s="100">
        <x:v>3590</x:v>
      </x:c>
      <x:c r="F11" s="230">
        <x:v>11</x:v>
      </x:c>
      <x:c r="G11" s="100">
        <x:v>405</x:v>
      </x:c>
      <x:c r="H11" s="98">
        <x:v>3185</x:v>
      </x:c>
      <x:c r="I11" s="100">
        <x:f t="shared" si="0"/>
        <x:v>3590</x:v>
      </x:c>
    </x:row>
    <x:row r="12" spans="1:9">
      <x:c r="A12" s="198">
        <x:v>46033</x:v>
      </x:c>
      <x:c r="B12" s="100">
        <x:v>2135</x:v>
      </x:c>
      <x:c r="C12" s="100">
        <x:v>116</x:v>
      </x:c>
      <x:c r="D12" s="1262">
        <x:f>C12/B12</x:f>
        <x:v>0.054332552693208434</x:v>
      </x:c>
      <x:c r="E12" s="100">
        <x:v>2019</x:v>
      </x:c>
      <x:c r="F12" s="230">
        <x:v>7</x:v>
      </x:c>
      <x:c r="G12" s="100">
        <x:v>255</x:v>
      </x:c>
      <x:c r="H12" s="98">
        <x:v>1764</x:v>
      </x:c>
      <x:c r="I12" s="100">
        <x:f t="shared" si="0"/>
        <x:v>2019</x:v>
      </x:c>
    </x:row>
    <x:row r="13" spans="1:9">
      <x:c r="A13" s="198">
        <x:v>46034</x:v>
      </x:c>
      <x:c r="B13" s="100">
        <x:v>1265</x:v>
      </x:c>
      <x:c r="C13" s="100">
        <x:v>130</x:v>
      </x:c>
      <x:c r="D13" s="1262">
        <x:f t="shared" ref="D13:D33" si="1">C13/B13</x:f>
        <x:v>0.10276679841897234</x:v>
      </x:c>
      <x:c r="E13" s="100">
        <x:v>1135</x:v>
      </x:c>
      <x:c r="F13" s="230">
        <x:v>4</x:v>
      </x:c>
      <x:c r="G13" s="100">
        <x:v>288</x:v>
      </x:c>
      <x:c r="H13" s="98">
        <x:v>847</x:v>
      </x:c>
      <x:c r="I13" s="100">
        <x:f t="shared" si="0"/>
        <x:v>1135</x:v>
      </x:c>
    </x:row>
    <x:row r="14" spans="1:9">
      <x:c r="A14" s="198">
        <x:v>46035</x:v>
      </x:c>
      <x:c r="B14" s="100">
        <x:v>1940</x:v>
      </x:c>
      <x:c r="C14" s="100">
        <x:v>168</x:v>
      </x:c>
      <x:c r="D14" s="1262">
        <x:f t="shared" si="1"/>
        <x:v>0.086597938144329895</x:v>
      </x:c>
      <x:c r="E14" s="100">
        <x:v>1172</x:v>
      </x:c>
      <x:c r="F14" s="230">
        <x:v>7</x:v>
      </x:c>
      <x:c r="G14" s="100">
        <x:v>331</x:v>
      </x:c>
      <x:c r="H14" s="98">
        <x:v>1441</x:v>
      </x:c>
      <x:c r="I14" s="99">
        <x:f t="shared" si="0"/>
        <x:v>1772</x:v>
      </x:c>
    </x:row>
    <x:row r="15" spans="1:9">
      <x:c r="A15" s="198">
        <x:v>46036</x:v>
      </x:c>
      <x:c r="B15" s="100">
        <x:v>790</x:v>
      </x:c>
      <x:c r="C15" s="100">
        <x:v>0</x:v>
      </x:c>
      <x:c r="D15" s="1262">
        <x:f t="shared" si="1"/>
        <x:v>0</x:v>
      </x:c>
      <x:c r="E15" s="100">
        <x:v>790</x:v>
      </x:c>
      <x:c r="F15" s="230">
        <x:v>4</x:v>
      </x:c>
      <x:c r="G15" s="100">
        <x:v>0</x:v>
      </x:c>
      <x:c r="H15" s="98">
        <x:v>790</x:v>
      </x:c>
      <x:c r="I15" s="99">
        <x:f t="shared" si="0"/>
        <x:v>790</x:v>
      </x:c>
    </x:row>
    <x:row r="16" spans="1:9">
      <x:c r="A16" s="198">
        <x:v>46037</x:v>
      </x:c>
      <x:c r="B16" s="100">
        <x:v>2100</x:v>
      </x:c>
      <x:c r="C16" s="100">
        <x:v>268</x:v>
      </x:c>
      <x:c r="D16" s="1262">
        <x:f t="shared" si="1"/>
        <x:v>0.12761904761904763</x:v>
      </x:c>
      <x:c r="E16" s="100">
        <x:v>1832</x:v>
      </x:c>
      <x:c r="F16" s="230">
        <x:v>3</x:v>
      </x:c>
      <x:c r="G16" s="100">
        <x:v>0</x:v>
      </x:c>
      <x:c r="H16" s="98">
        <x:v>1832</x:v>
      </x:c>
      <x:c r="I16" s="99">
        <x:f t="shared" si="0"/>
        <x:v>1832</x:v>
      </x:c>
    </x:row>
    <x:row r="17" spans="1:9">
      <x:c r="A17" s="198">
        <x:v>46038</x:v>
      </x:c>
      <x:c r="B17" s="100">
        <x:v>1050</x:v>
      </x:c>
      <x:c r="C17" s="100">
        <x:v>87</x:v>
      </x:c>
      <x:c r="D17" s="1262">
        <x:f t="shared" si="1"/>
        <x:v>0.082857142857142851</x:v>
      </x:c>
      <x:c r="E17" s="100">
        <x:v>963</x:v>
      </x:c>
      <x:c r="F17" s="230">
        <x:v>3</x:v>
      </x:c>
      <x:c r="G17" s="100">
        <x:v>0</x:v>
      </x:c>
      <x:c r="H17" s="98">
        <x:v>963</x:v>
      </x:c>
      <x:c r="I17" s="97">
        <x:f t="shared" si="0"/>
        <x:v>963</x:v>
      </x:c>
    </x:row>
    <x:row r="18" spans="1:9">
      <x:c r="A18" s="198">
        <x:v>46039</x:v>
      </x:c>
      <x:c r="B18" s="100">
        <x:v>2990</x:v>
      </x:c>
      <x:c r="C18" s="100">
        <x:v>163</x:v>
      </x:c>
      <x:c r="D18" s="1262">
        <x:f t="shared" si="1"/>
        <x:v>0.054515050167224077</x:v>
      </x:c>
      <x:c r="E18" s="100">
        <x:v>2827</x:v>
      </x:c>
      <x:c r="F18" s="230">
        <x:v>9</x:v>
      </x:c>
      <x:c r="G18" s="100">
        <x:v>561</x:v>
      </x:c>
      <x:c r="H18" s="98">
        <x:v>2266</x:v>
      </x:c>
      <x:c r="I18" s="97">
        <x:f t="shared" si="0"/>
        <x:v>2827</x:v>
      </x:c>
    </x:row>
    <x:row r="19" spans="1:9">
      <x:c r="A19" s="198">
        <x:v>46040</x:v>
      </x:c>
      <x:c r="B19" s="100">
        <x:v>1830</x:v>
      </x:c>
      <x:c r="C19" s="100">
        <x:v>46</x:v>
      </x:c>
      <x:c r="D19" s="1262">
        <x:f t="shared" si="1"/>
        <x:v>0.025136612021857924</x:v>
      </x:c>
      <x:c r="E19" s="100">
        <x:v>1784</x:v>
      </x:c>
      <x:c r="F19" s="230">
        <x:v>7</x:v>
      </x:c>
      <x:c r="G19" s="100">
        <x:v>330</x:v>
      </x:c>
      <x:c r="H19" s="98">
        <x:v>1454</x:v>
      </x:c>
      <x:c r="I19" s="96">
        <x:f t="shared" si="0"/>
        <x:v>1784</x:v>
      </x:c>
    </x:row>
    <x:row r="20" spans="1:9">
      <x:c r="A20" s="198">
        <x:v>46041</x:v>
      </x:c>
      <x:c r="B20" s="100">
        <x:v>2460</x:v>
      </x:c>
      <x:c r="C20" s="100">
        <x:v>172</x:v>
      </x:c>
      <x:c r="D20" s="1262">
        <x:f t="shared" si="1"/>
        <x:v>0.069918699186991867</x:v>
      </x:c>
      <x:c r="E20" s="100">
        <x:v>2288</x:v>
      </x:c>
      <x:c r="F20" s="230">
        <x:v>6</x:v>
      </x:c>
      <x:c r="G20" s="100">
        <x:v>240</x:v>
      </x:c>
      <x:c r="H20" s="98">
        <x:v>2048</x:v>
      </x:c>
      <x:c r="I20" s="95">
        <x:f t="shared" si="0"/>
        <x:v>2288</x:v>
      </x:c>
    </x:row>
    <x:row r="21" spans="1:9">
      <x:c r="A21" s="198">
        <x:v>46042</x:v>
      </x:c>
      <x:c r="B21" s="100">
        <x:v>380</x:v>
      </x:c>
      <x:c r="C21" s="100">
        <x:v>0</x:v>
      </x:c>
      <x:c r="D21" s="1262">
        <x:f t="shared" si="1"/>
        <x:v>0</x:v>
      </x:c>
      <x:c r="E21" s="100">
        <x:v>380</x:v>
      </x:c>
      <x:c r="F21" s="230">
        <x:v>2</x:v>
      </x:c>
      <x:c r="G21" s="100">
        <x:v>130</x:v>
      </x:c>
      <x:c r="H21" s="98">
        <x:v>250</x:v>
      </x:c>
      <x:c r="I21" s="94">
        <x:f t="shared" si="0"/>
        <x:v>380</x:v>
      </x:c>
    </x:row>
    <x:row r="22" spans="1:9">
      <x:c r="A22" s="198">
        <x:v>46043</x:v>
      </x:c>
      <x:c r="B22" s="100">
        <x:v>2270</x:v>
      </x:c>
      <x:c r="C22" s="100">
        <x:v>46</x:v>
      </x:c>
      <x:c r="D22" s="1262">
        <x:f t="shared" si="1"/>
        <x:v>0.020264317180616741</x:v>
      </x:c>
      <x:c r="E22" s="100">
        <x:v>2224</x:v>
      </x:c>
      <x:c r="F22" s="230">
        <x:v>7</x:v>
      </x:c>
      <x:c r="G22" s="100">
        <x:v>0</x:v>
      </x:c>
      <x:c r="H22" s="98">
        <x:v>2224</x:v>
      </x:c>
      <x:c r="I22" s="94">
        <x:f t="shared" si="0"/>
        <x:v>2224</x:v>
      </x:c>
    </x:row>
    <x:row r="23" spans="1:9">
      <x:c r="A23" s="198">
        <x:v>46044</x:v>
      </x:c>
      <x:c r="B23" s="100">
        <x:v>1125</x:v>
      </x:c>
      <x:c r="C23" s="100">
        <x:v>39</x:v>
      </x:c>
      <x:c r="D23" s="1262">
        <x:f t="shared" si="1"/>
        <x:v>0.034666666666666665</x:v>
      </x:c>
      <x:c r="E23" s="100">
        <x:v>1086</x:v>
      </x:c>
      <x:c r="F23" s="230">
        <x:v>5</x:v>
      </x:c>
      <x:c r="G23" s="100">
        <x:v>245</x:v>
      </x:c>
      <x:c r="H23" s="98">
        <x:v>841</x:v>
      </x:c>
      <x:c r="I23" s="94">
        <x:f t="shared" si="0"/>
        <x:v>1086</x:v>
      </x:c>
    </x:row>
    <x:row r="24" spans="1:9">
      <x:c r="A24" s="198">
        <x:v>46045</x:v>
      </x:c>
      <x:c r="B24" s="100">
        <x:v>1680</x:v>
      </x:c>
      <x:c r="C24" s="100">
        <x:v>90</x:v>
      </x:c>
      <x:c r="D24" s="1262">
        <x:f t="shared" si="1"/>
        <x:v>0.053571428571428568</x:v>
      </x:c>
      <x:c r="E24" s="100">
        <x:v>1590</x:v>
      </x:c>
      <x:c r="F24" s="230">
        <x:v>7</x:v>
      </x:c>
      <x:c r="G24" s="100">
        <x:v>0</x:v>
      </x:c>
      <x:c r="H24" s="98">
        <x:v>1590</x:v>
      </x:c>
      <x:c r="I24" s="93">
        <x:f t="shared" si="0"/>
        <x:v>1590</x:v>
      </x:c>
    </x:row>
    <x:row r="25" spans="1:9">
      <x:c r="A25" s="198">
        <x:v>46046</x:v>
      </x:c>
      <x:c r="B25" s="100">
        <x:v>2925</x:v>
      </x:c>
      <x:c r="C25" s="100">
        <x:v>126</x:v>
      </x:c>
      <x:c r="D25" s="1262">
        <x:f t="shared" si="1"/>
        <x:v>0.043076923076923075</x:v>
      </x:c>
      <x:c r="E25" s="100">
        <x:v>2799</x:v>
      </x:c>
      <x:c r="F25" s="230">
        <x:v>8</x:v>
      </x:c>
      <x:c r="G25" s="93">
        <x:v>0</x:v>
      </x:c>
      <x:c r="H25" s="98">
        <x:v>2799</x:v>
      </x:c>
      <x:c r="I25" s="93">
        <x:f t="shared" si="0"/>
        <x:v>2799</x:v>
      </x:c>
    </x:row>
    <x:row r="26" spans="1:9">
      <x:c r="A26" s="198">
        <x:v>46047</x:v>
      </x:c>
      <x:c r="B26" s="100">
        <x:v>1735</x:v>
      </x:c>
      <x:c r="C26" s="100">
        <x:v>113</x:v>
      </x:c>
      <x:c r="D26" s="1262">
        <x:f t="shared" si="1"/>
        <x:v>0.06512968299711816</x:v>
      </x:c>
      <x:c r="E26" s="100">
        <x:v>1622</x:v>
      </x:c>
      <x:c r="F26" s="230">
        <x:v>4</x:v>
      </x:c>
      <x:c r="G26" s="93">
        <x:v>0</x:v>
      </x:c>
      <x:c r="H26" s="98">
        <x:v>1622</x:v>
      </x:c>
      <x:c r="I26" s="93">
        <x:f t="shared" si="0"/>
        <x:v>1622</x:v>
      </x:c>
    </x:row>
    <x:row r="27" spans="1:9">
      <x:c r="A27" s="198">
        <x:v>46048</x:v>
      </x:c>
      <x:c r="B27" s="100">
        <x:v>565</x:v>
      </x:c>
      <x:c r="C27" s="100">
        <x:v>51</x:v>
      </x:c>
      <x:c r="D27" s="1262">
        <x:f t="shared" si="1"/>
        <x:v>0.090265486725663716</x:v>
      </x:c>
      <x:c r="E27" s="100">
        <x:v>514</x:v>
      </x:c>
      <x:c r="F27" s="230">
        <x:v>2</x:v>
      </x:c>
      <x:c r="G27" s="100">
        <x:v>0</x:v>
      </x:c>
      <x:c r="H27" s="98">
        <x:v>514</x:v>
      </x:c>
      <x:c r="I27" s="93">
        <x:f t="shared" si="0"/>
        <x:v>514</x:v>
      </x:c>
    </x:row>
    <x:row r="28" spans="1:9">
      <x:c r="A28" s="198">
        <x:v>46049</x:v>
      </x:c>
      <x:c r="B28" s="100">
        <x:v>1700</x:v>
      </x:c>
      <x:c r="C28" s="100">
        <x:v>78</x:v>
      </x:c>
      <x:c r="D28" s="1262">
        <x:f t="shared" si="1"/>
        <x:v>0.045882352941176471</x:v>
      </x:c>
      <x:c r="E28" s="100">
        <x:v>1622</x:v>
      </x:c>
      <x:c r="F28" s="230">
        <x:v>8</x:v>
      </x:c>
      <x:c r="G28" s="100">
        <x:v>264</x:v>
      </x:c>
      <x:c r="H28" s="98">
        <x:v>1358</x:v>
      </x:c>
      <x:c r="I28" s="93">
        <x:f t="shared" si="0"/>
        <x:v>1622</x:v>
      </x:c>
    </x:row>
    <x:row r="29" spans="1:9">
      <x:c r="A29" s="198">
        <x:v>46050</x:v>
      </x:c>
      <x:c r="B29" s="100">
        <x:v>1230</x:v>
      </x:c>
      <x:c r="C29" s="100">
        <x:v>0</x:v>
      </x:c>
      <x:c r="D29" s="1262">
        <x:f t="shared" si="1"/>
        <x:v>0</x:v>
      </x:c>
      <x:c r="E29" s="100">
        <x:v>1230</x:v>
      </x:c>
      <x:c r="F29" s="230">
        <x:v>4</x:v>
      </x:c>
      <x:c r="G29" s="100">
        <x:v>220</x:v>
      </x:c>
      <x:c r="H29" s="98">
        <x:v>1010</x:v>
      </x:c>
      <x:c r="I29" s="92">
        <x:f t="shared" si="0"/>
        <x:v>1230</x:v>
      </x:c>
    </x:row>
    <x:row r="30" spans="1:9">
      <x:c r="A30" s="198">
        <x:v>46051</x:v>
      </x:c>
      <x:c r="B30" s="100">
        <x:v>1150</x:v>
      </x:c>
      <x:c r="C30" s="100">
        <x:v>106</x:v>
      </x:c>
      <x:c r="D30" s="1262">
        <x:f t="shared" si="1"/>
        <x:v>0.092173913043478259</x:v>
      </x:c>
      <x:c r="E30" s="100">
        <x:v>1044</x:v>
      </x:c>
      <x:c r="F30" s="230">
        <x:v>5</x:v>
      </x:c>
      <x:c r="G30" s="100">
        <x:v>100</x:v>
      </x:c>
      <x:c r="H30" s="98">
        <x:v>944</x:v>
      </x:c>
      <x:c r="I30" s="92">
        <x:f t="shared" si="0"/>
        <x:v>1044</x:v>
      </x:c>
    </x:row>
    <x:row r="31" spans="1:9">
      <x:c r="A31" s="198">
        <x:v>46052</x:v>
      </x:c>
      <x:c r="B31" s="100">
        <x:v>3920</x:v>
      </x:c>
      <x:c r="C31" s="100">
        <x:v>251</x:v>
      </x:c>
      <x:c r="D31" s="1262">
        <x:f t="shared" si="1"/>
        <x:v>0.064030612244897966</x:v>
      </x:c>
      <x:c r="E31" s="100">
        <x:v>3669</x:v>
      </x:c>
      <x:c r="F31" s="230">
        <x:v>17</x:v>
      </x:c>
      <x:c r="G31" s="100">
        <x:v>1220</x:v>
      </x:c>
      <x:c r="H31" s="98">
        <x:v>2449</x:v>
      </x:c>
      <x:c r="I31" s="91">
        <x:f t="shared" si="0"/>
        <x:v>3669</x:v>
      </x:c>
    </x:row>
    <x:row r="32" spans="1:9">
      <x:c r="A32" s="198">
        <x:v>46053</x:v>
      </x:c>
      <x:c r="B32" s="100">
        <x:v>3990</x:v>
      </x:c>
      <x:c r="C32" s="100">
        <x:v>460</x:v>
      </x:c>
      <x:c r="D32" s="1262">
        <x:f t="shared" si="1"/>
        <x:v>0.11528822055137844</x:v>
      </x:c>
      <x:c r="E32" s="100">
        <x:v>3530</x:v>
      </x:c>
      <x:c r="F32" s="230">
        <x:v>15</x:v>
      </x:c>
      <x:c r="G32" s="100">
        <x:v>776</x:v>
      </x:c>
      <x:c r="H32" s="98">
        <x:v>2754</x:v>
      </x:c>
      <x:c r="I32" s="90">
        <x:f t="shared" si="0"/>
        <x:v>3530</x:v>
      </x:c>
    </x:row>
    <x:row r="33" spans="1:9">
      <x:c r="A33" s="198">
        <x:v>46054</x:v>
      </x:c>
      <x:c r="B33" s="100">
        <x:v>2820</x:v>
      </x:c>
      <x:c r="C33" s="100">
        <x:v>463</x:v>
      </x:c>
      <x:c r="D33" s="1262">
        <x:f t="shared" si="1"/>
        <x:v>0.16418439716312055</x:v>
      </x:c>
      <x:c r="E33" s="100">
        <x:v>2357</x:v>
      </x:c>
      <x:c r="F33" s="230">
        <x:v>8</x:v>
      </x:c>
      <x:c r="G33" s="100">
        <x:v>180</x:v>
      </x:c>
      <x:c r="H33" s="98">
        <x:v>2177</x:v>
      </x:c>
      <x:c r="I33" s="89">
        <x:f t="shared" si="0"/>
        <x:v>2357</x:v>
      </x:c>
    </x:row>
    <x:row r="34" spans="1:1">
      <x:c r="A34" s="198">
        <x:v>46055</x:v>
      </x:c>
    </x:row>
    <x:row r="35" spans="1:1">
      <x:c r="A35" s="198">
        <x:v>46056</x:v>
      </x:c>
    </x:row>
    <x:row r="36" spans="1:10">
      <x:c r="A36" s="198">
        <x:v>46057</x:v>
      </x:c>
      <x:c r="B36" s="100">
        <x:v>3030</x:v>
      </x:c>
      <x:c r="C36" s="100">
        <x:v>165</x:v>
      </x:c>
      <x:c r="D36" s="1262">
        <x:f>C36/B36</x:f>
        <x:v>0.054455445544554455</x:v>
      </x:c>
      <x:c r="E36" s="100">
        <x:v>2865</x:v>
      </x:c>
      <x:c r="F36" s="230">
        <x:v>11</x:v>
      </x:c>
      <x:c r="G36" s="88">
        <x:v>793</x:v>
      </x:c>
      <x:c r="H36" s="98">
        <x:v>2072</x:v>
      </x:c>
      <x:c r="I36" s="88">
        <x:f>H36+G36</x:f>
        <x:v>2865</x:v>
      </x:c>
      <x:c r="J36" s="59">
        <x:f>I36*0.95</x:f>
        <x:v>2721.75</x:v>
      </x:c>
    </x:row>
    <x:row r="37" spans="1:10">
      <x:c r="A37" s="198">
        <x:v>46058</x:v>
      </x:c>
      <x:c r="B37" s="100">
        <x:v>1950</x:v>
      </x:c>
      <x:c r="C37" s="100">
        <x:v>0</x:v>
      </x:c>
      <x:c r="D37" s="1262">
        <x:f>C37/B37</x:f>
        <x:v>0</x:v>
      </x:c>
      <x:c r="E37" s="100">
        <x:v>1950</x:v>
      </x:c>
      <x:c r="F37" s="230">
        <x:v>10</x:v>
      </x:c>
      <x:c r="G37" s="100">
        <x:v>340</x:v>
      </x:c>
      <x:c r="H37" s="98">
        <x:v>1610</x:v>
      </x:c>
      <x:c r="I37" s="87">
        <x:f>H37+G37</x:f>
        <x:v>1950</x:v>
      </x:c>
      <x:c r="J37" s="59">
        <x:f t="shared" ref="J37:J92" si="2">I37*0.95</x:f>
        <x:v>1852.5</x:v>
      </x:c>
    </x:row>
    <x:row r="38" spans="1:10">
      <x:c r="A38" s="198">
        <x:v>46059</x:v>
      </x:c>
      <x:c r="B38" s="100">
        <x:v>4170</x:v>
      </x:c>
      <x:c r="C38" s="100">
        <x:v>30</x:v>
      </x:c>
      <x:c r="D38" s="1262">
        <x:f>C38/B38</x:f>
        <x:v>0.0071942446043165471</x:v>
      </x:c>
      <x:c r="E38" s="100">
        <x:v>4140</x:v>
      </x:c>
      <x:c r="F38" s="230">
        <x:v>15</x:v>
      </x:c>
      <x:c r="G38" s="100">
        <x:v>1420</x:v>
      </x:c>
      <x:c r="H38" s="98">
        <x:v>2720</x:v>
      </x:c>
      <x:c r="I38" s="87">
        <x:f>H38+G38</x:f>
        <x:v>4140</x:v>
      </x:c>
      <x:c r="J38" s="59">
        <x:f t="shared" si="2"/>
        <x:v>3933</x:v>
      </x:c>
    </x:row>
    <x:row r="39" spans="1:10">
      <x:c r="A39" s="198">
        <x:v>46060</x:v>
      </x:c>
      <x:c r="B39" s="100">
        <x:v>5610</x:v>
      </x:c>
      <x:c r="C39" s="100">
        <x:v>100</x:v>
      </x:c>
      <x:c r="D39" s="1262">
        <x:f>C39/B39</x:f>
        <x:v>0.017825311942959002</x:v>
      </x:c>
      <x:c r="E39" s="100">
        <x:v>5510</x:v>
      </x:c>
      <x:c r="F39" s="230">
        <x:v>21</x:v>
      </x:c>
      <x:c r="G39" s="100">
        <x:v>1424</x:v>
      </x:c>
      <x:c r="H39" s="98">
        <x:v>4086</x:v>
      </x:c>
      <x:c r="I39" s="86">
        <x:f>H39+G39</x:f>
        <x:v>5510</x:v>
      </x:c>
      <x:c r="J39" s="59">
        <x:f t="shared" si="2"/>
        <x:v>5234.5</x:v>
      </x:c>
    </x:row>
    <x:row r="40" spans="1:10">
      <x:c r="A40" s="198">
        <x:v>46061</x:v>
      </x:c>
      <x:c r="B40" s="100">
        <x:v>5460</x:v>
      </x:c>
      <x:c r="C40" s="100">
        <x:v>0</x:v>
      </x:c>
      <x:c r="D40" s="1262">
        <x:f>C40/B40</x:f>
        <x:v>0</x:v>
      </x:c>
      <x:c r="E40" s="100">
        <x:v>5460</x:v>
      </x:c>
      <x:c r="F40" s="230">
        <x:v>19</x:v>
      </x:c>
      <x:c r="G40" s="100">
        <x:v>810</x:v>
      </x:c>
      <x:c r="H40" s="98">
        <x:v>4650</x:v>
      </x:c>
      <x:c r="I40" s="86">
        <x:f>H40+G40</x:f>
        <x:v>5460</x:v>
      </x:c>
      <x:c r="J40" s="59">
        <x:f t="shared" si="2"/>
        <x:v>5187</x:v>
      </x:c>
    </x:row>
    <x:row r="41" spans="1:10">
      <x:c r="A41" s="198">
        <x:v>46062</x:v>
      </x:c>
      <x:c r="B41" s="100">
        <x:v>2040</x:v>
      </x:c>
      <x:c r="C41" s="100">
        <x:v>68</x:v>
      </x:c>
      <x:c r="D41" s="1262">
        <x:f>C41/B41</x:f>
        <x:v>0.033333333333333333</x:v>
      </x:c>
      <x:c r="E41" s="100">
        <x:v>1972</x:v>
      </x:c>
      <x:c r="F41" s="230">
        <x:v>8</x:v>
      </x:c>
      <x:c r="G41" s="100">
        <x:v>1170</x:v>
      </x:c>
      <x:c r="H41" s="98">
        <x:v>802</x:v>
      </x:c>
      <x:c r="I41" s="85">
        <x:f>H41+G41</x:f>
        <x:v>1972</x:v>
      </x:c>
      <x:c r="J41" s="59">
        <x:f t="shared" si="2"/>
        <x:v>1873.3999999999999</x:v>
      </x:c>
    </x:row>
    <x:row r="42" spans="1:10">
      <x:c r="A42" s="198">
        <x:v>46063</x:v>
      </x:c>
      <x:c r="B42" s="100">
        <x:v>4865</x:v>
      </x:c>
      <x:c r="C42" s="100">
        <x:v>87.5</x:v>
      </x:c>
      <x:c r="D42" s="1262">
        <x:f>C42/B42</x:f>
        <x:v>0.017985611510791366</x:v>
      </x:c>
      <x:c r="E42" s="100">
        <x:v>4777.5</x:v>
      </x:c>
      <x:c r="F42" s="230">
        <x:v>17</x:v>
      </x:c>
      <x:c r="G42" s="100">
        <x:v>1436.5</x:v>
      </x:c>
      <x:c r="H42" s="98">
        <x:v>3341</x:v>
      </x:c>
      <x:c r="I42" s="84">
        <x:f>H42+G42</x:f>
        <x:v>4777.5</x:v>
      </x:c>
      <x:c r="J42" s="59">
        <x:f t="shared" si="2"/>
        <x:v>4538.625</x:v>
      </x:c>
    </x:row>
    <x:row r="43" spans="1:10">
      <x:c r="A43" s="198">
        <x:v>46064</x:v>
      </x:c>
      <x:c r="B43" s="100">
        <x:v>2775</x:v>
      </x:c>
      <x:c r="C43" s="100">
        <x:v>0</x:v>
      </x:c>
      <x:c r="D43" s="1262">
        <x:f>C43/B43</x:f>
        <x:v>0</x:v>
      </x:c>
      <x:c r="E43" s="100">
        <x:v>2775</x:v>
      </x:c>
      <x:c r="F43" s="230">
        <x:v>10</x:v>
      </x:c>
      <x:c r="G43" s="100">
        <x:v>380</x:v>
      </x:c>
      <x:c r="H43" s="98">
        <x:v>2215</x:v>
      </x:c>
      <x:c r="I43" s="83">
        <x:f>H43+G43</x:f>
        <x:v>2595</x:v>
      </x:c>
      <x:c r="J43" s="59">
        <x:f t="shared" si="2"/>
        <x:v>2465.25</x:v>
      </x:c>
    </x:row>
    <x:row r="44" spans="1:10">
      <x:c r="A44" s="198">
        <x:v>46065</x:v>
      </x:c>
      <x:c r="B44" s="100">
        <x:v>4220</x:v>
      </x:c>
      <x:c r="C44" s="100">
        <x:v>20</x:v>
      </x:c>
      <x:c r="D44" s="1262">
        <x:f>C44/B44</x:f>
        <x:v>0.0047393364928909953</x:v>
      </x:c>
      <x:c r="E44" s="100">
        <x:v>4200</x:v>
      </x:c>
      <x:c r="F44" s="230">
        <x:v>12</x:v>
      </x:c>
      <x:c r="G44" s="100">
        <x:v>170</x:v>
      </x:c>
      <x:c r="H44" s="98">
        <x:v>4210</x:v>
      </x:c>
      <x:c r="I44" s="81">
        <x:f>H44+G44</x:f>
        <x:v>4380</x:v>
      </x:c>
      <x:c r="J44" s="59">
        <x:f t="shared" si="2"/>
        <x:v>4161</x:v>
      </x:c>
    </x:row>
    <x:row r="45" spans="1:10">
      <x:c r="A45" s="198">
        <x:v>46066</x:v>
      </x:c>
      <x:c r="B45" s="100">
        <x:v>3570</x:v>
      </x:c>
      <x:c r="C45" s="100">
        <x:v>51</x:v>
      </x:c>
      <x:c r="D45" s="1262">
        <x:f>C45/B45</x:f>
        <x:v>0.014285714285714285</x:v>
      </x:c>
      <x:c r="E45" s="100">
        <x:v>3519</x:v>
      </x:c>
      <x:c r="F45" s="230">
        <x:v>16</x:v>
      </x:c>
      <x:c r="G45" s="100">
        <x:v>350</x:v>
      </x:c>
      <x:c r="H45" s="98">
        <x:v>3169</x:v>
      </x:c>
      <x:c r="I45" s="81">
        <x:f>H45+G45</x:f>
        <x:v>3519</x:v>
      </x:c>
      <x:c r="J45" s="59">
        <x:f t="shared" si="2"/>
        <x:v>3343.0499999999997</x:v>
      </x:c>
    </x:row>
    <x:row r="46" spans="1:10">
      <x:c r="A46" s="198">
        <x:v>46067</x:v>
      </x:c>
      <x:c r="B46" s="100">
        <x:v>3880</x:v>
      </x:c>
      <x:c r="C46" s="100">
        <x:v>41</x:v>
      </x:c>
      <x:c r="D46" s="1262">
        <x:f>C46/B46</x:f>
        <x:v>0.010567010309278351</x:v>
      </x:c>
      <x:c r="E46" s="79">
        <x:f>B46-C46</x:f>
        <x:v>3839</x:v>
      </x:c>
      <x:c r="F46" s="230">
        <x:v>17</x:v>
      </x:c>
      <x:c r="G46" s="100">
        <x:v>190</x:v>
      </x:c>
      <x:c r="H46" s="98">
        <x:v>3649</x:v>
      </x:c>
      <x:c r="I46" s="79">
        <x:f>H46+G46</x:f>
        <x:v>3839</x:v>
      </x:c>
      <x:c r="J46" s="59">
        <x:f t="shared" si="2"/>
        <x:v>3647.0499999999997</x:v>
      </x:c>
    </x:row>
    <x:row r="47" spans="1:10">
      <x:c r="A47" s="198">
        <x:v>46068</x:v>
      </x:c>
      <x:c r="B47" s="100">
        <x:v>1820</x:v>
      </x:c>
      <x:c r="C47" s="100">
        <x:v>38</x:v>
      </x:c>
      <x:c r="D47" s="1262">
        <x:f>C47/B47</x:f>
        <x:v>0.020879120879120878</x:v>
      </x:c>
      <x:c r="E47" s="77">
        <x:f>B47-C47</x:f>
        <x:v>1782</x:v>
      </x:c>
      <x:c r="F47" s="230">
        <x:v>8</x:v>
      </x:c>
      <x:c r="G47" s="100">
        <x:v>580</x:v>
      </x:c>
      <x:c r="H47" s="98">
        <x:v>1202</x:v>
      </x:c>
      <x:c r="I47" s="77">
        <x:f>H47+G47</x:f>
        <x:v>1782</x:v>
      </x:c>
      <x:c r="J47" s="59">
        <x:f t="shared" si="2"/>
        <x:v>1692.8999999999999</x:v>
      </x:c>
    </x:row>
    <x:row r="48" spans="1:10">
      <x:c r="A48" s="198">
        <x:v>46069</x:v>
      </x:c>
      <x:c r="B48" s="100">
        <x:v>1930</x:v>
      </x:c>
      <x:c r="C48" s="100">
        <x:v>51</x:v>
      </x:c>
      <x:c r="D48" s="1262">
        <x:f>C48/B48</x:f>
        <x:v>0.026424870466321245</x:v>
      </x:c>
      <x:c r="E48" s="77">
        <x:f>B48-C48</x:f>
        <x:v>1879</x:v>
      </x:c>
      <x:c r="F48" s="230">
        <x:v>8</x:v>
      </x:c>
      <x:c r="G48" s="100">
        <x:v>619</x:v>
      </x:c>
      <x:c r="H48" s="98">
        <x:v>1260</x:v>
      </x:c>
      <x:c r="I48" s="77">
        <x:f>H48+G48</x:f>
        <x:v>1879</x:v>
      </x:c>
      <x:c r="J48" s="59">
        <x:f t="shared" si="2"/>
        <x:v>1785.05</x:v>
      </x:c>
    </x:row>
    <x:row r="49" spans="1:10">
      <x:c r="A49" s="198">
        <x:v>46070</x:v>
      </x:c>
      <x:c r="B49" s="100">
        <x:v>2020</x:v>
      </x:c>
      <x:c r="C49" s="100">
        <x:v>186</x:v>
      </x:c>
      <x:c r="D49" s="1262">
        <x:f>C49/B49</x:f>
        <x:v>0.092079207920792078</x:v>
      </x:c>
      <x:c r="E49" s="76">
        <x:f>B49-C49</x:f>
        <x:v>1834</x:v>
      </x:c>
      <x:c r="F49" s="230">
        <x:v>7</x:v>
      </x:c>
      <x:c r="G49" s="100">
        <x:v>304</x:v>
      </x:c>
      <x:c r="H49" s="98">
        <x:v>1530</x:v>
      </x:c>
      <x:c r="I49" s="76">
        <x:f>H49+G49</x:f>
        <x:v>1834</x:v>
      </x:c>
      <x:c r="J49" s="59">
        <x:f t="shared" si="2"/>
        <x:v>1742.3</x:v>
      </x:c>
    </x:row>
    <x:row r="50" spans="1:10">
      <x:c r="A50" s="198">
        <x:v>46071</x:v>
      </x:c>
      <x:c r="B50" s="100">
        <x:v>800</x:v>
      </x:c>
      <x:c r="C50" s="100">
        <x:v>66</x:v>
      </x:c>
      <x:c r="D50" s="1262">
        <x:f>C50/B50</x:f>
        <x:v>0.082500000000000007</x:v>
      </x:c>
      <x:c r="E50" s="76">
        <x:f>B50-C50</x:f>
        <x:v>734</x:v>
      </x:c>
      <x:c r="F50" s="230">
        <x:v>2</x:v>
      </x:c>
      <x:c r="G50" s="100">
        <x:v>0</x:v>
      </x:c>
      <x:c r="H50" s="98">
        <x:v>734</x:v>
      </x:c>
      <x:c r="I50" s="76">
        <x:f>H50+G50</x:f>
        <x:v>734</x:v>
      </x:c>
      <x:c r="J50" s="59">
        <x:f t="shared" si="2"/>
        <x:v>697.29999999999995</x:v>
      </x:c>
    </x:row>
    <x:row r="51" spans="1:10">
      <x:c r="A51" s="198">
        <x:v>46072</x:v>
      </x:c>
      <x:c r="B51" s="100">
        <x:v>2050</x:v>
      </x:c>
      <x:c r="C51" s="100">
        <x:v>50</x:v>
      </x:c>
      <x:c r="D51" s="1262">
        <x:f>C51/B51</x:f>
        <x:v>0.024390243902439024</x:v>
      </x:c>
      <x:c r="E51" s="76">
        <x:f>B51-C51</x:f>
        <x:v>2000</x:v>
      </x:c>
      <x:c r="F51" s="230">
        <x:v>7</x:v>
      </x:c>
      <x:c r="G51" s="100">
        <x:v>450</x:v>
      </x:c>
      <x:c r="H51" s="98">
        <x:v>1550</x:v>
      </x:c>
      <x:c r="I51" s="76">
        <x:f>H51+G51</x:f>
        <x:v>2000</x:v>
      </x:c>
      <x:c r="J51" s="59">
        <x:f t="shared" si="2"/>
        <x:v>1900</x:v>
      </x:c>
    </x:row>
    <x:row r="52" spans="1:10">
      <x:c r="A52" s="198">
        <x:v>46073</x:v>
      </x:c>
      <x:c r="B52" s="100">
        <x:v>2370</x:v>
      </x:c>
      <x:c r="C52" s="100">
        <x:v>135.5</x:v>
      </x:c>
      <x:c r="D52" s="1262">
        <x:f>C52/B52</x:f>
        <x:v>0.057172995780590714</x:v>
      </x:c>
      <x:c r="E52" s="76">
        <x:f>B52-C52</x:f>
        <x:v>2234.5</x:v>
      </x:c>
      <x:c r="F52" s="230">
        <x:v>8</x:v>
      </x:c>
      <x:c r="G52" s="100">
        <x:v>295</x:v>
      </x:c>
      <x:c r="H52" s="98">
        <x:v>1939.5</x:v>
      </x:c>
      <x:c r="I52" s="76">
        <x:f>H52+G52</x:f>
        <x:v>2234.5</x:v>
      </x:c>
      <x:c r="J52" s="59">
        <x:f t="shared" si="2"/>
        <x:v>2122.7750000000001</x:v>
      </x:c>
    </x:row>
    <x:row r="53" spans="1:10">
      <x:c r="A53" s="198">
        <x:v>46074</x:v>
      </x:c>
      <x:c r="B53" s="100">
        <x:v>2150</x:v>
      </x:c>
      <x:c r="C53" s="100">
        <x:v>77</x:v>
      </x:c>
      <x:c r="D53" s="1262">
        <x:f>C53/B53</x:f>
        <x:v>0.035813953488372095</x:v>
      </x:c>
      <x:c r="E53" s="76">
        <x:f>B53-C53</x:f>
        <x:v>2073</x:v>
      </x:c>
      <x:c r="F53" s="230">
        <x:v>7</x:v>
      </x:c>
      <x:c r="G53" s="100">
        <x:v>143</x:v>
      </x:c>
      <x:c r="H53" s="98">
        <x:v>1930</x:v>
      </x:c>
      <x:c r="I53" s="76">
        <x:f>H53+G53</x:f>
        <x:v>2073</x:v>
      </x:c>
      <x:c r="J53" s="59">
        <x:f t="shared" si="2"/>
        <x:v>1969.3499999999999</x:v>
      </x:c>
    </x:row>
    <x:row r="54" spans="1:10">
      <x:c r="A54" s="198">
        <x:v>46075</x:v>
      </x:c>
      <x:c r="B54" s="100">
        <x:v>1730</x:v>
      </x:c>
      <x:c r="C54" s="100">
        <x:v>27</x:v>
      </x:c>
      <x:c r="D54" s="1262">
        <x:f>C54/B54</x:f>
        <x:v>0.015606936416184969</x:v>
      </x:c>
      <x:c r="E54" s="76">
        <x:f>B54-C54</x:f>
        <x:v>1703</x:v>
      </x:c>
      <x:c r="F54" s="230">
        <x:v>6</x:v>
      </x:c>
      <x:c r="G54" s="100">
        <x:v>1133</x:v>
      </x:c>
      <x:c r="H54" s="98">
        <x:v>570</x:v>
      </x:c>
      <x:c r="I54" s="76">
        <x:f>H54+G54</x:f>
        <x:v>1703</x:v>
      </x:c>
      <x:c r="J54" s="59">
        <x:f t="shared" si="2"/>
        <x:v>1617.8499999999999</x:v>
      </x:c>
    </x:row>
    <x:row r="55" spans="1:10">
      <x:c r="A55" s="198">
        <x:v>46076</x:v>
      </x:c>
      <x:c r="B55" s="100">
        <x:v>2290</x:v>
      </x:c>
      <x:c r="C55" s="100">
        <x:v>0</x:v>
      </x:c>
      <x:c r="D55" s="1262">
        <x:f>C55/B55</x:f>
        <x:v>0</x:v>
      </x:c>
      <x:c r="E55" s="76">
        <x:f>B55-C55</x:f>
        <x:v>2290</x:v>
      </x:c>
      <x:c r="F55" s="230">
        <x:v>9</x:v>
      </x:c>
      <x:c r="G55" s="100">
        <x:v>943</x:v>
      </x:c>
      <x:c r="H55" s="98">
        <x:v>1347</x:v>
      </x:c>
      <x:c r="I55" s="76">
        <x:f>H55+G55</x:f>
        <x:v>2290</x:v>
      </x:c>
      <x:c r="J55" s="59">
        <x:f t="shared" si="2"/>
        <x:v>2175.5</x:v>
      </x:c>
    </x:row>
    <x:row r="56" spans="1:10">
      <x:c r="A56" s="198">
        <x:v>46077</x:v>
      </x:c>
      <x:c r="B56" s="100">
        <x:v>1760</x:v>
      </x:c>
      <x:c r="C56" s="100">
        <x:v>0</x:v>
      </x:c>
      <x:c r="D56" s="1262">
        <x:f>C56/B56</x:f>
        <x:v>0</x:v>
      </x:c>
      <x:c r="E56" s="76">
        <x:f>B56-C56</x:f>
        <x:v>1760</x:v>
      </x:c>
      <x:c r="F56" s="230">
        <x:v>9</x:v>
      </x:c>
      <x:c r="G56" s="100">
        <x:v>150</x:v>
      </x:c>
      <x:c r="H56" s="98">
        <x:v>1610</x:v>
      </x:c>
      <x:c r="I56" s="76">
        <x:f>H56+G56</x:f>
        <x:v>1760</x:v>
      </x:c>
      <x:c r="J56" s="59">
        <x:f t="shared" si="2"/>
        <x:v>1672</x:v>
      </x:c>
    </x:row>
    <x:row r="57" spans="1:10">
      <x:c r="A57" s="198">
        <x:v>46078</x:v>
      </x:c>
      <x:c r="B57" s="100">
        <x:v>3520</x:v>
      </x:c>
      <x:c r="C57" s="100">
        <x:v>126</x:v>
      </x:c>
      <x:c r="D57" s="1262">
        <x:f>C57/B57</x:f>
        <x:v>0.035795454545454547</x:v>
      </x:c>
      <x:c r="E57" s="74">
        <x:f>B57-C57</x:f>
        <x:v>3394</x:v>
      </x:c>
      <x:c r="F57" s="230">
        <x:v>11</x:v>
      </x:c>
      <x:c r="G57" s="100">
        <x:v>700</x:v>
      </x:c>
      <x:c r="H57" s="98">
        <x:v>2694</x:v>
      </x:c>
      <x:c r="I57" s="74">
        <x:f>H57+G57</x:f>
        <x:v>3394</x:v>
      </x:c>
      <x:c r="J57" s="59">
        <x:f t="shared" si="2"/>
        <x:v>3224.2999999999997</x:v>
      </x:c>
    </x:row>
    <x:row r="58" spans="1:10">
      <x:c r="A58" s="198">
        <x:v>46079</x:v>
      </x:c>
      <x:c r="B58" s="100">
        <x:v>4250</x:v>
      </x:c>
      <x:c r="C58" s="100">
        <x:v>50</x:v>
      </x:c>
      <x:c r="D58" s="1262">
        <x:f>C58/B58</x:f>
        <x:v>0.011764705882352941</x:v>
      </x:c>
      <x:c r="E58" s="73">
        <x:f>B58-C58</x:f>
        <x:v>4200</x:v>
      </x:c>
      <x:c r="F58" s="230">
        <x:v>15</x:v>
      </x:c>
      <x:c r="G58" s="100">
        <x:v>380</x:v>
      </x:c>
      <x:c r="H58" s="98">
        <x:v>3820</x:v>
      </x:c>
      <x:c r="I58" s="73">
        <x:f>H58+G58</x:f>
        <x:v>4200</x:v>
      </x:c>
      <x:c r="J58" s="59">
        <x:f t="shared" si="2"/>
        <x:v>3990</x:v>
      </x:c>
    </x:row>
    <x:row r="59" spans="1:10">
      <x:c r="A59" s="198">
        <x:v>46080</x:v>
      </x:c>
      <x:c r="B59" s="100">
        <x:v>1280</x:v>
      </x:c>
      <x:c r="C59" s="100">
        <x:v>37</x:v>
      </x:c>
      <x:c r="D59" s="1262">
        <x:f>C59/B59</x:f>
        <x:v>0.02890625</x:v>
      </x:c>
      <x:c r="E59" s="72">
        <x:f>B59-C59</x:f>
        <x:v>1243</x:v>
      </x:c>
      <x:c r="F59" s="230">
        <x:v>5</x:v>
      </x:c>
      <x:c r="G59" s="100">
        <x:v>0</x:v>
      </x:c>
      <x:c r="H59" s="98">
        <x:v>1243</x:v>
      </x:c>
      <x:c r="I59" s="72">
        <x:f>H59+G59</x:f>
        <x:v>1243</x:v>
      </x:c>
      <x:c r="J59" s="59">
        <x:f t="shared" si="2"/>
        <x:v>1180.8499999999999</x:v>
      </x:c>
    </x:row>
    <x:row r="60" spans="1:10">
      <x:c r="A60" s="198">
        <x:v>46081</x:v>
      </x:c>
      <x:c r="B60" s="100">
        <x:v>530</x:v>
      </x:c>
      <x:c r="C60" s="100">
        <x:v>0</x:v>
      </x:c>
      <x:c r="D60" s="1262">
        <x:f t="shared" ref="D60:D92" si="3">C60/B60</x:f>
        <x:v>0</x:v>
      </x:c>
      <x:c r="E60" s="72">
        <x:f t="shared" ref="E60:E92" si="4">B60-C60</x:f>
        <x:v>530</x:v>
      </x:c>
      <x:c r="F60" s="230">
        <x:v>2</x:v>
      </x:c>
      <x:c r="G60" s="71">
        <x:v>0</x:v>
      </x:c>
      <x:c r="H60" s="98">
        <x:v>530</x:v>
      </x:c>
      <x:c r="I60" s="71">
        <x:f>H60+G60</x:f>
        <x:v>530</x:v>
      </x:c>
      <x:c r="J60" s="59">
        <x:f t="shared" si="2"/>
        <x:v>503.5</x:v>
      </x:c>
    </x:row>
    <x:row r="61" spans="1:10" s="37" customFormat="1">
      <x:c r="A61" s="198"/>
      <x:c r="D61" s="1262"/>
      <x:c r="F61" s="230"/>
      <x:c r="I61" s="37">
        <x:f>SUM(I36:I60)</x:f>
        <x:v>68664</x:v>
      </x:c>
      <x:c r="J61" s="10">
        <x:f>SUM(J36:J60)</x:f>
        <x:v>65230.800000000017</x:v>
      </x:c>
    </x:row>
    <x:row r="62" spans="1:10">
      <x:c r="A62" s="198">
        <x:v>46082</x:v>
      </x:c>
      <x:c r="B62" s="100">
        <x:v>960</x:v>
      </x:c>
      <x:c r="C62" s="100">
        <x:v>0</x:v>
      </x:c>
      <x:c r="D62" s="1262">
        <x:f t="shared" si="3"/>
        <x:v>0</x:v>
      </x:c>
      <x:c r="E62" s="72">
        <x:f t="shared" si="4"/>
        <x:v>960</x:v>
      </x:c>
      <x:c r="F62" s="230">
        <x:v>5</x:v>
      </x:c>
      <x:c r="G62" s="100">
        <x:v>400</x:v>
      </x:c>
      <x:c r="H62" s="98">
        <x:v>560</x:v>
      </x:c>
      <x:c r="I62" s="71">
        <x:f>H62+G62</x:f>
        <x:v>960</x:v>
      </x:c>
      <x:c r="J62" s="59">
        <x:f t="shared" si="2"/>
        <x:v>912</x:v>
      </x:c>
    </x:row>
    <x:row r="63" spans="1:10">
      <x:c r="A63" s="198">
        <x:v>46083</x:v>
      </x:c>
      <x:c r="B63" s="100">
        <x:v>770</x:v>
      </x:c>
      <x:c r="C63" s="100">
        <x:v>28</x:v>
      </x:c>
      <x:c r="D63" s="1262">
        <x:f t="shared" si="3"/>
        <x:v>0.036363636363636362</x:v>
      </x:c>
      <x:c r="E63" s="72">
        <x:f t="shared" si="4"/>
        <x:v>742</x:v>
      </x:c>
      <x:c r="F63" s="230">
        <x:v>4</x:v>
      </x:c>
      <x:c r="G63" s="100">
        <x:v>602</x:v>
      </x:c>
      <x:c r="H63" s="98">
        <x:v>140</x:v>
      </x:c>
      <x:c r="I63" s="71">
        <x:f t="shared" ref="I63:I92" si="5">H63+G63</x:f>
        <x:v>742</x:v>
      </x:c>
      <x:c r="J63" s="59">
        <x:f t="shared" si="2"/>
        <x:v>704.89999999999998</x:v>
      </x:c>
    </x:row>
    <x:row r="64" spans="1:10">
      <x:c r="A64" s="198">
        <x:v>46084</x:v>
      </x:c>
      <x:c r="B64" s="100">
        <x:v>1210</x:v>
      </x:c>
      <x:c r="C64" s="100">
        <x:v>38</x:v>
      </x:c>
      <x:c r="D64" s="1262">
        <x:f t="shared" si="3"/>
        <x:v>0.031404958677685951</x:v>
      </x:c>
      <x:c r="E64" s="72">
        <x:f t="shared" si="4"/>
        <x:v>1172</x:v>
      </x:c>
      <x:c r="F64" s="230">
        <x:v>5</x:v>
      </x:c>
      <x:c r="G64" s="100">
        <x:v>342</x:v>
      </x:c>
      <x:c r="H64" s="98">
        <x:v>830</x:v>
      </x:c>
      <x:c r="I64" s="71">
        <x:f t="shared" si="5"/>
        <x:v>1172</x:v>
      </x:c>
      <x:c r="J64" s="59">
        <x:f t="shared" si="2"/>
        <x:v>1113.3999999999999</x:v>
      </x:c>
    </x:row>
    <x:row r="65" spans="1:10">
      <x:c r="A65" s="198">
        <x:v>46085</x:v>
      </x:c>
      <x:c r="B65" s="100">
        <x:v>790</x:v>
      </x:c>
      <x:c r="C65" s="100">
        <x:v>41</x:v>
      </x:c>
      <x:c r="D65" s="1262">
        <x:f t="shared" si="3"/>
        <x:v>0.051898734177215189</x:v>
      </x:c>
      <x:c r="E65" s="72">
        <x:f t="shared" si="4"/>
        <x:v>749</x:v>
      </x:c>
      <x:c r="F65" s="230">
        <x:v>3</x:v>
      </x:c>
      <x:c r="G65" s="100">
        <x:v>0</x:v>
      </x:c>
      <x:c r="H65" s="98">
        <x:v>749</x:v>
      </x:c>
      <x:c r="I65" s="68">
        <x:f t="shared" si="5"/>
        <x:v>749</x:v>
      </x:c>
      <x:c r="J65" s="59">
        <x:f t="shared" si="2"/>
        <x:v>711.54999999999995</x:v>
      </x:c>
    </x:row>
    <x:row r="66" spans="1:10">
      <x:c r="A66" s="198">
        <x:v>46086</x:v>
      </x:c>
      <x:c r="B66" s="100">
        <x:v>1300</x:v>
      </x:c>
      <x:c r="C66" s="100">
        <x:v>10</x:v>
      </x:c>
      <x:c r="D66" s="1262">
        <x:f t="shared" si="3"/>
        <x:v>0.0076923076923076927</x:v>
      </x:c>
      <x:c r="E66" s="72">
        <x:f t="shared" si="4"/>
        <x:v>1290</x:v>
      </x:c>
      <x:c r="F66" s="230">
        <x:v>5</x:v>
      </x:c>
      <x:c r="G66" s="100">
        <x:v>150</x:v>
      </x:c>
      <x:c r="H66" s="98">
        <x:v>1140</x:v>
      </x:c>
      <x:c r="I66" s="68">
        <x:f t="shared" si="5"/>
        <x:v>1290</x:v>
      </x:c>
      <x:c r="J66" s="59">
        <x:f t="shared" si="2"/>
        <x:v>1225.5</x:v>
      </x:c>
    </x:row>
    <x:row r="67" spans="1:10">
      <x:c r="A67" s="198">
        <x:v>46087</x:v>
      </x:c>
      <x:c r="B67" s="100">
        <x:v>1650</x:v>
      </x:c>
      <x:c r="C67" s="100">
        <x:v>30</x:v>
      </x:c>
      <x:c r="D67" s="1262">
        <x:f t="shared" si="3"/>
        <x:v>0.018181818181818181</x:v>
      </x:c>
      <x:c r="E67" s="72">
        <x:f t="shared" si="4"/>
        <x:v>1620</x:v>
      </x:c>
      <x:c r="F67" s="230">
        <x:v>8</x:v>
      </x:c>
      <x:c r="G67" s="100">
        <x:v>510</x:v>
      </x:c>
      <x:c r="H67" s="98">
        <x:v>1110</x:v>
      </x:c>
      <x:c r="I67" s="65">
        <x:f t="shared" si="5"/>
        <x:v>1620</x:v>
      </x:c>
      <x:c r="J67" s="59">
        <x:f t="shared" si="2"/>
        <x:v>1539</x:v>
      </x:c>
    </x:row>
    <x:row r="68" spans="1:10">
      <x:c r="A68" s="198">
        <x:v>46088</x:v>
      </x:c>
      <x:c r="B68" s="100">
        <x:v>2760</x:v>
      </x:c>
      <x:c r="C68" s="100">
        <x:f>451-300</x:f>
        <x:v>151</x:v>
      </x:c>
      <x:c r="D68" s="1262">
        <x:f t="shared" si="3"/>
        <x:v>0.054710144927536231</x:v>
      </x:c>
      <x:c r="E68" s="72">
        <x:f t="shared" si="4"/>
        <x:v>2609</x:v>
      </x:c>
      <x:c r="F68" s="230">
        <x:v>9</x:v>
      </x:c>
      <x:c r="G68" s="100">
        <x:v>1159</x:v>
      </x:c>
      <x:c r="H68" s="98">
        <x:v>1150</x:v>
      </x:c>
      <x:c r="I68" s="63">
        <x:f t="shared" si="5"/>
        <x:v>2309</x:v>
      </x:c>
      <x:c r="J68" s="59">
        <x:f t="shared" si="2"/>
        <x:v>2193.5499999999997</x:v>
      </x:c>
    </x:row>
    <x:row r="69" spans="1:10">
      <x:c r="A69" s="198">
        <x:v>46089</x:v>
      </x:c>
      <x:c r="B69" s="100">
        <x:v>2070</x:v>
      </x:c>
      <x:c r="C69" s="100">
        <x:f>300-190</x:f>
        <x:v>110</x:v>
      </x:c>
      <x:c r="D69" s="1262">
        <x:f t="shared" si="3"/>
        <x:v>0.053140096618357488</x:v>
      </x:c>
      <x:c r="E69" s="72">
        <x:f>B69-C69-190</x:f>
        <x:v>1770</x:v>
      </x:c>
      <x:c r="F69" s="230">
        <x:v>6</x:v>
      </x:c>
      <x:c r="G69" s="100">
        <x:v>770</x:v>
      </x:c>
      <x:c r="H69" s="98">
        <x:v>1000</x:v>
      </x:c>
      <x:c r="I69" s="62">
        <x:f t="shared" si="5"/>
        <x:v>1770</x:v>
      </x:c>
      <x:c r="J69" s="59">
        <x:f t="shared" si="2"/>
        <x:v>1681.5</x:v>
      </x:c>
    </x:row>
    <x:row r="70" spans="1:10">
      <x:c r="A70" s="198">
        <x:v>46090</x:v>
      </x:c>
      <x:c r="B70" s="100">
        <x:v>1810</x:v>
      </x:c>
      <x:c r="C70" s="100">
        <x:v>30</x:v>
      </x:c>
      <x:c r="D70" s="1262">
        <x:f t="shared" si="3"/>
        <x:v>0.016574585635359115</x:v>
      </x:c>
      <x:c r="E70" s="72">
        <x:f t="shared" si="4"/>
        <x:v>1780</x:v>
      </x:c>
      <x:c r="F70" s="230">
        <x:v>8</x:v>
      </x:c>
      <x:c r="G70" s="100">
        <x:v>380</x:v>
      </x:c>
      <x:c r="H70" s="98">
        <x:v>1400</x:v>
      </x:c>
      <x:c r="I70" s="62">
        <x:f t="shared" si="5"/>
        <x:v>1780</x:v>
      </x:c>
      <x:c r="J70" s="59">
        <x:f t="shared" si="2"/>
        <x:v>1691</x:v>
      </x:c>
    </x:row>
    <x:row r="71" spans="1:10">
      <x:c r="A71" s="198">
        <x:v>46091</x:v>
      </x:c>
      <x:c r="B71" s="100">
        <x:v>1860</x:v>
      </x:c>
      <x:c r="C71" s="100">
        <x:v>70</x:v>
      </x:c>
      <x:c r="D71" s="1262">
        <x:f t="shared" si="3"/>
        <x:v>0.037634408602150539</x:v>
      </x:c>
      <x:c r="E71" s="72">
        <x:f t="shared" si="4"/>
        <x:v>1790</x:v>
      </x:c>
      <x:c r="F71" s="230">
        <x:v>6</x:v>
      </x:c>
      <x:c r="G71" s="100">
        <x:v>0</x:v>
      </x:c>
      <x:c r="H71" s="98">
        <x:v>1790</x:v>
      </x:c>
      <x:c r="I71" s="62">
        <x:f t="shared" si="5"/>
        <x:v>1790</x:v>
      </x:c>
      <x:c r="J71" s="59">
        <x:f t="shared" si="2"/>
        <x:v>1700.5</x:v>
      </x:c>
    </x:row>
    <x:row r="72" spans="1:10">
      <x:c r="A72" s="198">
        <x:v>46092</x:v>
      </x:c>
      <x:c r="B72" s="100">
        <x:v>1390</x:v>
      </x:c>
      <x:c r="C72" s="100">
        <x:v>60</x:v>
      </x:c>
      <x:c r="D72" s="1262">
        <x:f t="shared" si="3"/>
        <x:v>0.043165467625899283</x:v>
      </x:c>
      <x:c r="E72" s="72">
        <x:f t="shared" si="4"/>
        <x:v>1330</x:v>
      </x:c>
      <x:c r="F72" s="230">
        <x:v>5</x:v>
      </x:c>
      <x:c r="G72" s="100">
        <x:v>150</x:v>
      </x:c>
      <x:c r="H72" s="98">
        <x:v>1180</x:v>
      </x:c>
      <x:c r="I72" s="62">
        <x:f t="shared" si="5"/>
        <x:v>1330</x:v>
      </x:c>
      <x:c r="J72" s="59">
        <x:f t="shared" si="2"/>
        <x:v>1263.5</x:v>
      </x:c>
    </x:row>
    <x:row r="73" spans="1:10">
      <x:c r="A73" s="198">
        <x:v>46093</x:v>
      </x:c>
      <x:c r="B73" s="100">
        <x:v>1740</x:v>
      </x:c>
      <x:c r="C73" s="100">
        <x:v>30</x:v>
      </x:c>
      <x:c r="D73" s="1262">
        <x:f t="shared" si="3"/>
        <x:v>0.017241379310344827</x:v>
      </x:c>
      <x:c r="E73" s="72">
        <x:f t="shared" si="4"/>
        <x:v>1710</x:v>
      </x:c>
      <x:c r="F73" s="230">
        <x:v>5</x:v>
      </x:c>
      <x:c r="G73" s="100">
        <x:v>470</x:v>
      </x:c>
      <x:c r="H73" s="98">
        <x:v>1240</x:v>
      </x:c>
      <x:c r="I73" s="62">
        <x:f t="shared" si="5"/>
        <x:v>1710</x:v>
      </x:c>
      <x:c r="J73" s="59">
        <x:f t="shared" si="2"/>
        <x:v>1624.5</x:v>
      </x:c>
    </x:row>
    <x:row r="74" spans="1:10">
      <x:c r="A74" s="198">
        <x:v>46094</x:v>
      </x:c>
      <x:c r="B74" s="100">
        <x:v>2360</x:v>
      </x:c>
      <x:c r="C74" s="100">
        <x:v>105</x:v>
      </x:c>
      <x:c r="D74" s="1262">
        <x:f t="shared" si="3"/>
        <x:v>0.044491525423728813</x:v>
      </x:c>
      <x:c r="E74" s="72">
        <x:f t="shared" si="4"/>
        <x:v>2255</x:v>
      </x:c>
      <x:c r="F74" s="230">
        <x:v>8</x:v>
      </x:c>
      <x:c r="G74" s="100">
        <x:v>470</x:v>
      </x:c>
      <x:c r="H74" s="98">
        <x:v>1785</x:v>
      </x:c>
      <x:c r="I74" s="62">
        <x:f t="shared" si="5"/>
        <x:v>2255</x:v>
      </x:c>
      <x:c r="J74" s="59">
        <x:f t="shared" si="2"/>
        <x:v>2142.25</x:v>
      </x:c>
    </x:row>
    <x:row r="75" spans="1:10">
      <x:c r="A75" s="198">
        <x:v>46095</x:v>
      </x:c>
      <x:c r="B75" s="100">
        <x:v>1860</x:v>
      </x:c>
      <x:c r="C75" s="100">
        <x:v>105</x:v>
      </x:c>
      <x:c r="D75" s="1262">
        <x:f t="shared" si="3"/>
        <x:v>0.056451612903225805</x:v>
      </x:c>
      <x:c r="E75" s="72">
        <x:f t="shared" si="4"/>
        <x:v>1755</x:v>
      </x:c>
      <x:c r="F75" s="230">
        <x:v>7</x:v>
      </x:c>
      <x:c r="G75" s="100">
        <x:v>0</x:v>
      </x:c>
      <x:c r="H75" s="98">
        <x:v>1755</x:v>
      </x:c>
      <x:c r="I75" s="62">
        <x:f t="shared" si="5"/>
        <x:v>1755</x:v>
      </x:c>
      <x:c r="J75" s="59">
        <x:f t="shared" si="2"/>
        <x:v>1667.25</x:v>
      </x:c>
    </x:row>
    <x:row r="76" spans="1:10">
      <x:c r="A76" s="198">
        <x:v>46096</x:v>
      </x:c>
      <x:c r="B76" s="100">
        <x:v>1890</x:v>
      </x:c>
      <x:c r="C76" s="100">
        <x:v>45</x:v>
      </x:c>
      <x:c r="D76" s="1262">
        <x:f t="shared" si="3"/>
        <x:v>0.023809523809523808</x:v>
      </x:c>
      <x:c r="E76" s="72">
        <x:f t="shared" si="4"/>
        <x:v>1845</x:v>
      </x:c>
      <x:c r="F76" s="230">
        <x:v>7</x:v>
      </x:c>
      <x:c r="G76" s="100">
        <x:v>255</x:v>
      </x:c>
      <x:c r="H76" s="98">
        <x:v>1590</x:v>
      </x:c>
      <x:c r="I76" s="62">
        <x:f t="shared" si="5"/>
        <x:v>1845</x:v>
      </x:c>
      <x:c r="J76" s="59">
        <x:f t="shared" si="2"/>
        <x:v>1752.75</x:v>
      </x:c>
    </x:row>
    <x:row r="77" spans="1:10">
      <x:c r="A77" s="198">
        <x:v>46097</x:v>
      </x:c>
      <x:c r="B77" s="100">
        <x:v>2340</x:v>
      </x:c>
      <x:c r="C77" s="100">
        <x:v>218</x:v>
      </x:c>
      <x:c r="D77" s="1262">
        <x:f t="shared" si="3"/>
        <x:v>0.093162393162393164</x:v>
      </x:c>
      <x:c r="E77" s="72">
        <x:f t="shared" si="4"/>
        <x:v>2122</x:v>
      </x:c>
      <x:c r="F77" s="230">
        <x:v>6</x:v>
      </x:c>
      <x:c r="G77" s="100">
        <x:v>130</x:v>
      </x:c>
      <x:c r="H77" s="98">
        <x:v>1992</x:v>
      </x:c>
      <x:c r="I77" s="62">
        <x:f t="shared" si="5"/>
        <x:v>2122</x:v>
      </x:c>
      <x:c r="J77" s="59">
        <x:f t="shared" si="2"/>
        <x:v>2015.8999999999999</x:v>
      </x:c>
    </x:row>
    <x:row r="78" spans="1:10">
      <x:c r="A78" s="198">
        <x:v>46098</x:v>
      </x:c>
      <x:c r="B78" s="100">
        <x:v>2250</x:v>
      </x:c>
      <x:c r="C78" s="100">
        <x:v>155</x:v>
      </x:c>
      <x:c r="D78" s="1262">
        <x:f t="shared" si="3"/>
        <x:v>0.068888888888888888</x:v>
      </x:c>
      <x:c r="E78" s="72">
        <x:f t="shared" si="4"/>
        <x:v>2095</x:v>
      </x:c>
      <x:c r="F78" s="230">
        <x:v>7</x:v>
      </x:c>
      <x:c r="G78" s="100">
        <x:v>260</x:v>
      </x:c>
      <x:c r="H78" s="98">
        <x:v>1835</x:v>
      </x:c>
      <x:c r="I78" s="62">
        <x:f t="shared" si="5"/>
        <x:v>2095</x:v>
      </x:c>
      <x:c r="J78" s="59">
        <x:f t="shared" si="2"/>
        <x:v>1990.25</x:v>
      </x:c>
    </x:row>
    <x:row r="79" spans="1:10">
      <x:c r="A79" s="198">
        <x:v>46099</x:v>
      </x:c>
      <x:c r="B79" s="100">
        <x:v>2200</x:v>
      </x:c>
      <x:c r="C79" s="100">
        <x:v>85</x:v>
      </x:c>
      <x:c r="D79" s="1262">
        <x:f t="shared" si="3"/>
        <x:v>0.038636363636363635</x:v>
      </x:c>
      <x:c r="E79" s="72">
        <x:f t="shared" si="4"/>
        <x:v>2115</x:v>
      </x:c>
      <x:c r="F79" s="230">
        <x:v>6</x:v>
      </x:c>
      <x:c r="G79" s="100">
        <x:v>0</x:v>
      </x:c>
      <x:c r="H79" s="98">
        <x:v>2115</x:v>
      </x:c>
      <x:c r="I79" s="62">
        <x:f t="shared" si="5"/>
        <x:v>2115</x:v>
      </x:c>
      <x:c r="J79" s="59">
        <x:f t="shared" si="2"/>
        <x:v>2009.25</x:v>
      </x:c>
    </x:row>
    <x:row r="80" spans="1:10">
      <x:c r="A80" s="198">
        <x:v>46100</x:v>
      </x:c>
      <x:c r="B80" s="100">
        <x:v>1950</x:v>
      </x:c>
      <x:c r="C80" s="100">
        <x:v>40</x:v>
      </x:c>
      <x:c r="D80" s="1262">
        <x:f t="shared" si="3"/>
        <x:v>0.020512820512820513</x:v>
      </x:c>
      <x:c r="E80" s="72">
        <x:f t="shared" si="4"/>
        <x:v>1910</x:v>
      </x:c>
      <x:c r="F80" s="230">
        <x:v>8</x:v>
      </x:c>
      <x:c r="G80" s="47">
        <x:v>0</x:v>
      </x:c>
      <x:c r="H80" s="98">
        <x:v>1910</x:v>
      </x:c>
      <x:c r="I80" s="62">
        <x:f t="shared" si="5"/>
        <x:v>1910</x:v>
      </x:c>
      <x:c r="J80" s="59">
        <x:f t="shared" si="2"/>
        <x:v>1814.5</x:v>
      </x:c>
    </x:row>
    <x:row r="81" spans="1:10">
      <x:c r="A81" s="198">
        <x:v>46101</x:v>
      </x:c>
      <x:c r="B81" s="100">
        <x:v>380</x:v>
      </x:c>
      <x:c r="C81" s="100">
        <x:v>0</x:v>
      </x:c>
      <x:c r="D81" s="1262">
        <x:f t="shared" si="3"/>
        <x:v>0</x:v>
      </x:c>
      <x:c r="E81" s="72">
        <x:f t="shared" si="4"/>
        <x:v>380</x:v>
      </x:c>
      <x:c r="F81" s="230">
        <x:v>2</x:v>
      </x:c>
      <x:c r="G81" s="100">
        <x:v>220</x:v>
      </x:c>
      <x:c r="H81" s="98">
        <x:v>160</x:v>
      </x:c>
      <x:c r="I81" s="62">
        <x:f t="shared" si="5"/>
        <x:v>380</x:v>
      </x:c>
      <x:c r="J81" s="59">
        <x:f t="shared" si="2"/>
        <x:v>361</x:v>
      </x:c>
    </x:row>
    <x:row r="82" spans="1:10">
      <x:c r="A82" s="198">
        <x:v>46102</x:v>
      </x:c>
      <x:c r="B82" s="100">
        <x:v>1550</x:v>
      </x:c>
      <x:c r="C82" s="100">
        <x:v>95</x:v>
      </x:c>
      <x:c r="D82" s="1262">
        <x:f t="shared" si="3"/>
        <x:v>0.061290322580645158</x:v>
      </x:c>
      <x:c r="E82" s="72">
        <x:f t="shared" si="4"/>
        <x:v>1455</x:v>
      </x:c>
      <x:c r="F82" s="230">
        <x:v>8</x:v>
      </x:c>
      <x:c r="G82" s="100">
        <x:v>145</x:v>
      </x:c>
      <x:c r="H82" s="98">
        <x:v>1310</x:v>
      </x:c>
      <x:c r="I82" s="62">
        <x:f t="shared" si="5"/>
        <x:v>1455</x:v>
      </x:c>
      <x:c r="J82" s="59">
        <x:f t="shared" si="2"/>
        <x:v>1382.25</x:v>
      </x:c>
    </x:row>
    <x:row r="83" spans="1:10">
      <x:c r="A83" s="198">
        <x:v>46103</x:v>
      </x:c>
      <x:c r="B83" s="100">
        <x:v>2770</x:v>
      </x:c>
      <x:c r="C83" s="100">
        <x:v>245</x:v>
      </x:c>
      <x:c r="D83" s="1262">
        <x:f t="shared" si="3"/>
        <x:v>0.088447653429602882</x:v>
      </x:c>
      <x:c r="E83" s="72">
        <x:f t="shared" si="4"/>
        <x:v>2525</x:v>
      </x:c>
      <x:c r="F83" s="230">
        <x:v>9</x:v>
      </x:c>
      <x:c r="G83" s="100">
        <x:v>495</x:v>
      </x:c>
      <x:c r="H83" s="98">
        <x:v>2030</x:v>
      </x:c>
      <x:c r="I83" s="62">
        <x:f t="shared" si="5"/>
        <x:v>2525</x:v>
      </x:c>
      <x:c r="J83" s="59">
        <x:f t="shared" si="2"/>
        <x:v>2398.75</x:v>
      </x:c>
    </x:row>
    <x:row r="84" spans="1:10">
      <x:c r="A84" s="198">
        <x:v>46104</x:v>
      </x:c>
      <x:c r="B84" s="100">
        <x:v>410</x:v>
      </x:c>
      <x:c r="C84" s="100">
        <x:v>40</x:v>
      </x:c>
      <x:c r="D84" s="1262">
        <x:f t="shared" si="3"/>
        <x:v>0.097560975609756101</x:v>
      </x:c>
      <x:c r="E84" s="72">
        <x:f t="shared" si="4"/>
        <x:v>370</x:v>
      </x:c>
      <x:c r="F84" s="230">
        <x:v>2</x:v>
      </x:c>
      <x:c r="G84" s="100">
        <x:v>0</x:v>
      </x:c>
      <x:c r="H84" s="98">
        <x:v>370</x:v>
      </x:c>
      <x:c r="I84" s="62">
        <x:f t="shared" si="5"/>
        <x:v>370</x:v>
      </x:c>
      <x:c r="J84" s="59">
        <x:f t="shared" si="2"/>
        <x:v>351.5</x:v>
      </x:c>
    </x:row>
    <x:row r="85" spans="1:10">
      <x:c r="A85" s="198">
        <x:v>46105</x:v>
      </x:c>
      <x:c r="B85" s="100">
        <x:v>600</x:v>
      </x:c>
      <x:c r="C85" s="100">
        <x:v>50</x:v>
      </x:c>
      <x:c r="D85" s="1262">
        <x:f t="shared" si="3"/>
        <x:v>0.083333333333333329</x:v>
      </x:c>
      <x:c r="E85" s="72">
        <x:f t="shared" si="4"/>
        <x:v>550</x:v>
      </x:c>
      <x:c r="F85" s="230">
        <x:v>2</x:v>
      </x:c>
      <x:c r="G85" s="44">
        <x:v>0</x:v>
      </x:c>
      <x:c r="H85" s="98">
        <x:v>550</x:v>
      </x:c>
      <x:c r="I85" s="62">
        <x:f t="shared" si="5"/>
        <x:v>550</x:v>
      </x:c>
      <x:c r="J85" s="59">
        <x:f t="shared" si="2"/>
        <x:v>522.5</x:v>
      </x:c>
    </x:row>
    <x:row r="86" spans="1:10">
      <x:c r="A86" s="198">
        <x:v>46106</x:v>
      </x:c>
      <x:c r="B86" s="100">
        <x:v>1430</x:v>
      </x:c>
      <x:c r="C86" s="100">
        <x:f>195-100</x:f>
        <x:v>95</x:v>
      </x:c>
      <x:c r="D86" s="1262">
        <x:f t="shared" si="3"/>
        <x:v>0.066433566433566432</x:v>
      </x:c>
      <x:c r="E86" s="72">
        <x:f>B86-C86-100</x:f>
        <x:v>1235</x:v>
      </x:c>
      <x:c r="F86" s="230">
        <x:v>7</x:v>
      </x:c>
      <x:c r="G86" s="100">
        <x:v>490</x:v>
      </x:c>
      <x:c r="H86" s="98">
        <x:v>745</x:v>
      </x:c>
      <x:c r="I86" s="62">
        <x:f t="shared" si="5"/>
        <x:v>1235</x:v>
      </x:c>
      <x:c r="J86" s="59">
        <x:f t="shared" si="2"/>
        <x:v>1173.25</x:v>
      </x:c>
    </x:row>
    <x:row r="87" spans="1:10">
      <x:c r="A87" s="198">
        <x:v>46107</x:v>
      </x:c>
      <x:c r="B87" s="100">
        <x:v>1370</x:v>
      </x:c>
      <x:c r="C87" s="100">
        <x:v>140</x:v>
      </x:c>
      <x:c r="D87" s="1262">
        <x:f t="shared" si="3"/>
        <x:v>0.10218978102189781</x:v>
      </x:c>
      <x:c r="E87" s="72">
        <x:f t="shared" si="4"/>
        <x:v>1230</x:v>
      </x:c>
      <x:c r="F87" s="230">
        <x:v>4</x:v>
      </x:c>
      <x:c r="G87" s="100">
        <x:v>0</x:v>
      </x:c>
      <x:c r="H87" s="98">
        <x:v>1230</x:v>
      </x:c>
      <x:c r="I87" s="62">
        <x:f t="shared" si="5"/>
        <x:v>1230</x:v>
      </x:c>
      <x:c r="J87" s="59">
        <x:f t="shared" si="2"/>
        <x:v>1168.5</x:v>
      </x:c>
    </x:row>
    <x:row r="88" spans="1:10">
      <x:c r="A88" s="198">
        <x:v>46108</x:v>
      </x:c>
      <x:c r="B88" s="100">
        <x:v>3470</x:v>
      </x:c>
      <x:c r="C88" s="100">
        <x:v>225</x:v>
      </x:c>
      <x:c r="D88" s="1262">
        <x:f t="shared" si="3"/>
        <x:v>0.064841498559077809</x:v>
      </x:c>
      <x:c r="E88" s="72">
        <x:f t="shared" si="4"/>
        <x:v>3245</x:v>
      </x:c>
      <x:c r="F88" s="230">
        <x:v>11</x:v>
      </x:c>
      <x:c r="G88" s="100">
        <x:v>0</x:v>
      </x:c>
      <x:c r="H88" s="98">
        <x:v>3245</x:v>
      </x:c>
      <x:c r="I88" s="62">
        <x:f t="shared" si="5"/>
        <x:v>3245</x:v>
      </x:c>
      <x:c r="J88" s="59">
        <x:f t="shared" si="2"/>
        <x:v>3082.75</x:v>
      </x:c>
    </x:row>
    <x:row r="89" spans="1:10">
      <x:c r="A89" s="198">
        <x:v>46109</x:v>
      </x:c>
      <x:c r="B89" s="100">
        <x:v>2330</x:v>
      </x:c>
      <x:c r="C89" s="100">
        <x:v>131</x:v>
      </x:c>
      <x:c r="D89" s="1262">
        <x:f t="shared" si="3"/>
        <x:v>0.056223175965665236</x:v>
      </x:c>
      <x:c r="E89" s="72">
        <x:f t="shared" si="4"/>
        <x:v>2199</x:v>
      </x:c>
      <x:c r="F89" s="230">
        <x:v>9</x:v>
      </x:c>
      <x:c r="G89" s="100">
        <x:v>0</x:v>
      </x:c>
      <x:c r="H89" s="98">
        <x:v>2199</x:v>
      </x:c>
      <x:c r="I89" s="62">
        <x:f t="shared" si="5"/>
        <x:v>2199</x:v>
      </x:c>
      <x:c r="J89" s="59">
        <x:f t="shared" si="2"/>
        <x:v>2089.0499999999997</x:v>
      </x:c>
    </x:row>
    <x:row r="90" spans="1:10">
      <x:c r="A90" s="198">
        <x:v>46110</x:v>
      </x:c>
      <x:c r="B90" s="100">
        <x:v>2230</x:v>
      </x:c>
      <x:c r="C90" s="100">
        <x:v>267</x:v>
      </x:c>
      <x:c r="D90" s="1262">
        <x:f t="shared" si="3"/>
        <x:v>0.11973094170403588</x:v>
      </x:c>
      <x:c r="E90" s="72">
        <x:f t="shared" si="4"/>
        <x:v>1963</x:v>
      </x:c>
      <x:c r="F90" s="230">
        <x:v>7</x:v>
      </x:c>
      <x:c r="G90" s="100">
        <x:v>295</x:v>
      </x:c>
      <x:c r="H90" s="98">
        <x:v>1668</x:v>
      </x:c>
      <x:c r="I90" s="62">
        <x:f t="shared" si="5"/>
        <x:v>1963</x:v>
      </x:c>
      <x:c r="J90" s="59">
        <x:f t="shared" si="2"/>
        <x:v>1864.8499999999999</x:v>
      </x:c>
    </x:row>
    <x:row r="91" spans="1:10">
      <x:c r="A91" s="198">
        <x:v>46111</x:v>
      </x:c>
      <x:c r="B91" s="100">
        <x:v>1400</x:v>
      </x:c>
      <x:c r="C91" s="100">
        <x:v>149</x:v>
      </x:c>
      <x:c r="D91" s="1262">
        <x:f t="shared" si="3"/>
        <x:v>0.10642857142857143</x:v>
      </x:c>
      <x:c r="E91" s="72">
        <x:f t="shared" si="4"/>
        <x:v>1251</x:v>
      </x:c>
      <x:c r="F91" s="230">
        <x:v>5</x:v>
      </x:c>
      <x:c r="G91" s="100">
        <x:v>470</x:v>
      </x:c>
      <x:c r="H91" s="98">
        <x:v>781</x:v>
      </x:c>
      <x:c r="I91" s="62">
        <x:f t="shared" si="5"/>
        <x:v>1251</x:v>
      </x:c>
      <x:c r="J91" s="59">
        <x:f t="shared" si="2"/>
        <x:v>1188.45</x:v>
      </x:c>
    </x:row>
    <x:row r="92" spans="1:10">
      <x:c r="A92" s="198">
        <x:v>46112</x:v>
      </x:c>
      <x:c r="B92" s="100">
        <x:v>980</x:v>
      </x:c>
      <x:c r="C92" s="100">
        <x:v>118</x:v>
      </x:c>
      <x:c r="D92" s="1262">
        <x:f t="shared" si="3"/>
        <x:v>0.12040816326530612</x:v>
      </x:c>
      <x:c r="E92" s="72">
        <x:f t="shared" si="4"/>
        <x:v>862</x:v>
      </x:c>
      <x:c r="F92" s="230">
        <x:v>4</x:v>
      </x:c>
      <x:c r="G92" s="100">
        <x:v>0</x:v>
      </x:c>
      <x:c r="H92" s="98">
        <x:v>862</x:v>
      </x:c>
      <x:c r="I92" s="62">
        <x:f t="shared" si="5"/>
        <x:v>862</x:v>
      </x:c>
      <x:c r="J92" s="59">
        <x:f t="shared" si="2"/>
        <x:v>818.89999999999998</x:v>
      </x:c>
    </x:row>
    <x:row r="93" spans="9:9">
      <x:c r="I93" s="100">
        <x:f>SUM(I63:I92)</x:f>
        <x:v>47624</x:v>
      </x:c>
    </x:row>
    <x:row r="94" spans="1:10">
      <x:c r="A94" s="198">
        <x:v>46113</x:v>
      </x:c>
      <x:c r="B94" s="39">
        <x:v>2310</x:v>
      </x:c>
      <x:c r="C94" s="39">
        <x:v>163</x:v>
      </x:c>
      <x:c r="D94" s="1262">
        <x:f t="shared" ref="D94:D123" si="6">C94/B94</x:f>
        <x:v>0.070562770562770563</x:v>
      </x:c>
      <x:c r="E94" s="39">
        <x:f t="shared" ref="E94:E122" si="7">B94-C94</x:f>
        <x:v>2147</x:v>
      </x:c>
      <x:c r="F94" s="230">
        <x:v>9</x:v>
      </x:c>
      <x:c r="G94" s="39">
        <x:v>0</x:v>
      </x:c>
      <x:c r="H94" s="39">
        <x:v>2147</x:v>
      </x:c>
      <x:c r="I94" s="39">
        <x:f t="shared" ref="I94:I123" si="8">H94+G94</x:f>
        <x:v>2147</x:v>
      </x:c>
      <x:c r="J94" s="25">
        <x:f t="shared" ref="J94:J155" si="9">I94*0.95</x:f>
        <x:v>2039.6499999999999</x:v>
      </x:c>
    </x:row>
    <x:row r="95" spans="1:10">
      <x:c r="A95" s="198">
        <x:v>46114</x:v>
      </x:c>
      <x:c r="B95" s="39">
        <x:v>970</x:v>
      </x:c>
      <x:c r="C95" s="39">
        <x:v>100</x:v>
      </x:c>
      <x:c r="D95" s="1262">
        <x:f t="shared" si="6"/>
        <x:v>0.10309278350515463</x:v>
      </x:c>
      <x:c r="E95" s="39">
        <x:f t="shared" si="7"/>
        <x:v>870</x:v>
      </x:c>
      <x:c r="F95" s="230">
        <x:v>5</x:v>
      </x:c>
      <x:c r="G95" s="39">
        <x:v>285</x:v>
      </x:c>
      <x:c r="H95" s="39">
        <x:v>585</x:v>
      </x:c>
      <x:c r="I95" s="39">
        <x:f t="shared" si="8"/>
        <x:v>870</x:v>
      </x:c>
      <x:c r="J95" s="25">
        <x:f t="shared" si="9"/>
        <x:v>826.5</x:v>
      </x:c>
    </x:row>
    <x:row r="96" spans="1:10">
      <x:c r="A96" s="198">
        <x:v>46115</x:v>
      </x:c>
      <x:c r="B96" s="39">
        <x:v>2350</x:v>
      </x:c>
      <x:c r="C96" s="39">
        <x:v>215</x:v>
      </x:c>
      <x:c r="D96" s="1262">
        <x:f t="shared" si="6"/>
        <x:v>0.091489361702127653</x:v>
      </x:c>
      <x:c r="E96" s="39">
        <x:f t="shared" si="7"/>
        <x:v>2135</x:v>
      </x:c>
      <x:c r="F96" s="230">
        <x:v>8</x:v>
      </x:c>
      <x:c r="G96" s="39">
        <x:v>395</x:v>
      </x:c>
      <x:c r="H96" s="39">
        <x:v>1740</x:v>
      </x:c>
      <x:c r="I96" s="39">
        <x:f t="shared" si="8"/>
        <x:v>2135</x:v>
      </x:c>
      <x:c r="J96" s="25">
        <x:f t="shared" si="9"/>
        <x:v>2028.25</x:v>
      </x:c>
    </x:row>
    <x:row r="97" spans="1:10">
      <x:c r="A97" s="198">
        <x:v>46116</x:v>
      </x:c>
      <x:c r="B97" s="39">
        <x:v>1120</x:v>
      </x:c>
      <x:c r="C97" s="39">
        <x:v>90</x:v>
      </x:c>
      <x:c r="D97" s="1262">
        <x:f t="shared" si="6"/>
        <x:v>0.080357142857142863</x:v>
      </x:c>
      <x:c r="E97" s="39">
        <x:f t="shared" si="7"/>
        <x:v>1030</x:v>
      </x:c>
      <x:c r="F97" s="230">
        <x:v>6</x:v>
      </x:c>
      <x:c r="G97" s="39">
        <x:v>0</x:v>
      </x:c>
      <x:c r="H97" s="39">
        <x:v>1030</x:v>
      </x:c>
      <x:c r="I97" s="39">
        <x:f t="shared" si="8"/>
        <x:v>1030</x:v>
      </x:c>
      <x:c r="J97" s="25">
        <x:f t="shared" si="9"/>
        <x:v>978.5</x:v>
      </x:c>
    </x:row>
    <x:row r="98" spans="1:10">
      <x:c r="A98" s="198">
        <x:v>46117</x:v>
      </x:c>
      <x:c r="B98" s="39">
        <x:v>1370</x:v>
      </x:c>
      <x:c r="C98" s="39">
        <x:v>130</x:v>
      </x:c>
      <x:c r="D98" s="1262">
        <x:f t="shared" si="6"/>
        <x:v>0.094890510948905105</x:v>
      </x:c>
      <x:c r="E98" s="39">
        <x:f t="shared" si="7"/>
        <x:v>1240</x:v>
      </x:c>
      <x:c r="F98" s="230">
        <x:v>5</x:v>
      </x:c>
      <x:c r="G98" s="39">
        <x:v>0</x:v>
      </x:c>
      <x:c r="H98" s="39">
        <x:v>1240</x:v>
      </x:c>
      <x:c r="I98" s="39">
        <x:f t="shared" si="8"/>
        <x:v>1240</x:v>
      </x:c>
      <x:c r="J98" s="25">
        <x:f t="shared" si="9"/>
        <x:v>1178</x:v>
      </x:c>
    </x:row>
    <x:row r="99" spans="1:10">
      <x:c r="A99" s="198">
        <x:v>46118</x:v>
      </x:c>
      <x:c r="B99" s="39">
        <x:v>1010</x:v>
      </x:c>
      <x:c r="C99" s="39">
        <x:v>70</x:v>
      </x:c>
      <x:c r="D99" s="1262">
        <x:f t="shared" si="6"/>
        <x:v>0.069306930693069313</x:v>
      </x:c>
      <x:c r="E99" s="39">
        <x:f t="shared" si="7"/>
        <x:v>940</x:v>
      </x:c>
      <x:c r="F99" s="230">
        <x:v>4</x:v>
      </x:c>
      <x:c r="G99" s="39">
        <x:v>135</x:v>
      </x:c>
      <x:c r="H99" s="39">
        <x:v>805</x:v>
      </x:c>
      <x:c r="I99" s="39">
        <x:f t="shared" si="8"/>
        <x:v>940</x:v>
      </x:c>
      <x:c r="J99" s="25">
        <x:f t="shared" si="9"/>
        <x:v>893</x:v>
      </x:c>
    </x:row>
    <x:row r="100" spans="1:10">
      <x:c r="A100" s="198">
        <x:v>46119</x:v>
      </x:c>
      <x:c r="B100" s="39">
        <x:v>1000</x:v>
      </x:c>
      <x:c r="C100" s="39">
        <x:v>108</x:v>
      </x:c>
      <x:c r="D100" s="1262">
        <x:f t="shared" si="6"/>
        <x:v>0.108</x:v>
      </x:c>
      <x:c r="E100" s="39">
        <x:f t="shared" si="7"/>
        <x:v>892</x:v>
      </x:c>
      <x:c r="F100" s="230">
        <x:v>6</x:v>
      </x:c>
      <x:c r="G100" s="39">
        <x:v>120</x:v>
      </x:c>
      <x:c r="H100" s="39">
        <x:v>772</x:v>
      </x:c>
      <x:c r="I100" s="39">
        <x:f t="shared" si="8"/>
        <x:v>892</x:v>
      </x:c>
      <x:c r="J100" s="25">
        <x:f t="shared" si="9"/>
        <x:v>847.39999999999998</x:v>
      </x:c>
    </x:row>
    <x:row r="101" spans="1:10">
      <x:c r="A101" s="198">
        <x:v>46120</x:v>
      </x:c>
      <x:c r="B101" s="39">
        <x:v>690</x:v>
      </x:c>
      <x:c r="C101" s="39">
        <x:v>75</x:v>
      </x:c>
      <x:c r="D101" s="1262">
        <x:f t="shared" si="6"/>
        <x:v>0.10869565217391304</x:v>
      </x:c>
      <x:c r="E101" s="39">
        <x:f t="shared" si="7"/>
        <x:v>615</x:v>
      </x:c>
      <x:c r="F101" s="230">
        <x:v>2</x:v>
      </x:c>
      <x:c r="G101" s="39">
        <x:v>100</x:v>
      </x:c>
      <x:c r="H101" s="39">
        <x:v>515</x:v>
      </x:c>
      <x:c r="I101" s="39">
        <x:f t="shared" si="8"/>
        <x:v>615</x:v>
      </x:c>
      <x:c r="J101" s="25">
        <x:f t="shared" si="9"/>
        <x:v>584.25</x:v>
      </x:c>
    </x:row>
    <x:row r="102" spans="1:10">
      <x:c r="A102" s="198">
        <x:v>46121</x:v>
      </x:c>
      <x:c r="B102" s="39">
        <x:v>900</x:v>
      </x:c>
      <x:c r="C102" s="39">
        <x:v>70</x:v>
      </x:c>
      <x:c r="D102" s="1262">
        <x:f t="shared" si="6"/>
        <x:v>0.077777777777777779</x:v>
      </x:c>
      <x:c r="E102" s="39">
        <x:f t="shared" si="7"/>
        <x:v>830</x:v>
      </x:c>
      <x:c r="F102" s="230">
        <x:v>4</x:v>
      </x:c>
      <x:c r="G102" s="39">
        <x:v>280</x:v>
      </x:c>
      <x:c r="H102" s="39">
        <x:v>550</x:v>
      </x:c>
      <x:c r="I102" s="39">
        <x:f t="shared" si="8"/>
        <x:v>830</x:v>
      </x:c>
      <x:c r="J102" s="25">
        <x:f t="shared" si="9"/>
        <x:v>788.5</x:v>
      </x:c>
    </x:row>
    <x:row r="103" spans="1:10">
      <x:c r="A103" s="198">
        <x:v>46122</x:v>
      </x:c>
      <x:c r="B103" s="39">
        <x:v>1180</x:v>
      </x:c>
      <x:c r="C103" s="39">
        <x:v>105</x:v>
      </x:c>
      <x:c r="D103" s="1262">
        <x:f t="shared" si="6"/>
        <x:v>0.088983050847457626</x:v>
      </x:c>
      <x:c r="E103" s="39">
        <x:f t="shared" si="7"/>
        <x:v>1075</x:v>
      </x:c>
      <x:c r="F103" s="230">
        <x:v>4</x:v>
      </x:c>
      <x:c r="G103" s="39">
        <x:v>0</x:v>
      </x:c>
      <x:c r="H103" s="39">
        <x:v>1075</x:v>
      </x:c>
      <x:c r="I103" s="39">
        <x:f t="shared" si="8"/>
        <x:v>1075</x:v>
      </x:c>
      <x:c r="J103" s="25">
        <x:f t="shared" si="9"/>
        <x:v>1021.25</x:v>
      </x:c>
    </x:row>
    <x:row r="104" spans="1:10">
      <x:c r="A104" s="198">
        <x:v>46123</x:v>
      </x:c>
      <x:c r="B104" s="39">
        <x:v>1750</x:v>
      </x:c>
      <x:c r="C104" s="39">
        <x:f>231-140</x:f>
        <x:v>91</x:v>
      </x:c>
      <x:c r="D104" s="1262">
        <x:f t="shared" si="6"/>
        <x:v>0.052000000000000002</x:v>
      </x:c>
      <x:c r="E104" s="39">
        <x:f>B104-C104-140</x:f>
        <x:v>1519</x:v>
      </x:c>
      <x:c r="F104" s="230">
        <x:v>9</x:v>
      </x:c>
      <x:c r="G104" s="39">
        <x:v>105</x:v>
      </x:c>
      <x:c r="H104" s="39">
        <x:v>1414</x:v>
      </x:c>
      <x:c r="I104" s="39">
        <x:f t="shared" si="8"/>
        <x:v>1519</x:v>
      </x:c>
      <x:c r="J104" s="25">
        <x:f t="shared" si="9"/>
        <x:v>1443.05</x:v>
      </x:c>
    </x:row>
    <x:row r="105" spans="1:10">
      <x:c r="A105" s="198">
        <x:v>46124</x:v>
      </x:c>
      <x:c r="B105" s="39">
        <x:v>1710</x:v>
      </x:c>
      <x:c r="C105" s="39">
        <x:v>130</x:v>
      </x:c>
      <x:c r="D105" s="1262">
        <x:f t="shared" si="6"/>
        <x:v>0.076023391812865493</x:v>
      </x:c>
      <x:c r="E105" s="39">
        <x:f t="shared" si="7"/>
        <x:v>1580</x:v>
      </x:c>
      <x:c r="F105" s="230">
        <x:v>6</x:v>
      </x:c>
      <x:c r="G105" s="39">
        <x:v>0</x:v>
      </x:c>
      <x:c r="H105" s="39">
        <x:v>1580</x:v>
      </x:c>
      <x:c r="I105" s="39">
        <x:f t="shared" si="8"/>
        <x:v>1580</x:v>
      </x:c>
      <x:c r="J105" s="25">
        <x:f t="shared" si="9"/>
        <x:v>1501</x:v>
      </x:c>
    </x:row>
    <x:row r="106" spans="1:10">
      <x:c r="A106" s="198">
        <x:v>46125</x:v>
      </x:c>
      <x:c r="B106" s="39">
        <x:v>1620</x:v>
      </x:c>
      <x:c r="C106" s="39">
        <x:v>219</x:v>
      </x:c>
      <x:c r="D106" s="1262">
        <x:f t="shared" si="6"/>
        <x:v>0.13518518518518519</x:v>
      </x:c>
      <x:c r="E106" s="39">
        <x:f t="shared" si="7"/>
        <x:v>1401</x:v>
      </x:c>
      <x:c r="F106" s="230">
        <x:v>5</x:v>
      </x:c>
      <x:c r="G106" s="39">
        <x:v>400</x:v>
      </x:c>
      <x:c r="H106" s="39">
        <x:v>1001</x:v>
      </x:c>
      <x:c r="I106" s="39">
        <x:f t="shared" si="8"/>
        <x:v>1401</x:v>
      </x:c>
      <x:c r="J106" s="25">
        <x:f t="shared" si="9"/>
        <x:v>1330.95</x:v>
      </x:c>
    </x:row>
    <x:row r="107" spans="1:10">
      <x:c r="A107" s="198">
        <x:v>46126</x:v>
      </x:c>
      <x:c r="B107" s="39">
        <x:v>1990</x:v>
      </x:c>
      <x:c r="C107" s="39">
        <x:v>250</x:v>
      </x:c>
      <x:c r="D107" s="1262">
        <x:f t="shared" si="6"/>
        <x:v>0.12562814070351758</x:v>
      </x:c>
      <x:c r="E107" s="39">
        <x:f t="shared" si="7"/>
        <x:v>1740</x:v>
      </x:c>
      <x:c r="F107" s="230">
        <x:v>5</x:v>
      </x:c>
      <x:c r="G107" s="39">
        <x:v>0</x:v>
      </x:c>
      <x:c r="H107" s="39">
        <x:v>1740</x:v>
      </x:c>
      <x:c r="I107" s="39">
        <x:f t="shared" si="8"/>
        <x:v>1740</x:v>
      </x:c>
      <x:c r="J107" s="25">
        <x:f t="shared" si="9"/>
        <x:v>1653</x:v>
      </x:c>
    </x:row>
    <x:row r="108" spans="1:10">
      <x:c r="A108" s="198">
        <x:v>46127</x:v>
      </x:c>
      <x:c r="B108" s="39">
        <x:v>1340</x:v>
      </x:c>
      <x:c r="C108" s="39">
        <x:v>70</x:v>
      </x:c>
      <x:c r="D108" s="1262">
        <x:f t="shared" si="6"/>
        <x:v>0.052238805970149252</x:v>
      </x:c>
      <x:c r="E108" s="39">
        <x:f t="shared" si="7"/>
        <x:v>1270</x:v>
      </x:c>
      <x:c r="F108" s="230">
        <x:v>6</x:v>
      </x:c>
      <x:c r="G108" s="39">
        <x:v>525</x:v>
      </x:c>
      <x:c r="H108" s="39">
        <x:v>745</x:v>
      </x:c>
      <x:c r="I108" s="39">
        <x:f t="shared" si="8"/>
        <x:v>1270</x:v>
      </x:c>
      <x:c r="J108" s="25">
        <x:f t="shared" si="9"/>
        <x:v>1206.5</x:v>
      </x:c>
    </x:row>
    <x:row r="109" spans="1:10">
      <x:c r="A109" s="198">
        <x:v>46128</x:v>
      </x:c>
      <x:c r="B109" s="39">
        <x:v>3330</x:v>
      </x:c>
      <x:c r="C109" s="39">
        <x:v>381</x:v>
      </x:c>
      <x:c r="D109" s="1262">
        <x:f t="shared" si="6"/>
        <x:v>0.11441441441441441</x:v>
      </x:c>
      <x:c r="E109" s="39">
        <x:f t="shared" si="7"/>
        <x:v>2949</x:v>
      </x:c>
      <x:c r="F109" s="230">
        <x:v>9</x:v>
      </x:c>
      <x:c r="G109" s="39">
        <x:v>700</x:v>
      </x:c>
      <x:c r="H109" s="39">
        <x:v>2249</x:v>
      </x:c>
      <x:c r="I109" s="39">
        <x:f t="shared" si="8"/>
        <x:v>2949</x:v>
      </x:c>
      <x:c r="J109" s="25">
        <x:f t="shared" si="9"/>
        <x:v>2801.5499999999997</x:v>
      </x:c>
    </x:row>
    <x:row r="110" spans="1:10">
      <x:c r="A110" s="198">
        <x:v>46129</x:v>
      </x:c>
      <x:c r="B110" s="39">
        <x:v>2060</x:v>
      </x:c>
      <x:c r="C110" s="39">
        <x:v>296</x:v>
      </x:c>
      <x:c r="D110" s="1262">
        <x:f t="shared" si="6"/>
        <x:v>0.1436893203883495</x:v>
      </x:c>
      <x:c r="E110" s="39">
        <x:f t="shared" si="7"/>
        <x:v>1764</x:v>
      </x:c>
      <x:c r="F110" s="230">
        <x:v>7</x:v>
      </x:c>
      <x:c r="G110" s="39">
        <x:v>144</x:v>
      </x:c>
      <x:c r="H110" s="39">
        <x:v>1620</x:v>
      </x:c>
      <x:c r="I110" s="39">
        <x:f t="shared" si="8"/>
        <x:v>1764</x:v>
      </x:c>
      <x:c r="J110" s="25">
        <x:f t="shared" si="9"/>
        <x:v>1675.8</x:v>
      </x:c>
    </x:row>
    <x:row r="111" spans="1:10">
      <x:c r="A111" s="198">
        <x:v>46130</x:v>
      </x:c>
      <x:c r="B111" s="39">
        <x:v>1950</x:v>
      </x:c>
      <x:c r="C111" s="39">
        <x:v>260</x:v>
      </x:c>
      <x:c r="D111" s="1262">
        <x:f t="shared" si="6"/>
        <x:v>0.13333333333333333</x:v>
      </x:c>
      <x:c r="E111" s="39">
        <x:f t="shared" si="7"/>
        <x:v>1690</x:v>
      </x:c>
      <x:c r="F111" s="230">
        <x:v>5</x:v>
      </x:c>
      <x:c r="G111" s="39">
        <x:v>0</x:v>
      </x:c>
      <x:c r="H111" s="39">
        <x:v>1690</x:v>
      </x:c>
      <x:c r="I111" s="39">
        <x:f t="shared" si="8"/>
        <x:v>1690</x:v>
      </x:c>
      <x:c r="J111" s="25">
        <x:f t="shared" si="9"/>
        <x:v>1605.5</x:v>
      </x:c>
    </x:row>
    <x:row r="112" spans="1:10">
      <x:c r="A112" s="198">
        <x:v>46131</x:v>
      </x:c>
      <x:c r="B112" s="39">
        <x:v>830</x:v>
      </x:c>
      <x:c r="C112" s="39">
        <x:v>15</x:v>
      </x:c>
      <x:c r="D112" s="1262">
        <x:f t="shared" si="6"/>
        <x:v>0.018072289156626505</x:v>
      </x:c>
      <x:c r="E112" s="39">
        <x:f t="shared" si="7"/>
        <x:v>815</x:v>
      </x:c>
      <x:c r="F112" s="230">
        <x:v>2</x:v>
      </x:c>
      <x:c r="G112" s="39">
        <x:v>0</x:v>
      </x:c>
      <x:c r="H112" s="39">
        <x:v>815</x:v>
      </x:c>
      <x:c r="I112" s="39">
        <x:f t="shared" si="8"/>
        <x:v>815</x:v>
      </x:c>
      <x:c r="J112" s="25">
        <x:f t="shared" si="9"/>
        <x:v>774.25</x:v>
      </x:c>
    </x:row>
    <x:row r="113" spans="1:10">
      <x:c r="A113" s="198">
        <x:v>46132</x:v>
      </x:c>
      <x:c r="B113" s="39">
        <x:v>1630</x:v>
      </x:c>
      <x:c r="C113" s="39">
        <x:v>99</x:v>
      </x:c>
      <x:c r="D113" s="1262">
        <x:f t="shared" si="6"/>
        <x:v>0.060736196319018408</x:v>
      </x:c>
      <x:c r="E113" s="39">
        <x:f t="shared" si="7"/>
        <x:v>1531</x:v>
      </x:c>
      <x:c r="F113" s="230">
        <x:v>7</x:v>
      </x:c>
      <x:c r="G113" s="39">
        <x:v>400</x:v>
      </x:c>
      <x:c r="H113" s="39">
        <x:v>1131</x:v>
      </x:c>
      <x:c r="I113" s="39">
        <x:f t="shared" si="8"/>
        <x:v>1531</x:v>
      </x:c>
      <x:c r="J113" s="25">
        <x:f t="shared" si="9"/>
        <x:v>1454.45</x:v>
      </x:c>
    </x:row>
    <x:row r="114" spans="1:10">
      <x:c r="A114" s="198">
        <x:v>46133</x:v>
      </x:c>
      <x:c r="B114" s="39">
        <x:v>970</x:v>
      </x:c>
      <x:c r="C114" s="39">
        <x:v>45</x:v>
      </x:c>
      <x:c r="D114" s="1262">
        <x:f t="shared" si="6"/>
        <x:v>0.046391752577319589</x:v>
      </x:c>
      <x:c r="E114" s="39">
        <x:f t="shared" si="7"/>
        <x:v>925</x:v>
      </x:c>
      <x:c r="F114" s="230">
        <x:v>3</x:v>
      </x:c>
      <x:c r="G114" s="39">
        <x:v>405</x:v>
      </x:c>
      <x:c r="H114" s="39">
        <x:v>520</x:v>
      </x:c>
      <x:c r="I114" s="39">
        <x:f t="shared" si="8"/>
        <x:v>925</x:v>
      </x:c>
      <x:c r="J114" s="25">
        <x:f t="shared" si="9"/>
        <x:v>878.75</x:v>
      </x:c>
    </x:row>
    <x:row r="115" spans="1:10">
      <x:c r="A115" s="198">
        <x:v>46134</x:v>
      </x:c>
      <x:c r="B115" s="39">
        <x:v>730</x:v>
      </x:c>
      <x:c r="C115" s="39">
        <x:v>73</x:v>
      </x:c>
      <x:c r="D115" s="1262">
        <x:f t="shared" si="6"/>
        <x:v>0.10000000000000001</x:v>
      </x:c>
      <x:c r="E115" s="39">
        <x:f t="shared" si="7"/>
        <x:v>657</x:v>
      </x:c>
      <x:c r="F115" s="230">
        <x:v>1</x:v>
      </x:c>
      <x:c r="G115" s="39">
        <x:v>0</x:v>
      </x:c>
      <x:c r="H115" s="39">
        <x:v>657</x:v>
      </x:c>
      <x:c r="I115" s="39">
        <x:f t="shared" si="8"/>
        <x:v>657</x:v>
      </x:c>
      <x:c r="J115" s="25">
        <x:f t="shared" si="9"/>
        <x:v>624.14999999999998</x:v>
      </x:c>
    </x:row>
    <x:row r="116" spans="1:10">
      <x:c r="A116" s="198">
        <x:v>46135</x:v>
      </x:c>
      <x:c r="B116" s="39">
        <x:v>1910</x:v>
      </x:c>
      <x:c r="C116" s="39">
        <x:v>250</x:v>
      </x:c>
      <x:c r="D116" s="1262">
        <x:f t="shared" si="6"/>
        <x:v>0.13089005235602094</x:v>
      </x:c>
      <x:c r="E116" s="39">
        <x:f t="shared" si="7"/>
        <x:v>1660</x:v>
      </x:c>
      <x:c r="F116" s="230">
        <x:v>5</x:v>
      </x:c>
      <x:c r="G116" s="39">
        <x:v>250</x:v>
      </x:c>
      <x:c r="H116" s="39">
        <x:v>1410</x:v>
      </x:c>
      <x:c r="I116" s="39">
        <x:f t="shared" si="8"/>
        <x:v>1660</x:v>
      </x:c>
      <x:c r="J116" s="25">
        <x:f t="shared" si="9"/>
        <x:v>1577</x:v>
      </x:c>
    </x:row>
    <x:row r="117" spans="1:10">
      <x:c r="A117" s="198">
        <x:v>46136</x:v>
      </x:c>
      <x:c r="B117" s="39">
        <x:v>1590</x:v>
      </x:c>
      <x:c r="C117" s="39">
        <x:v>205</x:v>
      </x:c>
      <x:c r="D117" s="1262">
        <x:f t="shared" si="6"/>
        <x:v>0.12893081761006289</x:v>
      </x:c>
      <x:c r="E117" s="39">
        <x:f t="shared" si="7"/>
        <x:v>1385</x:v>
      </x:c>
      <x:c r="F117" s="230">
        <x:v>5</x:v>
      </x:c>
      <x:c r="G117" s="39">
        <x:v>120</x:v>
      </x:c>
      <x:c r="H117" s="39">
        <x:v>1265</x:v>
      </x:c>
      <x:c r="I117" s="39">
        <x:f t="shared" si="8"/>
        <x:v>1385</x:v>
      </x:c>
      <x:c r="J117" s="25">
        <x:f t="shared" si="9"/>
        <x:v>1315.75</x:v>
      </x:c>
    </x:row>
    <x:row r="118" spans="1:10">
      <x:c r="A118" s="198">
        <x:v>46137</x:v>
      </x:c>
      <x:c r="B118" s="39">
        <x:v>1230</x:v>
      </x:c>
      <x:c r="C118" s="39">
        <x:v>41</x:v>
      </x:c>
      <x:c r="D118" s="1262">
        <x:f t="shared" si="6"/>
        <x:v>0.033333333333333333</x:v>
      </x:c>
      <x:c r="E118" s="39">
        <x:f t="shared" si="7"/>
        <x:v>1189</x:v>
      </x:c>
      <x:c r="F118" s="230">
        <x:v>7</x:v>
      </x:c>
      <x:c r="G118" s="39">
        <x:v>300</x:v>
      </x:c>
      <x:c r="H118" s="39">
        <x:v>889</x:v>
      </x:c>
      <x:c r="I118" s="39">
        <x:f t="shared" si="8"/>
        <x:v>1189</x:v>
      </x:c>
      <x:c r="J118" s="25">
        <x:f t="shared" si="9"/>
        <x:v>1129.55</x:v>
      </x:c>
    </x:row>
    <x:row r="119" spans="1:10">
      <x:c r="A119" s="198">
        <x:v>46138</x:v>
      </x:c>
      <x:c r="B119" s="39">
        <x:v>1590</x:v>
      </x:c>
      <x:c r="C119" s="39">
        <x:v>105</x:v>
      </x:c>
      <x:c r="D119" s="1262">
        <x:f t="shared" si="6"/>
        <x:v>0.066037735849056603</x:v>
      </x:c>
      <x:c r="E119" s="39">
        <x:f t="shared" si="7"/>
        <x:v>1485</x:v>
      </x:c>
      <x:c r="F119" s="230">
        <x:v>7</x:v>
      </x:c>
      <x:c r="G119" s="39">
        <x:v>225</x:v>
      </x:c>
      <x:c r="H119" s="39">
        <x:v>1260</x:v>
      </x:c>
      <x:c r="I119" s="39">
        <x:f t="shared" si="8"/>
        <x:v>1485</x:v>
      </x:c>
      <x:c r="J119" s="25">
        <x:f t="shared" si="9"/>
        <x:v>1410.75</x:v>
      </x:c>
    </x:row>
    <x:row r="120" spans="1:10">
      <x:c r="A120" s="198">
        <x:v>46139</x:v>
      </x:c>
      <x:c r="B120" s="39">
        <x:v>1030</x:v>
      </x:c>
      <x:c r="C120" s="39">
        <x:v>105</x:v>
      </x:c>
      <x:c r="D120" s="1262">
        <x:f t="shared" si="6"/>
        <x:v>0.10194174757281553</x:v>
      </x:c>
      <x:c r="E120" s="39">
        <x:f t="shared" si="7"/>
        <x:v>925</x:v>
      </x:c>
      <x:c r="F120" s="230">
        <x:v>2</x:v>
      </x:c>
      <x:c r="G120" s="39">
        <x:v>0</x:v>
      </x:c>
      <x:c r="H120" s="39">
        <x:v>925</x:v>
      </x:c>
      <x:c r="I120" s="39">
        <x:f t="shared" si="8"/>
        <x:v>925</x:v>
      </x:c>
      <x:c r="J120" s="25">
        <x:f t="shared" si="9"/>
        <x:v>878.75</x:v>
      </x:c>
    </x:row>
    <x:row r="121" spans="1:10">
      <x:c r="A121" s="198">
        <x:v>46140</x:v>
      </x:c>
      <x:c r="B121" s="39">
        <x:v>3110</x:v>
      </x:c>
      <x:c r="C121" s="39">
        <x:v>315</x:v>
      </x:c>
      <x:c r="D121" s="1262">
        <x:f t="shared" si="6"/>
        <x:v>0.10128617363344052</x:v>
      </x:c>
      <x:c r="E121" s="39">
        <x:f t="shared" si="7"/>
        <x:v>2795</x:v>
      </x:c>
      <x:c r="F121" s="230">
        <x:v>9</x:v>
      </x:c>
      <x:c r="G121" s="39">
        <x:v>510</x:v>
      </x:c>
      <x:c r="H121" s="39">
        <x:v>2285</x:v>
      </x:c>
      <x:c r="I121" s="39">
        <x:f t="shared" si="8"/>
        <x:v>2795</x:v>
      </x:c>
      <x:c r="J121" s="25">
        <x:f t="shared" si="9"/>
        <x:v>2655.25</x:v>
      </x:c>
    </x:row>
    <x:row r="122" spans="1:10">
      <x:c r="A122" s="198">
        <x:v>46141</x:v>
      </x:c>
      <x:c r="B122" s="39">
        <x:v>1960</x:v>
      </x:c>
      <x:c r="C122" s="39">
        <x:v>148</x:v>
      </x:c>
      <x:c r="D122" s="1262">
        <x:f t="shared" si="6"/>
        <x:v>0.075510204081632656</x:v>
      </x:c>
      <x:c r="E122" s="39">
        <x:f t="shared" si="7"/>
        <x:v>1812</x:v>
      </x:c>
      <x:c r="F122" s="230">
        <x:v>7</x:v>
      </x:c>
      <x:c r="G122" s="39">
        <x:v>330</x:v>
      </x:c>
      <x:c r="H122" s="39">
        <x:v>1482</x:v>
      </x:c>
      <x:c r="I122" s="39">
        <x:f t="shared" si="8"/>
        <x:v>1812</x:v>
      </x:c>
      <x:c r="J122" s="25">
        <x:f t="shared" si="9"/>
        <x:v>1721.3999999999999</x:v>
      </x:c>
    </x:row>
    <x:row r="123" spans="1:10">
      <x:c r="A123" s="198">
        <x:v>46142</x:v>
      </x:c>
      <x:c r="B123" s="39">
        <x:v>1400</x:v>
      </x:c>
      <x:c r="C123" s="39">
        <x:f>496-330</x:f>
        <x:v>166</x:v>
      </x:c>
      <x:c r="D123" s="1262">
        <x:f t="shared" si="6"/>
        <x:v>0.11857142857142858</x:v>
      </x:c>
      <x:c r="E123" s="39">
        <x:f>B123-C123-330</x:f>
        <x:v>904</x:v>
      </x:c>
      <x:c r="F123" s="230">
        <x:v>3</x:v>
      </x:c>
      <x:c r="G123" s="39">
        <x:v>0</x:v>
      </x:c>
      <x:c r="H123" s="39">
        <x:v>904</x:v>
      </x:c>
      <x:c r="I123" s="39">
        <x:f t="shared" si="8"/>
        <x:v>904</x:v>
      </x:c>
      <x:c r="J123" s="25">
        <x:f t="shared" si="9"/>
        <x:v>858.79999999999995</x:v>
      </x:c>
    </x:row>
    <x:row r="124" spans="9:10">
      <x:c r="I124" s="100">
        <x:f>SUM(I94:I123)</x:f>
        <x:v>41770</x:v>
      </x:c>
      <x:c r="J124" s="25">
        <x:f t="shared" si="9"/>
        <x:v>39681.5</x:v>
      </x:c>
    </x:row>
    <x:row r="125" spans="1:10">
      <x:c r="A125" s="198">
        <x:v>46143</x:v>
      </x:c>
      <x:c r="B125" s="27">
        <x:v>2050</x:v>
      </x:c>
      <x:c r="C125" s="27">
        <x:f>-470+620</x:f>
        <x:v>150</x:v>
      </x:c>
      <x:c r="D125" s="1262">
        <x:f t="shared" ref="D125:D155" si="10">C125/B125</x:f>
        <x:v>0.073170731707317069</x:v>
      </x:c>
      <x:c r="E125" s="27">
        <x:f>B125-C125-470</x:f>
        <x:v>1430</x:v>
      </x:c>
      <x:c r="F125" s="230">
        <x:v>5</x:v>
      </x:c>
      <x:c r="G125" s="27">
        <x:v>180</x:v>
      </x:c>
      <x:c r="H125" s="27">
        <x:v>1250</x:v>
      </x:c>
      <x:c r="I125" s="27">
        <x:f t="shared" ref="I125:I155" si="11">H125+G125</x:f>
        <x:v>1430</x:v>
      </x:c>
      <x:c r="J125" s="27">
        <x:f t="shared" si="9"/>
        <x:v>1358.5</x:v>
      </x:c>
    </x:row>
    <x:row r="126" spans="1:10">
      <x:c r="A126" s="198">
        <x:v>46144</x:v>
      </x:c>
      <x:c r="B126" s="27">
        <x:v>3990</x:v>
      </x:c>
      <x:c r="C126" s="27">
        <x:f>373</x:f>
        <x:v>373</x:v>
      </x:c>
      <x:c r="D126" s="1262">
        <x:f t="shared" si="10"/>
        <x:v>0.093483709273182958</x:v>
      </x:c>
      <x:c r="E126" s="27">
        <x:f>B126-C126-162</x:f>
        <x:v>3455</x:v>
      </x:c>
      <x:c r="F126" s="230">
        <x:v>15</x:v>
      </x:c>
      <x:c r="G126" s="27">
        <x:f>940-162</x:f>
        <x:v>778</x:v>
      </x:c>
      <x:c r="H126" s="27">
        <x:v>2677</x:v>
      </x:c>
      <x:c r="I126" s="27">
        <x:f t="shared" si="11"/>
        <x:v>3455</x:v>
      </x:c>
      <x:c r="J126" s="27">
        <x:f t="shared" si="9"/>
        <x:v>3282.25</x:v>
      </x:c>
    </x:row>
    <x:row r="127" spans="1:10">
      <x:c r="A127" s="198">
        <x:v>46145</x:v>
      </x:c>
      <x:c r="B127" s="27">
        <x:v>1240</x:v>
      </x:c>
      <x:c r="C127" s="27">
        <x:f>97+18</x:f>
        <x:v>115</x:v>
      </x:c>
      <x:c r="D127" s="1262">
        <x:f t="shared" si="10"/>
        <x:v>0.092741935483870974</x:v>
      </x:c>
      <x:c r="E127" s="27">
        <x:f>B127-C127</x:f>
        <x:v>1125</x:v>
      </x:c>
      <x:c r="F127" s="230">
        <x:v>4</x:v>
      </x:c>
      <x:c r="G127" s="27">
        <x:v>170</x:v>
      </x:c>
      <x:c r="H127" s="27">
        <x:v>955</x:v>
      </x:c>
      <x:c r="I127" s="27">
        <x:f t="shared" si="11"/>
        <x:v>1125</x:v>
      </x:c>
      <x:c r="J127" s="27">
        <x:f t="shared" si="9"/>
        <x:v>1068.75</x:v>
      </x:c>
    </x:row>
    <x:row r="128" spans="1:10">
      <x:c r="A128" s="198">
        <x:v>46146</x:v>
      </x:c>
      <x:c r="B128" s="27">
        <x:v>975</x:v>
      </x:c>
      <x:c r="C128" s="27">
        <x:v>102</x:v>
      </x:c>
      <x:c r="D128" s="1262">
        <x:f t="shared" si="10"/>
        <x:v>0.10461538461538461</x:v>
      </x:c>
      <x:c r="E128" s="27">
        <x:f t="shared" ref="E128:E154" si="12">B128-C128</x:f>
        <x:v>873</x:v>
      </x:c>
      <x:c r="F128" s="230">
        <x:v>4</x:v>
      </x:c>
      <x:c r="G128" s="27">
        <x:v>220</x:v>
      </x:c>
      <x:c r="H128" s="27">
        <x:v>653</x:v>
      </x:c>
      <x:c r="I128" s="27">
        <x:f t="shared" si="11"/>
        <x:v>873</x:v>
      </x:c>
      <x:c r="J128" s="27">
        <x:f t="shared" si="9"/>
        <x:v>829.34999999999991</x:v>
      </x:c>
    </x:row>
    <x:row r="129" spans="1:10">
      <x:c r="A129" s="198">
        <x:v>46147</x:v>
      </x:c>
      <x:c r="B129" s="27">
        <x:v>370</x:v>
      </x:c>
      <x:c r="C129" s="27">
        <x:v>24</x:v>
      </x:c>
      <x:c r="D129" s="1262">
        <x:f t="shared" si="10"/>
        <x:v>0.064864864864864868</x:v>
      </x:c>
      <x:c r="E129" s="27">
        <x:f t="shared" si="12"/>
        <x:v>346</x:v>
      </x:c>
      <x:c r="F129" s="230">
        <x:v>3</x:v>
      </x:c>
      <x:c r="G129" s="27">
        <x:v>0</x:v>
      </x:c>
      <x:c r="H129" s="27">
        <x:v>346</x:v>
      </x:c>
      <x:c r="I129" s="27">
        <x:f t="shared" si="11"/>
        <x:v>346</x:v>
      </x:c>
      <x:c r="J129" s="27">
        <x:f t="shared" si="9"/>
        <x:v>328.69999999999999</x:v>
      </x:c>
    </x:row>
    <x:row r="130" spans="1:10">
      <x:c r="A130" s="198">
        <x:v>46148</x:v>
      </x:c>
      <x:c r="B130" s="27">
        <x:v>2000</x:v>
      </x:c>
      <x:c r="C130" s="27">
        <x:v>203</x:v>
      </x:c>
      <x:c r="D130" s="1262">
        <x:f t="shared" si="10"/>
        <x:v>0.10150000000000001</x:v>
      </x:c>
      <x:c r="E130" s="27">
        <x:f t="shared" si="12"/>
        <x:v>1797</x:v>
      </x:c>
      <x:c r="F130" s="230">
        <x:v>8</x:v>
      </x:c>
      <x:c r="G130" s="27">
        <x:v>0</x:v>
      </x:c>
      <x:c r="H130" s="27">
        <x:v>1797</x:v>
      </x:c>
      <x:c r="I130" s="27">
        <x:f t="shared" si="11"/>
        <x:v>1797</x:v>
      </x:c>
      <x:c r="J130" s="27">
        <x:f t="shared" si="9"/>
        <x:v>1707.1499999999999</x:v>
      </x:c>
    </x:row>
    <x:row r="131" spans="1:10">
      <x:c r="A131" s="198">
        <x:v>46149</x:v>
      </x:c>
      <x:c r="B131" s="27">
        <x:v>1720</x:v>
      </x:c>
      <x:c r="C131" s="27">
        <x:f>397-290</x:f>
        <x:v>107</x:v>
      </x:c>
      <x:c r="D131" s="1262">
        <x:f t="shared" si="10"/>
        <x:v>0.062209302325581396</x:v>
      </x:c>
      <x:c r="E131" s="27">
        <x:f>B131-C131-290</x:f>
        <x:v>1323</x:v>
      </x:c>
      <x:c r="F131" s="230">
        <x:v>6</x:v>
      </x:c>
      <x:c r="G131" s="27">
        <x:v>405</x:v>
      </x:c>
      <x:c r="H131" s="27">
        <x:v>918</x:v>
      </x:c>
      <x:c r="I131" s="27">
        <x:f t="shared" si="11"/>
        <x:v>1323</x:v>
      </x:c>
      <x:c r="J131" s="27">
        <x:f t="shared" si="9"/>
        <x:v>1256.8499999999999</x:v>
      </x:c>
    </x:row>
    <x:row r="132" spans="1:10">
      <x:c r="A132" s="198">
        <x:v>46150</x:v>
      </x:c>
      <x:c r="B132" s="27">
        <x:v>1480</x:v>
      </x:c>
      <x:c r="C132" s="27">
        <x:v>102</x:v>
      </x:c>
      <x:c r="D132" s="1262">
        <x:f t="shared" si="10"/>
        <x:v>0.068918918918918923</x:v>
      </x:c>
      <x:c r="E132" s="27">
        <x:f t="shared" si="12"/>
        <x:v>1378</x:v>
      </x:c>
      <x:c r="F132" s="230">
        <x:v>8</x:v>
      </x:c>
      <x:c r="G132" s="27">
        <x:v>0</x:v>
      </x:c>
      <x:c r="H132" s="27">
        <x:v>1378</x:v>
      </x:c>
      <x:c r="I132" s="27">
        <x:f t="shared" si="11"/>
        <x:v>1378</x:v>
      </x:c>
      <x:c r="J132" s="27">
        <x:f t="shared" si="9"/>
        <x:v>1309.0999999999999</x:v>
      </x:c>
    </x:row>
    <x:row r="133" spans="1:10">
      <x:c r="A133" s="198">
        <x:v>46151</x:v>
      </x:c>
      <x:c r="B133" s="27">
        <x:v>540</x:v>
      </x:c>
      <x:c r="C133" s="27">
        <x:v>70</x:v>
      </x:c>
      <x:c r="D133" s="1262">
        <x:f t="shared" si="10"/>
        <x:v>0.12962962962962962</x:v>
      </x:c>
      <x:c r="E133" s="27">
        <x:f t="shared" si="12"/>
        <x:v>470</x:v>
      </x:c>
      <x:c r="F133" s="230">
        <x:v>4</x:v>
      </x:c>
      <x:c r="G133" s="27">
        <x:v>35</x:v>
      </x:c>
      <x:c r="H133" s="27">
        <x:v>435</x:v>
      </x:c>
      <x:c r="I133" s="27">
        <x:f t="shared" si="11"/>
        <x:v>470</x:v>
      </x:c>
      <x:c r="J133" s="27">
        <x:f t="shared" si="9"/>
        <x:v>446.5</x:v>
      </x:c>
    </x:row>
    <x:row r="134" spans="1:10">
      <x:c r="A134" s="198">
        <x:v>46152</x:v>
      </x:c>
      <x:c r="B134" s="27">
        <x:v>3810</x:v>
      </x:c>
      <x:c r="C134" s="27">
        <x:v>408</x:v>
      </x:c>
      <x:c r="D134" s="1262">
        <x:f t="shared" si="10"/>
        <x:v>0.10708661417322834</x:v>
      </x:c>
      <x:c r="E134" s="27">
        <x:f t="shared" si="12"/>
        <x:v>3402</x:v>
      </x:c>
      <x:c r="F134" s="230">
        <x:v>13</x:v>
      </x:c>
      <x:c r="G134" s="27">
        <x:v>670</x:v>
      </x:c>
      <x:c r="H134" s="27">
        <x:v>2732</x:v>
      </x:c>
      <x:c r="I134" s="27">
        <x:f t="shared" si="11"/>
        <x:v>3402</x:v>
      </x:c>
      <x:c r="J134" s="27">
        <x:f t="shared" si="9"/>
        <x:v>3231.8999999999996</x:v>
      </x:c>
    </x:row>
    <x:row r="135" spans="1:10">
      <x:c r="A135" s="198">
        <x:v>46153</x:v>
      </x:c>
      <x:c r="B135" s="27">
        <x:v>1670</x:v>
      </x:c>
      <x:c r="C135" s="27">
        <x:v>175</x:v>
      </x:c>
      <x:c r="D135" s="1262">
        <x:f t="shared" si="10"/>
        <x:v>0.10479041916167664</x:v>
      </x:c>
      <x:c r="E135" s="27">
        <x:f t="shared" si="12"/>
        <x:v>1495</x:v>
      </x:c>
      <x:c r="F135" s="230">
        <x:v>3</x:v>
      </x:c>
      <x:c r="G135" s="27">
        <x:v>280</x:v>
      </x:c>
      <x:c r="H135" s="27">
        <x:v>1215</x:v>
      </x:c>
      <x:c r="I135" s="27">
        <x:f t="shared" si="11"/>
        <x:v>1495</x:v>
      </x:c>
      <x:c r="J135" s="27">
        <x:f t="shared" si="9"/>
        <x:v>1420.25</x:v>
      </x:c>
    </x:row>
    <x:row r="136" spans="1:10">
      <x:c r="A136" s="198">
        <x:v>46154</x:v>
      </x:c>
      <x:c r="B136" s="27">
        <x:v>2290</x:v>
      </x:c>
      <x:c r="C136" s="27">
        <x:v>178</x:v>
      </x:c>
      <x:c r="D136" s="1262">
        <x:f t="shared" si="10"/>
        <x:v>0.077729257641921401</x:v>
      </x:c>
      <x:c r="E136" s="27">
        <x:f t="shared" si="12"/>
        <x:v>2112</x:v>
      </x:c>
      <x:c r="F136" s="230">
        <x:v>7</x:v>
      </x:c>
      <x:c r="G136" s="27">
        <x:v>1160</x:v>
      </x:c>
      <x:c r="H136" s="27">
        <x:v>952</x:v>
      </x:c>
      <x:c r="I136" s="27">
        <x:f t="shared" si="11"/>
        <x:v>2112</x:v>
      </x:c>
      <x:c r="J136" s="27">
        <x:f t="shared" si="9"/>
        <x:v>2006.3999999999999</x:v>
      </x:c>
    </x:row>
    <x:row r="137" spans="1:10">
      <x:c r="A137" s="198">
        <x:v>46155</x:v>
      </x:c>
      <x:c r="B137" s="27">
        <x:v>860</x:v>
      </x:c>
      <x:c r="C137" s="27">
        <x:v>45</x:v>
      </x:c>
      <x:c r="D137" s="1262">
        <x:f t="shared" si="10"/>
        <x:v>0.05232558139534884</x:v>
      </x:c>
      <x:c r="E137" s="27">
        <x:f t="shared" si="12"/>
        <x:v>815</x:v>
      </x:c>
      <x:c r="F137" s="230">
        <x:v>4</x:v>
      </x:c>
      <x:c r="G137" s="27">
        <x:v>0</x:v>
      </x:c>
      <x:c r="H137" s="27">
        <x:v>815</x:v>
      </x:c>
      <x:c r="I137" s="27">
        <x:f t="shared" si="11"/>
        <x:v>815</x:v>
      </x:c>
      <x:c r="J137" s="27">
        <x:f t="shared" si="9"/>
        <x:v>774.25</x:v>
      </x:c>
    </x:row>
    <x:row r="138" spans="1:10">
      <x:c r="A138" s="198">
        <x:v>46156</x:v>
      </x:c>
      <x:c r="B138" s="27">
        <x:v>1150</x:v>
      </x:c>
      <x:c r="C138" s="27">
        <x:v>96</x:v>
      </x:c>
      <x:c r="D138" s="1262">
        <x:f t="shared" si="10"/>
        <x:v>0.083478260869565224</x:v>
      </x:c>
      <x:c r="E138" s="27">
        <x:f t="shared" si="12"/>
        <x:v>1054</x:v>
      </x:c>
      <x:c r="F138" s="230">
        <x:v>5</x:v>
      </x:c>
      <x:c r="G138" s="27">
        <x:v>160</x:v>
      </x:c>
      <x:c r="H138" s="27">
        <x:v>894</x:v>
      </x:c>
      <x:c r="I138" s="27">
        <x:f t="shared" si="11"/>
        <x:v>1054</x:v>
      </x:c>
      <x:c r="J138" s="27">
        <x:f t="shared" si="9"/>
        <x:v>1001.3</x:v>
      </x:c>
    </x:row>
    <x:row r="139" spans="1:10">
      <x:c r="A139" s="198">
        <x:v>46157</x:v>
      </x:c>
      <x:c r="B139" s="27">
        <x:v>2360</x:v>
      </x:c>
      <x:c r="C139" s="27">
        <x:v>200</x:v>
      </x:c>
      <x:c r="D139" s="1262">
        <x:f t="shared" si="10"/>
        <x:v>0.084745762711864403</x:v>
      </x:c>
      <x:c r="E139" s="27">
        <x:f t="shared" si="12"/>
        <x:v>2160</x:v>
      </x:c>
      <x:c r="F139" s="230">
        <x:v>10</x:v>
      </x:c>
      <x:c r="G139" s="27">
        <x:v>670</x:v>
      </x:c>
      <x:c r="H139" s="27">
        <x:v>1490</x:v>
      </x:c>
      <x:c r="I139" s="27">
        <x:f t="shared" si="11"/>
        <x:v>2160</x:v>
      </x:c>
      <x:c r="J139" s="27">
        <x:f t="shared" si="9"/>
        <x:v>2052</x:v>
      </x:c>
    </x:row>
    <x:row r="140" spans="1:10">
      <x:c r="A140" s="198">
        <x:v>46158</x:v>
      </x:c>
      <x:c r="B140" s="27">
        <x:v>3050</x:v>
      </x:c>
      <x:c r="C140" s="27">
        <x:v>359</x:v>
      </x:c>
      <x:c r="D140" s="1262">
        <x:f t="shared" si="10"/>
        <x:v>0.11770491803278689</x:v>
      </x:c>
      <x:c r="E140" s="27">
        <x:f>B140-C140-150</x:f>
        <x:v>2541</x:v>
      </x:c>
      <x:c r="F140" s="230">
        <x:v>11</x:v>
      </x:c>
      <x:c r="G140" s="27">
        <x:v>755</x:v>
      </x:c>
      <x:c r="H140" s="27">
        <x:v>1786</x:v>
      </x:c>
      <x:c r="I140" s="27">
        <x:f t="shared" si="11"/>
        <x:v>2541</x:v>
      </x:c>
      <x:c r="J140" s="27">
        <x:f t="shared" si="9"/>
        <x:v>2413.9499999999998</x:v>
      </x:c>
    </x:row>
    <x:row r="141" spans="1:10">
      <x:c r="A141" s="198">
        <x:v>46159</x:v>
      </x:c>
      <x:c r="B141" s="27">
        <x:v>1380</x:v>
      </x:c>
      <x:c r="C141" s="27">
        <x:v>131</x:v>
      </x:c>
      <x:c r="D141" s="1262">
        <x:f t="shared" si="10"/>
        <x:v>0.09492753623188406</x:v>
      </x:c>
      <x:c r="E141" s="27">
        <x:f t="shared" si="12"/>
        <x:v>1249</x:v>
      </x:c>
      <x:c r="F141" s="230">
        <x:v>4</x:v>
      </x:c>
      <x:c r="G141" s="27">
        <x:v>370</x:v>
      </x:c>
      <x:c r="H141" s="27">
        <x:v>879</x:v>
      </x:c>
      <x:c r="I141" s="27">
        <x:f t="shared" si="11"/>
        <x:v>1249</x:v>
      </x:c>
      <x:c r="J141" s="27">
        <x:f t="shared" si="9"/>
        <x:v>1186.55</x:v>
      </x:c>
    </x:row>
    <x:row r="142" spans="1:10">
      <x:c r="A142" s="198">
        <x:v>46160</x:v>
      </x:c>
      <x:c r="B142" s="27">
        <x:v>1670</x:v>
      </x:c>
      <x:c r="C142" s="27">
        <x:v>107</x:v>
      </x:c>
      <x:c r="D142" s="1262">
        <x:f t="shared" si="10"/>
        <x:v>0.06407185628742515</x:v>
      </x:c>
      <x:c r="E142" s="27">
        <x:f t="shared" si="12"/>
        <x:v>1563</x:v>
      </x:c>
      <x:c r="F142" s="230">
        <x:v>5</x:v>
      </x:c>
      <x:c r="G142" s="27">
        <x:v>0</x:v>
      </x:c>
      <x:c r="H142" s="27">
        <x:v>1563</x:v>
      </x:c>
      <x:c r="I142" s="27">
        <x:f t="shared" si="11"/>
        <x:v>1563</x:v>
      </x:c>
      <x:c r="J142" s="27">
        <x:f t="shared" si="9"/>
        <x:v>1484.8499999999999</x:v>
      </x:c>
    </x:row>
    <x:row r="143" spans="1:10">
      <x:c r="A143" s="198">
        <x:v>46161</x:v>
      </x:c>
      <x:c r="B143" s="27">
        <x:v>140</x:v>
      </x:c>
      <x:c r="C143" s="27">
        <x:v>14</x:v>
      </x:c>
      <x:c r="D143" s="1262">
        <x:f t="shared" si="10"/>
        <x:v>0.10000000000000001</x:v>
      </x:c>
      <x:c r="E143" s="27">
        <x:f t="shared" si="12"/>
        <x:v>126</x:v>
      </x:c>
      <x:c r="F143" s="230">
        <x:v>1</x:v>
      </x:c>
      <x:c r="G143" s="27">
        <x:v>0</x:v>
      </x:c>
      <x:c r="H143" s="27">
        <x:v>126</x:v>
      </x:c>
      <x:c r="I143" s="27">
        <x:f t="shared" si="11"/>
        <x:v>126</x:v>
      </x:c>
      <x:c r="J143" s="27">
        <x:f t="shared" si="9"/>
        <x:v>119.69999999999999</x:v>
      </x:c>
    </x:row>
    <x:row r="144" spans="1:10">
      <x:c r="A144" s="198">
        <x:v>46162</x:v>
      </x:c>
      <x:c r="B144" s="27">
        <x:v>2720</x:v>
      </x:c>
      <x:c r="C144" s="27">
        <x:v>85</x:v>
      </x:c>
      <x:c r="D144" s="1262">
        <x:f t="shared" si="10"/>
        <x:v>0.03125</x:v>
      </x:c>
      <x:c r="E144" s="27">
        <x:f t="shared" si="12"/>
        <x:v>2635</x:v>
      </x:c>
      <x:c r="F144" s="230">
        <x:v>6</x:v>
      </x:c>
      <x:c r="G144" s="27">
        <x:v>940</x:v>
      </x:c>
      <x:c r="H144" s="27">
        <x:v>1695</x:v>
      </x:c>
      <x:c r="I144" s="27">
        <x:f t="shared" si="11"/>
        <x:v>2635</x:v>
      </x:c>
      <x:c r="J144" s="27">
        <x:f t="shared" si="9"/>
        <x:v>2503.25</x:v>
      </x:c>
    </x:row>
    <x:row r="145" spans="1:10">
      <x:c r="A145" s="198">
        <x:v>46163</x:v>
      </x:c>
      <x:c r="B145" s="27">
        <x:v>1000</x:v>
      </x:c>
      <x:c r="C145" s="27">
        <x:v>73</x:v>
      </x:c>
      <x:c r="D145" s="1262">
        <x:f t="shared" si="10"/>
        <x:v>0.072999999999999998</x:v>
      </x:c>
      <x:c r="E145" s="27">
        <x:f t="shared" si="12"/>
        <x:v>927</x:v>
      </x:c>
      <x:c r="F145" s="230">
        <x:v>5</x:v>
      </x:c>
      <x:c r="G145" s="27">
        <x:v>0</x:v>
      </x:c>
      <x:c r="H145" s="27">
        <x:v>927</x:v>
      </x:c>
      <x:c r="I145" s="27">
        <x:f t="shared" si="11"/>
        <x:v>927</x:v>
      </x:c>
      <x:c r="J145" s="27">
        <x:f t="shared" si="9"/>
        <x:v>880.64999999999998</x:v>
      </x:c>
    </x:row>
    <x:row r="146" spans="1:10">
      <x:c r="A146" s="198">
        <x:v>46164</x:v>
      </x:c>
      <x:c r="B146" s="27">
        <x:v>4820</x:v>
      </x:c>
      <x:c r="C146" s="27">
        <x:v>439</x:v>
      </x:c>
      <x:c r="D146" s="1262">
        <x:f t="shared" si="10"/>
        <x:v>0.091078838174273855</x:v>
      </x:c>
      <x:c r="E146" s="27">
        <x:f t="shared" si="12"/>
        <x:v>4381</x:v>
      </x:c>
      <x:c r="F146" s="230">
        <x:v>11</x:v>
      </x:c>
      <x:c r="G146" s="27">
        <x:v>0</x:v>
      </x:c>
      <x:c r="H146" s="27">
        <x:v>4381</x:v>
      </x:c>
      <x:c r="I146" s="27">
        <x:f t="shared" si="11"/>
        <x:v>4381</x:v>
      </x:c>
      <x:c r="J146" s="27">
        <x:f t="shared" si="9"/>
        <x:v>4161.9499999999998</x:v>
      </x:c>
    </x:row>
    <x:row r="147" spans="1:10">
      <x:c r="A147" s="198">
        <x:v>46165</x:v>
      </x:c>
      <x:c r="B147" s="27">
        <x:v>1555</x:v>
      </x:c>
      <x:c r="C147" s="27">
        <x:v>92</x:v>
      </x:c>
      <x:c r="D147" s="1262">
        <x:f t="shared" si="10"/>
        <x:v>0.059163987138263666</x:v>
      </x:c>
      <x:c r="E147" s="27">
        <x:f t="shared" si="12"/>
        <x:v>1463</x:v>
      </x:c>
      <x:c r="F147" s="230">
        <x:v>8</x:v>
      </x:c>
      <x:c r="G147" s="27">
        <x:v>0</x:v>
      </x:c>
      <x:c r="H147" s="27">
        <x:v>1463</x:v>
      </x:c>
      <x:c r="I147" s="27">
        <x:f t="shared" si="11"/>
        <x:v>1463</x:v>
      </x:c>
      <x:c r="J147" s="27">
        <x:f t="shared" si="9"/>
        <x:v>1389.8499999999999</x:v>
      </x:c>
    </x:row>
    <x:row r="148" spans="1:10">
      <x:c r="A148" s="198">
        <x:v>46166</x:v>
      </x:c>
      <x:c r="B148" s="27">
        <x:v>3870</x:v>
      </x:c>
      <x:c r="C148" s="27">
        <x:f>776-500</x:f>
        <x:v>276</x:v>
      </x:c>
      <x:c r="D148" s="1262">
        <x:f t="shared" si="10"/>
        <x:v>0.07131782945736434</x:v>
      </x:c>
      <x:c r="E148" s="27">
        <x:f>B148-C148-500</x:f>
        <x:v>3094</x:v>
      </x:c>
      <x:c r="F148" s="230">
        <x:v>13</x:v>
      </x:c>
      <x:c r="G148" s="27">
        <x:v>584</x:v>
      </x:c>
      <x:c r="H148" s="27">
        <x:v>2510</x:v>
      </x:c>
      <x:c r="I148" s="27">
        <x:f t="shared" si="11"/>
        <x:v>3094</x:v>
      </x:c>
      <x:c r="J148" s="27">
        <x:f t="shared" si="9"/>
        <x:v>2939.2999999999997</x:v>
      </x:c>
    </x:row>
    <x:row r="149" spans="1:10">
      <x:c r="A149" s="198">
        <x:v>46167</x:v>
      </x:c>
      <x:c r="B149" s="27">
        <x:v>2550</x:v>
      </x:c>
      <x:c r="C149" s="27">
        <x:v>209</x:v>
      </x:c>
      <x:c r="D149" s="1262">
        <x:f t="shared" si="10"/>
        <x:v>0.081960784313725485</x:v>
      </x:c>
      <x:c r="E149" s="27">
        <x:f t="shared" si="12"/>
        <x:v>2341</x:v>
      </x:c>
      <x:c r="F149" s="230">
        <x:v>9</x:v>
      </x:c>
      <x:c r="G149" s="27">
        <x:v>297</x:v>
      </x:c>
      <x:c r="H149" s="27">
        <x:v>2044</x:v>
      </x:c>
      <x:c r="I149" s="27">
        <x:f t="shared" si="11"/>
        <x:v>2341</x:v>
      </x:c>
      <x:c r="J149" s="27">
        <x:f t="shared" si="9"/>
        <x:v>2223.9499999999998</x:v>
      </x:c>
    </x:row>
    <x:row r="150" spans="1:10">
      <x:c r="A150" s="198">
        <x:v>46168</x:v>
      </x:c>
      <x:c r="B150" s="27">
        <x:v>2820</x:v>
      </x:c>
      <x:c r="C150" s="27">
        <x:v>254</x:v>
      </x:c>
      <x:c r="D150" s="1262">
        <x:f t="shared" si="10"/>
        <x:v>0.090070921985815608</x:v>
      </x:c>
      <x:c r="E150" s="27">
        <x:f t="shared" si="12"/>
        <x:v>2566</x:v>
      </x:c>
      <x:c r="F150" s="230">
        <x:v>11</x:v>
      </x:c>
      <x:c r="G150" s="27">
        <x:v>995</x:v>
      </x:c>
      <x:c r="H150" s="27">
        <x:v>1571</x:v>
      </x:c>
      <x:c r="I150" s="27">
        <x:f t="shared" si="11"/>
        <x:v>2566</x:v>
      </x:c>
      <x:c r="J150" s="27">
        <x:f t="shared" si="9"/>
        <x:v>2437.6999999999998</x:v>
      </x:c>
    </x:row>
    <x:row r="151" spans="1:10">
      <x:c r="A151" s="198">
        <x:v>46169</x:v>
      </x:c>
      <x:c r="B151" s="27">
        <x:v>1050</x:v>
      </x:c>
      <x:c r="C151" s="27">
        <x:v>94</x:v>
      </x:c>
      <x:c r="D151" s="1262">
        <x:f t="shared" si="10"/>
        <x:v>0.089523809523809519</x:v>
      </x:c>
      <x:c r="E151" s="27">
        <x:f t="shared" si="12"/>
        <x:v>956</x:v>
      </x:c>
      <x:c r="F151" s="230">
        <x:v>6</x:v>
      </x:c>
      <x:c r="G151" s="27">
        <x:v>0</x:v>
      </x:c>
      <x:c r="H151" s="27">
        <x:v>956</x:v>
      </x:c>
      <x:c r="I151" s="27">
        <x:f t="shared" si="11"/>
        <x:v>956</x:v>
      </x:c>
      <x:c r="J151" s="27">
        <x:f t="shared" si="9"/>
        <x:v>908.19999999999993</x:v>
      </x:c>
    </x:row>
    <x:row r="152" spans="1:10">
      <x:c r="A152" s="198">
        <x:v>46170</x:v>
      </x:c>
      <x:c r="B152" s="27">
        <x:v>3150</x:v>
      </x:c>
      <x:c r="C152" s="27">
        <x:v>298</x:v>
      </x:c>
      <x:c r="D152" s="1262">
        <x:f t="shared" si="10"/>
        <x:v>0.094603174603174606</x:v>
      </x:c>
      <x:c r="E152" s="27">
        <x:f t="shared" si="12"/>
        <x:v>2852</x:v>
      </x:c>
      <x:c r="F152" s="230">
        <x:v>8</x:v>
      </x:c>
      <x:c r="G152" s="27">
        <x:v>635</x:v>
      </x:c>
      <x:c r="H152" s="27">
        <x:v>2217</x:v>
      </x:c>
      <x:c r="I152" s="27">
        <x:f t="shared" si="11"/>
        <x:v>2852</x:v>
      </x:c>
      <x:c r="J152" s="27">
        <x:f t="shared" si="9"/>
        <x:v>2709.4000000000001</x:v>
      </x:c>
    </x:row>
    <x:row r="153" spans="1:10">
      <x:c r="A153" s="198">
        <x:v>46171</x:v>
      </x:c>
      <x:c r="B153" s="27">
        <x:v>1960</x:v>
      </x:c>
      <x:c r="C153" s="27">
        <x:v>167</x:v>
      </x:c>
      <x:c r="D153" s="1262">
        <x:f t="shared" si="10"/>
        <x:v>0.085204081632653056</x:v>
      </x:c>
      <x:c r="E153" s="27">
        <x:f t="shared" si="12"/>
        <x:v>1793</x:v>
      </x:c>
      <x:c r="F153" s="230">
        <x:v>7</x:v>
      </x:c>
      <x:c r="G153" s="27">
        <x:v>470</x:v>
      </x:c>
      <x:c r="H153" s="27">
        <x:v>1323</x:v>
      </x:c>
      <x:c r="I153" s="27">
        <x:f t="shared" si="11"/>
        <x:v>1793</x:v>
      </x:c>
      <x:c r="J153" s="27">
        <x:f t="shared" si="9"/>
        <x:v>1703.3499999999999</x:v>
      </x:c>
    </x:row>
    <x:row r="154" spans="1:10">
      <x:c r="A154" s="198">
        <x:v>46172</x:v>
      </x:c>
      <x:c r="B154" s="27">
        <x:f>2660-160</x:f>
        <x:v>2500</x:v>
      </x:c>
      <x:c r="C154" s="27">
        <x:v>245</x:v>
      </x:c>
      <x:c r="D154" s="1262">
        <x:f t="shared" si="10"/>
        <x:v>0.097999999999999998</x:v>
      </x:c>
      <x:c r="E154" s="27">
        <x:f t="shared" si="12"/>
        <x:v>2255</x:v>
      </x:c>
      <x:c r="F154" s="230">
        <x:v>10</x:v>
      </x:c>
      <x:c r="G154" s="27">
        <x:v>540</x:v>
      </x:c>
      <x:c r="H154" s="27">
        <x:v>1715</x:v>
      </x:c>
      <x:c r="I154" s="27">
        <x:f t="shared" si="11"/>
        <x:v>2255</x:v>
      </x:c>
      <x:c r="J154" s="27">
        <x:f t="shared" si="9"/>
        <x:v>2142.25</x:v>
      </x:c>
    </x:row>
    <x:row r="155" spans="1:10">
      <x:c r="A155" s="198">
        <x:v>46173</x:v>
      </x:c>
      <x:c r="B155" s="27">
        <x:v>2410</x:v>
      </x:c>
      <x:c r="C155" s="27">
        <x:f>-140+359</x:f>
        <x:v>219</x:v>
      </x:c>
      <x:c r="D155" s="1262">
        <x:f t="shared" si="10"/>
        <x:v>0.090871369294605805</x:v>
      </x:c>
      <x:c r="E155" s="27">
        <x:f>B155-C155-140</x:f>
        <x:v>2051</x:v>
      </x:c>
      <x:c r="F155" s="230">
        <x:v>7</x:v>
      </x:c>
      <x:c r="G155" s="27">
        <x:v>140</x:v>
      </x:c>
      <x:c r="H155" s="27">
        <x:v>1911</x:v>
      </x:c>
      <x:c r="I155" s="27">
        <x:f t="shared" si="11"/>
        <x:v>2051</x:v>
      </x:c>
      <x:c r="J155" s="27">
        <x:f t="shared" si="9"/>
        <x:v>1948.4499999999998</x:v>
      </x:c>
    </x:row>
    <x:row r="156" spans="9:9">
      <x:c r="I156" s="100">
        <x:f>SUM(I125:I155)</x:f>
        <x:v>56028</x:v>
      </x:c>
    </x:row>
    <x:row r="157" spans="1:10">
      <x:c r="A157" s="198">
        <x:v>46174</x:v>
      </x:c>
      <x:c r="B157" s="19">
        <x:v>1380</x:v>
      </x:c>
      <x:c r="C157" s="19">
        <x:v>100</x:v>
      </x:c>
      <x:c r="D157" s="1262">
        <x:f t="shared" ref="D157:D186" si="13">C157/B157</x:f>
        <x:v>0.072463768115942029</x:v>
      </x:c>
      <x:c r="E157" s="19">
        <x:f t="shared" ref="E157:E186" si="14">B157-C157</x:f>
        <x:v>1280</x:v>
      </x:c>
      <x:c r="F157" s="230">
        <x:v>6</x:v>
      </x:c>
      <x:c r="G157" s="19">
        <x:v>785</x:v>
      </x:c>
      <x:c r="H157" s="19">
        <x:v>495</x:v>
      </x:c>
      <x:c r="I157" s="19">
        <x:f t="shared" ref="I157:I186" si="15">H157+G157</x:f>
        <x:v>1280</x:v>
      </x:c>
      <x:c r="J157" s="19">
        <x:f t="shared" ref="J157:J186" si="16">I157*0.95</x:f>
        <x:v>1216</x:v>
      </x:c>
    </x:row>
    <x:row r="158" spans="1:10">
      <x:c r="A158" s="198">
        <x:v>46175</x:v>
      </x:c>
      <x:c r="B158" s="19">
        <x:v>670</x:v>
      </x:c>
      <x:c r="C158" s="19">
        <x:v>82</x:v>
      </x:c>
      <x:c r="D158" s="1262">
        <x:f t="shared" si="13"/>
        <x:v>0.12238805970149254</x:v>
      </x:c>
      <x:c r="E158" s="19">
        <x:f t="shared" si="14"/>
        <x:v>588</x:v>
      </x:c>
      <x:c r="F158" s="230">
        <x:v>3</x:v>
      </x:c>
      <x:c r="G158" s="19">
        <x:v>144</x:v>
      </x:c>
      <x:c r="H158" s="19">
        <x:v>444</x:v>
      </x:c>
      <x:c r="I158" s="19">
        <x:f t="shared" si="15"/>
        <x:v>588</x:v>
      </x:c>
      <x:c r="J158" s="19">
        <x:f t="shared" si="16"/>
        <x:v>558.60000000000002</x:v>
      </x:c>
    </x:row>
    <x:row r="159" spans="1:10">
      <x:c r="A159" s="198">
        <x:v>46176</x:v>
      </x:c>
      <x:c r="B159" s="19">
        <x:v>1070</x:v>
      </x:c>
      <x:c r="C159" s="19">
        <x:v>52</x:v>
      </x:c>
      <x:c r="D159" s="1262">
        <x:f t="shared" si="13"/>
        <x:v>0.048598130841121495</x:v>
      </x:c>
      <x:c r="E159" s="19">
        <x:f t="shared" si="14"/>
        <x:v>1018</x:v>
      </x:c>
      <x:c r="F159" s="230">
        <x:v>5</x:v>
      </x:c>
      <x:c r="G159" s="19">
        <x:v>0</x:v>
      </x:c>
      <x:c r="H159" s="19">
        <x:v>1018</x:v>
      </x:c>
      <x:c r="I159" s="19">
        <x:f t="shared" si="15"/>
        <x:v>1018</x:v>
      </x:c>
      <x:c r="J159" s="19">
        <x:f t="shared" si="16"/>
        <x:v>967.09999999999991</x:v>
      </x:c>
    </x:row>
    <x:row r="160" spans="1:10">
      <x:c r="A160" s="198">
        <x:v>46177</x:v>
      </x:c>
      <x:c r="B160" s="19">
        <x:v>4650</x:v>
      </x:c>
      <x:c r="C160" s="19">
        <x:f>-190+500</x:f>
        <x:v>310</x:v>
      </x:c>
      <x:c r="D160" s="1262">
        <x:f t="shared" si="13"/>
        <x:v>0.066666666666666666</x:v>
      </x:c>
      <x:c r="E160" s="19">
        <x:f>B160-C160-190</x:f>
        <x:v>4150</x:v>
      </x:c>
      <x:c r="F160" s="230">
        <x:v>12</x:v>
      </x:c>
      <x:c r="G160" s="19">
        <x:v>2163</x:v>
      </x:c>
      <x:c r="H160" s="19">
        <x:v>1987</x:v>
      </x:c>
      <x:c r="I160" s="19">
        <x:f t="shared" si="15"/>
        <x:v>4150</x:v>
      </x:c>
      <x:c r="J160" s="19">
        <x:f t="shared" si="16"/>
        <x:v>3942.5</x:v>
      </x:c>
    </x:row>
    <x:row r="161" spans="1:10">
      <x:c r="A161" s="198">
        <x:v>46178</x:v>
      </x:c>
      <x:c r="B161" s="19">
        <x:v>840</x:v>
      </x:c>
      <x:c r="C161" s="19">
        <x:v>65</x:v>
      </x:c>
      <x:c r="D161" s="1262">
        <x:f t="shared" si="13"/>
        <x:v>0.077380952380952384</x:v>
      </x:c>
      <x:c r="E161" s="19">
        <x:f t="shared" si="14"/>
        <x:v>775</x:v>
      </x:c>
      <x:c r="F161" s="230">
        <x:v>5</x:v>
      </x:c>
      <x:c r="G161" s="19">
        <x:v>145</x:v>
      </x:c>
      <x:c r="H161" s="19">
        <x:v>630</x:v>
      </x:c>
      <x:c r="I161" s="19">
        <x:f t="shared" si="15"/>
        <x:v>775</x:v>
      </x:c>
      <x:c r="J161" s="19">
        <x:f t="shared" si="16"/>
        <x:v>736.25</x:v>
      </x:c>
    </x:row>
    <x:row r="162" spans="1:10">
      <x:c r="A162" s="198">
        <x:v>46179</x:v>
      </x:c>
      <x:c r="B162" s="19">
        <x:v>3530</x:v>
      </x:c>
      <x:c r="C162" s="19">
        <x:v>287</x:v>
      </x:c>
      <x:c r="D162" s="1262">
        <x:f t="shared" si="13"/>
        <x:v>0.081303116147308785</x:v>
      </x:c>
      <x:c r="E162" s="19">
        <x:f t="shared" si="14"/>
        <x:v>3243</x:v>
      </x:c>
      <x:c r="F162" s="230">
        <x:v>15</x:v>
      </x:c>
      <x:c r="G162" s="19">
        <x:v>280</x:v>
      </x:c>
      <x:c r="H162" s="19">
        <x:v>2963</x:v>
      </x:c>
      <x:c r="I162" s="19">
        <x:f t="shared" si="15"/>
        <x:v>3243</x:v>
      </x:c>
      <x:c r="J162" s="19">
        <x:f t="shared" si="16"/>
        <x:v>3080.8499999999999</x:v>
      </x:c>
    </x:row>
    <x:row r="163" spans="1:10">
      <x:c r="A163" s="198">
        <x:v>46180</x:v>
      </x:c>
      <x:c r="B163" s="19">
        <x:v>2230</x:v>
      </x:c>
      <x:c r="C163" s="19">
        <x:v>140</x:v>
      </x:c>
      <x:c r="D163" s="1262">
        <x:f t="shared" si="13"/>
        <x:v>0.062780269058295968</x:v>
      </x:c>
      <x:c r="E163" s="19">
        <x:f t="shared" si="14"/>
        <x:v>2090</x:v>
      </x:c>
      <x:c r="F163" s="230">
        <x:v>8</x:v>
      </x:c>
      <x:c r="G163" s="19">
        <x:v>0</x:v>
      </x:c>
      <x:c r="H163" s="19">
        <x:v>2090</x:v>
      </x:c>
      <x:c r="I163" s="19">
        <x:f t="shared" si="15"/>
        <x:v>2090</x:v>
      </x:c>
      <x:c r="J163" s="19">
        <x:f t="shared" si="16"/>
        <x:v>1985.5</x:v>
      </x:c>
    </x:row>
    <x:row r="164" spans="1:10">
      <x:c r="A164" s="198">
        <x:v>46181</x:v>
      </x:c>
      <x:c r="B164" s="19">
        <x:v>1570</x:v>
      </x:c>
      <x:c r="C164" s="1500">
        <x:f>-216-33+354</x:f>
        <x:v>105</x:v>
      </x:c>
      <x:c r="D164" s="1262">
        <x:f t="shared" si="13"/>
        <x:v>0.066878980891719744</x:v>
      </x:c>
      <x:c r="E164" s="19">
        <x:f>B164-C164-249</x:f>
        <x:v>1216</x:v>
      </x:c>
      <x:c r="F164" s="230">
        <x:v>5</x:v>
      </x:c>
      <x:c r="G164" s="19">
        <x:v>125</x:v>
      </x:c>
      <x:c r="H164" s="19">
        <x:v>1091</x:v>
      </x:c>
      <x:c r="I164" s="19">
        <x:f t="shared" si="15"/>
        <x:v>1216</x:v>
      </x:c>
      <x:c r="J164" s="19">
        <x:f t="shared" si="16"/>
        <x:v>1155.2</x:v>
      </x:c>
    </x:row>
    <x:row r="165" spans="1:10">
      <x:c r="A165" s="198">
        <x:v>46182</x:v>
      </x:c>
      <x:c r="B165" s="19">
        <x:v>630</x:v>
      </x:c>
      <x:c r="C165" s="19">
        <x:v>57</x:v>
      </x:c>
      <x:c r="D165" s="1262">
        <x:f t="shared" si="13"/>
        <x:v>0.090476190476190474</x:v>
      </x:c>
      <x:c r="E165" s="19">
        <x:f t="shared" si="14"/>
        <x:v>573</x:v>
      </x:c>
      <x:c r="F165" s="230">
        <x:v>4</x:v>
      </x:c>
      <x:c r="G165" s="19">
        <x:v>0</x:v>
      </x:c>
      <x:c r="H165" s="19">
        <x:v>573</x:v>
      </x:c>
      <x:c r="I165" s="19">
        <x:f t="shared" si="15"/>
        <x:v>573</x:v>
      </x:c>
      <x:c r="J165" s="19">
        <x:f t="shared" si="16"/>
        <x:v>544.35000000000002</x:v>
      </x:c>
    </x:row>
    <x:row r="166" spans="1:10">
      <x:c r="A166" s="198">
        <x:v>46183</x:v>
      </x:c>
      <x:c r="B166" s="19">
        <x:v>720</x:v>
      </x:c>
      <x:c r="C166" s="19">
        <x:v>60</x:v>
      </x:c>
      <x:c r="D166" s="1262">
        <x:f t="shared" si="13"/>
        <x:v>0.083333333333333329</x:v>
      </x:c>
      <x:c r="E166" s="19">
        <x:f t="shared" si="14"/>
        <x:v>660</x:v>
      </x:c>
      <x:c r="F166" s="230">
        <x:v>5</x:v>
      </x:c>
      <x:c r="G166" s="19">
        <x:v>0</x:v>
      </x:c>
      <x:c r="H166" s="19">
        <x:v>660</x:v>
      </x:c>
      <x:c r="I166" s="19">
        <x:f t="shared" si="15"/>
        <x:v>660</x:v>
      </x:c>
      <x:c r="J166" s="19">
        <x:f t="shared" si="16"/>
        <x:v>627</x:v>
      </x:c>
    </x:row>
    <x:row r="167" spans="1:10">
      <x:c r="A167" s="198">
        <x:v>46184</x:v>
      </x:c>
      <x:c r="B167" s="19">
        <x:v>1120</x:v>
      </x:c>
      <x:c r="C167" s="19">
        <x:v>152</x:v>
      </x:c>
      <x:c r="D167" s="1262">
        <x:f t="shared" si="13"/>
        <x:v>0.1357142857142857</x:v>
      </x:c>
      <x:c r="E167" s="19">
        <x:f t="shared" si="14"/>
        <x:v>968</x:v>
      </x:c>
      <x:c r="F167" s="230">
        <x:v>4</x:v>
      </x:c>
      <x:c r="G167" s="19">
        <x:v>275</x:v>
      </x:c>
      <x:c r="H167" s="19">
        <x:v>693</x:v>
      </x:c>
      <x:c r="I167" s="19">
        <x:f t="shared" si="15"/>
        <x:v>968</x:v>
      </x:c>
      <x:c r="J167" s="19">
        <x:f t="shared" si="16"/>
        <x:v>919.59999999999991</x:v>
      </x:c>
    </x:row>
    <x:row r="168" spans="1:10">
      <x:c r="A168" s="198">
        <x:v>46185</x:v>
      </x:c>
      <x:c r="B168" s="19">
        <x:v>2550</x:v>
      </x:c>
      <x:c r="C168" s="19">
        <x:f>160+120</x:f>
        <x:v>280</x:v>
      </x:c>
      <x:c r="D168" s="1262">
        <x:f t="shared" si="13"/>
        <x:v>0.10980392156862745</x:v>
      </x:c>
      <x:c r="E168" s="19">
        <x:f t="shared" si="14"/>
        <x:v>2270</x:v>
      </x:c>
      <x:c r="F168" s="230">
        <x:v>12</x:v>
      </x:c>
      <x:c r="G168" s="19">
        <x:v>305</x:v>
      </x:c>
      <x:c r="H168" s="19">
        <x:v>1965</x:v>
      </x:c>
      <x:c r="I168" s="19">
        <x:f t="shared" si="15"/>
        <x:v>2270</x:v>
      </x:c>
      <x:c r="J168" s="19">
        <x:f t="shared" si="16"/>
        <x:v>2156.5</x:v>
      </x:c>
    </x:row>
    <x:row r="169" spans="1:10">
      <x:c r="A169" s="198">
        <x:v>46186</x:v>
      </x:c>
      <x:c r="B169" s="19">
        <x:v>980</x:v>
      </x:c>
      <x:c r="C169" s="19">
        <x:v>107</x:v>
      </x:c>
      <x:c r="D169" s="1262">
        <x:f t="shared" si="13"/>
        <x:v>0.10918367346938776</x:v>
      </x:c>
      <x:c r="E169" s="19">
        <x:f t="shared" si="14"/>
        <x:v>873</x:v>
      </x:c>
      <x:c r="F169" s="230">
        <x:v>3</x:v>
      </x:c>
      <x:c r="G169" s="19">
        <x:v>125</x:v>
      </x:c>
      <x:c r="H169" s="19">
        <x:v>748</x:v>
      </x:c>
      <x:c r="I169" s="19">
        <x:f t="shared" si="15"/>
        <x:v>873</x:v>
      </x:c>
      <x:c r="J169" s="19">
        <x:f t="shared" si="16"/>
        <x:v>829.34999999999991</x:v>
      </x:c>
    </x:row>
    <x:row r="170" spans="1:10">
      <x:c r="A170" s="198">
        <x:v>46187</x:v>
      </x:c>
      <x:c r="B170" s="19">
        <x:v>1570</x:v>
      </x:c>
      <x:c r="C170" s="19">
        <x:v>50</x:v>
      </x:c>
      <x:c r="D170" s="1262">
        <x:f t="shared" si="13"/>
        <x:v>0.031847133757961783</x:v>
      </x:c>
      <x:c r="E170" s="19">
        <x:f t="shared" si="14"/>
        <x:v>1520</x:v>
      </x:c>
      <x:c r="F170" s="230">
        <x:v>5</x:v>
      </x:c>
      <x:c r="G170" s="19">
        <x:v>140</x:v>
      </x:c>
      <x:c r="H170" s="19">
        <x:v>1380</x:v>
      </x:c>
      <x:c r="I170" s="19">
        <x:f t="shared" si="15"/>
        <x:v>1520</x:v>
      </x:c>
      <x:c r="J170" s="19">
        <x:f t="shared" si="16"/>
        <x:v>1444</x:v>
      </x:c>
    </x:row>
    <x:row r="171" spans="1:10">
      <x:c r="A171" s="198">
        <x:v>46188</x:v>
      </x:c>
      <x:c r="B171" s="19">
        <x:v>2260</x:v>
      </x:c>
      <x:c r="C171" s="19">
        <x:v>258</x:v>
      </x:c>
      <x:c r="D171" s="1262">
        <x:f t="shared" si="13"/>
        <x:v>0.11415929203539824</x:v>
      </x:c>
      <x:c r="E171" s="19">
        <x:f t="shared" si="14"/>
        <x:v>2002</x:v>
      </x:c>
      <x:c r="F171" s="230">
        <x:v>6</x:v>
      </x:c>
      <x:c r="G171" s="19">
        <x:v>0</x:v>
      </x:c>
      <x:c r="H171" s="19">
        <x:v>2002</x:v>
      </x:c>
      <x:c r="I171" s="19">
        <x:f t="shared" si="15"/>
        <x:v>2002</x:v>
      </x:c>
      <x:c r="J171" s="19">
        <x:f t="shared" si="16"/>
        <x:v>1901.8999999999999</x:v>
      </x:c>
    </x:row>
    <x:row r="172" spans="1:10">
      <x:c r="A172" s="198">
        <x:v>46189</x:v>
      </x:c>
      <x:c r="B172" s="19">
        <x:v>1580</x:v>
      </x:c>
      <x:c r="C172" s="19">
        <x:v>135</x:v>
      </x:c>
      <x:c r="D172" s="1262">
        <x:f t="shared" si="13"/>
        <x:v>0.085443037974683542</x:v>
      </x:c>
      <x:c r="E172" s="19">
        <x:f t="shared" si="14"/>
        <x:v>1445</x:v>
      </x:c>
      <x:c r="F172" s="230">
        <x:v>6</x:v>
      </x:c>
      <x:c r="G172" s="19">
        <x:v>160</x:v>
      </x:c>
      <x:c r="H172" s="19">
        <x:v>1285</x:v>
      </x:c>
      <x:c r="I172" s="19">
        <x:f t="shared" si="15"/>
        <x:v>1445</x:v>
      </x:c>
      <x:c r="J172" s="19">
        <x:f t="shared" si="16"/>
        <x:v>1372.75</x:v>
      </x:c>
    </x:row>
    <x:row r="173" spans="1:10">
      <x:c r="A173" s="198">
        <x:v>46190</x:v>
      </x:c>
      <x:c r="B173" s="19">
        <x:v>990</x:v>
      </x:c>
      <x:c r="C173" s="19">
        <x:f>195-180</x:f>
        <x:v>15</x:v>
      </x:c>
      <x:c r="D173" s="1262">
        <x:f t="shared" si="13"/>
        <x:v>0.015151515151515152</x:v>
      </x:c>
      <x:c r="E173" s="19">
        <x:f>B173-C173-180</x:f>
        <x:v>795</x:v>
      </x:c>
      <x:c r="F173" s="230">
        <x:v>3</x:v>
      </x:c>
      <x:c r="G173" s="19">
        <x:v>470</x:v>
      </x:c>
      <x:c r="H173" s="19">
        <x:v>325</x:v>
      </x:c>
      <x:c r="I173" s="19">
        <x:f t="shared" si="15"/>
        <x:v>795</x:v>
      </x:c>
      <x:c r="J173" s="19">
        <x:f t="shared" si="16"/>
        <x:v>755.25</x:v>
      </x:c>
    </x:row>
    <x:row r="174" spans="1:10">
      <x:c r="A174" s="198">
        <x:v>46191</x:v>
      </x:c>
      <x:c r="B174" s="19">
        <x:v>1935</x:v>
      </x:c>
      <x:c r="C174" s="19">
        <x:v>186</x:v>
      </x:c>
      <x:c r="D174" s="1262">
        <x:f t="shared" si="13"/>
        <x:v>0.096124031007751937</x:v>
      </x:c>
      <x:c r="E174" s="19">
        <x:f t="shared" si="14"/>
        <x:v>1749</x:v>
      </x:c>
      <x:c r="F174" s="230">
        <x:v>7</x:v>
      </x:c>
      <x:c r="G174" s="19">
        <x:v>0</x:v>
      </x:c>
      <x:c r="H174" s="19">
        <x:v>1749</x:v>
      </x:c>
      <x:c r="I174" s="19">
        <x:f t="shared" si="15"/>
        <x:v>1749</x:v>
      </x:c>
      <x:c r="J174" s="19">
        <x:f t="shared" si="16"/>
        <x:v>1661.55</x:v>
      </x:c>
    </x:row>
    <x:row r="175" spans="1:10">
      <x:c r="A175" s="198">
        <x:v>46192</x:v>
      </x:c>
      <x:c r="B175" s="19">
        <x:v>3520</x:v>
      </x:c>
      <x:c r="C175" s="19">
        <x:f>287-160</x:f>
        <x:v>127</x:v>
      </x:c>
      <x:c r="D175" s="1262">
        <x:f t="shared" si="13"/>
        <x:v>0.036079545454545454</x:v>
      </x:c>
      <x:c r="E175" s="19">
        <x:f>B175-C175-160</x:f>
        <x:v>3233</x:v>
      </x:c>
      <x:c r="F175" s="230">
        <x:v>10</x:v>
      </x:c>
      <x:c r="G175" s="19">
        <x:v>343</x:v>
      </x:c>
      <x:c r="H175" s="19">
        <x:v>2890</x:v>
      </x:c>
      <x:c r="I175" s="19">
        <x:f t="shared" si="15"/>
        <x:v>3233</x:v>
      </x:c>
      <x:c r="J175" s="19">
        <x:f t="shared" si="16"/>
        <x:v>3071.3499999999999</x:v>
      </x:c>
    </x:row>
    <x:row r="176" spans="1:10">
      <x:c r="A176" s="198">
        <x:v>46193</x:v>
      </x:c>
      <x:c r="B176" s="19">
        <x:v>1500</x:v>
      </x:c>
      <x:c r="C176" s="19">
        <x:v>100</x:v>
      </x:c>
      <x:c r="D176" s="1262">
        <x:f t="shared" si="13"/>
        <x:v>0.066666666666666666</x:v>
      </x:c>
      <x:c r="E176" s="19">
        <x:f t="shared" si="14"/>
        <x:v>1400</x:v>
      </x:c>
      <x:c r="F176" s="230">
        <x:v>8</x:v>
      </x:c>
      <x:c r="G176" s="19">
        <x:v>280</x:v>
      </x:c>
      <x:c r="H176" s="19">
        <x:v>1120</x:v>
      </x:c>
      <x:c r="I176" s="19">
        <x:f t="shared" si="15"/>
        <x:v>1400</x:v>
      </x:c>
      <x:c r="J176" s="19">
        <x:f t="shared" si="16"/>
        <x:v>1330</x:v>
      </x:c>
    </x:row>
    <x:row r="177" spans="1:10">
      <x:c r="A177" s="198">
        <x:v>46194</x:v>
      </x:c>
      <x:c r="B177" s="19">
        <x:v>850</x:v>
      </x:c>
      <x:c r="C177" s="19">
        <x:f>275-230</x:f>
        <x:v>45</x:v>
      </x:c>
      <x:c r="D177" s="1262">
        <x:f t="shared" si="13"/>
        <x:v>0.052941176470588235</x:v>
      </x:c>
      <x:c r="E177" s="19">
        <x:f>B177-C177-230</x:f>
        <x:v>575</x:v>
      </x:c>
      <x:c r="F177" s="230">
        <x:v>4</x:v>
      </x:c>
      <x:c r="G177" s="19">
        <x:v>280</x:v>
      </x:c>
      <x:c r="H177" s="19">
        <x:v>295</x:v>
      </x:c>
      <x:c r="I177" s="19">
        <x:f t="shared" si="15"/>
        <x:v>575</x:v>
      </x:c>
      <x:c r="J177" s="19">
        <x:f t="shared" si="16"/>
        <x:v>546.25</x:v>
      </x:c>
    </x:row>
    <x:row r="178" spans="1:10">
      <x:c r="A178" s="198">
        <x:v>46195</x:v>
      </x:c>
      <x:c r="B178" s="19">
        <x:v>1100</x:v>
      </x:c>
      <x:c r="C178" s="19">
        <x:v>111</x:v>
      </x:c>
      <x:c r="D178" s="1262">
        <x:f t="shared" si="13"/>
        <x:v>0.10090909090909091</x:v>
      </x:c>
      <x:c r="E178" s="19">
        <x:f t="shared" si="14"/>
        <x:v>989</x:v>
      </x:c>
      <x:c r="F178" s="230">
        <x:v>5</x:v>
      </x:c>
      <x:c r="G178" s="19">
        <x:v>0</x:v>
      </x:c>
      <x:c r="H178" s="19">
        <x:v>989</x:v>
      </x:c>
      <x:c r="I178" s="19">
        <x:f t="shared" si="15"/>
        <x:v>989</x:v>
      </x:c>
      <x:c r="J178" s="19">
        <x:f t="shared" si="16"/>
        <x:v>939.54999999999995</x:v>
      </x:c>
    </x:row>
    <x:row r="179" spans="1:10">
      <x:c r="A179" s="198">
        <x:v>46196</x:v>
      </x:c>
      <x:c r="B179" s="19">
        <x:v>1760</x:v>
      </x:c>
      <x:c r="C179" s="19">
        <x:v>211</x:v>
      </x:c>
      <x:c r="D179" s="1262">
        <x:f t="shared" si="13"/>
        <x:v>0.11988636363636364</x:v>
      </x:c>
      <x:c r="E179" s="19">
        <x:f t="shared" si="14"/>
        <x:v>1549</x:v>
      </x:c>
      <x:c r="F179" s="230">
        <x:v>7</x:v>
      </x:c>
      <x:c r="G179" s="19">
        <x:v>875</x:v>
      </x:c>
      <x:c r="H179" s="19">
        <x:v>674</x:v>
      </x:c>
      <x:c r="I179" s="19">
        <x:f t="shared" si="15"/>
        <x:v>1549</x:v>
      </x:c>
      <x:c r="J179" s="19">
        <x:f t="shared" si="16"/>
        <x:v>1471.55</x:v>
      </x:c>
    </x:row>
    <x:row r="180" spans="1:10">
      <x:c r="A180" s="198">
        <x:v>46197</x:v>
      </x:c>
      <x:c r="B180" s="19">
        <x:v>2670</x:v>
      </x:c>
      <x:c r="C180" s="19">
        <x:f>700+81</x:f>
        <x:v>781</x:v>
      </x:c>
      <x:c r="D180" s="1262">
        <x:f t="shared" si="13"/>
        <x:v>0.29250936329588018</x:v>
      </x:c>
      <x:c r="E180" s="19">
        <x:f t="shared" si="14"/>
        <x:v>1889</x:v>
      </x:c>
      <x:c r="F180" s="230">
        <x:v>5</x:v>
      </x:c>
      <x:c r="G180" s="19">
        <x:v>0</x:v>
      </x:c>
      <x:c r="H180" s="19">
        <x:v>1889</x:v>
      </x:c>
      <x:c r="I180" s="19">
        <x:f t="shared" si="15"/>
        <x:v>1889</x:v>
      </x:c>
      <x:c r="J180" s="19">
        <x:f t="shared" si="16"/>
        <x:v>1794.55</x:v>
      </x:c>
    </x:row>
    <x:row r="181" spans="1:10">
      <x:c r="A181" s="198">
        <x:v>46198</x:v>
      </x:c>
      <x:c r="B181" s="19">
        <x:v>2390</x:v>
      </x:c>
      <x:c r="C181" s="19">
        <x:f>390-150</x:f>
        <x:v>240</x:v>
      </x:c>
      <x:c r="D181" s="1262">
        <x:f t="shared" si="13"/>
        <x:v>0.100418410041841</x:v>
      </x:c>
      <x:c r="E181" s="19">
        <x:f>B181-C181-150</x:f>
        <x:v>2000</x:v>
      </x:c>
      <x:c r="F181" s="230">
        <x:v>9</x:v>
      </x:c>
      <x:c r="G181" s="19">
        <x:v>0</x:v>
      </x:c>
      <x:c r="H181" s="19">
        <x:v>2000</x:v>
      </x:c>
      <x:c r="I181" s="19">
        <x:f t="shared" si="15"/>
        <x:v>2000</x:v>
      </x:c>
      <x:c r="J181" s="19">
        <x:f t="shared" si="16"/>
        <x:v>1900</x:v>
      </x:c>
    </x:row>
    <x:row r="182" spans="1:10">
      <x:c r="A182" s="198">
        <x:v>46199</x:v>
      </x:c>
      <x:c r="B182" s="19">
        <x:v>3020</x:v>
      </x:c>
      <x:c r="C182" s="19">
        <x:v>239</x:v>
      </x:c>
      <x:c r="D182" s="1262">
        <x:f t="shared" si="13"/>
        <x:v>0.079139072847682124</x:v>
      </x:c>
      <x:c r="E182" s="19">
        <x:f t="shared" si="14"/>
        <x:v>2781</x:v>
      </x:c>
      <x:c r="F182" s="230">
        <x:v>13</x:v>
      </x:c>
      <x:c r="G182" s="19">
        <x:v>770</x:v>
      </x:c>
      <x:c r="H182" s="19">
        <x:v>2011</x:v>
      </x:c>
      <x:c r="I182" s="19">
        <x:f t="shared" si="15"/>
        <x:v>2781</x:v>
      </x:c>
      <x:c r="J182" s="19">
        <x:f t="shared" si="16"/>
        <x:v>2641.9499999999998</x:v>
      </x:c>
    </x:row>
    <x:row r="183" spans="1:10">
      <x:c r="A183" s="198">
        <x:v>46200</x:v>
      </x:c>
      <x:c r="B183" s="19">
        <x:v>3410</x:v>
      </x:c>
      <x:c r="C183" s="19">
        <x:f>425-170</x:f>
        <x:v>255</x:v>
      </x:c>
      <x:c r="D183" s="1262">
        <x:f t="shared" si="13"/>
        <x:v>0.074780058651026396</x:v>
      </x:c>
      <x:c r="E183" s="19">
        <x:f>B183-C183-170</x:f>
        <x:v>2985</x:v>
      </x:c>
      <x:c r="F183" s="230">
        <x:v>12</x:v>
      </x:c>
      <x:c r="G183" s="19">
        <x:v>620</x:v>
      </x:c>
      <x:c r="H183" s="19">
        <x:v>2365</x:v>
      </x:c>
      <x:c r="I183" s="19">
        <x:f t="shared" si="15"/>
        <x:v>2985</x:v>
      </x:c>
      <x:c r="J183" s="19">
        <x:f t="shared" si="16"/>
        <x:v>2835.75</x:v>
      </x:c>
    </x:row>
    <x:row r="184" spans="1:10">
      <x:c r="A184" s="198">
        <x:v>46201</x:v>
      </x:c>
      <x:c r="B184" s="19">
        <x:v>2470</x:v>
      </x:c>
      <x:c r="C184" s="19">
        <x:v>172</x:v>
      </x:c>
      <x:c r="D184" s="1262">
        <x:f t="shared" si="13"/>
        <x:v>0.069635627530364369</x:v>
      </x:c>
      <x:c r="E184" s="19">
        <x:f t="shared" si="14"/>
        <x:v>2298</x:v>
      </x:c>
      <x:c r="F184" s="230">
        <x:v>9</x:v>
      </x:c>
      <x:c r="G184" s="19">
        <x:v>260</x:v>
      </x:c>
      <x:c r="H184" s="19">
        <x:v>2038</x:v>
      </x:c>
      <x:c r="I184" s="19">
        <x:f t="shared" si="15"/>
        <x:v>2298</x:v>
      </x:c>
      <x:c r="J184" s="19">
        <x:f t="shared" si="16"/>
        <x:v>2183.0999999999999</x:v>
      </x:c>
    </x:row>
    <x:row r="185" spans="1:10">
      <x:c r="A185" s="198">
        <x:v>46202</x:v>
      </x:c>
      <x:c r="B185" s="19">
        <x:v>1930</x:v>
      </x:c>
      <x:c r="C185" s="19">
        <x:v>73</x:v>
      </x:c>
      <x:c r="D185" s="1262">
        <x:f t="shared" si="13"/>
        <x:v>0.037823834196891191</x:v>
      </x:c>
      <x:c r="E185" s="19">
        <x:f t="shared" si="14"/>
        <x:v>1857</x:v>
      </x:c>
      <x:c r="F185" s="230">
        <x:v>6</x:v>
      </x:c>
      <x:c r="G185" s="19">
        <x:v>670</x:v>
      </x:c>
      <x:c r="H185" s="19">
        <x:v>1187</x:v>
      </x:c>
      <x:c r="I185" s="19">
        <x:f t="shared" si="15"/>
        <x:v>1857</x:v>
      </x:c>
      <x:c r="J185" s="19">
        <x:f t="shared" si="16"/>
        <x:v>1764.1499999999999</x:v>
      </x:c>
    </x:row>
    <x:row r="186" spans="1:10">
      <x:c r="A186" s="198">
        <x:v>46203</x:v>
      </x:c>
      <x:c r="B186" s="19">
        <x:v>1070</x:v>
      </x:c>
      <x:c r="C186" s="19">
        <x:v>0</x:v>
      </x:c>
      <x:c r="D186" s="1262">
        <x:f t="shared" si="13"/>
        <x:v>0</x:v>
      </x:c>
      <x:c r="E186" s="19">
        <x:f t="shared" si="14"/>
        <x:v>1070</x:v>
      </x:c>
      <x:c r="F186" s="230">
        <x:v>4</x:v>
      </x:c>
      <x:c r="G186" s="19">
        <x:v>260</x:v>
      </x:c>
      <x:c r="H186" s="19">
        <x:v>810</x:v>
      </x:c>
      <x:c r="I186" s="19">
        <x:f t="shared" si="15"/>
        <x:v>1070</x:v>
      </x:c>
      <x:c r="J186" s="19">
        <x:f t="shared" si="16"/>
        <x:v>1016.5</x:v>
      </x:c>
    </x:row>
    <x:row r="187" spans="9:9">
      <x:c r="I187" s="100">
        <x:f>SUM(I157:I186)</x:f>
        <x:v>49841</x:v>
      </x:c>
    </x:row>
    <x:row r="188" spans="1:10">
      <x:c r="A188" s="198">
        <x:v>46204</x:v>
      </x:c>
      <x:c r="B188" s="100">
        <x:v>3290</x:v>
      </x:c>
      <x:c r="C188" s="100">
        <x:f>346-252</x:f>
        <x:v>94</x:v>
      </x:c>
      <x:c r="D188" s="1262">
        <x:f t="shared" ref="D188:D208" si="17">C188/B188</x:f>
        <x:v>0.028571428571428571</x:v>
      </x:c>
      <x:c r="E188" s="7">
        <x:f>B188-C188-252</x:f>
        <x:v>2944</x:v>
      </x:c>
      <x:c r="F188" s="230">
        <x:v>9</x:v>
      </x:c>
      <x:c r="G188" s="100">
        <x:v>508</x:v>
      </x:c>
      <x:c r="H188" s="98">
        <x:v>2436</x:v>
      </x:c>
      <x:c r="I188" s="6">
        <x:f>H188+G188</x:f>
        <x:v>2944</x:v>
      </x:c>
      <x:c r="J188" s="6">
        <x:f>I188*0.95</x:f>
        <x:v>2796.7999999999997</x:v>
      </x:c>
    </x:row>
    <x:row r="189" spans="1:10">
      <x:c r="A189" s="198">
        <x:v>46205</x:v>
      </x:c>
      <x:c r="B189" s="100">
        <x:v>2410</x:v>
      </x:c>
      <x:c r="C189" s="100">
        <x:v>115</x:v>
      </x:c>
      <x:c r="D189" s="1262">
        <x:f t="shared" si="17"/>
        <x:v>0.047717842323651449</x:v>
      </x:c>
      <x:c r="E189" s="7">
        <x:f>B189-C189</x:f>
        <x:v>2295</x:v>
      </x:c>
      <x:c r="F189" s="230">
        <x:v>11</x:v>
      </x:c>
      <x:c r="G189" s="100">
        <x:v>0</x:v>
      </x:c>
      <x:c r="H189" s="98">
        <x:v>2295</x:v>
      </x:c>
      <x:c r="I189" s="5">
        <x:f>H189+G189</x:f>
        <x:v>2295</x:v>
      </x:c>
      <x:c r="J189" s="5">
        <x:f>I189*0.95</x:f>
        <x:v>2180.25</x:v>
      </x:c>
    </x:row>
    <x:row r="190" spans="1:10">
      <x:c r="A190" s="198">
        <x:v>46206</x:v>
      </x:c>
      <x:c r="B190" s="100">
        <x:v>1240</x:v>
      </x:c>
      <x:c r="C190" s="100">
        <x:v>80</x:v>
      </x:c>
      <x:c r="D190" s="1262">
        <x:f t="shared" si="17"/>
        <x:v>0.064516129032258063</x:v>
      </x:c>
      <x:c r="E190" s="7">
        <x:f t="shared" ref="E190:E208" si="18">B190-C190</x:f>
        <x:v>1160</x:v>
      </x:c>
      <x:c r="F190" s="230">
        <x:v>4</x:v>
      </x:c>
      <x:c r="G190" s="100">
        <x:v>440</x:v>
      </x:c>
      <x:c r="H190" s="98">
        <x:v>720</x:v>
      </x:c>
      <x:c r="I190" s="5">
        <x:f>H190+G190</x:f>
        <x:v>1160</x:v>
      </x:c>
      <x:c r="J190" s="5">
        <x:f>I190*0.95</x:f>
        <x:v>1102</x:v>
      </x:c>
    </x:row>
    <x:row r="191" spans="1:10">
      <x:c r="A191" s="198">
        <x:v>46207</x:v>
      </x:c>
      <x:c r="B191" s="100">
        <x:v>4180</x:v>
      </x:c>
      <x:c r="C191" s="100">
        <x:v>331</x:v>
      </x:c>
      <x:c r="D191" s="1262">
        <x:f t="shared" si="17"/>
        <x:v>0.079186602870813402</x:v>
      </x:c>
      <x:c r="E191" s="7">
        <x:f t="shared" si="18"/>
        <x:v>3849</x:v>
      </x:c>
      <x:c r="F191" s="230">
        <x:v>17</x:v>
      </x:c>
      <x:c r="G191" s="100">
        <x:v>635</x:v>
      </x:c>
      <x:c r="H191" s="98">
        <x:v>3214</x:v>
      </x:c>
      <x:c r="I191" s="3">
        <x:f>H191+G191</x:f>
        <x:v>3849</x:v>
      </x:c>
      <x:c r="J191" s="3">
        <x:f>I191*0.95</x:f>
        <x:v>3656.5499999999997</x:v>
      </x:c>
    </x:row>
    <x:row r="192" spans="1:10">
      <x:c r="A192" s="198">
        <x:v>46208</x:v>
      </x:c>
      <x:c r="B192" s="100">
        <x:v>820</x:v>
      </x:c>
      <x:c r="C192" s="100">
        <x:v>51</x:v>
      </x:c>
      <x:c r="D192" s="1262">
        <x:f t="shared" si="17"/>
        <x:v>0.062195121951219512</x:v>
      </x:c>
      <x:c r="E192" s="7">
        <x:f t="shared" si="18"/>
        <x:v>769</x:v>
      </x:c>
      <x:c r="F192" s="230">
        <x:v>5</x:v>
      </x:c>
      <x:c r="G192" s="100">
        <x:v>0</x:v>
      </x:c>
      <x:c r="H192" s="98">
        <x:v>769</x:v>
      </x:c>
      <x:c r="I192" s="3">
        <x:f>H192+G192</x:f>
        <x:v>769</x:v>
      </x:c>
      <x:c r="J192" s="3">
        <x:f>I192*0.95</x:f>
        <x:v>730.54999999999995</x:v>
      </x:c>
    </x:row>
    <x:row r="193" spans="1:10">
      <x:c r="A193" s="198">
        <x:v>46209</x:v>
      </x:c>
      <x:c r="B193" s="100">
        <x:v>1340</x:v>
      </x:c>
      <x:c r="C193" s="100">
        <x:v>0</x:v>
      </x:c>
      <x:c r="D193" s="1262">
        <x:f t="shared" si="17"/>
        <x:v>0</x:v>
      </x:c>
      <x:c r="E193" s="7">
        <x:f t="shared" si="18"/>
        <x:v>1340</x:v>
      </x:c>
      <x:c r="F193" s="230">
        <x:v>6</x:v>
      </x:c>
      <x:c r="G193" s="100">
        <x:v>0</x:v>
      </x:c>
      <x:c r="H193" s="98">
        <x:v>1340</x:v>
      </x:c>
      <x:c r="I193" s="3">
        <x:f>H193+G193</x:f>
        <x:v>1340</x:v>
      </x:c>
      <x:c r="J193" s="3">
        <x:f>I193*0.95</x:f>
        <x:v>1273</x:v>
      </x:c>
    </x:row>
    <x:row r="194" spans="1:10">
      <x:c r="A194" s="198">
        <x:v>46210</x:v>
      </x:c>
      <x:c r="B194" s="100">
        <x:v>1370</x:v>
      </x:c>
      <x:c r="C194" s="100">
        <x:v>129</x:v>
      </x:c>
      <x:c r="D194" s="1262">
        <x:f t="shared" si="17"/>
        <x:v>0.094160583941605841</x:v>
      </x:c>
      <x:c r="E194" s="7">
        <x:f t="shared" si="18"/>
        <x:v>1241</x:v>
      </x:c>
      <x:c r="F194" s="230">
        <x:v>5</x:v>
      </x:c>
      <x:c r="G194" s="100">
        <x:v>254</x:v>
      </x:c>
      <x:c r="H194" s="98">
        <x:v>987</x:v>
      </x:c>
      <x:c r="I194" s="3">
        <x:f t="shared" ref="I194:I209" si="19">H194+G194</x:f>
        <x:v>1241</x:v>
      </x:c>
      <x:c r="J194" s="3">
        <x:f t="shared" ref="J194:J209" si="20">I194*0.95</x:f>
        <x:v>1178.95</x:v>
      </x:c>
    </x:row>
    <x:row r="195" spans="1:10">
      <x:c r="A195" s="198">
        <x:v>46211</x:v>
      </x:c>
      <x:c r="B195" s="100">
        <x:v>1340</x:v>
      </x:c>
      <x:c r="C195" s="100">
        <x:v>89</x:v>
      </x:c>
      <x:c r="D195" s="1262">
        <x:f t="shared" si="17"/>
        <x:v>0.0664179104477612</x:v>
      </x:c>
      <x:c r="E195" s="7">
        <x:f t="shared" si="18"/>
        <x:v>1251</x:v>
      </x:c>
      <x:c r="F195" s="230">
        <x:v>7</x:v>
      </x:c>
      <x:c r="G195" s="100">
        <x:v>10</x:v>
      </x:c>
      <x:c r="H195" s="98">
        <x:v>1241</x:v>
      </x:c>
      <x:c r="I195" s="3">
        <x:f t="shared" si="19"/>
        <x:v>1251</x:v>
      </x:c>
      <x:c r="J195" s="3">
        <x:f t="shared" si="20"/>
        <x:v>1188.45</x:v>
      </x:c>
    </x:row>
    <x:row r="196" spans="1:10">
      <x:c r="A196" s="198">
        <x:v>46212</x:v>
      </x:c>
      <x:c r="B196" s="100">
        <x:v>1210</x:v>
      </x:c>
      <x:c r="C196" s="100">
        <x:v>55</x:v>
      </x:c>
      <x:c r="D196" s="1262">
        <x:f t="shared" si="17"/>
        <x:v>0.045454545454545456</x:v>
      </x:c>
      <x:c r="E196" s="7">
        <x:f t="shared" si="18"/>
        <x:v>1155</x:v>
      </x:c>
      <x:c r="F196" s="230">
        <x:v>6</x:v>
      </x:c>
      <x:c r="G196" s="100">
        <x:v>235</x:v>
      </x:c>
      <x:c r="H196" s="98">
        <x:v>920</x:v>
      </x:c>
      <x:c r="I196" s="3">
        <x:f t="shared" si="19"/>
        <x:v>1155</x:v>
      </x:c>
      <x:c r="J196" s="3">
        <x:f t="shared" si="20"/>
        <x:v>1097.25</x:v>
      </x:c>
    </x:row>
    <x:row r="197" spans="1:10">
      <x:c r="A197" s="198">
        <x:v>46213</x:v>
      </x:c>
      <x:c r="B197" s="100">
        <x:v>1250</x:v>
      </x:c>
      <x:c r="C197" s="100">
        <x:v>60</x:v>
      </x:c>
      <x:c r="D197" s="1262">
        <x:f t="shared" si="17"/>
        <x:v>0.047999999999999998</x:v>
      </x:c>
      <x:c r="E197" s="7">
        <x:f t="shared" si="18"/>
        <x:v>1190</x:v>
      </x:c>
      <x:c r="F197" s="230">
        <x:v>6</x:v>
      </x:c>
      <x:c r="G197" s="100">
        <x:v>144</x:v>
      </x:c>
      <x:c r="H197" s="98">
        <x:v>1046</x:v>
      </x:c>
      <x:c r="I197" s="3">
        <x:f t="shared" si="19"/>
        <x:v>1190</x:v>
      </x:c>
      <x:c r="J197" s="3">
        <x:f t="shared" si="20"/>
        <x:v>1130.5</x:v>
      </x:c>
    </x:row>
    <x:row r="198" spans="1:10">
      <x:c r="A198" s="198">
        <x:v>46214</x:v>
      </x:c>
      <x:c r="B198" s="100">
        <x:v>2880</x:v>
      </x:c>
      <x:c r="C198" s="100">
        <x:v>209</x:v>
      </x:c>
      <x:c r="D198" s="1262">
        <x:f t="shared" si="17"/>
        <x:v>0.07256944444444445</x:v>
      </x:c>
      <x:c r="E198" s="7">
        <x:f t="shared" si="18"/>
        <x:v>2671</x:v>
      </x:c>
      <x:c r="F198" s="230">
        <x:v>9</x:v>
      </x:c>
      <x:c r="G198" s="100">
        <x:v>574</x:v>
      </x:c>
      <x:c r="H198" s="98">
        <x:v>2097</x:v>
      </x:c>
      <x:c r="I198" s="2">
        <x:f t="shared" si="19"/>
        <x:v>2671</x:v>
      </x:c>
      <x:c r="J198" s="2">
        <x:f t="shared" si="20"/>
        <x:v>2537.4499999999998</x:v>
      </x:c>
    </x:row>
    <x:row r="199" spans="1:10">
      <x:c r="A199" s="198">
        <x:v>46215</x:v>
      </x:c>
      <x:c r="B199" s="100">
        <x:v>3100</x:v>
      </x:c>
      <x:c r="C199" s="100">
        <x:v>284</x:v>
      </x:c>
      <x:c r="D199" s="1262">
        <x:f t="shared" si="17"/>
        <x:v>0.091612903225806452</x:v>
      </x:c>
      <x:c r="E199" s="7">
        <x:f t="shared" si="18"/>
        <x:v>2816</x:v>
      </x:c>
      <x:c r="F199" s="230">
        <x:v>17</x:v>
      </x:c>
      <x:c r="G199" s="100">
        <x:v>434</x:v>
      </x:c>
      <x:c r="H199" s="98">
        <x:v>2382</x:v>
      </x:c>
      <x:c r="I199" s="2">
        <x:f t="shared" si="19"/>
        <x:v>2816</x:v>
      </x:c>
      <x:c r="J199" s="2">
        <x:f t="shared" si="20"/>
        <x:v>2675.1999999999998</x:v>
      </x:c>
    </x:row>
    <x:row r="200" spans="1:10">
      <x:c r="A200" s="198">
        <x:v>46216</x:v>
      </x:c>
      <x:c r="B200" s="100">
        <x:v>1140</x:v>
      </x:c>
      <x:c r="C200" s="100">
        <x:v>55</x:v>
      </x:c>
      <x:c r="D200" s="1262">
        <x:f t="shared" si="17"/>
        <x:v>0.048245614035087717</x:v>
      </x:c>
      <x:c r="E200" s="7">
        <x:f t="shared" si="18"/>
        <x:v>1085</x:v>
      </x:c>
      <x:c r="F200" s="230">
        <x:v>5</x:v>
      </x:c>
      <x:c r="G200" s="100">
        <x:v>200</x:v>
      </x:c>
      <x:c r="H200" s="98">
        <x:v>885</x:v>
      </x:c>
      <x:c r="I200" s="2">
        <x:f t="shared" si="19"/>
        <x:v>1085</x:v>
      </x:c>
      <x:c r="J200" s="2">
        <x:f t="shared" si="20"/>
        <x:v>1030.75</x:v>
      </x:c>
    </x:row>
    <x:row r="201" spans="1:10">
      <x:c r="A201" s="198">
        <x:v>46217</x:v>
      </x:c>
      <x:c r="B201" s="100">
        <x:v>1735</x:v>
      </x:c>
      <x:c r="C201" s="100">
        <x:v>64</x:v>
      </x:c>
      <x:c r="D201" s="1262">
        <x:f t="shared" si="17"/>
        <x:v>0.036887608069164267</x:v>
      </x:c>
      <x:c r="E201" s="7">
        <x:f t="shared" si="18"/>
        <x:v>1671</x:v>
      </x:c>
      <x:c r="G201" s="100">
        <x:v>874</x:v>
      </x:c>
      <x:c r="H201" s="98">
        <x:v>797</x:v>
      </x:c>
      <x:c r="I201" s="2">
        <x:f t="shared" si="19"/>
        <x:v>1671</x:v>
      </x:c>
      <x:c r="J201" s="2">
        <x:f t="shared" si="20"/>
        <x:v>1587.4499999999998</x:v>
      </x:c>
    </x:row>
    <x:row r="202" spans="1:10">
      <x:c r="A202" s="198">
        <x:v>46218</x:v>
      </x:c>
      <x:c r="B202" s="100">
        <x:v>1410</x:v>
      </x:c>
      <x:c r="C202" s="100">
        <x:v>109</x:v>
      </x:c>
      <x:c r="D202" s="1262">
        <x:f t="shared" si="17"/>
        <x:v>0.077304964539007093</x:v>
      </x:c>
      <x:c r="E202" s="7">
        <x:f t="shared" si="18"/>
        <x:v>1301</x:v>
      </x:c>
      <x:c r="G202" s="100">
        <x:v>144</x:v>
      </x:c>
      <x:c r="H202" s="98">
        <x:v>1157</x:v>
      </x:c>
      <x:c r="I202" s="2">
        <x:f t="shared" si="19"/>
        <x:v>1301</x:v>
      </x:c>
      <x:c r="J202" s="2">
        <x:f t="shared" si="20"/>
        <x:v>1235.95</x:v>
      </x:c>
    </x:row>
    <x:row r="203" spans="1:10">
      <x:c r="A203" s="198">
        <x:v>46219</x:v>
      </x:c>
      <x:c r="B203" s="100">
        <x:v>1320</x:v>
      </x:c>
      <x:c r="C203" s="100">
        <x:v>110</x:v>
      </x:c>
      <x:c r="D203" s="1262">
        <x:f t="shared" si="17"/>
        <x:v>0.083333333333333329</x:v>
      </x:c>
      <x:c r="E203" s="7">
        <x:f t="shared" si="18"/>
        <x:v>1210</x:v>
      </x:c>
      <x:c r="G203" s="100">
        <x:v>0</x:v>
      </x:c>
      <x:c r="H203" s="98">
        <x:v>1210</x:v>
      </x:c>
      <x:c r="I203" s="2">
        <x:f t="shared" si="19"/>
        <x:v>1210</x:v>
      </x:c>
      <x:c r="J203" s="2">
        <x:f t="shared" si="20"/>
        <x:v>1149.5</x:v>
      </x:c>
    </x:row>
    <x:row r="204" spans="1:10">
      <x:c r="A204" s="198">
        <x:v>46220</x:v>
      </x:c>
      <x:c r="B204" s="100">
        <x:v>960</x:v>
      </x:c>
      <x:c r="C204" s="100">
        <x:v>63</x:v>
      </x:c>
      <x:c r="D204" s="1262">
        <x:f t="shared" si="17"/>
        <x:v>0.065625</x:v>
      </x:c>
      <x:c r="E204" s="7">
        <x:f t="shared" si="18"/>
        <x:v>897</x:v>
      </x:c>
      <x:c r="G204" s="100">
        <x:v>0</x:v>
      </x:c>
      <x:c r="H204" s="98">
        <x:v>897</x:v>
      </x:c>
      <x:c r="I204" s="2">
        <x:f t="shared" si="19"/>
        <x:v>897</x:v>
      </x:c>
      <x:c r="J204" s="2">
        <x:f t="shared" si="20"/>
        <x:v>852.14999999999998</x:v>
      </x:c>
    </x:row>
    <x:row r="205" spans="1:10">
      <x:c r="A205" s="198">
        <x:v>46221</x:v>
      </x:c>
      <x:c r="B205" s="100">
        <x:v>1830</x:v>
      </x:c>
      <x:c r="C205" s="100">
        <x:v>164</x:v>
      </x:c>
      <x:c r="D205" s="1262">
        <x:f t="shared" si="17"/>
        <x:v>0.089617486338797819</x:v>
      </x:c>
      <x:c r="E205" s="7">
        <x:f t="shared" si="18"/>
        <x:v>1666</x:v>
      </x:c>
      <x:c r="G205" s="100">
        <x:v>190</x:v>
      </x:c>
      <x:c r="H205" s="98">
        <x:v>1476</x:v>
      </x:c>
      <x:c r="I205" s="2">
        <x:f t="shared" si="19"/>
        <x:v>1666</x:v>
      </x:c>
      <x:c r="J205" s="2">
        <x:f t="shared" si="20"/>
        <x:v>1582.6999999999998</x:v>
      </x:c>
    </x:row>
    <x:row r="206" spans="1:10">
      <x:c r="A206" s="198">
        <x:v>46222</x:v>
      </x:c>
      <x:c r="B206" s="100">
        <x:v>2150</x:v>
      </x:c>
      <x:c r="C206" s="100">
        <x:v>167</x:v>
      </x:c>
      <x:c r="D206" s="1262">
        <x:f t="shared" si="17"/>
        <x:v>0.077674418604651158</x:v>
      </x:c>
      <x:c r="E206" s="7">
        <x:f t="shared" si="18"/>
        <x:v>1983</x:v>
      </x:c>
      <x:c r="G206" s="100">
        <x:v>0</x:v>
      </x:c>
      <x:c r="H206" s="98">
        <x:v>1983</x:v>
      </x:c>
      <x:c r="I206" s="2">
        <x:f t="shared" si="19"/>
        <x:v>1983</x:v>
      </x:c>
      <x:c r="J206" s="2">
        <x:f t="shared" si="20"/>
        <x:v>1883.8499999999999</x:v>
      </x:c>
    </x:row>
    <x:row r="207" spans="1:10">
      <x:c r="A207" s="198">
        <x:v>46223</x:v>
      </x:c>
      <x:c r="B207" s="100">
        <x:v>1950</x:v>
      </x:c>
      <x:c r="C207" s="100">
        <x:v>261</x:v>
      </x:c>
      <x:c r="D207" s="1262">
        <x:f t="shared" si="17"/>
        <x:v>0.13384615384615384</x:v>
      </x:c>
      <x:c r="E207" s="7">
        <x:f t="shared" si="18"/>
        <x:v>1689</x:v>
      </x:c>
      <x:c r="G207" s="100">
        <x:v>160</x:v>
      </x:c>
      <x:c r="H207" s="98">
        <x:v>1529</x:v>
      </x:c>
      <x:c r="I207" s="2">
        <x:f t="shared" si="19"/>
        <x:v>1689</x:v>
      </x:c>
      <x:c r="J207" s="2">
        <x:f t="shared" si="20"/>
        <x:v>1604.55</x:v>
      </x:c>
    </x:row>
    <x:row r="208" spans="1:10">
      <x:c r="A208" s="198">
        <x:v>46224</x:v>
      </x:c>
      <x:c r="B208" s="100">
        <x:v>1100</x:v>
      </x:c>
      <x:c r="C208" s="100">
        <x:v>50</x:v>
      </x:c>
      <x:c r="D208" s="1262">
        <x:f t="shared" si="17"/>
        <x:v>0.045454545454545456</x:v>
      </x:c>
      <x:c r="E208" s="7">
        <x:f t="shared" si="18"/>
        <x:v>1050</x:v>
      </x:c>
      <x:c r="G208" s="100">
        <x:v>0</x:v>
      </x:c>
      <x:c r="H208" s="98">
        <x:v>1050</x:v>
      </x:c>
      <x:c r="I208" s="2">
        <x:f t="shared" si="19"/>
        <x:v>1050</x:v>
      </x:c>
      <x:c r="J208" s="2">
        <x:f t="shared" si="20"/>
        <x:v>997.5</x:v>
      </x:c>
    </x:row>
    <x:row r="209" spans="1:10">
      <x:c r="A209" s="198">
        <x:v>46225</x:v>
      </x:c>
      <x:c r="I209" s="2">
        <x:f t="shared" si="19"/>
        <x:v>0</x:v>
      </x:c>
      <x:c r="J209" s="2">
        <x:f t="shared" si="20"/>
        <x:v>0</x:v>
      </x:c>
    </x:row>
    <x:row r="210" spans="1:1">
      <x:c r="A210" s="198">
        <x:v>46226</x:v>
      </x:c>
    </x:row>
    <x:row r="211" spans="1:1">
      <x:c r="A211" s="198">
        <x:v>46227</x:v>
      </x:c>
    </x:row>
    <x:row r="212" spans="1:1">
      <x:c r="A212" s="198">
        <x:v>46228</x:v>
      </x:c>
    </x:row>
    <x:row r="213" spans="1:1">
      <x:c r="A213" s="198">
        <x:v>46229</x:v>
      </x:c>
    </x:row>
    <x:row r="214" spans="1:1">
      <x:c r="A214" s="198">
        <x:v>46230</x:v>
      </x:c>
    </x:row>
    <x:row r="215" spans="1:1">
      <x:c r="A215" s="198">
        <x:v>46231</x:v>
      </x:c>
    </x:row>
    <x:row r="216" spans="1:1">
      <x:c r="A216" s="198">
        <x:v>46232</x:v>
      </x:c>
    </x:row>
    <x:row r="217" spans="1:1">
      <x:c r="A217" s="198">
        <x:v>46233</x:v>
      </x:c>
    </x:row>
    <x:row r="218" spans="1:1">
      <x:c r="A218" s="198">
        <x:v>46234</x:v>
      </x:c>
    </x:row>
  </x:sheetData>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3"/>
  <x:dimension ref="A1:L2435"/>
  <x:sheetViews>
    <x:sheetView tabSelected="1" topLeftCell="A2373" zoomScaleNormal="100" zoomScaleSheetLayoutView="75" workbookViewId="0">
      <x:selection activeCell="I2397" activeCellId="0" sqref="I2397:I2397"/>
    </x:sheetView>
  </x:sheetViews>
  <x:sheetFormatPr defaultColWidth="9.00390625" defaultRowHeight="16.399999999999999"/>
  <x:cols>
    <x:col min="1" max="1" width="18.16015625" style="184" bestFit="1" customWidth="1"/>
    <x:col min="2" max="2" width="9.68359375" style="184" bestFit="1" customWidth="1"/>
    <x:col min="3" max="3" width="15.62890625" style="184" hidden="1" bestFit="1" customWidth="1"/>
    <x:col min="4" max="4" width="3.98828125" style="184" hidden="1" bestFit="1" customWidth="1"/>
    <x:col min="5" max="5" width="8.796875" style="184" hidden="1" bestFit="1" customWidth="1"/>
    <x:col min="6" max="6" width="14.43359375" style="184" hidden="1" bestFit="1" customWidth="1"/>
    <x:col min="7" max="7" width="9.00390625" style="187"/>
    <x:col min="8" max="8" width="12.14453125" style="187" bestFit="1" customWidth="1"/>
    <x:col min="9" max="9" width="9.00390625" style="230"/>
    <x:col min="10" max="10" width="5.77734375" style="184" customWidth="1"/>
    <x:col min="11" max="11" width="5.77734375" style="229" customWidth="1"/>
  </x:cols>
  <x:sheetData>
    <x:row r="1" spans="1:10">
      <x:c r="A1" s="1269">
        <x:v>0.74305555555555558</x:v>
      </x:c>
      <x:c r="B1" s="745" t="s">
        <x:v>8823</x:v>
      </x:c>
      <x:c r="C1" s="745" t="s">
        <x:v>542</x:v>
      </x:c>
      <x:c r="D1" s="745" t="s">
        <x:v>7721</x:v>
      </x:c>
      <x:c r="E1" s="745" t="s">
        <x:v>4307</x:v>
      </x:c>
      <x:c r="F1" s="746" t="s">
        <x:v>9118</x:v>
      </x:c>
      <x:c r="G1" s="187" t="s">
        <x:v>7702</x:v>
      </x:c>
      <x:c r="H1" s="187" t="s">
        <x:v>7705</x:v>
      </x:c>
      <x:c r="J1" s="184" t="s">
        <x:v>7415</x:v>
      </x:c>
    </x:row>
    <x:row r="2" spans="1:10">
      <x:c r="A2" s="747" t="s">
        <x:v>10112</x:v>
      </x:c>
      <x:c r="B2" s="748" t="s">
        <x:v>8055</x:v>
      </x:c>
      <x:c r="C2" s="748" t="s">
        <x:v>6314</x:v>
      </x:c>
      <x:c r="D2" s="748" t="s">
        <x:v>7729</x:v>
      </x:c>
      <x:c r="E2" s="748" t="s">
        <x:v>5987</x:v>
      </x:c>
      <x:c r="F2" s="749" t="s">
        <x:v>1171</x:v>
      </x:c>
      <x:c r="G2" s="187" t="s">
        <x:v>7021</x:v>
      </x:c>
      <x:c r="H2" s="187" t="s">
        <x:v>9000</x:v>
      </x:c>
      <x:c r="J2" s="184">
        <x:v>150</x:v>
      </x:c>
    </x:row>
    <x:row r="3" spans="1:10">
      <x:c r="A3" s="750" t="s">
        <x:v>2464</x:v>
      </x:c>
      <x:c r="B3" s="751" t="s">
        <x:v>7453</x:v>
      </x:c>
      <x:c r="C3" s="751" t="s">
        <x:v>6314</x:v>
      </x:c>
      <x:c r="D3" s="751" t="s">
        <x:v>7752</x:v>
      </x:c>
      <x:c r="E3" s="751" t="s">
        <x:v>5033</x:v>
      </x:c>
      <x:c r="F3" s="752" t="s">
        <x:v>5303</x:v>
      </x:c>
      <x:c r="G3" s="187" t="s">
        <x:v>3511</x:v>
      </x:c>
      <x:c r="J3" s="184">
        <x:v>130</x:v>
      </x:c>
    </x:row>
    <x:row r="4" spans="1:10">
      <x:c r="A4" s="747" t="s">
        <x:v>2745</x:v>
      </x:c>
      <x:c r="B4" s="748" t="s">
        <x:v>2898</x:v>
      </x:c>
      <x:c r="C4" s="748" t="s">
        <x:v>5507</x:v>
      </x:c>
      <x:c r="D4" s="748" t="s">
        <x:v>7751</x:v>
      </x:c>
      <x:c r="E4" s="748" t="s">
        <x:v>5033</x:v>
      </x:c>
      <x:c r="F4" s="749" t="s">
        <x:v>8762</x:v>
      </x:c>
      <x:c r="G4" s="187" t="s">
        <x:v>4973</x:v>
      </x:c>
      <x:c r="H4" s="187" t="s">
        <x:v>2174</x:v>
      </x:c>
      <x:c r="J4" s="184">
        <x:v>225</x:v>
      </x:c>
    </x:row>
    <x:row r="5" spans="1:10">
      <x:c r="A5" s="750" t="s">
        <x:v>2808</x:v>
      </x:c>
      <x:c r="B5" s="751" t="s">
        <x:v>7391</x:v>
      </x:c>
      <x:c r="C5" s="753" t="s">
        <x:v>5507</x:v>
      </x:c>
      <x:c r="D5" s="751" t="s">
        <x:v>7751</x:v>
      </x:c>
      <x:c r="E5" s="751" t="s">
        <x:v>5033</x:v>
      </x:c>
      <x:c r="F5" s="752" t="s">
        <x:v>8762</x:v>
      </x:c>
      <x:c r="G5" s="187" t="s">
        <x:v>2917</x:v>
      </x:c>
      <x:c r="H5" s="187" t="s">
        <x:v>8598</x:v>
      </x:c>
      <x:c r="J5" s="184">
        <x:v>320</x:v>
      </x:c>
    </x:row>
    <x:row r="6" spans="1:10">
      <x:c r="A6" s="747" t="s">
        <x:v>2775</x:v>
      </x:c>
      <x:c r="B6" s="754">
        <x:v>611763</x:v>
      </x:c>
      <x:c r="C6" s="755" t="s">
        <x:v>6314</x:v>
      </x:c>
      <x:c r="D6" s="748" t="s">
        <x:v>7751</x:v>
      </x:c>
      <x:c r="E6" s="748" t="s">
        <x:v>2935</x:v>
      </x:c>
      <x:c r="F6" s="749" t="s">
        <x:v>3925</x:v>
      </x:c>
      <x:c r="G6" s="187" t="s">
        <x:v>2688</x:v>
      </x:c>
      <x:c r="H6" s="187" t="s">
        <x:v>8377</x:v>
      </x:c>
      <x:c r="J6" s="184">
        <x:v>330</x:v>
      </x:c>
    </x:row>
    <x:row r="7" spans="1:10">
      <x:c r="A7" s="750" t="s">
        <x:v>2699</x:v>
      </x:c>
      <x:c r="B7" s="756">
        <x:v>611765</x:v>
      </x:c>
      <x:c r="C7" s="753" t="s">
        <x:v>6314</x:v>
      </x:c>
      <x:c r="D7" s="751" t="s">
        <x:v>7751</x:v>
      </x:c>
      <x:c r="E7" s="751" t="s">
        <x:v>2935</x:v>
      </x:c>
      <x:c r="F7" s="752" t="s">
        <x:v>3649</x:v>
      </x:c>
      <x:c r="G7" s="187" t="s">
        <x:v>2979</x:v>
      </x:c>
      <x:c r="H7" s="187" t="s">
        <x:v>2183</x:v>
      </x:c>
      <x:c r="J7" s="184">
        <x:v>490</x:v>
      </x:c>
    </x:row>
    <x:row r="8" spans="1:10">
      <x:c r="A8" s="747" t="s">
        <x:v>2813</x:v>
      </x:c>
      <x:c r="B8" s="754">
        <x:v>611766</x:v>
      </x:c>
      <x:c r="C8" s="748" t="s">
        <x:v>5507</x:v>
      </x:c>
      <x:c r="D8" s="748" t="s">
        <x:v>7729</x:v>
      </x:c>
      <x:c r="E8" s="748" t="s">
        <x:v>2935</x:v>
      </x:c>
      <x:c r="F8" s="749" t="s">
        <x:v>3927</x:v>
      </x:c>
      <x:c r="G8" s="757" t="s">
        <x:v>3023</x:v>
      </x:c>
      <x:c r="H8" s="757" t="s">
        <x:v>1949</x:v>
      </x:c>
      <x:c r="J8" s="758">
        <x:v>190</x:v>
      </x:c>
    </x:row>
    <x:row r="9" spans="1:10">
      <x:c r="A9" s="750" t="s">
        <x:v>2450</x:v>
      </x:c>
      <x:c r="B9" s="756">
        <x:v>611768</x:v>
      </x:c>
      <x:c r="C9" s="751" t="s">
        <x:v>6314</x:v>
      </x:c>
      <x:c r="D9" s="751" t="s">
        <x:v>7751</x:v>
      </x:c>
      <x:c r="E9" s="751" t="s">
        <x:v>2935</x:v>
      </x:c>
      <x:c r="F9" s="752" t="s">
        <x:v>2136</x:v>
      </x:c>
      <x:c r="G9" s="187" t="s">
        <x:v>2645</x:v>
      </x:c>
      <x:c r="H9" s="187" t="s">
        <x:v>8816</x:v>
      </x:c>
      <x:c r="J9" s="184">
        <x:v>150</x:v>
      </x:c>
    </x:row>
    <x:row r="10" spans="1:10">
      <x:c r="A10" s="747" t="s">
        <x:v>1677</x:v>
      </x:c>
      <x:c r="B10" s="748" t="s">
        <x:v>7203</x:v>
      </x:c>
      <x:c r="C10" s="748" t="s">
        <x:v>6314</x:v>
      </x:c>
      <x:c r="D10" s="748" t="s">
        <x:v>7751</x:v>
      </x:c>
      <x:c r="E10" s="748" t="s">
        <x:v>433</x:v>
      </x:c>
      <x:c r="F10" s="749" t="s">
        <x:v>8762</x:v>
      </x:c>
      <x:c r="G10" s="187" t="s">
        <x:v>7260</x:v>
      </x:c>
      <x:c r="H10" s="187" t="s">
        <x:v>8793</x:v>
      </x:c>
      <x:c r="J10" s="184">
        <x:v>100</x:v>
      </x:c>
    </x:row>
    <x:row r="11" spans="1:10">
      <x:c r="A11" s="750" t="s">
        <x:v>3499</x:v>
      </x:c>
      <x:c r="B11" s="756">
        <x:v>611772</x:v>
      </x:c>
      <x:c r="C11" s="753" t="s">
        <x:v>6314</x:v>
      </x:c>
      <x:c r="D11" s="751" t="s">
        <x:v>7729</x:v>
      </x:c>
      <x:c r="E11" s="751" t="s">
        <x:v>433</x:v>
      </x:c>
      <x:c r="F11" s="752" t="s">
        <x:v>8762</x:v>
      </x:c>
      <x:c r="G11" s="187" t="s">
        <x:v>7347</x:v>
      </x:c>
      <x:c r="H11" s="187" t="s">
        <x:v>8958</x:v>
      </x:c>
      <x:c r="J11" s="184">
        <x:v>350</x:v>
      </x:c>
    </x:row>
    <x:row r="12" spans="1:10">
      <x:c r="A12" s="747" t="s">
        <x:v>1671</x:v>
      </x:c>
      <x:c r="B12" s="748" t="s">
        <x:v>2887</x:v>
      </x:c>
      <x:c r="C12" s="755" t="s">
        <x:v>6314</x:v>
      </x:c>
      <x:c r="D12" s="748" t="s">
        <x:v>7729</x:v>
      </x:c>
      <x:c r="E12" s="748" t="s">
        <x:v>5033</x:v>
      </x:c>
      <x:c r="F12" s="749" t="s">
        <x:v>2206</x:v>
      </x:c>
      <x:c r="G12" s="187" t="s">
        <x:v>3063</x:v>
      </x:c>
      <x:c r="H12" s="187" t="s">
        <x:v>8883</x:v>
      </x:c>
      <x:c r="J12" s="184">
        <x:v>480</x:v>
      </x:c>
    </x:row>
    <x:row r="13" spans="1:10">
      <x:c r="A13" s="759" t="s">
        <x:v>2741</x:v>
      </x:c>
      <x:c r="B13" s="760" t="s">
        <x:v>2869</x:v>
      </x:c>
      <x:c r="C13" s="760" t="s">
        <x:v>5507</x:v>
      </x:c>
      <x:c r="D13" s="760" t="s">
        <x:v>7751</x:v>
      </x:c>
      <x:c r="E13" s="760" t="s">
        <x:v>5033</x:v>
      </x:c>
      <x:c r="F13" s="761" t="s">
        <x:v>8762</x:v>
      </x:c>
      <x:c r="G13" s="187" t="s">
        <x:v>2975</x:v>
      </x:c>
      <x:c r="H13" s="187" t="s">
        <x:v>9140</x:v>
      </x:c>
      <x:c r="J13" s="184">
        <x:v>240</x:v>
      </x:c>
    </x:row>
    <x:row r="14" spans="1:10">
      <x:c r="A14" s="762" t="s">
        <x:v>2597</x:v>
      </x:c>
      <x:c r="B14" s="763" t="s">
        <x:v>3141</x:v>
      </x:c>
      <x:c r="C14" s="763" t="s">
        <x:v>6314</x:v>
      </x:c>
      <x:c r="D14" s="763" t="s">
        <x:v>7751</x:v>
      </x:c>
      <x:c r="E14" s="763" t="s">
        <x:v>433</x:v>
      </x:c>
      <x:c r="F14" s="764" t="s">
        <x:v>2476</x:v>
      </x:c>
      <x:c r="G14" s="187" t="s">
        <x:v>7409</x:v>
      </x:c>
      <x:c r="H14" s="187" t="s">
        <x:v>8302</x:v>
      </x:c>
      <x:c r="J14" s="184">
        <x:v>270</x:v>
      </x:c>
    </x:row>
    <x:row r="15" spans="1:10">
      <x:c r="A15" s="747" t="s">
        <x:v>991</x:v>
      </x:c>
      <x:c r="B15" s="748" t="s">
        <x:v>3183</x:v>
      </x:c>
      <x:c r="C15" s="748" t="s">
        <x:v>6314</x:v>
      </x:c>
      <x:c r="D15" s="748" t="s">
        <x:v>7752</x:v>
      </x:c>
      <x:c r="E15" s="748" t="s">
        <x:v>2935</x:v>
      </x:c>
      <x:c r="F15" s="749" t="s">
        <x:v>18</x:v>
      </x:c>
      <x:c r="G15" s="187" t="s">
        <x:v>7306</x:v>
      </x:c>
      <x:c r="H15" s="187" t="s">
        <x:v>8275</x:v>
      </x:c>
      <x:c r="J15" s="184">
        <x:v>160</x:v>
      </x:c>
    </x:row>
    <x:row r="16" spans="1:10">
      <x:c r="A16" s="750" t="s">
        <x:v>2482</x:v>
      </x:c>
      <x:c r="B16" s="751" t="s">
        <x:v>7403</x:v>
      </x:c>
      <x:c r="C16" s="751" t="s">
        <x:v>6314</x:v>
      </x:c>
      <x:c r="D16" s="751" t="s">
        <x:v>7752</x:v>
      </x:c>
      <x:c r="E16" s="751" t="s">
        <x:v>2935</x:v>
      </x:c>
      <x:c r="F16" s="752" t="s">
        <x:v>2793</x:v>
      </x:c>
      <x:c r="G16" s="187" t="s">
        <x:v>7459</x:v>
      </x:c>
      <x:c r="H16" s="187" t="s">
        <x:v>539</x:v>
      </x:c>
      <x:c r="J16" s="184">
        <x:v>170</x:v>
      </x:c>
    </x:row>
    <x:row r="17" spans="1:10">
      <x:c r="A17" s="747" t="s">
        <x:v>1685</x:v>
      </x:c>
      <x:c r="B17" s="748" t="s">
        <x:v>3057</x:v>
      </x:c>
      <x:c r="C17" s="755" t="s">
        <x:v>6314</x:v>
      </x:c>
      <x:c r="D17" s="748" t="s">
        <x:v>7752</x:v>
      </x:c>
      <x:c r="E17" s="748" t="s">
        <x:v>2935</x:v>
      </x:c>
      <x:c r="F17" s="749" t="s">
        <x:v>7947</x:v>
      </x:c>
      <x:c r="G17" s="187" t="s">
        <x:v>4935</x:v>
      </x:c>
      <x:c r="H17" s="187" t="s">
        <x:v>539</x:v>
      </x:c>
      <x:c r="J17" s="184">
        <x:v>480</x:v>
      </x:c>
    </x:row>
    <x:row r="18" spans="1:10">
      <x:c r="A18" s="750" t="s">
        <x:v>2780</x:v>
      </x:c>
      <x:c r="B18" s="751" t="s">
        <x:v>7077</x:v>
      </x:c>
      <x:c r="C18" s="751" t="s">
        <x:v>6314</x:v>
      </x:c>
      <x:c r="D18" s="751" t="s">
        <x:v>7751</x:v>
      </x:c>
      <x:c r="E18" s="751" t="s">
        <x:v>2935</x:v>
      </x:c>
      <x:c r="F18" s="752" t="s">
        <x:v>8762</x:v>
      </x:c>
      <x:c r="G18" s="187" t="s">
        <x:v>7461</x:v>
      </x:c>
      <x:c r="H18" s="187" t="s">
        <x:v>8173</x:v>
      </x:c>
      <x:c r="J18" s="184">
        <x:v>140</x:v>
      </x:c>
    </x:row>
    <x:row r="19" spans="1:10">
      <x:c r="A19" s="747" t="s">
        <x:v>2467</x:v>
      </x:c>
      <x:c r="B19" s="748" t="s">
        <x:v>6991</x:v>
      </x:c>
      <x:c r="C19" s="748" t="s">
        <x:v>5507</x:v>
      </x:c>
      <x:c r="D19" s="748" t="s">
        <x:v>7752</x:v>
      </x:c>
      <x:c r="E19" s="748" t="s">
        <x:v>5033</x:v>
      </x:c>
      <x:c r="F19" s="749" t="s">
        <x:v>8762</x:v>
      </x:c>
      <x:c r="G19" s="187" t="s">
        <x:v>2861</x:v>
      </x:c>
      <x:c r="H19" s="187" t="s">
        <x:v>6034</x:v>
      </x:c>
      <x:c r="J19" s="184">
        <x:v>170</x:v>
      </x:c>
    </x:row>
    <x:row r="20" spans="1:10">
      <x:c r="A20" s="750" t="s">
        <x:v>2438</x:v>
      </x:c>
      <x:c r="B20" s="751" t="s">
        <x:v>7451</x:v>
      </x:c>
      <x:c r="C20" s="751" t="s">
        <x:v>6314</x:v>
      </x:c>
      <x:c r="D20" s="751" t="s">
        <x:v>7729</x:v>
      </x:c>
      <x:c r="E20" s="751" t="s">
        <x:v>433</x:v>
      </x:c>
      <x:c r="F20" s="752" t="s">
        <x:v>8762</x:v>
      </x:c>
      <x:c r="G20" s="187" t="s">
        <x:v>3144</x:v>
      </x:c>
      <x:c r="H20" s="187" t="s">
        <x:v>4378</x:v>
      </x:c>
      <x:c r="J20" s="184">
        <x:v>100</x:v>
      </x:c>
    </x:row>
    <x:row r="21" spans="1:10">
      <x:c r="A21" s="747" t="s">
        <x:v>2436</x:v>
      </x:c>
      <x:c r="B21" s="748" t="s">
        <x:v>2908</x:v>
      </x:c>
      <x:c r="C21" s="748" t="s">
        <x:v>5507</x:v>
      </x:c>
      <x:c r="D21" s="748" t="s">
        <x:v>7752</x:v>
      </x:c>
      <x:c r="E21" s="748" t="s">
        <x:v>5033</x:v>
      </x:c>
      <x:c r="F21" s="749" t="s">
        <x:v>8762</x:v>
      </x:c>
      <x:c r="G21" s="187" t="s">
        <x:v>3123</x:v>
      </x:c>
      <x:c r="H21" s="187" t="s">
        <x:v>8804</x:v>
      </x:c>
      <x:c r="J21" s="184">
        <x:v>170</x:v>
      </x:c>
    </x:row>
    <x:row r="22" spans="1:10">
      <x:c r="A22" s="750" t="s">
        <x:v>2710</x:v>
      </x:c>
      <x:c r="B22" s="751" t="s">
        <x:v>7339</x:v>
      </x:c>
      <x:c r="C22" s="751" t="s">
        <x:v>5507</x:v>
      </x:c>
      <x:c r="D22" s="751" t="s">
        <x:v>7729</x:v>
      </x:c>
      <x:c r="E22" s="751" t="s">
        <x:v>5033</x:v>
      </x:c>
      <x:c r="F22" s="752" t="s">
        <x:v>8762</x:v>
      </x:c>
      <x:c r="G22" s="187" t="s">
        <x:v>8723</x:v>
      </x:c>
      <x:c r="J22" s="184">
        <x:v>180</x:v>
      </x:c>
    </x:row>
    <x:row r="23" spans="1:10">
      <x:c r="A23" s="747" t="s">
        <x:v>992</x:v>
      </x:c>
      <x:c r="B23" s="748" t="s">
        <x:v>7393</x:v>
      </x:c>
      <x:c r="C23" s="748" t="s">
        <x:v>6314</x:v>
      </x:c>
      <x:c r="D23" s="748" t="s">
        <x:v>7729</x:v>
      </x:c>
      <x:c r="E23" s="748" t="s">
        <x:v>5033</x:v>
      </x:c>
      <x:c r="F23" s="749" t="s">
        <x:v>8762</x:v>
      </x:c>
      <x:c r="G23" s="187" t="s">
        <x:v>8060</x:v>
      </x:c>
      <x:c r="H23" s="187" t="s">
        <x:v>2080</x:v>
      </x:c>
      <x:c r="J23" s="184">
        <x:v>140</x:v>
      </x:c>
    </x:row>
    <x:row r="24" spans="1:10">
      <x:c r="A24" s="750" t="s">
        <x:v>2727</x:v>
      </x:c>
      <x:c r="B24" s="751" t="s">
        <x:v>4870</x:v>
      </x:c>
      <x:c r="C24" s="751" t="s">
        <x:v>6314</x:v>
      </x:c>
      <x:c r="D24" s="751" t="s">
        <x:v>7729</x:v>
      </x:c>
      <x:c r="E24" s="751" t="s">
        <x:v>2935</x:v>
      </x:c>
      <x:c r="F24" s="752" t="s">
        <x:v>8762</x:v>
      </x:c>
      <x:c r="J24" s="184">
        <x:v>170</x:v>
      </x:c>
    </x:row>
    <x:row r="25" spans="1:10">
      <x:c r="A25" s="765" t="s">
        <x:v>2456</x:v>
      </x:c>
      <x:c r="B25" s="766" t="s">
        <x:v>4844</x:v>
      </x:c>
      <x:c r="C25" s="766" t="s">
        <x:v>5507</x:v>
      </x:c>
      <x:c r="D25" s="766" t="s">
        <x:v>7751</x:v>
      </x:c>
      <x:c r="E25" s="766" t="s">
        <x:v>2935</x:v>
      </x:c>
      <x:c r="F25" s="767" t="s">
        <x:v>8762</x:v>
      </x:c>
      <x:c r="G25" s="757" t="s">
        <x:v>3023</x:v>
      </x:c>
      <x:c r="H25" s="757" t="s">
        <x:v>1949</x:v>
      </x:c>
      <x:c r="J25" s="758">
        <x:v>200</x:v>
      </x:c>
    </x:row>
    <x:row r="26" spans="1:10">
      <x:c r="A26" s="762" t="s">
        <x:v>2807</x:v>
      </x:c>
      <x:c r="B26" s="763" t="s">
        <x:v>2888</x:v>
      </x:c>
      <x:c r="C26" s="763" t="s">
        <x:v>6314</x:v>
      </x:c>
      <x:c r="D26" s="763" t="s">
        <x:v>7729</x:v>
      </x:c>
      <x:c r="E26" s="763" t="s">
        <x:v>5033</x:v>
      </x:c>
      <x:c r="F26" s="764" t="s">
        <x:v>8501</x:v>
      </x:c>
      <x:c r="G26" s="187" t="s">
        <x:v>7352</x:v>
      </x:c>
      <x:c r="H26" s="187" t="s">
        <x:v>4301</x:v>
      </x:c>
      <x:c r="J26" s="184">
        <x:v>252</x:v>
      </x:c>
    </x:row>
    <x:row r="27" spans="1:10">
      <x:c r="A27" s="747" t="s">
        <x:v>2737</x:v>
      </x:c>
      <x:c r="B27" s="754">
        <x:v>611788</x:v>
      </x:c>
      <x:c r="C27" s="748" t="s">
        <x:v>6314</x:v>
      </x:c>
      <x:c r="D27" s="748" t="s">
        <x:v>7751</x:v>
      </x:c>
      <x:c r="E27" s="748" t="s">
        <x:v>2935</x:v>
      </x:c>
      <x:c r="F27" s="749" t="s">
        <x:v>2136</x:v>
      </x:c>
      <x:c r="G27" s="187" t="s">
        <x:v>7409</x:v>
      </x:c>
      <x:c r="H27" s="187" t="s">
        <x:v>8378</x:v>
      </x:c>
      <x:c r="J27" s="184">
        <x:v>510</x:v>
      </x:c>
    </x:row>
    <x:row r="28" spans="1:10">
      <x:c r="A28" s="750" t="s">
        <x:v>2786</x:v>
      </x:c>
      <x:c r="B28" s="756">
        <x:v>611789</x:v>
      </x:c>
      <x:c r="C28" s="751" t="s">
        <x:v>6314</x:v>
      </x:c>
      <x:c r="D28" s="751" t="s">
        <x:v>7751</x:v>
      </x:c>
      <x:c r="E28" s="751" t="s">
        <x:v>2935</x:v>
      </x:c>
      <x:c r="F28" s="752" t="s">
        <x:v>8762</x:v>
      </x:c>
      <x:c r="G28" s="187" t="s">
        <x:v>4278</x:v>
      </x:c>
      <x:c r="H28" s="187" t="s">
        <x:v>8680</x:v>
      </x:c>
      <x:c r="J28" s="184">
        <x:v>180</x:v>
      </x:c>
    </x:row>
    <x:row r="29" spans="1:10">
      <x:c r="A29" s="747" t="s">
        <x:v>2810</x:v>
      </x:c>
      <x:c r="B29" s="754">
        <x:v>11790</x:v>
      </x:c>
      <x:c r="C29" s="755" t="s">
        <x:v>6314</x:v>
      </x:c>
      <x:c r="D29" s="748" t="s">
        <x:v>7751</x:v>
      </x:c>
      <x:c r="E29" s="748" t="s">
        <x:v>2935</x:v>
      </x:c>
      <x:c r="F29" s="749" t="s">
        <x:v>8762</x:v>
      </x:c>
      <x:c r="G29" s="187" t="s">
        <x:v>7249</x:v>
      </x:c>
      <x:c r="H29" s="187" t="s">
        <x:v>8815</x:v>
      </x:c>
      <x:c r="J29" s="184">
        <x:v>430</x:v>
      </x:c>
    </x:row>
    <x:row r="30" spans="1:10">
      <x:c r="A30" s="750" t="s">
        <x:v>2720</x:v>
      </x:c>
      <x:c r="B30" s="756">
        <x:v>611791</x:v>
      </x:c>
      <x:c r="C30" s="751" t="s">
        <x:v>6314</x:v>
      </x:c>
      <x:c r="D30" s="751" t="s">
        <x:v>7751</x:v>
      </x:c>
      <x:c r="E30" s="751" t="s">
        <x:v>2935</x:v>
      </x:c>
      <x:c r="F30" s="752" t="s">
        <x:v>8762</x:v>
      </x:c>
      <x:c r="G30" s="187" t="s">
        <x:v>8024</x:v>
      </x:c>
      <x:c r="H30" s="187" t="s">
        <x:v>5686</x:v>
      </x:c>
      <x:c r="J30" s="184">
        <x:v>110</x:v>
      </x:c>
    </x:row>
    <x:row r="31" spans="1:10">
      <x:c r="A31" s="747" t="s">
        <x:v>2424</x:v>
      </x:c>
      <x:c r="B31" s="754">
        <x:v>611792</x:v>
      </x:c>
      <x:c r="C31" s="748" t="s">
        <x:v>5507</x:v>
      </x:c>
      <x:c r="D31" s="748" t="s">
        <x:v>7729</x:v>
      </x:c>
      <x:c r="E31" s="748" t="s">
        <x:v>2935</x:v>
      </x:c>
      <x:c r="F31" s="749" t="s">
        <x:v>8762</x:v>
      </x:c>
      <x:c r="G31" s="187" t="s">
        <x:v>2936</x:v>
      </x:c>
      <x:c r="H31" s="187" t="s">
        <x:v>2201</x:v>
      </x:c>
      <x:c r="J31" s="184">
        <x:v>160</x:v>
      </x:c>
    </x:row>
    <x:row r="32" spans="1:10">
      <x:c r="A32" s="750" t="s">
        <x:v>2480</x:v>
      </x:c>
      <x:c r="B32" s="756">
        <x:v>611793</x:v>
      </x:c>
      <x:c r="C32" s="751" t="s">
        <x:v>6314</x:v>
      </x:c>
      <x:c r="D32" s="751" t="s">
        <x:v>7751</x:v>
      </x:c>
      <x:c r="E32" s="751" t="s">
        <x:v>2935</x:v>
      </x:c>
      <x:c r="F32" s="752" t="s">
        <x:v>8504</x:v>
      </x:c>
      <x:c r="G32" s="187" t="s">
        <x:v>7394</x:v>
      </x:c>
      <x:c r="H32" s="187" t="s">
        <x:v>6324</x:v>
      </x:c>
      <x:c r="J32" s="184">
        <x:v>590</x:v>
      </x:c>
    </x:row>
    <x:row r="33" spans="1:10">
      <x:c r="A33" s="747" t="s">
        <x:v>2811</x:v>
      </x:c>
      <x:c r="B33" s="754">
        <x:v>611794</x:v>
      </x:c>
      <x:c r="C33" s="755" t="s">
        <x:v>6314</x:v>
      </x:c>
      <x:c r="D33" s="748" t="s">
        <x:v>7751</x:v>
      </x:c>
      <x:c r="E33" s="748" t="s">
        <x:v>2935</x:v>
      </x:c>
      <x:c r="F33" s="749" t="s">
        <x:v>8762</x:v>
      </x:c>
      <x:c r="G33" s="187" t="s">
        <x:v>3129</x:v>
      </x:c>
      <x:c r="H33" s="187" t="s">
        <x:v>5736</x:v>
      </x:c>
      <x:c r="J33" s="184">
        <x:v>340</x:v>
      </x:c>
    </x:row>
    <x:row r="34" spans="1:10">
      <x:c r="A34" s="750" t="s">
        <x:v>2814</x:v>
      </x:c>
      <x:c r="B34" s="756">
        <x:v>611795</x:v>
      </x:c>
      <x:c r="C34" s="751" t="s">
        <x:v>6314</x:v>
      </x:c>
      <x:c r="D34" s="751" t="s">
        <x:v>7729</x:v>
      </x:c>
      <x:c r="E34" s="751" t="s">
        <x:v>5987</x:v>
      </x:c>
      <x:c r="F34" s="752" t="s">
        <x:v>4479</x:v>
      </x:c>
      <x:c r="G34" s="757" t="s">
        <x:v>7170</x:v>
      </x:c>
      <x:c r="H34" s="757" t="s">
        <x:v>8922</x:v>
      </x:c>
      <x:c r="J34" s="758">
        <x:v>150</x:v>
      </x:c>
    </x:row>
    <x:row r="35" spans="1:10">
      <x:c r="A35" s="747" t="s">
        <x:v>2770</x:v>
      </x:c>
      <x:c r="B35" s="748" t="s">
        <x:v>2886</x:v>
      </x:c>
      <x:c r="C35" s="748" t="s">
        <x:v>6314</x:v>
      </x:c>
      <x:c r="D35" s="748" t="s">
        <x:v>7729</x:v>
      </x:c>
      <x:c r="E35" s="748" t="s">
        <x:v>5987</x:v>
      </x:c>
      <x:c r="F35" s="749" t="s">
        <x:v>8762</x:v>
      </x:c>
      <x:c r="G35" s="757" t="s">
        <x:v>7170</x:v>
      </x:c>
      <x:c r="H35" s="757" t="s">
        <x:v>8922</x:v>
      </x:c>
      <x:c r="J35" s="758">
        <x:v>260</x:v>
      </x:c>
    </x:row>
    <x:row r="36" spans="1:10">
      <x:c r="A36" s="750" t="s">
        <x:v>2434</x:v>
      </x:c>
      <x:c r="B36" s="756">
        <x:v>611797</x:v>
      </x:c>
      <x:c r="C36" s="751" t="s">
        <x:v>6314</x:v>
      </x:c>
      <x:c r="D36" s="751" t="s">
        <x:v>7703</x:v>
      </x:c>
      <x:c r="E36" s="751" t="s">
        <x:v>2935</x:v>
      </x:c>
      <x:c r="F36" s="752" t="s">
        <x:v>8762</x:v>
      </x:c>
      <x:c r="J36" s="184">
        <x:v>160</x:v>
      </x:c>
    </x:row>
    <x:row r="37" spans="1:10">
      <x:c r="A37" s="747" t="s">
        <x:v>2703</x:v>
      </x:c>
      <x:c r="B37" s="748" t="s">
        <x:v>7236</x:v>
      </x:c>
      <x:c r="C37" s="755" t="s">
        <x:v>6314</x:v>
      </x:c>
      <x:c r="D37" s="748" t="s">
        <x:v>7729</x:v>
      </x:c>
      <x:c r="E37" s="748" t="s">
        <x:v>433</x:v>
      </x:c>
      <x:c r="F37" s="749" t="s">
        <x:v>8762</x:v>
      </x:c>
      <x:c r="G37" s="187" t="s">
        <x:v>4985</x:v>
      </x:c>
      <x:c r="H37" s="187" t="s">
        <x:v>1976</x:v>
      </x:c>
      <x:c r="J37" s="184">
        <x:v>430</x:v>
      </x:c>
    </x:row>
    <x:row r="38" spans="1:10">
      <x:c r="A38" s="750" t="s">
        <x:v>1778</x:v>
      </x:c>
      <x:c r="B38" s="751" t="s">
        <x:v>7264</x:v>
      </x:c>
      <x:c r="C38" s="753" t="s">
        <x:v>6314</x:v>
      </x:c>
      <x:c r="D38" s="751" t="s">
        <x:v>7703</x:v>
      </x:c>
      <x:c r="E38" s="751" t="s">
        <x:v>2935</x:v>
      </x:c>
      <x:c r="F38" s="752" t="s">
        <x:v>8762</x:v>
      </x:c>
      <x:c r="J38" s="184">
        <x:v>460</x:v>
      </x:c>
    </x:row>
    <x:row r="39" spans="1:10">
      <x:c r="A39" s="747" t="s">
        <x:v>2587</x:v>
      </x:c>
      <x:c r="B39" s="748" t="s">
        <x:v>2863</x:v>
      </x:c>
      <x:c r="C39" s="748" t="s">
        <x:v>6314</x:v>
      </x:c>
      <x:c r="D39" s="748" t="s">
        <x:v>7751</x:v>
      </x:c>
      <x:c r="E39" s="748" t="s">
        <x:v>433</x:v>
      </x:c>
      <x:c r="F39" s="749" t="s">
        <x:v>8762</x:v>
      </x:c>
      <x:c r="G39" s="187" t="s">
        <x:v>2894</x:v>
      </x:c>
      <x:c r="H39" s="187" t="s">
        <x:v>9167</x:v>
      </x:c>
      <x:c r="J39" s="184">
        <x:v>250</x:v>
      </x:c>
    </x:row>
    <x:row r="40" spans="1:10">
      <x:c r="A40" s="750" t="s">
        <x:v>2815</x:v>
      </x:c>
      <x:c r="B40" s="751" t="s">
        <x:v>2906</x:v>
      </x:c>
      <x:c r="C40" s="751" t="s">
        <x:v>6314</x:v>
      </x:c>
      <x:c r="D40" s="751" t="s">
        <x:v>7751</x:v>
      </x:c>
      <x:c r="E40" s="751" t="s">
        <x:v>5987</x:v>
      </x:c>
      <x:c r="F40" s="752" t="s">
        <x:v>8762</x:v>
      </x:c>
      <x:c r="G40" s="187" t="s">
        <x:v>7045</x:v>
      </x:c>
      <x:c r="H40" s="187" t="s">
        <x:v>4359</x:v>
      </x:c>
      <x:c r="J40" s="184">
        <x:v>90</x:v>
      </x:c>
    </x:row>
    <x:row r="41" spans="1:10">
      <x:c r="A41" s="747" t="s">
        <x:v>2433</x:v>
      </x:c>
      <x:c r="B41" s="748" t="s">
        <x:v>7244</x:v>
      </x:c>
      <x:c r="C41" s="755" t="s">
        <x:v>6314</x:v>
      </x:c>
      <x:c r="D41" s="748" t="s">
        <x:v>7751</x:v>
      </x:c>
      <x:c r="E41" s="748" t="s">
        <x:v>5033</x:v>
      </x:c>
      <x:c r="F41" s="749" t="s">
        <x:v>8762</x:v>
      </x:c>
      <x:c r="G41" s="187" t="s">
        <x:v>7024</x:v>
      </x:c>
      <x:c r="H41" s="187" t="s">
        <x:v>6369</x:v>
      </x:c>
      <x:c r="J41" s="184">
        <x:v>440</x:v>
      </x:c>
    </x:row>
    <x:row r="42" spans="1:10">
      <x:c r="A42" s="750" t="s">
        <x:v>2761</x:v>
      </x:c>
      <x:c r="B42" s="751" t="s">
        <x:v>7295</x:v>
      </x:c>
      <x:c r="C42" s="753" t="s">
        <x:v>6314</x:v>
      </x:c>
      <x:c r="D42" s="751" t="s">
        <x:v>7729</x:v>
      </x:c>
      <x:c r="E42" s="751" t="s">
        <x:v>5033</x:v>
      </x:c>
      <x:c r="F42" s="752" t="s">
        <x:v>8762</x:v>
      </x:c>
      <x:c r="G42" s="187" t="s">
        <x:v>2873</x:v>
      </x:c>
      <x:c r="H42" s="187" t="s">
        <x:v>8221</x:v>
      </x:c>
      <x:c r="J42" s="184">
        <x:v>360</x:v>
      </x:c>
    </x:row>
    <x:row r="43" spans="1:10">
      <x:c r="A43" s="768" t="s">
        <x:v>2591</x:v>
      </x:c>
      <x:c r="B43" s="769">
        <x:v>2509060305</x:v>
      </x:c>
      <x:c r="C43" s="770" t="s">
        <x:v>6314</x:v>
      </x:c>
      <x:c r="D43" s="770" t="s">
        <x:v>7729</x:v>
      </x:c>
      <x:c r="E43" s="770" t="s">
        <x:v>5033</x:v>
      </x:c>
      <x:c r="F43" s="771" t="s">
        <x:v>8762</x:v>
      </x:c>
      <x:c r="G43" s="187" t="s">
        <x:v>7423</x:v>
      </x:c>
      <x:c r="H43" s="187" t="s">
        <x:v>9036</x:v>
      </x:c>
      <x:c r="J43" s="184">
        <x:v>240</x:v>
      </x:c>
    </x:row>
    <x:row r="44" spans="1:10">
      <x:c r="A44" s="762" t="s">
        <x:v>2431</x:v>
      </x:c>
      <x:c r="B44" s="763" t="s">
        <x:v>4916</x:v>
      </x:c>
      <x:c r="C44" s="763" t="s">
        <x:v>5507</x:v>
      </x:c>
      <x:c r="D44" s="763" t="s">
        <x:v>7751</x:v>
      </x:c>
      <x:c r="E44" s="763" t="s">
        <x:v>2935</x:v>
      </x:c>
      <x:c r="F44" s="764" t="s">
        <x:v>1247</x:v>
      </x:c>
      <x:c r="G44" s="187" t="s">
        <x:v>7700</x:v>
      </x:c>
      <x:c r="H44" s="187" t="s">
        <x:v>8359</x:v>
      </x:c>
      <x:c r="J44" s="184">
        <x:v>170</x:v>
      </x:c>
    </x:row>
    <x:row r="45" spans="1:10">
      <x:c r="A45" s="747" t="s">
        <x:v>2706</x:v>
      </x:c>
      <x:c r="B45" s="754">
        <x:v>611806</x:v>
      </x:c>
      <x:c r="C45" s="755" t="s">
        <x:v>6314</x:v>
      </x:c>
      <x:c r="D45" s="748" t="s">
        <x:v>7751</x:v>
      </x:c>
      <x:c r="E45" s="748" t="s">
        <x:v>433</x:v>
      </x:c>
      <x:c r="F45" s="749" t="s">
        <x:v>8546</x:v>
      </x:c>
      <x:c r="G45" s="187" t="s">
        <x:v>7446</x:v>
      </x:c>
      <x:c r="H45" s="187" t="s">
        <x:v>8172</x:v>
      </x:c>
      <x:c r="J45" s="184">
        <x:v>410</x:v>
      </x:c>
    </x:row>
    <x:row r="46" spans="1:10">
      <x:c r="A46" s="750" t="s">
        <x:v>3498</x:v>
      </x:c>
      <x:c r="B46" s="751" t="s">
        <x:v>7332</x:v>
      </x:c>
      <x:c r="C46" s="753" t="s">
        <x:v>5507</x:v>
      </x:c>
      <x:c r="D46" s="751" t="s">
        <x:v>7751</x:v>
      </x:c>
      <x:c r="E46" s="751" t="s">
        <x:v>5033</x:v>
      </x:c>
      <x:c r="F46" s="752" t="s">
        <x:v>2463</x:v>
      </x:c>
      <x:c r="G46" s="187" t="s">
        <x:v>5014</x:v>
      </x:c>
      <x:c r="H46" s="187" t="s">
        <x:v>6028</x:v>
      </x:c>
      <x:c r="J46" s="184">
        <x:v>310</x:v>
      </x:c>
    </x:row>
    <x:row r="47" spans="1:10">
      <x:c r="A47" s="747" t="s">
        <x:v>2418</x:v>
      </x:c>
      <x:c r="B47" s="754">
        <x:v>611808</x:v>
      </x:c>
      <x:c r="C47" s="755" t="s">
        <x:v>5507</x:v>
      </x:c>
      <x:c r="D47" s="748" t="s">
        <x:v>7751</x:v>
      </x:c>
      <x:c r="E47" s="748" t="s">
        <x:v>433</x:v>
      </x:c>
      <x:c r="F47" s="749" t="s">
        <x:v>8762</x:v>
      </x:c>
      <x:c r="G47" s="187" t="s">
        <x:v>7363</x:v>
      </x:c>
      <x:c r="H47" s="187" t="s">
        <x:v>2157</x:v>
      </x:c>
      <x:c r="J47" s="184">
        <x:v>360</x:v>
      </x:c>
    </x:row>
    <x:row r="48" spans="1:10">
      <x:c r="A48" s="750" t="s">
        <x:v>2471</x:v>
      </x:c>
      <x:c r="B48" s="751" t="s">
        <x:v>7345</x:v>
      </x:c>
      <x:c r="C48" s="751" t="s">
        <x:v>5507</x:v>
      </x:c>
      <x:c r="D48" s="751" t="s">
        <x:v>7751</x:v>
      </x:c>
      <x:c r="E48" s="751" t="s">
        <x:v>5987</x:v>
      </x:c>
      <x:c r="F48" s="752" t="s">
        <x:v>8762</x:v>
      </x:c>
      <x:c r="G48" s="187" t="s">
        <x:v>7143</x:v>
      </x:c>
      <x:c r="H48" s="187" t="s">
        <x:v>8240</x:v>
      </x:c>
      <x:c r="J48" s="184">
        <x:v>540</x:v>
      </x:c>
    </x:row>
    <x:row r="49" spans="1:10">
      <x:c r="A49" s="747" t="s">
        <x:v>2728</x:v>
      </x:c>
      <x:c r="B49" s="748" t="s">
        <x:v>2959</x:v>
      </x:c>
      <x:c r="C49" s="755" t="s">
        <x:v>5507</x:v>
      </x:c>
      <x:c r="D49" s="748" t="s">
        <x:v>7751</x:v>
      </x:c>
      <x:c r="E49" s="748" t="s">
        <x:v>5987</x:v>
      </x:c>
      <x:c r="F49" s="749" t="s">
        <x:v>8762</x:v>
      </x:c>
      <x:c r="G49" s="187" t="s">
        <x:v>2614</x:v>
      </x:c>
      <x:c r="H49" s="187" t="s">
        <x:v>5631</x:v>
      </x:c>
      <x:c r="J49" s="184">
        <x:v>300</x:v>
      </x:c>
    </x:row>
    <x:row r="50" spans="1:10">
      <x:c r="A50" s="759" t="s">
        <x:v>2470</x:v>
      </x:c>
      <x:c r="B50" s="772">
        <x:v>611812</x:v>
      </x:c>
      <x:c r="C50" s="760" t="s">
        <x:v>6314</x:v>
      </x:c>
      <x:c r="D50" s="760" t="s">
        <x:v>7752</x:v>
      </x:c>
      <x:c r="E50" s="760" t="s">
        <x:v>2935</x:v>
      </x:c>
      <x:c r="F50" s="761" t="s">
        <x:v>8762</x:v>
      </x:c>
      <x:c r="G50" s="187" t="s">
        <x:v>4847</x:v>
      </x:c>
      <x:c r="H50" s="187" t="s">
        <x:v>8331</x:v>
      </x:c>
      <x:c r="J50" s="184">
        <x:v>160</x:v>
      </x:c>
    </x:row>
    <x:row r="51" spans="1:10">
      <x:c r="A51" s="773" t="s">
        <x:v>1675</x:v>
      </x:c>
      <x:c r="B51" s="774" t="s">
        <x:v>6977</x:v>
      </x:c>
      <x:c r="C51" s="774" t="s">
        <x:v>5507</x:v>
      </x:c>
      <x:c r="D51" s="774" t="s">
        <x:v>7752</x:v>
      </x:c>
      <x:c r="E51" s="774" t="s">
        <x:v>433</x:v>
      </x:c>
      <x:c r="F51" s="775" t="s">
        <x:v>1234</x:v>
      </x:c>
      <x:c r="G51" s="187" t="s">
        <x:v>7445</x:v>
      </x:c>
      <x:c r="J51" s="184">
        <x:v>150</x:v>
      </x:c>
    </x:row>
    <x:row r="52" spans="1:10">
      <x:c r="A52" s="750" t="s">
        <x:v>2441</x:v>
      </x:c>
      <x:c r="B52" s="751" t="s">
        <x:v>7368</x:v>
      </x:c>
      <x:c r="C52" s="751" t="s">
        <x:v>6314</x:v>
      </x:c>
      <x:c r="D52" s="751" t="s">
        <x:v>7729</x:v>
      </x:c>
      <x:c r="E52" s="751" t="s">
        <x:v>433</x:v>
      </x:c>
      <x:c r="F52" s="752" t="s">
        <x:v>7920</x:v>
      </x:c>
      <x:c r="G52" s="187" t="s">
        <x:v>7153</x:v>
      </x:c>
      <x:c r="H52" s="187" t="s">
        <x:v>1999</x:v>
      </x:c>
      <x:c r="J52" s="184">
        <x:v>180</x:v>
      </x:c>
    </x:row>
    <x:row r="53" spans="1:10">
      <x:c r="A53" s="747" t="s">
        <x:v>2578</x:v>
      </x:c>
      <x:c r="B53" s="754">
        <x:v>611807</x:v>
      </x:c>
      <x:c r="C53" s="748" t="s">
        <x:v>6314</x:v>
      </x:c>
      <x:c r="D53" s="748" t="s">
        <x:v>7752</x:v>
      </x:c>
      <x:c r="E53" s="748" t="s">
        <x:v>433</x:v>
      </x:c>
      <x:c r="F53" s="749" t="s">
        <x:v>2136</x:v>
      </x:c>
      <x:c r="G53" s="187" t="s">
        <x:v>3031</x:v>
      </x:c>
      <x:c r="H53" s="187" t="s">
        <x:v>8190</x:v>
      </x:c>
      <x:c r="J53" s="184">
        <x:v>130</x:v>
      </x:c>
    </x:row>
    <x:row r="54" spans="1:10">
      <x:c r="A54" s="750" t="s">
        <x:v>1682</x:v>
      </x:c>
      <x:c r="B54" s="756">
        <x:v>611815</x:v>
      </x:c>
      <x:c r="C54" s="751" t="s">
        <x:v>5507</x:v>
      </x:c>
      <x:c r="D54" s="751" t="s">
        <x:v>7729</x:v>
      </x:c>
      <x:c r="E54" s="751" t="s">
        <x:v>2935</x:v>
      </x:c>
      <x:c r="F54" s="752" t="s">
        <x:v>1706</x:v>
      </x:c>
      <x:c r="G54" s="187" t="s">
        <x:v>7446</x:v>
      </x:c>
      <x:c r="H54" s="187" t="s">
        <x:v>8172</x:v>
      </x:c>
      <x:c r="J54" s="184">
        <x:v>30</x:v>
      </x:c>
    </x:row>
    <x:row r="55" spans="1:10">
      <x:c r="A55" s="747" t="s">
        <x:v>2489</x:v>
      </x:c>
      <x:c r="B55" s="748" t="s">
        <x:v>8053</x:v>
      </x:c>
      <x:c r="C55" s="755" t="s">
        <x:v>6314</x:v>
      </x:c>
      <x:c r="D55" s="748" t="s">
        <x:v>7752</x:v>
      </x:c>
      <x:c r="E55" s="748" t="s">
        <x:v>433</x:v>
      </x:c>
      <x:c r="F55" s="749" t="s">
        <x:v>1354</x:v>
      </x:c>
      <x:c r="G55" s="187" t="s">
        <x:v>7027</x:v>
      </x:c>
      <x:c r="J55" s="184">
        <x:v>400</x:v>
      </x:c>
    </x:row>
    <x:row r="56" spans="1:10">
      <x:c r="A56" s="750" t="s">
        <x:v>2592</x:v>
      </x:c>
      <x:c r="B56" s="751" t="s">
        <x:v>2876</x:v>
      </x:c>
      <x:c r="C56" s="751" t="s">
        <x:v>5507</x:v>
      </x:c>
      <x:c r="D56" s="751" t="s">
        <x:v>7751</x:v>
      </x:c>
      <x:c r="E56" s="751" t="s">
        <x:v>5033</x:v>
      </x:c>
      <x:c r="F56" s="752" t="s">
        <x:v>2777</x:v>
      </x:c>
      <x:c r="G56" s="187" t="s">
        <x:v>6981</x:v>
      </x:c>
      <x:c r="H56" s="187" t="s">
        <x:v>2004</x:v>
      </x:c>
      <x:c r="J56" s="184">
        <x:v>120</x:v>
      </x:c>
    </x:row>
    <x:row r="57" spans="1:10">
      <x:c r="A57" s="747" t="s">
        <x:v>2457</x:v>
      </x:c>
      <x:c r="B57" s="748" t="s">
        <x:v>7184</x:v>
      </x:c>
      <x:c r="C57" s="748" t="s">
        <x:v>6314</x:v>
      </x:c>
      <x:c r="D57" s="748" t="s">
        <x:v>7752</x:v>
      </x:c>
      <x:c r="E57" s="748" t="s">
        <x:v>5987</x:v>
      </x:c>
      <x:c r="F57" s="749" t="s">
        <x:v>1349</x:v>
      </x:c>
      <x:c r="G57" s="187" t="s">
        <x:v>2678</x:v>
      </x:c>
      <x:c r="H57" s="187" t="s">
        <x:v>8798</x:v>
      </x:c>
      <x:c r="J57" s="184">
        <x:v>200</x:v>
      </x:c>
    </x:row>
    <x:row r="58" spans="1:10">
      <x:c r="A58" s="750" t="s">
        <x:v>2461</x:v>
      </x:c>
      <x:c r="B58" s="756">
        <x:v>611819</x:v>
      </x:c>
      <x:c r="C58" s="751" t="s">
        <x:v>6314</x:v>
      </x:c>
      <x:c r="D58" s="751" t="s">
        <x:v>7751</x:v>
      </x:c>
      <x:c r="E58" s="751" t="s">
        <x:v>433</x:v>
      </x:c>
      <x:c r="F58" s="752" t="s">
        <x:v>8762</x:v>
      </x:c>
      <x:c r="G58" s="187" t="s">
        <x:v>555</x:v>
      </x:c>
      <x:c r="H58" s="187" t="s">
        <x:v>4464</x:v>
      </x:c>
      <x:c r="J58" s="184">
        <x:v>240</x:v>
      </x:c>
    </x:row>
    <x:row r="59" spans="1:10">
      <x:c r="A59" s="747" t="s">
        <x:v>2705</x:v>
      </x:c>
      <x:c r="B59" s="748" t="s">
        <x:v>3148</x:v>
      </x:c>
      <x:c r="C59" s="748" t="s">
        <x:v>6314</x:v>
      </x:c>
      <x:c r="D59" s="748" t="s">
        <x:v>7703</x:v>
      </x:c>
      <x:c r="E59" s="748" t="s">
        <x:v>2935</x:v>
      </x:c>
      <x:c r="F59" s="749" t="s">
        <x:v>3223</x:v>
      </x:c>
      <x:c r="G59" s="187" t="s">
        <x:v>2917</x:v>
      </x:c>
      <x:c r="H59" s="187" t="s">
        <x:v>6050</x:v>
      </x:c>
      <x:c r="J59" s="184">
        <x:v>220</x:v>
      </x:c>
    </x:row>
    <x:row r="60" spans="1:10">
      <x:c r="A60" s="750" t="s">
        <x:v>2598</x:v>
      </x:c>
      <x:c r="B60" s="756">
        <x:v>611822</x:v>
      </x:c>
      <x:c r="C60" s="753" t="s">
        <x:v>6314</x:v>
      </x:c>
      <x:c r="D60" s="751" t="s">
        <x:v>7729</x:v>
      </x:c>
      <x:c r="E60" s="751" t="s">
        <x:v>2935</x:v>
      </x:c>
      <x:c r="F60" s="752" t="s">
        <x:v>364</x:v>
      </x:c>
      <x:c r="G60" s="187" t="s">
        <x:v>4981</x:v>
      </x:c>
      <x:c r="H60" s="187" t="s">
        <x:v>8225</x:v>
      </x:c>
      <x:c r="J60" s="184">
        <x:v>340</x:v>
      </x:c>
    </x:row>
    <x:row r="61" spans="1:10">
      <x:c r="A61" s="765" t="s">
        <x:v>1680</x:v>
      </x:c>
      <x:c r="B61" s="776" t="s">
        <x:v>3128</x:v>
      </x:c>
      <x:c r="C61" s="766" t="s">
        <x:v>6314</x:v>
      </x:c>
      <x:c r="D61" s="766" t="s">
        <x:v>7729</x:v>
      </x:c>
      <x:c r="E61" s="766" t="s">
        <x:v>433</x:v>
      </x:c>
      <x:c r="F61" s="767" t="s">
        <x:v>1730</x:v>
      </x:c>
      <x:c r="G61" s="187" t="s">
        <x:v>8025</x:v>
      </x:c>
      <x:c r="H61" s="187" t="s">
        <x:v>8991</x:v>
      </x:c>
      <x:c r="J61" s="184">
        <x:v>260</x:v>
      </x:c>
    </x:row>
    <x:row r="62" spans="1:10">
      <x:c r="A62" s="762" t="s">
        <x:v>2576</x:v>
      </x:c>
      <x:c r="B62" s="763" t="s">
        <x:v>2621</x:v>
      </x:c>
      <x:c r="C62" s="763" t="s">
        <x:v>5507</x:v>
      </x:c>
      <x:c r="D62" s="763" t="s">
        <x:v>7751</x:v>
      </x:c>
      <x:c r="E62" s="763" t="s">
        <x:v>2935</x:v>
      </x:c>
      <x:c r="F62" s="764" t="s">
        <x:v>4070</x:v>
      </x:c>
      <x:c r="G62" s="187" t="s">
        <x:v>4936</x:v>
      </x:c>
      <x:c r="H62" s="187" t="s">
        <x:v>4122</x:v>
      </x:c>
      <x:c r="J62" s="184">
        <x:v>150</x:v>
      </x:c>
    </x:row>
    <x:row r="63" spans="1:10">
      <x:c r="A63" s="747" t="s">
        <x:v>2754</x:v>
      </x:c>
      <x:c r="B63" s="748" t="s">
        <x:v>7980</x:v>
      </x:c>
      <x:c r="C63" s="748" t="s">
        <x:v>6314</x:v>
      </x:c>
      <x:c r="D63" s="748" t="s">
        <x:v>7703</x:v>
      </x:c>
      <x:c r="E63" s="748" t="s">
        <x:v>2935</x:v>
      </x:c>
      <x:c r="F63" s="749" t="s">
        <x:v>5429</x:v>
      </x:c>
      <x:c r="J63" s="184">
        <x:v>80</x:v>
      </x:c>
    </x:row>
    <x:row r="64" spans="1:10">
      <x:c r="A64" s="750" t="s">
        <x:v>2468</x:v>
      </x:c>
      <x:c r="B64" s="751" t="s">
        <x:v>2915</x:v>
      </x:c>
      <x:c r="C64" s="751" t="s">
        <x:v>5507</x:v>
      </x:c>
      <x:c r="D64" s="751" t="s">
        <x:v>7752</x:v>
      </x:c>
      <x:c r="E64" s="751" t="s">
        <x:v>433</x:v>
      </x:c>
      <x:c r="F64" s="752" t="s">
        <x:v>1741</x:v>
      </x:c>
      <x:c r="G64" s="187" t="s">
        <x:v>5034</x:v>
      </x:c>
      <x:c r="H64" s="187" t="s">
        <x:v>8689</x:v>
      </x:c>
      <x:c r="J64" s="184">
        <x:v>180</x:v>
      </x:c>
    </x:row>
    <x:row r="65" spans="1:10">
      <x:c r="A65" s="765" t="s">
        <x:v>2809</x:v>
      </x:c>
      <x:c r="B65" s="766" t="s">
        <x:v>3043</x:v>
      </x:c>
      <x:c r="C65" s="766" t="s">
        <x:v>5507</x:v>
      </x:c>
      <x:c r="D65" s="766" t="s">
        <x:v>7751</x:v>
      </x:c>
      <x:c r="E65" s="766" t="s">
        <x:v>5033</x:v>
      </x:c>
      <x:c r="F65" s="767" t="s">
        <x:v>7864</x:v>
      </x:c>
      <x:c r="G65" s="187" t="s">
        <x:v>7466</x:v>
      </x:c>
      <x:c r="H65" s="187" t="s">
        <x:v>9128</x:v>
      </x:c>
      <x:c r="J65" s="184">
        <x:v>150</x:v>
      </x:c>
    </x:row>
    <x:row r="66" spans="1:10">
      <x:c r="A66" s="762" t="s">
        <x:v>2787</x:v>
      </x:c>
      <x:c r="B66" s="777">
        <x:v>611828</x:v>
      </x:c>
      <x:c r="C66" s="778" t="s">
        <x:v>5507</x:v>
      </x:c>
      <x:c r="D66" s="763" t="s">
        <x:v>7752</x:v>
      </x:c>
      <x:c r="E66" s="763" t="s">
        <x:v>433</x:v>
      </x:c>
      <x:c r="F66" s="764" t="s">
        <x:v>1079</x:v>
      </x:c>
      <x:c r="G66" s="187" t="s">
        <x:v>7310</x:v>
      </x:c>
      <x:c r="H66" s="187" t="s">
        <x:v>5951</x:v>
      </x:c>
      <x:c r="J66" s="184">
        <x:v>324</x:v>
      </x:c>
    </x:row>
    <x:row r="67" spans="1:10">
      <x:c r="A67" s="747" t="s">
        <x:v>2795</x:v>
      </x:c>
      <x:c r="B67" s="754">
        <x:v>611833</x:v>
      </x:c>
      <x:c r="C67" s="748" t="s">
        <x:v>5507</x:v>
      </x:c>
      <x:c r="D67" s="748" t="s">
        <x:v>7729</x:v>
      </x:c>
      <x:c r="E67" s="748" t="s">
        <x:v>2935</x:v>
      </x:c>
      <x:c r="F67" s="749" t="s">
        <x:v>986</x:v>
      </x:c>
      <x:c r="J67" s="184">
        <x:v>207</x:v>
      </x:c>
    </x:row>
    <x:row r="68" spans="1:10">
      <x:c r="A68" s="747" t="s">
        <x:v>2715</x:v>
      </x:c>
      <x:c r="B68" s="748" t="s">
        <x:v>3080</x:v>
      </x:c>
      <x:c r="C68" s="748" t="s">
        <x:v>5507</x:v>
      </x:c>
      <x:c r="D68" s="748" t="s">
        <x:v>7751</x:v>
      </x:c>
      <x:c r="E68" s="748" t="s">
        <x:v>2935</x:v>
      </x:c>
      <x:c r="F68" s="749" t="s">
        <x:v>1117</x:v>
      </x:c>
      <x:c r="G68" s="187" t="s">
        <x:v>7137</x:v>
      </x:c>
      <x:c r="H68" s="187" t="s">
        <x:v>8967</x:v>
      </x:c>
      <x:c r="J68" s="184">
        <x:v>140</x:v>
      </x:c>
    </x:row>
    <x:row r="69" spans="1:10">
      <x:c r="A69" s="750" t="s">
        <x:v>2442</x:v>
      </x:c>
      <x:c r="B69" s="751" t="s">
        <x:v>2607</x:v>
      </x:c>
      <x:c r="C69" s="753" t="s">
        <x:v>6314</x:v>
      </x:c>
      <x:c r="D69" s="751" t="s">
        <x:v>7729</x:v>
      </x:c>
      <x:c r="E69" s="751" t="s">
        <x:v>2935</x:v>
      </x:c>
      <x:c r="F69" s="752" t="s">
        <x:v>8513</x:v>
      </x:c>
      <x:c r="G69" s="187" t="s">
        <x:v>7409</x:v>
      </x:c>
      <x:c r="H69" s="187" t="s">
        <x:v>8405</x:v>
      </x:c>
      <x:c r="J69" s="779">
        <x:v>580</x:v>
      </x:c>
    </x:row>
    <x:row r="70" spans="1:10">
      <x:c r="A70" s="747" t="s">
        <x:v>2445</x:v>
      </x:c>
      <x:c r="B70" s="748" t="s">
        <x:v>2981</x:v>
      </x:c>
      <x:c r="C70" s="748" t="s">
        <x:v>5507</x:v>
      </x:c>
      <x:c r="D70" s="748" t="s">
        <x:v>7751</x:v>
      </x:c>
      <x:c r="E70" s="748" t="s">
        <x:v>5033</x:v>
      </x:c>
      <x:c r="F70" s="749" t="s">
        <x:v>8762</x:v>
      </x:c>
      <x:c r="G70" s="187" t="s">
        <x:v>7344</x:v>
      </x:c>
      <x:c r="H70" s="187" t="s">
        <x:v>9085</x:v>
      </x:c>
      <x:c r="J70" s="184">
        <x:v>270</x:v>
      </x:c>
    </x:row>
    <x:row r="71" spans="1:10">
      <x:c r="A71" s="759" t="s">
        <x:v>2783</x:v>
      </x:c>
      <x:c r="B71" s="760" t="s">
        <x:v>4944</x:v>
      </x:c>
      <x:c r="C71" s="780" t="s">
        <x:v>6314</x:v>
      </x:c>
      <x:c r="D71" s="760" t="s">
        <x:v>7729</x:v>
      </x:c>
      <x:c r="E71" s="760" t="s">
        <x:v>5033</x:v>
      </x:c>
      <x:c r="F71" s="761" t="s">
        <x:v>6380</x:v>
      </x:c>
      <x:c r="G71" s="187" t="s">
        <x:v>4981</x:v>
      </x:c>
      <x:c r="H71" s="187" t="s">
        <x:v>6015</x:v>
      </x:c>
      <x:c r="J71" s="184">
        <x:v>340</x:v>
      </x:c>
    </x:row>
    <x:row r="72" spans="1:10">
      <x:c r="A72" s="773" t="s">
        <x:v>2789</x:v>
      </x:c>
      <x:c r="B72" s="774" t="s">
        <x:v>7373</x:v>
      </x:c>
      <x:c r="C72" s="774" t="s">
        <x:v>6314</x:v>
      </x:c>
      <x:c r="D72" s="774" t="s">
        <x:v>7751</x:v>
      </x:c>
      <x:c r="E72" s="774" t="s">
        <x:v>433</x:v>
      </x:c>
      <x:c r="F72" s="775" t="s">
        <x:v>8762</x:v>
      </x:c>
      <x:c r="G72" s="187" t="s">
        <x:v>4982</x:v>
      </x:c>
      <x:c r="H72" s="187" t="s">
        <x:v>2288</x:v>
      </x:c>
      <x:c r="J72" s="184">
        <x:v>170</x:v>
      </x:c>
    </x:row>
    <x:row r="73" spans="1:10">
      <x:c r="A73" s="750" t="s">
        <x:v>2465</x:v>
      </x:c>
      <x:c r="B73" s="751" t="s">
        <x:v>7308</x:v>
      </x:c>
      <x:c r="C73" s="751" t="s">
        <x:v>6314</x:v>
      </x:c>
      <x:c r="D73" s="751" t="s">
        <x:v>7751</x:v>
      </x:c>
      <x:c r="E73" s="751" t="s">
        <x:v>5033</x:v>
      </x:c>
      <x:c r="F73" s="752" t="s">
        <x:v>1513</x:v>
      </x:c>
      <x:c r="J73" s="184">
        <x:v>270</x:v>
      </x:c>
    </x:row>
    <x:row r="74" spans="1:10">
      <x:c r="A74" s="765" t="s">
        <x:v>2492</x:v>
      </x:c>
      <x:c r="B74" s="766" t="s">
        <x:v>5003</x:v>
      </x:c>
      <x:c r="C74" s="766" t="s">
        <x:v>6314</x:v>
      </x:c>
      <x:c r="D74" s="766" t="s">
        <x:v>7752</x:v>
      </x:c>
      <x:c r="E74" s="766" t="s">
        <x:v>433</x:v>
      </x:c>
      <x:c r="F74" s="767" t="s">
        <x:v>5632</x:v>
      </x:c>
      <x:c r="G74" s="187" t="s">
        <x:v>7427</x:v>
      </x:c>
      <x:c r="H74" s="187" t="s">
        <x:v>5804</x:v>
      </x:c>
      <x:c r="J74" s="184">
        <x:v>180</x:v>
      </x:c>
    </x:row>
    <x:row r="75" spans="1:10">
      <x:c r="A75" s="762" t="s">
        <x:v>2426</x:v>
      </x:c>
      <x:c r="B75" s="763" t="s">
        <x:v>2692</x:v>
      </x:c>
      <x:c r="C75" s="763" t="s">
        <x:v>6314</x:v>
      </x:c>
      <x:c r="D75" s="763" t="s">
        <x:v>7729</x:v>
      </x:c>
      <x:c r="E75" s="763" t="s">
        <x:v>2935</x:v>
      </x:c>
      <x:c r="F75" s="764" t="s">
        <x:v>664</x:v>
      </x:c>
      <x:c r="G75" s="187" t="s">
        <x:v>7081</x:v>
      </x:c>
      <x:c r="H75" s="187" t="s">
        <x:v>2022</x:v>
      </x:c>
      <x:c r="J75" s="184">
        <x:v>150</x:v>
      </x:c>
    </x:row>
    <x:row r="76" spans="1:10">
      <x:c r="A76" s="747" t="s">
        <x:v>2806</x:v>
      </x:c>
      <x:c r="B76" s="748" t="s">
        <x:v>8047</x:v>
      </x:c>
      <x:c r="C76" s="755" t="s">
        <x:v>6314</x:v>
      </x:c>
      <x:c r="D76" s="748" t="s">
        <x:v>7729</x:v>
      </x:c>
      <x:c r="E76" s="748" t="s">
        <x:v>2935</x:v>
      </x:c>
      <x:c r="F76" s="749" t="s">
        <x:v>8762</x:v>
      </x:c>
      <x:c r="G76" s="187" t="s">
        <x:v>3123</x:v>
      </x:c>
      <x:c r="H76" s="187" t="s">
        <x:v>8800</x:v>
      </x:c>
      <x:c r="J76" s="184">
        <x:v>342</x:v>
      </x:c>
    </x:row>
    <x:row r="77" spans="1:10">
      <x:c r="A77" s="750" t="s">
        <x:v>998</x:v>
      </x:c>
      <x:c r="B77" s="751" t="s">
        <x:v>3205</x:v>
      </x:c>
      <x:c r="C77" s="751" t="s">
        <x:v>6314</x:v>
      </x:c>
      <x:c r="D77" s="751" t="s">
        <x:v>7752</x:v>
      </x:c>
      <x:c r="E77" s="751" t="s">
        <x:v>433</x:v>
      </x:c>
      <x:c r="F77" s="752" t="s">
        <x:v>1413</x:v>
      </x:c>
      <x:c r="G77" s="187" t="s">
        <x:v>4392</x:v>
      </x:c>
      <x:c r="J77" s="184">
        <x:v>140</x:v>
      </x:c>
    </x:row>
    <x:row r="78" spans="1:10">
      <x:c r="A78" s="747" t="s">
        <x:v>2768</x:v>
      </x:c>
      <x:c r="B78" s="748" t="s">
        <x:v>4940</x:v>
      </x:c>
      <x:c r="C78" s="755" t="s">
        <x:v>6314</x:v>
      </x:c>
      <x:c r="D78" s="748" t="s">
        <x:v>7751</x:v>
      </x:c>
      <x:c r="E78" s="748" t="s">
        <x:v>5033</x:v>
      </x:c>
      <x:c r="F78" s="749" t="s">
        <x:v>2822</x:v>
      </x:c>
      <x:c r="G78" s="187" t="s">
        <x:v>3193</x:v>
      </x:c>
      <x:c r="H78" s="187" t="s">
        <x:v>4282</x:v>
      </x:c>
      <x:c r="J78" s="184">
        <x:v>920</x:v>
      </x:c>
    </x:row>
    <x:row r="79" spans="1:10">
      <x:c r="A79" s="750" t="s">
        <x:v>2730</x:v>
      </x:c>
      <x:c r="B79" s="751" t="s">
        <x:v>2610</x:v>
      </x:c>
      <x:c r="C79" s="751" t="s">
        <x:v>6314</x:v>
      </x:c>
      <x:c r="D79" s="751" t="s">
        <x:v>7729</x:v>
      </x:c>
      <x:c r="E79" s="751" t="s">
        <x:v>2935</x:v>
      </x:c>
      <x:c r="F79" s="752" t="s">
        <x:v>6365</x:v>
      </x:c>
      <x:c r="J79" s="184">
        <x:v>340</x:v>
      </x:c>
    </x:row>
    <x:row r="80" spans="1:10">
      <x:c r="A80" s="747" t="s">
        <x:v>2724</x:v>
      </x:c>
      <x:c r="B80" s="748" t="s">
        <x:v>7020</x:v>
      </x:c>
      <x:c r="C80" s="748" t="s">
        <x:v>6314</x:v>
      </x:c>
      <x:c r="D80" s="748" t="s">
        <x:v>7729</x:v>
      </x:c>
      <x:c r="E80" s="748" t="s">
        <x:v>433</x:v>
      </x:c>
      <x:c r="F80" s="749" t="s">
        <x:v>6380</x:v>
      </x:c>
      <x:c r="J80" s="184">
        <x:v>270</x:v>
      </x:c>
    </x:row>
    <x:row r="81" spans="1:10">
      <x:c r="A81" s="759" t="s">
        <x:v>2702</x:v>
      </x:c>
      <x:c r="B81" s="760" t="s">
        <x:v>7289</x:v>
      </x:c>
      <x:c r="C81" s="760" t="s">
        <x:v>6314</x:v>
      </x:c>
      <x:c r="D81" s="760" t="s">
        <x:v>7752</x:v>
      </x:c>
      <x:c r="E81" s="760" t="s">
        <x:v>5033</x:v>
      </x:c>
      <x:c r="F81" s="761" t="s">
        <x:v>8762</x:v>
      </x:c>
      <x:c r="G81" s="187" t="s">
        <x:v>4969</x:v>
      </x:c>
      <x:c r="H81" s="187" t="s">
        <x:v>4248</x:v>
      </x:c>
      <x:c r="J81" s="184">
        <x:v>160</x:v>
      </x:c>
    </x:row>
    <x:row r="82" spans="1:10">
      <x:c r="A82" s="773" t="s">
        <x:v>2443</x:v>
      </x:c>
      <x:c r="B82" s="774" t="s">
        <x:v>7258</x:v>
      </x:c>
      <x:c r="C82" s="774" t="s">
        <x:v>6314</x:v>
      </x:c>
      <x:c r="D82" s="774" t="s">
        <x:v>7752</x:v>
      </x:c>
      <x:c r="E82" s="774" t="s">
        <x:v>5033</x:v>
      </x:c>
      <x:c r="F82" s="775" t="s">
        <x:v>6352</x:v>
      </x:c>
      <x:c r="G82" s="187" t="s">
        <x:v>4962</x:v>
      </x:c>
      <x:c r="H82" s="187" t="s">
        <x:v>8163</x:v>
      </x:c>
      <x:c r="J82" s="184">
        <x:v>150</x:v>
      </x:c>
    </x:row>
    <x:row r="83" spans="1:10">
      <x:c r="A83" s="750" t="s">
        <x:v>1678</x:v>
      </x:c>
      <x:c r="B83" s="756">
        <x:v>611848</x:v>
      </x:c>
      <x:c r="C83" s="751" t="s">
        <x:v>6314</x:v>
      </x:c>
      <x:c r="D83" s="751" t="s">
        <x:v>7729</x:v>
      </x:c>
      <x:c r="E83" s="751" t="s">
        <x:v>433</x:v>
      </x:c>
      <x:c r="F83" s="752" t="s">
        <x:v>1267</x:v>
      </x:c>
      <x:c r="G83" s="187" t="s">
        <x:v>2896</x:v>
      </x:c>
      <x:c r="H83" s="187" t="s">
        <x:v>8959</x:v>
      </x:c>
      <x:c r="J83" s="184">
        <x:v>230</x:v>
      </x:c>
    </x:row>
    <x:row r="84" spans="1:10">
      <x:c r="A84" s="747" t="s">
        <x:v>2460</x:v>
      </x:c>
      <x:c r="B84" s="754">
        <x:v>611850</x:v>
      </x:c>
      <x:c r="C84" s="755" t="s">
        <x:v>5507</x:v>
      </x:c>
      <x:c r="D84" s="748" t="s">
        <x:v>7751</x:v>
      </x:c>
      <x:c r="E84" s="748" t="s">
        <x:v>2935</x:v>
      </x:c>
      <x:c r="F84" s="749" t="s">
        <x:v>4825</x:v>
      </x:c>
      <x:c r="G84" s="781" t="s">
        <x:v>7225</x:v>
      </x:c>
      <x:c r="H84" s="781" t="s">
        <x:v>9127</x:v>
      </x:c>
      <x:c r="J84" s="779">
        <x:v>1755</x:v>
      </x:c>
    </x:row>
    <x:row r="85" spans="1:10">
      <x:c r="A85" s="750" t="s">
        <x:v>1676</x:v>
      </x:c>
      <x:c r="B85" s="756">
        <x:v>611851</x:v>
      </x:c>
      <x:c r="C85" s="753" t="s">
        <x:v>5507</x:v>
      </x:c>
      <x:c r="D85" s="751" t="s">
        <x:v>7751</x:v>
      </x:c>
      <x:c r="E85" s="751" t="s">
        <x:v>2935</x:v>
      </x:c>
      <x:c r="F85" s="752" t="s">
        <x:v>368</x:v>
      </x:c>
      <x:c r="G85" s="524" t="s">
        <x:v>7432</x:v>
      </x:c>
      <x:c r="H85" s="524" t="s">
        <x:v>9163</x:v>
      </x:c>
      <x:c r="J85" s="779">
        <x:v>650</x:v>
      </x:c>
    </x:row>
    <x:row r="86" spans="1:10">
      <x:c r="A86" s="747" t="s">
        <x:v>2430</x:v>
      </x:c>
      <x:c r="B86" s="748" t="s">
        <x:v>2994</x:v>
      </x:c>
      <x:c r="C86" s="748" t="s">
        <x:v>5507</x:v>
      </x:c>
      <x:c r="D86" s="748" t="s">
        <x:v>7751</x:v>
      </x:c>
      <x:c r="E86" s="748" t="s">
        <x:v>5033</x:v>
      </x:c>
      <x:c r="F86" s="749" t="s">
        <x:v>7902</x:v>
      </x:c>
      <x:c r="G86" s="187" t="s">
        <x:v>4956</x:v>
      </x:c>
      <x:c r="H86" s="187" t="s">
        <x:v>4360</x:v>
      </x:c>
      <x:c r="J86" s="184">
        <x:v>160</x:v>
      </x:c>
    </x:row>
    <x:row r="87" spans="1:10">
      <x:c r="A87" s="750" t="s">
        <x:v>2738</x:v>
      </x:c>
      <x:c r="B87" s="751" t="s">
        <x:v>7262</x:v>
      </x:c>
      <x:c r="C87" s="751" t="s">
        <x:v>6314</x:v>
      </x:c>
      <x:c r="D87" s="751" t="s">
        <x:v>7729</x:v>
      </x:c>
      <x:c r="E87" s="751" t="s">
        <x:v>2935</x:v>
      </x:c>
      <x:c r="F87" s="752" t="s">
        <x:v>1046</x:v>
      </x:c>
      <x:c r="G87" s="187" t="s">
        <x:v>7325</x:v>
      </x:c>
      <x:c r="H87" s="187" t="s">
        <x:v>8193</x:v>
      </x:c>
      <x:c r="J87" s="184">
        <x:v>290</x:v>
      </x:c>
    </x:row>
    <x:row r="88" spans="1:10">
      <x:c r="A88" s="747" t="s">
        <x:v>2414</x:v>
      </x:c>
      <x:c r="B88" s="748" t="s">
        <x:v>2978</x:v>
      </x:c>
      <x:c r="C88" s="748" t="s">
        <x:v>5507</x:v>
      </x:c>
      <x:c r="D88" s="748" t="s">
        <x:v>7751</x:v>
      </x:c>
      <x:c r="E88" s="748" t="s">
        <x:v>433</x:v>
      </x:c>
      <x:c r="F88" s="749" t="s">
        <x:v>8762</x:v>
      </x:c>
      <x:c r="G88" s="187" t="s">
        <x:v>4998</x:v>
      </x:c>
      <x:c r="H88" s="187" t="s">
        <x:v>4443</x:v>
      </x:c>
      <x:c r="J88" s="184">
        <x:v>130</x:v>
      </x:c>
    </x:row>
    <x:row r="89" spans="1:10">
      <x:c r="A89" s="750" t="s">
        <x:v>2440</x:v>
      </x:c>
      <x:c r="B89" s="751" t="s">
        <x:v>2657</x:v>
      </x:c>
      <x:c r="C89" s="751" t="s">
        <x:v>6314</x:v>
      </x:c>
      <x:c r="D89" s="751" t="s">
        <x:v>7752</x:v>
      </x:c>
      <x:c r="E89" s="751" t="s">
        <x:v>2935</x:v>
      </x:c>
      <x:c r="F89" s="752" t="s">
        <x:v>8762</x:v>
      </x:c>
      <x:c r="G89" s="187" t="s">
        <x:v>4858</x:v>
      </x:c>
      <x:c r="H89" s="187" t="s">
        <x:v>8267</x:v>
      </x:c>
      <x:c r="J89" s="184">
        <x:v>290</x:v>
      </x:c>
    </x:row>
    <x:row r="90" spans="1:10">
      <x:c r="A90" s="747" t="s">
        <x:v>2751</x:v>
      </x:c>
      <x:c r="B90" s="748" t="s">
        <x:v>7408</x:v>
      </x:c>
      <x:c r="C90" s="748" t="s">
        <x:v>6314</x:v>
      </x:c>
      <x:c r="D90" s="748" t="s">
        <x:v>7729</x:v>
      </x:c>
      <x:c r="E90" s="748" t="s">
        <x:v>433</x:v>
      </x:c>
      <x:c r="F90" s="749" t="s">
        <x:v>8762</x:v>
      </x:c>
      <x:c r="G90" s="187" t="s">
        <x:v>3181</x:v>
      </x:c>
      <x:c r="H90" s="187" t="s">
        <x:v>8472</x:v>
      </x:c>
      <x:c r="J90" s="184">
        <x:v>130</x:v>
      </x:c>
    </x:row>
    <x:row r="91" spans="1:10">
      <x:c r="A91" s="750" t="s">
        <x:v>1684</x:v>
      </x:c>
      <x:c r="B91" s="751" t="s">
        <x:v>3115</x:v>
      </x:c>
      <x:c r="C91" s="751" t="s">
        <x:v>6314</x:v>
      </x:c>
      <x:c r="D91" s="751" t="s">
        <x:v>7752</x:v>
      </x:c>
      <x:c r="E91" s="751" t="s">
        <x:v>2935</x:v>
      </x:c>
      <x:c r="F91" s="752" t="s">
        <x:v>764</x:v>
      </x:c>
      <x:c r="G91" s="187" t="s">
        <x:v>2890</x:v>
      </x:c>
      <x:c r="H91" s="187" t="s">
        <x:v>8740</x:v>
      </x:c>
      <x:c r="J91" s="184">
        <x:v>140</x:v>
      </x:c>
    </x:row>
    <x:row r="92" spans="1:10">
      <x:c r="A92" s="747" t="s">
        <x:v>2596</x:v>
      </x:c>
      <x:c r="B92" s="748" t="s">
        <x:v>7026</x:v>
      </x:c>
      <x:c r="C92" s="748" t="s">
        <x:v>6314</x:v>
      </x:c>
      <x:c r="D92" s="748" t="s">
        <x:v>7752</x:v>
      </x:c>
      <x:c r="E92" s="748" t="s">
        <x:v>5033</x:v>
      </x:c>
      <x:c r="F92" s="749" t="s">
        <x:v>5339</x:v>
      </x:c>
      <x:c r="G92" s="782" t="s">
        <x:v>2943</x:v>
      </x:c>
      <x:c r="H92" s="187" t="s">
        <x:v>4127</x:v>
      </x:c>
      <x:c r="J92" s="184">
        <x:v>130</x:v>
      </x:c>
    </x:row>
    <x:row r="93" spans="1:10">
      <x:c r="A93" s="750" t="s">
        <x:v>2735</x:v>
      </x:c>
      <x:c r="B93" s="756">
        <x:v>611859</x:v>
      </x:c>
      <x:c r="C93" s="751" t="s">
        <x:v>5507</x:v>
      </x:c>
      <x:c r="D93" s="751" t="s">
        <x:v>7752</x:v>
      </x:c>
      <x:c r="E93" s="751" t="s">
        <x:v>2935</x:v>
      </x:c>
      <x:c r="F93" s="752" t="s">
        <x:v>1710</x:v>
      </x:c>
      <x:c r="G93" s="187" t="s">
        <x:v>3156</x:v>
      </x:c>
      <x:c r="H93" s="187" t="s">
        <x:v>2015</x:v>
      </x:c>
      <x:c r="J93" s="184">
        <x:v>150</x:v>
      </x:c>
    </x:row>
    <x:row r="94" spans="1:10">
      <x:c r="A94" s="747" t="s">
        <x:v>2437</x:v>
      </x:c>
      <x:c r="B94" s="748" t="s">
        <x:v>4889</x:v>
      </x:c>
      <x:c r="C94" s="748" t="s">
        <x:v>6314</x:v>
      </x:c>
      <x:c r="D94" s="748" t="s">
        <x:v>7752</x:v>
      </x:c>
      <x:c r="E94" s="748" t="s">
        <x:v>2935</x:v>
      </x:c>
      <x:c r="F94" s="749" t="s">
        <x:v>5339</x:v>
      </x:c>
      <x:c r="G94" s="187" t="s">
        <x:v>5030</x:v>
      </x:c>
      <x:c r="H94" s="187" t="s">
        <x:v>5974</x:v>
      </x:c>
      <x:c r="J94" s="184">
        <x:v>170</x:v>
      </x:c>
    </x:row>
    <x:row r="95" spans="1:10">
      <x:c r="A95" s="750" t="s">
        <x:v>2595</x:v>
      </x:c>
      <x:c r="B95" s="751" t="s">
        <x:v>7167</x:v>
      </x:c>
      <x:c r="C95" s="751" t="s">
        <x:v>6314</x:v>
      </x:c>
      <x:c r="D95" s="751" t="s">
        <x:v>7751</x:v>
      </x:c>
      <x:c r="E95" s="751" t="s">
        <x:v>2935</x:v>
      </x:c>
      <x:c r="F95" s="752" t="s">
        <x:v>6352</x:v>
      </x:c>
      <x:c r="G95" s="187" t="s">
        <x:v>2919</x:v>
      </x:c>
      <x:c r="H95" s="187" t="s">
        <x:v>9081</x:v>
      </x:c>
      <x:c r="J95" s="184">
        <x:v>220</x:v>
      </x:c>
    </x:row>
    <x:row r="96" spans="1:10">
      <x:c r="A96" s="747" t="s">
        <x:v>2485</x:v>
      </x:c>
      <x:c r="B96" s="754">
        <x:v>611861</x:v>
      </x:c>
      <x:c r="C96" s="755" t="s">
        <x:v>6314</x:v>
      </x:c>
      <x:c r="D96" s="748" t="s">
        <x:v>7751</x:v>
      </x:c>
      <x:c r="E96" s="748" t="s">
        <x:v>433</x:v>
      </x:c>
      <x:c r="F96" s="749" t="s">
        <x:v>1425</x:v>
      </x:c>
      <x:c r="G96" s="187" t="s">
        <x:v>3020</x:v>
      </x:c>
      <x:c r="H96" s="187" t="s">
        <x:v>5624</x:v>
      </x:c>
      <x:c r="J96" s="184">
        <x:v>340</x:v>
      </x:c>
    </x:row>
    <x:row r="97" spans="1:10">
      <x:c r="A97" s="750" t="s">
        <x:v>2708</x:v>
      </x:c>
      <x:c r="B97" s="756">
        <x:v>611863</x:v>
      </x:c>
      <x:c r="C97" s="751" t="s">
        <x:v>6314</x:v>
      </x:c>
      <x:c r="D97" s="751" t="s">
        <x:v>7751</x:v>
      </x:c>
      <x:c r="E97" s="751" t="s">
        <x:v>2935</x:v>
      </x:c>
      <x:c r="F97" s="752" t="s">
        <x:v>1708</x:v>
      </x:c>
      <x:c r="G97" s="187" t="s">
        <x:v>4919</x:v>
      </x:c>
      <x:c r="H97" s="187" t="s">
        <x:v>8333</x:v>
      </x:c>
      <x:c r="J97" s="184">
        <x:v>220</x:v>
      </x:c>
    </x:row>
    <x:row r="98" spans="1:10">
      <x:c r="A98" s="747" t="s">
        <x:v>2415</x:v>
      </x:c>
      <x:c r="B98" s="748" t="s">
        <x:v>3047</x:v>
      </x:c>
      <x:c r="C98" s="755" t="s">
        <x:v>6314</x:v>
      </x:c>
      <x:c r="D98" s="748" t="s">
        <x:v>7752</x:v>
      </x:c>
      <x:c r="E98" s="748" t="s">
        <x:v>5033</x:v>
      </x:c>
      <x:c r="F98" s="749" t="s">
        <x:v>5303</x:v>
      </x:c>
      <x:c r="G98" s="187" t="s">
        <x:v>7382</x:v>
      </x:c>
      <x:c r="H98" s="187" t="s">
        <x:v>9169</x:v>
      </x:c>
      <x:c r="J98" s="184">
        <x:v>310.5</x:v>
      </x:c>
    </x:row>
    <x:row r="99" spans="1:10">
      <x:c r="A99" s="750" t="s">
        <x:v>2744</x:v>
      </x:c>
      <x:c r="B99" s="751" t="s">
        <x:v>3146</x:v>
      </x:c>
      <x:c r="C99" s="751" t="s">
        <x:v>6314</x:v>
      </x:c>
      <x:c r="D99" s="751" t="s">
        <x:v>7752</x:v>
      </x:c>
      <x:c r="E99" s="751" t="s">
        <x:v>2935</x:v>
      </x:c>
      <x:c r="F99" s="752" t="s">
        <x:v>5339</x:v>
      </x:c>
      <x:c r="G99" s="187" t="s">
        <x:v>7102</x:v>
      </x:c>
      <x:c r="H99" s="187" t="s">
        <x:v>5709</x:v>
      </x:c>
      <x:c r="J99" s="184">
        <x:v>150</x:v>
      </x:c>
    </x:row>
    <x:row r="100" spans="1:10">
      <x:c r="A100" s="747" t="s">
        <x:v>2449</x:v>
      </x:c>
      <x:c r="B100" s="748" t="s">
        <x:v>7973</x:v>
      </x:c>
      <x:c r="C100" s="748" t="s">
        <x:v>6314</x:v>
      </x:c>
      <x:c r="D100" s="748" t="s">
        <x:v>7751</x:v>
      </x:c>
      <x:c r="E100" s="748" t="s">
        <x:v>5987</x:v>
      </x:c>
      <x:c r="F100" s="749" t="s">
        <x:v>672</x:v>
      </x:c>
      <x:c r="G100" s="187" t="s">
        <x:v>2992</x:v>
      </x:c>
      <x:c r="H100" s="187" t="s">
        <x:v>8646</x:v>
      </x:c>
      <x:c r="J100" s="184">
        <x:v>160</x:v>
      </x:c>
    </x:row>
    <x:row r="101" spans="1:10">
      <x:c r="A101" s="750" t="s">
        <x:v>2788</x:v>
      </x:c>
      <x:c r="B101" s="751" t="s">
        <x:v>2638</x:v>
      </x:c>
      <x:c r="C101" s="753" t="s">
        <x:v>6314</x:v>
      </x:c>
      <x:c r="D101" s="751" t="s">
        <x:v>7751</x:v>
      </x:c>
      <x:c r="E101" s="751" t="s">
        <x:v>2935</x:v>
      </x:c>
      <x:c r="F101" s="752" t="s">
        <x:v>2370</x:v>
      </x:c>
      <x:c r="G101" s="187" t="s">
        <x:v>7239</x:v>
      </x:c>
      <x:c r="H101" s="187" t="s">
        <x:v>497</x:v>
      </x:c>
      <x:c r="J101" s="184">
        <x:v>330</x:v>
      </x:c>
    </x:row>
    <x:row r="102" spans="1:10">
      <x:c r="A102" s="747" t="s">
        <x:v>2400</x:v>
      </x:c>
      <x:c r="B102" s="748" t="s">
        <x:v>7085</x:v>
      </x:c>
      <x:c r="C102" s="748" t="s">
        <x:v>6314</x:v>
      </x:c>
      <x:c r="D102" s="748" t="s">
        <x:v>7752</x:v>
      </x:c>
      <x:c r="E102" s="748" t="s">
        <x:v>5033</x:v>
      </x:c>
      <x:c r="F102" s="749" t="s">
        <x:v>5273</x:v>
      </x:c>
      <x:c r="G102" s="187" t="s">
        <x:v>7157</x:v>
      </x:c>
      <x:c r="H102" s="187" t="s">
        <x:v>8691</x:v>
      </x:c>
      <x:c r="J102" s="184">
        <x:v>288</x:v>
      </x:c>
    </x:row>
    <x:row r="103" spans="1:10">
      <x:c r="A103" s="750" t="s">
        <x:v>2462</x:v>
      </x:c>
      <x:c r="B103" s="751" t="s">
        <x:v>4955</x:v>
      </x:c>
      <x:c r="C103" s="753" t="s">
        <x:v>6314</x:v>
      </x:c>
      <x:c r="D103" s="751" t="s">
        <x:v>7752</x:v>
      </x:c>
      <x:c r="E103" s="751" t="s">
        <x:v>5033</x:v>
      </x:c>
      <x:c r="F103" s="752" t="s">
        <x:v>5339</x:v>
      </x:c>
      <x:c r="G103" s="187" t="s">
        <x:v>5986</x:v>
      </x:c>
      <x:c r="H103" s="187" t="s">
        <x:v>8180</x:v>
      </x:c>
      <x:c r="J103" s="184">
        <x:v>405</x:v>
      </x:c>
    </x:row>
    <x:row r="104" spans="1:10">
      <x:c r="A104" s="747" t="s">
        <x:v>995</x:v>
      </x:c>
      <x:c r="B104" s="748" t="s">
        <x:v>7439</x:v>
      </x:c>
      <x:c r="C104" s="748" t="s">
        <x:v>6314</x:v>
      </x:c>
      <x:c r="D104" s="748" t="s">
        <x:v>7729</x:v>
      </x:c>
      <x:c r="E104" s="748" t="s">
        <x:v>5033</x:v>
      </x:c>
      <x:c r="F104" s="749" t="s">
        <x:v>6352</x:v>
      </x:c>
      <x:c r="G104" s="187" t="s">
        <x:v>3169</x:v>
      </x:c>
      <x:c r="H104" s="187" t="s">
        <x:v>9121</x:v>
      </x:c>
      <x:c r="J104" s="184">
        <x:v>200</x:v>
      </x:c>
    </x:row>
    <x:row r="105" spans="1:10">
      <x:c r="A105" s="750" t="s">
        <x:v>2455</x:v>
      </x:c>
      <x:c r="B105" s="751" t="s">
        <x:v>7328</x:v>
      </x:c>
      <x:c r="C105" s="751" t="s">
        <x:v>5507</x:v>
      </x:c>
      <x:c r="D105" s="751" t="s">
        <x:v>7752</x:v>
      </x:c>
      <x:c r="E105" s="751" t="s">
        <x:v>5033</x:v>
      </x:c>
      <x:c r="F105" s="752" t="s">
        <x:v>8526</x:v>
      </x:c>
      <x:c r="G105" s="187" t="s">
        <x:v>2917</x:v>
      </x:c>
      <x:c r="H105" s="187" t="s">
        <x:v>4206</x:v>
      </x:c>
      <x:c r="J105" s="184">
        <x:v>279</x:v>
      </x:c>
    </x:row>
    <x:row r="106" spans="1:10">
      <x:c r="A106" s="747" t="s">
        <x:v>1681</x:v>
      </x:c>
      <x:c r="B106" s="748" t="s">
        <x:v>4911</x:v>
      </x:c>
      <x:c r="C106" s="748" t="s">
        <x:v>5507</x:v>
      </x:c>
      <x:c r="D106" s="748" t="s">
        <x:v>7751</x:v>
      </x:c>
      <x:c r="E106" s="748" t="s">
        <x:v>5033</x:v>
      </x:c>
      <x:c r="F106" s="749" t="s">
        <x:v>6380</x:v>
      </x:c>
      <x:c r="G106" s="187" t="s">
        <x:v>3129</x:v>
      </x:c>
      <x:c r="H106" s="187" t="s">
        <x:v>5736</x:v>
      </x:c>
      <x:c r="J106" s="184">
        <x:v>290</x:v>
      </x:c>
    </x:row>
    <x:row r="107" spans="1:10">
      <x:c r="A107" s="750" t="s">
        <x:v>3496</x:v>
      </x:c>
      <x:c r="B107" s="756">
        <x:v>611874</x:v>
      </x:c>
      <x:c r="C107" s="751" t="s">
        <x:v>6314</x:v>
      </x:c>
      <x:c r="D107" s="751" t="s">
        <x:v>7729</x:v>
      </x:c>
      <x:c r="E107" s="751" t="s">
        <x:v>433</x:v>
      </x:c>
      <x:c r="F107" s="752" t="s">
        <x:v>5189</x:v>
      </x:c>
      <x:c r="G107" s="187" t="s">
        <x:v>4938</x:v>
      </x:c>
      <x:c r="H107" s="187" t="s">
        <x:v>8650</x:v>
      </x:c>
      <x:c r="J107" s="184">
        <x:v>170</x:v>
      </x:c>
    </x:row>
    <x:row r="108" spans="1:10">
      <x:c r="A108" s="747" t="s">
        <x:v>2453</x:v>
      </x:c>
      <x:c r="B108" s="748" t="s">
        <x:v>7213</x:v>
      </x:c>
      <x:c r="C108" s="755" t="s">
        <x:v>5507</x:v>
      </x:c>
      <x:c r="D108" s="748" t="s">
        <x:v>7729</x:v>
      </x:c>
      <x:c r="E108" s="748" t="s">
        <x:v>5033</x:v>
      </x:c>
      <x:c r="F108" s="749" t="s">
        <x:v>6380</x:v>
      </x:c>
      <x:c r="G108" s="187" t="s">
        <x:v>3169</x:v>
      </x:c>
      <x:c r="H108" s="187" t="s">
        <x:v>4403</x:v>
      </x:c>
      <x:c r="J108" s="184">
        <x:v>440</x:v>
      </x:c>
    </x:row>
    <x:row r="109" spans="1:10">
      <x:c r="A109" s="750" t="s">
        <x:v>2764</x:v>
      </x:c>
      <x:c r="B109" s="756">
        <x:v>611875</x:v>
      </x:c>
      <x:c r="C109" s="751" t="s">
        <x:v>5507</x:v>
      </x:c>
      <x:c r="D109" s="751" t="s">
        <x:v>7703</x:v>
      </x:c>
      <x:c r="E109" s="751" t="s">
        <x:v>2935</x:v>
      </x:c>
      <x:c r="F109" s="752" t="s">
        <x:v>2583</x:v>
      </x:c>
      <x:c r="G109" s="187" t="s">
        <x:v>3169</x:v>
      </x:c>
      <x:c r="H109" s="187" t="s">
        <x:v>4403</x:v>
      </x:c>
      <x:c r="J109" s="184">
        <x:v>150</x:v>
      </x:c>
    </x:row>
    <x:row r="110" spans="1:10">
      <x:c r="A110" s="765" t="s">
        <x:v>2581</x:v>
      </x:c>
      <x:c r="B110" s="783">
        <x:v>611877</x:v>
      </x:c>
      <x:c r="C110" s="766" t="s">
        <x:v>6314</x:v>
      </x:c>
      <x:c r="D110" s="766" t="s">
        <x:v>7751</x:v>
      </x:c>
      <x:c r="E110" s="766" t="s">
        <x:v>2935</x:v>
      </x:c>
      <x:c r="F110" s="767" t="s">
        <x:v>8762</x:v>
      </x:c>
      <x:c r="G110" s="187" t="s">
        <x:v>7050</x:v>
      </x:c>
      <x:c r="H110" s="187" t="s">
        <x:v>8821</x:v>
      </x:c>
      <x:c r="J110" s="184">
        <x:v>100</x:v>
      </x:c>
    </x:row>
    <x:row r="111" spans="1:10">
      <x:c r="A111" s="762" t="s">
        <x:v>2478</x:v>
      </x:c>
      <x:c r="B111" s="763" t="s">
        <x:v>3001</x:v>
      </x:c>
      <x:c r="C111" s="763" t="s">
        <x:v>6314</x:v>
      </x:c>
      <x:c r="D111" s="763" t="s">
        <x:v>7729</x:v>
      </x:c>
      <x:c r="E111" s="763" t="s">
        <x:v>433</x:v>
      </x:c>
      <x:c r="F111" s="764" t="s">
        <x:v>8762</x:v>
      </x:c>
      <x:c r="G111" s="187" t="s">
        <x:v>7976</x:v>
      </x:c>
      <x:c r="H111" s="187" t="s">
        <x:v>1972</x:v>
      </x:c>
      <x:c r="J111" s="184">
        <x:v>225</x:v>
      </x:c>
    </x:row>
    <x:row r="112" spans="1:10">
      <x:c r="A112" s="747" t="s">
        <x:v>2723</x:v>
      </x:c>
      <x:c r="B112" s="748" t="s">
        <x:v>2965</x:v>
      </x:c>
      <x:c r="C112" s="755" t="s">
        <x:v>6314</x:v>
      </x:c>
      <x:c r="D112" s="748" t="s">
        <x:v>7752</x:v>
      </x:c>
      <x:c r="E112" s="748" t="s">
        <x:v>2935</x:v>
      </x:c>
      <x:c r="F112" s="749" t="s">
        <x:v>8762</x:v>
      </x:c>
      <x:c r="G112" s="187" t="s">
        <x:v>7183</x:v>
      </x:c>
      <x:c r="H112" s="187" t="s">
        <x:v>1955</x:v>
      </x:c>
      <x:c r="J112" s="184">
        <x:v>300</x:v>
      </x:c>
    </x:row>
    <x:row r="113" spans="1:10">
      <x:c r="A113" s="750" t="s">
        <x:v>2755</x:v>
      </x:c>
      <x:c r="B113" s="751" t="s">
        <x:v>2972</x:v>
      </x:c>
      <x:c r="C113" s="753" t="s">
        <x:v>5507</x:v>
      </x:c>
      <x:c r="D113" s="751" t="s">
        <x:v>7703</x:v>
      </x:c>
      <x:c r="E113" s="751" t="s">
        <x:v>5033</x:v>
      </x:c>
      <x:c r="F113" s="752" t="s">
        <x:v>5339</x:v>
      </x:c>
      <x:c r="G113" s="187" t="s">
        <x:v>7386</x:v>
      </x:c>
      <x:c r="H113" s="187" t="s">
        <x:v>5967</x:v>
      </x:c>
      <x:c r="J113" s="184">
        <x:v>310</x:v>
      </x:c>
    </x:row>
    <x:row r="114" spans="1:10">
      <x:c r="A114" s="747" t="s">
        <x:v>2488</x:v>
      </x:c>
      <x:c r="B114" s="748" t="s">
        <x:v>7404</x:v>
      </x:c>
      <x:c r="C114" s="748" t="s">
        <x:v>5507</x:v>
      </x:c>
      <x:c r="D114" s="748" t="s">
        <x:v>7751</x:v>
      </x:c>
      <x:c r="E114" s="748" t="s">
        <x:v>5033</x:v>
      </x:c>
      <x:c r="F114" s="749" t="s">
        <x:v>8536</x:v>
      </x:c>
      <x:c r="J114" s="184">
        <x:v>20</x:v>
      </x:c>
    </x:row>
    <x:row r="115" spans="1:10">
      <x:c r="A115" s="750" t="s">
        <x:v>2766</x:v>
      </x:c>
      <x:c r="B115" s="756">
        <x:v>611881</x:v>
      </x:c>
      <x:c r="C115" s="751" t="s">
        <x:v>6314</x:v>
      </x:c>
      <x:c r="D115" s="751" t="s">
        <x:v>7729</x:v>
      </x:c>
      <x:c r="E115" s="751" t="s">
        <x:v>2935</x:v>
      </x:c>
      <x:c r="F115" s="752" t="s">
        <x:v>3536</x:v>
      </x:c>
      <x:c r="G115" s="187" t="s">
        <x:v>7133</x:v>
      </x:c>
      <x:c r="H115" s="187" t="s">
        <x:v>5727</x:v>
      </x:c>
      <x:c r="J115" s="184">
        <x:v>200</x:v>
      </x:c>
    </x:row>
    <x:row r="116" spans="1:10">
      <x:c r="A116" s="747" t="s">
        <x:v>2736</x:v>
      </x:c>
      <x:c r="B116" s="748" t="s">
        <x:v>2926</x:v>
      </x:c>
      <x:c r="C116" s="748" t="s">
        <x:v>6314</x:v>
      </x:c>
      <x:c r="D116" s="748" t="s">
        <x:v>7729</x:v>
      </x:c>
      <x:c r="E116" s="748" t="s">
        <x:v>433</x:v>
      </x:c>
      <x:c r="F116" s="749" t="s">
        <x:v>6380</x:v>
      </x:c>
      <x:c r="G116" s="187" t="s">
        <x:v>7283</x:v>
      </x:c>
      <x:c r="H116" s="187" t="s">
        <x:v>2255</x:v>
      </x:c>
      <x:c r="J116" s="184">
        <x:v>170</x:v>
      </x:c>
    </x:row>
    <x:row r="117" spans="1:10">
      <x:c r="A117" s="750" t="s">
        <x:v>2409</x:v>
      </x:c>
      <x:c r="B117" s="756">
        <x:v>611884</x:v>
      </x:c>
      <x:c r="C117" s="751" t="s">
        <x:v>5507</x:v>
      </x:c>
      <x:c r="D117" s="751" t="s">
        <x:v>7751</x:v>
      </x:c>
      <x:c r="E117" s="751" t="s">
        <x:v>2935</x:v>
      </x:c>
      <x:c r="F117" s="752" t="s">
        <x:v>1443</x:v>
      </x:c>
      <x:c r="G117" s="187" t="s">
        <x:v>3123</x:v>
      </x:c>
      <x:c r="H117" s="187" t="s">
        <x:v>8813</x:v>
      </x:c>
      <x:c r="J117" s="184">
        <x:v>180</x:v>
      </x:c>
    </x:row>
    <x:row r="118" spans="1:10">
      <x:c r="A118" s="747" t="s">
        <x:v>2733</x:v>
      </x:c>
      <x:c r="B118" s="754">
        <x:v>611885</x:v>
      </x:c>
      <x:c r="C118" s="748" t="s">
        <x:v>6314</x:v>
      </x:c>
      <x:c r="D118" s="748" t="s">
        <x:v>7752</x:v>
      </x:c>
      <x:c r="E118" s="748" t="s">
        <x:v>433</x:v>
      </x:c>
      <x:c r="F118" s="749" t="s">
        <x:v>1511</x:v>
      </x:c>
      <x:c r="G118" s="184" t="s">
        <x:v>2971</x:v>
      </x:c>
      <x:c r="H118" s="187" t="s">
        <x:v>2021</x:v>
      </x:c>
      <x:c r="J118" s="184">
        <x:v>150</x:v>
      </x:c>
    </x:row>
    <x:row r="119" spans="1:10">
      <x:c r="A119" s="750" t="s">
        <x:v>2765</x:v>
      </x:c>
      <x:c r="B119" s="751" t="s">
        <x:v>7268</x:v>
      </x:c>
      <x:c r="C119" s="751" t="s">
        <x:v>5507</x:v>
      </x:c>
      <x:c r="D119" s="751" t="s">
        <x:v>7729</x:v>
      </x:c>
      <x:c r="E119" s="751" t="s">
        <x:v>433</x:v>
      </x:c>
      <x:c r="F119" s="752" t="s">
        <x:v>8762</x:v>
      </x:c>
      <x:c r="G119" s="184" t="s">
        <x:v>2605</x:v>
      </x:c>
      <x:c r="H119" s="187" t="s">
        <x:v>4309</x:v>
      </x:c>
      <x:c r="J119" s="184">
        <x:v>200</x:v>
      </x:c>
    </x:row>
    <x:row r="120" spans="1:10">
      <x:c r="A120" s="747" t="s">
        <x:v>2419</x:v>
      </x:c>
      <x:c r="B120" s="754">
        <x:v>611887</x:v>
      </x:c>
      <x:c r="C120" s="748" t="s">
        <x:v>5507</x:v>
      </x:c>
      <x:c r="D120" s="748" t="s">
        <x:v>7729</x:v>
      </x:c>
      <x:c r="E120" s="748" t="s">
        <x:v>2935</x:v>
      </x:c>
      <x:c r="F120" s="749" t="s">
        <x:v>8561</x:v>
      </x:c>
      <x:c r="G120" s="184" t="s">
        <x:v>7188</x:v>
      </x:c>
      <x:c r="H120" s="187" t="s">
        <x:v>9158</x:v>
      </x:c>
      <x:c r="J120" s="184">
        <x:v>210</x:v>
      </x:c>
    </x:row>
    <x:row r="121" spans="1:10">
      <x:c r="A121" s="750" t="s">
        <x:v>2477</x:v>
      </x:c>
      <x:c r="B121" s="751" t="s">
        <x:v>7987</x:v>
      </x:c>
      <x:c r="C121" s="751" t="s">
        <x:v>6314</x:v>
      </x:c>
      <x:c r="D121" s="751" t="s">
        <x:v>7752</x:v>
      </x:c>
      <x:c r="E121" s="751" t="s">
        <x:v>2935</x:v>
      </x:c>
      <x:c r="F121" s="752" t="s">
        <x:v>5989</x:v>
      </x:c>
      <x:c r="G121" s="187" t="s">
        <x:v>7147</x:v>
      </x:c>
      <x:c r="H121" s="187" t="s">
        <x:v>9011</x:v>
      </x:c>
      <x:c r="J121" s="184">
        <x:v>160</x:v>
      </x:c>
    </x:row>
    <x:row r="122" spans="1:10">
      <x:c r="A122" s="747" t="s">
        <x:v>2479</x:v>
      </x:c>
      <x:c r="B122" s="754">
        <x:v>611889</x:v>
      </x:c>
      <x:c r="C122" s="748" t="s">
        <x:v>6314</x:v>
      </x:c>
      <x:c r="D122" s="748" t="s">
        <x:v>7729</x:v>
      </x:c>
      <x:c r="E122" s="748" t="s">
        <x:v>2935</x:v>
      </x:c>
      <x:c r="F122" s="749" t="s">
        <x:v>1673</x:v>
      </x:c>
      <x:c r="G122" s="757" t="s">
        <x:v>3123</x:v>
      </x:c>
      <x:c r="H122" s="757" t="s">
        <x:v>4312</x:v>
      </x:c>
      <x:c r="J122" s="184">
        <x:v>216</x:v>
      </x:c>
    </x:row>
    <x:row r="123" spans="1:10">
      <x:c r="A123" s="750" t="s">
        <x:v>2729</x:v>
      </x:c>
      <x:c r="B123" s="756">
        <x:v>611890</x:v>
      </x:c>
      <x:c r="C123" s="751" t="s">
        <x:v>5507</x:v>
      </x:c>
      <x:c r="D123" s="751" t="s">
        <x:v>7729</x:v>
      </x:c>
      <x:c r="E123" s="751" t="s">
        <x:v>2935</x:v>
      </x:c>
      <x:c r="F123" s="752" t="s">
        <x:v>1441</x:v>
      </x:c>
      <x:c r="G123" s="757" t="s">
        <x:v>3123</x:v>
      </x:c>
      <x:c r="H123" s="757" t="s">
        <x:v>4312</x:v>
      </x:c>
      <x:c r="J123" s="184">
        <x:v>230</x:v>
      </x:c>
    </x:row>
    <x:row r="124" spans="1:10">
      <x:c r="A124" s="747" t="s">
        <x:v>2796</x:v>
      </x:c>
      <x:c r="B124" s="754">
        <x:v>611891</x:v>
      </x:c>
      <x:c r="C124" s="748" t="s">
        <x:v>6314</x:v>
      </x:c>
      <x:c r="D124" s="748" t="s">
        <x:v>7729</x:v>
      </x:c>
      <x:c r="E124" s="748" t="s">
        <x:v>433</x:v>
      </x:c>
      <x:c r="F124" s="749" t="s">
        <x:v>1069</x:v>
      </x:c>
      <x:c r="G124" s="187" t="s">
        <x:v>7188</x:v>
      </x:c>
      <x:c r="H124" s="187" t="s">
        <x:v>8351</x:v>
      </x:c>
      <x:c r="J124" s="184">
        <x:v>160</x:v>
      </x:c>
    </x:row>
    <x:row r="125" spans="1:10">
      <x:c r="A125" s="750" t="s">
        <x:v>996</x:v>
      </x:c>
      <x:c r="B125" s="751" t="s">
        <x:v>3153</x:v>
      </x:c>
      <x:c r="C125" s="751" t="s">
        <x:v>6314</x:v>
      </x:c>
      <x:c r="D125" s="751" t="s">
        <x:v>7729</x:v>
      </x:c>
      <x:c r="E125" s="751" t="s">
        <x:v>2935</x:v>
      </x:c>
      <x:c r="F125" s="752" t="s">
        <x:v>6380</x:v>
      </x:c>
      <x:c r="G125" s="187" t="s">
        <x:v>2873</x:v>
      </x:c>
      <x:c r="H125" s="187" t="s">
        <x:v>2121</x:v>
      </x:c>
      <x:c r="J125" s="184">
        <x:v>130</x:v>
      </x:c>
    </x:row>
    <x:row r="126" spans="1:10">
      <x:c r="A126" s="747" t="s">
        <x:v>2776</x:v>
      </x:c>
      <x:c r="B126" s="754">
        <x:v>611893</x:v>
      </x:c>
      <x:c r="C126" s="748" t="s">
        <x:v>6314</x:v>
      </x:c>
      <x:c r="D126" s="748" t="s">
        <x:v>7751</x:v>
      </x:c>
      <x:c r="E126" s="748" t="s">
        <x:v>433</x:v>
      </x:c>
      <x:c r="F126" s="749" t="s">
        <x:v>7961</x:v>
      </x:c>
      <x:c r="G126" s="187" t="s">
        <x:v>8018</x:v>
      </x:c>
      <x:c r="H126" s="187" t="s">
        <x:v>4414</x:v>
      </x:c>
      <x:c r="J126" s="184">
        <x:v>220</x:v>
      </x:c>
    </x:row>
    <x:row r="127" spans="1:10">
      <x:c r="A127" s="750" t="s">
        <x:v>2396</x:v>
      </x:c>
      <x:c r="B127" s="756">
        <x:v>611894</x:v>
      </x:c>
      <x:c r="C127" s="751" t="s">
        <x:v>5507</x:v>
      </x:c>
      <x:c r="D127" s="751" t="s">
        <x:v>7751</x:v>
      </x:c>
      <x:c r="E127" s="751" t="s">
        <x:v>433</x:v>
      </x:c>
      <x:c r="F127" s="752" t="s">
        <x:v>8487</x:v>
      </x:c>
      <x:c r="J127" s="184">
        <x:v>90</x:v>
      </x:c>
    </x:row>
    <x:row r="128" spans="1:10">
      <x:c r="A128" s="747" t="s">
        <x:v>1350</x:v>
      </x:c>
      <x:c r="B128" s="754">
        <x:v>611895</x:v>
      </x:c>
      <x:c r="C128" s="755" t="s">
        <x:v>5507</x:v>
      </x:c>
      <x:c r="D128" s="748" t="s">
        <x:v>7729</x:v>
      </x:c>
      <x:c r="E128" s="748" t="s">
        <x:v>2935</x:v>
      </x:c>
      <x:c r="F128" s="749" t="s">
        <x:v>2829</x:v>
      </x:c>
      <x:c r="G128" s="187" t="s">
        <x:v>7086</x:v>
      </x:c>
      <x:c r="H128" s="187" t="s">
        <x:v>8854</x:v>
      </x:c>
      <x:c r="J128" s="184">
        <x:v>520</x:v>
      </x:c>
    </x:row>
    <x:row r="129" spans="1:10">
      <x:c r="A129" s="759" t="s">
        <x:v>2782</x:v>
      </x:c>
      <x:c r="B129" s="772">
        <x:v>611896</x:v>
      </x:c>
      <x:c r="C129" s="780" t="s">
        <x:v>6314</x:v>
      </x:c>
      <x:c r="D129" s="760" t="s">
        <x:v>7751</x:v>
      </x:c>
      <x:c r="E129" s="760" t="s">
        <x:v>433</x:v>
      </x:c>
      <x:c r="F129" s="761" t="s">
        <x:v>7941</x:v>
      </x:c>
      <x:c r="G129" s="187" t="s">
        <x:v>7180</x:v>
      </x:c>
      <x:c r="H129" s="187" t="s">
        <x:v>2286</x:v>
      </x:c>
      <x:c r="J129" s="184">
        <x:v>330</x:v>
      </x:c>
    </x:row>
    <x:row r="130" spans="1:10">
      <x:c r="A130" s="773" t="s">
        <x:v>2790</x:v>
      </x:c>
      <x:c r="B130" s="774" t="s">
        <x:v>3165</x:v>
      </x:c>
      <x:c r="C130" s="774" t="s">
        <x:v>5507</x:v>
      </x:c>
      <x:c r="D130" s="774" t="s">
        <x:v>7729</x:v>
      </x:c>
      <x:c r="E130" s="774" t="s">
        <x:v>5033</x:v>
      </x:c>
      <x:c r="F130" s="775" t="s">
        <x:v>664</x:v>
      </x:c>
      <x:c r="G130" s="187" t="s">
        <x:v>8035</x:v>
      </x:c>
      <x:c r="H130" s="187" t="s">
        <x:v>8724</x:v>
      </x:c>
      <x:c r="J130" s="184">
        <x:v>140</x:v>
      </x:c>
    </x:row>
    <x:row r="131" spans="1:10">
      <x:c r="A131" s="750" t="s">
        <x:v>2752</x:v>
      </x:c>
      <x:c r="B131" s="751" t="s">
        <x:v>5011</x:v>
      </x:c>
      <x:c r="C131" s="751" t="s">
        <x:v>6314</x:v>
      </x:c>
      <x:c r="D131" s="751" t="s">
        <x:v>7752</x:v>
      </x:c>
      <x:c r="E131" s="751" t="s">
        <x:v>2935</x:v>
      </x:c>
      <x:c r="F131" s="752" t="s">
        <x:v>7911</x:v>
      </x:c>
      <x:c r="J131" s="184">
        <x:v>150</x:v>
      </x:c>
    </x:row>
    <x:row r="132" spans="1:10">
      <x:c r="A132" s="747" t="s">
        <x:v>2451</x:v>
      </x:c>
      <x:c r="B132" s="748" t="s">
        <x:v>4992</x:v>
      </x:c>
      <x:c r="C132" s="755" t="s">
        <x:v>6314</x:v>
      </x:c>
      <x:c r="D132" s="748" t="s">
        <x:v>7751</x:v>
      </x:c>
      <x:c r="E132" s="748" t="s">
        <x:v>2935</x:v>
      </x:c>
      <x:c r="F132" s="749" t="s">
        <x:v>672</x:v>
      </x:c>
      <x:c r="G132" s="187" t="s">
        <x:v>2681</x:v>
      </x:c>
      <x:c r="H132" s="187" t="s">
        <x:v>5701</x:v>
      </x:c>
      <x:c r="J132" s="184">
        <x:v>380</x:v>
      </x:c>
    </x:row>
    <x:row r="133" spans="1:10">
      <x:c r="A133" s="750" t="s">
        <x:v>2779</x:v>
      </x:c>
      <x:c r="B133" s="751" t="s">
        <x:v>4867</x:v>
      </x:c>
      <x:c r="C133" s="753" t="s">
        <x:v>6314</x:v>
      </x:c>
      <x:c r="D133" s="751" t="s">
        <x:v>7729</x:v>
      </x:c>
      <x:c r="E133" s="751" t="s">
        <x:v>5033</x:v>
      </x:c>
      <x:c r="F133" s="752" t="s">
        <x:v>8762</x:v>
      </x:c>
      <x:c r="G133" s="187" t="s">
        <x:v>8060</x:v>
      </x:c>
      <x:c r="H133" s="187" t="s">
        <x:v>4473</x:v>
      </x:c>
      <x:c r="J133" s="184">
        <x:v>450</x:v>
      </x:c>
    </x:row>
    <x:row r="134" spans="1:10">
      <x:c r="A134" s="747" t="s">
        <x:v>1668</x:v>
      </x:c>
      <x:c r="B134" s="748" t="s">
        <x:v>6994</x:v>
      </x:c>
      <x:c r="C134" s="748" t="s">
        <x:v>5507</x:v>
      </x:c>
      <x:c r="D134" s="748" t="s">
        <x:v>7751</x:v>
      </x:c>
      <x:c r="E134" s="748" t="s">
        <x:v>5033</x:v>
      </x:c>
      <x:c r="F134" s="749" t="s">
        <x:v>672</x:v>
      </x:c>
      <x:c r="G134" s="187" t="s">
        <x:v>8061</x:v>
      </x:c>
      <x:c r="H134" s="187" t="s">
        <x:v>4160</x:v>
      </x:c>
      <x:c r="J134" s="184">
        <x:v>162</x:v>
      </x:c>
    </x:row>
    <x:row r="135" spans="1:10">
      <x:c r="A135" s="750" t="s">
        <x:v>2469</x:v>
      </x:c>
      <x:c r="B135" s="751" t="s">
        <x:v>4949</x:v>
      </x:c>
      <x:c r="C135" s="751" t="s">
        <x:v>6314</x:v>
      </x:c>
      <x:c r="D135" s="751" t="s">
        <x:v>7751</x:v>
      </x:c>
      <x:c r="E135" s="751" t="s">
        <x:v>2935</x:v>
      </x:c>
      <x:c r="F135" s="752" t="s">
        <x:v>664</x:v>
      </x:c>
      <x:c r="G135" s="187" t="s">
        <x:v>8681</x:v>
      </x:c>
      <x:c r="H135" s="187" t="s">
        <x:v>2138</x:v>
      </x:c>
      <x:c r="J135" s="184">
        <x:v>130</x:v>
      </x:c>
    </x:row>
    <x:row r="136" spans="1:10">
      <x:c r="A136" s="747" t="s">
        <x:v>1672</x:v>
      </x:c>
      <x:c r="B136" s="748" t="s">
        <x:v>7122</x:v>
      </x:c>
      <x:c r="C136" s="748" t="s">
        <x:v>6314</x:v>
      </x:c>
      <x:c r="D136" s="748" t="s">
        <x:v>7729</x:v>
      </x:c>
      <x:c r="E136" s="748" t="s">
        <x:v>2935</x:v>
      </x:c>
      <x:c r="F136" s="749" t="s">
        <x:v>8762</x:v>
      </x:c>
      <x:c r="J136" s="184">
        <x:v>170</x:v>
      </x:c>
    </x:row>
    <x:row r="137" spans="1:10">
      <x:c r="A137" s="750" t="s">
        <x:v>2428</x:v>
      </x:c>
      <x:c r="B137" s="751" t="s">
        <x:v>7457</x:v>
      </x:c>
      <x:c r="C137" s="751" t="s">
        <x:v>5507</x:v>
      </x:c>
      <x:c r="D137" s="751" t="s">
        <x:v>7729</x:v>
      </x:c>
      <x:c r="E137" s="751" t="s">
        <x:v>2935</x:v>
      </x:c>
      <x:c r="F137" s="752" t="s">
        <x:v>664</x:v>
      </x:c>
      <x:c r="G137" s="187" t="s">
        <x:v>7425</x:v>
      </x:c>
      <x:c r="H137" s="187" t="s">
        <x:v>6052</x:v>
      </x:c>
      <x:c r="J137" s="184">
        <x:v>234</x:v>
      </x:c>
    </x:row>
    <x:row r="138" spans="1:10">
      <x:c r="A138" s="747" t="s">
        <x:v>2792</x:v>
      </x:c>
      <x:c r="B138" s="748" t="s">
        <x:v>3081</x:v>
      </x:c>
      <x:c r="C138" s="748" t="s">
        <x:v>6314</x:v>
      </x:c>
      <x:c r="D138" s="748" t="s">
        <x:v>7729</x:v>
      </x:c>
      <x:c r="E138" s="748" t="s">
        <x:v>5033</x:v>
      </x:c>
      <x:c r="F138" s="749" t="s">
        <x:v>8762</x:v>
      </x:c>
      <x:c r="G138" s="187" t="s">
        <x:v>7232</x:v>
      </x:c>
      <x:c r="H138" s="187" t="s">
        <x:v>9039</x:v>
      </x:c>
      <x:c r="J138" s="184">
        <x:v>160</x:v>
      </x:c>
    </x:row>
    <x:row r="139" spans="1:10">
      <x:c r="A139" s="750" t="s">
        <x:v>2753</x:v>
      </x:c>
      <x:c r="B139" s="751" t="s">
        <x:v>3015</x:v>
      </x:c>
      <x:c r="C139" s="751" t="s">
        <x:v>6314</x:v>
      </x:c>
      <x:c r="D139" s="751" t="s">
        <x:v>7752</x:v>
      </x:c>
      <x:c r="E139" s="751" t="s">
        <x:v>5033</x:v>
      </x:c>
      <x:c r="F139" s="752" t="s">
        <x:v>8762</x:v>
      </x:c>
      <x:c r="J139" s="184">
        <x:v>100</x:v>
      </x:c>
    </x:row>
    <x:row r="140" spans="1:11" s="184" customFormat="1">
      <x:c r="A140" s="750" t="s">
        <x:v>2589</x:v>
      </x:c>
      <x:c r="B140" s="751" t="s">
        <x:v>7095</x:v>
      </x:c>
      <x:c r="C140" s="751" t="s">
        <x:v>6314</x:v>
      </x:c>
      <x:c r="D140" s="751" t="s">
        <x:v>7752</x:v>
      </x:c>
      <x:c r="E140" s="751" t="s">
        <x:v>5987</x:v>
      </x:c>
      <x:c r="F140" s="752" t="s">
        <x:v>8762</x:v>
      </x:c>
      <x:c r="G140" s="187" t="s">
        <x:v>6968</x:v>
      </x:c>
      <x:c r="H140" s="187" t="s">
        <x:v>2089</x:v>
      </x:c>
      <x:c r="I140" s="229"/>
      <x:c r="J140" s="184">
        <x:v>170</x:v>
      </x:c>
      <x:c r="K140" s="229"/>
    </x:row>
    <x:row r="141" spans="1:10">
      <x:c r="A141" s="747" t="s">
        <x:v>2403</x:v>
      </x:c>
      <x:c r="B141" s="748" t="s">
        <x:v>7977</x:v>
      </x:c>
      <x:c r="C141" s="748" t="s">
        <x:v>6314</x:v>
      </x:c>
      <x:c r="D141" s="748" t="s">
        <x:v>7729</x:v>
      </x:c>
      <x:c r="E141" s="748" t="s">
        <x:v>2935</x:v>
      </x:c>
      <x:c r="F141" s="749" t="s">
        <x:v>8762</x:v>
      </x:c>
      <x:c r="G141" s="187" t="s">
        <x:v>7425</x:v>
      </x:c>
      <x:c r="H141" s="187" t="s">
        <x:v>8822</x:v>
      </x:c>
      <x:c r="J141" s="184">
        <x:v>160</x:v>
      </x:c>
    </x:row>
    <x:row r="142" spans="1:10">
      <x:c r="A142" s="759" t="s">
        <x:v>2812</x:v>
      </x:c>
      <x:c r="B142" s="760" t="s">
        <x:v>7988</x:v>
      </x:c>
      <x:c r="C142" s="780" t="s">
        <x:v>6314</x:v>
      </x:c>
      <x:c r="D142" s="760" t="s">
        <x:v>7729</x:v>
      </x:c>
      <x:c r="E142" s="760" t="s">
        <x:v>5033</x:v>
      </x:c>
      <x:c r="F142" s="761" t="s">
        <x:v>8762</x:v>
      </x:c>
      <x:c r="G142" s="187" t="s">
        <x:v>8156</x:v>
      </x:c>
      <x:c r="H142" s="187" t="s">
        <x:v>2278</x:v>
      </x:c>
      <x:c r="J142" s="184">
        <x:v>1116</x:v>
      </x:c>
    </x:row>
    <x:row r="143" spans="1:11" s="184" customFormat="1">
      <x:c r="A143" s="747" t="s">
        <x:v>2717</x:v>
      </x:c>
      <x:c r="B143" s="748" t="s">
        <x:v>4953</x:v>
      </x:c>
      <x:c r="C143" s="748" t="s">
        <x:v>6314</x:v>
      </x:c>
      <x:c r="D143" s="748" t="s">
        <x:v>7751</x:v>
      </x:c>
      <x:c r="E143" s="748" t="s">
        <x:v>5033</x:v>
      </x:c>
      <x:c r="F143" s="749" t="s">
        <x:v>8762</x:v>
      </x:c>
      <x:c r="G143" s="187" t="s">
        <x:v>5486</x:v>
      </x:c>
      <x:c r="H143" s="187"/>
      <x:c r="I143" s="229"/>
      <x:c r="J143" s="184">
        <x:v>150</x:v>
      </x:c>
      <x:c r="K143" s="229"/>
    </x:row>
    <x:row r="144" spans="1:11">
      <x:c r="A144" s="773" t="s">
        <x:v>629</x:v>
      </x:c>
      <x:c r="B144" s="784">
        <x:v>611918</x:v>
      </x:c>
      <x:c r="C144" s="774" t="s">
        <x:v>6314</x:v>
      </x:c>
      <x:c r="D144" s="774" t="s">
        <x:v>7751</x:v>
      </x:c>
      <x:c r="E144" s="774" t="s">
        <x:v>2935</x:v>
      </x:c>
      <x:c r="F144" s="775" t="s">
        <x:v>2827</x:v>
      </x:c>
      <x:c r="G144" s="187" t="s">
        <x:v>7337</x:v>
      </x:c>
      <x:c r="H144" s="187" t="s">
        <x:v>8366</x:v>
      </x:c>
      <x:c r="J144" s="184">
        <x:v>270</x:v>
      </x:c>
      <x:c r="K144" s="229" t="s">
        <x:v>7724</x:v>
      </x:c>
    </x:row>
    <x:row r="145" spans="1:10">
      <x:c r="A145" s="750" t="s">
        <x:v>670</x:v>
      </x:c>
      <x:c r="B145" s="751" t="s">
        <x:v>3037</x:v>
      </x:c>
      <x:c r="C145" s="753" t="s">
        <x:v>6314</x:v>
      </x:c>
      <x:c r="D145" s="751" t="s">
        <x:v>7729</x:v>
      </x:c>
      <x:c r="E145" s="751" t="s">
        <x:v>2935</x:v>
      </x:c>
      <x:c r="F145" s="752" t="s">
        <x:v>664</x:v>
      </x:c>
      <x:c r="J145" s="184">
        <x:v>300</x:v>
      </x:c>
    </x:row>
    <x:row r="146" spans="1:10">
      <x:c r="A146" s="747" t="s">
        <x:v>1488</x:v>
      </x:c>
      <x:c r="B146" s="754">
        <x:v>611920</x:v>
      </x:c>
      <x:c r="C146" s="748" t="s">
        <x:v>5507</x:v>
      </x:c>
      <x:c r="D146" s="748" t="s">
        <x:v>7729</x:v>
      </x:c>
      <x:c r="E146" s="748" t="s">
        <x:v>2935</x:v>
      </x:c>
      <x:c r="F146" s="749" t="s">
        <x:v>5429</x:v>
      </x:c>
      <x:c r="G146" s="187" t="s">
        <x:v>3082</x:v>
      </x:c>
      <x:c r="H146" s="187" t="s">
        <x:v>2238</x:v>
      </x:c>
      <x:c r="J146" s="184">
        <x:v>150</x:v>
      </x:c>
    </x:row>
    <x:row r="147" spans="1:10">
      <x:c r="A147" s="750" t="s">
        <x:v>6363</x:v>
      </x:c>
      <x:c r="B147" s="751" t="s">
        <x:v>7304</x:v>
      </x:c>
      <x:c r="C147" s="753" t="s">
        <x:v>6314</x:v>
      </x:c>
      <x:c r="D147" s="751" t="s">
        <x:v>7703</x:v>
      </x:c>
      <x:c r="E147" s="751" t="s">
        <x:v>2935</x:v>
      </x:c>
      <x:c r="F147" s="752" t="s">
        <x:v>8491</x:v>
      </x:c>
      <x:c r="J147" s="184">
        <x:v>300</x:v>
      </x:c>
    </x:row>
    <x:row r="148" spans="1:10">
      <x:c r="A148" s="747" t="s">
        <x:v>6351</x:v>
      </x:c>
      <x:c r="B148" s="748" t="s">
        <x:v>7046</x:v>
      </x:c>
      <x:c r="C148" s="748" t="s">
        <x:v>6314</x:v>
      </x:c>
      <x:c r="D148" s="748" t="s">
        <x:v>7752</x:v>
      </x:c>
      <x:c r="E148" s="748" t="s">
        <x:v>2935</x:v>
      </x:c>
      <x:c r="F148" s="749" t="s">
        <x:v>5339</x:v>
      </x:c>
      <x:c r="G148" s="187" t="s">
        <x:v>7134</x:v>
      </x:c>
      <x:c r="H148" s="187" t="s">
        <x:v>6038</x:v>
      </x:c>
      <x:c r="J148" s="184">
        <x:v>180</x:v>
      </x:c>
    </x:row>
    <x:row r="149" spans="1:11" s="184" customFormat="1">
      <x:c r="A149" s="747" t="s">
        <x:v>1754</x:v>
      </x:c>
      <x:c r="B149" s="748" t="s">
        <x:v>5733</x:v>
      </x:c>
      <x:c r="C149" s="748"/>
      <x:c r="D149" s="748"/>
      <x:c r="E149" s="748"/>
      <x:c r="F149" s="749"/>
      <x:c r="G149" s="187"/>
      <x:c r="H149" s="187"/>
      <x:c r="I149" s="229"/>
      <x:c r="J149" s="184">
        <x:v>110</x:v>
      </x:c>
      <x:c r="K149" s="229"/>
    </x:row>
    <x:row r="150" spans="1:11" s="184" customFormat="1">
      <x:c r="A150" s="747" t="s">
        <x:v>516</x:v>
      </x:c>
      <x:c r="B150" s="748" t="s">
        <x:v>8677</x:v>
      </x:c>
      <x:c r="C150" s="748"/>
      <x:c r="D150" s="748"/>
      <x:c r="E150" s="748"/>
      <x:c r="F150" s="749"/>
      <x:c r="G150" s="187" t="s">
        <x:v>2884</x:v>
      </x:c>
      <x:c r="H150" s="187" t="s">
        <x:v>637</x:v>
      </x:c>
      <x:c r="I150" s="229"/>
      <x:c r="J150" s="184">
        <x:v>130</x:v>
      </x:c>
      <x:c r="K150" s="229"/>
    </x:row>
    <x:row r="151" spans="1:11" s="184" customFormat="1">
      <x:c r="A151" s="747" t="s">
        <x:v>1491</x:v>
      </x:c>
      <x:c r="B151" s="748" t="s">
        <x:v>8902</x:v>
      </x:c>
      <x:c r="C151" s="748"/>
      <x:c r="D151" s="748"/>
      <x:c r="E151" s="748"/>
      <x:c r="F151" s="749"/>
      <x:c r="G151" s="187" t="s">
        <x:v>3072</x:v>
      </x:c>
      <x:c r="H151" s="187" t="s">
        <x:v>4326</x:v>
      </x:c>
      <x:c r="I151" s="229"/>
      <x:c r="J151" s="184">
        <x:v>290</x:v>
      </x:c>
      <x:c r="K151" s="229"/>
    </x:row>
    <x:row r="152" spans="1:10">
      <x:c r="A152" s="750" t="s">
        <x:v>507</x:v>
      </x:c>
      <x:c r="B152" s="756">
        <x:v>611926</x:v>
      </x:c>
      <x:c r="C152" s="753" t="s">
        <x:v>5507</x:v>
      </x:c>
      <x:c r="D152" s="751" t="s">
        <x:v>7729</x:v>
      </x:c>
      <x:c r="E152" s="751" t="s">
        <x:v>433</x:v>
      </x:c>
      <x:c r="F152" s="752" t="s">
        <x:v>2373</x:v>
      </x:c>
      <x:c r="G152" s="187" t="s">
        <x:v>7048</x:v>
      </x:c>
      <x:c r="H152" s="187" t="s">
        <x:v>8848</x:v>
      </x:c>
      <x:c r="J152" s="184">
        <x:v>324</x:v>
      </x:c>
    </x:row>
    <x:row r="153" spans="1:11" s="184" customFormat="1">
      <x:c r="A153" s="750" t="s">
        <x:v>625</x:v>
      </x:c>
      <x:c r="B153" s="751" t="s">
        <x:v>8014</x:v>
      </x:c>
      <x:c r="C153" s="751" t="s">
        <x:v>5507</x:v>
      </x:c>
      <x:c r="D153" s="751" t="s">
        <x:v>7729</x:v>
      </x:c>
      <x:c r="E153" s="751" t="s">
        <x:v>5033</x:v>
      </x:c>
      <x:c r="F153" s="752" t="s">
        <x:v>672</x:v>
      </x:c>
      <x:c r="G153" s="187" t="s">
        <x:v>7024</x:v>
      </x:c>
      <x:c r="H153" s="187" t="s">
        <x:v>6369</x:v>
      </x:c>
      <x:c r="I153" s="229"/>
      <x:c r="J153" s="184">
        <x:v>200</x:v>
      </x:c>
      <x:c r="K153" s="229"/>
    </x:row>
    <x:row r="154" spans="1:10">
      <x:c r="A154" s="747" t="s">
        <x:v>562</x:v>
      </x:c>
      <x:c r="B154" s="754">
        <x:v>611928</x:v>
      </x:c>
      <x:c r="C154" s="755" t="s">
        <x:v>6314</x:v>
      </x:c>
      <x:c r="D154" s="748" t="s">
        <x:v>7751</x:v>
      </x:c>
      <x:c r="E154" s="748" t="s">
        <x:v>2935</x:v>
      </x:c>
      <x:c r="F154" s="749" t="s">
        <x:v>1711</x:v>
      </x:c>
      <x:c r="G154" s="187" t="s">
        <x:v>7432</x:v>
      </x:c>
      <x:c r="H154" s="187" t="s">
        <x:v>8358</x:v>
      </x:c>
      <x:c r="J154" s="184">
        <x:v>324</x:v>
      </x:c>
    </x:row>
    <x:row r="155" spans="1:10">
      <x:c r="A155" s="747" t="s">
        <x:v>6337</x:v>
      </x:c>
      <x:c r="B155" s="748" t="s">
        <x:v>3161</x:v>
      </x:c>
      <x:c r="C155" s="748" t="s">
        <x:v>6314</x:v>
      </x:c>
      <x:c r="D155" s="748" t="s">
        <x:v>7703</x:v>
      </x:c>
      <x:c r="E155" s="748" t="s">
        <x:v>433</x:v>
      </x:c>
      <x:c r="F155" s="749" t="s">
        <x:v>8762</x:v>
      </x:c>
      <x:c r="J155" s="184">
        <x:v>150</x:v>
      </x:c>
    </x:row>
    <x:row r="156" spans="1:11" s="184" customFormat="1">
      <x:c r="A156" s="747" t="s">
        <x:v>639</x:v>
      </x:c>
      <x:c r="B156" s="754">
        <x:v>611930</x:v>
      </x:c>
      <x:c r="C156" s="748" t="s">
        <x:v>6314</x:v>
      </x:c>
      <x:c r="D156" s="748" t="s">
        <x:v>7729</x:v>
      </x:c>
      <x:c r="E156" s="748" t="s">
        <x:v>2935</x:v>
      </x:c>
      <x:c r="F156" s="749" t="s">
        <x:v>8762</x:v>
      </x:c>
      <x:c r="G156" s="187" t="s">
        <x:v>7050</x:v>
      </x:c>
      <x:c r="H156" s="187" t="s">
        <x:v>5808</x:v>
      </x:c>
      <x:c r="I156" s="229"/>
      <x:c r="J156" s="184">
        <x:v>250</x:v>
      </x:c>
      <x:c r="K156" s="229"/>
    </x:row>
    <x:row r="157" spans="1:10">
      <x:c r="A157" s="750" t="s">
        <x:v>1755</x:v>
      </x:c>
      <x:c r="B157" s="751" t="s">
        <x:v>8031</x:v>
      </x:c>
      <x:c r="C157" s="751" t="s">
        <x:v>5507</x:v>
      </x:c>
      <x:c r="D157" s="751" t="s">
        <x:v>7752</x:v>
      </x:c>
      <x:c r="E157" s="751" t="s">
        <x:v>5033</x:v>
      </x:c>
      <x:c r="F157" s="752" t="s">
        <x:v>8762</x:v>
      </x:c>
      <x:c r="G157" s="187" t="s">
        <x:v>2956</x:v>
      </x:c>
      <x:c r="H157" s="187" t="s">
        <x:v>4174</x:v>
      </x:c>
      <x:c r="J157" s="184">
        <x:v>280</x:v>
      </x:c>
    </x:row>
    <x:row r="158" spans="1:10">
      <x:c r="A158" s="750" t="s">
        <x:v>6360</x:v>
      </x:c>
      <x:c r="B158" s="751" t="s">
        <x:v>3029</x:v>
      </x:c>
      <x:c r="C158" s="753" t="s">
        <x:v>6314</x:v>
      </x:c>
      <x:c r="D158" s="751" t="s">
        <x:v>7729</x:v>
      </x:c>
      <x:c r="E158" s="751" t="s">
        <x:v>5033</x:v>
      </x:c>
      <x:c r="F158" s="752" t="s">
        <x:v>8762</x:v>
      </x:c>
      <x:c r="J158" s="184">
        <x:v>333</x:v>
      </x:c>
    </x:row>
    <x:row r="159" spans="1:11" s="184" customFormat="1">
      <x:c r="A159" s="750" t="s">
        <x:v>582</x:v>
      </x:c>
      <x:c r="B159" s="751" t="s">
        <x:v>5970</x:v>
      </x:c>
      <x:c r="C159" s="753"/>
      <x:c r="D159" s="751"/>
      <x:c r="E159" s="751"/>
      <x:c r="F159" s="752"/>
      <x:c r="G159" s="187"/>
      <x:c r="H159" s="187"/>
      <x:c r="I159" s="229"/>
      <x:c r="J159" s="184">
        <x:v>220</x:v>
      </x:c>
      <x:c r="K159" s="229"/>
    </x:row>
    <x:row r="160" spans="1:11" s="184" customFormat="1">
      <x:c r="A160" s="750" t="s">
        <x:v>569</x:v>
      </x:c>
      <x:c r="B160" s="751" t="s">
        <x:v>2056</x:v>
      </x:c>
      <x:c r="C160" s="753"/>
      <x:c r="D160" s="751"/>
      <x:c r="E160" s="751"/>
      <x:c r="F160" s="752"/>
      <x:c r="G160" s="187" t="s">
        <x:v>6379</x:v>
      </x:c>
      <x:c r="H160" s="187" t="s">
        <x:v>5840</x:v>
      </x:c>
      <x:c r="I160" s="229"/>
      <x:c r="J160" s="184">
        <x:v>280</x:v>
      </x:c>
      <x:c r="K160" s="229"/>
    </x:row>
    <x:row r="161" spans="1:10">
      <x:c r="A161" s="747" t="s">
        <x:v>667</x:v>
      </x:c>
      <x:c r="B161" s="748" t="s">
        <x:v>4874</x:v>
      </x:c>
      <x:c r="C161" s="755" t="s">
        <x:v>6314</x:v>
      </x:c>
      <x:c r="D161" s="748" t="s">
        <x:v>7729</x:v>
      </x:c>
      <x:c r="E161" s="748" t="s">
        <x:v>5033</x:v>
      </x:c>
      <x:c r="F161" s="749" t="s">
        <x:v>8762</x:v>
      </x:c>
      <x:c r="J161" s="184">
        <x:v>423</x:v>
      </x:c>
    </x:row>
    <x:row r="162" spans="1:10">
      <x:c r="A162" s="750" t="s">
        <x:v>2590</x:v>
      </x:c>
      <x:c r="B162" s="751" t="s">
        <x:v>7231</x:v>
      </x:c>
      <x:c r="C162" s="751" t="s">
        <x:v>6314</x:v>
      </x:c>
      <x:c r="D162" s="751" t="s">
        <x:v>7729</x:v>
      </x:c>
      <x:c r="E162" s="751" t="s">
        <x:v>5033</x:v>
      </x:c>
      <x:c r="F162" s="752" t="s">
        <x:v>8762</x:v>
      </x:c>
      <x:c r="J162" s="184">
        <x:v>140</x:v>
      </x:c>
    </x:row>
    <x:row r="163" spans="1:10">
      <x:c r="A163" s="747" t="s">
        <x:v>2452</x:v>
      </x:c>
      <x:c r="B163" s="748" t="s">
        <x:v>7025</x:v>
      </x:c>
      <x:c r="C163" s="748" t="s">
        <x:v>6314</x:v>
      </x:c>
      <x:c r="D163" s="748" t="s">
        <x:v>7729</x:v>
      </x:c>
      <x:c r="E163" s="748" t="s">
        <x:v>5033</x:v>
      </x:c>
      <x:c r="F163" s="749" t="s">
        <x:v>6352</x:v>
      </x:c>
      <x:c r="J163" s="184">
        <x:v>180</x:v>
      </x:c>
    </x:row>
    <x:row r="164" spans="1:10">
      <x:c r="A164" s="750" t="s">
        <x:v>2747</x:v>
      </x:c>
      <x:c r="B164" s="751" t="s">
        <x:v>2675</x:v>
      </x:c>
      <x:c r="C164" s="751" t="s">
        <x:v>6314</x:v>
      </x:c>
      <x:c r="D164" s="751" t="s">
        <x:v>7729</x:v>
      </x:c>
      <x:c r="E164" s="751" t="s">
        <x:v>2935</x:v>
      </x:c>
      <x:c r="F164" s="752" t="s">
        <x:v>8762</x:v>
      </x:c>
      <x:c r="G164" s="187" t="s">
        <x:v>2929</x:v>
      </x:c>
      <x:c r="H164" s="187" t="s">
        <x:v>6021</x:v>
      </x:c>
      <x:c r="J164" s="184">
        <x:v>279</x:v>
      </x:c>
    </x:row>
    <x:row r="165" spans="1:10">
      <x:c r="A165" s="747" t="s">
        <x:v>2772</x:v>
      </x:c>
      <x:c r="B165" s="748" t="s">
        <x:v>7464</x:v>
      </x:c>
      <x:c r="C165" s="755" t="s">
        <x:v>6314</x:v>
      </x:c>
      <x:c r="D165" s="748" t="s">
        <x:v>7752</x:v>
      </x:c>
      <x:c r="E165" s="748" t="s">
        <x:v>5987</x:v>
      </x:c>
      <x:c r="F165" s="749" t="s">
        <x:v>7922</x:v>
      </x:c>
      <x:c r="G165" s="187" t="s">
        <x:v>7154</x:v>
      </x:c>
      <x:c r="H165" s="187" t="s">
        <x:v>9123</x:v>
      </x:c>
      <x:c r="J165" s="184">
        <x:v>400</x:v>
      </x:c>
    </x:row>
    <x:row r="166" spans="1:10">
      <x:c r="A166" s="750" t="s">
        <x:v>2713</x:v>
      </x:c>
      <x:c r="B166" s="751" t="s">
        <x:v>3021</x:v>
      </x:c>
      <x:c r="C166" s="753" t="s">
        <x:v>6314</x:v>
      </x:c>
      <x:c r="D166" s="751" t="s">
        <x:v>7729</x:v>
      </x:c>
      <x:c r="E166" s="751" t="s">
        <x:v>5033</x:v>
      </x:c>
      <x:c r="F166" s="752" t="s">
        <x:v>8762</x:v>
      </x:c>
      <x:c r="G166" s="187" t="s">
        <x:v>2996</x:v>
      </x:c>
      <x:c r="H166" s="187" t="s">
        <x:v>5648</x:v>
      </x:c>
      <x:c r="J166" s="184">
        <x:v>410</x:v>
      </x:c>
    </x:row>
    <x:row r="167" spans="1:10">
      <x:c r="A167" s="747" t="s">
        <x:v>2432</x:v>
      </x:c>
      <x:c r="B167" s="754">
        <x:v>611943</x:v>
      </x:c>
      <x:c r="C167" s="755" t="s">
        <x:v>5507</x:v>
      </x:c>
      <x:c r="D167" s="748" t="s">
        <x:v>7729</x:v>
      </x:c>
      <x:c r="E167" s="748" t="s">
        <x:v>433</x:v>
      </x:c>
      <x:c r="F167" s="749" t="s">
        <x:v>1447</x:v>
      </x:c>
      <x:c r="G167" s="187" t="s">
        <x:v>7315</x:v>
      </x:c>
      <x:c r="H167" s="187" t="s">
        <x:v>2010</x:v>
      </x:c>
      <x:c r="J167" s="184">
        <x:v>350</x:v>
      </x:c>
    </x:row>
    <x:row r="168" spans="1:10">
      <x:c r="A168" s="750" t="s">
        <x:v>2734</x:v>
      </x:c>
      <x:c r="B168" s="756">
        <x:v>611944</x:v>
      </x:c>
      <x:c r="C168" s="751" t="s">
        <x:v>5507</x:v>
      </x:c>
      <x:c r="D168" s="751" t="s">
        <x:v>7751</x:v>
      </x:c>
      <x:c r="E168" s="751" t="s">
        <x:v>433</x:v>
      </x:c>
      <x:c r="F168" s="752" t="s">
        <x:v>1715</x:v>
      </x:c>
      <x:c r="G168" s="187" t="s">
        <x:v>4881</x:v>
      </x:c>
      <x:c r="H168" s="187" t="s">
        <x:v>5870</x:v>
      </x:c>
      <x:c r="J168" s="184">
        <x:v>280</x:v>
      </x:c>
    </x:row>
    <x:row r="169" spans="1:10">
      <x:c r="A169" s="765" t="s">
        <x:v>2584</x:v>
      </x:c>
      <x:c r="B169" s="766" t="s">
        <x:v>8037</x:v>
      </x:c>
      <x:c r="C169" s="766" t="s">
        <x:v>5507</x:v>
      </x:c>
      <x:c r="D169" s="766" t="s">
        <x:v>7729</x:v>
      </x:c>
      <x:c r="E169" s="766" t="s">
        <x:v>5033</x:v>
      </x:c>
      <x:c r="F169" s="767" t="s">
        <x:v>8762</x:v>
      </x:c>
      <x:c r="G169" s="187" t="s">
        <x:v>6322</x:v>
      </x:c>
      <x:c r="J169" s="184">
        <x:v>216</x:v>
      </x:c>
    </x:row>
    <x:row r="170" spans="1:10">
      <x:c r="A170" s="762" t="s">
        <x:v>2411</x:v>
      </x:c>
      <x:c r="B170" s="763" t="s">
        <x:v>3071</x:v>
      </x:c>
      <x:c r="C170" s="763" t="s">
        <x:v>5507</x:v>
      </x:c>
      <x:c r="D170" s="763" t="s">
        <x:v>7729</x:v>
      </x:c>
      <x:c r="E170" s="763" t="s">
        <x:v>5033</x:v>
      </x:c>
      <x:c r="F170" s="764" t="s">
        <x:v>1343</x:v>
      </x:c>
      <x:c r="G170" s="187" t="s">
        <x:v>3003</x:v>
      </x:c>
      <x:c r="H170" s="187" t="s">
        <x:v>2343</x:v>
      </x:c>
      <x:c r="J170" s="184">
        <x:v>170</x:v>
      </x:c>
    </x:row>
    <x:row r="171" spans="1:10">
      <x:c r="A171" s="747" t="s">
        <x:v>2707</x:v>
      </x:c>
      <x:c r="B171" s="748" t="s">
        <x:v>3171</x:v>
      </x:c>
      <x:c r="C171" s="748" t="s">
        <x:v>6314</x:v>
      </x:c>
      <x:c r="D171" s="748" t="s">
        <x:v>7729</x:v>
      </x:c>
      <x:c r="E171" s="748" t="s">
        <x:v>2935</x:v>
      </x:c>
      <x:c r="F171" s="749" t="s">
        <x:v>1440</x:v>
      </x:c>
      <x:c r="G171" s="187" t="s">
        <x:v>7468</x:v>
      </x:c>
      <x:c r="H171" s="187" t="s">
        <x:v>8906</x:v>
      </x:c>
      <x:c r="J171" s="184">
        <x:v>288</x:v>
      </x:c>
    </x:row>
    <x:row r="172" spans="1:10">
      <x:c r="A172" s="750" t="s">
        <x:v>2701</x:v>
      </x:c>
      <x:c r="B172" s="751" t="s">
        <x:v>3117</x:v>
      </x:c>
      <x:c r="C172" s="751" t="s">
        <x:v>5507</x:v>
      </x:c>
      <x:c r="D172" s="751" t="s">
        <x:v>7752</x:v>
      </x:c>
      <x:c r="E172" s="751" t="s">
        <x:v>433</x:v>
      </x:c>
      <x:c r="F172" s="752" t="s">
        <x:v>8762</x:v>
      </x:c>
      <x:c r="G172" s="187" t="s">
        <x:v>7316</x:v>
      </x:c>
      <x:c r="H172" s="187" t="s">
        <x:v>1875</x:v>
      </x:c>
      <x:c r="J172" s="184">
        <x:v>160</x:v>
      </x:c>
    </x:row>
    <x:row r="173" spans="1:10">
      <x:c r="A173" s="747" t="s">
        <x:v>2408</x:v>
      </x:c>
      <x:c r="B173" s="748" t="s">
        <x:v>4999</x:v>
      </x:c>
      <x:c r="C173" s="755" t="s">
        <x:v>5507</x:v>
      </x:c>
      <x:c r="D173" s="748" t="s">
        <x:v>7729</x:v>
      </x:c>
      <x:c r="E173" s="748" t="s">
        <x:v>5033</x:v>
      </x:c>
      <x:c r="F173" s="749" t="s">
        <x:v>7842</x:v>
      </x:c>
      <x:c r="G173" s="187" t="s">
        <x:v>6992</x:v>
      </x:c>
      <x:c r="H173" s="187" t="s">
        <x:v>4159</x:v>
      </x:c>
      <x:c r="J173" s="184">
        <x:v>300</x:v>
      </x:c>
    </x:row>
    <x:row r="174" spans="1:10">
      <x:c r="A174" s="750" t="s">
        <x:v>2800</x:v>
      </x:c>
      <x:c r="B174" s="751" t="s">
        <x:v>2967</x:v>
      </x:c>
      <x:c r="C174" s="753" t="s">
        <x:v>6314</x:v>
      </x:c>
      <x:c r="D174" s="751" t="s">
        <x:v>7703</x:v>
      </x:c>
      <x:c r="E174" s="751" t="s">
        <x:v>5987</x:v>
      </x:c>
      <x:c r="F174" s="752" t="s">
        <x:v>3533</x:v>
      </x:c>
      <x:c r="J174" s="184">
        <x:v>390</x:v>
      </x:c>
    </x:row>
    <x:row r="175" spans="1:10">
      <x:c r="A175" s="747" t="s">
        <x:v>2405</x:v>
      </x:c>
      <x:c r="B175" s="748" t="s">
        <x:v>7075</x:v>
      </x:c>
      <x:c r="C175" s="748" t="s">
        <x:v>6314</x:v>
      </x:c>
      <x:c r="D175" s="748" t="s">
        <x:v>7752</x:v>
      </x:c>
      <x:c r="E175" s="748" t="s">
        <x:v>2935</x:v>
      </x:c>
      <x:c r="F175" s="749" t="s">
        <x:v>8762</x:v>
      </x:c>
      <x:c r="G175" s="187" t="s">
        <x:v>2958</x:v>
      </x:c>
      <x:c r="H175" s="187" t="s">
        <x:v>5759</x:v>
      </x:c>
      <x:c r="J175" s="184">
        <x:v>189</x:v>
      </x:c>
    </x:row>
    <x:row r="176" spans="1:11" ht="16.75">
      <x:c r="A176" s="785" t="s">
        <x:v>5209</x:v>
      </x:c>
      <x:c r="B176" s="786">
        <x:v>611955</x:v>
      </x:c>
      <x:c r="C176" s="787" t="s">
        <x:v>5507</x:v>
      </x:c>
      <x:c r="D176" s="787" t="s">
        <x:v>7729</x:v>
      </x:c>
      <x:c r="E176" s="787" t="s">
        <x:v>433</x:v>
      </x:c>
      <x:c r="F176" s="788" t="s">
        <x:v>7952</x:v>
      </x:c>
      <x:c r="G176" s="789" t="s">
        <x:v>2917</x:v>
      </x:c>
      <x:c r="H176" s="789" t="s">
        <x:v>5829</x:v>
      </x:c>
      <x:c r="I176" s="229" t="s">
        <x:v>5008</x:v>
      </x:c>
      <x:c r="J176" s="790">
        <x:v>567</x:v>
      </x:c>
      <x:c r="K176" s="791" t="s">
        <x:v>434</x:v>
      </x:c>
    </x:row>
    <x:row r="177" spans="1:11">
      <x:c r="A177" s="792">
        <x:v>0.77777777777777779</x:v>
      </x:c>
      <x:c r="B177" s="756">
        <x:v>611956</x:v>
      </x:c>
      <x:c r="C177" s="751" t="s">
        <x:v>6314</x:v>
      </x:c>
      <x:c r="D177" s="751" t="s">
        <x:v>7729</x:v>
      </x:c>
      <x:c r="E177" s="751" t="s">
        <x:v>433</x:v>
      </x:c>
      <x:c r="F177" s="752" t="s">
        <x:v>7961</x:v>
      </x:c>
      <x:c r="G177" s="187" t="s">
        <x:v>7111</x:v>
      </x:c>
      <x:c r="H177" s="187" t="s">
        <x:v>8229</x:v>
      </x:c>
      <x:c r="I177" s="229" t="s">
        <x:v>5008</x:v>
      </x:c>
      <x:c r="J177" s="793">
        <x:v>279</x:v>
      </x:c>
      <x:c r="K177" s="794" t="s">
        <x:v>434</x:v>
      </x:c>
    </x:row>
    <x:row r="178" spans="1:11">
      <x:c r="A178" s="795">
        <x:v>0.80763888888888891</x:v>
      </x:c>
      <x:c r="B178" s="754">
        <x:v>611957</x:v>
      </x:c>
      <x:c r="C178" s="748" t="s">
        <x:v>5507</x:v>
      </x:c>
      <x:c r="D178" s="748" t="s">
        <x:v>7729</x:v>
      </x:c>
      <x:c r="E178" s="748" t="s">
        <x:v>433</x:v>
      </x:c>
      <x:c r="F178" s="749" t="s">
        <x:v>1252</x:v>
      </x:c>
      <x:c r="G178" s="187" t="s">
        <x:v>7390</x:v>
      </x:c>
      <x:c r="H178" s="187" t="s">
        <x:v>4273</x:v>
      </x:c>
      <x:c r="I178" s="229" t="s">
        <x:v>5008</x:v>
      </x:c>
      <x:c r="J178" s="793">
        <x:v>280</x:v>
      </x:c>
      <x:c r="K178" s="794" t="s">
        <x:v>7724</x:v>
      </x:c>
    </x:row>
    <x:row r="179" spans="1:11" ht="16.75">
      <x:c r="A179" s="796">
        <x:v>0.83888888888888891</x:v>
      </x:c>
      <x:c r="B179" s="797" t="s">
        <x:v>7121</x:v>
      </x:c>
      <x:c r="C179" s="797" t="s">
        <x:v>6314</x:v>
      </x:c>
      <x:c r="D179" s="797" t="s">
        <x:v>7729</x:v>
      </x:c>
      <x:c r="E179" s="797" t="s">
        <x:v>5033</x:v>
      </x:c>
      <x:c r="F179" s="798" t="s">
        <x:v>7943</x:v>
      </x:c>
      <x:c r="G179" s="799" t="s">
        <x:v>7337</x:v>
      </x:c>
      <x:c r="H179" s="799" t="s">
        <x:v>4244</x:v>
      </x:c>
      <x:c r="I179" s="229" t="s">
        <x:v>5014</x:v>
      </x:c>
      <x:c r="J179" s="800">
        <x:v>210</x:v>
      </x:c>
      <x:c r="K179" s="801" t="s">
        <x:v>7724</x:v>
      </x:c>
    </x:row>
    <x:row r="180" spans="1:11" ht="16.75">
      <x:c r="A180" s="802" t="s">
        <x:v>5385</x:v>
      </x:c>
      <x:c r="B180" s="803" t="s">
        <x:v>7088</x:v>
      </x:c>
      <x:c r="C180" s="803" t="s">
        <x:v>6314</x:v>
      </x:c>
      <x:c r="D180" s="803" t="s">
        <x:v>7752</x:v>
      </x:c>
      <x:c r="E180" s="803" t="s">
        <x:v>5033</x:v>
      </x:c>
      <x:c r="F180" s="803" t="s">
        <x:v>5339</x:v>
      </x:c>
      <x:c r="G180" s="804" t="s">
        <x:v>2989</x:v>
      </x:c>
      <x:c r="H180" s="804" t="s">
        <x:v>4465</x:v>
      </x:c>
      <x:c r="I180" s="229" t="s">
        <x:v>2976</x:v>
      </x:c>
      <x:c r="J180" s="805">
        <x:v>252</x:v>
      </x:c>
      <x:c r="K180" s="551" t="s">
        <x:v>434</x:v>
      </x:c>
    </x:row>
    <x:row r="181" spans="1:11">
      <x:c r="A181" s="806">
        <x:v>0.56388888888888888</x:v>
      </x:c>
      <x:c r="B181" s="807" t="s">
        <x:v>3197</x:v>
      </x:c>
      <x:c r="C181" s="807" t="s">
        <x:v>6314</x:v>
      </x:c>
      <x:c r="D181" s="807" t="s">
        <x:v>7703</x:v>
      </x:c>
      <x:c r="E181" s="807" t="s">
        <x:v>5987</x:v>
      </x:c>
      <x:c r="F181" s="807" t="s">
        <x:v>5854</x:v>
      </x:c>
      <x:c r="G181" s="808" t="s">
        <x:v>1756</x:v>
      </x:c>
      <x:c r="H181" s="808" t="s">
        <x:v>9148</x:v>
      </x:c>
      <x:c r="I181" s="229" t="s">
        <x:v>2976</x:v>
      </x:c>
      <x:c r="J181" s="809">
        <x:v>190</x:v>
      </x:c>
      <x:c r="K181" s="554" t="s">
        <x:v>7724</x:v>
      </x:c>
    </x:row>
    <x:row r="182" spans="1:11">
      <x:c r="A182" s="810">
        <x:v>0.57847222222222228</x:v>
      </x:c>
      <x:c r="B182" s="811" t="s">
        <x:v>3202</x:v>
      </x:c>
      <x:c r="C182" s="812" t="s">
        <x:v>5507</x:v>
      </x:c>
      <x:c r="D182" s="811" t="s">
        <x:v>7729</x:v>
      </x:c>
      <x:c r="E182" s="811" t="s">
        <x:v>433</x:v>
      </x:c>
      <x:c r="F182" s="811" t="s">
        <x:v>7939</x:v>
      </x:c>
      <x:c r="G182" s="813" t="s">
        <x:v>7315</x:v>
      </x:c>
      <x:c r="H182" s="813" t="s">
        <x:v>2010</x:v>
      </x:c>
      <x:c r="I182" s="229" t="s">
        <x:v>2976</x:v>
      </x:c>
      <x:c r="J182" s="809">
        <x:v>1161</x:v>
      </x:c>
      <x:c r="K182" s="554" t="s">
        <x:v>434</x:v>
      </x:c>
    </x:row>
    <x:row r="183" spans="1:11">
      <x:c r="A183" s="806">
        <x:v>0.59166666666666667</x:v>
      </x:c>
      <x:c r="B183" s="807" t="s">
        <x:v>4927</x:v>
      </x:c>
      <x:c r="C183" s="807" t="s">
        <x:v>6314</x:v>
      </x:c>
      <x:c r="D183" s="807" t="s">
        <x:v>7729</x:v>
      </x:c>
      <x:c r="E183" s="807" t="s">
        <x:v>5987</x:v>
      </x:c>
      <x:c r="F183" s="807" t="s">
        <x:v>8762</x:v>
      </x:c>
      <x:c r="G183" s="808" t="s">
        <x:v>4952</x:v>
      </x:c>
      <x:c r="H183" s="808" t="s">
        <x:v>4446</x:v>
      </x:c>
      <x:c r="I183" s="229" t="s">
        <x:v>2976</x:v>
      </x:c>
      <x:c r="J183" s="809">
        <x:v>140</x:v>
      </x:c>
      <x:c r="K183" s="554" t="s">
        <x:v>434</x:v>
      </x:c>
    </x:row>
    <x:row r="184" spans="1:11">
      <x:c r="A184" s="810">
        <x:v>0.74513888888888891</x:v>
      </x:c>
      <x:c r="B184" s="814">
        <x:v>611963</x:v>
      </x:c>
      <x:c r="C184" s="811" t="s">
        <x:v>5507</x:v>
      </x:c>
      <x:c r="D184" s="811" t="s">
        <x:v>7751</x:v>
      </x:c>
      <x:c r="E184" s="811" t="s">
        <x:v>433</x:v>
      </x:c>
      <x:c r="F184" s="811" t="s">
        <x:v>8511</x:v>
      </x:c>
      <x:c r="G184" s="808" t="s">
        <x:v>3087</x:v>
      </x:c>
      <x:c r="H184" s="808" t="s">
        <x:v>8357</x:v>
      </x:c>
      <x:c r="I184" s="229" t="s">
        <x:v>5008</x:v>
      </x:c>
      <x:c r="J184" s="809">
        <x:v>190</x:v>
      </x:c>
      <x:c r="K184" s="554" t="s">
        <x:v>7724</x:v>
      </x:c>
    </x:row>
    <x:row r="185" spans="1:11" ht="16.75">
      <x:c r="A185" s="815">
        <x:v>0.8125</x:v>
      </x:c>
      <x:c r="B185" s="816">
        <x:v>611964</x:v>
      </x:c>
      <x:c r="C185" s="817" t="s">
        <x:v>6314</x:v>
      </x:c>
      <x:c r="D185" s="817" t="s">
        <x:v>7751</x:v>
      </x:c>
      <x:c r="E185" s="817" t="s">
        <x:v>2935</x:v>
      </x:c>
      <x:c r="F185" s="817" t="s">
        <x:v>1721</x:v>
      </x:c>
      <x:c r="G185" s="818" t="s">
        <x:v>2867</x:v>
      </x:c>
      <x:c r="H185" s="818" t="s">
        <x:v>8315</x:v>
      </x:c>
      <x:c r="I185" s="229" t="s">
        <x:v>5008</x:v>
      </x:c>
      <x:c r="J185" s="819">
        <x:v>290</x:v>
      </x:c>
      <x:c r="K185" s="556" t="s">
        <x:v>7724</x:v>
      </x:c>
    </x:row>
    <x:row r="186" spans="1:11" s="184" customFormat="1" ht="16.75">
      <x:c r="A186" s="820" t="s">
        <x:v>3939</x:v>
      </x:c>
      <x:c r="B186" s="821" t="s">
        <x:v>3135</x:v>
      </x:c>
      <x:c r="C186" s="821" t="s">
        <x:v>6314</x:v>
      </x:c>
      <x:c r="D186" s="821" t="s">
        <x:v>7751</x:v>
      </x:c>
      <x:c r="E186" s="821" t="s">
        <x:v>5987</x:v>
      </x:c>
      <x:c r="F186" s="821" t="s">
        <x:v>8762</x:v>
      </x:c>
      <x:c r="G186" s="804" t="s">
        <x:v>7155</x:v>
      </x:c>
      <x:c r="H186" s="804" t="s">
        <x:v>5943</x:v>
      </x:c>
      <x:c r="I186" s="229" t="s">
        <x:v>2976</x:v>
      </x:c>
      <x:c r="J186" s="805">
        <x:v>140</x:v>
      </x:c>
      <x:c r="K186" s="551" t="s">
        <x:v>7724</x:v>
      </x:c>
    </x:row>
    <x:row r="187" spans="1:11">
      <x:c r="A187" s="810">
        <x:v>0.70347222222222228</x:v>
      </x:c>
      <x:c r="B187" s="814">
        <x:v>611966</x:v>
      </x:c>
      <x:c r="C187" s="811" t="s">
        <x:v>6314</x:v>
      </x:c>
      <x:c r="D187" s="811" t="s">
        <x:v>7729</x:v>
      </x:c>
      <x:c r="E187" s="811" t="s">
        <x:v>4903</x:v>
      </x:c>
      <x:c r="F187" s="811" t="s">
        <x:v>3619</x:v>
      </x:c>
      <x:c r="G187" s="808" t="s">
        <x:v>3181</x:v>
      </x:c>
      <x:c r="H187" s="808" t="s">
        <x:v>8472</x:v>
      </x:c>
      <x:c r="I187" s="230" t="s">
        <x:v>2976</x:v>
      </x:c>
      <x:c r="J187" s="809">
        <x:v>190</x:v>
      </x:c>
      <x:c r="K187" s="554" t="s">
        <x:v>434</x:v>
      </x:c>
    </x:row>
    <x:row r="188" spans="1:11">
      <x:c r="A188" s="810">
        <x:v>0.73819444444444449</x:v>
      </x:c>
      <x:c r="B188" s="811" t="s">
        <x:v>4968</x:v>
      </x:c>
      <x:c r="C188" s="811" t="s">
        <x:v>5507</x:v>
      </x:c>
      <x:c r="D188" s="811" t="s">
        <x:v>7729</x:v>
      </x:c>
      <x:c r="E188" s="811" t="s">
        <x:v>433</x:v>
      </x:c>
      <x:c r="F188" s="811" t="s">
        <x:v>8762</x:v>
      </x:c>
      <x:c r="G188" s="808" t="s">
        <x:v>7995</x:v>
      </x:c>
      <x:c r="H188" s="808" t="s">
        <x:v>8639</x:v>
      </x:c>
      <x:c r="I188" s="229" t="s">
        <x:v>5008</x:v>
      </x:c>
      <x:c r="J188" s="809">
        <x:v>190</x:v>
      </x:c>
      <x:c r="K188" s="554" t="s">
        <x:v>7724</x:v>
      </x:c>
    </x:row>
    <x:row r="189" spans="1:11">
      <x:c r="A189" s="806">
        <x:v>0.7583333333333333</x:v>
      </x:c>
      <x:c r="B189" s="807" t="s">
        <x:v>7402</x:v>
      </x:c>
      <x:c r="C189" s="807" t="s">
        <x:v>5507</x:v>
      </x:c>
      <x:c r="D189" s="807" t="s">
        <x:v>7729</x:v>
      </x:c>
      <x:c r="E189" s="807" t="s">
        <x:v>2935</x:v>
      </x:c>
      <x:c r="F189" s="807" t="s">
        <x:v>3950</x:v>
      </x:c>
      <x:c r="G189" s="808" t="s">
        <x:v>2989</x:v>
      </x:c>
      <x:c r="H189" s="808" t="s">
        <x:v>2236</x:v>
      </x:c>
      <x:c r="I189" s="230" t="s">
        <x:v>2976</x:v>
      </x:c>
      <x:c r="J189" s="809">
        <x:v>310</x:v>
      </x:c>
      <x:c r="K189" s="554" t="s">
        <x:v>7724</x:v>
      </x:c>
    </x:row>
    <x:row r="190" spans="1:11">
      <x:c r="A190" s="810">
        <x:v>0.77986111111111112</x:v>
      </x:c>
      <x:c r="B190" s="811" t="s">
        <x:v>3211</x:v>
      </x:c>
      <x:c r="C190" s="811" t="s">
        <x:v>6314</x:v>
      </x:c>
      <x:c r="D190" s="811" t="s">
        <x:v>7729</x:v>
      </x:c>
      <x:c r="E190" s="811" t="s">
        <x:v>433</x:v>
      </x:c>
      <x:c r="F190" s="811" t="s">
        <x:v>2007</x:v>
      </x:c>
      <x:c r="G190" s="808" t="s">
        <x:v>7480</x:v>
      </x:c>
      <x:c r="H190" s="808" t="s">
        <x:v>589</x:v>
      </x:c>
      <x:c r="I190" s="230" t="s">
        <x:v>2976</x:v>
      </x:c>
      <x:c r="J190" s="809">
        <x:v>160</x:v>
      </x:c>
      <x:c r="K190" s="554" t="s">
        <x:v>7724</x:v>
      </x:c>
    </x:row>
    <x:row r="191" spans="1:11">
      <x:c r="A191" s="806">
        <x:v>0.79513888888888884</x:v>
      </x:c>
      <x:c r="B191" s="822">
        <x:v>611970</x:v>
      </x:c>
      <x:c r="C191" s="807" t="s">
        <x:v>6314</x:v>
      </x:c>
      <x:c r="D191" s="807" t="s">
        <x:v>7751</x:v>
      </x:c>
      <x:c r="E191" s="807" t="s">
        <x:v>433</x:v>
      </x:c>
      <x:c r="F191" s="807" t="s">
        <x:v>5294</x:v>
      </x:c>
      <x:c r="G191" s="808" t="s">
        <x:v>2623</x:v>
      </x:c>
      <x:c r="H191" s="808" t="s">
        <x:v>5844</x:v>
      </x:c>
      <x:c r="I191" s="229" t="s">
        <x:v>5008</x:v>
      </x:c>
      <x:c r="J191" s="809">
        <x:v>369</x:v>
      </x:c>
      <x:c r="K191" s="554" t="s">
        <x:v>434</x:v>
      </x:c>
    </x:row>
    <x:row r="192" spans="1:11" s="184" customFormat="1">
      <x:c r="A192" s="806">
        <x:v>0.79861111111111116</x:v>
      </x:c>
      <x:c r="B192" s="807" t="s">
        <x:v>4915</x:v>
      </x:c>
      <x:c r="C192" s="823" t="s">
        <x:v>6314</x:v>
      </x:c>
      <x:c r="D192" s="823" t="s">
        <x:v>7752</x:v>
      </x:c>
      <x:c r="E192" s="823" t="s">
        <x:v>2935</x:v>
      </x:c>
      <x:c r="F192" s="807" t="s">
        <x:v>1255</x:v>
      </x:c>
      <x:c r="G192" s="813" t="s">
        <x:v>8617</x:v>
      </x:c>
      <x:c r="H192" s="813" t="s">
        <x:v>491</x:v>
      </x:c>
      <x:c r="I192" s="229" t="s">
        <x:v>2976</x:v>
      </x:c>
      <x:c r="J192" s="809">
        <x:v>558</x:v>
      </x:c>
      <x:c r="K192" s="554" t="s">
        <x:v>434</x:v>
      </x:c>
    </x:row>
    <x:row r="193" spans="1:11" s="184" customFormat="1">
      <x:c r="A193" s="806">
        <x:v>0.81180555555555556</x:v>
      </x:c>
      <x:c r="B193" s="807" t="s">
        <x:v>2922</x:v>
      </x:c>
      <x:c r="C193" s="807" t="s">
        <x:v>5507</x:v>
      </x:c>
      <x:c r="D193" s="807" t="s">
        <x:v>7729</x:v>
      </x:c>
      <x:c r="E193" s="807" t="s">
        <x:v>2935</x:v>
      </x:c>
      <x:c r="F193" s="807" t="s">
        <x:v>8762</x:v>
      </x:c>
      <x:c r="G193" s="808" t="s">
        <x:v>7329</x:v>
      </x:c>
      <x:c r="H193" s="808" t="s">
        <x:v>8665</x:v>
      </x:c>
      <x:c r="I193" s="229" t="s">
        <x:v>2976</x:v>
      </x:c>
      <x:c r="J193" s="809">
        <x:v>280</x:v>
      </x:c>
      <x:c r="K193" s="554" t="s">
        <x:v>7724</x:v>
      </x:c>
    </x:row>
    <x:row r="194" spans="1:11" s="184" customFormat="1">
      <x:c r="A194" s="810">
        <x:v>0.81666666666666665</x:v>
      </x:c>
      <x:c r="B194" s="811" t="s">
        <x:v>7135</x:v>
      </x:c>
      <x:c r="C194" s="811" t="s">
        <x:v>5507</x:v>
      </x:c>
      <x:c r="D194" s="811" t="s">
        <x:v>7729</x:v>
      </x:c>
      <x:c r="E194" s="811" t="s">
        <x:v>5033</x:v>
      </x:c>
      <x:c r="F194" s="811" t="s">
        <x:v>651</x:v>
      </x:c>
      <x:c r="G194" s="808" t="s">
        <x:v>7329</x:v>
      </x:c>
      <x:c r="H194" s="808" t="s">
        <x:v>8665</x:v>
      </x:c>
      <x:c r="I194" s="229" t="s">
        <x:v>5014</x:v>
      </x:c>
      <x:c r="J194" s="809">
        <x:v>270</x:v>
      </x:c>
      <x:c r="K194" s="554" t="s">
        <x:v>7724</x:v>
      </x:c>
    </x:row>
    <x:row r="195" spans="1:11">
      <x:c r="A195" s="810">
        <x:v>0.82152777777777775</x:v>
      </x:c>
      <x:c r="B195" s="814">
        <x:v>611974</x:v>
      </x:c>
      <x:c r="C195" s="812" t="s">
        <x:v>6314</x:v>
      </x:c>
      <x:c r="D195" s="812" t="s">
        <x:v>7703</x:v>
      </x:c>
      <x:c r="E195" s="812" t="s">
        <x:v>433</x:v>
      </x:c>
      <x:c r="F195" s="811" t="s">
        <x:v>1469</x:v>
      </x:c>
      <x:c r="G195" s="813" t="s">
        <x:v>7317</x:v>
      </x:c>
      <x:c r="H195" s="813" t="s">
        <x:v>2060</x:v>
      </x:c>
      <x:c r="I195" s="229" t="s">
        <x:v>5008</x:v>
      </x:c>
      <x:c r="J195" s="809">
        <x:v>468</x:v>
      </x:c>
      <x:c r="K195" s="554" t="s">
        <x:v>434</x:v>
      </x:c>
    </x:row>
    <x:row r="196" spans="1:11">
      <x:c r="A196" s="806">
        <x:v>0.87222222222222223</x:v>
      </x:c>
      <x:c r="B196" s="822">
        <x:v>611975</x:v>
      </x:c>
      <x:c r="C196" s="823" t="s">
        <x:v>6314</x:v>
      </x:c>
      <x:c r="D196" s="823" t="s">
        <x:v>7752</x:v>
      </x:c>
      <x:c r="E196" s="823" t="s">
        <x:v>2935</x:v>
      </x:c>
      <x:c r="F196" s="807" t="s">
        <x:v>5598</x:v>
      </x:c>
      <x:c r="G196" s="813" t="s">
        <x:v>2974</x:v>
      </x:c>
      <x:c r="H196" s="813" t="s">
        <x:v>4448</x:v>
      </x:c>
      <x:c r="I196" s="229" t="s">
        <x:v>5008</x:v>
      </x:c>
      <x:c r="J196" s="809">
        <x:v>396</x:v>
      </x:c>
      <x:c r="K196" s="554" t="s">
        <x:v>434</x:v>
      </x:c>
    </x:row>
    <x:row r="197" spans="1:11">
      <x:c r="A197" s="810">
        <x:v>0.88263888888888886</x:v>
      </x:c>
      <x:c r="B197" s="814">
        <x:v>611976</x:v>
      </x:c>
      <x:c r="C197" s="812" t="s">
        <x:v>6314</x:v>
      </x:c>
      <x:c r="D197" s="812" t="s">
        <x:v>7729</x:v>
      </x:c>
      <x:c r="E197" s="812" t="s">
        <x:v>2935</x:v>
      </x:c>
      <x:c r="F197" s="811" t="s">
        <x:v>7910</x:v>
      </x:c>
      <x:c r="G197" s="813" t="s">
        <x:v>5018</x:v>
      </x:c>
      <x:c r="H197" s="813" t="s">
        <x:v>8432</x:v>
      </x:c>
      <x:c r="I197" s="229" t="s">
        <x:v>5008</x:v>
      </x:c>
      <x:c r="J197" s="809">
        <x:v>603</x:v>
      </x:c>
      <x:c r="K197" s="554" t="s">
        <x:v>434</x:v>
      </x:c>
    </x:row>
    <x:row r="198" spans="1:11" s="184" customFormat="1">
      <x:c r="A198" s="810">
        <x:v>0.88402777777777775</x:v>
      </x:c>
      <x:c r="B198" s="814">
        <x:v>611977</x:v>
      </x:c>
      <x:c r="C198" s="811"/>
      <x:c r="D198" s="811"/>
      <x:c r="E198" s="811"/>
      <x:c r="F198" s="811"/>
      <x:c r="G198" s="808" t="s">
        <x:v>8156</x:v>
      </x:c>
      <x:c r="H198" s="808" t="s">
        <x:v>8303</x:v>
      </x:c>
      <x:c r="I198" s="229" t="s">
        <x:v>5014</x:v>
      </x:c>
      <x:c r="J198" s="809">
        <x:v>170</x:v>
      </x:c>
      <x:c r="K198" s="554" t="s">
        <x:v>7724</x:v>
      </x:c>
    </x:row>
    <x:row r="199" spans="1:11" s="184" customFormat="1">
      <x:c r="A199" s="810">
        <x:v>0.91527777777777775</x:v>
      </x:c>
      <x:c r="B199" s="814">
        <x:v>611978</x:v>
      </x:c>
      <x:c r="C199" s="811"/>
      <x:c r="D199" s="811"/>
      <x:c r="E199" s="811"/>
      <x:c r="F199" s="811"/>
      <x:c r="G199" s="808" t="s">
        <x:v>3177</x:v>
      </x:c>
      <x:c r="H199" s="808" t="s">
        <x:v>8785</x:v>
      </x:c>
      <x:c r="I199" s="229" t="s">
        <x:v>5014</x:v>
      </x:c>
      <x:c r="J199" s="809">
        <x:v>170</x:v>
      </x:c>
      <x:c r="K199" s="554" t="s">
        <x:v>7724</x:v>
      </x:c>
    </x:row>
    <x:row r="200" spans="1:11">
      <x:c r="A200" s="806">
        <x:v>0.95208333333333328</x:v>
      </x:c>
      <x:c r="B200" s="822">
        <x:v>611979</x:v>
      </x:c>
      <x:c r="C200" s="807" t="s">
        <x:v>6314</x:v>
      </x:c>
      <x:c r="D200" s="807" t="s">
        <x:v>7729</x:v>
      </x:c>
      <x:c r="E200" s="807" t="s">
        <x:v>2935</x:v>
      </x:c>
      <x:c r="F200" s="807" t="s">
        <x:v>1720</x:v>
      </x:c>
      <x:c r="G200" s="808"/>
      <x:c r="H200" s="808"/>
      <x:c r="I200" s="229" t="s">
        <x:v>5008</x:v>
      </x:c>
      <x:c r="J200" s="809">
        <x:v>238</x:v>
      </x:c>
      <x:c r="K200" s="554" t="s">
        <x:v>434</x:v>
      </x:c>
    </x:row>
    <x:row r="201" spans="1:11">
      <x:c r="A201" s="810">
        <x:v>0.97499999999999998</x:v>
      </x:c>
      <x:c r="B201" s="814">
        <x:v>611980</x:v>
      </x:c>
      <x:c r="C201" s="811" t="s">
        <x:v>6314</x:v>
      </x:c>
      <x:c r="D201" s="811" t="s">
        <x:v>7751</x:v>
      </x:c>
      <x:c r="E201" s="811" t="s">
        <x:v>2935</x:v>
      </x:c>
      <x:c r="F201" s="811" t="s">
        <x:v>1536</x:v>
      </x:c>
      <x:c r="G201" s="808" t="s">
        <x:v>2619</x:v>
      </x:c>
      <x:c r="H201" s="808" t="s">
        <x:v>5700</x:v>
      </x:c>
      <x:c r="I201" s="229" t="s">
        <x:v>5008</x:v>
      </x:c>
      <x:c r="J201" s="809">
        <x:v>279</x:v>
      </x:c>
      <x:c r="K201" s="554" t="s">
        <x:v>434</x:v>
      </x:c>
    </x:row>
    <x:row r="202" spans="1:11" ht="16.75">
      <x:c r="A202" s="815">
        <x:v>0.97569444444444442</x:v>
      </x:c>
      <x:c r="B202" s="816">
        <x:v>611981</x:v>
      </x:c>
      <x:c r="C202" s="817" t="s">
        <x:v>6314</x:v>
      </x:c>
      <x:c r="D202" s="817" t="s">
        <x:v>7751</x:v>
      </x:c>
      <x:c r="E202" s="817" t="s">
        <x:v>2935</x:v>
      </x:c>
      <x:c r="F202" s="817" t="s">
        <x:v>1538</x:v>
      </x:c>
      <x:c r="G202" s="818" t="s">
        <x:v>6995</x:v>
      </x:c>
      <x:c r="H202" s="818" t="s">
        <x:v>5692</x:v>
      </x:c>
      <x:c r="I202" s="229" t="s">
        <x:v>5008</x:v>
      </x:c>
      <x:c r="J202" s="819">
        <x:v>369</x:v>
      </x:c>
      <x:c r="K202" s="556" t="s">
        <x:v>434</x:v>
      </x:c>
    </x:row>
    <x:row r="203" spans="1:11" ht="16.75">
      <x:c r="A203" s="802" t="s">
        <x:v>3510</x:v>
      </x:c>
      <x:c r="B203" s="803" t="s">
        <x:v>7032</x:v>
      </x:c>
      <x:c r="C203" s="803" t="s">
        <x:v>6314</x:v>
      </x:c>
      <x:c r="D203" s="803" t="s">
        <x:v>7752</x:v>
      </x:c>
      <x:c r="E203" s="803" t="s">
        <x:v>5033</x:v>
      </x:c>
      <x:c r="F203" s="803" t="s">
        <x:v>1246</x:v>
      </x:c>
      <x:c r="G203" s="804" t="s">
        <x:v>3169</x:v>
      </x:c>
      <x:c r="H203" s="804" t="s">
        <x:v>4363</x:v>
      </x:c>
      <x:c r="I203" s="230" t="s">
        <x:v>2976</x:v>
      </x:c>
      <x:c r="J203" s="805">
        <x:v>430</x:v>
      </x:c>
      <x:c r="K203" s="551" t="s">
        <x:v>7724</x:v>
      </x:c>
    </x:row>
    <x:row r="204" spans="1:11">
      <x:c r="A204" s="824" t="s">
        <x:v>5285</x:v>
      </x:c>
      <x:c r="B204" s="807" t="s">
        <x:v>2899</x:v>
      </x:c>
      <x:c r="C204" s="807" t="s">
        <x:v>5507</x:v>
      </x:c>
      <x:c r="D204" s="807" t="s">
        <x:v>7751</x:v>
      </x:c>
      <x:c r="E204" s="807" t="s">
        <x:v>5033</x:v>
      </x:c>
      <x:c r="F204" s="807" t="s">
        <x:v>8762</x:v>
      </x:c>
      <x:c r="G204" s="808" t="s">
        <x:v>3123</x:v>
      </x:c>
      <x:c r="H204" s="808" t="s">
        <x:v>8813</x:v>
      </x:c>
      <x:c r="I204" s="230" t="s">
        <x:v>2976</x:v>
      </x:c>
      <x:c r="J204" s="809">
        <x:v>290</x:v>
      </x:c>
      <x:c r="K204" s="554" t="s">
        <x:v>7724</x:v>
      </x:c>
    </x:row>
    <x:row r="205" spans="1:11" s="184" customFormat="1">
      <x:c r="A205" s="825" t="s">
        <x:v>5323</x:v>
      </x:c>
      <x:c r="B205" s="811" t="s">
        <x:v>4991</x:v>
      </x:c>
      <x:c r="C205" s="811" t="s">
        <x:v>6314</x:v>
      </x:c>
      <x:c r="D205" s="811" t="s">
        <x:v>7752</x:v>
      </x:c>
      <x:c r="E205" s="811" t="s">
        <x:v>4903</x:v>
      </x:c>
      <x:c r="F205" s="811" t="s">
        <x:v>8762</x:v>
      </x:c>
      <x:c r="G205" s="808" t="s">
        <x:v>7151</x:v>
      </x:c>
      <x:c r="H205" s="808" t="s">
        <x:v>2175</x:v>
      </x:c>
      <x:c r="I205" s="229" t="s">
        <x:v>2976</x:v>
      </x:c>
      <x:c r="J205" s="809">
        <x:v>150</x:v>
      </x:c>
      <x:c r="K205" s="554" t="s">
        <x:v>7724</x:v>
      </x:c>
    </x:row>
    <x:row r="206" spans="1:11" s="184" customFormat="1">
      <x:c r="A206" s="824" t="s">
        <x:v>5344</x:v>
      </x:c>
      <x:c r="B206" s="807" t="s">
        <x:v>7103</x:v>
      </x:c>
      <x:c r="C206" s="807" t="s">
        <x:v>6314</x:v>
      </x:c>
      <x:c r="D206" s="807" t="s">
        <x:v>7752</x:v>
      </x:c>
      <x:c r="E206" s="807" t="s">
        <x:v>5033</x:v>
      </x:c>
      <x:c r="F206" s="807" t="s">
        <x:v>541</x:v>
      </x:c>
      <x:c r="G206" s="808" t="s">
        <x:v>1490</x:v>
      </x:c>
      <x:c r="H206" s="808" t="s">
        <x:v>8708</x:v>
      </x:c>
      <x:c r="I206" s="229" t="s">
        <x:v>2976</x:v>
      </x:c>
      <x:c r="J206" s="809">
        <x:v>225</x:v>
      </x:c>
      <x:c r="K206" s="554" t="s">
        <x:v>434</x:v>
      </x:c>
    </x:row>
    <x:row r="207" spans="1:11">
      <x:c r="A207" s="825" t="s">
        <x:v>3675</x:v>
      </x:c>
      <x:c r="B207" s="814">
        <x:v>611986</x:v>
      </x:c>
      <x:c r="C207" s="811" t="s">
        <x:v>6314</x:v>
      </x:c>
      <x:c r="D207" s="811" t="s">
        <x:v>7729</x:v>
      </x:c>
      <x:c r="E207" s="807" t="s">
        <x:v>5033</x:v>
      </x:c>
      <x:c r="F207" s="811" t="s">
        <x:v>1419</x:v>
      </x:c>
      <x:c r="G207" s="808" t="s">
        <x:v>7217</x:v>
      </x:c>
      <x:c r="H207" s="808" t="s">
        <x:v>4218</x:v>
      </x:c>
      <x:c r="I207" s="229" t="s">
        <x:v>5008</x:v>
      </x:c>
      <x:c r="J207" s="809">
        <x:v>330</x:v>
      </x:c>
      <x:c r="K207" s="554" t="s">
        <x:v>7724</x:v>
      </x:c>
    </x:row>
    <x:row r="208" spans="1:11">
      <x:c r="A208" s="824" t="s">
        <x:v>5284</x:v>
      </x:c>
      <x:c r="B208" s="807" t="s">
        <x:v>7989</x:v>
      </x:c>
      <x:c r="C208" s="807" t="s">
        <x:v>6314</x:v>
      </x:c>
      <x:c r="D208" s="807" t="s">
        <x:v>7729</x:v>
      </x:c>
      <x:c r="E208" s="807" t="s">
        <x:v>5033</x:v>
      </x:c>
      <x:c r="F208" s="807" t="s">
        <x:v>7937</x:v>
      </x:c>
      <x:c r="G208" s="808" t="s">
        <x:v>5257</x:v>
      </x:c>
      <x:c r="H208" s="808" t="s">
        <x:v>8354</x:v>
      </x:c>
      <x:c r="I208" s="230" t="s">
        <x:v>2976</x:v>
      </x:c>
      <x:c r="J208" s="809">
        <x:v>215</x:v>
      </x:c>
      <x:c r="K208" s="554" t="s">
        <x:v>7724</x:v>
      </x:c>
    </x:row>
    <x:row r="209" spans="1:11" s="184" customFormat="1">
      <x:c r="A209" s="824" t="s">
        <x:v>5532</x:v>
      </x:c>
      <x:c r="B209" s="807">
        <x:v>11988</x:v>
      </x:c>
      <x:c r="C209" s="807"/>
      <x:c r="D209" s="807"/>
      <x:c r="E209" s="807"/>
      <x:c r="F209" s="807"/>
      <x:c r="G209" s="808" t="s">
        <x:v>3177</x:v>
      </x:c>
      <x:c r="H209" s="808" t="s">
        <x:v>8785</x:v>
      </x:c>
      <x:c r="I209" s="229" t="s">
        <x:v>5014</x:v>
      </x:c>
      <x:c r="J209" s="809">
        <x:v>10</x:v>
      </x:c>
      <x:c r="K209" s="554" t="s">
        <x:v>434</x:v>
      </x:c>
    </x:row>
    <x:row r="210" spans="1:11">
      <x:c r="A210" s="825" t="s">
        <x:v>4054</x:v>
      </x:c>
      <x:c r="B210" s="811" t="s">
        <x:v>3139</x:v>
      </x:c>
      <x:c r="C210" s="811" t="s">
        <x:v>6314</x:v>
      </x:c>
      <x:c r="D210" s="811" t="s">
        <x:v>7751</x:v>
      </x:c>
      <x:c r="E210" s="811" t="s">
        <x:v>2935</x:v>
      </x:c>
      <x:c r="F210" s="811" t="s">
        <x:v>572</x:v>
      </x:c>
      <x:c r="G210" s="808" t="s">
        <x:v>7159</x:v>
      </x:c>
      <x:c r="H210" s="808" t="s">
        <x:v>4399</x:v>
      </x:c>
      <x:c r="I210" s="230" t="s">
        <x:v>2976</x:v>
      </x:c>
      <x:c r="J210" s="809">
        <x:v>360</x:v>
      </x:c>
      <x:c r="K210" s="554" t="s">
        <x:v>7724</x:v>
      </x:c>
    </x:row>
    <x:row r="211" spans="1:11">
      <x:c r="A211" s="824" t="s">
        <x:v>5439</x:v>
      </x:c>
      <x:c r="B211" s="822">
        <x:v>611990</x:v>
      </x:c>
      <x:c r="C211" s="807" t="s">
        <x:v>6314</x:v>
      </x:c>
      <x:c r="D211" s="807" t="s">
        <x:v>7729</x:v>
      </x:c>
      <x:c r="E211" s="807" t="s">
        <x:v>433</x:v>
      </x:c>
      <x:c r="F211" s="807" t="s">
        <x:v>1118</x:v>
      </x:c>
      <x:c r="G211" s="808" t="s">
        <x:v>7089</x:v>
      </x:c>
      <x:c r="H211" s="808" t="s">
        <x:v>4151</x:v>
      </x:c>
      <x:c r="I211" s="229" t="s">
        <x:v>5008</x:v>
      </x:c>
      <x:c r="J211" s="809">
        <x:v>300</x:v>
      </x:c>
      <x:c r="K211" s="554" t="s">
        <x:v>7724</x:v>
      </x:c>
    </x:row>
    <x:row r="212" spans="1:11">
      <x:c r="A212" s="825" t="s">
        <x:v>3507</x:v>
      </x:c>
      <x:c r="B212" s="814">
        <x:v>611991</x:v>
      </x:c>
      <x:c r="C212" s="811" t="s">
        <x:v>6314</x:v>
      </x:c>
      <x:c r="D212" s="811" t="s">
        <x:v>7751</x:v>
      </x:c>
      <x:c r="E212" s="811" t="s">
        <x:v>2935</x:v>
      </x:c>
      <x:c r="F212" s="811" t="s">
        <x:v>7910</x:v>
      </x:c>
      <x:c r="G212" s="808" t="s">
        <x:v>7474</x:v>
      </x:c>
      <x:c r="H212" s="808" t="s">
        <x:v>2168</x:v>
      </x:c>
      <x:c r="I212" s="229" t="s">
        <x:v>5008</x:v>
      </x:c>
      <x:c r="J212" s="809">
        <x:v>150</x:v>
      </x:c>
      <x:c r="K212" s="554" t="s">
        <x:v>7724</x:v>
      </x:c>
    </x:row>
    <x:row r="213" spans="1:11">
      <x:c r="A213" s="824" t="s">
        <x:v>5329</x:v>
      </x:c>
      <x:c r="B213" s="807" t="s">
        <x:v>2892</x:v>
      </x:c>
      <x:c r="C213" s="807" t="s">
        <x:v>6314</x:v>
      </x:c>
      <x:c r="D213" s="807" t="s">
        <x:v>7729</x:v>
      </x:c>
      <x:c r="E213" s="807" t="s">
        <x:v>5033</x:v>
      </x:c>
      <x:c r="F213" s="807" t="s">
        <x:v>8505</x:v>
      </x:c>
      <x:c r="G213" s="808" t="s">
        <x:v>7406</x:v>
      </x:c>
      <x:c r="H213" s="808" t="s">
        <x:v>2270</x:v>
      </x:c>
      <x:c r="I213" s="230" t="s">
        <x:v>2976</x:v>
      </x:c>
      <x:c r="J213" s="809">
        <x:v>130</x:v>
      </x:c>
      <x:c r="K213" s="554" t="s">
        <x:v>434</x:v>
      </x:c>
    </x:row>
    <x:row r="214" spans="1:11">
      <x:c r="A214" s="825" t="s">
        <x:v>5333</x:v>
      </x:c>
      <x:c r="B214" s="811" t="s">
        <x:v>4886</x:v>
      </x:c>
      <x:c r="C214" s="811" t="s">
        <x:v>6314</x:v>
      </x:c>
      <x:c r="D214" s="811" t="s">
        <x:v>7752</x:v>
      </x:c>
      <x:c r="E214" s="811" t="s">
        <x:v>433</x:v>
      </x:c>
      <x:c r="F214" s="811" t="s">
        <x:v>8762</x:v>
      </x:c>
      <x:c r="G214" s="808" t="s">
        <x:v>8459</x:v>
      </x:c>
      <x:c r="H214" s="808" t="s">
        <x:v>8693</x:v>
      </x:c>
      <x:c r="I214" s="230" t="s">
        <x:v>2976</x:v>
      </x:c>
      <x:c r="J214" s="809">
        <x:v>140</x:v>
      </x:c>
      <x:c r="K214" s="554" t="s">
        <x:v>434</x:v>
      </x:c>
    </x:row>
    <x:row r="215" spans="1:11">
      <x:c r="A215" s="824" t="s">
        <x:v>3948</x:v>
      </x:c>
      <x:c r="B215" s="807" t="s">
        <x:v>7456</x:v>
      </x:c>
      <x:c r="C215" s="807" t="s">
        <x:v>6314</x:v>
      </x:c>
      <x:c r="D215" s="807" t="s">
        <x:v>7752</x:v>
      </x:c>
      <x:c r="E215" s="807" t="s">
        <x:v>5033</x:v>
      </x:c>
      <x:c r="F215" s="807" t="s">
        <x:v>7915</x:v>
      </x:c>
      <x:c r="G215" s="826" t="s">
        <x:v>7766</x:v>
      </x:c>
      <x:c r="H215" s="826" t="s">
        <x:v>7766</x:v>
      </x:c>
      <x:c r="I215" s="230" t="s">
        <x:v>2976</x:v>
      </x:c>
      <x:c r="J215" s="809">
        <x:v>160</x:v>
      </x:c>
      <x:c r="K215" s="554" t="s">
        <x:v>7724</x:v>
      </x:c>
    </x:row>
    <x:row r="216" spans="1:11" s="184" customFormat="1">
      <x:c r="A216" s="824" t="s">
        <x:v>4000</x:v>
      </x:c>
      <x:c r="B216" s="807" t="s">
        <x:v>3097</x:v>
      </x:c>
      <x:c r="C216" s="807" t="s">
        <x:v>6314</x:v>
      </x:c>
      <x:c r="D216" s="807" t="s">
        <x:v>7729</x:v>
      </x:c>
      <x:c r="E216" s="807" t="s">
        <x:v>2935</x:v>
      </x:c>
      <x:c r="F216" s="807" t="s">
        <x:v>8762</x:v>
      </x:c>
      <x:c r="G216" s="813" t="s">
        <x:v>6995</x:v>
      </x:c>
      <x:c r="H216" s="813" t="s">
        <x:v>2295</x:v>
      </x:c>
      <x:c r="I216" s="229" t="s">
        <x:v>2976</x:v>
      </x:c>
      <x:c r="J216" s="809">
        <x:v>310</x:v>
      </x:c>
      <x:c r="K216" s="554" t="s">
        <x:v>7724</x:v>
      </x:c>
    </x:row>
    <x:row r="217" spans="1:11">
      <x:c r="A217" s="825" t="s">
        <x:v>5360</x:v>
      </x:c>
      <x:c r="B217" s="814">
        <x:v>611996</x:v>
      </x:c>
      <x:c r="C217" s="811" t="s">
        <x:v>5507</x:v>
      </x:c>
      <x:c r="D217" s="811" t="s">
        <x:v>7752</x:v>
      </x:c>
      <x:c r="E217" s="811" t="s">
        <x:v>433</x:v>
      </x:c>
      <x:c r="F217" s="811" t="s">
        <x:v>7910</x:v>
      </x:c>
      <x:c r="G217" s="813" t="s">
        <x:v>6995</x:v>
      </x:c>
      <x:c r="H217" s="813" t="s">
        <x:v>2295</x:v>
      </x:c>
      <x:c r="I217" s="229" t="s">
        <x:v>5008</x:v>
      </x:c>
      <x:c r="J217" s="809">
        <x:v>220</x:v>
      </x:c>
      <x:c r="K217" s="554" t="s">
        <x:v>7724</x:v>
      </x:c>
    </x:row>
    <x:row r="218" spans="1:11">
      <x:c r="A218" s="825" t="s">
        <x:v>3917</x:v>
      </x:c>
      <x:c r="B218" s="814">
        <x:v>611997</x:v>
      </x:c>
      <x:c r="C218" s="811" t="s">
        <x:v>6314</x:v>
      </x:c>
      <x:c r="D218" s="811" t="s">
        <x:v>7751</x:v>
      </x:c>
      <x:c r="E218" s="811" t="s">
        <x:v>2935</x:v>
      </x:c>
      <x:c r="F218" s="811" t="s">
        <x:v>7912</x:v>
      </x:c>
      <x:c r="G218" s="826" t="s">
        <x:v>7766</x:v>
      </x:c>
      <x:c r="H218" s="826" t="s">
        <x:v>7766</x:v>
      </x:c>
      <x:c r="I218" s="230" t="s">
        <x:v>5008</x:v>
      </x:c>
      <x:c r="J218" s="809">
        <x:v>240</x:v>
      </x:c>
      <x:c r="K218" s="554" t="s">
        <x:v>7724</x:v>
      </x:c>
    </x:row>
    <x:row r="219" spans="1:11" s="184" customFormat="1">
      <x:c r="A219" s="825" t="s">
        <x:v>3570</x:v>
      </x:c>
      <x:c r="B219" s="811" t="s">
        <x:v>7010</x:v>
      </x:c>
      <x:c r="C219" s="811" t="s">
        <x:v>6314</x:v>
      </x:c>
      <x:c r="D219" s="811" t="s">
        <x:v>7729</x:v>
      </x:c>
      <x:c r="E219" s="811" t="s">
        <x:v>5033</x:v>
      </x:c>
      <x:c r="F219" s="811" t="s">
        <x:v>672</x:v>
      </x:c>
      <x:c r="G219" s="808" t="s">
        <x:v>6982</x:v>
      </x:c>
      <x:c r="H219" s="808" t="s">
        <x:v>2254</x:v>
      </x:c>
      <x:c r="I219" s="229" t="s">
        <x:v>2976</x:v>
      </x:c>
      <x:c r="J219" s="809">
        <x:v>280</x:v>
      </x:c>
      <x:c r="K219" s="554" t="s">
        <x:v>434</x:v>
      </x:c>
    </x:row>
    <x:row r="220" spans="1:11" s="184" customFormat="1">
      <x:c r="A220" s="825" t="s">
        <x:v>3532</x:v>
      </x:c>
      <x:c r="B220" s="811">
        <x:v>11999</x:v>
      </x:c>
      <x:c r="C220" s="811"/>
      <x:c r="D220" s="811"/>
      <x:c r="E220" s="811"/>
      <x:c r="F220" s="811"/>
      <x:c r="G220" s="826" t="s">
        <x:v>7766</x:v>
      </x:c>
      <x:c r="H220" s="826" t="s">
        <x:v>7766</x:v>
      </x:c>
      <x:c r="I220" s="229" t="s">
        <x:v>5014</x:v>
      </x:c>
      <x:c r="J220" s="809">
        <x:v>600</x:v>
      </x:c>
      <x:c r="K220" s="554" t="s">
        <x:v>434</x:v>
      </x:c>
    </x:row>
    <x:row r="221" spans="1:11">
      <x:c r="A221" s="824" t="s">
        <x:v>5473</x:v>
      </x:c>
      <x:c r="B221" s="807" t="s">
        <x:v>6990</x:v>
      </x:c>
      <x:c r="C221" s="807" t="s">
        <x:v>5507</x:v>
      </x:c>
      <x:c r="D221" s="807" t="s">
        <x:v>7729</x:v>
      </x:c>
      <x:c r="E221" s="807" t="s">
        <x:v>433</x:v>
      </x:c>
      <x:c r="F221" s="807" t="s">
        <x:v>8762</x:v>
      </x:c>
      <x:c r="G221" s="808" t="s">
        <x:v>2907</x:v>
      </x:c>
      <x:c r="H221" s="808" t="s">
        <x:v>4171</x:v>
      </x:c>
      <x:c r="I221" s="230" t="s">
        <x:v>2976</x:v>
      </x:c>
      <x:c r="J221" s="809">
        <x:v>300</x:v>
      </x:c>
      <x:c r="K221" s="554" t="s">
        <x:v>7724</x:v>
      </x:c>
    </x:row>
    <x:row r="222" spans="1:11" s="184" customFormat="1">
      <x:c r="A222" s="825" t="s">
        <x:v>4025</x:v>
      </x:c>
      <x:c r="B222" s="814">
        <x:v>612001</x:v>
      </x:c>
      <x:c r="C222" s="811" t="s">
        <x:v>5507</x:v>
      </x:c>
      <x:c r="D222" s="811" t="s">
        <x:v>7729</x:v>
      </x:c>
      <x:c r="E222" s="811" t="s">
        <x:v>2935</x:v>
      </x:c>
      <x:c r="F222" s="811" t="s">
        <x:v>1115</x:v>
      </x:c>
      <x:c r="G222" s="808" t="s">
        <x:v>5358</x:v>
      </x:c>
      <x:c r="H222" s="808"/>
      <x:c r="I222" s="229" t="s">
        <x:v>5008</x:v>
      </x:c>
      <x:c r="J222" s="809">
        <x:v>360</x:v>
      </x:c>
      <x:c r="K222" s="554" t="s">
        <x:v>434</x:v>
      </x:c>
    </x:row>
    <x:row r="223" spans="1:11">
      <x:c r="A223" s="825" t="s">
        <x:v>3989</x:v>
      </x:c>
      <x:c r="B223" s="811" t="s">
        <x:v>7139</x:v>
      </x:c>
      <x:c r="C223" s="811" t="s">
        <x:v>6314</x:v>
      </x:c>
      <x:c r="D223" s="811" t="s">
        <x:v>7729</x:v>
      </x:c>
      <x:c r="E223" s="811" t="s">
        <x:v>5033</x:v>
      </x:c>
      <x:c r="F223" s="811" t="s">
        <x:v>2458</x:v>
      </x:c>
      <x:c r="G223" s="808" t="s">
        <x:v>7148</x:v>
      </x:c>
      <x:c r="H223" s="808" t="s">
        <x:v>2166</x:v>
      </x:c>
      <x:c r="I223" s="230" t="s">
        <x:v>5014</x:v>
      </x:c>
      <x:c r="J223" s="809">
        <x:v>150</x:v>
      </x:c>
      <x:c r="K223" s="554" t="s">
        <x:v>7724</x:v>
      </x:c>
    </x:row>
    <x:row r="224" spans="1:11">
      <x:c r="A224" s="824" t="s">
        <x:v>5346</x:v>
      </x:c>
      <x:c r="B224" s="822">
        <x:v>612003</x:v>
      </x:c>
      <x:c r="C224" s="807" t="s">
        <x:v>6314</x:v>
      </x:c>
      <x:c r="D224" s="807" t="s">
        <x:v>7752</x:v>
      </x:c>
      <x:c r="E224" s="807" t="s">
        <x:v>2935</x:v>
      </x:c>
      <x:c r="F224" s="807" t="s">
        <x:v>8559</x:v>
      </x:c>
      <x:c r="G224" s="808" t="s">
        <x:v>3099</x:v>
      </x:c>
      <x:c r="H224" s="808" t="s">
        <x:v>2097</x:v>
      </x:c>
      <x:c r="I224" s="229" t="s">
        <x:v>5008</x:v>
      </x:c>
      <x:c r="J224" s="809">
        <x:v>380</x:v>
      </x:c>
      <x:c r="K224" s="554" t="s">
        <x:v>7724</x:v>
      </x:c>
    </x:row>
    <x:row r="225" spans="1:11" ht="16.75">
      <x:c r="A225" s="827" t="s">
        <x:v>5494</x:v>
      </x:c>
      <x:c r="B225" s="828">
        <x:v>612004</x:v>
      </x:c>
      <x:c r="C225" s="829" t="s">
        <x:v>5507</x:v>
      </x:c>
      <x:c r="D225" s="829" t="s">
        <x:v>7729</x:v>
      </x:c>
      <x:c r="E225" s="829" t="s">
        <x:v>433</x:v>
      </x:c>
      <x:c r="F225" s="829" t="s">
        <x:v>16</x:v>
      </x:c>
      <x:c r="G225" s="818" t="s">
        <x:v>2605</x:v>
      </x:c>
      <x:c r="H225" s="818" t="s">
        <x:v>4309</x:v>
      </x:c>
      <x:c r="I225" s="229" t="s">
        <x:v>5008</x:v>
      </x:c>
      <x:c r="J225" s="819">
        <x:v>150</x:v>
      </x:c>
      <x:c r="K225" s="556" t="s">
        <x:v>434</x:v>
      </x:c>
    </x:row>
    <x:row r="226" spans="1:11" ht="16.75">
      <x:c r="A226" s="820" t="s">
        <x:v>3611</x:v>
      </x:c>
      <x:c r="B226" s="821" t="s">
        <x:v>7449</x:v>
      </x:c>
      <x:c r="C226" s="821" t="s">
        <x:v>5507</x:v>
      </x:c>
      <x:c r="D226" s="821" t="s">
        <x:v>7729</x:v>
      </x:c>
      <x:c r="E226" s="821" t="s">
        <x:v>433</x:v>
      </x:c>
      <x:c r="F226" s="821" t="s">
        <x:v>672</x:v>
      </x:c>
      <x:c r="G226" s="804" t="s">
        <x:v>7044</x:v>
      </x:c>
      <x:c r="H226" s="804" t="s">
        <x:v>8421</x:v>
      </x:c>
      <x:c r="I226" s="230" t="s">
        <x:v>2976</x:v>
      </x:c>
      <x:c r="J226" s="805">
        <x:v>380</x:v>
      </x:c>
      <x:c r="K226" s="551" t="s">
        <x:v>434</x:v>
      </x:c>
    </x:row>
    <x:row r="227" spans="1:11">
      <x:c r="A227" s="824" t="s">
        <x:v>3587</x:v>
      </x:c>
      <x:c r="B227" s="822">
        <x:v>612006</x:v>
      </x:c>
      <x:c r="C227" s="807" t="s">
        <x:v>6314</x:v>
      </x:c>
      <x:c r="D227" s="807" t="s">
        <x:v>7751</x:v>
      </x:c>
      <x:c r="E227" s="807" t="s">
        <x:v>433</x:v>
      </x:c>
      <x:c r="F227" s="807" t="s">
        <x:v>8523</x:v>
      </x:c>
      <x:c r="G227" s="808" t="s">
        <x:v>7210</x:v>
      </x:c>
      <x:c r="H227" s="808" t="s">
        <x:v>2137</x:v>
      </x:c>
      <x:c r="I227" s="229" t="s">
        <x:v>5008</x:v>
      </x:c>
      <x:c r="J227" s="809">
        <x:v>95</x:v>
      </x:c>
      <x:c r="K227" s="554" t="s">
        <x:v>7724</x:v>
      </x:c>
    </x:row>
    <x:row r="228" spans="1:11">
      <x:c r="A228" s="825" t="s">
        <x:v>3603</x:v>
      </x:c>
      <x:c r="B228" s="811" t="s">
        <x:v>4897</x:v>
      </x:c>
      <x:c r="C228" s="811" t="s">
        <x:v>6314</x:v>
      </x:c>
      <x:c r="D228" s="811" t="s">
        <x:v>7729</x:v>
      </x:c>
      <x:c r="E228" s="811" t="s">
        <x:v>5033</x:v>
      </x:c>
      <x:c r="F228" s="830"/>
      <x:c r="G228" s="808" t="s">
        <x:v>4960</x:v>
      </x:c>
      <x:c r="H228" s="808" t="s">
        <x:v>5673</x:v>
      </x:c>
      <x:c r="I228" s="230" t="s">
        <x:v>5014</x:v>
      </x:c>
      <x:c r="J228" s="809">
        <x:v>150</x:v>
      </x:c>
      <x:c r="K228" s="554" t="s">
        <x:v>7724</x:v>
      </x:c>
    </x:row>
    <x:row r="229" spans="1:11" s="184" customFormat="1">
      <x:c r="A229" s="825" t="s">
        <x:v>3913</x:v>
      </x:c>
      <x:c r="B229" s="811" t="s">
        <x:v>4894</x:v>
      </x:c>
      <x:c r="C229" s="811"/>
      <x:c r="D229" s="811"/>
      <x:c r="E229" s="811"/>
      <x:c r="F229" s="830"/>
      <x:c r="G229" s="808" t="s">
        <x:v>2653</x:v>
      </x:c>
      <x:c r="H229" s="808" t="s">
        <x:v>8642</x:v>
      </x:c>
      <x:c r="I229" s="229" t="s">
        <x:v>5014</x:v>
      </x:c>
      <x:c r="J229" s="809">
        <x:v>250</x:v>
      </x:c>
      <x:c r="K229" s="554" t="s">
        <x:v>7724</x:v>
      </x:c>
    </x:row>
    <x:row r="230" spans="1:11">
      <x:c r="A230" s="824" t="s">
        <x:v>5475</x:v>
      </x:c>
      <x:c r="B230" s="822">
        <x:v>612009</x:v>
      </x:c>
      <x:c r="C230" s="807" t="s">
        <x:v>6314</x:v>
      </x:c>
      <x:c r="D230" s="807" t="s">
        <x:v>7751</x:v>
      </x:c>
      <x:c r="E230" s="807" t="s">
        <x:v>2935</x:v>
      </x:c>
      <x:c r="F230" s="807" t="s">
        <x:v>1514</x:v>
      </x:c>
      <x:c r="G230" s="808" t="s">
        <x:v>2943</x:v>
      </x:c>
      <x:c r="H230" s="808" t="s">
        <x:v>4390</x:v>
      </x:c>
      <x:c r="I230" s="229" t="s">
        <x:v>5008</x:v>
      </x:c>
      <x:c r="J230" s="809">
        <x:v>150</x:v>
      </x:c>
      <x:c r="K230" s="554" t="s">
        <x:v>7724</x:v>
      </x:c>
    </x:row>
    <x:row r="231" spans="1:11">
      <x:c r="A231" s="825" t="s">
        <x:v>3566</x:v>
      </x:c>
      <x:c r="B231" s="814">
        <x:v>612010</x:v>
      </x:c>
      <x:c r="C231" s="811" t="s">
        <x:v>6314</x:v>
      </x:c>
      <x:c r="D231" s="811" t="s">
        <x:v>7729</x:v>
      </x:c>
      <x:c r="E231" s="811" t="s">
        <x:v>2935</x:v>
      </x:c>
      <x:c r="F231" s="811" t="s">
        <x:v>1704</x:v>
      </x:c>
      <x:c r="G231" s="808" t="s">
        <x:v>7157</x:v>
      </x:c>
      <x:c r="H231" s="808" t="s">
        <x:v>2149</x:v>
      </x:c>
      <x:c r="I231" s="229" t="s">
        <x:v>5008</x:v>
      </x:c>
      <x:c r="J231" s="809">
        <x:v>160</x:v>
      </x:c>
      <x:c r="K231" s="554" t="s">
        <x:v>7724</x:v>
      </x:c>
    </x:row>
    <x:row r="232" spans="1:11">
      <x:c r="A232" s="824" t="s">
        <x:v>4040</x:v>
      </x:c>
      <x:c r="B232" s="822">
        <x:v>612011</x:v>
      </x:c>
      <x:c r="C232" s="807" t="s">
        <x:v>5507</x:v>
      </x:c>
      <x:c r="D232" s="807" t="s">
        <x:v>7729</x:v>
      </x:c>
      <x:c r="E232" s="807" t="s">
        <x:v>2935</x:v>
      </x:c>
      <x:c r="F232" s="807" t="s">
        <x:v>15</x:v>
      </x:c>
      <x:c r="G232" s="808" t="s">
        <x:v>7157</x:v>
      </x:c>
      <x:c r="H232" s="808" t="s">
        <x:v>2149</x:v>
      </x:c>
      <x:c r="I232" s="229" t="s">
        <x:v>5008</x:v>
      </x:c>
      <x:c r="J232" s="809">
        <x:v>150</x:v>
      </x:c>
      <x:c r="K232" s="554" t="s">
        <x:v>7724</x:v>
      </x:c>
    </x:row>
    <x:row r="233" spans="1:11" ht="16.75">
      <x:c r="A233" s="827" t="s">
        <x:v>3642</x:v>
      </x:c>
      <x:c r="B233" s="828">
        <x:v>612012</x:v>
      </x:c>
      <x:c r="C233" s="829" t="s">
        <x:v>6314</x:v>
      </x:c>
      <x:c r="D233" s="829" t="s">
        <x:v>7729</x:v>
      </x:c>
      <x:c r="E233" s="829" t="s">
        <x:v>433</x:v>
      </x:c>
      <x:c r="F233" s="829" t="s">
        <x:v>7912</x:v>
      </x:c>
      <x:c r="G233" s="818" t="s">
        <x:v>7188</x:v>
      </x:c>
      <x:c r="H233" s="818" t="s">
        <x:v>8368</x:v>
      </x:c>
      <x:c r="I233" s="229" t="s">
        <x:v>5008</x:v>
      </x:c>
      <x:c r="J233" s="819">
        <x:v>270</x:v>
      </x:c>
      <x:c r="K233" s="556" t="s">
        <x:v>434</x:v>
      </x:c>
    </x:row>
    <x:row r="234" spans="1:11" ht="16.75">
      <x:c r="A234" s="831" t="s">
        <x:v>3968</x:v>
      </x:c>
      <x:c r="B234" s="832" t="s">
        <x:v>3147</x:v>
      </x:c>
      <x:c r="C234" s="833" t="s">
        <x:v>6314</x:v>
      </x:c>
      <x:c r="D234" s="833" t="s">
        <x:v>7751</x:v>
      </x:c>
      <x:c r="E234" s="833" t="s">
        <x:v>5033</x:v>
      </x:c>
      <x:c r="F234" s="834" t="s">
        <x:v>664</x:v>
      </x:c>
      <x:c r="G234" s="789" t="s">
        <x:v>7158</x:v>
      </x:c>
      <x:c r="H234" s="789" t="s">
        <x:v>8566</x:v>
      </x:c>
      <x:c r="I234" s="230" t="s">
        <x:v>2976</x:v>
      </x:c>
      <x:c r="J234" s="790">
        <x:v>460</x:v>
      </x:c>
      <x:c r="K234" s="791" t="s">
        <x:v>434</x:v>
      </x:c>
    </x:row>
    <x:row r="235" spans="1:11" ht="16.75">
      <x:c r="A235" s="835" t="s">
        <x:v>3605</x:v>
      </x:c>
      <x:c r="B235" s="836" t="s">
        <x:v>7039</x:v>
      </x:c>
      <x:c r="C235" s="836" t="s">
        <x:v>5507</x:v>
      </x:c>
      <x:c r="D235" s="836" t="s">
        <x:v>7729</x:v>
      </x:c>
      <x:c r="E235" s="836" t="s">
        <x:v>433</x:v>
      </x:c>
      <x:c r="F235" s="837" t="s">
        <x:v>3992</x:v>
      </x:c>
      <x:c r="G235" s="799" t="s">
        <x:v>7745</x:v>
      </x:c>
      <x:c r="H235" s="799" t="s">
        <x:v>9142</x:v>
      </x:c>
      <x:c r="I235" s="230" t="s">
        <x:v>2976</x:v>
      </x:c>
      <x:c r="J235" s="800">
        <x:v>150</x:v>
      </x:c>
      <x:c r="K235" s="801" t="s">
        <x:v>434</x:v>
      </x:c>
    </x:row>
    <x:row r="236" spans="1:11" ht="16.75">
      <x:c r="A236" s="820" t="s">
        <x:v>3957</x:v>
      </x:c>
      <x:c r="B236" s="821" t="s">
        <x:v>8040</x:v>
      </x:c>
      <x:c r="C236" s="838" t="s">
        <x:v>5507</x:v>
      </x:c>
      <x:c r="D236" s="838" t="s">
        <x:v>7752</x:v>
      </x:c>
      <x:c r="E236" s="838" t="s">
        <x:v>5033</x:v>
      </x:c>
      <x:c r="F236" s="821" t="s">
        <x:v>8762</x:v>
      </x:c>
      <x:c r="G236" s="839" t="s">
        <x:v>7086</x:v>
      </x:c>
      <x:c r="H236" s="839" t="s">
        <x:v>2011</x:v>
      </x:c>
      <x:c r="I236" s="229" t="s">
        <x:v>5008</x:v>
      </x:c>
      <x:c r="J236" s="805">
        <x:v>540</x:v>
      </x:c>
      <x:c r="K236" s="551" t="s">
        <x:v>434</x:v>
      </x:c>
    </x:row>
    <x:row r="237" spans="1:11">
      <x:c r="A237" s="825" t="s">
        <x:v>3620</x:v>
      </x:c>
      <x:c r="B237" s="811" t="s">
        <x:v>2963</x:v>
      </x:c>
      <x:c r="C237" s="811" t="s">
        <x:v>6314</x:v>
      </x:c>
      <x:c r="D237" s="811" t="s">
        <x:v>7729</x:v>
      </x:c>
      <x:c r="E237" s="811" t="s">
        <x:v>5987</x:v>
      </x:c>
      <x:c r="F237" s="811" t="s">
        <x:v>8762</x:v>
      </x:c>
      <x:c r="G237" s="808" t="s">
        <x:v>8704</x:v>
      </x:c>
      <x:c r="H237" s="808" t="s">
        <x:v>6375</x:v>
      </x:c>
      <x:c r="I237" s="229" t="s">
        <x:v>5008</x:v>
      </x:c>
      <x:c r="J237" s="809">
        <x:v>150</x:v>
      </x:c>
      <x:c r="K237" s="554" t="s">
        <x:v>7724</x:v>
      </x:c>
    </x:row>
    <x:row r="238" spans="1:11">
      <x:c r="A238" s="824" t="s">
        <x:v>5226</x:v>
      </x:c>
      <x:c r="B238" s="807" t="s">
        <x:v>3078</x:v>
      </x:c>
      <x:c r="C238" s="807" t="s">
        <x:v>6314</x:v>
      </x:c>
      <x:c r="D238" s="807" t="s">
        <x:v>7729</x:v>
      </x:c>
      <x:c r="E238" s="807" t="s">
        <x:v>433</x:v>
      </x:c>
      <x:c r="F238" s="807" t="s">
        <x:v>8516</x:v>
      </x:c>
      <x:c r="G238" s="808" t="s">
        <x:v>2672</x:v>
      </x:c>
      <x:c r="H238" s="808" t="s">
        <x:v>9124</x:v>
      </x:c>
      <x:c r="I238" s="229" t="s">
        <x:v>5008</x:v>
      </x:c>
      <x:c r="J238" s="809">
        <x:v>306</x:v>
      </x:c>
      <x:c r="K238" s="554" t="s">
        <x:v>434</x:v>
      </x:c>
    </x:row>
    <x:row r="239" spans="1:11">
      <x:c r="A239" s="825" t="s">
        <x:v>5523</x:v>
      </x:c>
      <x:c r="B239" s="811" t="s">
        <x:v>7312</x:v>
      </x:c>
      <x:c r="C239" s="811" t="s">
        <x:v>6314</x:v>
      </x:c>
      <x:c r="D239" s="811" t="s">
        <x:v>7729</x:v>
      </x:c>
      <x:c r="E239" s="811" t="s">
        <x:v>5033</x:v>
      </x:c>
      <x:c r="F239" s="811" t="s">
        <x:v>5873</x:v>
      </x:c>
      <x:c r="G239" s="808" t="s">
        <x:v>7282</x:v>
      </x:c>
      <x:c r="H239" s="808" t="s">
        <x:v>8720</x:v>
      </x:c>
      <x:c r="I239" s="229" t="s">
        <x:v>5008</x:v>
      </x:c>
      <x:c r="J239" s="809">
        <x:v>90</x:v>
      </x:c>
      <x:c r="K239" s="554" t="s">
        <x:v>434</x:v>
      </x:c>
    </x:row>
    <x:row r="240" spans="1:11">
      <x:c r="A240" s="824" t="s">
        <x:v>5291</x:v>
      </x:c>
      <x:c r="B240" s="807" t="s">
        <x:v>7149</x:v>
      </x:c>
      <x:c r="C240" s="807" t="s">
        <x:v>6314</x:v>
      </x:c>
      <x:c r="D240" s="807" t="s">
        <x:v>7751</x:v>
      </x:c>
      <x:c r="E240" s="807" t="s">
        <x:v>433</x:v>
      </x:c>
      <x:c r="F240" s="807" t="s">
        <x:v>8762</x:v>
      </x:c>
      <x:c r="G240" s="808" t="s">
        <x:v>3077</x:v>
      </x:c>
      <x:c r="H240" s="808" t="s">
        <x:v>8615</x:v>
      </x:c>
      <x:c r="I240" s="229" t="s">
        <x:v>5008</x:v>
      </x:c>
      <x:c r="J240" s="809">
        <x:v>100</x:v>
      </x:c>
      <x:c r="K240" s="554" t="s">
        <x:v>7724</x:v>
      </x:c>
    </x:row>
    <x:row r="241" spans="1:11">
      <x:c r="A241" s="825" t="s">
        <x:v>5194</x:v>
      </x:c>
      <x:c r="B241" s="811" t="s">
        <x:v>7002</x:v>
      </x:c>
      <x:c r="C241" s="811" t="s">
        <x:v>6314</x:v>
      </x:c>
      <x:c r="D241" s="811" t="s">
        <x:v>7752</x:v>
      </x:c>
      <x:c r="E241" s="811" t="s">
        <x:v>2935</x:v>
      </x:c>
      <x:c r="F241" s="811" t="s">
        <x:v>8762</x:v>
      </x:c>
      <x:c r="G241" s="808" t="s">
        <x:v>8394</x:v>
      </x:c>
      <x:c r="H241" s="808" t="s">
        <x:v>8291</x:v>
      </x:c>
      <x:c r="I241" s="229" t="s">
        <x:v>5008</x:v>
      </x:c>
      <x:c r="J241" s="809">
        <x:v>140</x:v>
      </x:c>
      <x:c r="K241" s="554" t="s">
        <x:v>434</x:v>
      </x:c>
    </x:row>
    <x:row r="242" spans="1:11" ht="16.75">
      <x:c r="A242" s="840" t="s">
        <x:v>3540</x:v>
      </x:c>
      <x:c r="B242" s="817" t="s">
        <x:v>8030</x:v>
      </x:c>
      <x:c r="C242" s="817" t="s">
        <x:v>6314</x:v>
      </x:c>
      <x:c r="D242" s="817" t="s">
        <x:v>7729</x:v>
      </x:c>
      <x:c r="E242" s="817" t="s">
        <x:v>2935</x:v>
      </x:c>
      <x:c r="F242" s="817" t="s">
        <x:v>3992</x:v>
      </x:c>
      <x:c r="G242" s="841" t="s">
        <x:v>7766</x:v>
      </x:c>
      <x:c r="H242" s="841" t="s">
        <x:v>7766</x:v>
      </x:c>
      <x:c r="I242" s="229" t="s">
        <x:v>5008</x:v>
      </x:c>
      <x:c r="J242" s="819">
        <x:v>234</x:v>
      </x:c>
      <x:c r="K242" s="556" t="s">
        <x:v>434</x:v>
      </x:c>
    </x:row>
    <x:row r="243" spans="1:11" s="184" customFormat="1" ht="16.75">
      <x:c r="A243" s="820" t="s">
        <x:v>3515</x:v>
      </x:c>
      <x:c r="B243" s="821">
        <x:v>12022</x:v>
      </x:c>
      <x:c r="C243" s="821"/>
      <x:c r="D243" s="821"/>
      <x:c r="E243" s="821"/>
      <x:c r="F243" s="821"/>
      <x:c r="G243" s="842" t="s">
        <x:v>7766</x:v>
      </x:c>
      <x:c r="H243" s="842" t="s">
        <x:v>7766</x:v>
      </x:c>
      <x:c r="I243" s="229" t="s">
        <x:v>5008</x:v>
      </x:c>
      <x:c r="J243" s="805">
        <x:v>0</x:v>
      </x:c>
      <x:c r="K243" s="551" t="s">
        <x:v>7766</x:v>
      </x:c>
    </x:row>
    <x:row r="244" spans="1:11" s="184" customFormat="1">
      <x:c r="A244" s="824" t="s">
        <x:v>3625</x:v>
      </x:c>
      <x:c r="B244" s="807">
        <x:v>12023</x:v>
      </x:c>
      <x:c r="C244" s="807"/>
      <x:c r="D244" s="807"/>
      <x:c r="E244" s="807"/>
      <x:c r="F244" s="807"/>
      <x:c r="G244" s="826" t="s">
        <x:v>7766</x:v>
      </x:c>
      <x:c r="H244" s="826" t="s">
        <x:v>7766</x:v>
      </x:c>
      <x:c r="I244" s="229" t="s">
        <x:v>5014</x:v>
      </x:c>
      <x:c r="J244" s="809">
        <x:v>190</x:v>
      </x:c>
      <x:c r="K244" s="554" t="s">
        <x:v>7724</x:v>
      </x:c>
    </x:row>
    <x:row r="245" spans="1:11">
      <x:c r="A245" s="825" t="s">
        <x:v>5371</x:v>
      </x:c>
      <x:c r="B245" s="814">
        <x:v>612024</x:v>
      </x:c>
      <x:c r="C245" s="811" t="s">
        <x:v>5507</x:v>
      </x:c>
      <x:c r="D245" s="811" t="s">
        <x:v>7729</x:v>
      </x:c>
      <x:c r="E245" s="811" t="s">
        <x:v>433</x:v>
      </x:c>
      <x:c r="F245" s="811" t="s">
        <x:v>2407</x:v>
      </x:c>
      <x:c r="G245" s="808" t="s">
        <x:v>7381</x:v>
      </x:c>
      <x:c r="H245" s="808" t="s">
        <x:v>627</x:v>
      </x:c>
      <x:c r="I245" s="229" t="s">
        <x:v>5008</x:v>
      </x:c>
      <x:c r="J245" s="809">
        <x:v>130</x:v>
      </x:c>
      <x:c r="K245" s="554" t="s">
        <x:v>434</x:v>
      </x:c>
    </x:row>
    <x:row r="246" spans="1:11">
      <x:c r="A246" s="824" t="s">
        <x:v>5234</x:v>
      </x:c>
      <x:c r="B246" s="822">
        <x:v>612025</x:v>
      </x:c>
      <x:c r="C246" s="807" t="s">
        <x:v>6314</x:v>
      </x:c>
      <x:c r="D246" s="807" t="s">
        <x:v>7751</x:v>
      </x:c>
      <x:c r="E246" s="807" t="s">
        <x:v>433</x:v>
      </x:c>
      <x:c r="F246" s="807" t="s">
        <x:v>8514</x:v>
      </x:c>
      <x:c r="G246" s="808" t="s">
        <x:v>3168</x:v>
      </x:c>
      <x:c r="H246" s="808" t="s">
        <x:v>8945</x:v>
      </x:c>
      <x:c r="I246" s="229" t="s">
        <x:v>5008</x:v>
      </x:c>
      <x:c r="J246" s="809">
        <x:v>130</x:v>
      </x:c>
      <x:c r="K246" s="554" t="s">
        <x:v>7724</x:v>
      </x:c>
    </x:row>
    <x:row r="247" spans="1:11" ht="16.75">
      <x:c r="A247" s="827" t="s">
        <x:v>4063</x:v>
      </x:c>
      <x:c r="B247" s="828">
        <x:v>612026</x:v>
      </x:c>
      <x:c r="C247" s="829" t="s">
        <x:v>6314</x:v>
      </x:c>
      <x:c r="D247" s="829" t="s">
        <x:v>7752</x:v>
      </x:c>
      <x:c r="E247" s="829" t="s">
        <x:v>433</x:v>
      </x:c>
      <x:c r="F247" s="829" t="s">
        <x:v>1363</x:v>
      </x:c>
      <x:c r="G247" s="841" t="s">
        <x:v>7766</x:v>
      </x:c>
      <x:c r="H247" s="841" t="s">
        <x:v>7766</x:v>
      </x:c>
      <x:c r="I247" s="229" t="s">
        <x:v>5008</x:v>
      </x:c>
      <x:c r="J247" s="819">
        <x:v>320</x:v>
      </x:c>
      <x:c r="K247" s="556" t="s">
        <x:v>7724</x:v>
      </x:c>
    </x:row>
    <x:row r="248" spans="1:11" ht="16.75">
      <x:c r="A248" s="820" t="s">
        <x:v>3650</x:v>
      </x:c>
      <x:c r="B248" s="821" t="s">
        <x:v>7385</x:v>
      </x:c>
      <x:c r="C248" s="821" t="s">
        <x:v>6314</x:v>
      </x:c>
      <x:c r="D248" s="821" t="s">
        <x:v>7729</x:v>
      </x:c>
      <x:c r="E248" s="821" t="s">
        <x:v>5033</x:v>
      </x:c>
      <x:c r="F248" s="821" t="s">
        <x:v>8762</x:v>
      </x:c>
      <x:c r="G248" s="842" t="s">
        <x:v>7766</x:v>
      </x:c>
      <x:c r="H248" s="842" t="s">
        <x:v>7766</x:v>
      </x:c>
      <x:c r="I248" s="230" t="s">
        <x:v>2976</x:v>
      </x:c>
      <x:c r="J248" s="805">
        <x:v>396</x:v>
      </x:c>
      <x:c r="K248" s="551" t="s">
        <x:v>434</x:v>
      </x:c>
    </x:row>
    <x:row r="249" spans="1:11" ht="16.75">
      <x:c r="A249" s="827" t="s">
        <x:v>5217</x:v>
      </x:c>
      <x:c r="B249" s="829" t="s">
        <x:v>7049</x:v>
      </x:c>
      <x:c r="C249" s="829" t="s">
        <x:v>6314</x:v>
      </x:c>
      <x:c r="D249" s="829" t="s">
        <x:v>7751</x:v>
      </x:c>
      <x:c r="E249" s="829" t="s">
        <x:v>5033</x:v>
      </x:c>
      <x:c r="F249" s="829" t="s">
        <x:v>7956</x:v>
      </x:c>
      <x:c r="G249" s="818" t="s">
        <x:v>7188</x:v>
      </x:c>
      <x:c r="H249" s="818" t="s">
        <x:v>6003</x:v>
      </x:c>
      <x:c r="I249" s="230" t="s">
        <x:v>2976</x:v>
      </x:c>
      <x:c r="J249" s="819">
        <x:v>335</x:v>
      </x:c>
      <x:c r="K249" s="556" t="s">
        <x:v>434</x:v>
      </x:c>
    </x:row>
    <x:row r="250" spans="1:11" ht="16.75">
      <x:c r="A250" s="820" t="s">
        <x:v>447</x:v>
      </x:c>
      <x:c r="B250" s="843">
        <x:v>612029</x:v>
      </x:c>
      <x:c r="C250" s="838" t="s">
        <x:v>6314</x:v>
      </x:c>
      <x:c r="D250" s="838" t="s">
        <x:v>7752</x:v>
      </x:c>
      <x:c r="E250" s="838" t="s">
        <x:v>433</x:v>
      </x:c>
      <x:c r="F250" s="821" t="s">
        <x:v>1731</x:v>
      </x:c>
      <x:c r="G250" s="844" t="s">
        <x:v>4965</x:v>
      </x:c>
      <x:c r="H250" s="844" t="s">
        <x:v>9156</x:v>
      </x:c>
      <x:c r="I250" s="229" t="s">
        <x:v>5008</x:v>
      </x:c>
      <x:c r="J250" s="805">
        <x:v>477</x:v>
      </x:c>
      <x:c r="K250" s="551" t="s">
        <x:v>434</x:v>
      </x:c>
    </x:row>
    <x:row r="251" spans="1:11">
      <x:c r="A251" s="825" t="s">
        <x:v>5210</x:v>
      </x:c>
      <x:c r="B251" s="814">
        <x:v>612030</x:v>
      </x:c>
      <x:c r="C251" s="812" t="s">
        <x:v>6314</x:v>
      </x:c>
      <x:c r="D251" s="812" t="s">
        <x:v>7729</x:v>
      </x:c>
      <x:c r="E251" s="812" t="s">
        <x:v>2935</x:v>
      </x:c>
      <x:c r="F251" s="811" t="s">
        <x:v>7912</x:v>
      </x:c>
      <x:c r="G251" s="813" t="s">
        <x:v>3156</x:v>
      </x:c>
      <x:c r="H251" s="813" t="s">
        <x:v>8203</x:v>
      </x:c>
      <x:c r="I251" s="229" t="s">
        <x:v>5008</x:v>
      </x:c>
      <x:c r="J251" s="809">
        <x:v>550</x:v>
      </x:c>
      <x:c r="K251" s="554" t="s">
        <x:v>7724</x:v>
      </x:c>
    </x:row>
    <x:row r="252" spans="1:11" s="184" customFormat="1">
      <x:c r="A252" s="825" t="s">
        <x:v>5506</x:v>
      </x:c>
      <x:c r="B252" s="811" t="s">
        <x:v>3198</x:v>
      </x:c>
      <x:c r="C252" s="811" t="s">
        <x:v>6314</x:v>
      </x:c>
      <x:c r="D252" s="811" t="s">
        <x:v>7729</x:v>
      </x:c>
      <x:c r="E252" s="811" t="s">
        <x:v>5987</x:v>
      </x:c>
      <x:c r="F252" s="811" t="s">
        <x:v>8762</x:v>
      </x:c>
      <x:c r="G252" s="808" t="s">
        <x:v>632</x:v>
      </x:c>
      <x:c r="H252" s="808" t="s">
        <x:v>2161</x:v>
      </x:c>
      <x:c r="I252" s="229" t="s">
        <x:v>5014</x:v>
      </x:c>
      <x:c r="J252" s="809">
        <x:v>300</x:v>
      </x:c>
      <x:c r="K252" s="554" t="s">
        <x:v>434</x:v>
      </x:c>
    </x:row>
    <x:row r="253" spans="1:11" s="184" customFormat="1">
      <x:c r="A253" s="824" t="s">
        <x:v>5182</x:v>
      </x:c>
      <x:c r="B253" s="807" t="s">
        <x:v>3173</x:v>
      </x:c>
      <x:c r="C253" s="807" t="s">
        <x:v>6314</x:v>
      </x:c>
      <x:c r="D253" s="807" t="s">
        <x:v>7729</x:v>
      </x:c>
      <x:c r="E253" s="807" t="s">
        <x:v>2935</x:v>
      </x:c>
      <x:c r="F253" s="807" t="s">
        <x:v>8762</x:v>
      </x:c>
      <x:c r="G253" s="808" t="s">
        <x:v>7175</x:v>
      </x:c>
      <x:c r="H253" s="808" t="s">
        <x:v>5878</x:v>
      </x:c>
      <x:c r="I253" s="229" t="s">
        <x:v>2976</x:v>
      </x:c>
      <x:c r="J253" s="809">
        <x:v>170</x:v>
      </x:c>
      <x:c r="K253" s="554" t="s">
        <x:v>7724</x:v>
      </x:c>
    </x:row>
    <x:row r="254" spans="1:11" s="184" customFormat="1">
      <x:c r="A254" s="825" t="s">
        <x:v>4029</x:v>
      </x:c>
      <x:c r="B254" s="811" t="s">
        <x:v>7144</x:v>
      </x:c>
      <x:c r="C254" s="812" t="s">
        <x:v>6314</x:v>
      </x:c>
      <x:c r="D254" s="812" t="s">
        <x:v>7729</x:v>
      </x:c>
      <x:c r="E254" s="812" t="s">
        <x:v>433</x:v>
      </x:c>
      <x:c r="F254" s="811" t="s">
        <x:v>1182</x:v>
      </x:c>
      <x:c r="G254" s="813" t="s">
        <x:v>3085</x:v>
      </x:c>
      <x:c r="H254" s="813" t="s">
        <x:v>8896</x:v>
      </x:c>
      <x:c r="I254" s="229" t="s">
        <x:v>2976</x:v>
      </x:c>
      <x:c r="J254" s="809">
        <x:v>500</x:v>
      </x:c>
      <x:c r="K254" s="554" t="s">
        <x:v>434</x:v>
      </x:c>
    </x:row>
    <x:row r="255" spans="1:11" s="184" customFormat="1">
      <x:c r="A255" s="824" t="s">
        <x:v>455</x:v>
      </x:c>
      <x:c r="B255" s="807" t="s">
        <x:v>7323</x:v>
      </x:c>
      <x:c r="C255" s="807" t="s">
        <x:v>5507</x:v>
      </x:c>
      <x:c r="D255" s="807" t="s">
        <x:v>7752</x:v>
      </x:c>
      <x:c r="E255" s="807" t="s">
        <x:v>5033</x:v>
      </x:c>
      <x:c r="F255" s="807" t="s">
        <x:v>1323</x:v>
      </x:c>
      <x:c r="G255" s="808" t="s">
        <x:v>7999</x:v>
      </x:c>
      <x:c r="H255" s="808" t="s">
        <x:v>2127</x:v>
      </x:c>
      <x:c r="I255" s="229" t="s">
        <x:v>2976</x:v>
      </x:c>
      <x:c r="J255" s="809">
        <x:v>370</x:v>
      </x:c>
      <x:c r="K255" s="554" t="s">
        <x:v>7724</x:v>
      </x:c>
    </x:row>
    <x:row r="256" spans="1:11" s="184" customFormat="1">
      <x:c r="A256" s="825" t="s">
        <x:v>4048</x:v>
      </x:c>
      <x:c r="B256" s="811" t="s">
        <x:v>2891</x:v>
      </x:c>
      <x:c r="C256" s="811" t="s">
        <x:v>6314</x:v>
      </x:c>
      <x:c r="D256" s="811" t="s">
        <x:v>7729</x:v>
      </x:c>
      <x:c r="E256" s="811" t="s">
        <x:v>433</x:v>
      </x:c>
      <x:c r="F256" s="811" t="s">
        <x:v>8762</x:v>
      </x:c>
      <x:c r="G256" s="826" t="s">
        <x:v>7766</x:v>
      </x:c>
      <x:c r="H256" s="826" t="s">
        <x:v>7766</x:v>
      </x:c>
      <x:c r="I256" s="229" t="s">
        <x:v>2976</x:v>
      </x:c>
      <x:c r="J256" s="809">
        <x:v>130</x:v>
      </x:c>
      <x:c r="K256" s="554" t="s">
        <x:v>7724</x:v>
      </x:c>
    </x:row>
    <x:row r="257" spans="1:11" s="184" customFormat="1">
      <x:c r="A257" s="824" t="s">
        <x:v>3988</x:v>
      </x:c>
      <x:c r="B257" s="822">
        <x:v>612036</x:v>
      </x:c>
      <x:c r="C257" s="807" t="s">
        <x:v>6314</x:v>
      </x:c>
      <x:c r="D257" s="807" t="s">
        <x:v>7729</x:v>
      </x:c>
      <x:c r="E257" s="807" t="s">
        <x:v>433</x:v>
      </x:c>
      <x:c r="F257" s="807" t="s">
        <x:v>1423</x:v>
      </x:c>
      <x:c r="G257" s="826" t="s">
        <x:v>7766</x:v>
      </x:c>
      <x:c r="H257" s="826" t="s">
        <x:v>7766</x:v>
      </x:c>
      <x:c r="I257" s="229" t="s">
        <x:v>5008</x:v>
      </x:c>
      <x:c r="J257" s="809">
        <x:v>216</x:v>
      </x:c>
      <x:c r="K257" s="554" t="s">
        <x:v>434</x:v>
      </x:c>
    </x:row>
    <x:row r="258" spans="1:11" s="184" customFormat="1">
      <x:c r="A258" s="825" t="s">
        <x:v>4007</x:v>
      </x:c>
      <x:c r="B258" s="814">
        <x:v>612037</x:v>
      </x:c>
      <x:c r="C258" s="811" t="s">
        <x:v>5507</x:v>
      </x:c>
      <x:c r="D258" s="811" t="s">
        <x:v>7729</x:v>
      </x:c>
      <x:c r="E258" s="811" t="s">
        <x:v>2935</x:v>
      </x:c>
      <x:c r="F258" s="811" t="s">
        <x:v>795</x:v>
      </x:c>
      <x:c r="G258" s="826" t="s">
        <x:v>7766</x:v>
      </x:c>
      <x:c r="H258" s="826" t="s">
        <x:v>7766</x:v>
      </x:c>
      <x:c r="I258" s="229" t="s">
        <x:v>5014</x:v>
      </x:c>
      <x:c r="J258" s="809">
        <x:v>261</x:v>
      </x:c>
      <x:c r="K258" s="554" t="s">
        <x:v>434</x:v>
      </x:c>
    </x:row>
    <x:row r="259" spans="1:11">
      <x:c r="A259" s="824" t="s">
        <x:v>3565</x:v>
      </x:c>
      <x:c r="B259" s="822">
        <x:v>612038</x:v>
      </x:c>
      <x:c r="C259" s="807" t="s">
        <x:v>6314</x:v>
      </x:c>
      <x:c r="D259" s="807" t="s">
        <x:v>7751</x:v>
      </x:c>
      <x:c r="E259" s="807" t="s">
        <x:v>433</x:v>
      </x:c>
      <x:c r="F259" s="807" t="s">
        <x:v>7910</x:v>
      </x:c>
      <x:c r="G259" s="808" t="s">
        <x:v>4986</x:v>
      </x:c>
      <x:c r="H259" s="808" t="s">
        <x:v>8710</x:v>
      </x:c>
      <x:c r="I259" s="229" t="s">
        <x:v>5008</x:v>
      </x:c>
      <x:c r="J259" s="809">
        <x:v>100</x:v>
      </x:c>
      <x:c r="K259" s="554" t="s">
        <x:v>7724</x:v>
      </x:c>
    </x:row>
    <x:row r="260" spans="1:11">
      <x:c r="A260" s="824" t="s">
        <x:v>3953</x:v>
      </x:c>
      <x:c r="B260" s="822">
        <x:v>612039</x:v>
      </x:c>
      <x:c r="C260" s="807" t="s">
        <x:v>6314</x:v>
      </x:c>
      <x:c r="D260" s="807" t="s">
        <x:v>7751</x:v>
      </x:c>
      <x:c r="E260" s="807" t="s">
        <x:v>2935</x:v>
      </x:c>
      <x:c r="F260" s="807" t="s">
        <x:v>7910</x:v>
      </x:c>
      <x:c r="G260" s="808" t="s">
        <x:v>7028</x:v>
      </x:c>
      <x:c r="H260" s="808" t="s">
        <x:v>2104</x:v>
      </x:c>
      <x:c r="I260" s="229" t="s">
        <x:v>5008</x:v>
      </x:c>
      <x:c r="J260" s="809">
        <x:v>120</x:v>
      </x:c>
      <x:c r="K260" s="554" t="s">
        <x:v>7724</x:v>
      </x:c>
    </x:row>
    <x:row r="261" spans="1:11" s="184" customFormat="1">
      <x:c r="A261" s="825" t="s">
        <x:v>5517</x:v>
      </x:c>
      <x:c r="B261" s="811" t="s">
        <x:v>4971</x:v>
      </x:c>
      <x:c r="C261" s="811" t="s">
        <x:v>6314</x:v>
      </x:c>
      <x:c r="D261" s="811" t="s">
        <x:v>7729</x:v>
      </x:c>
      <x:c r="E261" s="811" t="s">
        <x:v>2935</x:v>
      </x:c>
      <x:c r="F261" s="811" t="s">
        <x:v>8762</x:v>
      </x:c>
      <x:c r="G261" s="808" t="s">
        <x:v>7296</x:v>
      </x:c>
      <x:c r="H261" s="808" t="s">
        <x:v>8664</x:v>
      </x:c>
      <x:c r="I261" s="229" t="s">
        <x:v>2976</x:v>
      </x:c>
      <x:c r="J261" s="809">
        <x:v>145</x:v>
      </x:c>
      <x:c r="K261" s="554" t="s">
        <x:v>7724</x:v>
      </x:c>
    </x:row>
    <x:row r="262" spans="1:11" s="184" customFormat="1" ht="16.75">
      <x:c r="A262" s="840" t="s">
        <x:v>472</x:v>
      </x:c>
      <x:c r="B262" s="817" t="s">
        <x:v>3027</x:v>
      </x:c>
      <x:c r="C262" s="817" t="s">
        <x:v>5507</x:v>
      </x:c>
      <x:c r="D262" s="817" t="s">
        <x:v>7752</x:v>
      </x:c>
      <x:c r="E262" s="817" t="s">
        <x:v>2935</x:v>
      </x:c>
      <x:c r="F262" s="817" t="s">
        <x:v>8762</x:v>
      </x:c>
      <x:c r="G262" s="818" t="s">
        <x:v>5018</x:v>
      </x:c>
      <x:c r="H262" s="818" t="s">
        <x:v>8432</x:v>
      </x:c>
      <x:c r="I262" s="229" t="s">
        <x:v>2976</x:v>
      </x:c>
      <x:c r="J262" s="819">
        <x:v>150</x:v>
      </x:c>
      <x:c r="K262" s="556" t="s">
        <x:v>434</x:v>
      </x:c>
    </x:row>
    <x:row r="263" spans="1:11" ht="16.75">
      <x:c r="A263" s="802" t="s">
        <x:v>5546</x:v>
      </x:c>
      <x:c r="B263" s="845">
        <x:v>612042</x:v>
      </x:c>
      <x:c r="C263" s="803" t="s">
        <x:v>5507</x:v>
      </x:c>
      <x:c r="D263" s="803" t="s">
        <x:v>7729</x:v>
      </x:c>
      <x:c r="E263" s="803" t="s">
        <x:v>433</x:v>
      </x:c>
      <x:c r="F263" s="803" t="s">
        <x:v>7861</x:v>
      </x:c>
      <x:c r="G263" s="804" t="s">
        <x:v>7440</x:v>
      </x:c>
      <x:c r="H263" s="804" t="s">
        <x:v>4266</x:v>
      </x:c>
      <x:c r="I263" s="229" t="s">
        <x:v>5008</x:v>
      </x:c>
      <x:c r="J263" s="805">
        <x:v>288</x:v>
      </x:c>
      <x:c r="K263" s="551" t="s">
        <x:v>434</x:v>
      </x:c>
    </x:row>
    <x:row r="264" spans="1:11">
      <x:c r="A264" s="824" t="s">
        <x:v>5380</x:v>
      </x:c>
      <x:c r="B264" s="822">
        <x:v>612043</x:v>
      </x:c>
      <x:c r="C264" s="823" t="s">
        <x:v>6314</x:v>
      </x:c>
      <x:c r="D264" s="823" t="s">
        <x:v>7729</x:v>
      </x:c>
      <x:c r="E264" s="823" t="s">
        <x:v>2935</x:v>
      </x:c>
      <x:c r="F264" s="807" t="s">
        <x:v>1718</x:v>
      </x:c>
      <x:c r="G264" s="813" t="s">
        <x:v>5181</x:v>
      </x:c>
      <x:c r="H264" s="813" t="s">
        <x:v>9099</x:v>
      </x:c>
      <x:c r="I264" s="229" t="s">
        <x:v>5008</x:v>
      </x:c>
      <x:c r="J264" s="809">
        <x:v>680</x:v>
      </x:c>
      <x:c r="K264" s="554" t="s">
        <x:v>7724</x:v>
      </x:c>
    </x:row>
    <x:row r="265" spans="1:11">
      <x:c r="A265" s="825" t="s">
        <x:v>4023</x:v>
      </x:c>
      <x:c r="B265" s="814">
        <x:v>612044</x:v>
      </x:c>
      <x:c r="C265" s="811" t="s">
        <x:v>6314</x:v>
      </x:c>
      <x:c r="D265" s="811" t="s">
        <x:v>7729</x:v>
      </x:c>
      <x:c r="E265" s="811" t="s">
        <x:v>2935</x:v>
      </x:c>
      <x:c r="F265" s="811" t="s">
        <x:v>8559</x:v>
      </x:c>
      <x:c r="G265" s="808" t="s">
        <x:v>2996</x:v>
      </x:c>
      <x:c r="H265" s="808" t="s">
        <x:v>8355</x:v>
      </x:c>
      <x:c r="I265" s="229" t="s">
        <x:v>5008</x:v>
      </x:c>
      <x:c r="J265" s="809">
        <x:v>70</x:v>
      </x:c>
      <x:c r="K265" s="554" t="s">
        <x:v>7724</x:v>
      </x:c>
    </x:row>
    <x:row r="266" spans="1:11">
      <x:c r="A266" s="824" t="s">
        <x:v>5387</x:v>
      </x:c>
      <x:c r="B266" s="822">
        <x:v>612045</x:v>
      </x:c>
      <x:c r="C266" s="823" t="s">
        <x:v>5507</x:v>
      </x:c>
      <x:c r="D266" s="823" t="s">
        <x:v>7729</x:v>
      </x:c>
      <x:c r="E266" s="823" t="s">
        <x:v>433</x:v>
      </x:c>
      <x:c r="F266" s="807" t="s">
        <x:v>2852</x:v>
      </x:c>
      <x:c r="G266" s="813" t="s">
        <x:v>2604</x:v>
      </x:c>
      <x:c r="H266" s="813" t="s">
        <x:v>4342</x:v>
      </x:c>
      <x:c r="I266" s="229" t="s">
        <x:v>5008</x:v>
      </x:c>
      <x:c r="J266" s="809">
        <x:v>567</x:v>
      </x:c>
      <x:c r="K266" s="554" t="s">
        <x:v>434</x:v>
      </x:c>
    </x:row>
    <x:row r="267" spans="1:11">
      <x:c r="A267" s="825" t="s">
        <x:v>5428</x:v>
      </x:c>
      <x:c r="B267" s="814">
        <x:v>612046</x:v>
      </x:c>
      <x:c r="C267" s="811" t="s">
        <x:v>5507</x:v>
      </x:c>
      <x:c r="D267" s="811" t="s">
        <x:v>7729</x:v>
      </x:c>
      <x:c r="E267" s="811" t="s">
        <x:v>433</x:v>
      </x:c>
      <x:c r="F267" s="811" t="s">
        <x:v>2372</x:v>
      </x:c>
      <x:c r="G267" s="808" t="s">
        <x:v>2604</x:v>
      </x:c>
      <x:c r="H267" s="808" t="s">
        <x:v>4342</x:v>
      </x:c>
      <x:c r="I267" s="229" t="s">
        <x:v>5008</x:v>
      </x:c>
      <x:c r="J267" s="809">
        <x:v>160</x:v>
      </x:c>
      <x:c r="K267" s="554" t="s">
        <x:v>434</x:v>
      </x:c>
    </x:row>
    <x:row r="268" spans="1:11">
      <x:c r="A268" s="824" t="s">
        <x:v>3975</x:v>
      </x:c>
      <x:c r="B268" s="807" t="s">
        <x:v>7246</x:v>
      </x:c>
      <x:c r="C268" s="807" t="s">
        <x:v>6314</x:v>
      </x:c>
      <x:c r="D268" s="807" t="s">
        <x:v>7729</x:v>
      </x:c>
      <x:c r="E268" s="807" t="s">
        <x:v>2935</x:v>
      </x:c>
      <x:c r="F268" s="807" t="s">
        <x:v>8762</x:v>
      </x:c>
      <x:c r="G268" s="826" t="s">
        <x:v>7766</x:v>
      </x:c>
      <x:c r="H268" s="826" t="s">
        <x:v>7766</x:v>
      </x:c>
      <x:c r="I268" s="230" t="s">
        <x:v>2976</x:v>
      </x:c>
      <x:c r="J268" s="809">
        <x:v>130</x:v>
      </x:c>
      <x:c r="K268" s="554" t="s">
        <x:v>7724</x:v>
      </x:c>
    </x:row>
    <x:row r="269" spans="1:11">
      <x:c r="A269" s="825" t="s">
        <x:v>3569</x:v>
      </x:c>
      <x:c r="B269" s="811" t="s">
        <x:v>3213</x:v>
      </x:c>
      <x:c r="C269" s="811" t="s">
        <x:v>6314</x:v>
      </x:c>
      <x:c r="D269" s="811" t="s">
        <x:v>7729</x:v>
      </x:c>
      <x:c r="E269" s="811" t="s">
        <x:v>433</x:v>
      </x:c>
      <x:c r="F269" s="811" t="s">
        <x:v>672</x:v>
      </x:c>
      <x:c r="G269" s="808" t="s">
        <x:v>7409</x:v>
      </x:c>
      <x:c r="H269" s="808" t="s">
        <x:v>4101</x:v>
      </x:c>
      <x:c r="I269" s="230" t="s">
        <x:v>2976</x:v>
      </x:c>
      <x:c r="J269" s="809">
        <x:v>160</x:v>
      </x:c>
      <x:c r="K269" s="554" t="s">
        <x:v>7724</x:v>
      </x:c>
    </x:row>
    <x:row r="270" spans="1:11">
      <x:c r="A270" s="824" t="s">
        <x:v>5238</x:v>
      </x:c>
      <x:c r="B270" s="807" t="s">
        <x:v>8028</x:v>
      </x:c>
      <x:c r="C270" s="807" t="s">
        <x:v>6314</x:v>
      </x:c>
      <x:c r="D270" s="807" t="s">
        <x:v>7752</x:v>
      </x:c>
      <x:c r="E270" s="807" t="s">
        <x:v>433</x:v>
      </x:c>
      <x:c r="F270" s="807" t="s">
        <x:v>672</x:v>
      </x:c>
      <x:c r="G270" s="808" t="s">
        <x:v>4967</x:v>
      </x:c>
      <x:c r="H270" s="808" t="s">
        <x:v>4235</x:v>
      </x:c>
      <x:c r="I270" s="230" t="s">
        <x:v>2976</x:v>
      </x:c>
      <x:c r="J270" s="809">
        <x:v>150</x:v>
      </x:c>
      <x:c r="K270" s="554" t="s">
        <x:v>7724</x:v>
      </x:c>
    </x:row>
    <x:row r="271" spans="1:11">
      <x:c r="A271" s="825" t="s">
        <x:v>3964</x:v>
      </x:c>
      <x:c r="B271" s="814">
        <x:v>612050</x:v>
      </x:c>
      <x:c r="C271" s="811" t="s">
        <x:v>5507</x:v>
      </x:c>
      <x:c r="D271" s="811" t="s">
        <x:v>7751</x:v>
      </x:c>
      <x:c r="E271" s="811" t="s">
        <x:v>433</x:v>
      </x:c>
      <x:c r="F271" s="811" t="s">
        <x:v>7910</x:v>
      </x:c>
      <x:c r="G271" s="808" t="s">
        <x:v>7159</x:v>
      </x:c>
      <x:c r="H271" s="808" t="s">
        <x:v>4399</x:v>
      </x:c>
      <x:c r="I271" s="229" t="s">
        <x:v>5008</x:v>
      </x:c>
      <x:c r="J271" s="809">
        <x:v>160</x:v>
      </x:c>
      <x:c r="K271" s="554" t="s">
        <x:v>7724</x:v>
      </x:c>
    </x:row>
    <x:row r="272" spans="1:11">
      <x:c r="A272" s="824" t="s">
        <x:v>5477</x:v>
      </x:c>
      <x:c r="B272" s="822">
        <x:v>612051</x:v>
      </x:c>
      <x:c r="C272" s="807" t="s">
        <x:v>5507</x:v>
      </x:c>
      <x:c r="D272" s="807" t="s">
        <x:v>7752</x:v>
      </x:c>
      <x:c r="E272" s="807" t="s">
        <x:v>2935</x:v>
      </x:c>
      <x:c r="F272" s="807" t="s">
        <x:v>8559</x:v>
      </x:c>
      <x:c r="G272" s="808" t="s">
        <x:v>6986</x:v>
      </x:c>
      <x:c r="H272" s="808" t="s">
        <x:v>6009</x:v>
      </x:c>
      <x:c r="I272" s="229" t="s">
        <x:v>5008</x:v>
      </x:c>
      <x:c r="J272" s="809">
        <x:v>160</x:v>
      </x:c>
      <x:c r="K272" s="554" t="s">
        <x:v>7724</x:v>
      </x:c>
    </x:row>
    <x:row r="273" spans="1:11" s="184" customFormat="1">
      <x:c r="A273" s="824" t="s">
        <x:v>1306</x:v>
      </x:c>
      <x:c r="B273" s="822">
        <x:v>612052</x:v>
      </x:c>
      <x:c r="C273" s="807"/>
      <x:c r="D273" s="807"/>
      <x:c r="E273" s="807"/>
      <x:c r="F273" s="807"/>
      <x:c r="G273" s="808" t="s">
        <x:v>2962</x:v>
      </x:c>
      <x:c r="H273" s="808" t="s">
        <x:v>1777</x:v>
      </x:c>
      <x:c r="I273" s="229" t="s">
        <x:v>5014</x:v>
      </x:c>
      <x:c r="J273" s="809">
        <x:v>180</x:v>
      </x:c>
      <x:c r="K273" s="554" t="s">
        <x:v>7724</x:v>
      </x:c>
    </x:row>
    <x:row r="274" spans="1:11" s="184" customFormat="1" ht="16.75">
      <x:c r="A274" s="840" t="s">
        <x:v>5541</x:v>
      </x:c>
      <x:c r="B274" s="816">
        <x:v>612053</x:v>
      </x:c>
      <x:c r="C274" s="817"/>
      <x:c r="D274" s="817"/>
      <x:c r="E274" s="817"/>
      <x:c r="F274" s="817"/>
      <x:c r="G274" s="818" t="s">
        <x:v>2985</x:v>
      </x:c>
      <x:c r="H274" s="818" t="s">
        <x:v>8917</x:v>
      </x:c>
      <x:c r="I274" s="229" t="s">
        <x:v>5014</x:v>
      </x:c>
      <x:c r="J274" s="819">
        <x:v>180</x:v>
      </x:c>
      <x:c r="K274" s="556" t="s">
        <x:v>7724</x:v>
      </x:c>
    </x:row>
    <x:row r="275" spans="1:11" ht="16.75">
      <x:c r="A275" s="802" t="s">
        <x:v>5525</x:v>
      </x:c>
      <x:c r="B275" s="803" t="s">
        <x:v>7083</x:v>
      </x:c>
      <x:c r="C275" s="803" t="s">
        <x:v>6314</x:v>
      </x:c>
      <x:c r="D275" s="803" t="s">
        <x:v>7729</x:v>
      </x:c>
      <x:c r="E275" s="803" t="s">
        <x:v>5987</x:v>
      </x:c>
      <x:c r="F275" s="803" t="s">
        <x:v>672</x:v>
      </x:c>
      <x:c r="G275" s="804" t="s">
        <x:v>5013</x:v>
      </x:c>
      <x:c r="H275" s="804" t="s">
        <x:v>4384</x:v>
      </x:c>
      <x:c r="I275" s="230" t="s">
        <x:v>2976</x:v>
      </x:c>
      <x:c r="J275" s="805">
        <x:v>270</x:v>
      </x:c>
      <x:c r="K275" s="551" t="s">
        <x:v>434</x:v>
      </x:c>
    </x:row>
    <x:row r="276" spans="1:11">
      <x:c r="A276" s="824" t="s">
        <x:v>5482</x:v>
      </x:c>
      <x:c r="B276" s="807" t="s">
        <x:v>2641</x:v>
      </x:c>
      <x:c r="C276" s="807" t="s">
        <x:v>6314</x:v>
      </x:c>
      <x:c r="D276" s="807" t="s">
        <x:v>7729</x:v>
      </x:c>
      <x:c r="E276" s="807" t="s">
        <x:v>433</x:v>
      </x:c>
      <x:c r="F276" s="807" t="s">
        <x:v>8762</x:v>
      </x:c>
      <x:c r="G276" s="808" t="s">
        <x:v>7177</x:v>
      </x:c>
      <x:c r="H276" s="808" t="s">
        <x:v>6056</x:v>
      </x:c>
      <x:c r="I276" s="230" t="s">
        <x:v>2976</x:v>
      </x:c>
      <x:c r="J276" s="809">
        <x:v>180</x:v>
      </x:c>
      <x:c r="K276" s="554" t="s">
        <x:v>7724</x:v>
      </x:c>
    </x:row>
    <x:row r="277" spans="1:11">
      <x:c r="A277" s="825" t="s">
        <x:v>4056</x:v>
      </x:c>
      <x:c r="B277" s="814">
        <x:v>612056</x:v>
      </x:c>
      <x:c r="C277" s="812" t="s">
        <x:v>6314</x:v>
      </x:c>
      <x:c r="D277" s="812" t="s">
        <x:v>7752</x:v>
      </x:c>
      <x:c r="E277" s="812" t="s">
        <x:v>2935</x:v>
      </x:c>
      <x:c r="F277" s="811" t="s">
        <x:v>1433</x:v>
      </x:c>
      <x:c r="G277" s="813" t="s">
        <x:v>3084</x:v>
      </x:c>
      <x:c r="H277" s="813" t="s">
        <x:v>5665</x:v>
      </x:c>
      <x:c r="I277" s="229" t="s">
        <x:v>5008</x:v>
      </x:c>
      <x:c r="J277" s="809">
        <x:v>600</x:v>
      </x:c>
      <x:c r="K277" s="554" t="s">
        <x:v>434</x:v>
      </x:c>
    </x:row>
    <x:row r="278" spans="1:11">
      <x:c r="A278" s="824" t="s">
        <x:v>3521</x:v>
      </x:c>
      <x:c r="B278" s="807" t="s">
        <x:v>2911</x:v>
      </x:c>
      <x:c r="C278" s="807" t="s">
        <x:v>6314</x:v>
      </x:c>
      <x:c r="D278" s="807" t="s">
        <x:v>7752</x:v>
      </x:c>
      <x:c r="E278" s="807" t="s">
        <x:v>4903</x:v>
      </x:c>
      <x:c r="F278" s="846"/>
      <x:c r="G278" s="826" t="s">
        <x:v>7766</x:v>
      </x:c>
      <x:c r="H278" s="826" t="s">
        <x:v>7766</x:v>
      </x:c>
      <x:c r="I278" s="230" t="s">
        <x:v>5014</x:v>
      </x:c>
      <x:c r="J278" s="809">
        <x:v>220</x:v>
      </x:c>
      <x:c r="K278" s="554" t="s">
        <x:v>7724</x:v>
      </x:c>
    </x:row>
    <x:row r="279" spans="1:11" s="184" customFormat="1">
      <x:c r="A279" s="824" t="s">
        <x:v>5345</x:v>
      </x:c>
      <x:c r="B279" s="807" t="s">
        <x:v>2616</x:v>
      </x:c>
      <x:c r="C279" s="807"/>
      <x:c r="D279" s="807"/>
      <x:c r="E279" s="807"/>
      <x:c r="F279" s="846"/>
      <x:c r="G279" s="808" t="s">
        <x:v>7023</x:v>
      </x:c>
      <x:c r="H279" s="808" t="s">
        <x:v>2177</x:v>
      </x:c>
      <x:c r="I279" s="229" t="s">
        <x:v>5014</x:v>
      </x:c>
      <x:c r="J279" s="809">
        <x:v>360</x:v>
      </x:c>
      <x:c r="K279" s="554" t="s">
        <x:v>434</x:v>
      </x:c>
    </x:row>
    <x:row r="280" spans="1:12">
      <x:c r="A280" s="825" t="s">
        <x:v>3647</x:v>
      </x:c>
      <x:c r="B280" s="811" t="s">
        <x:v>7309</x:v>
      </x:c>
      <x:c r="C280" s="811" t="s">
        <x:v>6314</x:v>
      </x:c>
      <x:c r="D280" s="811" t="s">
        <x:v>7703</x:v>
      </x:c>
      <x:c r="E280" s="811" t="s">
        <x:v>2935</x:v>
      </x:c>
      <x:c r="F280" s="811" t="s">
        <x:v>1315</x:v>
      </x:c>
      <x:c r="G280" s="808" t="s">
        <x:v>642</x:v>
      </x:c>
      <x:c r="H280" s="808" t="s">
        <x:v>8126</x:v>
      </x:c>
      <x:c r="I280" s="230" t="s">
        <x:v>2976</x:v>
      </x:c>
      <x:c r="J280" s="809">
        <x:v>225</x:v>
      </x:c>
      <x:c r="K280" s="554" t="s">
        <x:v>434</x:v>
      </x:c>
      <x:c r="L280" s="847" t="s">
        <x:v>7926</x:v>
      </x:c>
    </x:row>
    <x:row r="281" spans="1:12">
      <x:c r="A281" s="824" t="s">
        <x:v>5287</x:v>
      </x:c>
      <x:c r="B281" s="807" t="s">
        <x:v>7484</x:v>
      </x:c>
      <x:c r="C281" s="807" t="s">
        <x:v>6314</x:v>
      </x:c>
      <x:c r="D281" s="807" t="s">
        <x:v>7703</x:v>
      </x:c>
      <x:c r="E281" s="807" t="s">
        <x:v>2935</x:v>
      </x:c>
      <x:c r="F281" s="807" t="s">
        <x:v>1474</x:v>
      </x:c>
      <x:c r="G281" s="808" t="s">
        <x:v>642</x:v>
      </x:c>
      <x:c r="H281" s="808" t="s">
        <x:v>8126</x:v>
      </x:c>
      <x:c r="I281" s="230" t="s">
        <x:v>2976</x:v>
      </x:c>
      <x:c r="J281" s="809">
        <x:v>175</x:v>
      </x:c>
      <x:c r="K281" s="554" t="s">
        <x:v>434</x:v>
      </x:c>
      <x:c r="L281" s="847" t="s">
        <x:v>7926</x:v>
      </x:c>
    </x:row>
    <x:row r="282" spans="1:11" ht="16.75">
      <x:c r="A282" s="827" t="s">
        <x:v>5528</x:v>
      </x:c>
      <x:c r="B282" s="829" t="s">
        <x:v>4887</x:v>
      </x:c>
      <x:c r="C282" s="829" t="s">
        <x:v>6314</x:v>
      </x:c>
      <x:c r="D282" s="829" t="s">
        <x:v>7752</x:v>
      </x:c>
      <x:c r="E282" s="829" t="s">
        <x:v>2935</x:v>
      </x:c>
      <x:c r="F282" s="829" t="s">
        <x:v>5339</x:v>
      </x:c>
      <x:c r="G282" s="841" t="s">
        <x:v>7766</x:v>
      </x:c>
      <x:c r="H282" s="841" t="s">
        <x:v>7766</x:v>
      </x:c>
      <x:c r="I282" s="230" t="s">
        <x:v>2976</x:v>
      </x:c>
      <x:c r="J282" s="819">
        <x:v>160</x:v>
      </x:c>
      <x:c r="K282" s="556" t="s">
        <x:v>7724</x:v>
      </x:c>
    </x:row>
    <x:row r="283" spans="1:11" ht="16.75">
      <x:c r="A283" s="820" t="s">
        <x:v>3571</x:v>
      </x:c>
      <x:c r="B283" s="821" t="s">
        <x:v>4856</x:v>
      </x:c>
      <x:c r="C283" s="821" t="s">
        <x:v>5507</x:v>
      </x:c>
      <x:c r="D283" s="821" t="s">
        <x:v>7729</x:v>
      </x:c>
      <x:c r="E283" s="821" t="s">
        <x:v>2935</x:v>
      </x:c>
      <x:c r="F283" s="821" t="s">
        <x:v>1257</x:v>
      </x:c>
      <x:c r="G283" s="804" t="s">
        <x:v>4995</x:v>
      </x:c>
      <x:c r="H283" s="804" t="s">
        <x:v>8143</x:v>
      </x:c>
      <x:c r="I283" s="230" t="s">
        <x:v>2976</x:v>
      </x:c>
      <x:c r="J283" s="805">
        <x:v>370</x:v>
      </x:c>
      <x:c r="K283" s="551" t="s">
        <x:v>7724</x:v>
      </x:c>
    </x:row>
    <x:row r="284" spans="1:11" s="184" customFormat="1">
      <x:c r="A284" s="824" t="s">
        <x:v>5423</x:v>
      </x:c>
      <x:c r="B284" s="807" t="s">
        <x:v>7055</x:v>
      </x:c>
      <x:c r="C284" s="807" t="s">
        <x:v>6314</x:v>
      </x:c>
      <x:c r="D284" s="807" t="s">
        <x:v>7752</x:v>
      </x:c>
      <x:c r="E284" s="807" t="s">
        <x:v>5033</x:v>
      </x:c>
      <x:c r="F284" s="807" t="s">
        <x:v>1246</x:v>
      </x:c>
      <x:c r="G284" s="808" t="s">
        <x:v>2909</x:v>
      </x:c>
      <x:c r="H284" s="808" t="s">
        <x:v>4385</x:v>
      </x:c>
      <x:c r="I284" s="229" t="s">
        <x:v>2976</x:v>
      </x:c>
      <x:c r="J284" s="809">
        <x:v>340</x:v>
      </x:c>
      <x:c r="K284" s="554" t="s">
        <x:v>434</x:v>
      </x:c>
    </x:row>
    <x:row r="285" spans="1:11" ht="16.75">
      <x:c r="A285" s="827" t="s">
        <x:v>3608</x:v>
      </x:c>
      <x:c r="B285" s="828">
        <x:v>612065</x:v>
      </x:c>
      <x:c r="C285" s="829" t="s">
        <x:v>6314</x:v>
      </x:c>
      <x:c r="D285" s="829" t="s">
        <x:v>7703</x:v>
      </x:c>
      <x:c r="E285" s="829" t="s">
        <x:v>2935</x:v>
      </x:c>
      <x:c r="F285" s="829" t="s">
        <x:v>8550</x:v>
      </x:c>
      <x:c r="G285" s="818" t="s">
        <x:v>650</x:v>
      </x:c>
      <x:c r="H285" s="818" t="s">
        <x:v>2266</x:v>
      </x:c>
      <x:c r="I285" s="229" t="s">
        <x:v>5008</x:v>
      </x:c>
      <x:c r="J285" s="819">
        <x:v>190</x:v>
      </x:c>
      <x:c r="K285" s="556" t="s">
        <x:v>7724</x:v>
      </x:c>
    </x:row>
    <x:row r="286" spans="1:11" ht="16.75">
      <x:c r="A286" s="802" t="s">
        <x:v>5293</x:v>
      </x:c>
      <x:c r="B286" s="803" t="s">
        <x:v>8009</x:v>
      </x:c>
      <x:c r="C286" s="803" t="s">
        <x:v>6314</x:v>
      </x:c>
      <x:c r="D286" s="803" t="s">
        <x:v>7752</x:v>
      </x:c>
      <x:c r="E286" s="803" t="s">
        <x:v>2935</x:v>
      </x:c>
      <x:c r="F286" s="803" t="s">
        <x:v>645</x:v>
      </x:c>
      <x:c r="G286" s="804" t="s">
        <x:v>2902</x:v>
      </x:c>
      <x:c r="H286" s="804" t="s">
        <x:v>1986</x:v>
      </x:c>
      <x:c r="I286" s="230" t="s">
        <x:v>2976</x:v>
      </x:c>
      <x:c r="J286" s="805">
        <x:v>130</x:v>
      </x:c>
      <x:c r="K286" s="551" t="s">
        <x:v>434</x:v>
      </x:c>
    </x:row>
    <x:row r="287" spans="1:11">
      <x:c r="A287" s="824" t="s">
        <x:v>5395</x:v>
      </x:c>
      <x:c r="B287" s="807" t="s">
        <x:v>7250</x:v>
      </x:c>
      <x:c r="C287" s="807" t="s">
        <x:v>6314</x:v>
      </x:c>
      <x:c r="D287" s="807" t="s">
        <x:v>7729</x:v>
      </x:c>
      <x:c r="E287" s="807" t="s">
        <x:v>5033</x:v>
      </x:c>
      <x:c r="F287" s="807" t="s">
        <x:v>1753</x:v>
      </x:c>
      <x:c r="G287" s="808" t="s">
        <x:v>3138</x:v>
      </x:c>
      <x:c r="H287" s="808" t="s">
        <x:v>8581</x:v>
      </x:c>
      <x:c r="I287" s="230" t="s">
        <x:v>2976</x:v>
      </x:c>
      <x:c r="J287" s="809">
        <x:v>270</x:v>
      </x:c>
      <x:c r="K287" s="554" t="s">
        <x:v>434</x:v>
      </x:c>
    </x:row>
    <x:row r="288" spans="1:11">
      <x:c r="A288" s="825" t="s">
        <x:v>5511</x:v>
      </x:c>
      <x:c r="B288" s="811" t="s">
        <x:v>3186</x:v>
      </x:c>
      <x:c r="C288" s="811" t="s">
        <x:v>5507</x:v>
      </x:c>
      <x:c r="D288" s="811" t="s">
        <x:v>7703</x:v>
      </x:c>
      <x:c r="E288" s="811" t="s">
        <x:v>433</x:v>
      </x:c>
      <x:c r="F288" s="811" t="s">
        <x:v>645</x:v>
      </x:c>
      <x:c r="G288" s="808" t="s">
        <x:v>1674</x:v>
      </x:c>
      <x:c r="H288" s="808" t="s">
        <x:v>8971</x:v>
      </x:c>
      <x:c r="I288" s="230" t="s">
        <x:v>2976</x:v>
      </x:c>
      <x:c r="J288" s="809">
        <x:v>180</x:v>
      </x:c>
      <x:c r="K288" s="554" t="s">
        <x:v>434</x:v>
      </x:c>
    </x:row>
    <x:row r="289" spans="1:11">
      <x:c r="A289" s="824" t="s">
        <x:v>3879</x:v>
      </x:c>
      <x:c r="B289" s="807" t="s">
        <x:v>7216</x:v>
      </x:c>
      <x:c r="C289" s="823" t="s">
        <x:v>6314</x:v>
      </x:c>
      <x:c r="D289" s="823" t="s">
        <x:v>7752</x:v>
      </x:c>
      <x:c r="E289" s="823" t="s">
        <x:v>5033</x:v>
      </x:c>
      <x:c r="F289" s="807" t="s">
        <x:v>5339</x:v>
      </x:c>
      <x:c r="G289" s="813" t="s">
        <x:v>7297</x:v>
      </x:c>
      <x:c r="H289" s="813" t="s">
        <x:v>8295</x:v>
      </x:c>
      <x:c r="I289" s="230" t="s">
        <x:v>2976</x:v>
      </x:c>
      <x:c r="J289" s="809">
        <x:v>400</x:v>
      </x:c>
      <x:c r="K289" s="554" t="s">
        <x:v>434</x:v>
      </x:c>
    </x:row>
    <x:row r="290" spans="1:12">
      <x:c r="A290" s="825" t="s">
        <x:v>3633</x:v>
      </x:c>
      <x:c r="B290" s="811" t="s">
        <x:v>7419</x:v>
      </x:c>
      <x:c r="C290" s="811" t="s">
        <x:v>6314</x:v>
      </x:c>
      <x:c r="D290" s="811" t="s">
        <x:v>7752</x:v>
      </x:c>
      <x:c r="E290" s="811" t="s">
        <x:v>2935</x:v>
      </x:c>
      <x:c r="F290" s="811" t="s">
        <x:v>5339</x:v>
      </x:c>
      <x:c r="G290" s="808" t="s">
        <x:v>601</x:v>
      </x:c>
      <x:c r="H290" s="808" t="s">
        <x:v>8658</x:v>
      </x:c>
      <x:c r="I290" s="230" t="s">
        <x:v>2976</x:v>
      </x:c>
      <x:c r="J290" s="809">
        <x:v>285</x:v>
      </x:c>
      <x:c r="K290" s="554" t="s">
        <x:v>434</x:v>
      </x:c>
      <x:c r="L290" s="848" t="s">
        <x:v>3522</x:v>
      </x:c>
    </x:row>
    <x:row r="291" spans="1:12">
      <x:c r="A291" s="824" t="s">
        <x:v>5141</x:v>
      </x:c>
      <x:c r="B291" s="807" t="s">
        <x:v>8021</x:v>
      </x:c>
      <x:c r="C291" s="807" t="s">
        <x:v>6314</x:v>
      </x:c>
      <x:c r="D291" s="807" t="s">
        <x:v>7752</x:v>
      </x:c>
      <x:c r="E291" s="807" t="s">
        <x:v>2935</x:v>
      </x:c>
      <x:c r="F291" s="807" t="s">
        <x:v>672</x:v>
      </x:c>
      <x:c r="G291" s="808" t="s">
        <x:v>7031</x:v>
      </x:c>
      <x:c r="H291" s="808" t="s">
        <x:v>9175</x:v>
      </x:c>
      <x:c r="I291" s="230" t="s">
        <x:v>2976</x:v>
      </x:c>
      <x:c r="J291" s="809">
        <x:v>140</x:v>
      </x:c>
      <x:c r="K291" s="554" t="s">
        <x:v>434</x:v>
      </x:c>
      <x:c r="L291" s="229"/>
    </x:row>
    <x:row r="292" spans="1:12">
      <x:c r="A292" s="825" t="s">
        <x:v>3550</x:v>
      </x:c>
      <x:c r="B292" s="811" t="s">
        <x:v>7302</x:v>
      </x:c>
      <x:c r="C292" s="811" t="s">
        <x:v>6314</x:v>
      </x:c>
      <x:c r="D292" s="811" t="s">
        <x:v>7752</x:v>
      </x:c>
      <x:c r="E292" s="811" t="s">
        <x:v>5033</x:v>
      </x:c>
      <x:c r="F292" s="811" t="s">
        <x:v>5339</x:v>
      </x:c>
      <x:c r="G292" s="826" t="s">
        <x:v>7766</x:v>
      </x:c>
      <x:c r="H292" s="826" t="s">
        <x:v>7766</x:v>
      </x:c>
      <x:c r="I292" s="230" t="s">
        <x:v>2976</x:v>
      </x:c>
      <x:c r="J292" s="809">
        <x:v>350</x:v>
      </x:c>
      <x:c r="K292" s="554" t="s">
        <x:v>434</x:v>
      </x:c>
      <x:c r="L292" s="229"/>
    </x:row>
    <x:row r="293" spans="1:12">
      <x:c r="A293" s="824" t="s">
        <x:v>5417</x:v>
      </x:c>
      <x:c r="B293" s="807" t="s">
        <x:v>8064</x:v>
      </x:c>
      <x:c r="C293" s="823" t="s">
        <x:v>6314</x:v>
      </x:c>
      <x:c r="D293" s="823" t="s">
        <x:v>7752</x:v>
      </x:c>
      <x:c r="E293" s="823" t="s">
        <x:v>5987</x:v>
      </x:c>
      <x:c r="F293" s="807" t="s">
        <x:v>1705</x:v>
      </x:c>
      <x:c r="G293" s="813" t="s">
        <x:v>3907</x:v>
      </x:c>
      <x:c r="H293" s="813" t="s">
        <x:v>5779</x:v>
      </x:c>
      <x:c r="I293" s="230" t="s">
        <x:v>2976</x:v>
      </x:c>
      <x:c r="J293" s="809">
        <x:v>650</x:v>
      </x:c>
      <x:c r="K293" s="554" t="s">
        <x:v>434</x:v>
      </x:c>
      <x:c r="L293" s="848" t="s">
        <x:v>7948</x:v>
      </x:c>
    </x:row>
    <x:row r="294" spans="1:11">
      <x:c r="A294" s="825" t="s">
        <x:v>5443</x:v>
      </x:c>
      <x:c r="B294" s="811" t="s">
        <x:v>7057</x:v>
      </x:c>
      <x:c r="C294" s="811" t="s">
        <x:v>6314</x:v>
      </x:c>
      <x:c r="D294" s="811" t="s">
        <x:v>7752</x:v>
      </x:c>
      <x:c r="E294" s="811" t="s">
        <x:v>5033</x:v>
      </x:c>
      <x:c r="F294" s="811" t="s">
        <x:v>5339</x:v>
      </x:c>
      <x:c r="G294" s="808" t="s">
        <x:v>4846</x:v>
      </x:c>
      <x:c r="H294" s="808" t="s">
        <x:v>1765</x:v>
      </x:c>
      <x:c r="I294" s="230" t="s">
        <x:v>2976</x:v>
      </x:c>
      <x:c r="J294" s="809">
        <x:v>150</x:v>
      </x:c>
      <x:c r="K294" s="554" t="s">
        <x:v>7724</x:v>
      </x:c>
    </x:row>
    <x:row r="295" spans="1:11" ht="16.75">
      <x:c r="A295" s="840" t="s">
        <x:v>3535</x:v>
      </x:c>
      <x:c r="B295" s="817" t="s">
        <x:v>7389</x:v>
      </x:c>
      <x:c r="C295" s="817" t="s">
        <x:v>6314</x:v>
      </x:c>
      <x:c r="D295" s="817" t="s">
        <x:v>7729</x:v>
      </x:c>
      <x:c r="E295" s="817" t="s">
        <x:v>2935</x:v>
      </x:c>
      <x:c r="F295" s="817" t="s">
        <x:v>8762</x:v>
      </x:c>
      <x:c r="G295" s="841" t="s">
        <x:v>7766</x:v>
      </x:c>
      <x:c r="H295" s="841" t="s">
        <x:v>7766</x:v>
      </x:c>
      <x:c r="I295" s="230" t="s">
        <x:v>2976</x:v>
      </x:c>
      <x:c r="J295" s="819">
        <x:v>140</x:v>
      </x:c>
      <x:c r="K295" s="556" t="s">
        <x:v>434</x:v>
      </x:c>
    </x:row>
    <x:row r="296" spans="1:11" ht="16.75">
      <x:c r="A296" s="785" t="s">
        <x:v>5341</x:v>
      </x:c>
      <x:c r="B296" s="849" t="s">
        <x:v>2991</x:v>
      </x:c>
      <x:c r="C296" s="849" t="s">
        <x:v>6314</x:v>
      </x:c>
      <x:c r="D296" s="849" t="s">
        <x:v>7751</x:v>
      </x:c>
      <x:c r="E296" s="849" t="s">
        <x:v>5987</x:v>
      </x:c>
      <x:c r="F296" s="850"/>
      <x:c r="G296" s="851" t="s">
        <x:v>7766</x:v>
      </x:c>
      <x:c r="H296" s="851" t="s">
        <x:v>7766</x:v>
      </x:c>
      <x:c r="I296" s="230" t="s">
        <x:v>5014</x:v>
      </x:c>
      <x:c r="J296" s="790">
        <x:v>180</x:v>
      </x:c>
      <x:c r="K296" s="791" t="s">
        <x:v>7724</x:v>
      </x:c>
    </x:row>
    <x:row r="297" spans="1:11">
      <x:c r="A297" s="852" t="s">
        <x:v>5185</x:v>
      </x:c>
      <x:c r="B297" s="756">
        <x:v>612077</x:v>
      </x:c>
      <x:c r="C297" s="751" t="s">
        <x:v>6314</x:v>
      </x:c>
      <x:c r="D297" s="751" t="s">
        <x:v>7729</x:v>
      </x:c>
      <x:c r="E297" s="751" t="s">
        <x:v>433</x:v>
      </x:c>
      <x:c r="F297" s="752" t="s">
        <x:v>7912</x:v>
      </x:c>
      <x:c r="G297" s="187" t="s">
        <x:v>2917</x:v>
      </x:c>
      <x:c r="H297" s="187" t="s">
        <x:v>4451</x:v>
      </x:c>
      <x:c r="I297" s="230" t="s">
        <x:v>5008</x:v>
      </x:c>
      <x:c r="J297" s="793">
        <x:v>252</x:v>
      </x:c>
      <x:c r="K297" s="794" t="s">
        <x:v>434</x:v>
      </x:c>
    </x:row>
    <x:row r="298" spans="1:11">
      <x:c r="A298" s="853" t="s">
        <x:v>473</x:v>
      </x:c>
      <x:c r="B298" s="754">
        <x:v>612078</x:v>
      </x:c>
      <x:c r="C298" s="748" t="s">
        <x:v>6314</x:v>
      </x:c>
      <x:c r="D298" s="748" t="s">
        <x:v>7729</x:v>
      </x:c>
      <x:c r="E298" s="748" t="s">
        <x:v>433</x:v>
      </x:c>
      <x:c r="F298" s="749" t="s">
        <x:v>2579</x:v>
      </x:c>
      <x:c r="G298" s="187" t="s">
        <x:v>2861</x:v>
      </x:c>
      <x:c r="H298" s="187" t="s">
        <x:v>8964</x:v>
      </x:c>
      <x:c r="I298" s="230" t="s">
        <x:v>5008</x:v>
      </x:c>
      <x:c r="J298" s="793">
        <x:v>140</x:v>
      </x:c>
      <x:c r="K298" s="794" t="s">
        <x:v>7724</x:v>
      </x:c>
    </x:row>
    <x:row r="299" spans="1:11" ht="16.75">
      <x:c r="A299" s="854" t="s">
        <x:v>3873</x:v>
      </x:c>
      <x:c r="B299" s="855">
        <x:v>612079</x:v>
      </x:c>
      <x:c r="C299" s="856" t="s">
        <x:v>6314</x:v>
      </x:c>
      <x:c r="D299" s="856" t="s">
        <x:v>7751</x:v>
      </x:c>
      <x:c r="E299" s="856" t="s">
        <x:v>2935</x:v>
      </x:c>
      <x:c r="F299" s="798" t="s">
        <x:v>7910</x:v>
      </x:c>
      <x:c r="G299" s="857" t="s">
        <x:v>7479</x:v>
      </x:c>
      <x:c r="H299" s="857" t="s">
        <x:v>1996</x:v>
      </x:c>
      <x:c r="I299" s="230" t="s">
        <x:v>5008</x:v>
      </x:c>
      <x:c r="J299" s="800">
        <x:v>1000</x:v>
      </x:c>
      <x:c r="K299" s="801" t="s">
        <x:v>434</x:v>
      </x:c>
    </x:row>
    <x:row r="300" spans="1:11" ht="16.75">
      <x:c r="A300" s="785" t="s">
        <x:v>3892</x:v>
      </x:c>
      <x:c r="B300" s="849" t="s">
        <x:v>7418</x:v>
      </x:c>
      <x:c r="C300" s="849" t="s">
        <x:v>6314</x:v>
      </x:c>
      <x:c r="D300" s="849" t="s">
        <x:v>7752</x:v>
      </x:c>
      <x:c r="E300" s="849" t="s">
        <x:v>433</x:v>
      </x:c>
      <x:c r="F300" s="788" t="s">
        <x:v>5339</x:v>
      </x:c>
      <x:c r="G300" s="851" t="s">
        <x:v>7766</x:v>
      </x:c>
      <x:c r="H300" s="851" t="s">
        <x:v>7766</x:v>
      </x:c>
      <x:c r="I300" s="230" t="s">
        <x:v>2976</x:v>
      </x:c>
      <x:c r="J300" s="790">
        <x:v>100</x:v>
      </x:c>
      <x:c r="K300" s="791" t="s">
        <x:v>434</x:v>
      </x:c>
    </x:row>
    <x:row r="301" spans="1:11" s="184" customFormat="1">
      <x:c r="A301" s="853" t="s">
        <x:v>1263</x:v>
      </x:c>
      <x:c r="B301" s="748">
        <x:v>612081</x:v>
      </x:c>
      <x:c r="C301" s="763" t="s">
        <x:v>6314</x:v>
      </x:c>
      <x:c r="D301" s="763" t="s">
        <x:v>7752</x:v>
      </x:c>
      <x:c r="E301" s="763" t="s">
        <x:v>5033</x:v>
      </x:c>
      <x:c r="F301" s="764" t="s">
        <x:v>8762</x:v>
      </x:c>
      <x:c r="G301" s="187" t="s">
        <x:v>2889</x:v>
      </x:c>
      <x:c r="H301" s="187" t="s">
        <x:v>8898</x:v>
      </x:c>
      <x:c r="I301" s="230" t="s">
        <x:v>2976</x:v>
      </x:c>
      <x:c r="J301" s="793">
        <x:v>180</x:v>
      </x:c>
      <x:c r="K301" s="794" t="s">
        <x:v>7724</x:v>
      </x:c>
    </x:row>
    <x:row r="302" spans="1:11">
      <x:c r="A302" s="852" t="s">
        <x:v>5503</x:v>
      </x:c>
      <x:c r="B302" s="751" t="s">
        <x:v>4873</x:v>
      </x:c>
      <x:c r="C302" s="751" t="s">
        <x:v>6314</x:v>
      </x:c>
      <x:c r="D302" s="751" t="s">
        <x:v>7729</x:v>
      </x:c>
      <x:c r="E302" s="751" t="s">
        <x:v>433</x:v>
      </x:c>
      <x:c r="F302" s="752" t="s">
        <x:v>8762</x:v>
      </x:c>
      <x:c r="G302" s="396" t="s">
        <x:v>7766</x:v>
      </x:c>
      <x:c r="H302" s="396" t="s">
        <x:v>7766</x:v>
      </x:c>
      <x:c r="I302" s="230" t="s">
        <x:v>2976</x:v>
      </x:c>
      <x:c r="J302" s="793">
        <x:v>160</x:v>
      </x:c>
      <x:c r="K302" s="794" t="s">
        <x:v>7724</x:v>
      </x:c>
    </x:row>
    <x:row r="303" spans="1:11" ht="16.75">
      <x:c r="A303" s="835" t="s">
        <x:v>3556</x:v>
      </x:c>
      <x:c r="B303" s="858">
        <x:v>612083</x:v>
      </x:c>
      <x:c r="C303" s="836" t="s">
        <x:v>6314</x:v>
      </x:c>
      <x:c r="D303" s="836" t="s">
        <x:v>7752</x:v>
      </x:c>
      <x:c r="E303" s="836" t="s">
        <x:v>2935</x:v>
      </x:c>
      <x:c r="F303" s="837" t="s">
        <x:v>7912</x:v>
      </x:c>
      <x:c r="G303" s="799" t="s">
        <x:v>7322</x:v>
      </x:c>
      <x:c r="H303" s="799" t="s">
        <x:v>5663</x:v>
      </x:c>
      <x:c r="I303" s="230" t="s">
        <x:v>5008</x:v>
      </x:c>
      <x:c r="J303" s="800">
        <x:v>170</x:v>
      </x:c>
      <x:c r="K303" s="801" t="s">
        <x:v>434</x:v>
      </x:c>
    </x:row>
    <x:row r="304" spans="1:11" ht="16.75">
      <x:c r="A304" s="785" t="s">
        <x:v>3580</x:v>
      </x:c>
      <x:c r="B304" s="849" t="s">
        <x:v>2693</x:v>
      </x:c>
      <x:c r="C304" s="849" t="s">
        <x:v>6314</x:v>
      </x:c>
      <x:c r="D304" s="849" t="s">
        <x:v>7752</x:v>
      </x:c>
      <x:c r="E304" s="849" t="s">
        <x:v>433</x:v>
      </x:c>
      <x:c r="F304" s="788" t="s">
        <x:v>6332</x:v>
      </x:c>
      <x:c r="G304" s="859" t="s">
        <x:v>3206</x:v>
      </x:c>
      <x:c r="H304" s="859" t="s">
        <x:v>5982</x:v>
      </x:c>
      <x:c r="I304" s="230" t="s">
        <x:v>2976</x:v>
      </x:c>
      <x:c r="J304" s="790">
        <x:v>140</x:v>
      </x:c>
      <x:c r="K304" s="791" t="s">
        <x:v>434</x:v>
      </x:c>
    </x:row>
    <x:row r="305" spans="1:11">
      <x:c r="A305" s="852" t="s">
        <x:v>5487</x:v>
      </x:c>
      <x:c r="B305" s="756">
        <x:v>612085</x:v>
      </x:c>
      <x:c r="C305" s="751" t="s">
        <x:v>6314</x:v>
      </x:c>
      <x:c r="D305" s="751" t="s">
        <x:v>7752</x:v>
      </x:c>
      <x:c r="E305" s="751" t="s">
        <x:v>2935</x:v>
      </x:c>
      <x:c r="F305" s="752" t="s">
        <x:v>7910</x:v>
      </x:c>
      <x:c r="G305" s="187" t="s">
        <x:v>2246</x:v>
      </x:c>
      <x:c r="H305" s="187" t="s">
        <x:v>2322</x:v>
      </x:c>
      <x:c r="I305" s="230" t="s">
        <x:v>5008</x:v>
      </x:c>
      <x:c r="J305" s="793">
        <x:v>330</x:v>
      </x:c>
      <x:c r="K305" s="794" t="s">
        <x:v>7724</x:v>
      </x:c>
    </x:row>
    <x:row r="306" spans="1:11">
      <x:c r="A306" s="853" t="s">
        <x:v>3563</x:v>
      </x:c>
      <x:c r="B306" s="748" t="s">
        <x:v>7472</x:v>
      </x:c>
      <x:c r="C306" s="748" t="s">
        <x:v>6314</x:v>
      </x:c>
      <x:c r="D306" s="748" t="s">
        <x:v>7752</x:v>
      </x:c>
      <x:c r="E306" s="748" t="s">
        <x:v>5033</x:v>
      </x:c>
      <x:c r="F306" s="749" t="s">
        <x:v>5533</x:v>
      </x:c>
      <x:c r="G306" s="396" t="s">
        <x:v>7766</x:v>
      </x:c>
      <x:c r="H306" s="396" t="s">
        <x:v>7766</x:v>
      </x:c>
      <x:c r="I306" s="230" t="s">
        <x:v>2976</x:v>
      </x:c>
      <x:c r="J306" s="793">
        <x:v>190</x:v>
      </x:c>
      <x:c r="K306" s="794" t="s">
        <x:v>7724</x:v>
      </x:c>
    </x:row>
    <x:row r="307" spans="1:11">
      <x:c r="A307" s="852" t="s">
        <x:v>5481</x:v>
      </x:c>
      <x:c r="B307" s="756">
        <x:v>612087</x:v>
      </x:c>
      <x:c r="C307" s="751" t="s">
        <x:v>6314</x:v>
      </x:c>
      <x:c r="D307" s="751" t="s">
        <x:v>7729</x:v>
      </x:c>
      <x:c r="E307" s="751" t="s">
        <x:v>433</x:v>
      </x:c>
      <x:c r="F307" s="752" t="s">
        <x:v>2763</x:v>
      </x:c>
      <x:c r="G307" s="187" t="s">
        <x:v>2630</x:v>
      </x:c>
      <x:c r="H307" s="187" t="s">
        <x:v>515</x:v>
      </x:c>
      <x:c r="I307" s="230" t="s">
        <x:v>5008</x:v>
      </x:c>
      <x:c r="J307" s="793">
        <x:v>250</x:v>
      </x:c>
      <x:c r="K307" s="794" t="s">
        <x:v>434</x:v>
      </x:c>
    </x:row>
    <x:row r="308" spans="1:11">
      <x:c r="A308" s="853" t="s">
        <x:v>5457</x:v>
      </x:c>
      <x:c r="B308" s="748" t="s">
        <x:v>5005</x:v>
      </x:c>
      <x:c r="C308" s="755" t="s">
        <x:v>5507</x:v>
      </x:c>
      <x:c r="D308" s="755" t="s">
        <x:v>7752</x:v>
      </x:c>
      <x:c r="E308" s="755" t="s">
        <x:v>5033</x:v>
      </x:c>
      <x:c r="F308" s="749" t="s">
        <x:v>8762</x:v>
      </x:c>
      <x:c r="G308" s="396" t="s">
        <x:v>7766</x:v>
      </x:c>
      <x:c r="H308" s="396" t="s">
        <x:v>7766</x:v>
      </x:c>
      <x:c r="I308" s="230" t="s">
        <x:v>2976</x:v>
      </x:c>
      <x:c r="J308" s="793">
        <x:v>700</x:v>
      </x:c>
      <x:c r="K308" s="794" t="s">
        <x:v>434</x:v>
      </x:c>
    </x:row>
    <x:row r="309" spans="1:11">
      <x:c r="A309" s="852" t="s">
        <x:v>3629</x:v>
      </x:c>
      <x:c r="B309" s="751" t="s">
        <x:v>7062</x:v>
      </x:c>
      <x:c r="C309" s="751" t="s">
        <x:v>6314</x:v>
      </x:c>
      <x:c r="D309" s="751" t="s">
        <x:v>7729</x:v>
      </x:c>
      <x:c r="E309" s="751" t="s">
        <x:v>433</x:v>
      </x:c>
      <x:c r="F309" s="752" t="s">
        <x:v>8762</x:v>
      </x:c>
      <x:c r="G309" s="187" t="s">
        <x:v>7099</x:v>
      </x:c>
      <x:c r="H309" s="187" t="s">
        <x:v>8189</x:v>
      </x:c>
      <x:c r="I309" s="230" t="s">
        <x:v>2976</x:v>
      </x:c>
      <x:c r="J309" s="793">
        <x:v>210</x:v>
      </x:c>
      <x:c r="K309" s="794" t="s">
        <x:v>7724</x:v>
      </x:c>
    </x:row>
    <x:row r="310" spans="1:11">
      <x:c r="A310" s="853" t="s">
        <x:v>3504</x:v>
      </x:c>
      <x:c r="B310" s="754">
        <x:v>612090</x:v>
      </x:c>
      <x:c r="C310" s="748" t="s">
        <x:v>6314</x:v>
      </x:c>
      <x:c r="D310" s="748" t="s">
        <x:v>7729</x:v>
      </x:c>
      <x:c r="E310" s="748" t="s">
        <x:v>433</x:v>
      </x:c>
      <x:c r="F310" s="749" t="s">
        <x:v>7910</x:v>
      </x:c>
      <x:c r="G310" s="396" t="s">
        <x:v>7766</x:v>
      </x:c>
      <x:c r="H310" s="396" t="s">
        <x:v>7766</x:v>
      </x:c>
      <x:c r="I310" s="230" t="s">
        <x:v>5008</x:v>
      </x:c>
      <x:c r="J310" s="793">
        <x:v>180</x:v>
      </x:c>
      <x:c r="K310" s="794" t="s">
        <x:v>7724</x:v>
      </x:c>
    </x:row>
    <x:row r="311" spans="1:11" ht="16.75">
      <x:c r="A311" s="854" t="s">
        <x:v>3599</x:v>
      </x:c>
      <x:c r="B311" s="855">
        <x:v>612091</x:v>
      </x:c>
      <x:c r="C311" s="856" t="s">
        <x:v>6314</x:v>
      </x:c>
      <x:c r="D311" s="856" t="s">
        <x:v>7729</x:v>
      </x:c>
      <x:c r="E311" s="856" t="s">
        <x:v>2935</x:v>
      </x:c>
      <x:c r="F311" s="798" t="s">
        <x:v>1148</x:v>
      </x:c>
      <x:c r="G311" s="857" t="s">
        <x:v>2917</x:v>
      </x:c>
      <x:c r="H311" s="857" t="s">
        <x:v>8147</x:v>
      </x:c>
      <x:c r="I311" s="230" t="s">
        <x:v>5008</x:v>
      </x:c>
      <x:c r="J311" s="800">
        <x:v>585</x:v>
      </x:c>
      <x:c r="K311" s="801" t="s">
        <x:v>434</x:v>
      </x:c>
    </x:row>
    <x:row r="312" spans="1:11" ht="16.75">
      <x:c r="A312" s="785" t="s">
        <x:v>5186</x:v>
      </x:c>
      <x:c r="B312" s="849" t="s">
        <x:v>5022</x:v>
      </x:c>
      <x:c r="C312" s="787" t="s">
        <x:v>6314</x:v>
      </x:c>
      <x:c r="D312" s="787" t="s">
        <x:v>7752</x:v>
      </x:c>
      <x:c r="E312" s="787" t="s">
        <x:v>5033</x:v>
      </x:c>
      <x:c r="F312" s="788" t="s">
        <x:v>5597</x:v>
      </x:c>
      <x:c r="G312" s="789" t="s">
        <x:v>7428</x:v>
      </x:c>
      <x:c r="H312" s="789" t="s">
        <x:v>5962</x:v>
      </x:c>
      <x:c r="I312" s="230" t="s">
        <x:v>2976</x:v>
      </x:c>
      <x:c r="J312" s="790">
        <x:v>500</x:v>
      </x:c>
      <x:c r="K312" s="791" t="s">
        <x:v>434</x:v>
      </x:c>
    </x:row>
    <x:row r="313" spans="1:11">
      <x:c r="A313" s="852" t="s">
        <x:v>3903</x:v>
      </x:c>
      <x:c r="B313" s="751" t="s">
        <x:v>7091</x:v>
      </x:c>
      <x:c r="C313" s="751" t="s">
        <x:v>6314</x:v>
      </x:c>
      <x:c r="D313" s="751" t="s">
        <x:v>7752</x:v>
      </x:c>
      <x:c r="E313" s="751" t="s">
        <x:v>5033</x:v>
      </x:c>
      <x:c r="F313" s="752" t="s">
        <x:v>8762</x:v>
      </x:c>
      <x:c r="G313" s="187" t="s">
        <x:v>8033</x:v>
      </x:c>
      <x:c r="H313" s="187" t="s">
        <x:v>5845</x:v>
      </x:c>
      <x:c r="I313" s="230" t="s">
        <x:v>2976</x:v>
      </x:c>
      <x:c r="J313" s="793">
        <x:v>130</x:v>
      </x:c>
      <x:c r="K313" s="794" t="s">
        <x:v>7724</x:v>
      </x:c>
    </x:row>
    <x:row r="314" spans="1:11">
      <x:c r="A314" s="853" t="s">
        <x:v>5261</x:v>
      </x:c>
      <x:c r="B314" s="754">
        <x:v>612094</x:v>
      </x:c>
      <x:c r="C314" s="748" t="s">
        <x:v>6314</x:v>
      </x:c>
      <x:c r="D314" s="748" t="s">
        <x:v>7752</x:v>
      </x:c>
      <x:c r="E314" s="748" t="s">
        <x:v>2935</x:v>
      </x:c>
      <x:c r="F314" s="749" t="s">
        <x:v>7910</x:v>
      </x:c>
      <x:c r="G314" s="187" t="s">
        <x:v>4981</x:v>
      </x:c>
      <x:c r="H314" s="187" t="s">
        <x:v>2093</x:v>
      </x:c>
      <x:c r="I314" s="230" t="s">
        <x:v>5008</x:v>
      </x:c>
      <x:c r="J314" s="793">
        <x:v>260</x:v>
      </x:c>
      <x:c r="K314" s="794" t="s">
        <x:v>434</x:v>
      </x:c>
    </x:row>
    <x:row r="315" spans="1:11">
      <x:c r="A315" s="852" t="s">
        <x:v>5220</x:v>
      </x:c>
      <x:c r="B315" s="756">
        <x:v>612095</x:v>
      </x:c>
      <x:c r="C315" s="751" t="s">
        <x:v>5507</x:v>
      </x:c>
      <x:c r="D315" s="751" t="s">
        <x:v>7752</x:v>
      </x:c>
      <x:c r="E315" s="751" t="s">
        <x:v>2935</x:v>
      </x:c>
      <x:c r="F315" s="752" t="s">
        <x:v>7910</x:v>
      </x:c>
      <x:c r="G315" s="187" t="s">
        <x:v>2627</x:v>
      </x:c>
      <x:c r="H315" s="187" t="s">
        <x:v>5858</x:v>
      </x:c>
      <x:c r="I315" s="230" t="s">
        <x:v>5008</x:v>
      </x:c>
      <x:c r="J315" s="793">
        <x:v>170</x:v>
      </x:c>
      <x:c r="K315" s="794" t="s">
        <x:v>7724</x:v>
      </x:c>
    </x:row>
    <x:row r="316" spans="1:11">
      <x:c r="A316" s="853" t="s">
        <x:v>3864</x:v>
      </x:c>
      <x:c r="B316" s="754">
        <x:v>612096</x:v>
      </x:c>
      <x:c r="C316" s="748" t="s">
        <x:v>6314</x:v>
      </x:c>
      <x:c r="D316" s="748" t="s">
        <x:v>7751</x:v>
      </x:c>
      <x:c r="E316" s="748" t="s">
        <x:v>2935</x:v>
      </x:c>
      <x:c r="F316" s="749" t="s">
        <x:v>1444</x:v>
      </x:c>
      <x:c r="G316" s="187" t="s">
        <x:v>7241</x:v>
      </x:c>
      <x:c r="H316" s="187" t="s">
        <x:v>8699</x:v>
      </x:c>
      <x:c r="I316" s="230" t="s">
        <x:v>5008</x:v>
      </x:c>
      <x:c r="J316" s="793">
        <x:v>297</x:v>
      </x:c>
      <x:c r="K316" s="794" t="s">
        <x:v>434</x:v>
      </x:c>
    </x:row>
    <x:row r="317" spans="1:11">
      <x:c r="A317" s="860" t="s">
        <x:v>5221</x:v>
      </x:c>
      <x:c r="B317" s="772">
        <x:v>612097</x:v>
      </x:c>
      <x:c r="C317" s="760" t="s">
        <x:v>6314</x:v>
      </x:c>
      <x:c r="D317" s="760" t="s">
        <x:v>7752</x:v>
      </x:c>
      <x:c r="E317" s="760" t="s">
        <x:v>4903</x:v>
      </x:c>
      <x:c r="F317" s="761" t="s">
        <x:v>7910</x:v>
      </x:c>
      <x:c r="G317" s="187" t="s">
        <x:v>7760</x:v>
      </x:c>
      <x:c r="H317" s="187" t="s">
        <x:v>6047</x:v>
      </x:c>
      <x:c r="I317" s="230" t="s">
        <x:v>5008</x:v>
      </x:c>
      <x:c r="J317" s="793">
        <x:v>180</x:v>
      </x:c>
      <x:c r="K317" s="794" t="s">
        <x:v>7724</x:v>
      </x:c>
    </x:row>
    <x:row r="318" spans="1:11" s="184" customFormat="1">
      <x:c r="A318" s="860" t="s">
        <x:v>3502</x:v>
      </x:c>
      <x:c r="B318" s="760" t="s">
        <x:v>5010</x:v>
      </x:c>
      <x:c r="C318" s="760" t="s">
        <x:v>6314</x:v>
      </x:c>
      <x:c r="D318" s="760" t="s">
        <x:v>7729</x:v>
      </x:c>
      <x:c r="E318" s="760" t="s">
        <x:v>433</x:v>
      </x:c>
      <x:c r="F318" s="761" t="s">
        <x:v>2798</x:v>
      </x:c>
      <x:c r="G318" s="187" t="s">
        <x:v>8188</x:v>
      </x:c>
      <x:c r="H318" s="187" t="s">
        <x:v>2042</x:v>
      </x:c>
      <x:c r="I318" s="230" t="s">
        <x:v>2976</x:v>
      </x:c>
      <x:c r="J318" s="793">
        <x:v>200</x:v>
      </x:c>
      <x:c r="K318" s="794" t="s">
        <x:v>7724</x:v>
      </x:c>
    </x:row>
    <x:row r="319" spans="1:11" s="184" customFormat="1">
      <x:c r="A319" s="861" t="s">
        <x:v>5520</x:v>
      </x:c>
      <x:c r="B319" s="772" t="s">
        <x:v>4132</x:v>
      </x:c>
      <x:c r="C319" s="862"/>
      <x:c r="D319" s="862"/>
      <x:c r="E319" s="862"/>
      <x:c r="F319" s="863"/>
      <x:c r="G319" s="187" t="s">
        <x:v>7028</x:v>
      </x:c>
      <x:c r="H319" s="187" t="s">
        <x:v>8792</x:v>
      </x:c>
      <x:c r="I319" s="229" t="s">
        <x:v>5014</x:v>
      </x:c>
      <x:c r="J319" s="793">
        <x:v>240</x:v>
      </x:c>
      <x:c r="K319" s="794" t="s">
        <x:v>7724</x:v>
      </x:c>
    </x:row>
    <x:row r="320" spans="1:11">
      <x:c r="A320" s="864" t="s">
        <x:v>3896</x:v>
      </x:c>
      <x:c r="B320" s="784">
        <x:v>612100</x:v>
      </x:c>
      <x:c r="C320" s="865" t="s">
        <x:v>6314</x:v>
      </x:c>
      <x:c r="D320" s="865" t="s">
        <x:v>7729</x:v>
      </x:c>
      <x:c r="E320" s="865" t="s">
        <x:v>433</x:v>
      </x:c>
      <x:c r="F320" s="775" t="s">
        <x:v>7910</x:v>
      </x:c>
      <x:c r="G320" s="757" t="s">
        <x:v>2739</x:v>
      </x:c>
      <x:c r="H320" s="757" t="s">
        <x:v>4281</x:v>
      </x:c>
      <x:c r="I320" s="230" t="s">
        <x:v>5008</x:v>
      </x:c>
      <x:c r="J320" s="793">
        <x:v>530</x:v>
      </x:c>
      <x:c r="K320" s="794" t="s">
        <x:v>7724</x:v>
      </x:c>
    </x:row>
    <x:row r="321" spans="1:11">
      <x:c r="A321" s="866" t="s">
        <x:v>5203</x:v>
      </x:c>
      <x:c r="B321" s="784">
        <x:v>612101</x:v>
      </x:c>
      <x:c r="C321" s="763"/>
      <x:c r="D321" s="763"/>
      <x:c r="E321" s="763"/>
      <x:c r="F321" s="764"/>
      <x:c r="G321" s="187" t="s">
        <x:v>4265</x:v>
      </x:c>
      <x:c r="H321" s="187" t="s">
        <x:v>8769</x:v>
      </x:c>
      <x:c r="I321" s="229" t="s">
        <x:v>5014</x:v>
      </x:c>
      <x:c r="J321" s="793">
        <x:v>126</x:v>
      </x:c>
      <x:c r="K321" s="794" t="s">
        <x:v>434</x:v>
      </x:c>
    </x:row>
    <x:row r="322" spans="1:11">
      <x:c r="A322" s="853" t="s">
        <x:v>5269</x:v>
      </x:c>
      <x:c r="B322" s="754">
        <x:v>612102</x:v>
      </x:c>
      <x:c r="C322" s="748" t="s">
        <x:v>6314</x:v>
      </x:c>
      <x:c r="D322" s="748" t="s">
        <x:v>7751</x:v>
      </x:c>
      <x:c r="E322" s="748" t="s">
        <x:v>433</x:v>
      </x:c>
      <x:c r="F322" s="837" t="s">
        <x:v>2579</x:v>
      </x:c>
      <x:c r="G322" s="396" t="s">
        <x:v>7766</x:v>
      </x:c>
      <x:c r="H322" s="396" t="s">
        <x:v>7766</x:v>
      </x:c>
      <x:c r="I322" s="230" t="s">
        <x:v>5008</x:v>
      </x:c>
      <x:c r="J322" s="793">
        <x:v>220</x:v>
      </x:c>
      <x:c r="K322" s="794" t="s">
        <x:v>7724</x:v>
      </x:c>
    </x:row>
    <x:row r="323" spans="1:11">
      <x:c r="A323" s="852" t="s">
        <x:v>5490</x:v>
      </x:c>
      <x:c r="B323" s="756">
        <x:v>612103</x:v>
      </x:c>
      <x:c r="C323" s="751" t="s">
        <x:v>6314</x:v>
      </x:c>
      <x:c r="D323" s="751" t="s">
        <x:v>7729</x:v>
      </x:c>
      <x:c r="E323" s="751" t="s">
        <x:v>2935</x:v>
      </x:c>
      <x:c r="F323" s="863" t="s">
        <x:v>7910</x:v>
      </x:c>
      <x:c r="G323" s="187" t="s">
        <x:v>7481</x:v>
      </x:c>
      <x:c r="H323" s="187" t="s">
        <x:v>6017</x:v>
      </x:c>
      <x:c r="I323" s="230" t="s">
        <x:v>5008</x:v>
      </x:c>
      <x:c r="J323" s="793">
        <x:v>130</x:v>
      </x:c>
      <x:c r="K323" s="794" t="s">
        <x:v>7724</x:v>
      </x:c>
    </x:row>
    <x:row r="324" spans="1:11">
      <x:c r="A324" s="853" t="s">
        <x:v>3628</x:v>
      </x:c>
      <x:c r="B324" s="754">
        <x:v>612104</x:v>
      </x:c>
      <x:c r="C324" s="748" t="s">
        <x:v>6314</x:v>
      </x:c>
      <x:c r="D324" s="748" t="s">
        <x:v>7729</x:v>
      </x:c>
      <x:c r="E324" s="748" t="s">
        <x:v>433</x:v>
      </x:c>
      <x:c r="F324" s="749" t="s">
        <x:v>7910</x:v>
      </x:c>
      <x:c r="G324" s="187" t="s">
        <x:v>7383</x:v>
      </x:c>
      <x:c r="H324" s="187" t="s">
        <x:v>5835</x:v>
      </x:c>
      <x:c r="I324" s="230" t="s">
        <x:v>5008</x:v>
      </x:c>
      <x:c r="J324" s="793">
        <x:v>200</x:v>
      </x:c>
      <x:c r="K324" s="794" t="s">
        <x:v>7724</x:v>
      </x:c>
    </x:row>
    <x:row r="325" spans="1:11" s="184" customFormat="1">
      <x:c r="A325" s="853" t="s">
        <x:v>3613</x:v>
      </x:c>
      <x:c r="B325" s="754">
        <x:v>612105</x:v>
      </x:c>
      <x:c r="C325" s="774" t="s">
        <x:v>6314</x:v>
      </x:c>
      <x:c r="D325" s="774" t="s">
        <x:v>7729</x:v>
      </x:c>
      <x:c r="E325" s="774" t="s">
        <x:v>433</x:v>
      </x:c>
      <x:c r="F325" s="775" t="s">
        <x:v>1438</x:v>
      </x:c>
      <x:c r="G325" s="396" t="s">
        <x:v>7766</x:v>
      </x:c>
      <x:c r="H325" s="396" t="s">
        <x:v>7766</x:v>
      </x:c>
      <x:c r="I325" s="230" t="s">
        <x:v>5008</x:v>
      </x:c>
      <x:c r="J325" s="793">
        <x:v>202</x:v>
      </x:c>
      <x:c r="K325" s="794" t="s">
        <x:v>434</x:v>
      </x:c>
    </x:row>
    <x:row r="326" spans="1:11" ht="16.75">
      <x:c r="A326" s="854" t="s">
        <x:v>4013</x:v>
      </x:c>
      <x:c r="B326" s="855">
        <x:v>612106</x:v>
      </x:c>
      <x:c r="C326" s="856" t="s">
        <x:v>6314</x:v>
      </x:c>
      <x:c r="D326" s="856" t="s">
        <x:v>7752</x:v>
      </x:c>
      <x:c r="E326" s="856" t="s">
        <x:v>2935</x:v>
      </x:c>
      <x:c r="F326" s="798" t="s">
        <x:v>8559</x:v>
      </x:c>
      <x:c r="G326" s="857" t="s">
        <x:v>2862</x:v>
      </x:c>
      <x:c r="H326" s="857" t="s">
        <x:v>8652</x:v>
      </x:c>
      <x:c r="I326" s="230" t="s">
        <x:v>5008</x:v>
      </x:c>
      <x:c r="J326" s="800">
        <x:v>486</x:v>
      </x:c>
      <x:c r="K326" s="801" t="s">
        <x:v>434</x:v>
      </x:c>
    </x:row>
    <x:row r="327" spans="1:12" s="184" customFormat="1">
      <x:c r="A327" s="867" t="s">
        <x:v>5311</x:v>
      </x:c>
      <x:c r="B327" s="868" t="s">
        <x:v>2002</x:v>
      </x:c>
      <x:c r="C327" s="862"/>
      <x:c r="D327" s="862"/>
      <x:c r="E327" s="862"/>
      <x:c r="F327" s="863"/>
      <x:c r="G327" s="187" t="s">
        <x:v>686</x:v>
      </x:c>
      <x:c r="H327" s="187" t="s">
        <x:v>5800</x:v>
      </x:c>
      <x:c r="I327" s="229" t="s">
        <x:v>2976</x:v>
      </x:c>
      <x:c r="J327" s="184">
        <x:v>160</x:v>
      </x:c>
      <x:c r="K327" s="229" t="s">
        <x:v>7724</x:v>
      </x:c>
      <x:c r="L327" s="847" t="s">
        <x:v>7936</x:v>
      </x:c>
    </x:row>
    <x:row r="328" spans="1:11" s="184" customFormat="1">
      <x:c r="A328" s="750" t="s">
        <x:v>4039</x:v>
      </x:c>
      <x:c r="B328" s="756">
        <x:v>612108</x:v>
      </x:c>
      <x:c r="C328" s="751"/>
      <x:c r="D328" s="751"/>
      <x:c r="E328" s="751"/>
      <x:c r="F328" s="752"/>
      <x:c r="G328" s="187" t="s">
        <x:v>2975</x:v>
      </x:c>
      <x:c r="H328" s="187" t="s">
        <x:v>8844</x:v>
      </x:c>
      <x:c r="I328" s="229" t="s">
        <x:v>5014</x:v>
      </x:c>
      <x:c r="J328" s="184">
        <x:v>150</x:v>
      </x:c>
      <x:c r="K328" s="229" t="s">
        <x:v>7724</x:v>
      </x:c>
    </x:row>
    <x:row r="329" spans="1:11">
      <x:c r="A329" s="750" t="s">
        <x:v>3652</x:v>
      </x:c>
      <x:c r="B329" s="756">
        <x:v>612109</x:v>
      </x:c>
      <x:c r="C329" s="753" t="s">
        <x:v>6314</x:v>
      </x:c>
      <x:c r="D329" s="753" t="s">
        <x:v>7752</x:v>
      </x:c>
      <x:c r="E329" s="753" t="s">
        <x:v>2935</x:v>
      </x:c>
      <x:c r="F329" s="752" t="s">
        <x:v>8559</x:v>
      </x:c>
      <x:c r="G329" s="757" t="s">
        <x:v>7110</x:v>
      </x:c>
      <x:c r="H329" s="757" t="s">
        <x:v>5777</x:v>
      </x:c>
      <x:c r="I329" s="230" t="s">
        <x:v>5008</x:v>
      </x:c>
      <x:c r="J329" s="184">
        <x:v>558</x:v>
      </x:c>
      <x:c r="K329" s="229" t="s">
        <x:v>434</x:v>
      </x:c>
    </x:row>
    <x:row r="330" spans="1:11">
      <x:c r="A330" s="747" t="s">
        <x:v>5216</x:v>
      </x:c>
      <x:c r="B330" s="754">
        <x:v>612110</x:v>
      </x:c>
      <x:c r="C330" s="748" t="s">
        <x:v>5507</x:v>
      </x:c>
      <x:c r="D330" s="748" t="s">
        <x:v>7752</x:v>
      </x:c>
      <x:c r="E330" s="748" t="s">
        <x:v>433</x:v>
      </x:c>
      <x:c r="F330" s="749" t="s">
        <x:v>7910</x:v>
      </x:c>
      <x:c r="G330" s="187" t="s">
        <x:v>7310</x:v>
      </x:c>
      <x:c r="H330" s="187" t="s">
        <x:v>5951</x:v>
      </x:c>
      <x:c r="I330" s="230" t="s">
        <x:v>5008</x:v>
      </x:c>
      <x:c r="J330" s="184">
        <x:v>180</x:v>
      </x:c>
      <x:c r="K330" s="229" t="s">
        <x:v>7724</x:v>
      </x:c>
    </x:row>
    <x:row r="331" spans="1:11">
      <x:c r="A331" s="750" t="s">
        <x:v>5324</x:v>
      </x:c>
      <x:c r="B331" s="756">
        <x:v>612111</x:v>
      </x:c>
      <x:c r="C331" s="753" t="s">
        <x:v>5507</x:v>
      </x:c>
      <x:c r="D331" s="753" t="s">
        <x:v>7729</x:v>
      </x:c>
      <x:c r="E331" s="753" t="s">
        <x:v>433</x:v>
      </x:c>
      <x:c r="F331" s="752" t="s">
        <x:v>1003</x:v>
      </x:c>
      <x:c r="G331" s="757" t="s">
        <x:v>7315</x:v>
      </x:c>
      <x:c r="H331" s="757" t="s">
        <x:v>2010</x:v>
      </x:c>
      <x:c r="I331" s="230" t="s">
        <x:v>5008</x:v>
      </x:c>
      <x:c r="J331" s="184">
        <x:v>510</x:v>
      </x:c>
      <x:c r="K331" s="229" t="s">
        <x:v>7724</x:v>
      </x:c>
    </x:row>
    <x:row r="332" spans="1:11" ht="16.75">
      <x:c r="A332" s="869" t="s">
        <x:v>5367</x:v>
      </x:c>
      <x:c r="B332" s="870" t="s">
        <x:v>4302</x:v>
      </x:c>
      <x:c r="C332" s="790"/>
      <x:c r="D332" s="790"/>
      <x:c r="E332" s="790"/>
      <x:c r="F332" s="790"/>
      <x:c r="G332" s="859" t="s">
        <x:v>7241</x:v>
      </x:c>
      <x:c r="H332" s="859" t="s">
        <x:v>8699</x:v>
      </x:c>
      <x:c r="I332" s="230" t="s">
        <x:v>2976</x:v>
      </x:c>
      <x:c r="J332" s="790">
        <x:v>160</x:v>
      </x:c>
      <x:c r="K332" s="791" t="s">
        <x:v>7724</x:v>
      </x:c>
    </x:row>
    <x:row r="333" spans="1:11" ht="16.75">
      <x:c r="A333" s="871" t="s">
        <x:v>3912</x:v>
      </x:c>
      <x:c r="B333" s="855" t="s">
        <x:v>9133</x:v>
      </x:c>
      <x:c r="C333" s="800"/>
      <x:c r="D333" s="800"/>
      <x:c r="E333" s="800"/>
      <x:c r="F333" s="800"/>
      <x:c r="G333" s="799" t="s">
        <x:v>4998</x:v>
      </x:c>
      <x:c r="H333" s="799" t="s">
        <x:v>5703</x:v>
      </x:c>
      <x:c r="I333" s="230" t="s">
        <x:v>2976</x:v>
      </x:c>
      <x:c r="J333" s="800">
        <x:v>240</x:v>
      </x:c>
      <x:c r="K333" s="801" t="s">
        <x:v>7724</x:v>
      </x:c>
    </x:row>
    <x:row r="334" spans="1:11" ht="16.75">
      <x:c r="A334" s="872" t="s">
        <x:v>3538</x:v>
      </x:c>
      <x:c r="B334" s="790">
        <x:v>12114</x:v>
      </x:c>
      <x:c r="C334" s="790"/>
      <x:c r="D334" s="790"/>
      <x:c r="E334" s="790"/>
      <x:c r="F334" s="790"/>
      <x:c r="G334" s="851" t="s">
        <x:v>7766</x:v>
      </x:c>
      <x:c r="H334" s="851" t="s">
        <x:v>7766</x:v>
      </x:c>
      <x:c r="I334" s="230" t="s">
        <x:v>5014</x:v>
      </x:c>
      <x:c r="J334" s="790">
        <x:v>430</x:v>
      </x:c>
      <x:c r="K334" s="791" t="s">
        <x:v>434</x:v>
      </x:c>
    </x:row>
    <x:row r="335" spans="1:11">
      <x:c r="A335" s="873" t="s">
        <x:v>3963</x:v>
      </x:c>
      <x:c r="B335" s="793">
        <x:v>12115</x:v>
      </x:c>
      <x:c r="C335" s="793"/>
      <x:c r="D335" s="793"/>
      <x:c r="E335" s="793"/>
      <x:c r="F335" s="793"/>
      <x:c r="G335" s="187" t="s">
        <x:v>5419</x:v>
      </x:c>
      <x:c r="H335" s="187" t="s">
        <x:v>5672</x:v>
      </x:c>
      <x:c r="I335" s="230" t="s">
        <x:v>5014</x:v>
      </x:c>
      <x:c r="J335" s="793">
        <x:v>120</x:v>
      </x:c>
      <x:c r="K335" s="794" t="s">
        <x:v>7724</x:v>
      </x:c>
    </x:row>
    <x:row r="336" spans="1:11" ht="16.75">
      <x:c r="A336" s="874" t="s">
        <x:v>5296</x:v>
      </x:c>
      <x:c r="B336" s="800">
        <x:v>12116</x:v>
      </x:c>
      <x:c r="C336" s="800"/>
      <x:c r="D336" s="800"/>
      <x:c r="E336" s="800"/>
      <x:c r="F336" s="800"/>
      <x:c r="G336" s="875" t="s">
        <x:v>7766</x:v>
      </x:c>
      <x:c r="H336" s="875" t="s">
        <x:v>7766</x:v>
      </x:c>
      <x:c r="I336" s="230" t="s">
        <x:v>5014</x:v>
      </x:c>
      <x:c r="J336" s="800">
        <x:v>150</x:v>
      </x:c>
      <x:c r="K336" s="801" t="s">
        <x:v>7724</x:v>
      </x:c>
    </x:row>
    <x:row r="337" spans="1:11" ht="16.75">
      <x:c r="A337" s="785" t="s">
        <x:v>3529</x:v>
      </x:c>
      <x:c r="B337" s="786">
        <x:v>12117</x:v>
      </x:c>
      <x:c r="C337" s="787" t="s">
        <x:v>6314</x:v>
      </x:c>
      <x:c r="D337" s="787" t="s">
        <x:v>7729</x:v>
      </x:c>
      <x:c r="E337" s="787" t="s">
        <x:v>4903</x:v>
      </x:c>
      <x:c r="F337" s="788" t="s">
        <x:v>1454</x:v>
      </x:c>
      <x:c r="G337" s="789" t="s">
        <x:v>7263</x:v>
      </x:c>
      <x:c r="H337" s="789" t="s">
        <x:v>8319</x:v>
      </x:c>
      <x:c r="I337" s="230" t="s">
        <x:v>5014</x:v>
      </x:c>
      <x:c r="J337" s="790">
        <x:v>1800</x:v>
      </x:c>
      <x:c r="K337" s="791" t="s">
        <x:v>434</x:v>
      </x:c>
    </x:row>
    <x:row r="338" spans="1:11">
      <x:c r="A338" s="852" t="s">
        <x:v>5388</x:v>
      </x:c>
      <x:c r="B338" s="756">
        <x:v>12118</x:v>
      </x:c>
      <x:c r="C338" s="751" t="s">
        <x:v>6314</x:v>
      </x:c>
      <x:c r="D338" s="751" t="s">
        <x:v>7729</x:v>
      </x:c>
      <x:c r="E338" s="751" t="s">
        <x:v>5033</x:v>
      </x:c>
      <x:c r="F338" s="752" t="s">
        <x:v>9180</x:v>
      </x:c>
      <x:c r="G338" s="396" t="s">
        <x:v>7766</x:v>
      </x:c>
      <x:c r="H338" s="396" t="s">
        <x:v>7766</x:v>
      </x:c>
      <x:c r="I338" s="230" t="s">
        <x:v>5014</x:v>
      </x:c>
      <x:c r="J338" s="793">
        <x:v>135</x:v>
      </x:c>
      <x:c r="K338" s="794" t="s">
        <x:v>434</x:v>
      </x:c>
    </x:row>
    <x:row r="339" spans="1:11">
      <x:c r="A339" s="853" t="s">
        <x:v>5504</x:v>
      </x:c>
      <x:c r="B339" s="754">
        <x:v>12119</x:v>
      </x:c>
      <x:c r="C339" s="748" t="s">
        <x:v>5507</x:v>
      </x:c>
      <x:c r="D339" s="748" t="s">
        <x:v>7752</x:v>
      </x:c>
      <x:c r="E339" s="748" t="s">
        <x:v>4903</x:v>
      </x:c>
      <x:c r="F339" s="749" t="s">
        <x:v>1651</x:v>
      </x:c>
      <x:c r="G339" s="187" t="s">
        <x:v>7315</x:v>
      </x:c>
      <x:c r="H339" s="187" t="s">
        <x:v>2010</x:v>
      </x:c>
      <x:c r="I339" s="230" t="s">
        <x:v>5014</x:v>
      </x:c>
      <x:c r="J339" s="793">
        <x:v>0</x:v>
      </x:c>
      <x:c r="K339" s="794" t="s">
        <x:v>7766</x:v>
      </x:c>
    </x:row>
    <x:row r="340" spans="1:11">
      <x:c r="A340" s="852" t="s">
        <x:v>5442</x:v>
      </x:c>
      <x:c r="B340" s="756">
        <x:v>612120</x:v>
      </x:c>
      <x:c r="C340" s="751" t="s">
        <x:v>6314</x:v>
      </x:c>
      <x:c r="D340" s="751" t="s">
        <x:v>7729</x:v>
      </x:c>
      <x:c r="E340" s="751" t="s">
        <x:v>433</x:v>
      </x:c>
      <x:c r="F340" s="752" t="s">
        <x:v>7889</x:v>
      </x:c>
      <x:c r="G340" s="187" t="s">
        <x:v>7229</x:v>
      </x:c>
      <x:c r="H340" s="187" t="s">
        <x:v>8463</x:v>
      </x:c>
      <x:c r="I340" s="230" t="s">
        <x:v>5008</x:v>
      </x:c>
      <x:c r="J340" s="793">
        <x:v>261</x:v>
      </x:c>
      <x:c r="K340" s="794" t="s">
        <x:v>434</x:v>
      </x:c>
    </x:row>
    <x:row r="341" spans="1:11">
      <x:c r="A341" s="853" t="s">
        <x:v>5521</x:v>
      </x:c>
      <x:c r="B341" s="754">
        <x:v>612121</x:v>
      </x:c>
      <x:c r="C341" s="748" t="s">
        <x:v>6314</x:v>
      </x:c>
      <x:c r="D341" s="748" t="s">
        <x:v>7751</x:v>
      </x:c>
      <x:c r="E341" s="748" t="s">
        <x:v>433</x:v>
      </x:c>
      <x:c r="F341" s="749" t="s">
        <x:v>1094</x:v>
      </x:c>
      <x:c r="G341" s="187" t="s">
        <x:v>7104</x:v>
      </x:c>
      <x:c r="H341" s="187" t="s">
        <x:v>9010</x:v>
      </x:c>
      <x:c r="I341" s="230" t="s">
        <x:v>5008</x:v>
      </x:c>
      <x:c r="J341" s="793">
        <x:v>180</x:v>
      </x:c>
      <x:c r="K341" s="794" t="s">
        <x:v>7724</x:v>
      </x:c>
    </x:row>
    <x:row r="342" spans="1:11">
      <x:c r="A342" s="852" t="s">
        <x:v>5204</x:v>
      </x:c>
      <x:c r="B342" s="756">
        <x:v>612122</x:v>
      </x:c>
      <x:c r="C342" s="751" t="s">
        <x:v>6314</x:v>
      </x:c>
      <x:c r="D342" s="751" t="s">
        <x:v>7729</x:v>
      </x:c>
      <x:c r="E342" s="751" t="s">
        <x:v>433</x:v>
      </x:c>
      <x:c r="F342" s="752" t="s">
        <x:v>1108</x:v>
      </x:c>
      <x:c r="G342" s="187" t="s">
        <x:v>9038</x:v>
      </x:c>
      <x:c r="H342" s="187" t="s">
        <x:v>9026</x:v>
      </x:c>
      <x:c r="I342" s="230" t="s">
        <x:v>5008</x:v>
      </x:c>
      <x:c r="J342" s="793">
        <x:v>130</x:v>
      </x:c>
      <x:c r="K342" s="794" t="s">
        <x:v>7724</x:v>
      </x:c>
    </x:row>
    <x:row r="343" spans="1:11">
      <x:c r="A343" s="853" t="s">
        <x:v>5225</x:v>
      </x:c>
      <x:c r="B343" s="754">
        <x:v>612123</x:v>
      </x:c>
      <x:c r="C343" s="748" t="s">
        <x:v>6314</x:v>
      </x:c>
      <x:c r="D343" s="748" t="s">
        <x:v>7729</x:v>
      </x:c>
      <x:c r="E343" s="748" t="s">
        <x:v>433</x:v>
      </x:c>
      <x:c r="F343" s="749" t="s">
        <x:v>8077</x:v>
      </x:c>
      <x:c r="G343" s="187" t="s">
        <x:v>5750</x:v>
      </x:c>
      <x:c r="H343" s="187" t="s">
        <x:v>5774</x:v>
      </x:c>
      <x:c r="I343" s="230" t="s">
        <x:v>5008</x:v>
      </x:c>
      <x:c r="J343" s="793">
        <x:v>200</x:v>
      </x:c>
      <x:c r="K343" s="794" t="s">
        <x:v>434</x:v>
      </x:c>
    </x:row>
    <x:row r="344" spans="1:11" s="184" customFormat="1" ht="16.75">
      <x:c r="A344" s="835" t="s">
        <x:v>3998</x:v>
      </x:c>
      <x:c r="B344" s="858">
        <x:v>612124</x:v>
      </x:c>
      <x:c r="C344" s="836" t="s">
        <x:v>6314</x:v>
      </x:c>
      <x:c r="D344" s="836" t="s">
        <x:v>7729</x:v>
      </x:c>
      <x:c r="E344" s="836" t="s">
        <x:v>2935</x:v>
      </x:c>
      <x:c r="F344" s="837" t="s">
        <x:v>389</x:v>
      </x:c>
      <x:c r="G344" s="799" t="s">
        <x:v>2973</x:v>
      </x:c>
      <x:c r="H344" s="799" t="s">
        <x:v>4277</x:v>
      </x:c>
      <x:c r="I344" s="230" t="s">
        <x:v>5008</x:v>
      </x:c>
      <x:c r="J344" s="800">
        <x:v>297</x:v>
      </x:c>
      <x:c r="K344" s="801" t="s">
        <x:v>7724</x:v>
      </x:c>
    </x:row>
    <x:row r="345" spans="1:11" ht="16.75">
      <x:c r="A345" s="831" t="s">
        <x:v>5319</x:v>
      </x:c>
      <x:c r="B345" s="876">
        <x:v>12125</x:v>
      </x:c>
      <x:c r="C345" s="833" t="s">
        <x:v>5507</x:v>
      </x:c>
      <x:c r="D345" s="833" t="s">
        <x:v>7729</x:v>
      </x:c>
      <x:c r="E345" s="833" t="s">
        <x:v>4903</x:v>
      </x:c>
      <x:c r="F345" s="834" t="s">
        <x:v>3215</x:v>
      </x:c>
      <x:c r="G345" s="789" t="s">
        <x:v>7263</x:v>
      </x:c>
      <x:c r="H345" s="789" t="s">
        <x:v>8319</x:v>
      </x:c>
      <x:c r="I345" s="230" t="s">
        <x:v>5014</x:v>
      </x:c>
      <x:c r="J345" s="790">
        <x:v>450</x:v>
      </x:c>
      <x:c r="K345" s="791" t="s">
        <x:v>434</x:v>
      </x:c>
    </x:row>
    <x:row r="346" spans="1:11">
      <x:c r="A346" s="853" t="s">
        <x:v>5390</x:v>
      </x:c>
      <x:c r="B346" s="754">
        <x:v>12126</x:v>
      </x:c>
      <x:c r="C346" s="748" t="s">
        <x:v>6314</x:v>
      </x:c>
      <x:c r="D346" s="748" t="s">
        <x:v>7729</x:v>
      </x:c>
      <x:c r="E346" s="748" t="s">
        <x:v>5987</x:v>
      </x:c>
      <x:c r="F346" s="749" t="s">
        <x:v>1475</x:v>
      </x:c>
      <x:c r="G346" s="396" t="s">
        <x:v>7766</x:v>
      </x:c>
      <x:c r="H346" s="396" t="s">
        <x:v>7766</x:v>
      </x:c>
      <x:c r="I346" s="230" t="s">
        <x:v>5014</x:v>
      </x:c>
      <x:c r="J346" s="793">
        <x:v>180</x:v>
      </x:c>
      <x:c r="K346" s="794" t="s">
        <x:v>7724</x:v>
      </x:c>
    </x:row>
    <x:row r="347" spans="1:11">
      <x:c r="A347" s="852" t="s">
        <x:v>5497</x:v>
      </x:c>
      <x:c r="B347" s="756">
        <x:v>12127</x:v>
      </x:c>
      <x:c r="C347" s="751" t="s">
        <x:v>5507</x:v>
      </x:c>
      <x:c r="D347" s="751" t="s">
        <x:v>7752</x:v>
      </x:c>
      <x:c r="E347" s="751" t="s">
        <x:v>2935</x:v>
      </x:c>
      <x:c r="F347" s="752" t="s">
        <x:v>792</x:v>
      </x:c>
      <x:c r="G347" s="396" t="s">
        <x:v>7766</x:v>
      </x:c>
      <x:c r="H347" s="396" t="s">
        <x:v>7766</x:v>
      </x:c>
      <x:c r="I347" s="230" t="s">
        <x:v>5014</x:v>
      </x:c>
      <x:c r="J347" s="793">
        <x:v>420</x:v>
      </x:c>
      <x:c r="K347" s="794" t="s">
        <x:v>7724</x:v>
      </x:c>
    </x:row>
    <x:row r="348" spans="1:11">
      <x:c r="A348" s="852" t="s">
        <x:v>3581</x:v>
      </x:c>
      <x:c r="B348" s="756">
        <x:v>612128</x:v>
      </x:c>
      <x:c r="C348" s="751" t="s">
        <x:v>5507</x:v>
      </x:c>
      <x:c r="D348" s="751" t="s">
        <x:v>7751</x:v>
      </x:c>
      <x:c r="E348" s="751" t="s">
        <x:v>2935</x:v>
      </x:c>
      <x:c r="F348" s="752" t="s">
        <x:v>8485</x:v>
      </x:c>
      <x:c r="G348" s="187" t="s">
        <x:v>7281</x:v>
      </x:c>
      <x:c r="H348" s="187" t="s">
        <x:v>8564</x:v>
      </x:c>
      <x:c r="I348" s="230" t="s">
        <x:v>5008</x:v>
      </x:c>
      <x:c r="J348" s="793">
        <x:v>140</x:v>
      </x:c>
      <x:c r="K348" s="794" t="s">
        <x:v>7724</x:v>
      </x:c>
    </x:row>
    <x:row r="349" spans="1:11" ht="16.75">
      <x:c r="A349" s="835" t="s">
        <x:v>1262</x:v>
      </x:c>
      <x:c r="B349" s="858">
        <x:v>612129</x:v>
      </x:c>
      <x:c r="C349" s="836" t="s">
        <x:v>6314</x:v>
      </x:c>
      <x:c r="D349" s="836" t="s">
        <x:v>7752</x:v>
      </x:c>
      <x:c r="E349" s="836" t="s">
        <x:v>2935</x:v>
      </x:c>
      <x:c r="F349" s="837" t="s">
        <x:v>1198</x:v>
      </x:c>
      <x:c r="G349" s="799" t="s">
        <x:v>3188</x:v>
      </x:c>
      <x:c r="H349" s="799" t="s">
        <x:v>4430</x:v>
      </x:c>
      <x:c r="I349" s="230" t="s">
        <x:v>5008</x:v>
      </x:c>
      <x:c r="J349" s="800">
        <x:v>279</x:v>
      </x:c>
      <x:c r="K349" s="801" t="s">
        <x:v>434</x:v>
      </x:c>
    </x:row>
    <x:row r="350" spans="1:11">
      <x:c r="A350" s="877" t="s">
        <x:v>5299</x:v>
      </x:c>
      <x:c r="B350" s="878">
        <x:v>612130</x:v>
      </x:c>
      <x:c r="C350" s="879" t="s">
        <x:v>5507</x:v>
      </x:c>
      <x:c r="D350" s="879" t="s">
        <x:v>7729</x:v>
      </x:c>
      <x:c r="E350" s="879" t="s">
        <x:v>2935</x:v>
      </x:c>
      <x:c r="F350" s="879" t="s">
        <x:v>5607</x:v>
      </x:c>
      <x:c r="G350" s="880" t="s">
        <x:v>2943</x:v>
      </x:c>
      <x:c r="H350" s="880" t="s">
        <x:v>8335</x:v>
      </x:c>
      <x:c r="I350" s="230" t="s">
        <x:v>5008</x:v>
      </x:c>
      <x:c r="J350" s="881">
        <x:v>130</x:v>
      </x:c>
      <x:c r="K350" s="882" t="s">
        <x:v>7724</x:v>
      </x:c>
    </x:row>
    <x:row r="351" spans="1:11">
      <x:c r="A351" s="883">
        <x:v>0.65833333333333333</x:v>
      </x:c>
      <x:c r="B351" s="884">
        <x:v>612131</x:v>
      </x:c>
      <x:c r="C351" s="885" t="s">
        <x:v>6314</x:v>
      </x:c>
      <x:c r="D351" s="885" t="s">
        <x:v>7751</x:v>
      </x:c>
      <x:c r="E351" s="885" t="s">
        <x:v>2935</x:v>
      </x:c>
      <x:c r="F351" s="886" t="s">
        <x:v>5616</x:v>
      </x:c>
      <x:c r="G351" s="887" t="s">
        <x:v>2878</x:v>
      </x:c>
      <x:c r="H351" s="887" t="s">
        <x:v>4137</x:v>
      </x:c>
      <x:c r="I351" s="230" t="s">
        <x:v>5008</x:v>
      </x:c>
      <x:c r="J351" s="888">
        <x:v>220</x:v>
      </x:c>
      <x:c r="K351" s="889" t="s">
        <x:v>7724</x:v>
      </x:c>
    </x:row>
    <x:row r="352" spans="1:12">
      <x:c r="A352" s="890">
        <x:v>0.68888888888888888</x:v>
      </x:c>
      <x:c r="B352" s="891">
        <x:v>612132</x:v>
      </x:c>
      <x:c r="C352" s="892" t="s">
        <x:v>5507</x:v>
      </x:c>
      <x:c r="D352" s="892" t="s">
        <x:v>7729</x:v>
      </x:c>
      <x:c r="E352" s="892" t="s">
        <x:v>2935</x:v>
      </x:c>
      <x:c r="F352" s="893" t="s">
        <x:v>385</x:v>
      </x:c>
      <x:c r="G352" s="887" t="s">
        <x:v>1501</x:v>
      </x:c>
      <x:c r="H352" s="887" t="s">
        <x:v>8324</x:v>
      </x:c>
      <x:c r="I352" s="230" t="s">
        <x:v>5008</x:v>
      </x:c>
      <x:c r="J352" s="888">
        <x:v>306</x:v>
      </x:c>
      <x:c r="K352" s="889" t="s">
        <x:v>434</x:v>
      </x:c>
      <x:c r="L352" s="847" t="s">
        <x:v>5310</x:v>
      </x:c>
    </x:row>
    <x:row r="353" spans="1:11">
      <x:c r="A353" s="894">
        <x:v>0.70138888888888884</x:v>
      </x:c>
      <x:c r="B353" s="895">
        <x:v>612133</x:v>
      </x:c>
      <x:c r="C353" s="896" t="s">
        <x:v>6314</x:v>
      </x:c>
      <x:c r="D353" s="896" t="s">
        <x:v>7729</x:v>
      </x:c>
      <x:c r="E353" s="896" t="s">
        <x:v>2935</x:v>
      </x:c>
      <x:c r="F353" s="897" t="s">
        <x:v>1455</x:v>
      </x:c>
      <x:c r="G353" s="898" t="s">
        <x:v>7766</x:v>
      </x:c>
      <x:c r="H353" s="898" t="s">
        <x:v>7766</x:v>
      </x:c>
      <x:c r="I353" s="230" t="s">
        <x:v>5008</x:v>
      </x:c>
      <x:c r="J353" s="888">
        <x:v>220</x:v>
      </x:c>
      <x:c r="K353" s="889" t="s">
        <x:v>7724</x:v>
      </x:c>
    </x:row>
    <x:row r="354" spans="1:11" s="184" customFormat="1">
      <x:c r="A354" s="894">
        <x:v>0.71736111111111112</x:v>
      </x:c>
      <x:c r="B354" s="895">
        <x:v>12134</x:v>
      </x:c>
      <x:c r="C354" s="896"/>
      <x:c r="D354" s="896"/>
      <x:c r="E354" s="896"/>
      <x:c r="F354" s="897"/>
      <x:c r="G354" s="887" t="s">
        <x:v>7099</x:v>
      </x:c>
      <x:c r="H354" s="887" t="s">
        <x:v>8153</x:v>
      </x:c>
      <x:c r="I354" s="229" t="s">
        <x:v>5014</x:v>
      </x:c>
      <x:c r="J354" s="888">
        <x:v>180</x:v>
      </x:c>
      <x:c r="K354" s="889" t="s">
        <x:v>7724</x:v>
      </x:c>
    </x:row>
    <x:row r="355" spans="1:11" s="184" customFormat="1">
      <x:c r="A355" s="894">
        <x:v>0.72222222222222221</x:v>
      </x:c>
      <x:c r="B355" s="895">
        <x:v>12135</x:v>
      </x:c>
      <x:c r="C355" s="896"/>
      <x:c r="D355" s="896"/>
      <x:c r="E355" s="896"/>
      <x:c r="F355" s="897"/>
      <x:c r="G355" s="887" t="s">
        <x:v>7974</x:v>
      </x:c>
      <x:c r="H355" s="887" t="s">
        <x:v>2047</x:v>
      </x:c>
      <x:c r="I355" s="229" t="s">
        <x:v>5014</x:v>
      </x:c>
      <x:c r="J355" s="888">
        <x:v>330</x:v>
      </x:c>
      <x:c r="K355" s="889" t="s">
        <x:v>7724</x:v>
      </x:c>
    </x:row>
    <x:row r="356" spans="1:11">
      <x:c r="A356" s="890">
        <x:v>0.78472222222222221</x:v>
      </x:c>
      <x:c r="B356" s="891">
        <x:v>612136</x:v>
      </x:c>
      <x:c r="C356" s="892" t="s">
        <x:v>5507</x:v>
      </x:c>
      <x:c r="D356" s="892" t="s">
        <x:v>7751</x:v>
      </x:c>
      <x:c r="E356" s="892" t="s">
        <x:v>433</x:v>
      </x:c>
      <x:c r="F356" s="893" t="s">
        <x:v>1113</x:v>
      </x:c>
      <x:c r="G356" s="887" t="s">
        <x:v>586</x:v>
      </x:c>
      <x:c r="H356" s="887" t="s">
        <x:v>8716</x:v>
      </x:c>
      <x:c r="I356" s="230" t="s">
        <x:v>5008</x:v>
      </x:c>
      <x:c r="J356" s="888">
        <x:v>140</x:v>
      </x:c>
      <x:c r="K356" s="889" t="s">
        <x:v>7724</x:v>
      </x:c>
    </x:row>
    <x:row r="357" spans="1:11">
      <x:c r="A357" s="894">
        <x:v>0.79305555555555551</x:v>
      </x:c>
      <x:c r="B357" s="895">
        <x:v>612137</x:v>
      </x:c>
      <x:c r="C357" s="896" t="s">
        <x:v>6314</x:v>
      </x:c>
      <x:c r="D357" s="896" t="s">
        <x:v>7751</x:v>
      </x:c>
      <x:c r="E357" s="896" t="s">
        <x:v>2935</x:v>
      </x:c>
      <x:c r="F357" s="897" t="s">
        <x:v>1650</x:v>
      </x:c>
      <x:c r="G357" s="887" t="s">
        <x:v>7031</x:v>
      </x:c>
      <x:c r="H357" s="887" t="s">
        <x:v>5818</x:v>
      </x:c>
      <x:c r="I357" s="230" t="s">
        <x:v>5008</x:v>
      </x:c>
      <x:c r="J357" s="888">
        <x:v>590</x:v>
      </x:c>
      <x:c r="K357" s="889" t="s">
        <x:v>434</x:v>
      </x:c>
    </x:row>
    <x:row r="358" spans="1:11">
      <x:c r="A358" s="890">
        <x:v>0.8125</x:v>
      </x:c>
      <x:c r="B358" s="891">
        <x:v>612138</x:v>
      </x:c>
      <x:c r="C358" s="892" t="s">
        <x:v>6314</x:v>
      </x:c>
      <x:c r="D358" s="892" t="s">
        <x:v>7729</x:v>
      </x:c>
      <x:c r="E358" s="892" t="s">
        <x:v>2935</x:v>
      </x:c>
      <x:c r="F358" s="893" t="s">
        <x:v>1177</x:v>
      </x:c>
      <x:c r="G358" s="887" t="s">
        <x:v>7154</x:v>
      </x:c>
      <x:c r="H358" s="887" t="s">
        <x:v>8124</x:v>
      </x:c>
      <x:c r="I358" s="230" t="s">
        <x:v>5008</x:v>
      </x:c>
      <x:c r="J358" s="888">
        <x:v>279</x:v>
      </x:c>
      <x:c r="K358" s="889" t="s">
        <x:v>434</x:v>
      </x:c>
    </x:row>
    <x:row r="359" spans="1:11" s="100" customFormat="1">
      <x:c r="A359" s="890"/>
      <x:c r="B359" s="891">
        <x:v>12139</x:v>
      </x:c>
      <x:c r="C359" s="892"/>
      <x:c r="D359" s="892"/>
      <x:c r="E359" s="892"/>
      <x:c r="F359" s="893"/>
      <x:c r="G359" s="887"/>
      <x:c r="H359" s="887"/>
      <x:c r="I359" s="229" t="s">
        <x:v>5014</x:v>
      </x:c>
      <x:c r="J359" s="888"/>
      <x:c r="K359" s="889"/>
    </x:row>
    <x:row r="360" spans="1:11">
      <x:c r="A360" s="894">
        <x:v>0.82708333333333328</x:v>
      </x:c>
      <x:c r="B360" s="895">
        <x:v>612140</x:v>
      </x:c>
      <x:c r="C360" s="896" t="s">
        <x:v>6314</x:v>
      </x:c>
      <x:c r="D360" s="896" t="s">
        <x:v>7752</x:v>
      </x:c>
      <x:c r="E360" s="896" t="s">
        <x:v>2935</x:v>
      </x:c>
      <x:c r="F360" s="897" t="s">
        <x:v>7912</x:v>
      </x:c>
      <x:c r="G360" s="887" t="s">
        <x:v>3175</x:v>
      </x:c>
      <x:c r="H360" s="887" t="s">
        <x:v>4184</x:v>
      </x:c>
      <x:c r="I360" s="230" t="s">
        <x:v>5008</x:v>
      </x:c>
      <x:c r="J360" s="888">
        <x:v>160</x:v>
      </x:c>
      <x:c r="K360" s="889" t="s">
        <x:v>7724</x:v>
      </x:c>
    </x:row>
    <x:row r="361" spans="1:11">
      <x:c r="A361" s="890">
        <x:v>0.87152777777777779</x:v>
      </x:c>
      <x:c r="B361" s="891">
        <x:v>612141</x:v>
      </x:c>
      <x:c r="C361" s="892" t="s">
        <x:v>6314</x:v>
      </x:c>
      <x:c r="D361" s="892" t="s">
        <x:v>7752</x:v>
      </x:c>
      <x:c r="E361" s="892" t="s">
        <x:v>2935</x:v>
      </x:c>
      <x:c r="F361" s="893" t="s">
        <x:v>1099</x:v>
      </x:c>
      <x:c r="G361" s="887" t="s">
        <x:v>7454</x:v>
      </x:c>
      <x:c r="H361" s="887" t="s">
        <x:v>4412</x:v>
      </x:c>
      <x:c r="I361" s="230" t="s">
        <x:v>5008</x:v>
      </x:c>
      <x:c r="J361" s="888">
        <x:v>310</x:v>
      </x:c>
      <x:c r="K361" s="889" t="s">
        <x:v>7724</x:v>
      </x:c>
    </x:row>
    <x:row r="362" spans="1:11">
      <x:c r="A362" s="894">
        <x:v>0.8833333333333333</x:v>
      </x:c>
      <x:c r="B362" s="895">
        <x:v>612142</x:v>
      </x:c>
      <x:c r="C362" s="896" t="s">
        <x:v>6314</x:v>
      </x:c>
      <x:c r="D362" s="896" t="s">
        <x:v>7729</x:v>
      </x:c>
      <x:c r="E362" s="896" t="s">
        <x:v>2935</x:v>
      </x:c>
      <x:c r="F362" s="897" t="s">
        <x:v>2851</x:v>
      </x:c>
      <x:c r="G362" s="887" t="s">
        <x:v>7429</x:v>
      </x:c>
      <x:c r="H362" s="887" t="s">
        <x:v>5833</x:v>
      </x:c>
      <x:c r="I362" s="230" t="s">
        <x:v>5008</x:v>
      </x:c>
      <x:c r="J362" s="888">
        <x:v>378</x:v>
      </x:c>
      <x:c r="K362" s="889" t="s">
        <x:v>434</x:v>
      </x:c>
    </x:row>
    <x:row r="363" spans="1:11">
      <x:c r="A363" s="899">
        <x:v>0.90902777777777777</x:v>
      </x:c>
      <x:c r="B363" s="900" t="s">
        <x:v>7243</x:v>
      </x:c>
      <x:c r="C363" s="900" t="s">
        <x:v>6314</x:v>
      </x:c>
      <x:c r="D363" s="900" t="s">
        <x:v>7751</x:v>
      </x:c>
      <x:c r="E363" s="900" t="s">
        <x:v>5033</x:v>
      </x:c>
      <x:c r="F363" s="901" t="s">
        <x:v>1231</x:v>
      </x:c>
      <x:c r="G363" s="902" t="s">
        <x:v>7318</x:v>
      </x:c>
      <x:c r="H363" s="902" t="s">
        <x:v>5643</x:v>
      </x:c>
      <x:c r="I363" s="229" t="s">
        <x:v>5014</x:v>
      </x:c>
      <x:c r="J363" s="903">
        <x:v>160</x:v>
      </x:c>
      <x:c r="K363" s="904" t="s">
        <x:v>7724</x:v>
      </x:c>
    </x:row>
    <x:row r="364" spans="1:11">
      <x:c r="A364" s="905" t="s">
        <x:v>3956</x:v>
      </x:c>
      <x:c r="B364" s="906" t="s">
        <x:v>2666</x:v>
      </x:c>
      <x:c r="C364" s="906" t="s">
        <x:v>6314</x:v>
      </x:c>
      <x:c r="D364" s="906" t="s">
        <x:v>7752</x:v>
      </x:c>
      <x:c r="E364" s="906" t="s">
        <x:v>5033</x:v>
      </x:c>
      <x:c r="F364" s="907" t="s">
        <x:v>2423</x:v>
      </x:c>
      <x:c r="G364" s="908" t="s">
        <x:v>2917</x:v>
      </x:c>
      <x:c r="H364" s="908" t="s">
        <x:v>9122</x:v>
      </x:c>
      <x:c r="I364" s="230" t="s">
        <x:v>2976</x:v>
      </x:c>
      <x:c r="J364" s="909">
        <x:v>160</x:v>
      </x:c>
      <x:c r="K364" s="910" t="s">
        <x:v>7724</x:v>
      </x:c>
    </x:row>
    <x:row r="365" spans="1:12">
      <x:c r="A365" s="911">
        <x:v>0.54861111111111116</x:v>
      </x:c>
      <x:c r="B365" s="912" t="s">
        <x:v>3149</x:v>
      </x:c>
      <x:c r="C365" s="912" t="s">
        <x:v>6314</x:v>
      </x:c>
      <x:c r="D365" s="912" t="s">
        <x:v>7729</x:v>
      </x:c>
      <x:c r="E365" s="912" t="s">
        <x:v>5987</x:v>
      </x:c>
      <x:c r="F365" s="913" t="s">
        <x:v>8762</x:v>
      </x:c>
      <x:c r="G365" s="914" t="s">
        <x:v>3143</x:v>
      </x:c>
      <x:c r="H365" s="914" t="s">
        <x:v>8210</x:v>
      </x:c>
      <x:c r="I365" s="230" t="s">
        <x:v>2976</x:v>
      </x:c>
      <x:c r="J365" s="915">
        <x:v>320</x:v>
      </x:c>
      <x:c r="K365" s="916" t="s">
        <x:v>7724</x:v>
      </x:c>
      <x:c r="L365" s="847" t="s">
        <x:v>2718</x:v>
      </x:c>
    </x:row>
    <x:row r="366" spans="1:11">
      <x:c r="A366" s="917">
        <x:v>0.59999999999999998</x:v>
      </x:c>
      <x:c r="B366" s="918">
        <x:v>612146</x:v>
      </x:c>
      <x:c r="C366" s="919" t="s">
        <x:v>6314</x:v>
      </x:c>
      <x:c r="D366" s="919" t="s">
        <x:v>7729</x:v>
      </x:c>
      <x:c r="E366" s="919" t="s">
        <x:v>433</x:v>
      </x:c>
      <x:c r="F366" s="920" t="s">
        <x:v>797</x:v>
      </x:c>
      <x:c r="G366" s="914" t="s">
        <x:v>1498</x:v>
      </x:c>
      <x:c r="H366" s="914" t="s">
        <x:v>1984</x:v>
      </x:c>
      <x:c r="I366" s="230" t="s">
        <x:v>5008</x:v>
      </x:c>
      <x:c r="J366" s="915">
        <x:v>180</x:v>
      </x:c>
      <x:c r="K366" s="916" t="s">
        <x:v>7724</x:v>
      </x:c>
    </x:row>
    <x:row r="367" spans="1:11">
      <x:c r="A367" s="921" t="s">
        <x:v>5810</x:v>
      </x:c>
      <x:c r="B367" s="922">
        <x:v>612147</x:v>
      </x:c>
      <x:c r="C367" s="912" t="s">
        <x:v>6314</x:v>
      </x:c>
      <x:c r="D367" s="912" t="s">
        <x:v>7729</x:v>
      </x:c>
      <x:c r="E367" s="912" t="s">
        <x:v>2935</x:v>
      </x:c>
      <x:c r="F367" s="913" t="s">
        <x:v>426</x:v>
      </x:c>
      <x:c r="G367" s="914" t="s">
        <x:v>3184</x:v>
      </x:c>
      <x:c r="H367" s="914" t="s">
        <x:v>4352</x:v>
      </x:c>
      <x:c r="I367" s="230" t="s">
        <x:v>5008</x:v>
      </x:c>
      <x:c r="J367" s="915">
        <x:v>193</x:v>
      </x:c>
      <x:c r="K367" s="916" t="s">
        <x:v>434</x:v>
      </x:c>
    </x:row>
    <x:row r="368" spans="1:11">
      <x:c r="A368" s="917">
        <x:v>0.74444444444444446</x:v>
      </x:c>
      <x:c r="B368" s="919" t="s">
        <x:v>4957</x:v>
      </x:c>
      <x:c r="C368" s="919" t="s">
        <x:v>6314</x:v>
      </x:c>
      <x:c r="D368" s="919" t="s">
        <x:v>7729</x:v>
      </x:c>
      <x:c r="E368" s="919" t="s">
        <x:v>5987</x:v>
      </x:c>
      <x:c r="F368" s="920" t="s">
        <x:v>8762</x:v>
      </x:c>
      <x:c r="G368" s="914" t="s">
        <x:v>7784</x:v>
      </x:c>
      <x:c r="H368" s="914" t="s">
        <x:v>9112</x:v>
      </x:c>
      <x:c r="I368" s="230" t="s">
        <x:v>2976</x:v>
      </x:c>
      <x:c r="J368" s="915">
        <x:v>150</x:v>
      </x:c>
      <x:c r="K368" s="916" t="s">
        <x:v>7724</x:v>
      </x:c>
    </x:row>
    <x:row r="369" spans="1:11">
      <x:c r="A369" s="911">
        <x:v>0.77708333333333335</x:v>
      </x:c>
      <x:c r="B369" s="912" t="s">
        <x:v>7136</x:v>
      </x:c>
      <x:c r="C369" s="912" t="s">
        <x:v>6314</x:v>
      </x:c>
      <x:c r="D369" s="912" t="s">
        <x:v>7752</x:v>
      </x:c>
      <x:c r="E369" s="912" t="s">
        <x:v>433</x:v>
      </x:c>
      <x:c r="F369" s="913" t="s">
        <x:v>5339</x:v>
      </x:c>
      <x:c r="G369" s="914" t="s">
        <x:v>2658</x:v>
      </x:c>
      <x:c r="H369" s="914" t="s">
        <x:v>1992</x:v>
      </x:c>
      <x:c r="I369" s="230" t="s">
        <x:v>2976</x:v>
      </x:c>
      <x:c r="J369" s="915">
        <x:v>240</x:v>
      </x:c>
      <x:c r="K369" s="916" t="s">
        <x:v>7724</x:v>
      </x:c>
    </x:row>
    <x:row r="370" spans="1:11">
      <x:c r="A370" s="917">
        <x:v>0.78819444444444442</x:v>
      </x:c>
      <x:c r="B370" s="919" t="s">
        <x:v>7037</x:v>
      </x:c>
      <x:c r="C370" s="919" t="s">
        <x:v>5507</x:v>
      </x:c>
      <x:c r="D370" s="919" t="s">
        <x:v>7752</x:v>
      </x:c>
      <x:c r="E370" s="919" t="s">
        <x:v>433</x:v>
      </x:c>
      <x:c r="F370" s="920" t="s">
        <x:v>8762</x:v>
      </x:c>
      <x:c r="G370" s="914" t="s">
        <x:v>2996</x:v>
      </x:c>
      <x:c r="H370" s="914" t="s">
        <x:v>4477</x:v>
      </x:c>
      <x:c r="I370" s="230" t="s">
        <x:v>2976</x:v>
      </x:c>
      <x:c r="J370" s="915">
        <x:v>150</x:v>
      </x:c>
      <x:c r="K370" s="916" t="s">
        <x:v>434</x:v>
      </x:c>
    </x:row>
    <x:row r="371" spans="1:11">
      <x:c r="A371" s="911">
        <x:v>0.79861111111111116</x:v>
      </x:c>
      <x:c r="B371" s="912" t="s">
        <x:v>4923</x:v>
      </x:c>
      <x:c r="C371" s="923" t="s">
        <x:v>6314</x:v>
      </x:c>
      <x:c r="D371" s="923" t="s">
        <x:v>7729</x:v>
      </x:c>
      <x:c r="E371" s="923" t="s">
        <x:v>5987</x:v>
      </x:c>
      <x:c r="F371" s="913" t="s">
        <x:v>1065</x:v>
      </x:c>
      <x:c r="G371" s="924" t="s">
        <x:v>7079</x:v>
      </x:c>
      <x:c r="H371" s="924" t="s">
        <x:v>8788</x:v>
      </x:c>
      <x:c r="I371" s="230" t="s">
        <x:v>2976</x:v>
      </x:c>
      <x:c r="J371" s="915">
        <x:v>610</x:v>
      </x:c>
      <x:c r="K371" s="916" t="s">
        <x:v>7724</x:v>
      </x:c>
    </x:row>
    <x:row r="372" spans="1:11">
      <x:c r="A372" s="917">
        <x:v>0.80694444444444446</x:v>
      </x:c>
      <x:c r="B372" s="918">
        <x:v>612152</x:v>
      </x:c>
      <x:c r="C372" s="919" t="s">
        <x:v>6314</x:v>
      </x:c>
      <x:c r="D372" s="919" t="s">
        <x:v>7729</x:v>
      </x:c>
      <x:c r="E372" s="919" t="s">
        <x:v>433</x:v>
      </x:c>
      <x:c r="F372" s="920" t="s">
        <x:v>7865</x:v>
      </x:c>
      <x:c r="G372" s="925" t="s">
        <x:v>7766</x:v>
      </x:c>
      <x:c r="H372" s="925" t="s">
        <x:v>7766</x:v>
      </x:c>
      <x:c r="I372" s="230" t="s">
        <x:v>5008</x:v>
      </x:c>
      <x:c r="J372" s="915">
        <x:v>95</x:v>
      </x:c>
      <x:c r="K372" s="916" t="s">
        <x:v>7724</x:v>
      </x:c>
    </x:row>
    <x:row r="373" spans="1:11">
      <x:c r="A373" s="911">
        <x:v>0.82222222222222219</x:v>
      </x:c>
      <x:c r="B373" s="922">
        <x:v>612153</x:v>
      </x:c>
      <x:c r="C373" s="923" t="s">
        <x:v>6314</x:v>
      </x:c>
      <x:c r="D373" s="923" t="s">
        <x:v>7729</x:v>
      </x:c>
      <x:c r="E373" s="923" t="s">
        <x:v>2935</x:v>
      </x:c>
      <x:c r="F373" s="913" t="s">
        <x:v>1335</x:v>
      </x:c>
      <x:c r="G373" s="925" t="s">
        <x:v>7766</x:v>
      </x:c>
      <x:c r="H373" s="925" t="s">
        <x:v>7766</x:v>
      </x:c>
      <x:c r="I373" s="230" t="s">
        <x:v>5008</x:v>
      </x:c>
      <x:c r="J373" s="915">
        <x:v>486</x:v>
      </x:c>
      <x:c r="K373" s="916" t="s">
        <x:v>434</x:v>
      </x:c>
    </x:row>
    <x:row r="374" spans="1:11">
      <x:c r="A374" s="917">
        <x:v>0.83888888888888891</x:v>
      </x:c>
      <x:c r="B374" s="919" t="s">
        <x:v>3187</x:v>
      </x:c>
      <x:c r="C374" s="919" t="s">
        <x:v>5507</x:v>
      </x:c>
      <x:c r="D374" s="919" t="s">
        <x:v>7729</x:v>
      </x:c>
      <x:c r="E374" s="919" t="s">
        <x:v>2935</x:v>
      </x:c>
      <x:c r="F374" s="920" t="s">
        <x:v>1512</x:v>
      </x:c>
      <x:c r="G374" s="914" t="s">
        <x:v>8460</x:v>
      </x:c>
      <x:c r="H374" s="914" t="s">
        <x:v>2070</x:v>
      </x:c>
      <x:c r="I374" s="230" t="s">
        <x:v>2976</x:v>
      </x:c>
      <x:c r="J374" s="915">
        <x:v>279</x:v>
      </x:c>
      <x:c r="K374" s="916" t="s">
        <x:v>434</x:v>
      </x:c>
    </x:row>
    <x:row r="375" spans="1:11">
      <x:c r="A375" s="926">
        <x:v>0.85138888888888886</x:v>
      </x:c>
      <x:c r="B375" s="927">
        <x:v>612155</x:v>
      </x:c>
      <x:c r="C375" s="928" t="s">
        <x:v>5507</x:v>
      </x:c>
      <x:c r="D375" s="928" t="s">
        <x:v>7752</x:v>
      </x:c>
      <x:c r="E375" s="928" t="s">
        <x:v>2935</x:v>
      </x:c>
      <x:c r="F375" s="929" t="s">
        <x:v>2601</x:v>
      </x:c>
      <x:c r="G375" s="930" t="s">
        <x:v>2943</x:v>
      </x:c>
      <x:c r="H375" s="930" t="s">
        <x:v>2147</x:v>
      </x:c>
      <x:c r="I375" s="230" t="s">
        <x:v>5008</x:v>
      </x:c>
      <x:c r="J375" s="931">
        <x:v>288</x:v>
      </x:c>
      <x:c r="K375" s="932" t="s">
        <x:v>434</x:v>
      </x:c>
    </x:row>
    <x:row r="376" spans="1:11">
      <x:c r="A376" s="933" t="s">
        <x:v>5328</x:v>
      </x:c>
      <x:c r="B376" s="934" t="s">
        <x:v>4983</x:v>
      </x:c>
      <x:c r="C376" s="934" t="s">
        <x:v>6314</x:v>
      </x:c>
      <x:c r="D376" s="934" t="s">
        <x:v>7752</x:v>
      </x:c>
      <x:c r="E376" s="934" t="s">
        <x:v>5033</x:v>
      </x:c>
      <x:c r="F376" s="935" t="s">
        <x:v>672</x:v>
      </x:c>
      <x:c r="G376" s="880" t="s">
        <x:v>2917</x:v>
      </x:c>
      <x:c r="H376" s="880" t="s">
        <x:v>8825</x:v>
      </x:c>
      <x:c r="I376" s="230" t="s">
        <x:v>2976</x:v>
      </x:c>
      <x:c r="J376" s="881">
        <x:v>240</x:v>
      </x:c>
      <x:c r="K376" s="882" t="s">
        <x:v>7724</x:v>
      </x:c>
    </x:row>
    <x:row r="377" spans="1:11">
      <x:c r="A377" s="890">
        <x:v>0.62291666666666667</x:v>
      </x:c>
      <x:c r="B377" s="936">
        <x:v>612157</x:v>
      </x:c>
      <x:c r="C377" s="937" t="s">
        <x:v>6314</x:v>
      </x:c>
      <x:c r="D377" s="937" t="s">
        <x:v>7751</x:v>
      </x:c>
      <x:c r="E377" s="937" t="s">
        <x:v>2935</x:v>
      </x:c>
      <x:c r="F377" s="938" t="s">
        <x:v>759</x:v>
      </x:c>
      <x:c r="G377" s="887" t="s">
        <x:v>7428</x:v>
      </x:c>
      <x:c r="H377" s="887" t="s">
        <x:v>4230</x:v>
      </x:c>
      <x:c r="I377" s="230" t="s">
        <x:v>5008</x:v>
      </x:c>
      <x:c r="J377" s="888">
        <x:v>220</x:v>
      </x:c>
      <x:c r="K377" s="889" t="s">
        <x:v>7724</x:v>
      </x:c>
    </x:row>
    <x:row r="378" spans="1:11">
      <x:c r="A378" s="894">
        <x:v>0.69652777777777775</x:v>
      </x:c>
      <x:c r="B378" s="939" t="s">
        <x:v>2676</x:v>
      </x:c>
      <x:c r="C378" s="939" t="s">
        <x:v>6314</x:v>
      </x:c>
      <x:c r="D378" s="939" t="s">
        <x:v>7729</x:v>
      </x:c>
      <x:c r="E378" s="939" t="s">
        <x:v>4903</x:v>
      </x:c>
      <x:c r="F378" s="940" t="s">
        <x:v>8762</x:v>
      </x:c>
      <x:c r="G378" s="887" t="s">
        <x:v>2668</x:v>
      </x:c>
      <x:c r="H378" s="887" t="s">
        <x:v>4373</x:v>
      </x:c>
      <x:c r="I378" s="230" t="s">
        <x:v>2976</x:v>
      </x:c>
      <x:c r="J378" s="888">
        <x:v>171</x:v>
      </x:c>
      <x:c r="K378" s="889" t="s">
        <x:v>434</x:v>
      </x:c>
    </x:row>
    <x:row r="379" spans="1:11">
      <x:c r="A379" s="941" t="s">
        <x:v>5983</x:v>
      </x:c>
      <x:c r="B379" s="936">
        <x:v>612159</x:v>
      </x:c>
      <x:c r="C379" s="937" t="s">
        <x:v>6314</x:v>
      </x:c>
      <x:c r="D379" s="937" t="s">
        <x:v>7751</x:v>
      </x:c>
      <x:c r="E379" s="937" t="s">
        <x:v>2935</x:v>
      </x:c>
      <x:c r="F379" s="938" t="s">
        <x:v>7854</x:v>
      </x:c>
      <x:c r="G379" s="887" t="s">
        <x:v>2239</x:v>
      </x:c>
      <x:c r="H379" s="887" t="s">
        <x:v>2001</x:v>
      </x:c>
      <x:c r="I379" s="230" t="s">
        <x:v>5008</x:v>
      </x:c>
      <x:c r="J379" s="888">
        <x:v>216</x:v>
      </x:c>
      <x:c r="K379" s="889" t="s">
        <x:v>434</x:v>
      </x:c>
    </x:row>
    <x:row r="380" spans="1:11">
      <x:c r="A380" s="894">
        <x:v>0.7368055555555556</x:v>
      </x:c>
      <x:c r="B380" s="942">
        <x:v>612160</x:v>
      </x:c>
      <x:c r="C380" s="939" t="s">
        <x:v>6314</x:v>
      </x:c>
      <x:c r="D380" s="939" t="s">
        <x:v>7751</x:v>
      </x:c>
      <x:c r="E380" s="939" t="s">
        <x:v>4903</x:v>
      </x:c>
      <x:c r="F380" s="940" t="s">
        <x:v>5569</x:v>
      </x:c>
      <x:c r="G380" s="887" t="s">
        <x:v>3083</x:v>
      </x:c>
      <x:c r="H380" s="887" t="s">
        <x:v>8977</x:v>
      </x:c>
      <x:c r="I380" s="230" t="s">
        <x:v>5008</x:v>
      </x:c>
      <x:c r="J380" s="888">
        <x:v>150</x:v>
      </x:c>
      <x:c r="K380" s="889" t="s">
        <x:v>7724</x:v>
      </x:c>
    </x:row>
    <x:row r="381" spans="1:11">
      <x:c r="A381" s="899">
        <x:v>0.89930555555555558</x:v>
      </x:c>
      <x:c r="B381" s="943">
        <x:v>612161</x:v>
      </x:c>
      <x:c r="C381" s="944" t="s">
        <x:v>6314</x:v>
      </x:c>
      <x:c r="D381" s="944" t="s">
        <x:v>7751</x:v>
      </x:c>
      <x:c r="E381" s="944" t="s">
        <x:v>2935</x:v>
      </x:c>
      <x:c r="F381" s="945" t="s">
        <x:v>1518</x:v>
      </x:c>
      <x:c r="G381" s="902" t="s">
        <x:v>4909</x:v>
      </x:c>
      <x:c r="H381" s="902" t="s">
        <x:v>5675</x:v>
      </x:c>
      <x:c r="I381" s="230" t="s">
        <x:v>5008</x:v>
      </x:c>
      <x:c r="J381" s="903">
        <x:v>260</x:v>
      </x:c>
      <x:c r="K381" s="904" t="s">
        <x:v>7724</x:v>
      </x:c>
    </x:row>
    <x:row r="382" spans="1:11" ht="16.75">
      <x:c r="A382" s="946" t="s">
        <x:v>3916</x:v>
      </x:c>
      <x:c r="B382" s="947" t="s">
        <x:v>7255</x:v>
      </x:c>
      <x:c r="C382" s="947" t="s">
        <x:v>6314</x:v>
      </x:c>
      <x:c r="D382" s="947" t="s">
        <x:v>7752</x:v>
      </x:c>
      <x:c r="E382" s="947" t="s">
        <x:v>2935</x:v>
      </x:c>
      <x:c r="F382" s="948" t="s">
        <x:v>8762</x:v>
      </x:c>
      <x:c r="G382" s="859" t="s">
        <x:v>4862</x:v>
      </x:c>
      <x:c r="H382" s="859" t="s">
        <x:v>4198</x:v>
      </x:c>
      <x:c r="I382" s="230" t="s">
        <x:v>2976</x:v>
      </x:c>
      <x:c r="J382" s="790">
        <x:v>340</x:v>
      </x:c>
      <x:c r="K382" s="791" t="s">
        <x:v>7724</x:v>
      </x:c>
    </x:row>
    <x:row r="383" spans="1:11">
      <x:c r="A383" s="792">
        <x:v>0.66041666666666665</x:v>
      </x:c>
      <x:c r="B383" s="949" t="s">
        <x:v>4849</x:v>
      </x:c>
      <x:c r="C383" s="949" t="s">
        <x:v>6314</x:v>
      </x:c>
      <x:c r="D383" s="949" t="s">
        <x:v>7729</x:v>
      </x:c>
      <x:c r="E383" s="949" t="s">
        <x:v>5987</x:v>
      </x:c>
      <x:c r="F383" s="950" t="s">
        <x:v>1625</x:v>
      </x:c>
      <x:c r="G383" s="187" t="s">
        <x:v>8849</x:v>
      </x:c>
      <x:c r="H383" s="187" t="s">
        <x:v>4185</x:v>
      </x:c>
      <x:c r="I383" s="230" t="s">
        <x:v>2976</x:v>
      </x:c>
      <x:c r="J383" s="793">
        <x:v>380</x:v>
      </x:c>
      <x:c r="K383" s="794" t="s">
        <x:v>7724</x:v>
      </x:c>
    </x:row>
    <x:row r="384" spans="1:11" s="100" customFormat="1">
      <x:c r="A384" s="792">
        <x:v>0.75972222222222219</x:v>
      </x:c>
      <x:c r="B384" s="949">
        <x:v>12164</x:v>
      </x:c>
      <x:c r="C384" s="951" t="s">
        <x:v>6314</x:v>
      </x:c>
      <x:c r="D384" s="951" t="s">
        <x:v>7729</x:v>
      </x:c>
      <x:c r="E384" s="951" t="s">
        <x:v>5987</x:v>
      </x:c>
      <x:c r="F384" s="952" t="s">
        <x:v>8762</x:v>
      </x:c>
      <x:c r="G384" s="925" t="s">
        <x:v>7766</x:v>
      </x:c>
      <x:c r="H384" s="925" t="s">
        <x:v>7766</x:v>
      </x:c>
      <x:c r="I384" s="230" t="s">
        <x:v>2976</x:v>
      </x:c>
      <x:c r="J384" s="793">
        <x:v>180</x:v>
      </x:c>
      <x:c r="K384" s="916" t="s">
        <x:v>7724</x:v>
      </x:c>
    </x:row>
    <x:row r="385" spans="1:11">
      <x:c r="A385" s="795">
        <x:v>0.80138888888888893</x:v>
      </x:c>
      <x:c r="B385" s="953" t="s">
        <x:v>7265</x:v>
      </x:c>
      <x:c r="C385" s="953" t="s">
        <x:v>6314</x:v>
      </x:c>
      <x:c r="D385" s="953" t="s">
        <x:v>7752</x:v>
      </x:c>
      <x:c r="E385" s="953" t="s">
        <x:v>2935</x:v>
      </x:c>
      <x:c r="F385" s="954" t="s">
        <x:v>8762</x:v>
      </x:c>
      <x:c r="G385" s="925" t="s">
        <x:v>7766</x:v>
      </x:c>
      <x:c r="H385" s="925" t="s">
        <x:v>7766</x:v>
      </x:c>
      <x:c r="I385" s="230" t="s">
        <x:v>2976</x:v>
      </x:c>
      <x:c r="J385" s="793">
        <x:v>315</x:v>
      </x:c>
      <x:c r="K385" s="794" t="s">
        <x:v>434</x:v>
      </x:c>
    </x:row>
    <x:row r="386" spans="1:11" ht="16.75">
      <x:c r="A386" s="796">
        <x:v>0.83958333333333335</x:v>
      </x:c>
      <x:c r="B386" s="955" t="s">
        <x:v>4914</x:v>
      </x:c>
      <x:c r="C386" s="955" t="s">
        <x:v>6314</x:v>
      </x:c>
      <x:c r="D386" s="955" t="s">
        <x:v>7752</x:v>
      </x:c>
      <x:c r="E386" s="955" t="s">
        <x:v>2935</x:v>
      </x:c>
      <x:c r="F386" s="956" t="s">
        <x:v>8762</x:v>
      </x:c>
      <x:c r="G386" s="799" t="s">
        <x:v>3011</x:v>
      </x:c>
      <x:c r="H386" s="799" t="s">
        <x:v>2306</x:v>
      </x:c>
      <x:c r="I386" s="230" t="s">
        <x:v>2976</x:v>
      </x:c>
      <x:c r="J386" s="800">
        <x:v>160</x:v>
      </x:c>
      <x:c r="K386" s="801" t="s">
        <x:v>7724</x:v>
      </x:c>
    </x:row>
    <x:row r="387" spans="1:11" s="100" customFormat="1" ht="16.75">
      <x:c r="A387" s="957" t="s">
        <x:v>3634</x:v>
      </x:c>
      <x:c r="B387" s="958">
        <x:v>12167</x:v>
      </x:c>
      <x:c r="C387" s="958"/>
      <x:c r="D387" s="958"/>
      <x:c r="E387" s="958"/>
      <x:c r="F387" s="959"/>
      <x:c r="G387" s="859" t="s">
        <x:v>4964</x:v>
      </x:c>
      <x:c r="H387" s="859" t="s">
        <x:v>4112</x:v>
      </x:c>
      <x:c r="I387" s="230" t="s">
        <x:v>2976</x:v>
      </x:c>
      <x:c r="J387" s="790">
        <x:v>140</x:v>
      </x:c>
      <x:c r="K387" s="791" t="s">
        <x:v>434</x:v>
      </x:c>
    </x:row>
    <x:row r="388" spans="1:11" s="100" customFormat="1">
      <x:c r="A388" s="795">
        <x:v>0.61805555555555558</x:v>
      </x:c>
      <x:c r="B388" s="953" t="s">
        <x:v>4864</x:v>
      </x:c>
      <x:c r="C388" s="960" t="s">
        <x:v>6314</x:v>
      </x:c>
      <x:c r="D388" s="960" t="s">
        <x:v>7703</x:v>
      </x:c>
      <x:c r="E388" s="960" t="s">
        <x:v>2935</x:v>
      </x:c>
      <x:c r="F388" s="954" t="s">
        <x:v>1712</x:v>
      </x:c>
      <x:c r="G388" s="757" t="s">
        <x:v>7082</x:v>
      </x:c>
      <x:c r="H388" s="757" t="s">
        <x:v>646</x:v>
      </x:c>
      <x:c r="I388" s="230" t="s">
        <x:v>2976</x:v>
      </x:c>
      <x:c r="J388" s="793">
        <x:v>1071</x:v>
      </x:c>
      <x:c r="K388" s="794" t="s">
        <x:v>434</x:v>
      </x:c>
    </x:row>
    <x:row r="389" spans="1:11">
      <x:c r="A389" s="792">
        <x:v>0.65416666666666667</x:v>
      </x:c>
      <x:c r="B389" s="949" t="s">
        <x:v>2660</x:v>
      </x:c>
      <x:c r="C389" s="949" t="s">
        <x:v>6314</x:v>
      </x:c>
      <x:c r="D389" s="949" t="s">
        <x:v>7752</x:v>
      </x:c>
      <x:c r="E389" s="949" t="s">
        <x:v>5033</x:v>
      </x:c>
      <x:c r="F389" s="950" t="s">
        <x:v>6074</x:v>
      </x:c>
      <x:c r="G389" s="187" t="s">
        <x:v>3169</x:v>
      </x:c>
      <x:c r="H389" s="187" t="s">
        <x:v>4407</x:v>
      </x:c>
      <x:c r="I389" s="230" t="s">
        <x:v>5014</x:v>
      </x:c>
      <x:c r="J389" s="793">
        <x:v>300</x:v>
      </x:c>
      <x:c r="K389" s="794" t="s">
        <x:v>434</x:v>
      </x:c>
    </x:row>
    <x:row r="390" spans="1:11">
      <x:c r="A390" s="792">
        <x:v>0.73958333333333337</x:v>
      </x:c>
      <x:c r="B390" s="949" t="s">
        <x:v>2696</x:v>
      </x:c>
      <x:c r="C390" s="949" t="s">
        <x:v>5507</x:v>
      </x:c>
      <x:c r="D390" s="949" t="s">
        <x:v>7729</x:v>
      </x:c>
      <x:c r="E390" s="949" t="s">
        <x:v>2935</x:v>
      </x:c>
      <x:c r="F390" s="950" t="s">
        <x:v>8762</x:v>
      </x:c>
      <x:c r="G390" s="187" t="s">
        <x:v>2650</x:v>
      </x:c>
      <x:c r="H390" s="187" t="s">
        <x:v>2262</x:v>
      </x:c>
      <x:c r="I390" s="230" t="s">
        <x:v>2976</x:v>
      </x:c>
      <x:c r="J390" s="793">
        <x:v>315</x:v>
      </x:c>
      <x:c r="K390" s="794" t="s">
        <x:v>434</x:v>
      </x:c>
    </x:row>
    <x:row r="391" spans="1:11">
      <x:c r="A391" s="795">
        <x:v>0.76527777777777772</x:v>
      </x:c>
      <x:c r="B391" s="953" t="s">
        <x:v>8044</x:v>
      </x:c>
      <x:c r="C391" s="953" t="s">
        <x:v>6314</x:v>
      </x:c>
      <x:c r="D391" s="953" t="s">
        <x:v>7729</x:v>
      </x:c>
      <x:c r="E391" s="953" t="s">
        <x:v>2935</x:v>
      </x:c>
      <x:c r="F391" s="954" t="s">
        <x:v>8762</x:v>
      </x:c>
      <x:c r="G391" s="187" t="s">
        <x:v>3100</x:v>
      </x:c>
      <x:c r="H391" s="187" t="s">
        <x:v>8986</x:v>
      </x:c>
      <x:c r="I391" s="230" t="s">
        <x:v>2976</x:v>
      </x:c>
      <x:c r="J391" s="793">
        <x:v>162</x:v>
      </x:c>
      <x:c r="K391" s="794" t="s">
        <x:v>434</x:v>
      </x:c>
    </x:row>
    <x:row r="392" spans="1:11">
      <x:c r="A392" s="961">
        <x:v>0.79513888888888884</x:v>
      </x:c>
      <x:c r="B392" s="962" t="s">
        <x:v>4893</x:v>
      </x:c>
      <x:c r="C392" s="962" t="s">
        <x:v>6314</x:v>
      </x:c>
      <x:c r="D392" s="962" t="s">
        <x:v>7752</x:v>
      </x:c>
      <x:c r="E392" s="962" t="s">
        <x:v>5033</x:v>
      </x:c>
      <x:c r="F392" s="963" t="s">
        <x:v>8762</x:v>
      </x:c>
      <x:c r="G392" s="925" t="s">
        <x:v>7766</x:v>
      </x:c>
      <x:c r="H392" s="925" t="s">
        <x:v>7766</x:v>
      </x:c>
      <x:c r="I392" s="230" t="s">
        <x:v>2976</x:v>
      </x:c>
      <x:c r="J392" s="793">
        <x:v>130</x:v>
      </x:c>
      <x:c r="K392" s="794" t="s">
        <x:v>7724</x:v>
      </x:c>
    </x:row>
    <x:row r="393" spans="1:12">
      <x:c r="A393" s="964">
        <x:v>0.92291666666666672</x:v>
      </x:c>
      <x:c r="B393" s="793">
        <x:v>12173</x:v>
      </x:c>
      <x:c r="C393" s="793"/>
      <x:c r="D393" s="793"/>
      <x:c r="E393" s="793"/>
      <x:c r="F393" s="793"/>
      <x:c r="G393" s="187" t="s">
        <x:v>8058</x:v>
      </x:c>
      <x:c r="H393" s="187" t="s">
        <x:v>4255</x:v>
      </x:c>
      <x:c r="I393" s="230" t="s">
        <x:v>2976</x:v>
      </x:c>
      <x:c r="J393" s="793">
        <x:v>252</x:v>
      </x:c>
      <x:c r="K393" s="794" t="s">
        <x:v>434</x:v>
      </x:c>
      <x:c r="L393" s="965" t="s">
        <x:v>8553</x:v>
      </x:c>
    </x:row>
    <x:row r="394" spans="1:12" ht="16.75">
      <x:c r="A394" s="966" t="s">
        <x:v>5535</x:v>
      </x:c>
      <x:c r="B394" s="967">
        <x:v>612174</x:v>
      </x:c>
      <x:c r="C394" s="968" t="s">
        <x:v>5507</x:v>
      </x:c>
      <x:c r="D394" s="968" t="s">
        <x:v>7751</x:v>
      </x:c>
      <x:c r="E394" s="968" t="s">
        <x:v>433</x:v>
      </x:c>
      <x:c r="F394" s="968" t="s">
        <x:v>3239</x:v>
      </x:c>
      <x:c r="G394" s="804" t="s">
        <x:v>2309</x:v>
      </x:c>
      <x:c r="H394" s="804" t="s">
        <x:v>4183</x:v>
      </x:c>
      <x:c r="I394" s="230" t="s">
        <x:v>5008</x:v>
      </x:c>
      <x:c r="J394" s="805">
        <x:v>360</x:v>
      </x:c>
      <x:c r="K394" s="551" t="s">
        <x:v>7724</x:v>
      </x:c>
      <x:c r="L394" s="965" t="s">
        <x:v>5365</x:v>
      </x:c>
    </x:row>
    <x:row r="395" spans="1:11">
      <x:c r="A395" s="806">
        <x:v>0.5</x:v>
      </x:c>
      <x:c r="B395" s="969">
        <x:v>612175</x:v>
      </x:c>
      <x:c r="C395" s="970" t="s">
        <x:v>6314</x:v>
      </x:c>
      <x:c r="D395" s="970" t="s">
        <x:v>7729</x:v>
      </x:c>
      <x:c r="E395" s="970" t="s">
        <x:v>2935</x:v>
      </x:c>
      <x:c r="F395" s="970" t="s">
        <x:v>8084</x:v>
      </x:c>
      <x:c r="G395" s="808" t="s">
        <x:v>2919</x:v>
      </x:c>
      <x:c r="H395" s="808" t="s">
        <x:v>2357</x:v>
      </x:c>
      <x:c r="I395" s="230" t="s">
        <x:v>5008</x:v>
      </x:c>
      <x:c r="J395" s="809">
        <x:v>140</x:v>
      </x:c>
      <x:c r="K395" s="554" t="s">
        <x:v>7724</x:v>
      </x:c>
    </x:row>
    <x:row r="396" spans="1:11">
      <x:c r="A396" s="810">
        <x:v>0.5493055555555556</x:v>
      </x:c>
      <x:c r="B396" s="971">
        <x:v>612176</x:v>
      </x:c>
      <x:c r="C396" s="972" t="s">
        <x:v>6314</x:v>
      </x:c>
      <x:c r="D396" s="972" t="s">
        <x:v>7729</x:v>
      </x:c>
      <x:c r="E396" s="972" t="s">
        <x:v>2935</x:v>
      </x:c>
      <x:c r="F396" s="972" t="s">
        <x:v>421</x:v>
      </x:c>
      <x:c r="G396" s="808" t="s">
        <x:v>3065</x:v>
      </x:c>
      <x:c r="H396" s="808" t="s">
        <x:v>5741</x:v>
      </x:c>
      <x:c r="I396" s="230" t="s">
        <x:v>5008</x:v>
      </x:c>
      <x:c r="J396" s="809">
        <x:v>160</x:v>
      </x:c>
      <x:c r="K396" s="554" t="s">
        <x:v>7724</x:v>
      </x:c>
    </x:row>
    <x:row r="397" spans="1:11">
      <x:c r="A397" s="806">
        <x:v>0.61875000000000002</x:v>
      </x:c>
      <x:c r="B397" s="969">
        <x:v>612177</x:v>
      </x:c>
      <x:c r="C397" s="970" t="s">
        <x:v>6314</x:v>
      </x:c>
      <x:c r="D397" s="970" t="s">
        <x:v>7752</x:v>
      </x:c>
      <x:c r="E397" s="970" t="s">
        <x:v>2935</x:v>
      </x:c>
      <x:c r="F397" s="970" t="s">
        <x:v>7850</x:v>
      </x:c>
      <x:c r="G397" s="973" t="s">
        <x:v>7766</x:v>
      </x:c>
      <x:c r="H397" s="973" t="s">
        <x:v>7766</x:v>
      </x:c>
      <x:c r="I397" s="230" t="s">
        <x:v>5008</x:v>
      </x:c>
      <x:c r="J397" s="809">
        <x:v>468</x:v>
      </x:c>
      <x:c r="K397" s="554" t="s">
        <x:v>434</x:v>
      </x:c>
    </x:row>
    <x:row r="398" spans="1:11">
      <x:c r="A398" s="810">
        <x:v>0.70277777777777772</x:v>
      </x:c>
      <x:c r="B398" s="971">
        <x:v>612178</x:v>
      </x:c>
      <x:c r="C398" s="972" t="s">
        <x:v>6314</x:v>
      </x:c>
      <x:c r="D398" s="972" t="s">
        <x:v>7703</x:v>
      </x:c>
      <x:c r="E398" s="972" t="s">
        <x:v>433</x:v>
      </x:c>
      <x:c r="F398" s="972" t="s">
        <x:v>1342</x:v>
      </x:c>
      <x:c r="G398" s="808" t="s">
        <x:v>7102</x:v>
      </x:c>
      <x:c r="H398" s="808" t="s">
        <x:v>8148</x:v>
      </x:c>
      <x:c r="I398" s="230" t="s">
        <x:v>5008</x:v>
      </x:c>
      <x:c r="J398" s="809">
        <x:v>150</x:v>
      </x:c>
      <x:c r="K398" s="554" t="s">
        <x:v>7724</x:v>
      </x:c>
    </x:row>
    <x:row r="399" spans="1:11">
      <x:c r="A399" s="806">
        <x:v>0.70902777777777781</x:v>
      </x:c>
      <x:c r="B399" s="969">
        <x:v>612179</x:v>
      </x:c>
      <x:c r="C399" s="970" t="s">
        <x:v>6314</x:v>
      </x:c>
      <x:c r="D399" s="970" t="s">
        <x:v>7751</x:v>
      </x:c>
      <x:c r="E399" s="970" t="s">
        <x:v>433</x:v>
      </x:c>
      <x:c r="F399" s="970" t="s">
        <x:v>1418</x:v>
      </x:c>
      <x:c r="G399" s="808" t="s">
        <x:v>4977</x:v>
      </x:c>
      <x:c r="H399" s="808" t="s">
        <x:v>1771</x:v>
      </x:c>
      <x:c r="I399" s="230" t="s">
        <x:v>5008</x:v>
      </x:c>
      <x:c r="J399" s="809">
        <x:v>180</x:v>
      </x:c>
      <x:c r="K399" s="554" t="s">
        <x:v>7724</x:v>
      </x:c>
    </x:row>
    <x:row r="400" spans="1:11">
      <x:c r="A400" s="810">
        <x:v>0.75555555555555554</x:v>
      </x:c>
      <x:c r="B400" s="971">
        <x:v>612180</x:v>
      </x:c>
      <x:c r="C400" s="972" t="s">
        <x:v>6314</x:v>
      </x:c>
      <x:c r="D400" s="972" t="s">
        <x:v>7752</x:v>
      </x:c>
      <x:c r="E400" s="972" t="s">
        <x:v>4903</x:v>
      </x:c>
      <x:c r="F400" s="972" t="s">
        <x:v>7853</x:v>
      </x:c>
      <x:c r="G400" s="808" t="s">
        <x:v>4850</x:v>
      </x:c>
      <x:c r="H400" s="808" t="s">
        <x:v>9002</x:v>
      </x:c>
      <x:c r="I400" s="230" t="s">
        <x:v>5008</x:v>
      </x:c>
      <x:c r="J400" s="809">
        <x:v>335</x:v>
      </x:c>
      <x:c r="K400" s="554" t="s">
        <x:v>7724</x:v>
      </x:c>
    </x:row>
    <x:row r="401" spans="1:11">
      <x:c r="A401" s="806">
        <x:v>0.76180555555555551</x:v>
      </x:c>
      <x:c r="B401" s="969">
        <x:v>612181</x:v>
      </x:c>
      <x:c r="C401" s="970" t="s">
        <x:v>6314</x:v>
      </x:c>
      <x:c r="D401" s="970" t="s">
        <x:v>7729</x:v>
      </x:c>
      <x:c r="E401" s="970" t="s">
        <x:v>2935</x:v>
      </x:c>
      <x:c r="F401" s="970" t="s">
        <x:v>8545</x:v>
      </x:c>
      <x:c r="G401" s="973" t="s">
        <x:v>7766</x:v>
      </x:c>
      <x:c r="H401" s="973" t="s">
        <x:v>7766</x:v>
      </x:c>
      <x:c r="I401" s="230" t="s">
        <x:v>5014</x:v>
      </x:c>
      <x:c r="J401" s="809">
        <x:v>230</x:v>
      </x:c>
      <x:c r="K401" s="554" t="s">
        <x:v>7724</x:v>
      </x:c>
    </x:row>
    <x:row r="402" spans="1:11">
      <x:c r="A402" s="810">
        <x:v>0.80347222222222225</x:v>
      </x:c>
      <x:c r="B402" s="971">
        <x:v>612182</x:v>
      </x:c>
      <x:c r="C402" s="972" t="s">
        <x:v>6314</x:v>
      </x:c>
      <x:c r="D402" s="972" t="s">
        <x:v>7751</x:v>
      </x:c>
      <x:c r="E402" s="972" t="s">
        <x:v>433</x:v>
      </x:c>
      <x:c r="F402" s="972" t="s">
        <x:v>7912</x:v>
      </x:c>
      <x:c r="G402" s="808" t="s">
        <x:v>3145</x:v>
      </x:c>
      <x:c r="H402" s="808" t="s">
        <x:v>4191</x:v>
      </x:c>
      <x:c r="I402" s="230" t="s">
        <x:v>5008</x:v>
      </x:c>
      <x:c r="J402" s="809">
        <x:v>180</x:v>
      </x:c>
      <x:c r="K402" s="554" t="s">
        <x:v>7724</x:v>
      </x:c>
    </x:row>
    <x:row r="403" spans="1:11" ht="16.75">
      <x:c r="A403" s="815">
        <x:v>0.81666666666666665</x:v>
      </x:c>
      <x:c r="B403" s="974" t="s">
        <x:v>3089</x:v>
      </x:c>
      <x:c r="C403" s="974" t="s">
        <x:v>5507</x:v>
      </x:c>
      <x:c r="D403" s="974" t="s">
        <x:v>7752</x:v>
      </x:c>
      <x:c r="E403" s="974" t="s">
        <x:v>5987</x:v>
      </x:c>
      <x:c r="F403" s="974" t="s">
        <x:v>1733</x:v>
      </x:c>
      <x:c r="G403" s="818" t="s">
        <x:v>3125</x:v>
      </x:c>
      <x:c r="H403" s="818" t="s">
        <x:v>4243</x:v>
      </x:c>
      <x:c r="I403" s="230" t="s">
        <x:v>5014</x:v>
      </x:c>
      <x:c r="J403" s="819">
        <x:v>290</x:v>
      </x:c>
      <x:c r="K403" s="556" t="s">
        <x:v>7724</x:v>
      </x:c>
    </x:row>
    <x:row r="404" spans="1:11" s="100" customFormat="1">
      <x:c r="A404" s="975" t="s">
        <x:v>446</x:v>
      </x:c>
      <x:c r="B404" s="976">
        <x:v>612184</x:v>
      </x:c>
      <x:c r="C404" s="977" t="s">
        <x:v>6314</x:v>
      </x:c>
      <x:c r="D404" s="977" t="s">
        <x:v>7752</x:v>
      </x:c>
      <x:c r="E404" s="977" t="s">
        <x:v>2935</x:v>
      </x:c>
      <x:c r="F404" s="977" t="s">
        <x:v>1114</x:v>
      </x:c>
      <x:c r="G404" s="978" t="s">
        <x:v>5397</x:v>
      </x:c>
      <x:c r="H404" s="978" t="s">
        <x:v>8137</x:v>
      </x:c>
      <x:c r="I404" s="230" t="s">
        <x:v>5008</x:v>
      </x:c>
      <x:c r="J404" s="979">
        <x:v>441</x:v>
      </x:c>
      <x:c r="K404" s="980" t="s">
        <x:v>434</x:v>
      </x:c>
    </x:row>
    <x:row r="405" spans="1:11">
      <x:c r="A405" s="810">
        <x:v>0.62222222222222223</x:v>
      </x:c>
      <x:c r="B405" s="971">
        <x:v>612185</x:v>
      </x:c>
      <x:c r="C405" s="972" t="s">
        <x:v>6314</x:v>
      </x:c>
      <x:c r="D405" s="972" t="s">
        <x:v>7729</x:v>
      </x:c>
      <x:c r="E405" s="972" t="s">
        <x:v>433</x:v>
      </x:c>
      <x:c r="F405" s="972" t="s">
        <x:v>1657</x:v>
      </x:c>
      <x:c r="G405" s="808" t="s">
        <x:v>4965</x:v>
      </x:c>
      <x:c r="H405" s="808" t="s">
        <x:v>5683</x:v>
      </x:c>
      <x:c r="I405" s="230" t="s">
        <x:v>5008</x:v>
      </x:c>
      <x:c r="J405" s="809">
        <x:v>504</x:v>
      </x:c>
      <x:c r="K405" s="554" t="s">
        <x:v>434</x:v>
      </x:c>
    </x:row>
    <x:row r="406" spans="1:11">
      <x:c r="A406" s="806">
        <x:v>0.72013888888888888</x:v>
      </x:c>
      <x:c r="B406" s="970" t="s">
        <x:v>8059</x:v>
      </x:c>
      <x:c r="C406" s="970" t="s">
        <x:v>6314</x:v>
      </x:c>
      <x:c r="D406" s="970" t="s">
        <x:v>7752</x:v>
      </x:c>
      <x:c r="E406" s="970" t="s">
        <x:v>2935</x:v>
      </x:c>
      <x:c r="F406" s="970" t="s">
        <x:v>8762</x:v>
      </x:c>
      <x:c r="G406" s="808" t="s">
        <x:v>7050</x:v>
      </x:c>
      <x:c r="H406" s="808" t="s">
        <x:v>4149</x:v>
      </x:c>
      <x:c r="I406" s="230" t="s">
        <x:v>2976</x:v>
      </x:c>
      <x:c r="J406" s="809">
        <x:v>140</x:v>
      </x:c>
      <x:c r="K406" s="554" t="s">
        <x:v>7724</x:v>
      </x:c>
    </x:row>
    <x:row r="407" spans="1:11">
      <x:c r="A407" s="810">
        <x:v>0.72777777777777775</x:v>
      </x:c>
      <x:c r="B407" s="972" t="s">
        <x:v>2622</x:v>
      </x:c>
      <x:c r="C407" s="972" t="s">
        <x:v>5507</x:v>
      </x:c>
      <x:c r="D407" s="972" t="s">
        <x:v>7752</x:v>
      </x:c>
      <x:c r="E407" s="972" t="s">
        <x:v>5033</x:v>
      </x:c>
      <x:c r="F407" s="972" t="s">
        <x:v>5593</x:v>
      </x:c>
      <x:c r="G407" s="808" t="s">
        <x:v>2759</x:v>
      </x:c>
      <x:c r="H407" s="808" t="s">
        <x:v>8879</x:v>
      </x:c>
      <x:c r="I407" s="230" t="s">
        <x:v>2976</x:v>
      </x:c>
      <x:c r="J407" s="809">
        <x:v>450</x:v>
      </x:c>
      <x:c r="K407" s="554" t="s">
        <x:v>7724</x:v>
      </x:c>
    </x:row>
    <x:row r="408" spans="1:11">
      <x:c r="A408" s="806">
        <x:v>0.77847222222222223</x:v>
      </x:c>
      <x:c r="B408" s="970" t="s">
        <x:v>4997</x:v>
      </x:c>
      <x:c r="C408" s="970" t="s">
        <x:v>6314</x:v>
      </x:c>
      <x:c r="D408" s="970" t="s">
        <x:v>7729</x:v>
      </x:c>
      <x:c r="E408" s="970" t="s">
        <x:v>5033</x:v>
      </x:c>
      <x:c r="F408" s="970" t="s">
        <x:v>672</x:v>
      </x:c>
      <x:c r="G408" s="808" t="s">
        <x:v>2970</x:v>
      </x:c>
      <x:c r="H408" s="808" t="s">
        <x:v>4454</x:v>
      </x:c>
      <x:c r="I408" s="230" t="s">
        <x:v>2976</x:v>
      </x:c>
      <x:c r="J408" s="809">
        <x:v>150</x:v>
      </x:c>
      <x:c r="K408" s="554" t="s">
        <x:v>7724</x:v>
      </x:c>
    </x:row>
    <x:row r="409" spans="1:11" s="100" customFormat="1" ht="16.75">
      <x:c r="A409" s="815">
        <x:v>0.82361111111111107</x:v>
      </x:c>
      <x:c r="B409" s="974">
        <x:v>12189</x:v>
      </x:c>
      <x:c r="C409" s="974" t="s">
        <x:v>6314</x:v>
      </x:c>
      <x:c r="D409" s="974" t="s">
        <x:v>7751</x:v>
      </x:c>
      <x:c r="E409" s="974" t="s">
        <x:v>2935</x:v>
      </x:c>
      <x:c r="F409" s="974" t="s">
        <x:v>664</x:v>
      </x:c>
      <x:c r="G409" s="818" t="s">
        <x:v>8024</x:v>
      </x:c>
      <x:c r="H409" s="818" t="s">
        <x:v>1956</x:v>
      </x:c>
      <x:c r="I409" s="230" t="s">
        <x:v>2976</x:v>
      </x:c>
      <x:c r="J409" s="819">
        <x:v>330</x:v>
      </x:c>
      <x:c r="K409" s="556" t="s">
        <x:v>7724</x:v>
      </x:c>
    </x:row>
    <x:row r="410" spans="1:11">
      <x:c r="A410" s="981" t="s">
        <x:v>3622</x:v>
      </x:c>
      <x:c r="B410" s="982">
        <x:v>612190</x:v>
      </x:c>
      <x:c r="C410" s="983" t="s">
        <x:v>6314</x:v>
      </x:c>
      <x:c r="D410" s="983" t="s">
        <x:v>7752</x:v>
      </x:c>
      <x:c r="E410" s="983" t="s">
        <x:v>2935</x:v>
      </x:c>
      <x:c r="F410" s="983" t="s">
        <x:v>1085</x:v>
      </x:c>
      <x:c r="G410" s="984" t="s">
        <x:v>7766</x:v>
      </x:c>
      <x:c r="H410" s="984" t="s">
        <x:v>7766</x:v>
      </x:c>
      <x:c r="I410" s="230" t="s">
        <x:v>5008</x:v>
      </x:c>
      <x:c r="J410" s="979">
        <x:v>150</x:v>
      </x:c>
      <x:c r="K410" s="980" t="s">
        <x:v>7724</x:v>
      </x:c>
    </x:row>
    <x:row r="411" spans="1:11">
      <x:c r="A411" s="806">
        <x:v>0.65555555555555556</x:v>
      </x:c>
      <x:c r="B411" s="970" t="s">
        <x:v>7160</x:v>
      </x:c>
      <x:c r="C411" s="970" t="s">
        <x:v>5507</x:v>
      </x:c>
      <x:c r="D411" s="970" t="s">
        <x:v>7752</x:v>
      </x:c>
      <x:c r="E411" s="970" t="s">
        <x:v>433</x:v>
      </x:c>
      <x:c r="F411" s="970" t="s">
        <x:v>1067</x:v>
      </x:c>
      <x:c r="G411" s="808" t="s">
        <x:v>7310</x:v>
      </x:c>
      <x:c r="H411" s="808" t="s">
        <x:v>5951</x:v>
      </x:c>
      <x:c r="I411" s="230" t="s">
        <x:v>2976</x:v>
      </x:c>
      <x:c r="J411" s="809">
        <x:v>270</x:v>
      </x:c>
      <x:c r="K411" s="554" t="s">
        <x:v>7724</x:v>
      </x:c>
    </x:row>
    <x:row r="412" spans="1:11">
      <x:c r="A412" s="810">
        <x:v>0.68194444444444446</x:v>
      </x:c>
      <x:c r="B412" s="972" t="s">
        <x:v>2997</x:v>
      </x:c>
      <x:c r="C412" s="972" t="s">
        <x:v>5507</x:v>
      </x:c>
      <x:c r="D412" s="972" t="s">
        <x:v>7729</x:v>
      </x:c>
      <x:c r="E412" s="972" t="s">
        <x:v>433</x:v>
      </x:c>
      <x:c r="F412" s="972" t="s">
        <x:v>1362</x:v>
      </x:c>
      <x:c r="G412" s="973" t="s">
        <x:v>7766</x:v>
      </x:c>
      <x:c r="H412" s="973" t="s">
        <x:v>7766</x:v>
      </x:c>
      <x:c r="I412" s="230" t="s">
        <x:v>2976</x:v>
      </x:c>
      <x:c r="J412" s="809">
        <x:v>558</x:v>
      </x:c>
      <x:c r="K412" s="554" t="s">
        <x:v>434</x:v>
      </x:c>
    </x:row>
    <x:row r="413" spans="1:11">
      <x:c r="A413" s="806">
        <x:v>0.74027777777777781</x:v>
      </x:c>
      <x:c r="B413" s="969">
        <x:v>612193</x:v>
      </x:c>
      <x:c r="C413" s="970" t="s">
        <x:v>5507</x:v>
      </x:c>
      <x:c r="D413" s="970" t="s">
        <x:v>7751</x:v>
      </x:c>
      <x:c r="E413" s="970" t="s">
        <x:v>433</x:v>
      </x:c>
      <x:c r="F413" s="970" t="s">
        <x:v>1357</x:v>
      </x:c>
      <x:c r="G413" s="808" t="s">
        <x:v>7271</x:v>
      </x:c>
      <x:c r="H413" s="808" t="s">
        <x:v>9030</x:v>
      </x:c>
      <x:c r="I413" s="230" t="s">
        <x:v>5008</x:v>
      </x:c>
      <x:c r="J413" s="809">
        <x:v>230</x:v>
      </x:c>
      <x:c r="K413" s="554" t="s">
        <x:v>7724</x:v>
      </x:c>
    </x:row>
    <x:row r="414" spans="1:11" s="100" customFormat="1">
      <x:c r="A414" s="806">
        <x:v>0.77847222222222223</x:v>
      </x:c>
      <x:c r="B414" s="969">
        <x:v>12194</x:v>
      </x:c>
      <x:c r="C414" s="972" t="s">
        <x:v>6314</x:v>
      </x:c>
      <x:c r="D414" s="972" t="s">
        <x:v>7752</x:v>
      </x:c>
      <x:c r="E414" s="972" t="s">
        <x:v>5987</x:v>
      </x:c>
      <x:c r="F414" s="972" t="s">
        <x:v>2804</x:v>
      </x:c>
      <x:c r="G414" s="973" t="s">
        <x:v>7766</x:v>
      </x:c>
      <x:c r="H414" s="973" t="s">
        <x:v>7766</x:v>
      </x:c>
      <x:c r="I414" s="230" t="s">
        <x:v>2976</x:v>
      </x:c>
      <x:c r="J414" s="809">
        <x:v>180</x:v>
      </x:c>
      <x:c r="K414" s="554" t="s">
        <x:v>434</x:v>
      </x:c>
    </x:row>
    <x:row r="415" spans="1:11">
      <x:c r="A415" s="810">
        <x:v>0.78402777777777777</x:v>
      </x:c>
      <x:c r="B415" s="971">
        <x:v>612195</x:v>
      </x:c>
      <x:c r="C415" s="972" t="s">
        <x:v>5507</x:v>
      </x:c>
      <x:c r="D415" s="972" t="s">
        <x:v>7729</x:v>
      </x:c>
      <x:c r="E415" s="972" t="s">
        <x:v>2935</x:v>
      </x:c>
      <x:c r="F415" s="972" t="s">
        <x:v>386</x:v>
      </x:c>
      <x:c r="G415" s="808" t="s">
        <x:v>2873</x:v>
      </x:c>
      <x:c r="H415" s="808" t="s">
        <x:v>2121</x:v>
      </x:c>
      <x:c r="I415" s="230" t="s">
        <x:v>5008</x:v>
      </x:c>
      <x:c r="J415" s="809">
        <x:v>180</x:v>
      </x:c>
      <x:c r="K415" s="554" t="s">
        <x:v>434</x:v>
      </x:c>
    </x:row>
    <x:row r="416" spans="1:11">
      <x:c r="A416" s="806">
        <x:v>0.80625000000000002</x:v>
      </x:c>
      <x:c r="B416" s="969">
        <x:v>612196</x:v>
      </x:c>
      <x:c r="C416" s="970" t="s">
        <x:v>6314</x:v>
      </x:c>
      <x:c r="D416" s="970" t="s">
        <x:v>7729</x:v>
      </x:c>
      <x:c r="E416" s="970" t="s">
        <x:v>2935</x:v>
      </x:c>
      <x:c r="F416" s="970" t="s">
        <x:v>5613</x:v>
      </x:c>
      <x:c r="G416" s="973" t="s">
        <x:v>7766</x:v>
      </x:c>
      <x:c r="H416" s="973" t="s">
        <x:v>7766</x:v>
      </x:c>
      <x:c r="I416" s="230" t="s">
        <x:v>5008</x:v>
      </x:c>
      <x:c r="J416" s="809">
        <x:v>150</x:v>
      </x:c>
      <x:c r="K416" s="554" t="s">
        <x:v>434</x:v>
      </x:c>
    </x:row>
    <x:row r="417" spans="1:11">
      <x:c r="A417" s="810">
        <x:v>0.83680555555555558</x:v>
      </x:c>
      <x:c r="B417" s="971">
        <x:v>612197</x:v>
      </x:c>
      <x:c r="C417" s="972" t="s">
        <x:v>6314</x:v>
      </x:c>
      <x:c r="D417" s="972" t="s">
        <x:v>7751</x:v>
      </x:c>
      <x:c r="E417" s="972" t="s">
        <x:v>2935</x:v>
      </x:c>
      <x:c r="F417" s="972" t="s">
        <x:v>799</x:v>
      </x:c>
      <x:c r="G417" s="808" t="s">
        <x:v>6996</x:v>
      </x:c>
      <x:c r="H417" s="808" t="s">
        <x:v>8760</x:v>
      </x:c>
      <x:c r="I417" s="230" t="s">
        <x:v>5008</x:v>
      </x:c>
      <x:c r="J417" s="809">
        <x:v>180</x:v>
      </x:c>
      <x:c r="K417" s="554" t="s">
        <x:v>7724</x:v>
      </x:c>
    </x:row>
    <x:row r="418" spans="1:11" s="100" customFormat="1">
      <x:c r="A418" s="806">
        <x:v>0.84444444444444444</x:v>
      </x:c>
      <x:c r="B418" s="970" t="s">
        <x:v>2920</x:v>
      </x:c>
      <x:c r="C418" s="970" t="s">
        <x:v>6314</x:v>
      </x:c>
      <x:c r="D418" s="970" t="s">
        <x:v>7751</x:v>
      </x:c>
      <x:c r="E418" s="970" t="s">
        <x:v>5033</x:v>
      </x:c>
      <x:c r="F418" s="970" t="s">
        <x:v>2053</x:v>
      </x:c>
      <x:c r="G418" s="808" t="s">
        <x:v>2917</x:v>
      </x:c>
      <x:c r="H418" s="808" t="s">
        <x:v>5694</x:v>
      </x:c>
      <x:c r="I418" s="230" t="s">
        <x:v>5014</x:v>
      </x:c>
      <x:c r="J418" s="809">
        <x:v>280</x:v>
      </x:c>
      <x:c r="K418" s="554" t="s">
        <x:v>7724</x:v>
      </x:c>
    </x:row>
    <x:row r="419" spans="1:11" s="100" customFormat="1">
      <x:c r="A419" s="806">
        <x:v>0.84652777777777777</x:v>
      </x:c>
      <x:c r="B419" s="970">
        <x:v>12299</x:v>
      </x:c>
      <x:c r="C419" s="970" t="s">
        <x:v>6314</x:v>
      </x:c>
      <x:c r="D419" s="970" t="s">
        <x:v>7751</x:v>
      </x:c>
      <x:c r="E419" s="970" t="s">
        <x:v>5033</x:v>
      </x:c>
      <x:c r="F419" s="970" t="s">
        <x:v>2053</x:v>
      </x:c>
      <x:c r="G419" s="808" t="s">
        <x:v>2917</x:v>
      </x:c>
      <x:c r="H419" s="808" t="s">
        <x:v>5694</x:v>
      </x:c>
      <x:c r="I419" s="230" t="s">
        <x:v>2976</x:v>
      </x:c>
      <x:c r="J419" s="809">
        <x:v>210</x:v>
      </x:c>
      <x:c r="K419" s="554" t="s">
        <x:v>7724</x:v>
      </x:c>
    </x:row>
    <x:row r="420" spans="1:11">
      <x:c r="A420" s="985">
        <x:v>0.85277777777777775</x:v>
      </x:c>
      <x:c r="B420" s="809">
        <x:v>12200</x:v>
      </x:c>
      <x:c r="C420" s="809"/>
      <x:c r="D420" s="809"/>
      <x:c r="E420" s="809"/>
      <x:c r="F420" s="809"/>
      <x:c r="G420" s="808" t="s">
        <x:v>8156</x:v>
      </x:c>
      <x:c r="H420" s="808" t="s">
        <x:v>2278</x:v>
      </x:c>
      <x:c r="I420" s="230" t="s">
        <x:v>2976</x:v>
      </x:c>
      <x:c r="J420" s="809">
        <x:v>180</x:v>
      </x:c>
      <x:c r="K420" s="554" t="s">
        <x:v>7724</x:v>
      </x:c>
    </x:row>
    <x:row r="421" spans="1:11">
      <x:c r="A421" s="810">
        <x:v>0.85833333333333328</x:v>
      </x:c>
      <x:c r="B421" s="971">
        <x:v>612201</x:v>
      </x:c>
      <x:c r="C421" s="972" t="s">
        <x:v>6314</x:v>
      </x:c>
      <x:c r="D421" s="972" t="s">
        <x:v>7729</x:v>
      </x:c>
      <x:c r="E421" s="972" t="s">
        <x:v>2935</x:v>
      </x:c>
      <x:c r="F421" s="972" t="s">
        <x:v>7882</x:v>
      </x:c>
      <x:c r="G421" s="808" t="s">
        <x:v>3082</x:v>
      </x:c>
      <x:c r="H421" s="808" t="s">
        <x:v>4343</x:v>
      </x:c>
      <x:c r="I421" s="230" t="s">
        <x:v>5008</x:v>
      </x:c>
      <x:c r="J421" s="809">
        <x:v>320</x:v>
      </x:c>
      <x:c r="K421" s="554" t="s">
        <x:v>7724</x:v>
      </x:c>
    </x:row>
    <x:row r="422" spans="1:11">
      <x:c r="A422" s="806">
        <x:v>0.87638888888888888</x:v>
      </x:c>
      <x:c r="B422" s="969">
        <x:v>612202</x:v>
      </x:c>
      <x:c r="C422" s="970" t="s">
        <x:v>5507</x:v>
      </x:c>
      <x:c r="D422" s="970" t="s">
        <x:v>7752</x:v>
      </x:c>
      <x:c r="E422" s="970" t="s">
        <x:v>2935</x:v>
      </x:c>
      <x:c r="F422" s="970" t="s">
        <x:v>800</x:v>
      </x:c>
      <x:c r="G422" s="808" t="s">
        <x:v>7429</x:v>
      </x:c>
      <x:c r="H422" s="808" t="s">
        <x:v>5833</x:v>
      </x:c>
      <x:c r="I422" s="230" t="s">
        <x:v>5008</x:v>
      </x:c>
      <x:c r="J422" s="809">
        <x:v>180</x:v>
      </x:c>
      <x:c r="K422" s="554" t="s">
        <x:v>434</x:v>
      </x:c>
    </x:row>
    <x:row r="423" spans="1:11">
      <x:c r="A423" s="810">
        <x:v>0.87777777777777777</x:v>
      </x:c>
      <x:c r="B423" s="971">
        <x:v>612203</x:v>
      </x:c>
      <x:c r="C423" s="972" t="s">
        <x:v>5507</x:v>
      </x:c>
      <x:c r="D423" s="972" t="s">
        <x:v>7752</x:v>
      </x:c>
      <x:c r="E423" s="972" t="s">
        <x:v>2935</x:v>
      </x:c>
      <x:c r="F423" s="972" t="s">
        <x:v>3214</x:v>
      </x:c>
      <x:c r="G423" s="808" t="s">
        <x:v>7429</x:v>
      </x:c>
      <x:c r="H423" s="808" t="s">
        <x:v>5833</x:v>
      </x:c>
      <x:c r="I423" s="230" t="s">
        <x:v>5008</x:v>
      </x:c>
      <x:c r="J423" s="809">
        <x:v>180</x:v>
      </x:c>
      <x:c r="K423" s="554" t="s">
        <x:v>7724</x:v>
      </x:c>
    </x:row>
    <x:row r="424" spans="1:11">
      <x:c r="A424" s="806">
        <x:v>0.88055555555555554</x:v>
      </x:c>
      <x:c r="B424" s="969">
        <x:v>612204</x:v>
      </x:c>
      <x:c r="C424" s="970" t="s">
        <x:v>5507</x:v>
      </x:c>
      <x:c r="D424" s="970" t="s">
        <x:v>7752</x:v>
      </x:c>
      <x:c r="E424" s="970" t="s">
        <x:v>2935</x:v>
      </x:c>
      <x:c r="F424" s="970" t="s">
        <x:v>7890</x:v>
      </x:c>
      <x:c r="G424" s="808" t="s">
        <x:v>7429</x:v>
      </x:c>
      <x:c r="H424" s="808" t="s">
        <x:v>5833</x:v>
      </x:c>
      <x:c r="I424" s="230" t="s">
        <x:v>5008</x:v>
      </x:c>
      <x:c r="J424" s="809">
        <x:v>120</x:v>
      </x:c>
      <x:c r="K424" s="554" t="s">
        <x:v>434</x:v>
      </x:c>
    </x:row>
    <x:row r="425" spans="1:11" s="100" customFormat="1">
      <x:c r="A425" s="806">
        <x:v>0.88888888888888884</x:v>
      </x:c>
      <x:c r="B425" s="809">
        <x:v>12205</x:v>
      </x:c>
      <x:c r="C425" s="970"/>
      <x:c r="D425" s="970"/>
      <x:c r="E425" s="970"/>
      <x:c r="F425" s="970"/>
      <x:c r="G425" s="808" t="s">
        <x:v>6995</x:v>
      </x:c>
      <x:c r="H425" s="808" t="s">
        <x:v>5635</x:v>
      </x:c>
      <x:c r="I425" s="230" t="s">
        <x:v>5014</x:v>
      </x:c>
      <x:c r="J425" s="809">
        <x:v>210</x:v>
      </x:c>
      <x:c r="K425" s="554" t="s">
        <x:v>7724</x:v>
      </x:c>
    </x:row>
    <x:row r="426" spans="1:11">
      <x:c r="A426" s="810">
        <x:v>0.91874999999999996</x:v>
      </x:c>
      <x:c r="B426" s="972" t="s">
        <x:v>2674</x:v>
      </x:c>
      <x:c r="C426" s="972" t="s">
        <x:v>6314</x:v>
      </x:c>
      <x:c r="D426" s="972" t="s">
        <x:v>7729</x:v>
      </x:c>
      <x:c r="E426" s="972" t="s">
        <x:v>2935</x:v>
      </x:c>
      <x:c r="F426" s="972" t="s">
        <x:v>672</x:v>
      </x:c>
      <x:c r="G426" s="808" t="s">
        <x:v>7086</x:v>
      </x:c>
      <x:c r="H426" s="808" t="s">
        <x:v>8400</x:v>
      </x:c>
      <x:c r="I426" s="230" t="s">
        <x:v>2976</x:v>
      </x:c>
      <x:c r="J426" s="809">
        <x:v>560</x:v>
      </x:c>
      <x:c r="K426" s="554" t="s">
        <x:v>7724</x:v>
      </x:c>
    </x:row>
    <x:row r="427" spans="1:11" s="100" customFormat="1">
      <x:c r="A427" s="810">
        <x:v>0.92569444444444449</x:v>
      </x:c>
      <x:c r="B427" s="972">
        <x:v>12207</x:v>
      </x:c>
      <x:c r="C427" s="972"/>
      <x:c r="D427" s="972"/>
      <x:c r="E427" s="972"/>
      <x:c r="F427" s="972"/>
      <x:c r="G427" s="808" t="s">
        <x:v>3137</x:v>
      </x:c>
      <x:c r="H427" s="808" t="s">
        <x:v>2169</x:v>
      </x:c>
      <x:c r="I427" s="230" t="s">
        <x:v>5014</x:v>
      </x:c>
      <x:c r="J427" s="809">
        <x:v>585</x:v>
      </x:c>
      <x:c r="K427" s="554" t="s">
        <x:v>434</x:v>
      </x:c>
    </x:row>
    <x:row r="428" spans="1:12">
      <x:c r="A428" s="806">
        <x:v>0.93194444444444446</x:v>
      </x:c>
      <x:c r="B428" s="970" t="s">
        <x:v>7253</x:v>
      </x:c>
      <x:c r="C428" s="970" t="s">
        <x:v>5507</x:v>
      </x:c>
      <x:c r="D428" s="970" t="s">
        <x:v>7729</x:v>
      </x:c>
      <x:c r="E428" s="970" t="s">
        <x:v>2935</x:v>
      </x:c>
      <x:c r="F428" s="970" t="s">
        <x:v>8762</x:v>
      </x:c>
      <x:c r="G428" s="808" t="s">
        <x:v>3212</x:v>
      </x:c>
      <x:c r="H428" s="808" t="s">
        <x:v>2173</x:v>
      </x:c>
      <x:c r="I428" s="230" t="s">
        <x:v>2976</x:v>
      </x:c>
      <x:c r="J428" s="809">
        <x:v>297</x:v>
      </x:c>
      <x:c r="K428" s="554" t="s">
        <x:v>434</x:v>
      </x:c>
      <x:c r="L428" s="965" t="s">
        <x:v>2404</x:v>
      </x:c>
    </x:row>
    <x:row r="429" spans="1:11" s="100" customFormat="1">
      <x:c r="A429" s="806">
        <x:v>0.93541666666666667</x:v>
      </x:c>
      <x:c r="B429" s="970">
        <x:v>12209</x:v>
      </x:c>
      <x:c r="C429" s="970"/>
      <x:c r="D429" s="970"/>
      <x:c r="E429" s="970"/>
      <x:c r="F429" s="970"/>
      <x:c r="G429" s="808" t="s">
        <x:v>7105</x:v>
      </x:c>
      <x:c r="H429" s="808" t="s">
        <x:v>5984</x:v>
      </x:c>
      <x:c r="I429" s="230" t="s">
        <x:v>5014</x:v>
      </x:c>
      <x:c r="J429" s="809">
        <x:v>135</x:v>
      </x:c>
      <x:c r="K429" s="554" t="s">
        <x:v>434</x:v>
      </x:c>
    </x:row>
    <x:row r="430" spans="1:11" ht="16.75">
      <x:c r="A430" s="986">
        <x:v>0.9819444444444444</x:v>
      </x:c>
      <x:c r="B430" s="987" t="s">
        <x:v>7342</x:v>
      </x:c>
      <x:c r="C430" s="987" t="s">
        <x:v>6314</x:v>
      </x:c>
      <x:c r="D430" s="987" t="s">
        <x:v>7729</x:v>
      </x:c>
      <x:c r="E430" s="987" t="s">
        <x:v>433</x:v>
      </x:c>
      <x:c r="F430" s="987" t="s">
        <x:v>672</x:v>
      </x:c>
      <x:c r="G430" s="818" t="s">
        <x:v>7993</x:v>
      </x:c>
      <x:c r="H430" s="818" t="s">
        <x:v>5895</x:v>
      </x:c>
      <x:c r="I430" s="230" t="s">
        <x:v>2976</x:v>
      </x:c>
      <x:c r="J430" s="819">
        <x:v>279</x:v>
      </x:c>
      <x:c r="K430" s="556" t="s">
        <x:v>434</x:v>
      </x:c>
    </x:row>
    <x:row r="431" spans="1:11">
      <x:c r="A431" s="988" t="s">
        <x:v>3547</x:v>
      </x:c>
      <x:c r="B431" s="989">
        <x:v>612211</x:v>
      </x:c>
      <x:c r="C431" s="990" t="s">
        <x:v>6314</x:v>
      </x:c>
      <x:c r="D431" s="990" t="s">
        <x:v>7752</x:v>
      </x:c>
      <x:c r="E431" s="990" t="s">
        <x:v>2935</x:v>
      </x:c>
      <x:c r="F431" s="990" t="s">
        <x:v>1002</x:v>
      </x:c>
      <x:c r="G431" s="991" t="s">
        <x:v>2943</x:v>
      </x:c>
      <x:c r="H431" s="991" t="s">
        <x:v>5778</x:v>
      </x:c>
      <x:c r="I431" s="230" t="s">
        <x:v>5008</x:v>
      </x:c>
      <x:c r="J431" s="992">
        <x:v>210</x:v>
      </x:c>
      <x:c r="K431" s="993" t="s">
        <x:v>7724</x:v>
      </x:c>
    </x:row>
    <x:row r="432" spans="1:11">
      <x:c r="A432" s="994">
        <x:v>0.48749999999999999</x:v>
      </x:c>
      <x:c r="B432" s="995">
        <x:v>612212</x:v>
      </x:c>
      <x:c r="C432" s="996" t="s">
        <x:v>6314</x:v>
      </x:c>
      <x:c r="D432" s="996" t="s">
        <x:v>7751</x:v>
      </x:c>
      <x:c r="E432" s="996" t="s">
        <x:v>2935</x:v>
      </x:c>
      <x:c r="F432" s="996" t="s">
        <x:v>2599</x:v>
      </x:c>
      <x:c r="G432" s="997" t="s">
        <x:v>4438</x:v>
      </x:c>
      <x:c r="H432" s="997" t="s">
        <x:v>8151</x:v>
      </x:c>
      <x:c r="I432" s="230" t="s">
        <x:v>5008</x:v>
      </x:c>
      <x:c r="J432" s="998">
        <x:v>190</x:v>
      </x:c>
      <x:c r="K432" s="999" t="s">
        <x:v>7724</x:v>
      </x:c>
    </x:row>
    <x:row r="433" spans="1:11">
      <x:c r="A433" s="1000">
        <x:v>0.48958333333333331</x:v>
      </x:c>
      <x:c r="B433" s="1001">
        <x:v>612213</x:v>
      </x:c>
      <x:c r="C433" s="1002" t="s">
        <x:v>6314</x:v>
      </x:c>
      <x:c r="D433" s="1002" t="s">
        <x:v>7751</x:v>
      </x:c>
      <x:c r="E433" s="1002" t="s">
        <x:v>2935</x:v>
      </x:c>
      <x:c r="F433" s="1002" t="s">
        <x:v>1149</x:v>
      </x:c>
      <x:c r="G433" s="997" t="s">
        <x:v>7331</x:v>
      </x:c>
      <x:c r="H433" s="997" t="s">
        <x:v>5871</x:v>
      </x:c>
      <x:c r="I433" s="230" t="s">
        <x:v>5008</x:v>
      </x:c>
      <x:c r="J433" s="998">
        <x:v>160</x:v>
      </x:c>
      <x:c r="K433" s="999" t="s">
        <x:v>7724</x:v>
      </x:c>
    </x:row>
    <x:row r="434" spans="1:11">
      <x:c r="A434" s="1000">
        <x:v>0.6020833333333333</x:v>
      </x:c>
      <x:c r="B434" s="1002" t="s">
        <x:v>7372</x:v>
      </x:c>
      <x:c r="C434" s="1002" t="s">
        <x:v>6314</x:v>
      </x:c>
      <x:c r="D434" s="1002" t="s">
        <x:v>7751</x:v>
      </x:c>
      <x:c r="E434" s="1002" t="s">
        <x:v>2935</x:v>
      </x:c>
      <x:c r="F434" s="1002" t="s">
        <x:v>8762</x:v>
      </x:c>
      <x:c r="G434" s="997" t="s">
        <x:v>6362</x:v>
      </x:c>
      <x:c r="H434" s="997" t="s">
        <x:v>8330</x:v>
      </x:c>
      <x:c r="I434" s="230" t="s">
        <x:v>2976</x:v>
      </x:c>
      <x:c r="J434" s="998">
        <x:v>150</x:v>
      </x:c>
      <x:c r="K434" s="999" t="s">
        <x:v>7724</x:v>
      </x:c>
    </x:row>
    <x:row r="435" spans="1:11">
      <x:c r="A435" s="994">
        <x:v>0.61805555555555558</x:v>
      </x:c>
      <x:c r="B435" s="996" t="s">
        <x:v>5028</x:v>
      </x:c>
      <x:c r="C435" s="996" t="s">
        <x:v>6314</x:v>
      </x:c>
      <x:c r="D435" s="996" t="s">
        <x:v>7752</x:v>
      </x:c>
      <x:c r="E435" s="996" t="s">
        <x:v>2935</x:v>
      </x:c>
      <x:c r="F435" s="996" t="s">
        <x:v>1464</x:v>
      </x:c>
      <x:c r="G435" s="1003" t="s">
        <x:v>7766</x:v>
      </x:c>
      <x:c r="H435" s="1003" t="s">
        <x:v>7766</x:v>
      </x:c>
      <x:c r="I435" s="230" t="s">
        <x:v>2976</x:v>
      </x:c>
      <x:c r="J435" s="998">
        <x:v>780</x:v>
      </x:c>
      <x:c r="K435" s="999" t="s">
        <x:v>7724</x:v>
      </x:c>
    </x:row>
    <x:row r="436" spans="1:11">
      <x:c r="A436" s="1000">
        <x:v>0.61944444444444446</x:v>
      </x:c>
      <x:c r="B436" s="1002" t="s">
        <x:v>3070</x:v>
      </x:c>
      <x:c r="C436" s="1002" t="s">
        <x:v>6314</x:v>
      </x:c>
      <x:c r="D436" s="1002" t="s">
        <x:v>7729</x:v>
      </x:c>
      <x:c r="E436" s="1002" t="s">
        <x:v>433</x:v>
      </x:c>
      <x:c r="F436" s="1002" t="s">
        <x:v>8762</x:v>
      </x:c>
      <x:c r="G436" s="997" t="s">
        <x:v>7201</x:v>
      </x:c>
      <x:c r="H436" s="997" t="s">
        <x:v>4262</x:v>
      </x:c>
      <x:c r="I436" s="230" t="s">
        <x:v>2976</x:v>
      </x:c>
      <x:c r="J436" s="998">
        <x:v>160</x:v>
      </x:c>
      <x:c r="K436" s="999" t="s">
        <x:v>434</x:v>
      </x:c>
    </x:row>
    <x:row r="437" spans="1:12">
      <x:c r="A437" s="994">
        <x:v>0.65416666666666667</x:v>
      </x:c>
      <x:c r="B437" s="996" t="s">
        <x:v>3116</x:v>
      </x:c>
      <x:c r="C437" s="996" t="s">
        <x:v>5507</x:v>
      </x:c>
      <x:c r="D437" s="996" t="s">
        <x:v>7752</x:v>
      </x:c>
      <x:c r="E437" s="996" t="s">
        <x:v>433</x:v>
      </x:c>
      <x:c r="F437" s="996" t="s">
        <x:v>8762</x:v>
      </x:c>
      <x:c r="G437" s="997" t="s">
        <x:v>564</x:v>
      </x:c>
      <x:c r="H437" s="997" t="s">
        <x:v>2046</x:v>
      </x:c>
      <x:c r="I437" s="230" t="s">
        <x:v>2976</x:v>
      </x:c>
      <x:c r="J437" s="998">
        <x:v>140</x:v>
      </x:c>
      <x:c r="K437" s="999" t="s">
        <x:v>434</x:v>
      </x:c>
      <x:c r="L437" s="965" t="s">
        <x:v>2444</x:v>
      </x:c>
    </x:row>
    <x:row r="438" spans="1:11">
      <x:c r="A438" s="1000">
        <x:v>0.65555555555555556</x:v>
      </x:c>
      <x:c r="B438" s="1002" t="s">
        <x:v>7125</x:v>
      </x:c>
      <x:c r="C438" s="1002" t="s">
        <x:v>5507</x:v>
      </x:c>
      <x:c r="D438" s="1002" t="s">
        <x:v>7752</x:v>
      </x:c>
      <x:c r="E438" s="1002" t="s">
        <x:v>2935</x:v>
      </x:c>
      <x:c r="F438" s="1002" t="s">
        <x:v>8762</x:v>
      </x:c>
      <x:c r="G438" s="997" t="s">
        <x:v>3126</x:v>
      </x:c>
      <x:c r="H438" s="997" t="s">
        <x:v>2208</x:v>
      </x:c>
      <x:c r="I438" s="230" t="s">
        <x:v>2976</x:v>
      </x:c>
      <x:c r="J438" s="998">
        <x:v>110</x:v>
      </x:c>
      <x:c r="K438" s="999" t="s">
        <x:v>7724</x:v>
      </x:c>
    </x:row>
    <x:row r="439" spans="1:11" s="100" customFormat="1">
      <x:c r="A439" s="1004" t="s">
        <x:v>5796</x:v>
      </x:c>
      <x:c r="B439" s="995">
        <x:v>612219</x:v>
      </x:c>
      <x:c r="C439" s="996" t="s">
        <x:v>6314</x:v>
      </x:c>
      <x:c r="D439" s="996" t="s">
        <x:v>7752</x:v>
      </x:c>
      <x:c r="E439" s="996" t="s">
        <x:v>2935</x:v>
      </x:c>
      <x:c r="F439" s="996" t="s">
        <x:v>1535</x:v>
      </x:c>
      <x:c r="G439" s="997" t="s">
        <x:v>7205</x:v>
      </x:c>
      <x:c r="H439" s="997" t="s">
        <x:v>2027</x:v>
      </x:c>
      <x:c r="I439" s="230" t="s">
        <x:v>5008</x:v>
      </x:c>
      <x:c r="J439" s="998">
        <x:v>100</x:v>
      </x:c>
      <x:c r="K439" s="999" t="s">
        <x:v>434</x:v>
      </x:c>
    </x:row>
    <x:row r="440" spans="1:11">
      <x:c r="A440" s="994">
        <x:v>0.71666666666666667</x:v>
      </x:c>
      <x:c r="B440" s="995">
        <x:v>612220</x:v>
      </x:c>
      <x:c r="C440" s="996" t="s">
        <x:v>5507</x:v>
      </x:c>
      <x:c r="D440" s="996" t="s">
        <x:v>7751</x:v>
      </x:c>
      <x:c r="E440" s="996" t="s">
        <x:v>2935</x:v>
      </x:c>
      <x:c r="F440" s="996" t="s">
        <x:v>802</x:v>
      </x:c>
      <x:c r="G440" s="1003" t="s">
        <x:v>7766</x:v>
      </x:c>
      <x:c r="H440" s="1003" t="s">
        <x:v>7766</x:v>
      </x:c>
      <x:c r="I440" s="230" t="s">
        <x:v>5008</x:v>
      </x:c>
      <x:c r="J440" s="998">
        <x:v>20</x:v>
      </x:c>
      <x:c r="K440" s="999" t="s">
        <x:v>7766</x:v>
      </x:c>
    </x:row>
    <x:row r="441" spans="1:11">
      <x:c r="A441" s="994">
        <x:v>0.80972222222222223</x:v>
      </x:c>
      <x:c r="B441" s="995">
        <x:v>612221</x:v>
      </x:c>
      <x:c r="C441" s="996" t="s">
        <x:v>6314</x:v>
      </x:c>
      <x:c r="D441" s="996" t="s">
        <x:v>7752</x:v>
      </x:c>
      <x:c r="E441" s="996" t="s">
        <x:v>2935</x:v>
      </x:c>
      <x:c r="F441" s="996" t="s">
        <x:v>7910</x:v>
      </x:c>
      <x:c r="G441" s="997" t="s">
        <x:v>3032</x:v>
      </x:c>
      <x:c r="H441" s="997" t="s">
        <x:v>5959</x:v>
      </x:c>
      <x:c r="I441" s="230" t="s">
        <x:v>5008</x:v>
      </x:c>
      <x:c r="J441" s="998">
        <x:v>140</x:v>
      </x:c>
      <x:c r="K441" s="999" t="s">
        <x:v>7724</x:v>
      </x:c>
    </x:row>
    <x:row r="442" spans="1:11" s="100" customFormat="1">
      <x:c r="A442" s="1004" t="s">
        <x:v>2187</x:v>
      </x:c>
      <x:c r="B442" s="995">
        <x:v>12222</x:v>
      </x:c>
      <x:c r="C442" s="1005" t="s">
        <x:v>6314</x:v>
      </x:c>
      <x:c r="D442" s="1005" t="s">
        <x:v>7729</x:v>
      </x:c>
      <x:c r="E442" s="1005" t="s">
        <x:v>2935</x:v>
      </x:c>
      <x:c r="F442" s="1006" t="s">
        <x:v>4832</x:v>
      </x:c>
      <x:c r="G442" s="997" t="s">
        <x:v>8001</x:v>
      </x:c>
      <x:c r="H442" s="997" t="s">
        <x:v>2301</x:v>
      </x:c>
      <x:c r="I442" s="230" t="s">
        <x:v>5008</x:v>
      </x:c>
      <x:c r="J442" s="998">
        <x:v>190</x:v>
      </x:c>
      <x:c r="K442" s="999" t="s">
        <x:v>7724</x:v>
      </x:c>
    </x:row>
    <x:row r="443" spans="1:11" s="100" customFormat="1">
      <x:c r="A443" s="994">
        <x:v>0.85347222222222219</x:v>
      </x:c>
      <x:c r="B443" s="995">
        <x:v>12223</x:v>
      </x:c>
      <x:c r="C443" s="996"/>
      <x:c r="D443" s="996"/>
      <x:c r="E443" s="996"/>
      <x:c r="F443" s="996"/>
      <x:c r="G443" s="997" t="s">
        <x:v>3123</x:v>
      </x:c>
      <x:c r="H443" s="997" t="s">
        <x:v>5636</x:v>
      </x:c>
      <x:c r="I443" s="230" t="s">
        <x:v>5014</x:v>
      </x:c>
      <x:c r="J443" s="998">
        <x:v>310</x:v>
      </x:c>
      <x:c r="K443" s="999" t="s">
        <x:v>7724</x:v>
      </x:c>
    </x:row>
    <x:row r="444" spans="1:11">
      <x:c r="A444" s="1000">
        <x:v>0.85486111111111107</x:v>
      </x:c>
      <x:c r="B444" s="1002" t="s">
        <x:v>3053</x:v>
      </x:c>
      <x:c r="C444" s="1002" t="s">
        <x:v>6314</x:v>
      </x:c>
      <x:c r="D444" s="1002" t="s">
        <x:v>7703</x:v>
      </x:c>
      <x:c r="E444" s="1002" t="s">
        <x:v>2935</x:v>
      </x:c>
      <x:c r="F444" s="1007" t="s">
        <x:v>8762</x:v>
      </x:c>
      <x:c r="G444" s="1003" t="s">
        <x:v>7766</x:v>
      </x:c>
      <x:c r="H444" s="1003" t="s">
        <x:v>7766</x:v>
      </x:c>
      <x:c r="I444" s="230" t="s">
        <x:v>2976</x:v>
      </x:c>
      <x:c r="J444" s="998">
        <x:v>423</x:v>
      </x:c>
      <x:c r="K444" s="999" t="s">
        <x:v>434</x:v>
      </x:c>
    </x:row>
    <x:row r="445" spans="1:11" s="100" customFormat="1">
      <x:c r="A445" s="1000">
        <x:v>0.85972222222222228</x:v>
      </x:c>
      <x:c r="B445" s="1002">
        <x:v>12225</x:v>
      </x:c>
      <x:c r="C445" s="1002"/>
      <x:c r="D445" s="1002"/>
      <x:c r="E445" s="1002"/>
      <x:c r="F445" s="1002"/>
      <x:c r="G445" s="1003" t="s">
        <x:v>7766</x:v>
      </x:c>
      <x:c r="H445" s="1003" t="s">
        <x:v>7766</x:v>
      </x:c>
      <x:c r="I445" s="230" t="s">
        <x:v>5014</x:v>
      </x:c>
      <x:c r="J445" s="998">
        <x:v>360</x:v>
      </x:c>
      <x:c r="K445" s="999" t="s">
        <x:v>7724</x:v>
      </x:c>
    </x:row>
    <x:row r="446" spans="1:11">
      <x:c r="A446" s="1008">
        <x:v>0.92013888888888884</x:v>
      </x:c>
      <x:c r="B446" s="1009" t="s">
        <x:v>7369</x:v>
      </x:c>
      <x:c r="C446" s="1009" t="s">
        <x:v>6314</x:v>
      </x:c>
      <x:c r="D446" s="1009" t="s">
        <x:v>7751</x:v>
      </x:c>
      <x:c r="E446" s="1009" t="s">
        <x:v>5033</x:v>
      </x:c>
      <x:c r="F446" s="1009" t="s">
        <x:v>1070</x:v>
      </x:c>
      <x:c r="G446" s="1010" t="s">
        <x:v>3136</x:v>
      </x:c>
      <x:c r="H446" s="1010" t="s">
        <x:v>8801</x:v>
      </x:c>
      <x:c r="I446" s="230" t="s">
        <x:v>2976</x:v>
      </x:c>
      <x:c r="J446" s="1011">
        <x:v>189</x:v>
      </x:c>
      <x:c r="K446" s="1012" t="s">
        <x:v>434</x:v>
      </x:c>
    </x:row>
    <x:row r="447" spans="1:11">
      <x:c r="A447" s="1013" t="s">
        <x:v>4006</x:v>
      </x:c>
      <x:c r="B447" s="1014">
        <x:v>612227</x:v>
      </x:c>
      <x:c r="C447" s="1015" t="s">
        <x:v>5507</x:v>
      </x:c>
      <x:c r="D447" s="1015" t="s">
        <x:v>7729</x:v>
      </x:c>
      <x:c r="E447" s="1015" t="s">
        <x:v>433</x:v>
      </x:c>
      <x:c r="F447" s="1015" t="s">
        <x:v>2602</x:v>
      </x:c>
      <x:c r="G447" s="1016" t="s">
        <x:v>7470</x:v>
      </x:c>
      <x:c r="H447" s="1016" t="s">
        <x:v>5971</x:v>
      </x:c>
      <x:c r="I447" s="230" t="s">
        <x:v>5008</x:v>
      </x:c>
      <x:c r="J447" s="1017">
        <x:v>290</x:v>
      </x:c>
      <x:c r="K447" s="1018" t="s">
        <x:v>7724</x:v>
      </x:c>
    </x:row>
    <x:row r="448" spans="1:11">
      <x:c r="A448" s="1019">
        <x:v>0.56874999999999998</x:v>
      </x:c>
      <x:c r="B448" s="1020">
        <x:v>612228</x:v>
      </x:c>
      <x:c r="C448" s="1021" t="s">
        <x:v>5507</x:v>
      </x:c>
      <x:c r="D448" s="1021" t="s">
        <x:v>7729</x:v>
      </x:c>
      <x:c r="E448" s="1021" t="s">
        <x:v>2935</x:v>
      </x:c>
      <x:c r="F448" s="1021" t="s">
        <x:v>1078</x:v>
      </x:c>
      <x:c r="G448" s="1022" t="s">
        <x:v>7188</x:v>
      </x:c>
      <x:c r="H448" s="1022" t="s">
        <x:v>5748</x:v>
      </x:c>
      <x:c r="I448" s="230" t="s">
        <x:v>5008</x:v>
      </x:c>
      <x:c r="J448" s="1023">
        <x:v>350</x:v>
      </x:c>
      <x:c r="K448" s="1024" t="s">
        <x:v>7724</x:v>
      </x:c>
    </x:row>
    <x:row r="449" spans="1:11">
      <x:c r="A449" s="1025">
        <x:v>0.61041666666666672</x:v>
      </x:c>
      <x:c r="B449" s="1026">
        <x:v>612229</x:v>
      </x:c>
      <x:c r="C449" s="1027" t="s">
        <x:v>5507</x:v>
      </x:c>
      <x:c r="D449" s="1027" t="s">
        <x:v>7752</x:v>
      </x:c>
      <x:c r="E449" s="1027" t="s">
        <x:v>2935</x:v>
      </x:c>
      <x:c r="F449" s="1027" t="s">
        <x:v>4077</x:v>
      </x:c>
      <x:c r="G449" s="1028" t="s">
        <x:v>7766</x:v>
      </x:c>
      <x:c r="H449" s="1028" t="s">
        <x:v>7766</x:v>
      </x:c>
      <x:c r="I449" s="230" t="s">
        <x:v>5008</x:v>
      </x:c>
      <x:c r="J449" s="1023">
        <x:v>20</x:v>
      </x:c>
      <x:c r="K449" s="1024" t="s">
        <x:v>434</x:v>
      </x:c>
    </x:row>
    <x:row r="450" spans="1:11">
      <x:c r="A450" s="1019">
        <x:v>0.71458333333333335</x:v>
      </x:c>
      <x:c r="B450" s="1021" t="s">
        <x:v>3046</x:v>
      </x:c>
      <x:c r="C450" s="1021" t="s">
        <x:v>6314</x:v>
      </x:c>
      <x:c r="D450" s="1021" t="s">
        <x:v>7729</x:v>
      </x:c>
      <x:c r="E450" s="1021" t="s">
        <x:v>433</x:v>
      </x:c>
      <x:c r="F450" s="1029" t="s">
        <x:v>2380</x:v>
      </x:c>
      <x:c r="G450" s="1028" t="s">
        <x:v>7766</x:v>
      </x:c>
      <x:c r="H450" s="1028" t="s">
        <x:v>7766</x:v>
      </x:c>
      <x:c r="I450" s="230" t="s">
        <x:v>2976</x:v>
      </x:c>
      <x:c r="J450" s="1023">
        <x:v>1143</x:v>
      </x:c>
      <x:c r="K450" s="1024" t="s">
        <x:v>434</x:v>
      </x:c>
    </x:row>
    <x:row r="451" spans="1:11">
      <x:c r="A451" s="1025">
        <x:v>0.72847222222222219</x:v>
      </x:c>
      <x:c r="B451" s="1027" t="s">
        <x:v>7341</x:v>
      </x:c>
      <x:c r="C451" s="1027" t="s">
        <x:v>5507</x:v>
      </x:c>
      <x:c r="D451" s="1027" t="s">
        <x:v>7752</x:v>
      </x:c>
      <x:c r="E451" s="1027" t="s">
        <x:v>2935</x:v>
      </x:c>
      <x:c r="F451" s="1027" t="s">
        <x:v>5602</x:v>
      </x:c>
      <x:c r="G451" s="1022" t="s">
        <x:v>6968</x:v>
      </x:c>
      <x:c r="H451" s="1022" t="s">
        <x:v>2089</x:v>
      </x:c>
      <x:c r="I451" s="230" t="s">
        <x:v>5014</x:v>
      </x:c>
      <x:c r="J451" s="1023">
        <x:v>190</x:v>
      </x:c>
      <x:c r="K451" s="1024" t="s">
        <x:v>7724</x:v>
      </x:c>
    </x:row>
    <x:row r="452" spans="1:11">
      <x:c r="A452" s="1019">
        <x:v>0.73958333333333337</x:v>
      </x:c>
      <x:c r="B452" s="1020">
        <x:v>612232</x:v>
      </x:c>
      <x:c r="C452" s="1021" t="s">
        <x:v>6314</x:v>
      </x:c>
      <x:c r="D452" s="1021" t="s">
        <x:v>7751</x:v>
      </x:c>
      <x:c r="E452" s="1021" t="s">
        <x:v>2935</x:v>
      </x:c>
      <x:c r="F452" s="1021" t="s">
        <x:v>6958</x:v>
      </x:c>
      <x:c r="G452" s="1028" t="s">
        <x:v>7766</x:v>
      </x:c>
      <x:c r="H452" s="1028" t="s">
        <x:v>7766</x:v>
      </x:c>
      <x:c r="I452" s="230" t="s">
        <x:v>5008</x:v>
      </x:c>
      <x:c r="J452" s="1023">
        <x:v>180</x:v>
      </x:c>
      <x:c r="K452" s="1024" t="s">
        <x:v>7724</x:v>
      </x:c>
    </x:row>
    <x:row r="453" spans="1:11" s="100" customFormat="1">
      <x:c r="A453" s="1019">
        <x:v>0.75208333333333333</x:v>
      </x:c>
      <x:c r="B453" s="1020">
        <x:v>12233</x:v>
      </x:c>
      <x:c r="C453" s="1027" t="s">
        <x:v>6314</x:v>
      </x:c>
      <x:c r="D453" s="1027" t="s">
        <x:v>7729</x:v>
      </x:c>
      <x:c r="E453" s="1027" t="s">
        <x:v>433</x:v>
      </x:c>
      <x:c r="F453" s="1027" t="s">
        <x:v>8762</x:v>
      </x:c>
      <x:c r="G453" s="1022" t="s">
        <x:v>9129</x:v>
      </x:c>
      <x:c r="H453" s="1022" t="s">
        <x:v>8600</x:v>
      </x:c>
      <x:c r="I453" s="230" t="s">
        <x:v>2976</x:v>
      </x:c>
      <x:c r="J453" s="1023">
        <x:v>160</x:v>
      </x:c>
      <x:c r="K453" s="1024" t="s">
        <x:v>7724</x:v>
      </x:c>
    </x:row>
    <x:row r="454" spans="1:11">
      <x:c r="A454" s="1025">
        <x:v>0.75694444444444442</x:v>
      </x:c>
      <x:c r="B454" s="1026">
        <x:v>612234</x:v>
      </x:c>
      <x:c r="C454" s="1027" t="s">
        <x:v>6314</x:v>
      </x:c>
      <x:c r="D454" s="1027" t="s">
        <x:v>7752</x:v>
      </x:c>
      <x:c r="E454" s="1027" t="s">
        <x:v>2935</x:v>
      </x:c>
      <x:c r="F454" s="1027" t="s">
        <x:v>5568</x:v>
      </x:c>
      <x:c r="G454" s="1022" t="s">
        <x:v>2620</x:v>
      </x:c>
      <x:c r="H454" s="1022" t="s">
        <x:v>2233</x:v>
      </x:c>
      <x:c r="I454" s="230" t="s">
        <x:v>5008</x:v>
      </x:c>
      <x:c r="J454" s="1023">
        <x:v>140</x:v>
      </x:c>
      <x:c r="K454" s="1024" t="s">
        <x:v>7724</x:v>
      </x:c>
    </x:row>
    <x:row r="455" spans="1:11" s="100" customFormat="1">
      <x:c r="A455" s="1025">
        <x:v>0.78749999999999998</x:v>
      </x:c>
      <x:c r="B455" s="1027" t="s">
        <x:v>3201</x:v>
      </x:c>
      <x:c r="C455" s="1027" t="s">
        <x:v>6314</x:v>
      </x:c>
      <x:c r="D455" s="1027" t="s">
        <x:v>7752</x:v>
      </x:c>
      <x:c r="E455" s="1027" t="s">
        <x:v>5033</x:v>
      </x:c>
      <x:c r="F455" s="1027" t="s">
        <x:v>1729</x:v>
      </x:c>
      <x:c r="G455" s="1022" t="s">
        <x:v>2996</x:v>
      </x:c>
      <x:c r="H455" s="1022" t="s">
        <x:v>4097</x:v>
      </x:c>
      <x:c r="I455" s="230" t="s">
        <x:v>5014</x:v>
      </x:c>
      <x:c r="J455" s="1023">
        <x:v>270</x:v>
      </x:c>
      <x:c r="K455" s="1024" t="s">
        <x:v>434</x:v>
      </x:c>
    </x:row>
    <x:row r="456" spans="1:11">
      <x:c r="A456" s="1019">
        <x:v>0.79027777777777775</x:v>
      </x:c>
      <x:c r="B456" s="1021" t="s">
        <x:v>7016</x:v>
      </x:c>
      <x:c r="C456" s="1021" t="s">
        <x:v>6314</x:v>
      </x:c>
      <x:c r="D456" s="1021" t="s">
        <x:v>7752</x:v>
      </x:c>
      <x:c r="E456" s="1021" t="s">
        <x:v>5033</x:v>
      </x:c>
      <x:c r="F456" s="1021" t="s">
        <x:v>6083</x:v>
      </x:c>
      <x:c r="G456" s="1022" t="s">
        <x:v>2996</x:v>
      </x:c>
      <x:c r="H456" s="1022" t="s">
        <x:v>4097</x:v>
      </x:c>
      <x:c r="I456" s="230" t="s">
        <x:v>5014</x:v>
      </x:c>
      <x:c r="J456" s="1023">
        <x:v>171</x:v>
      </x:c>
      <x:c r="K456" s="1024" t="s">
        <x:v>434</x:v>
      </x:c>
    </x:row>
    <x:row r="457" spans="1:11">
      <x:c r="A457" s="1030">
        <x:v>0.80625000000000002</x:v>
      </x:c>
      <x:c r="B457" s="1023">
        <x:v>12237</x:v>
      </x:c>
      <x:c r="C457" s="1023"/>
      <x:c r="D457" s="1023"/>
      <x:c r="E457" s="1023"/>
      <x:c r="F457" s="1023"/>
      <x:c r="G457" s="1022" t="s">
        <x:v>3041</x:v>
      </x:c>
      <x:c r="H457" s="1022" t="s">
        <x:v>6364</x:v>
      </x:c>
      <x:c r="I457" s="230" t="s">
        <x:v>5014</x:v>
      </x:c>
      <x:c r="J457" s="1023">
        <x:v>240</x:v>
      </x:c>
      <x:c r="K457" s="1024" t="s">
        <x:v>7724</x:v>
      </x:c>
    </x:row>
    <x:row r="458" spans="1:11">
      <x:c r="A458" s="1031">
        <x:v>0.91805555555555551</x:v>
      </x:c>
      <x:c r="B458" s="1032" t="s">
        <x:v>6965</x:v>
      </x:c>
      <x:c r="C458" s="1032" t="s">
        <x:v>6314</x:v>
      </x:c>
      <x:c r="D458" s="1032" t="s">
        <x:v>7729</x:v>
      </x:c>
      <x:c r="E458" s="1032" t="s">
        <x:v>5033</x:v>
      </x:c>
      <x:c r="F458" s="1032" t="s">
        <x:v>8762</x:v>
      </x:c>
      <x:c r="G458" s="1033" t="s">
        <x:v>7200</x:v>
      </x:c>
      <x:c r="H458" s="1033" t="s">
        <x:v>8582</x:v>
      </x:c>
      <x:c r="I458" s="230" t="s">
        <x:v>2976</x:v>
      </x:c>
      <x:c r="J458" s="1034">
        <x:v>180</x:v>
      </x:c>
      <x:c r="K458" s="1035" t="s">
        <x:v>7724</x:v>
      </x:c>
    </x:row>
    <x:row r="459" spans="1:11">
      <x:c r="A459" s="988" t="s">
        <x:v>3609</x:v>
      </x:c>
      <x:c r="B459" s="989">
        <x:v>612239</x:v>
      </x:c>
      <x:c r="C459" s="990" t="s">
        <x:v>6314</x:v>
      </x:c>
      <x:c r="D459" s="990" t="s">
        <x:v>7751</x:v>
      </x:c>
      <x:c r="E459" s="990" t="s">
        <x:v>2935</x:v>
      </x:c>
      <x:c r="F459" s="990" t="s">
        <x:v>1421</x:v>
      </x:c>
      <x:c r="G459" s="991" t="s">
        <x:v>7063</x:v>
      </x:c>
      <x:c r="H459" s="991" t="s">
        <x:v>8155</x:v>
      </x:c>
      <x:c r="I459" s="230" t="s">
        <x:v>5008</x:v>
      </x:c>
      <x:c r="J459" s="992">
        <x:v>290</x:v>
      </x:c>
      <x:c r="K459" s="993" t="s">
        <x:v>7724</x:v>
      </x:c>
    </x:row>
    <x:row r="460" spans="1:11">
      <x:c r="A460" s="994">
        <x:v>0.70347222222222228</x:v>
      </x:c>
      <x:c r="B460" s="995">
        <x:v>612240</x:v>
      </x:c>
      <x:c r="C460" s="996" t="s">
        <x:v>5507</x:v>
      </x:c>
      <x:c r="D460" s="996" t="s">
        <x:v>7752</x:v>
      </x:c>
      <x:c r="E460" s="996" t="s">
        <x:v>433</x:v>
      </x:c>
      <x:c r="F460" s="996" t="s">
        <x:v>2386</x:v>
      </x:c>
      <x:c r="G460" s="997" t="s">
        <x:v>7310</x:v>
      </x:c>
      <x:c r="H460" s="997" t="s">
        <x:v>5951</x:v>
      </x:c>
      <x:c r="I460" s="230" t="s">
        <x:v>5008</x:v>
      </x:c>
      <x:c r="J460" s="998">
        <x:v>95</x:v>
      </x:c>
      <x:c r="K460" s="999" t="s">
        <x:v>7724</x:v>
      </x:c>
    </x:row>
    <x:row r="461" spans="1:11">
      <x:c r="A461" s="1000">
        <x:v>0.75416666666666665</x:v>
      </x:c>
      <x:c r="B461" s="1001">
        <x:v>612241</x:v>
      </x:c>
      <x:c r="C461" s="1002" t="s">
        <x:v>6314</x:v>
      </x:c>
      <x:c r="D461" s="1002" t="s">
        <x:v>7751</x:v>
      </x:c>
      <x:c r="E461" s="1002" t="s">
        <x:v>433</x:v>
      </x:c>
      <x:c r="F461" s="1002" t="s">
        <x:v>7965</x:v>
      </x:c>
      <x:c r="G461" s="997" t="s">
        <x:v>2982</x:v>
      </x:c>
      <x:c r="H461" s="997" t="s">
        <x:v>5979</x:v>
      </x:c>
      <x:c r="I461" s="230" t="s">
        <x:v>5008</x:v>
      </x:c>
      <x:c r="J461" s="998">
        <x:v>280</x:v>
      </x:c>
      <x:c r="K461" s="999" t="s">
        <x:v>7724</x:v>
      </x:c>
    </x:row>
    <x:row r="462" spans="1:11">
      <x:c r="A462" s="994">
        <x:v>0.84861111111111109</x:v>
      </x:c>
      <x:c r="B462" s="995">
        <x:v>612242</x:v>
      </x:c>
      <x:c r="C462" s="996" t="s">
        <x:v>6314</x:v>
      </x:c>
      <x:c r="D462" s="996" t="s">
        <x:v>7751</x:v>
      </x:c>
      <x:c r="E462" s="996" t="s">
        <x:v>433</x:v>
      </x:c>
      <x:c r="F462" s="996" t="s">
        <x:v>4091</x:v>
      </x:c>
      <x:c r="G462" s="1003" t="s">
        <x:v>7766</x:v>
      </x:c>
      <x:c r="H462" s="1003" t="s">
        <x:v>7766</x:v>
      </x:c>
      <x:c r="I462" s="230" t="s">
        <x:v>5008</x:v>
      </x:c>
      <x:c r="J462" s="998">
        <x:v>180</x:v>
      </x:c>
      <x:c r="K462" s="999" t="s">
        <x:v>7724</x:v>
      </x:c>
    </x:row>
    <x:row r="463" spans="1:11">
      <x:c r="A463" s="1036">
        <x:v>0.8930555555555556</x:v>
      </x:c>
      <x:c r="B463" s="1037">
        <x:v>612243</x:v>
      </x:c>
      <x:c r="C463" s="1038" t="s">
        <x:v>6314</x:v>
      </x:c>
      <x:c r="D463" s="1038" t="s">
        <x:v>7752</x:v>
      </x:c>
      <x:c r="E463" s="1038" t="s">
        <x:v>433</x:v>
      </x:c>
      <x:c r="F463" s="1038" t="s">
        <x:v>6063</x:v>
      </x:c>
      <x:c r="G463" s="1039" t="s">
        <x:v>7126</x:v>
      </x:c>
      <x:c r="H463" s="1039" t="s">
        <x:v>2139</x:v>
      </x:c>
      <x:c r="I463" s="230" t="s">
        <x:v>5008</x:v>
      </x:c>
      <x:c r="J463" s="1040">
        <x:v>150</x:v>
      </x:c>
      <x:c r="K463" s="1041" t="s">
        <x:v>7724</x:v>
      </x:c>
    </x:row>
    <x:row r="464" spans="1:11">
      <x:c r="A464" s="1013" t="s">
        <x:v>5352</x:v>
      </x:c>
      <x:c r="B464" s="1015" t="s">
        <x:v>7982</x:v>
      </x:c>
      <x:c r="C464" s="1015" t="s">
        <x:v>6314</x:v>
      </x:c>
      <x:c r="D464" s="1015" t="s">
        <x:v>7752</x:v>
      </x:c>
      <x:c r="E464" s="1015" t="s">
        <x:v>2935</x:v>
      </x:c>
      <x:c r="F464" s="1015" t="s">
        <x:v>4479</x:v>
      </x:c>
      <x:c r="G464" s="1016" t="s">
        <x:v>7411</x:v>
      </x:c>
      <x:c r="H464" s="1016" t="s">
        <x:v>9096</x:v>
      </x:c>
      <x:c r="I464" s="230" t="s">
        <x:v>2976</x:v>
      </x:c>
      <x:c r="J464" s="1017">
        <x:v>150</x:v>
      </x:c>
      <x:c r="K464" s="1018" t="s">
        <x:v>7724</x:v>
      </x:c>
    </x:row>
    <x:row r="465" spans="1:12">
      <x:c r="A465" s="1019">
        <x:v>0.56874999999999998</x:v>
      </x:c>
      <x:c r="B465" s="1021" t="s">
        <x:v>2868</x:v>
      </x:c>
      <x:c r="C465" s="1021" t="s">
        <x:v>5507</x:v>
      </x:c>
      <x:c r="D465" s="1021" t="s">
        <x:v>7729</x:v>
      </x:c>
      <x:c r="E465" s="1021" t="s">
        <x:v>433</x:v>
      </x:c>
      <x:c r="F465" s="1021" t="s">
        <x:v>5281</x:v>
      </x:c>
      <x:c r="G465" s="1022" t="s">
        <x:v>8478</x:v>
      </x:c>
      <x:c r="H465" s="1022" t="s">
        <x:v>9005</x:v>
      </x:c>
      <x:c r="I465" s="230" t="s">
        <x:v>2976</x:v>
      </x:c>
      <x:c r="J465" s="1023">
        <x:v>100</x:v>
      </x:c>
      <x:c r="K465" s="1024" t="s">
        <x:v>7724</x:v>
      </x:c>
      <x:c r="L465" s="965" t="s">
        <x:v>2802</x:v>
      </x:c>
    </x:row>
    <x:row r="466" spans="1:11">
      <x:c r="A466" s="1025">
        <x:v>0.61458333333333337</x:v>
      </x:c>
      <x:c r="B466" s="1027" t="s">
        <x:v>4966</x:v>
      </x:c>
      <x:c r="C466" s="1027" t="s">
        <x:v>6314</x:v>
      </x:c>
      <x:c r="D466" s="1027" t="s">
        <x:v>7751</x:v>
      </x:c>
      <x:c r="E466" s="1027" t="s">
        <x:v>2935</x:v>
      </x:c>
      <x:c r="F466" s="1027" t="s">
        <x:v>8762</x:v>
      </x:c>
      <x:c r="G466" s="1022" t="s">
        <x:v>2862</x:v>
      </x:c>
      <x:c r="H466" s="1022" t="s">
        <x:v>5923</x:v>
      </x:c>
      <x:c r="I466" s="230" t="s">
        <x:v>2976</x:v>
      </x:c>
      <x:c r="J466" s="1023">
        <x:v>150</x:v>
      </x:c>
      <x:c r="K466" s="1024" t="s">
        <x:v>7724</x:v>
      </x:c>
    </x:row>
    <x:row r="467" spans="1:11">
      <x:c r="A467" s="1019">
        <x:v>0.67569444444444449</x:v>
      </x:c>
      <x:c r="B467" s="1021" t="s">
        <x:v>7273</x:v>
      </x:c>
      <x:c r="C467" s="1021" t="s">
        <x:v>6314</x:v>
      </x:c>
      <x:c r="D467" s="1021" t="s">
        <x:v>7752</x:v>
      </x:c>
      <x:c r="E467" s="1021" t="s">
        <x:v>5987</x:v>
      </x:c>
      <x:c r="F467" s="1021" t="s">
        <x:v>7892</x:v>
      </x:c>
      <x:c r="G467" s="1028" t="s">
        <x:v>7766</x:v>
      </x:c>
      <x:c r="H467" s="1028" t="s">
        <x:v>7766</x:v>
      </x:c>
      <x:c r="I467" s="230" t="s">
        <x:v>2976</x:v>
      </x:c>
      <x:c r="J467" s="1023">
        <x:v>180</x:v>
      </x:c>
      <x:c r="K467" s="1024" t="s">
        <x:v>7724</x:v>
      </x:c>
    </x:row>
    <x:row r="468" spans="1:11" s="100" customFormat="1">
      <x:c r="A468" s="1019">
        <x:v>0.69791666666666663</x:v>
      </x:c>
      <x:c r="B468" s="1021">
        <x:v>12248</x:v>
      </x:c>
      <x:c r="C468" s="1021"/>
      <x:c r="D468" s="1021"/>
      <x:c r="E468" s="1021"/>
      <x:c r="F468" s="1021"/>
      <x:c r="G468" s="1028" t="s">
        <x:v>7766</x:v>
      </x:c>
      <x:c r="H468" s="1028" t="s">
        <x:v>7766</x:v>
      </x:c>
      <x:c r="I468" s="230" t="s">
        <x:v>2976</x:v>
      </x:c>
      <x:c r="J468" s="1023">
        <x:v>170</x:v>
      </x:c>
      <x:c r="K468" s="1024" t="s">
        <x:v>7724</x:v>
      </x:c>
    </x:row>
    <x:row r="469" spans="1:11">
      <x:c r="A469" s="1025">
        <x:v>0.73055555555555551</x:v>
      </x:c>
      <x:c r="B469" s="1027" t="s">
        <x:v>4946</x:v>
      </x:c>
      <x:c r="C469" s="1027" t="s">
        <x:v>5507</x:v>
      </x:c>
      <x:c r="D469" s="1027" t="s">
        <x:v>7751</x:v>
      </x:c>
      <x:c r="E469" s="1027" t="s">
        <x:v>4903</x:v>
      </x:c>
      <x:c r="F469" s="1029" t="s">
        <x:v>1445</x:v>
      </x:c>
      <x:c r="G469" s="1028" t="s">
        <x:v>7766</x:v>
      </x:c>
      <x:c r="H469" s="1028" t="s">
        <x:v>7766</x:v>
      </x:c>
      <x:c r="I469" s="230" t="s">
        <x:v>5014</x:v>
      </x:c>
      <x:c r="J469" s="1023">
        <x:v>460</x:v>
      </x:c>
      <x:c r="K469" s="1024" t="s">
        <x:v>7724</x:v>
      </x:c>
    </x:row>
    <x:row r="470" spans="1:11">
      <x:c r="A470" s="1019">
        <x:v>0.78749999999999998</x:v>
      </x:c>
      <x:c r="B470" s="1021" t="s">
        <x:v>3017</x:v>
      </x:c>
      <x:c r="C470" s="1021" t="s">
        <x:v>6314</x:v>
      </x:c>
      <x:c r="D470" s="1021" t="s">
        <x:v>7751</x:v>
      </x:c>
      <x:c r="E470" s="1021" t="s">
        <x:v>5033</x:v>
      </x:c>
      <x:c r="F470" s="1021" t="s">
        <x:v>1041</x:v>
      </x:c>
      <x:c r="G470" s="1022" t="s">
        <x:v>4015</x:v>
      </x:c>
      <x:c r="H470" s="1022" t="s">
        <x:v>8901</x:v>
      </x:c>
      <x:c r="I470" s="230" t="s">
        <x:v>5014</x:v>
      </x:c>
      <x:c r="J470" s="1023">
        <x:v>279</x:v>
      </x:c>
      <x:c r="K470" s="1024" t="s">
        <x:v>7724</x:v>
      </x:c>
    </x:row>
    <x:row r="471" spans="1:11">
      <x:c r="A471" s="1025">
        <x:v>0.80138888888888893</x:v>
      </x:c>
      <x:c r="B471" s="1027" t="s">
        <x:v>3185</x:v>
      </x:c>
      <x:c r="C471" s="1027" t="s">
        <x:v>6314</x:v>
      </x:c>
      <x:c r="D471" s="1027" t="s">
        <x:v>7752</x:v>
      </x:c>
      <x:c r="E471" s="1027" t="s">
        <x:v>5033</x:v>
      </x:c>
      <x:c r="F471" s="1029" t="s">
        <x:v>1465</x:v>
      </x:c>
      <x:c r="G471" s="1022" t="s">
        <x:v>2659</x:v>
      </x:c>
      <x:c r="H471" s="1022" t="s">
        <x:v>8402</x:v>
      </x:c>
      <x:c r="I471" s="230" t="s">
        <x:v>2976</x:v>
      </x:c>
      <x:c r="J471" s="1023">
        <x:v>1368</x:v>
      </x:c>
      <x:c r="K471" s="1024" t="s">
        <x:v>434</x:v>
      </x:c>
    </x:row>
    <x:row r="472" spans="1:11">
      <x:c r="A472" s="1019">
        <x:v>0.87777777777777777</x:v>
      </x:c>
      <x:c r="B472" s="1021" t="s">
        <x:v>3174</x:v>
      </x:c>
      <x:c r="C472" s="1021" t="s">
        <x:v>5507</x:v>
      </x:c>
      <x:c r="D472" s="1021" t="s">
        <x:v>7729</x:v>
      </x:c>
      <x:c r="E472" s="1021" t="s">
        <x:v>433</x:v>
      </x:c>
      <x:c r="F472" s="1021" t="s">
        <x:v>8762</x:v>
      </x:c>
      <x:c r="G472" s="1022" t="s">
        <x:v>2739</x:v>
      </x:c>
      <x:c r="H472" s="1022" t="s">
        <x:v>4281</x:v>
      </x:c>
      <x:c r="I472" s="230" t="s">
        <x:v>2976</x:v>
      </x:c>
      <x:c r="J472" s="1023">
        <x:v>320</x:v>
      </x:c>
      <x:c r="K472" s="1024" t="s">
        <x:v>7724</x:v>
      </x:c>
    </x:row>
    <x:row r="473" spans="1:11" s="100" customFormat="1">
      <x:c r="A473" s="1025">
        <x:v>0.88055555555555554</x:v>
      </x:c>
      <x:c r="B473" s="1027" t="s">
        <x:v>4876</x:v>
      </x:c>
      <x:c r="C473" s="1027" t="s">
        <x:v>6314</x:v>
      </x:c>
      <x:c r="D473" s="1027" t="s">
        <x:v>7751</x:v>
      </x:c>
      <x:c r="E473" s="1027" t="s">
        <x:v>2935</x:v>
      </x:c>
      <x:c r="F473" s="1027" t="s">
        <x:v>1345</x:v>
      </x:c>
      <x:c r="G473" s="1028" t="s">
        <x:v>7766</x:v>
      </x:c>
      <x:c r="H473" s="1028" t="s">
        <x:v>7766</x:v>
      </x:c>
      <x:c r="I473" s="230" t="s">
        <x:v>5014</x:v>
      </x:c>
      <x:c r="J473" s="1023">
        <x:v>99</x:v>
      </x:c>
      <x:c r="K473" s="1024" t="s">
        <x:v>434</x:v>
      </x:c>
    </x:row>
    <x:row r="474" spans="1:11">
      <x:c r="A474" s="1025">
        <x:v>0.88263888888888886</x:v>
      </x:c>
      <x:c r="B474" s="1027" t="s">
        <x:v>7424</x:v>
      </x:c>
      <x:c r="C474" s="1027" t="s">
        <x:v>5507</x:v>
      </x:c>
      <x:c r="D474" s="1027" t="s">
        <x:v>7751</x:v>
      </x:c>
      <x:c r="E474" s="1027" t="s">
        <x:v>5033</x:v>
      </x:c>
      <x:c r="F474" s="1027" t="s">
        <x:v>8535</x:v>
      </x:c>
      <x:c r="G474" s="1022" t="s">
        <x:v>6995</x:v>
      </x:c>
      <x:c r="H474" s="1022" t="s">
        <x:v>2295</x:v>
      </x:c>
      <x:c r="I474" s="230" t="s">
        <x:v>2976</x:v>
      </x:c>
      <x:c r="J474" s="1023">
        <x:v>120</x:v>
      </x:c>
      <x:c r="K474" s="1024" t="s">
        <x:v>7724</x:v>
      </x:c>
    </x:row>
    <x:row r="475" spans="1:11">
      <x:c r="A475" s="1019">
        <x:v>0.88541666666666663</x:v>
      </x:c>
      <x:c r="B475" s="1021" t="s">
        <x:v>3195</x:v>
      </x:c>
      <x:c r="C475" s="1021" t="s">
        <x:v>6314</x:v>
      </x:c>
      <x:c r="D475" s="1021" t="s">
        <x:v>7752</x:v>
      </x:c>
      <x:c r="E475" s="1021" t="s">
        <x:v>5033</x:v>
      </x:c>
      <x:c r="F475" s="1021" t="s">
        <x:v>3926</x:v>
      </x:c>
      <x:c r="G475" s="1028" t="s">
        <x:v>7766</x:v>
      </x:c>
      <x:c r="H475" s="1028" t="s">
        <x:v>7766</x:v>
      </x:c>
      <x:c r="I475" s="230" t="s">
        <x:v>5014</x:v>
      </x:c>
      <x:c r="J475" s="1023">
        <x:v>140</x:v>
      </x:c>
      <x:c r="K475" s="1024" t="s">
        <x:v>7724</x:v>
      </x:c>
    </x:row>
    <x:row r="476" spans="1:11" s="100" customFormat="1">
      <x:c r="A476" s="1019">
        <x:v>0.8881944444444444</x:v>
      </x:c>
      <x:c r="B476" s="1021">
        <x:v>12256</x:v>
      </x:c>
      <x:c r="C476" s="1021" t="s">
        <x:v>6314</x:v>
      </x:c>
      <x:c r="D476" s="1021" t="s">
        <x:v>7752</x:v>
      </x:c>
      <x:c r="E476" s="1021" t="s">
        <x:v>5033</x:v>
      </x:c>
      <x:c r="F476" s="1029" t="s">
        <x:v>3926</x:v>
      </x:c>
      <x:c r="G476" s="1022" t="s">
        <x:v>2919</x:v>
      </x:c>
      <x:c r="H476" s="1022" t="s">
        <x:v>8480</x:v>
      </x:c>
      <x:c r="I476" s="230" t="s">
        <x:v>5014</x:v>
      </x:c>
      <x:c r="J476" s="1023">
        <x:v>430</x:v>
      </x:c>
      <x:c r="K476" s="1024" t="s">
        <x:v>7724</x:v>
      </x:c>
    </x:row>
    <x:row r="477" spans="1:11" s="100" customFormat="1">
      <x:c r="A477" s="1042">
        <x:v>0.91597222222222219</x:v>
      </x:c>
      <x:c r="B477" s="1043">
        <x:v>12257</x:v>
      </x:c>
      <x:c r="C477" s="1043"/>
      <x:c r="D477" s="1043"/>
      <x:c r="E477" s="1043"/>
      <x:c r="F477" s="1043"/>
      <x:c r="G477" s="1044" t="s">
        <x:v>7420</x:v>
      </x:c>
      <x:c r="H477" s="1044" t="s">
        <x:v>2242</x:v>
      </x:c>
      <x:c r="I477" s="230" t="s">
        <x:v>2976</x:v>
      </x:c>
      <x:c r="J477" s="1045">
        <x:v>126</x:v>
      </x:c>
      <x:c r="K477" s="1046" t="s">
        <x:v>434</x:v>
      </x:c>
    </x:row>
    <x:row r="478" spans="1:11">
      <x:c r="A478" s="1047" t="s">
        <x:v>3906</x:v>
      </x:c>
      <x:c r="B478" s="1048">
        <x:v>612258</x:v>
      </x:c>
      <x:c r="C478" s="1049" t="s">
        <x:v>6314</x:v>
      </x:c>
      <x:c r="D478" s="1049" t="s">
        <x:v>7751</x:v>
      </x:c>
      <x:c r="E478" s="1049" t="s">
        <x:v>2935</x:v>
      </x:c>
      <x:c r="F478" s="1050" t="s">
        <x:v>4840</x:v>
      </x:c>
      <x:c r="G478" s="991" t="s">
        <x:v>7277</x:v>
      </x:c>
      <x:c r="H478" s="991" t="s">
        <x:v>8731</x:v>
      </x:c>
      <x:c r="I478" s="230" t="s">
        <x:v>5008</x:v>
      </x:c>
      <x:c r="J478" s="992">
        <x:v>630</x:v>
      </x:c>
      <x:c r="K478" s="993" t="s">
        <x:v>7724</x:v>
      </x:c>
    </x:row>
    <x:row r="479" spans="1:11">
      <x:c r="A479" s="1000">
        <x:v>0.48888888888888887</x:v>
      </x:c>
      <x:c r="B479" s="1001">
        <x:v>612259</x:v>
      </x:c>
      <x:c r="C479" s="1002" t="s">
        <x:v>6314</x:v>
      </x:c>
      <x:c r="D479" s="1002" t="s">
        <x:v>7752</x:v>
      </x:c>
      <x:c r="E479" s="1002" t="s">
        <x:v>2935</x:v>
      </x:c>
      <x:c r="F479" s="1007" t="s">
        <x:v>1082</x:v>
      </x:c>
      <x:c r="G479" s="997" t="s">
        <x:v>8034</x:v>
      </x:c>
      <x:c r="H479" s="997" t="s">
        <x:v>6036</x:v>
      </x:c>
      <x:c r="I479" s="230" t="s">
        <x:v>5008</x:v>
      </x:c>
      <x:c r="J479" s="998">
        <x:v>576</x:v>
      </x:c>
      <x:c r="K479" s="999" t="s">
        <x:v>434</x:v>
      </x:c>
    </x:row>
    <x:row r="480" spans="1:11">
      <x:c r="A480" s="994">
        <x:v>0.78194444444444444</x:v>
      </x:c>
      <x:c r="B480" s="995">
        <x:v>612260</x:v>
      </x:c>
      <x:c r="C480" s="996" t="s">
        <x:v>6314</x:v>
      </x:c>
      <x:c r="D480" s="996" t="s">
        <x:v>7729</x:v>
      </x:c>
      <x:c r="E480" s="996" t="s">
        <x:v>433</x:v>
      </x:c>
      <x:c r="F480" s="996" t="s">
        <x:v>2371</x:v>
      </x:c>
      <x:c r="G480" s="997" t="s">
        <x:v>6335</x:v>
      </x:c>
      <x:c r="H480" s="997" t="s">
        <x:v>9054</x:v>
      </x:c>
      <x:c r="I480" s="230" t="s">
        <x:v>5008</x:v>
      </x:c>
      <x:c r="J480" s="998">
        <x:v>160</x:v>
      </x:c>
      <x:c r="K480" s="999" t="s">
        <x:v>7724</x:v>
      </x:c>
    </x:row>
    <x:row r="481" spans="1:11">
      <x:c r="A481" s="1000">
        <x:v>0.87152777777777779</x:v>
      </x:c>
      <x:c r="B481" s="1001">
        <x:v>612261</x:v>
      </x:c>
      <x:c r="C481" s="1002" t="s">
        <x:v>6314</x:v>
      </x:c>
      <x:c r="D481" s="1002" t="s">
        <x:v>7751</x:v>
      </x:c>
      <x:c r="E481" s="1002" t="s">
        <x:v>2935</x:v>
      </x:c>
      <x:c r="F481" s="1002" t="s">
        <x:v>8071</x:v>
      </x:c>
      <x:c r="G481" s="997" t="s">
        <x:v>2943</x:v>
      </x:c>
      <x:c r="H481" s="997" t="s">
        <x:v>5862</x:v>
      </x:c>
      <x:c r="I481" s="230" t="s">
        <x:v>5008</x:v>
      </x:c>
      <x:c r="J481" s="998">
        <x:v>279</x:v>
      </x:c>
      <x:c r="K481" s="999" t="s">
        <x:v>434</x:v>
      </x:c>
    </x:row>
    <x:row r="482" spans="1:11">
      <x:c r="A482" s="1051">
        <x:v>0.8833333333333333</x:v>
      </x:c>
      <x:c r="B482" s="1052">
        <x:v>612262</x:v>
      </x:c>
      <x:c r="C482" s="1053" t="s">
        <x:v>6314</x:v>
      </x:c>
      <x:c r="D482" s="1053" t="s">
        <x:v>7752</x:v>
      </x:c>
      <x:c r="E482" s="1053" t="s">
        <x:v>2935</x:v>
      </x:c>
      <x:c r="F482" s="1053" t="s">
        <x:v>1101</x:v>
      </x:c>
      <x:c r="G482" s="1039" t="s">
        <x:v>6981</x:v>
      </x:c>
      <x:c r="H482" s="1039" t="s">
        <x:v>9025</x:v>
      </x:c>
      <x:c r="I482" s="230" t="s">
        <x:v>5008</x:v>
      </x:c>
      <x:c r="J482" s="1040">
        <x:v>230</x:v>
      </x:c>
      <x:c r="K482" s="1041" t="s">
        <x:v>7724</x:v>
      </x:c>
    </x:row>
    <x:row r="483" spans="1:11">
      <x:c r="A483" s="1054" t="s">
        <x:v>2398</x:v>
      </x:c>
      <x:c r="B483" s="1055" t="s">
        <x:v>8054</x:v>
      </x:c>
      <x:c r="C483" s="1055" t="s">
        <x:v>6314</x:v>
      </x:c>
      <x:c r="D483" s="1055" t="s">
        <x:v>7729</x:v>
      </x:c>
      <x:c r="E483" s="1055" t="s">
        <x:v>2935</x:v>
      </x:c>
      <x:c r="F483" s="1055" t="s">
        <x:v>8762</x:v>
      </x:c>
      <x:c r="G483" s="1016" t="s">
        <x:v>7141</x:v>
      </x:c>
      <x:c r="H483" s="1016" t="s">
        <x:v>9079</x:v>
      </x:c>
      <x:c r="I483" s="230" t="s">
        <x:v>2976</x:v>
      </x:c>
      <x:c r="J483" s="1017">
        <x:v>166</x:v>
      </x:c>
      <x:c r="K483" s="1018" t="s">
        <x:v>434</x:v>
      </x:c>
    </x:row>
    <x:row r="484" spans="1:12">
      <x:c r="A484" s="1056" t="s">
        <x:v>1347</x:v>
      </x:c>
      <x:c r="B484" s="1026">
        <x:v>612264</x:v>
      </x:c>
      <x:c r="C484" s="1027" t="s">
        <x:v>6314</x:v>
      </x:c>
      <x:c r="D484" s="1027" t="s">
        <x:v>7703</x:v>
      </x:c>
      <x:c r="E484" s="1027" t="s">
        <x:v>2935</x:v>
      </x:c>
      <x:c r="F484" s="1027" t="s">
        <x:v>1333</x:v>
      </x:c>
      <x:c r="G484" s="1022" t="s">
        <x:v>9125</x:v>
      </x:c>
      <x:c r="H484" s="1022" t="s">
        <x:v>2230</x:v>
      </x:c>
      <x:c r="I484" s="230" t="s">
        <x:v>5008</x:v>
      </x:c>
      <x:c r="J484" s="1023">
        <x:v>207</x:v>
      </x:c>
      <x:c r="K484" s="1024" t="s">
        <x:v>434</x:v>
      </x:c>
      <x:c r="L484" s="965" t="s">
        <x:v>3554</x:v>
      </x:c>
    </x:row>
    <x:row r="485" spans="1:11">
      <x:c r="A485" s="1057" t="s">
        <x:v>2760</x:v>
      </x:c>
      <x:c r="B485" s="1020">
        <x:v>612265</x:v>
      </x:c>
      <x:c r="C485" s="1021" t="s">
        <x:v>6314</x:v>
      </x:c>
      <x:c r="D485" s="1021" t="s">
        <x:v>7729</x:v>
      </x:c>
      <x:c r="E485" s="1021" t="s">
        <x:v>2935</x:v>
      </x:c>
      <x:c r="F485" s="1029" t="s">
        <x:v>805</x:v>
      </x:c>
      <x:c r="G485" s="1022" t="s">
        <x:v>7038</x:v>
      </x:c>
      <x:c r="H485" s="1022" t="s">
        <x:v>9126</x:v>
      </x:c>
      <x:c r="I485" s="230" t="s">
        <x:v>5008</x:v>
      </x:c>
      <x:c r="J485" s="1023">
        <x:v>891</x:v>
      </x:c>
      <x:c r="K485" s="1024" t="s">
        <x:v>434</x:v>
      </x:c>
    </x:row>
    <x:row r="486" spans="1:11">
      <x:c r="A486" s="1058" t="s">
        <x:v>2486</x:v>
      </x:c>
      <x:c r="B486" s="1059">
        <x:v>612266</x:v>
      </x:c>
      <x:c r="C486" s="1060" t="s">
        <x:v>6314</x:v>
      </x:c>
      <x:c r="D486" s="1060" t="s">
        <x:v>7751</x:v>
      </x:c>
      <x:c r="E486" s="1060" t="s">
        <x:v>4903</x:v>
      </x:c>
      <x:c r="F486" s="1060" t="s">
        <x:v>985</x:v>
      </x:c>
      <x:c r="G486" s="1044" t="s">
        <x:v>7113</x:v>
      </x:c>
      <x:c r="H486" s="1044" t="s">
        <x:v>9100</x:v>
      </x:c>
      <x:c r="I486" s="230" t="s">
        <x:v>5008</x:v>
      </x:c>
      <x:c r="J486" s="1045">
        <x:v>243</x:v>
      </x:c>
      <x:c r="K486" s="1046" t="s">
        <x:v>434</x:v>
      </x:c>
    </x:row>
    <x:row r="487" spans="1:11">
      <x:c r="A487" s="988" t="s">
        <x:v>5215</x:v>
      </x:c>
      <x:c r="B487" s="990" t="s">
        <x:v>7033</x:v>
      </x:c>
      <x:c r="C487" s="990" t="s">
        <x:v>6314</x:v>
      </x:c>
      <x:c r="D487" s="990" t="s">
        <x:v>7729</x:v>
      </x:c>
      <x:c r="E487" s="990" t="s">
        <x:v>2935</x:v>
      </x:c>
      <x:c r="F487" s="990" t="s">
        <x:v>3983</x:v>
      </x:c>
      <x:c r="G487" s="991" t="s">
        <x:v>2979</x:v>
      </x:c>
      <x:c r="H487" s="991" t="s">
        <x:v>5968</x:v>
      </x:c>
      <x:c r="I487" s="230" t="s">
        <x:v>2976</x:v>
      </x:c>
      <x:c r="J487" s="992">
        <x:v>324</x:v>
      </x:c>
      <x:c r="K487" s="993" t="s">
        <x:v>434</x:v>
      </x:c>
    </x:row>
    <x:row r="488" spans="1:11">
      <x:c r="A488" s="994">
        <x:v>0.66805555555555551</x:v>
      </x:c>
      <x:c r="B488" s="995">
        <x:v>612268</x:v>
      </x:c>
      <x:c r="C488" s="996" t="s">
        <x:v>6314</x:v>
      </x:c>
      <x:c r="D488" s="996" t="s">
        <x:v>7751</x:v>
      </x:c>
      <x:c r="E488" s="996" t="s">
        <x:v>433</x:v>
      </x:c>
      <x:c r="F488" s="996" t="s">
        <x:v>762</x:v>
      </x:c>
      <x:c r="G488" s="997" t="s">
        <x:v>4899</x:v>
      </x:c>
      <x:c r="H488" s="997" t="s">
        <x:v>8646</x:v>
      </x:c>
      <x:c r="I488" s="230" t="s">
        <x:v>5008</x:v>
      </x:c>
      <x:c r="J488" s="998">
        <x:v>100</x:v>
      </x:c>
      <x:c r="K488" s="999" t="s">
        <x:v>7724</x:v>
      </x:c>
    </x:row>
    <x:row r="489" spans="1:11">
      <x:c r="A489" s="1000">
        <x:v>0.69791666666666663</x:v>
      </x:c>
      <x:c r="B489" s="1001">
        <x:v>612269</x:v>
      </x:c>
      <x:c r="C489" s="1002" t="s">
        <x:v>5507</x:v>
      </x:c>
      <x:c r="D489" s="1002" t="s">
        <x:v>7751</x:v>
      </x:c>
      <x:c r="E489" s="1002" t="s">
        <x:v>2935</x:v>
      </x:c>
      <x:c r="F489" s="1007" t="s">
        <x:v>529</x:v>
      </x:c>
      <x:c r="G489" s="997" t="s">
        <x:v>683</x:v>
      </x:c>
      <x:c r="H489" s="997" t="s">
        <x:v>8242</x:v>
      </x:c>
      <x:c r="I489" s="230" t="s">
        <x:v>5008</x:v>
      </x:c>
      <x:c r="J489" s="998">
        <x:v>790</x:v>
      </x:c>
      <x:c r="K489" s="999" t="s">
        <x:v>7724</x:v>
      </x:c>
    </x:row>
    <x:row r="490" spans="1:11" s="100" customFormat="1">
      <x:c r="A490" s="1000">
        <x:v>0.73541666666666672</x:v>
      </x:c>
      <x:c r="B490" s="1001">
        <x:v>12270</x:v>
      </x:c>
      <x:c r="C490" s="1002"/>
      <x:c r="D490" s="1002"/>
      <x:c r="E490" s="1002"/>
      <x:c r="F490" s="1002"/>
      <x:c r="G490" s="1003" t="s">
        <x:v>7766</x:v>
      </x:c>
      <x:c r="H490" s="1003" t="s">
        <x:v>7766</x:v>
      </x:c>
      <x:c r="I490" s="230" t="s">
        <x:v>5014</x:v>
      </x:c>
      <x:c r="J490" s="998">
        <x:v>252</x:v>
      </x:c>
      <x:c r="K490" s="999" t="s">
        <x:v>7724</x:v>
      </x:c>
    </x:row>
    <x:row r="491" spans="1:11">
      <x:c r="A491" s="994">
        <x:v>0.78333333333333333</x:v>
      </x:c>
      <x:c r="B491" s="995">
        <x:v>612271</x:v>
      </x:c>
      <x:c r="C491" s="996" t="s">
        <x:v>6314</x:v>
      </x:c>
      <x:c r="D491" s="996" t="s">
        <x:v>7751</x:v>
      </x:c>
      <x:c r="E491" s="996" t="s">
        <x:v>433</x:v>
      </x:c>
      <x:c r="F491" s="1007" t="s">
        <x:v>4838</x:v>
      </x:c>
      <x:c r="G491" s="997" t="s">
        <x:v>7435</x:v>
      </x:c>
      <x:c r="H491" s="997" t="s">
        <x:v>6399</x:v>
      </x:c>
      <x:c r="I491" s="230" t="s">
        <x:v>5008</x:v>
      </x:c>
      <x:c r="J491" s="998">
        <x:v>550</x:v>
      </x:c>
      <x:c r="K491" s="999" t="s">
        <x:v>7724</x:v>
      </x:c>
    </x:row>
    <x:row r="492" spans="1:11" s="100" customFormat="1">
      <x:c r="A492" s="994">
        <x:v>0.78819444444444442</x:v>
      </x:c>
      <x:c r="B492" s="996" t="s">
        <x:v>5032</x:v>
      </x:c>
      <x:c r="C492" s="996" t="s">
        <x:v>6314</x:v>
      </x:c>
      <x:c r="D492" s="996" t="s">
        <x:v>7729</x:v>
      </x:c>
      <x:c r="E492" s="996" t="s">
        <x:v>433</x:v>
      </x:c>
      <x:c r="F492" s="996" t="s">
        <x:v>1258</x:v>
      </x:c>
      <x:c r="G492" s="997" t="s">
        <x:v>2943</x:v>
      </x:c>
      <x:c r="H492" s="997" t="s">
        <x:v>4138</x:v>
      </x:c>
      <x:c r="I492" s="230" t="s">
        <x:v>2976</x:v>
      </x:c>
      <x:c r="J492" s="998">
        <x:v>280</x:v>
      </x:c>
      <x:c r="K492" s="999" t="s">
        <x:v>7724</x:v>
      </x:c>
    </x:row>
    <x:row r="493" spans="1:11">
      <x:c r="A493" s="1000">
        <x:v>0.80000000000000004</x:v>
      </x:c>
      <x:c r="B493" s="1001">
        <x:v>612273</x:v>
      </x:c>
      <x:c r="C493" s="1002" t="s">
        <x:v>6314</x:v>
      </x:c>
      <x:c r="D493" s="1002" t="s">
        <x:v>7751</x:v>
      </x:c>
      <x:c r="E493" s="1002" t="s">
        <x:v>433</x:v>
      </x:c>
      <x:c r="F493" s="1002" t="s">
        <x:v>1662</x:v>
      </x:c>
      <x:c r="G493" s="997" t="s">
        <x:v>5416</x:v>
      </x:c>
      <x:c r="H493" s="997" t="s">
        <x:v>2099</x:v>
      </x:c>
      <x:c r="I493" s="230" t="s">
        <x:v>5008</x:v>
      </x:c>
      <x:c r="J493" s="998">
        <x:v>260</x:v>
      </x:c>
      <x:c r="K493" s="999" t="s">
        <x:v>7724</x:v>
      </x:c>
    </x:row>
    <x:row r="494" spans="1:11" s="100" customFormat="1">
      <x:c r="A494" s="1000">
        <x:v>0.80625000000000002</x:v>
      </x:c>
      <x:c r="B494" s="1001">
        <x:v>12274</x:v>
      </x:c>
      <x:c r="C494" s="1002"/>
      <x:c r="D494" s="1002"/>
      <x:c r="E494" s="1002"/>
      <x:c r="F494" s="1002"/>
      <x:c r="G494" s="997" t="s">
        <x:v>5036</x:v>
      </x:c>
      <x:c r="H494" s="997" t="s">
        <x:v>1991</x:v>
      </x:c>
      <x:c r="I494" s="230" t="s">
        <x:v>5014</x:v>
      </x:c>
      <x:c r="J494" s="998">
        <x:v>120</x:v>
      </x:c>
      <x:c r="K494" s="999" t="s">
        <x:v>7724</x:v>
      </x:c>
    </x:row>
    <x:row r="495" spans="1:11">
      <x:c r="A495" s="1061">
        <x:v>0.81180555555555556</x:v>
      </x:c>
      <x:c r="B495" s="998">
        <x:v>12275</x:v>
      </x:c>
      <x:c r="C495" s="998"/>
      <x:c r="D495" s="998"/>
      <x:c r="E495" s="998"/>
      <x:c r="F495" s="998"/>
      <x:c r="G495" s="1003" t="s">
        <x:v>7766</x:v>
      </x:c>
      <x:c r="H495" s="1003" t="s">
        <x:v>7766</x:v>
      </x:c>
      <x:c r="I495" s="230" t="s">
        <x:v>5014</x:v>
      </x:c>
      <x:c r="J495" s="998">
        <x:v>190</x:v>
      </x:c>
      <x:c r="K495" s="999" t="s">
        <x:v>7724</x:v>
      </x:c>
    </x:row>
    <x:row r="496" spans="1:11">
      <x:c r="A496" s="1000">
        <x:v>0.83125000000000004</x:v>
      </x:c>
      <x:c r="B496" s="1002" t="s">
        <x:v>4926</x:v>
      </x:c>
      <x:c r="C496" s="1002" t="s">
        <x:v>6314</x:v>
      </x:c>
      <x:c r="D496" s="1002" t="s">
        <x:v>7752</x:v>
      </x:c>
      <x:c r="E496" s="1002" t="s">
        <x:v>433</x:v>
      </x:c>
      <x:c r="F496" s="1002" t="s">
        <x:v>1013</x:v>
      </x:c>
      <x:c r="G496" s="1003" t="s">
        <x:v>7766</x:v>
      </x:c>
      <x:c r="H496" s="1003" t="s">
        <x:v>7766</x:v>
      </x:c>
      <x:c r="I496" s="230" t="s">
        <x:v>2976</x:v>
      </x:c>
      <x:c r="J496" s="998">
        <x:v>135</x:v>
      </x:c>
      <x:c r="K496" s="999" t="s">
        <x:v>434</x:v>
      </x:c>
    </x:row>
    <x:row r="497" spans="1:11" s="100" customFormat="1">
      <x:c r="A497" s="1000">
        <x:v>0.8354166666666667</x:v>
      </x:c>
      <x:c r="B497" s="1002">
        <x:v>12277</x:v>
      </x:c>
      <x:c r="C497" s="1002"/>
      <x:c r="D497" s="1002"/>
      <x:c r="E497" s="1002"/>
      <x:c r="F497" s="1002"/>
      <x:c r="G497" s="997" t="s">
        <x:v>4877</x:v>
      </x:c>
      <x:c r="H497" s="997" t="s">
        <x:v>9040</x:v>
      </x:c>
      <x:c r="I497" s="230" t="s">
        <x:v>5014</x:v>
      </x:c>
      <x:c r="J497" s="998">
        <x:v>252</x:v>
      </x:c>
      <x:c r="K497" s="999" t="s">
        <x:v>7724</x:v>
      </x:c>
    </x:row>
    <x:row r="498" spans="1:11">
      <x:c r="A498" s="994">
        <x:v>0.91041666666666665</x:v>
      </x:c>
      <x:c r="B498" s="995">
        <x:v>612278</x:v>
      </x:c>
      <x:c r="C498" s="996" t="s">
        <x:v>6314</x:v>
      </x:c>
      <x:c r="D498" s="996" t="s">
        <x:v>7752</x:v>
      </x:c>
      <x:c r="E498" s="996" t="s">
        <x:v>2935</x:v>
      </x:c>
      <x:c r="F498" s="996" t="s">
        <x:v>7841</x:v>
      </x:c>
      <x:c r="G498" s="997" t="s">
        <x:v>2943</x:v>
      </x:c>
      <x:c r="H498" s="997" t="s">
        <x:v>5784</x:v>
      </x:c>
      <x:c r="I498" s="230" t="s">
        <x:v>5008</x:v>
      </x:c>
      <x:c r="J498" s="998">
        <x:v>387</x:v>
      </x:c>
      <x:c r="K498" s="999" t="s">
        <x:v>434</x:v>
      </x:c>
    </x:row>
    <x:row r="499" spans="1:11">
      <x:c r="A499" s="1062">
        <x:v>0.92152777777777772</x:v>
      </x:c>
      <x:c r="B499" s="1040">
        <x:v>12279</x:v>
      </x:c>
      <x:c r="C499" s="1040"/>
      <x:c r="D499" s="1040"/>
      <x:c r="E499" s="1040"/>
      <x:c r="F499" s="1040"/>
      <x:c r="G499" s="1063" t="s">
        <x:v>7766</x:v>
      </x:c>
      <x:c r="H499" s="1063" t="s">
        <x:v>7766</x:v>
      </x:c>
      <x:c r="I499" s="230" t="s">
        <x:v>5014</x:v>
      </x:c>
      <x:c r="J499" s="1040">
        <x:v>170</x:v>
      </x:c>
      <x:c r="K499" s="1041" t="s">
        <x:v>7724</x:v>
      </x:c>
    </x:row>
    <x:row r="500" spans="1:11">
      <x:c r="A500" s="1054" t="s">
        <x:v>3632</x:v>
      </x:c>
      <x:c r="B500" s="1055" t="s">
        <x:v>8022</x:v>
      </x:c>
      <x:c r="C500" s="1055" t="s">
        <x:v>6314</x:v>
      </x:c>
      <x:c r="D500" s="1055" t="s">
        <x:v>7703</x:v>
      </x:c>
      <x:c r="E500" s="1055" t="s">
        <x:v>2935</x:v>
      </x:c>
      <x:c r="F500" s="1055" t="s">
        <x:v>1735</x:v>
      </x:c>
      <x:c r="G500" s="1064" t="s">
        <x:v>7766</x:v>
      </x:c>
      <x:c r="H500" s="1064" t="s">
        <x:v>7766</x:v>
      </x:c>
      <x:c r="I500" s="230" t="s">
        <x:v>2976</x:v>
      </x:c>
      <x:c r="J500" s="1017">
        <x:v>180</x:v>
      </x:c>
      <x:c r="K500" s="1018" t="s">
        <x:v>7724</x:v>
      </x:c>
    </x:row>
    <x:row r="501" spans="1:11">
      <x:c r="A501" s="1025">
        <x:v>0.56458333333333333</x:v>
      </x:c>
      <x:c r="B501" s="1027" t="s">
        <x:v>7004</x:v>
      </x:c>
      <x:c r="C501" s="1027" t="s">
        <x:v>6314</x:v>
      </x:c>
      <x:c r="D501" s="1027" t="s">
        <x:v>7752</x:v>
      </x:c>
      <x:c r="E501" s="1027" t="s">
        <x:v>5987</x:v>
      </x:c>
      <x:c r="F501" s="1027" t="s">
        <x:v>1716</x:v>
      </x:c>
      <x:c r="G501" s="1022" t="s">
        <x:v>7749</x:v>
      </x:c>
      <x:c r="H501" s="1022" t="s">
        <x:v>8927</x:v>
      </x:c>
      <x:c r="I501" s="230" t="s">
        <x:v>2976</x:v>
      </x:c>
      <x:c r="J501" s="1023">
        <x:v>171</x:v>
      </x:c>
      <x:c r="K501" s="1024" t="s">
        <x:v>434</x:v>
      </x:c>
    </x:row>
    <x:row r="502" spans="1:11" s="100" customFormat="1">
      <x:c r="A502" s="1025">
        <x:v>0.65625</x:v>
      </x:c>
      <x:c r="B502" s="1027" t="s">
        <x:v>3024</x:v>
      </x:c>
      <x:c r="C502" s="1027" t="s">
        <x:v>5507</x:v>
      </x:c>
      <x:c r="D502" s="1027" t="s">
        <x:v>7751</x:v>
      </x:c>
      <x:c r="E502" s="1027" t="s">
        <x:v>2935</x:v>
      </x:c>
      <x:c r="F502" s="1027" t="s">
        <x:v>8762</x:v>
      </x:c>
      <x:c r="G502" s="1022" t="s">
        <x:v>7409</x:v>
      </x:c>
      <x:c r="H502" s="1022" t="s">
        <x:v>4321</x:v>
      </x:c>
      <x:c r="I502" s="230" t="s">
        <x:v>2976</x:v>
      </x:c>
      <x:c r="J502" s="1023">
        <x:v>243</x:v>
      </x:c>
      <x:c r="K502" s="1024" t="s">
        <x:v>434</x:v>
      </x:c>
    </x:row>
    <x:row r="503" spans="1:11">
      <x:c r="A503" s="1019">
        <x:v>0.65763888888888888</x:v>
      </x:c>
      <x:c r="B503" s="1020">
        <x:v>612283</x:v>
      </x:c>
      <x:c r="C503" s="1021" t="s">
        <x:v>5507</x:v>
      </x:c>
      <x:c r="D503" s="1021" t="s">
        <x:v>7729</x:v>
      </x:c>
      <x:c r="E503" s="1021" t="s">
        <x:v>433</x:v>
      </x:c>
      <x:c r="F503" s="1021" t="s">
        <x:v>2847</x:v>
      </x:c>
      <x:c r="G503" s="1022" t="s">
        <x:v>7979</x:v>
      </x:c>
      <x:c r="H503" s="1022" t="s">
        <x:v>4268</x:v>
      </x:c>
      <x:c r="I503" s="230" t="s">
        <x:v>5008</x:v>
      </x:c>
      <x:c r="J503" s="1023">
        <x:v>90</x:v>
      </x:c>
      <x:c r="K503" s="1024" t="s">
        <x:v>7724</x:v>
      </x:c>
    </x:row>
    <x:row r="504" spans="1:11">
      <x:c r="A504" s="1019">
        <x:v>0.67986111111111114</x:v>
      </x:c>
      <x:c r="B504" s="1020">
        <x:v>612284</x:v>
      </x:c>
      <x:c r="C504" s="1021" t="s">
        <x:v>6314</x:v>
      </x:c>
      <x:c r="D504" s="1021" t="s">
        <x:v>7729</x:v>
      </x:c>
      <x:c r="E504" s="1021" t="s">
        <x:v>2935</x:v>
      </x:c>
      <x:c r="F504" s="1021" t="s">
        <x:v>7912</x:v>
      </x:c>
      <x:c r="G504" s="1022" t="s">
        <x:v>3676</x:v>
      </x:c>
      <x:c r="H504" s="1022" t="s">
        <x:v>9146</x:v>
      </x:c>
      <x:c r="I504" s="230" t="s">
        <x:v>5008</x:v>
      </x:c>
      <x:c r="J504" s="1023">
        <x:v>207</x:v>
      </x:c>
      <x:c r="K504" s="1024" t="s">
        <x:v>434</x:v>
      </x:c>
    </x:row>
    <x:row r="505" spans="1:11">
      <x:c r="A505" s="1025">
        <x:v>0.68958333333333333</x:v>
      </x:c>
      <x:c r="B505" s="1026">
        <x:v>612285</x:v>
      </x:c>
      <x:c r="C505" s="1027" t="s">
        <x:v>5507</x:v>
      </x:c>
      <x:c r="D505" s="1027" t="s">
        <x:v>7751</x:v>
      </x:c>
      <x:c r="E505" s="1027" t="s">
        <x:v>2935</x:v>
      </x:c>
      <x:c r="F505" s="1029" t="s">
        <x:v>8482</x:v>
      </x:c>
      <x:c r="G505" s="1022" t="s">
        <x:v>7118</x:v>
      </x:c>
      <x:c r="H505" s="1022" t="s">
        <x:v>8637</x:v>
      </x:c>
      <x:c r="I505" s="230" t="s">
        <x:v>5008</x:v>
      </x:c>
      <x:c r="J505" s="1023">
        <x:v>470</x:v>
      </x:c>
      <x:c r="K505" s="1024" t="s">
        <x:v>7724</x:v>
      </x:c>
    </x:row>
    <x:row r="506" spans="1:11">
      <x:c r="A506" s="1019">
        <x:v>0.69791666666666663</x:v>
      </x:c>
      <x:c r="B506" s="1021" t="s">
        <x:v>4910</x:v>
      </x:c>
      <x:c r="C506" s="1021" t="s">
        <x:v>6314</x:v>
      </x:c>
      <x:c r="D506" s="1021" t="s">
        <x:v>7751</x:v>
      </x:c>
      <x:c r="E506" s="1021" t="s">
        <x:v>2935</x:v>
      </x:c>
      <x:c r="F506" s="1021" t="s">
        <x:v>1436</x:v>
      </x:c>
      <x:c r="G506" s="1022" t="s">
        <x:v>3048</x:v>
      </x:c>
      <x:c r="H506" s="1022" t="s">
        <x:v>2350</x:v>
      </x:c>
      <x:c r="I506" s="230" t="s">
        <x:v>2976</x:v>
      </x:c>
      <x:c r="J506" s="1023">
        <x:v>170</x:v>
      </x:c>
      <x:c r="K506" s="1024" t="s">
        <x:v>7724</x:v>
      </x:c>
    </x:row>
    <x:row r="507" spans="1:11">
      <x:c r="A507" s="1025">
        <x:v>0.72499999999999998</x:v>
      </x:c>
      <x:c r="B507" s="1027" t="s">
        <x:v>7447</x:v>
      </x:c>
      <x:c r="C507" s="1027" t="s">
        <x:v>6314</x:v>
      </x:c>
      <x:c r="D507" s="1027" t="s">
        <x:v>7752</x:v>
      </x:c>
      <x:c r="E507" s="1027" t="s">
        <x:v>5033</x:v>
      </x:c>
      <x:c r="F507" s="1027" t="s">
        <x:v>1450</x:v>
      </x:c>
      <x:c r="G507" s="1022" t="s">
        <x:v>7443</x:v>
      </x:c>
      <x:c r="H507" s="1022" t="s">
        <x:v>2030</x:v>
      </x:c>
      <x:c r="I507" s="230" t="s">
        <x:v>2976</x:v>
      </x:c>
      <x:c r="J507" s="1023">
        <x:v>200</x:v>
      </x:c>
      <x:c r="K507" s="1024" t="s">
        <x:v>7724</x:v>
      </x:c>
    </x:row>
    <x:row r="508" spans="1:11">
      <x:c r="A508" s="1019">
        <x:v>0.72916666666666663</x:v>
      </x:c>
      <x:c r="B508" s="1020">
        <x:v>612288</x:v>
      </x:c>
      <x:c r="C508" s="1021" t="s">
        <x:v>6314</x:v>
      </x:c>
      <x:c r="D508" s="1021" t="s">
        <x:v>7752</x:v>
      </x:c>
      <x:c r="E508" s="1021" t="s">
        <x:v>4903</x:v>
      </x:c>
      <x:c r="F508" s="1021" t="s">
        <x:v>5612</x:v>
      </x:c>
      <x:c r="G508" s="1022" t="s">
        <x:v>7011</x:v>
      </x:c>
      <x:c r="H508" s="1022" t="s">
        <x:v>2244</x:v>
      </x:c>
      <x:c r="I508" s="230" t="s">
        <x:v>5008</x:v>
      </x:c>
      <x:c r="J508" s="1023">
        <x:v>150</x:v>
      </x:c>
      <x:c r="K508" s="1024" t="s">
        <x:v>7724</x:v>
      </x:c>
    </x:row>
    <x:row r="509" spans="1:11" s="100" customFormat="1">
      <x:c r="A509" s="1019">
        <x:v>0.75694444444444442</x:v>
      </x:c>
      <x:c r="B509" s="1020">
        <x:v>12289</x:v>
      </x:c>
      <x:c r="C509" s="951" t="s">
        <x:v>6314</x:v>
      </x:c>
      <x:c r="D509" s="951" t="s">
        <x:v>7729</x:v>
      </x:c>
      <x:c r="E509" s="951" t="s">
        <x:v>433</x:v>
      </x:c>
      <x:c r="F509" s="952" t="s">
        <x:v>8762</x:v>
      </x:c>
      <x:c r="G509" s="1022" t="s">
        <x:v>7017</x:v>
      </x:c>
      <x:c r="H509" s="1022" t="s">
        <x:v>4147</x:v>
      </x:c>
      <x:c r="I509" s="230" t="s">
        <x:v>2976</x:v>
      </x:c>
      <x:c r="J509" s="1023">
        <x:v>261</x:v>
      </x:c>
      <x:c r="K509" s="1024" t="s">
        <x:v>434</x:v>
      </x:c>
    </x:row>
    <x:row r="510" spans="1:11" s="100" customFormat="1">
      <x:c r="A510" s="1019">
        <x:v>0.76944444444444449</x:v>
      </x:c>
      <x:c r="B510" s="1020">
        <x:v>12290</x:v>
      </x:c>
      <x:c r="C510" s="1021"/>
      <x:c r="D510" s="1021"/>
      <x:c r="E510" s="1021"/>
      <x:c r="F510" s="1021"/>
      <x:c r="G510" s="1022" t="s">
        <x:v>7223</x:v>
      </x:c>
      <x:c r="H510" s="1022" t="s">
        <x:v>2051</x:v>
      </x:c>
      <x:c r="I510" s="230" t="s">
        <x:v>5014</x:v>
      </x:c>
      <x:c r="J510" s="1023">
        <x:v>43</x:v>
      </x:c>
      <x:c r="K510" s="1024" t="s">
        <x:v>434</x:v>
      </x:c>
    </x:row>
    <x:row r="511" spans="1:11" s="100" customFormat="1">
      <x:c r="A511" s="1019">
        <x:v>0.79791666666666672</x:v>
      </x:c>
      <x:c r="B511" s="1020">
        <x:v>12291</x:v>
      </x:c>
      <x:c r="C511" s="953" t="s">
        <x:v>6314</x:v>
      </x:c>
      <x:c r="D511" s="953" t="s">
        <x:v>7729</x:v>
      </x:c>
      <x:c r="E511" s="953" t="s">
        <x:v>2935</x:v>
      </x:c>
      <x:c r="F511" s="954" t="s">
        <x:v>8762</x:v>
      </x:c>
      <x:c r="G511" s="1022" t="s">
        <x:v>7781</x:v>
      </x:c>
      <x:c r="H511" s="1022" t="s">
        <x:v>4365</x:v>
      </x:c>
      <x:c r="I511" s="230" t="s">
        <x:v>2976</x:v>
      </x:c>
      <x:c r="J511" s="1023">
        <x:v>34</x:v>
      </x:c>
      <x:c r="K511" s="1024" t="s">
        <x:v>434</x:v>
      </x:c>
    </x:row>
    <x:row r="512" spans="1:11" s="100" customFormat="1">
      <x:c r="A512" s="1019">
        <x:v>0.82291666666666663</x:v>
      </x:c>
      <x:c r="B512" s="1020">
        <x:v>12292</x:v>
      </x:c>
      <x:c r="C512" s="949" t="s">
        <x:v>6314</x:v>
      </x:c>
      <x:c r="D512" s="949" t="s">
        <x:v>7729</x:v>
      </x:c>
      <x:c r="E512" s="949" t="s">
        <x:v>2935</x:v>
      </x:c>
      <x:c r="F512" s="950" t="s">
        <x:v>8762</x:v>
      </x:c>
      <x:c r="G512" s="1028" t="s">
        <x:v>7766</x:v>
      </x:c>
      <x:c r="H512" s="1028" t="s">
        <x:v>7766</x:v>
      </x:c>
      <x:c r="I512" s="230" t="s">
        <x:v>2976</x:v>
      </x:c>
      <x:c r="J512" s="1023">
        <x:v>90</x:v>
      </x:c>
      <x:c r="K512" s="1024" t="s">
        <x:v>7724</x:v>
      </x:c>
    </x:row>
    <x:row r="513" spans="1:11">
      <x:c r="A513" s="1065">
        <x:v>0.97152777777777777</x:v>
      </x:c>
      <x:c r="B513" s="1059">
        <x:v>612293</x:v>
      </x:c>
      <x:c r="C513" s="1060" t="s">
        <x:v>6314</x:v>
      </x:c>
      <x:c r="D513" s="1060" t="s">
        <x:v>7729</x:v>
      </x:c>
      <x:c r="E513" s="1060" t="s">
        <x:v>2935</x:v>
      </x:c>
      <x:c r="F513" s="1060" t="s">
        <x:v>1714</x:v>
      </x:c>
      <x:c r="G513" s="1044" t="s">
        <x:v>7052</x:v>
      </x:c>
      <x:c r="H513" s="1044" t="s">
        <x:v>9097</x:v>
      </x:c>
      <x:c r="I513" s="230" t="s">
        <x:v>5008</x:v>
      </x:c>
      <x:c r="J513" s="1045">
        <x:v>70</x:v>
      </x:c>
      <x:c r="K513" s="1046" t="s">
        <x:v>7724</x:v>
      </x:c>
    </x:row>
    <x:row r="514" spans="1:11">
      <x:c r="A514" s="988" t="s">
        <x:v>5236</x:v>
      </x:c>
      <x:c r="B514" s="990" t="s">
        <x:v>7251</x:v>
      </x:c>
      <x:c r="C514" s="990" t="s">
        <x:v>6314</x:v>
      </x:c>
      <x:c r="D514" s="990" t="s">
        <x:v>7752</x:v>
      </x:c>
      <x:c r="E514" s="990" t="s">
        <x:v>433</x:v>
      </x:c>
      <x:c r="F514" s="990" t="s">
        <x:v>7912</x:v>
      </x:c>
      <x:c r="G514" s="991" t="s">
        <x:v>7353</x:v>
      </x:c>
      <x:c r="H514" s="991" t="s">
        <x:v>9149</x:v>
      </x:c>
      <x:c r="I514" s="230" t="s">
        <x:v>2976</x:v>
      </x:c>
      <x:c r="J514" s="992">
        <x:v>288</x:v>
      </x:c>
      <x:c r="K514" s="993" t="s">
        <x:v>434</x:v>
      </x:c>
    </x:row>
    <x:row r="515" spans="1:11">
      <x:c r="A515" s="994">
        <x:v>0.52916666666666667</x:v>
      </x:c>
      <x:c r="B515" s="996" t="s">
        <x:v>3101</x:v>
      </x:c>
      <x:c r="C515" s="996" t="s">
        <x:v>6314</x:v>
      </x:c>
      <x:c r="D515" s="996" t="s">
        <x:v>7729</x:v>
      </x:c>
      <x:c r="E515" s="996" t="s">
        <x:v>433</x:v>
      </x:c>
      <x:c r="F515" s="996" t="s">
        <x:v>1521</x:v>
      </x:c>
      <x:c r="G515" s="1003" t="s">
        <x:v>7766</x:v>
      </x:c>
      <x:c r="H515" s="1003" t="s">
        <x:v>7766</x:v>
      </x:c>
      <x:c r="I515" s="230" t="s">
        <x:v>2976</x:v>
      </x:c>
      <x:c r="J515" s="998">
        <x:v>120</x:v>
      </x:c>
      <x:c r="K515" s="999" t="s">
        <x:v>7724</x:v>
      </x:c>
    </x:row>
    <x:row r="516" spans="1:11">
      <x:c r="A516" s="1000">
        <x:v>0.55069444444444449</x:v>
      </x:c>
      <x:c r="B516" s="1002" t="s">
        <x:v>2644</x:v>
      </x:c>
      <x:c r="C516" s="1002" t="s">
        <x:v>6314</x:v>
      </x:c>
      <x:c r="D516" s="1002" t="s">
        <x:v>7752</x:v>
      </x:c>
      <x:c r="E516" s="1002" t="s">
        <x:v>5987</x:v>
      </x:c>
      <x:c r="F516" s="1002" t="s">
        <x:v>2746</x:v>
      </x:c>
      <x:c r="G516" s="997" t="s">
        <x:v>7463</x:v>
      </x:c>
      <x:c r="H516" s="997" t="s">
        <x:v>9068</x:v>
      </x:c>
      <x:c r="I516" s="230" t="s">
        <x:v>2976</x:v>
      </x:c>
      <x:c r="J516" s="998">
        <x:v>189</x:v>
      </x:c>
      <x:c r="K516" s="999" t="s">
        <x:v>434</x:v>
      </x:c>
    </x:row>
    <x:row r="517" spans="1:11">
      <x:c r="A517" s="994">
        <x:v>0.65555555555555556</x:v>
      </x:c>
      <x:c r="B517" s="995">
        <x:v>612297</x:v>
      </x:c>
      <x:c r="C517" s="996" t="s">
        <x:v>6314</x:v>
      </x:c>
      <x:c r="D517" s="996" t="s">
        <x:v>7751</x:v>
      </x:c>
      <x:c r="E517" s="996" t="s">
        <x:v>433</x:v>
      </x:c>
      <x:c r="F517" s="996" t="s">
        <x:v>989</x:v>
      </x:c>
      <x:c r="G517" s="997" t="s">
        <x:v>4862</x:v>
      </x:c>
      <x:c r="H517" s="997" t="s">
        <x:v>8208</x:v>
      </x:c>
      <x:c r="I517" s="230" t="s">
        <x:v>5008</x:v>
      </x:c>
      <x:c r="J517" s="998">
        <x:v>160</x:v>
      </x:c>
      <x:c r="K517" s="999" t="s">
        <x:v>7724</x:v>
      </x:c>
    </x:row>
    <x:row r="518" spans="1:11">
      <x:c r="A518" s="1000">
        <x:v>0.65902777777777777</x:v>
      </x:c>
      <x:c r="B518" s="1001">
        <x:v>612298</x:v>
      </x:c>
      <x:c r="C518" s="1002" t="s">
        <x:v>5507</x:v>
      </x:c>
      <x:c r="D518" s="1002" t="s">
        <x:v>7751</x:v>
      </x:c>
      <x:c r="E518" s="1002" t="s">
        <x:v>433</x:v>
      </x:c>
      <x:c r="F518" s="1002" t="s">
        <x:v>430</x:v>
      </x:c>
      <x:c r="G518" s="997" t="s">
        <x:v>7395</x:v>
      </x:c>
      <x:c r="H518" s="997" t="s">
        <x:v>2231</x:v>
      </x:c>
      <x:c r="I518" s="230" t="s">
        <x:v>5008</x:v>
      </x:c>
      <x:c r="J518" s="998">
        <x:v>310</x:v>
      </x:c>
      <x:c r="K518" s="999" t="s">
        <x:v>7724</x:v>
      </x:c>
    </x:row>
    <x:row r="519" spans="1:11" s="100" customFormat="1">
      <x:c r="A519" s="1000">
        <x:v>0.7270833333333333</x:v>
      </x:c>
      <x:c r="B519" s="1001">
        <x:v>12299</x:v>
      </x:c>
      <x:c r="C519" s="1002"/>
      <x:c r="D519" s="1002"/>
      <x:c r="E519" s="1002"/>
      <x:c r="F519" s="1002"/>
      <x:c r="G519" s="1003" t="s">
        <x:v>7766</x:v>
      </x:c>
      <x:c r="H519" s="1003" t="s">
        <x:v>7766</x:v>
      </x:c>
      <x:c r="I519" s="230" t="s">
        <x:v>5014</x:v>
      </x:c>
      <x:c r="J519" s="998">
        <x:v>5</x:v>
      </x:c>
      <x:c r="K519" s="999" t="s">
        <x:v>7766</x:v>
      </x:c>
    </x:row>
    <x:row r="520" spans="1:11">
      <x:c r="A520" s="1000">
        <x:v>0.73958333333333337</x:v>
      </x:c>
      <x:c r="B520" s="1001">
        <x:v>612300</x:v>
      </x:c>
      <x:c r="C520" s="1002" t="s">
        <x:v>5507</x:v>
      </x:c>
      <x:c r="D520" s="1002" t="s">
        <x:v>7752</x:v>
      </x:c>
      <x:c r="E520" s="1002" t="s">
        <x:v>2935</x:v>
      </x:c>
      <x:c r="F520" s="1002" t="s">
        <x:v>423</x:v>
      </x:c>
      <x:c r="G520" s="997" t="s">
        <x:v>2943</x:v>
      </x:c>
      <x:c r="H520" s="997" t="s">
        <x:v>9101</x:v>
      </x:c>
      <x:c r="I520" s="230" t="s">
        <x:v>5008</x:v>
      </x:c>
      <x:c r="J520" s="998">
        <x:v>450</x:v>
      </x:c>
      <x:c r="K520" s="999" t="s">
        <x:v>434</x:v>
      </x:c>
    </x:row>
    <x:row r="521" spans="1:11">
      <x:c r="A521" s="994">
        <x:v>0.74722222222222223</x:v>
      </x:c>
      <x:c r="B521" s="996" t="s">
        <x:v>7120</x:v>
      </x:c>
      <x:c r="C521" s="996" t="s">
        <x:v>5507</x:v>
      </x:c>
      <x:c r="D521" s="996" t="s">
        <x:v>7752</x:v>
      </x:c>
      <x:c r="E521" s="996" t="s">
        <x:v>2935</x:v>
      </x:c>
      <x:c r="F521" s="996" t="s">
        <x:v>5339</x:v>
      </x:c>
      <x:c r="G521" s="997" t="s">
        <x:v>7154</x:v>
      </x:c>
      <x:c r="H521" s="997" t="s">
        <x:v>9123</x:v>
      </x:c>
      <x:c r="I521" s="230" t="s">
        <x:v>2976</x:v>
      </x:c>
      <x:c r="J521" s="998">
        <x:v>200</x:v>
      </x:c>
      <x:c r="K521" s="999" t="s">
        <x:v>434</x:v>
      </x:c>
    </x:row>
    <x:row r="522" spans="1:11">
      <x:c r="A522" s="1000">
        <x:v>0.7729166666666667</x:v>
      </x:c>
      <x:c r="B522" s="1002" t="s">
        <x:v>7142</x:v>
      </x:c>
      <x:c r="C522" s="1002" t="s">
        <x:v>6314</x:v>
      </x:c>
      <x:c r="D522" s="1002" t="s">
        <x:v>7752</x:v>
      </x:c>
      <x:c r="E522" s="1002" t="s">
        <x:v>4903</x:v>
      </x:c>
      <x:c r="F522" s="1002" t="s">
        <x:v>8557</x:v>
      </x:c>
      <x:c r="G522" s="997" t="s">
        <x:v>3123</x:v>
      </x:c>
      <x:c r="H522" s="997" t="s">
        <x:v>8698</x:v>
      </x:c>
      <x:c r="I522" s="230" t="s">
        <x:v>5014</x:v>
      </x:c>
      <x:c r="J522" s="998">
        <x:v>100</x:v>
      </x:c>
      <x:c r="K522" s="999" t="s">
        <x:v>7724</x:v>
      </x:c>
    </x:row>
    <x:row r="523" spans="1:11">
      <x:c r="A523" s="1051">
        <x:v>0.79722222222222228</x:v>
      </x:c>
      <x:c r="B523" s="1052">
        <x:v>612303</x:v>
      </x:c>
      <x:c r="C523" s="1053" t="s">
        <x:v>6314</x:v>
      </x:c>
      <x:c r="D523" s="1053" t="s">
        <x:v>7752</x:v>
      </x:c>
      <x:c r="E523" s="1053" t="s">
        <x:v>2935</x:v>
      </x:c>
      <x:c r="F523" s="1053" t="s">
        <x:v>3220</x:v>
      </x:c>
      <x:c r="G523" s="1039" t="s">
        <x:v>3032</x:v>
      </x:c>
      <x:c r="H523" s="1039" t="s">
        <x:v>5992</x:v>
      </x:c>
      <x:c r="I523" s="230" t="s">
        <x:v>5008</x:v>
      </x:c>
      <x:c r="J523" s="1040">
        <x:v>140</x:v>
      </x:c>
      <x:c r="K523" s="1041" t="s">
        <x:v>7724</x:v>
      </x:c>
    </x:row>
    <x:row r="524" spans="1:11">
      <x:c r="A524" s="1054" t="s">
        <x:v>3960</x:v>
      </x:c>
      <x:c r="B524" s="1055" t="s">
        <x:v>2918</x:v>
      </x:c>
      <x:c r="C524" s="1055" t="s">
        <x:v>6314</x:v>
      </x:c>
      <x:c r="D524" s="1055" t="s">
        <x:v>7752</x:v>
      </x:c>
      <x:c r="E524" s="1055" t="s">
        <x:v>2935</x:v>
      </x:c>
      <x:c r="F524" s="1055" t="s">
        <x:v>8530</x:v>
      </x:c>
      <x:c r="G524" s="1016" t="s">
        <x:v>4980</x:v>
      </x:c>
      <x:c r="H524" s="1016" t="s">
        <x:v>8285</x:v>
      </x:c>
      <x:c r="I524" s="230" t="s">
        <x:v>2976</x:v>
      </x:c>
      <x:c r="J524" s="1017">
        <x:v>450</x:v>
      </x:c>
      <x:c r="K524" s="1018" t="s">
        <x:v>434</x:v>
      </x:c>
    </x:row>
    <x:row r="525" spans="1:11">
      <x:c r="A525" s="1025">
        <x:v>0.78333333333333333</x:v>
      </x:c>
      <x:c r="B525" s="1027" t="s">
        <x:v>7338</x:v>
      </x:c>
      <x:c r="C525" s="1027" t="s">
        <x:v>6314</x:v>
      </x:c>
      <x:c r="D525" s="1027" t="s">
        <x:v>7752</x:v>
      </x:c>
      <x:c r="E525" s="1027" t="s">
        <x:v>5987</x:v>
      </x:c>
      <x:c r="F525" s="1027" t="s">
        <x:v>6321</x:v>
      </x:c>
      <x:c r="G525" s="1028" t="s">
        <x:v>7766</x:v>
      </x:c>
      <x:c r="H525" s="1028" t="s">
        <x:v>7766</x:v>
      </x:c>
      <x:c r="I525" s="230" t="s">
        <x:v>2976</x:v>
      </x:c>
      <x:c r="J525" s="1023">
        <x:v>324</x:v>
      </x:c>
      <x:c r="K525" s="1024" t="s">
        <x:v>434</x:v>
      </x:c>
    </x:row>
    <x:row r="526" spans="1:11">
      <x:c r="A526" s="1042">
        <x:v>0.79652777777777772</x:v>
      </x:c>
      <x:c r="B526" s="1043" t="s">
        <x:v>6987</x:v>
      </x:c>
      <x:c r="C526" s="1043" t="s">
        <x:v>5507</x:v>
      </x:c>
      <x:c r="D526" s="1043" t="s">
        <x:v>7703</x:v>
      </x:c>
      <x:c r="E526" s="1043" t="s">
        <x:v>5033</x:v>
      </x:c>
      <x:c r="F526" s="1043" t="s">
        <x:v>5611</x:v>
      </x:c>
      <x:c r="G526" s="1044" t="s">
        <x:v>2639</x:v>
      </x:c>
      <x:c r="H526" s="1044" t="s">
        <x:v>2024</x:v>
      </x:c>
      <x:c r="I526" s="230" t="s">
        <x:v>2976</x:v>
      </x:c>
      <x:c r="J526" s="1045">
        <x:v>711</x:v>
      </x:c>
      <x:c r="K526" s="1046" t="s">
        <x:v>434</x:v>
      </x:c>
    </x:row>
    <x:row r="527" spans="1:11">
      <x:c r="A527" s="1047" t="s">
        <x:v>5268</x:v>
      </x:c>
      <x:c r="B527" s="1049" t="s">
        <x:v>7431</x:v>
      </x:c>
      <x:c r="C527" s="1049" t="s">
        <x:v>6314</x:v>
      </x:c>
      <x:c r="D527" s="1049" t="s">
        <x:v>7729</x:v>
      </x:c>
      <x:c r="E527" s="1049" t="s">
        <x:v>5987</x:v>
      </x:c>
      <x:c r="F527" s="1049" t="s">
        <x:v>8762</x:v>
      </x:c>
      <x:c r="G527" s="1066" t="s">
        <x:v>7766</x:v>
      </x:c>
      <x:c r="H527" s="1066" t="s">
        <x:v>7766</x:v>
      </x:c>
      <x:c r="I527" s="230" t="s">
        <x:v>2976</x:v>
      </x:c>
      <x:c r="J527" s="992">
        <x:v>234</x:v>
      </x:c>
      <x:c r="K527" s="993" t="s">
        <x:v>434</x:v>
      </x:c>
    </x:row>
    <x:row r="528" spans="1:11">
      <x:c r="A528" s="1000">
        <x:v>0.52500000000000002</x:v>
      </x:c>
      <x:c r="B528" s="1002" t="s">
        <x:v>3093</x:v>
      </x:c>
      <x:c r="C528" s="1002" t="s">
        <x:v>5507</x:v>
      </x:c>
      <x:c r="D528" s="1002" t="s">
        <x:v>7752</x:v>
      </x:c>
      <x:c r="E528" s="1002" t="s">
        <x:v>2935</x:v>
      </x:c>
      <x:c r="F528" s="1002" t="s">
        <x:v>5339</x:v>
      </x:c>
      <x:c r="G528" s="997" t="s">
        <x:v>2974</x:v>
      </x:c>
      <x:c r="H528" s="997" t="s">
        <x:v>4448</x:v>
      </x:c>
      <x:c r="I528" s="230" t="s">
        <x:v>2976</x:v>
      </x:c>
      <x:c r="J528" s="998">
        <x:v>324</x:v>
      </x:c>
      <x:c r="K528" s="999" t="s">
        <x:v>434</x:v>
      </x:c>
    </x:row>
    <x:row r="529" spans="1:11">
      <x:c r="A529" s="1004" t="s">
        <x:v>5710</x:v>
      </x:c>
      <x:c r="B529" s="996" t="s">
        <x:v>3006</x:v>
      </x:c>
      <x:c r="C529" s="996" t="s">
        <x:v>5507</x:v>
      </x:c>
      <x:c r="D529" s="996" t="s">
        <x:v>7752</x:v>
      </x:c>
      <x:c r="E529" s="996" t="s">
        <x:v>2935</x:v>
      </x:c>
      <x:c r="F529" s="996" t="s">
        <x:v>8762</x:v>
      </x:c>
      <x:c r="G529" s="1003" t="s">
        <x:v>7766</x:v>
      </x:c>
      <x:c r="H529" s="1003" t="s">
        <x:v>7766</x:v>
      </x:c>
      <x:c r="I529" s="230" t="s">
        <x:v>2976</x:v>
      </x:c>
      <x:c r="J529" s="998">
        <x:v>279</x:v>
      </x:c>
      <x:c r="K529" s="999" t="s">
        <x:v>434</x:v>
      </x:c>
    </x:row>
    <x:row r="530" spans="1:11">
      <x:c r="A530" s="1000">
        <x:v>0.7055555555555556</x:v>
      </x:c>
      <x:c r="B530" s="1002" t="s">
        <x:v>3074</x:v>
      </x:c>
      <x:c r="C530" s="1002" t="s">
        <x:v>5507</x:v>
      </x:c>
      <x:c r="D530" s="1002" t="s">
        <x:v>7752</x:v>
      </x:c>
      <x:c r="E530" s="1002" t="s">
        <x:v>4903</x:v>
      </x:c>
      <x:c r="F530" s="1002" t="s">
        <x:v>1539</x:v>
      </x:c>
      <x:c r="G530" s="997" t="s">
        <x:v>7749</x:v>
      </x:c>
      <x:c r="H530" s="997" t="s">
        <x:v>5843</x:v>
      </x:c>
      <x:c r="I530" s="230" t="s">
        <x:v>2976</x:v>
      </x:c>
      <x:c r="J530" s="998">
        <x:v>216</x:v>
      </x:c>
      <x:c r="K530" s="999" t="s">
        <x:v>434</x:v>
      </x:c>
    </x:row>
    <x:row r="531" spans="1:11" s="100" customFormat="1">
      <x:c r="A531" s="1000">
        <x:v>0.79374999999999996</x:v>
      </x:c>
      <x:c r="B531" s="1002" t="s">
        <x:v>2932</x:v>
      </x:c>
      <x:c r="C531" s="1002" t="s">
        <x:v>6314</x:v>
      </x:c>
      <x:c r="D531" s="1002" t="s">
        <x:v>7729</x:v>
      </x:c>
      <x:c r="E531" s="1002" t="s">
        <x:v>5033</x:v>
      </x:c>
      <x:c r="F531" s="1002" t="s">
        <x:v>6343</x:v>
      </x:c>
      <x:c r="G531" s="1003" t="s">
        <x:v>7766</x:v>
      </x:c>
      <x:c r="H531" s="1003" t="s">
        <x:v>7766</x:v>
      </x:c>
      <x:c r="I531" s="230" t="s">
        <x:v>5014</x:v>
      </x:c>
      <x:c r="J531" s="998">
        <x:v>306</x:v>
      </x:c>
      <x:c r="K531" s="999" t="s">
        <x:v>434</x:v>
      </x:c>
    </x:row>
    <x:row r="532" spans="1:11">
      <x:c r="A532" s="1051">
        <x:v>0.79722222222222228</x:v>
      </x:c>
      <x:c r="B532" s="1053" t="s">
        <x:v>7191</x:v>
      </x:c>
      <x:c r="C532" s="1053" t="s">
        <x:v>6314</x:v>
      </x:c>
      <x:c r="D532" s="1053" t="s">
        <x:v>7752</x:v>
      </x:c>
      <x:c r="E532" s="1053" t="s">
        <x:v>5033</x:v>
      </x:c>
      <x:c r="F532" s="1053" t="s">
        <x:v>8539</x:v>
      </x:c>
      <x:c r="G532" s="1039" t="s">
        <x:v>2902</x:v>
      </x:c>
      <x:c r="H532" s="1039" t="s">
        <x:v>5917</x:v>
      </x:c>
      <x:c r="I532" s="230" t="s">
        <x:v>5014</x:v>
      </x:c>
      <x:c r="J532" s="1040">
        <x:v>279</x:v>
      </x:c>
      <x:c r="K532" s="1041" t="s">
        <x:v>434</x:v>
      </x:c>
    </x:row>
    <x:row r="533" spans="1:11">
      <x:c r="A533" s="1013" t="s">
        <x:v>5396</x:v>
      </x:c>
      <x:c r="B533" s="1014">
        <x:v>612313</x:v>
      </x:c>
      <x:c r="C533" s="1015" t="s">
        <x:v>6314</x:v>
      </x:c>
      <x:c r="D533" s="1015" t="s">
        <x:v>7729</x:v>
      </x:c>
      <x:c r="E533" s="1015" t="s">
        <x:v>433</x:v>
      </x:c>
      <x:c r="F533" s="1015" t="s">
        <x:v>1072</x:v>
      </x:c>
      <x:c r="G533" s="1016" t="s">
        <x:v>4994</x:v>
      </x:c>
      <x:c r="H533" s="1016" t="s">
        <x:v>2251</x:v>
      </x:c>
      <x:c r="I533" s="230" t="s">
        <x:v>5008</x:v>
      </x:c>
      <x:c r="J533" s="1017">
        <x:v>130</x:v>
      </x:c>
      <x:c r="K533" s="1018" t="s">
        <x:v>7724</x:v>
      </x:c>
    </x:row>
    <x:row r="534" spans="1:11">
      <x:c r="A534" s="1019">
        <x:v>0.51944444444444449</x:v>
      </x:c>
      <x:c r="B534" s="1020">
        <x:v>612314</x:v>
      </x:c>
      <x:c r="C534" s="1021" t="s">
        <x:v>6314</x:v>
      </x:c>
      <x:c r="D534" s="1021" t="s">
        <x:v>7752</x:v>
      </x:c>
      <x:c r="E534" s="1021" t="s">
        <x:v>4903</x:v>
      </x:c>
      <x:c r="F534" s="1021" t="s">
        <x:v>1093</x:v>
      </x:c>
      <x:c r="G534" s="1022" t="s">
        <x:v>3054</x:v>
      </x:c>
      <x:c r="H534" s="1022" t="s">
        <x:v>4405</x:v>
      </x:c>
      <x:c r="I534" s="230" t="s">
        <x:v>5008</x:v>
      </x:c>
      <x:c r="J534" s="1023">
        <x:v>180</x:v>
      </x:c>
      <x:c r="K534" s="1024" t="s">
        <x:v>7724</x:v>
      </x:c>
    </x:row>
    <x:row r="535" spans="1:12">
      <x:c r="A535" s="1025">
        <x:v>0.52777777777777779</x:v>
      </x:c>
      <x:c r="B535" s="1026">
        <x:v>612315</x:v>
      </x:c>
      <x:c r="C535" s="1027" t="s">
        <x:v>5507</x:v>
      </x:c>
      <x:c r="D535" s="1027" t="s">
        <x:v>7751</x:v>
      </x:c>
      <x:c r="E535" s="1027" t="s">
        <x:v>433</x:v>
      </x:c>
      <x:c r="F535" s="1027" t="s">
        <x:v>774</x:v>
      </x:c>
      <x:c r="G535" s="1022" t="s">
        <x:v>2309</x:v>
      </x:c>
      <x:c r="H535" s="1022" t="s">
        <x:v>4183</x:v>
      </x:c>
      <x:c r="I535" s="230" t="s">
        <x:v>5008</x:v>
      </x:c>
      <x:c r="J535" s="1023">
        <x:v>130</x:v>
      </x:c>
      <x:c r="K535" s="1024" t="s">
        <x:v>7724</x:v>
      </x:c>
      <x:c r="L535" s="965" t="s">
        <x:v>5365</x:v>
      </x:c>
    </x:row>
    <x:row r="536" spans="1:11">
      <x:c r="A536" s="1019">
        <x:v>0.56666666666666665</x:v>
      </x:c>
      <x:c r="B536" s="1020">
        <x:v>612316</x:v>
      </x:c>
      <x:c r="C536" s="1021" t="s">
        <x:v>5507</x:v>
      </x:c>
      <x:c r="D536" s="1021" t="s">
        <x:v>7751</x:v>
      </x:c>
      <x:c r="E536" s="1021" t="s">
        <x:v>2935</x:v>
      </x:c>
      <x:c r="F536" s="1021" t="s">
        <x:v>1001</x:v>
      </x:c>
      <x:c r="G536" s="1022" t="s">
        <x:v>2673</x:v>
      </x:c>
      <x:c r="H536" s="1022" t="s">
        <x:v>8982</x:v>
      </x:c>
      <x:c r="I536" s="230" t="s">
        <x:v>5008</x:v>
      </x:c>
      <x:c r="J536" s="1023">
        <x:v>240</x:v>
      </x:c>
      <x:c r="K536" s="1024" t="s">
        <x:v>434</x:v>
      </x:c>
    </x:row>
    <x:row r="537" spans="1:11">
      <x:c r="A537" s="1025">
        <x:v>0.6020833333333333</x:v>
      </x:c>
      <x:c r="B537" s="1026">
        <x:v>612317</x:v>
      </x:c>
      <x:c r="C537" s="1027" t="s">
        <x:v>6314</x:v>
      </x:c>
      <x:c r="D537" s="1027" t="s">
        <x:v>7752</x:v>
      </x:c>
      <x:c r="E537" s="1027" t="s">
        <x:v>433</x:v>
      </x:c>
      <x:c r="F537" s="1027" t="s">
        <x:v>4083</x:v>
      </x:c>
      <x:c r="G537" s="1022" t="s">
        <x:v>4437</x:v>
      </x:c>
      <x:c r="H537" s="1022" t="s">
        <x:v>5705</x:v>
      </x:c>
      <x:c r="I537" s="230" t="s">
        <x:v>5008</x:v>
      </x:c>
      <x:c r="J537" s="1023">
        <x:v>160</x:v>
      </x:c>
      <x:c r="K537" s="1024" t="s">
        <x:v>7724</x:v>
      </x:c>
    </x:row>
    <x:row r="538" spans="1:11">
      <x:c r="A538" s="1019">
        <x:v>0.60416666666666663</x:v>
      </x:c>
      <x:c r="B538" s="1020">
        <x:v>612318</x:v>
      </x:c>
      <x:c r="C538" s="1021" t="s">
        <x:v>5507</x:v>
      </x:c>
      <x:c r="D538" s="1021" t="s">
        <x:v>7751</x:v>
      </x:c>
      <x:c r="E538" s="1021" t="s">
        <x:v>433</x:v>
      </x:c>
      <x:c r="F538" s="1021" t="s">
        <x:v>1146</x:v>
      </x:c>
      <x:c r="G538" s="1022" t="s">
        <x:v>2989</x:v>
      </x:c>
      <x:c r="H538" s="1022" t="s">
        <x:v>2248</x:v>
      </x:c>
      <x:c r="I538" s="230" t="s">
        <x:v>5008</x:v>
      </x:c>
      <x:c r="J538" s="1023">
        <x:v>100</x:v>
      </x:c>
      <x:c r="K538" s="1024" t="s">
        <x:v>434</x:v>
      </x:c>
    </x:row>
    <x:row r="539" spans="1:11">
      <x:c r="A539" s="1025">
        <x:v>0.71666666666666667</x:v>
      </x:c>
      <x:c r="B539" s="1027" t="s">
        <x:v>8017</x:v>
      </x:c>
      <x:c r="C539" s="1027" t="s">
        <x:v>6314</x:v>
      </x:c>
      <x:c r="D539" s="1027" t="s">
        <x:v>7703</x:v>
      </x:c>
      <x:c r="E539" s="1027" t="s">
        <x:v>5033</x:v>
      </x:c>
      <x:c r="F539" s="1027" t="s">
        <x:v>1008</x:v>
      </x:c>
      <x:c r="G539" s="1022" t="s">
        <x:v>7355</x:v>
      </x:c>
      <x:c r="H539" s="1022" t="s">
        <x:v>4109</x:v>
      </x:c>
      <x:c r="I539" s="230" t="s">
        <x:v>5014</x:v>
      </x:c>
      <x:c r="J539" s="1023">
        <x:v>405</x:v>
      </x:c>
      <x:c r="K539" s="1024" t="s">
        <x:v>434</x:v>
      </x:c>
    </x:row>
    <x:row r="540" spans="1:11">
      <x:c r="A540" s="1019">
        <x:v>0.78680555555555554</x:v>
      </x:c>
      <x:c r="B540" s="1020">
        <x:v>612320</x:v>
      </x:c>
      <x:c r="C540" s="1021" t="s">
        <x:v>6314</x:v>
      </x:c>
      <x:c r="D540" s="1021" t="s">
        <x:v>7751</x:v>
      </x:c>
      <x:c r="E540" s="1021" t="s">
        <x:v>433</x:v>
      </x:c>
      <x:c r="F540" s="1021" t="s">
        <x:v>1084</x:v>
      </x:c>
      <x:c r="G540" s="1028" t="s">
        <x:v>7766</x:v>
      </x:c>
      <x:c r="H540" s="1028" t="s">
        <x:v>7766</x:v>
      </x:c>
      <x:c r="I540" s="230" t="s">
        <x:v>5008</x:v>
      </x:c>
      <x:c r="J540" s="1023">
        <x:v>470</x:v>
      </x:c>
      <x:c r="K540" s="1024" t="s">
        <x:v>7724</x:v>
      </x:c>
    </x:row>
    <x:row r="541" spans="1:11">
      <x:c r="A541" s="1025">
        <x:v>0.85833333333333328</x:v>
      </x:c>
      <x:c r="B541" s="1026">
        <x:v>612321</x:v>
      </x:c>
      <x:c r="C541" s="1027" t="s">
        <x:v>6314</x:v>
      </x:c>
      <x:c r="D541" s="1027" t="s">
        <x:v>7751</x:v>
      </x:c>
      <x:c r="E541" s="1027" t="s">
        <x:v>433</x:v>
      </x:c>
      <x:c r="F541" s="1027" t="s">
        <x:v>3480</x:v>
      </x:c>
      <x:c r="G541" s="1022" t="s">
        <x:v>7101</x:v>
      </x:c>
      <x:c r="H541" s="1022" t="s">
        <x:v>2332</x:v>
      </x:c>
      <x:c r="I541" s="230" t="s">
        <x:v>5008</x:v>
      </x:c>
      <x:c r="J541" s="1023">
        <x:v>110</x:v>
      </x:c>
      <x:c r="K541" s="1024" t="s">
        <x:v>7724</x:v>
      </x:c>
    </x:row>
    <x:row r="542" spans="1:12">
      <x:c r="A542" s="1042">
        <x:v>0.89513888888888893</x:v>
      </x:c>
      <x:c r="B542" s="1067">
        <x:v>612322</x:v>
      </x:c>
      <x:c r="C542" s="1043" t="s">
        <x:v>5507</x:v>
      </x:c>
      <x:c r="D542" s="1043" t="s">
        <x:v>7751</x:v>
      </x:c>
      <x:c r="E542" s="1043" t="s">
        <x:v>2935</x:v>
      </x:c>
      <x:c r="F542" s="1043" t="s">
        <x:v>1522</x:v>
      </x:c>
      <x:c r="G542" s="1044" t="s">
        <x:v>479</x:v>
      </x:c>
      <x:c r="H542" s="1044" t="s">
        <x:v>8636</x:v>
      </x:c>
      <x:c r="I542" s="230" t="s">
        <x:v>5008</x:v>
      </x:c>
      <x:c r="J542" s="1045">
        <x:v>180</x:v>
      </x:c>
      <x:c r="K542" s="1046" t="s">
        <x:v>7724</x:v>
      </x:c>
      <x:c r="L542" s="965" t="s">
        <x:v>7928</x:v>
      </x:c>
    </x:row>
    <x:row r="543" spans="1:11">
      <x:c r="A543" s="1047" t="s">
        <x:v>3506</x:v>
      </x:c>
      <x:c r="B543" s="1048">
        <x:v>612323</x:v>
      </x:c>
      <x:c r="C543" s="1049" t="s">
        <x:v>5507</x:v>
      </x:c>
      <x:c r="D543" s="1049" t="s">
        <x:v>7752</x:v>
      </x:c>
      <x:c r="E543" s="1049" t="s">
        <x:v>433</x:v>
      </x:c>
      <x:c r="F543" s="1049" t="s">
        <x:v>2379</x:v>
      </x:c>
      <x:c r="G543" s="991" t="s">
        <x:v>3106</x:v>
      </x:c>
      <x:c r="H543" s="991" t="s">
        <x:v>4099</x:v>
      </x:c>
      <x:c r="J543" s="992">
        <x:v>340</x:v>
      </x:c>
      <x:c r="K543" s="993" t="s">
        <x:v>7724</x:v>
      </x:c>
    </x:row>
    <x:row r="544" spans="1:11">
      <x:c r="A544" s="1000">
        <x:v>0.55902777777777779</x:v>
      </x:c>
      <x:c r="B544" s="1001">
        <x:v>612324</x:v>
      </x:c>
      <x:c r="C544" s="1002" t="s">
        <x:v>5507</x:v>
      </x:c>
      <x:c r="D544" s="1002" t="s">
        <x:v>7752</x:v>
      </x:c>
      <x:c r="E544" s="1002" t="s">
        <x:v>433</x:v>
      </x:c>
      <x:c r="F544" s="1002" t="s">
        <x:v>2820</x:v>
      </x:c>
      <x:c r="G544" s="1003" t="s">
        <x:v>7766</x:v>
      </x:c>
      <x:c r="H544" s="1003" t="s">
        <x:v>7766</x:v>
      </x:c>
      <x:c r="J544" s="998">
        <x:v>90</x:v>
      </x:c>
      <x:c r="K544" s="999" t="s">
        <x:v>7724</x:v>
      </x:c>
    </x:row>
    <x:row r="545" spans="1:11" s="100" customFormat="1">
      <x:c r="A545" s="1000">
        <x:v>0.73402777777777772</x:v>
      </x:c>
      <x:c r="B545" s="1001">
        <x:v>12325</x:v>
      </x:c>
      <x:c r="C545" s="953" t="s">
        <x:v>6314</x:v>
      </x:c>
      <x:c r="D545" s="953" t="s">
        <x:v>7729</x:v>
      </x:c>
      <x:c r="E545" s="953" t="s">
        <x:v>5987</x:v>
      </x:c>
      <x:c r="F545" s="954" t="s">
        <x:v>692</x:v>
      </x:c>
      <x:c r="G545" s="997" t="s">
        <x:v>7230</x:v>
      </x:c>
      <x:c r="H545" s="997" t="s">
        <x:v>9130</x:v>
      </x:c>
      <x:c r="I545" s="230" t="s">
        <x:v>2976</x:v>
      </x:c>
      <x:c r="J545" s="998">
        <x:v>288</x:v>
      </x:c>
      <x:c r="K545" s="999" t="s">
        <x:v>434</x:v>
      </x:c>
    </x:row>
    <x:row r="546" spans="1:11" s="100" customFormat="1">
      <x:c r="A546" s="1000">
        <x:v>0.73888888888888893</x:v>
      </x:c>
      <x:c r="B546" s="1001">
        <x:v>12326</x:v>
      </x:c>
      <x:c r="C546" s="949" t="s">
        <x:v>6314</x:v>
      </x:c>
      <x:c r="D546" s="949" t="s">
        <x:v>7752</x:v>
      </x:c>
      <x:c r="E546" s="949" t="s">
        <x:v>433</x:v>
      </x:c>
      <x:c r="F546" s="950" t="s">
        <x:v>541</x:v>
      </x:c>
      <x:c r="G546" s="997" t="s">
        <x:v>7976</x:v>
      </x:c>
      <x:c r="H546" s="997" t="s">
        <x:v>2285</x:v>
      </x:c>
      <x:c r="I546" s="230" t="s">
        <x:v>2976</x:v>
      </x:c>
      <x:c r="J546" s="998">
        <x:v>220</x:v>
      </x:c>
      <x:c r="K546" s="999" t="s">
        <x:v>7724</x:v>
      </x:c>
    </x:row>
    <x:row r="547" spans="1:12" s="100" customFormat="1">
      <x:c r="A547" s="1000">
        <x:v>0.79791666666666672</x:v>
      </x:c>
      <x:c r="B547" s="1001">
        <x:v>12327</x:v>
      </x:c>
      <x:c r="C547" s="953" t="s">
        <x:v>5507</x:v>
      </x:c>
      <x:c r="D547" s="953" t="s">
        <x:v>7729</x:v>
      </x:c>
      <x:c r="E547" s="953" t="s">
        <x:v>2935</x:v>
      </x:c>
      <x:c r="F547" s="954" t="s">
        <x:v>8762</x:v>
      </x:c>
      <x:c r="G547" s="997" t="s">
        <x:v>697</x:v>
      </x:c>
      <x:c r="H547" s="997" t="s">
        <x:v>2101</x:v>
      </x:c>
      <x:c r="I547" s="230" t="s">
        <x:v>2976</x:v>
      </x:c>
      <x:c r="J547" s="998">
        <x:v>180</x:v>
      </x:c>
      <x:c r="K547" s="999" t="s">
        <x:v>7724</x:v>
      </x:c>
      <x:c r="L547" s="965" t="s">
        <x:v>7907</x:v>
      </x:c>
    </x:row>
    <x:row r="548" spans="1:11" s="100" customFormat="1">
      <x:c r="A548" s="1036">
        <x:v>0.87569444444444444</x:v>
      </x:c>
      <x:c r="B548" s="1037">
        <x:v>12328</x:v>
      </x:c>
      <x:c r="C548" s="949" t="s">
        <x:v>5507</x:v>
      </x:c>
      <x:c r="D548" s="949" t="s">
        <x:v>7752</x:v>
      </x:c>
      <x:c r="E548" s="949" t="s">
        <x:v>433</x:v>
      </x:c>
      <x:c r="F548" s="950" t="s">
        <x:v>809</x:v>
      </x:c>
      <x:c r="G548" s="1063" t="s">
        <x:v>7766</x:v>
      </x:c>
      <x:c r="H548" s="1063" t="s">
        <x:v>7766</x:v>
      </x:c>
      <x:c r="I548" s="230" t="s">
        <x:v>2976</x:v>
      </x:c>
      <x:c r="J548" s="1040">
        <x:v>180</x:v>
      </x:c>
      <x:c r="K548" s="1041" t="s">
        <x:v>434</x:v>
      </x:c>
    </x:row>
    <x:row r="549" spans="1:11" ht="16.75">
      <x:c r="A549" s="966" t="s">
        <x:v>5485</x:v>
      </x:c>
      <x:c r="B549" s="967">
        <x:v>612329</x:v>
      </x:c>
      <x:c r="C549" s="968" t="s">
        <x:v>6314</x:v>
      </x:c>
      <x:c r="D549" s="968" t="s">
        <x:v>7751</x:v>
      </x:c>
      <x:c r="E549" s="968" t="s">
        <x:v>2935</x:v>
      </x:c>
      <x:c r="F549" s="968" t="s">
        <x:v>3237</x:v>
      </x:c>
      <x:c r="G549" s="804" t="s">
        <x:v>7041</x:v>
      </x:c>
      <x:c r="H549" s="804" t="s">
        <x:v>8474</x:v>
      </x:c>
      <x:c r="I549" s="230" t="s">
        <x:v>5008</x:v>
      </x:c>
      <x:c r="J549" s="805">
        <x:v>510</x:v>
      </x:c>
      <x:c r="K549" s="551" t="s">
        <x:v>7724</x:v>
      </x:c>
    </x:row>
    <x:row r="550" spans="1:11">
      <x:c r="A550" s="806">
        <x:v>0.59097222222222223</x:v>
      </x:c>
      <x:c r="B550" s="969">
        <x:v>612330</x:v>
      </x:c>
      <x:c r="C550" s="970" t="s">
        <x:v>5507</x:v>
      </x:c>
      <x:c r="D550" s="970" t="s">
        <x:v>7751</x:v>
      </x:c>
      <x:c r="E550" s="970" t="s">
        <x:v>2935</x:v>
      </x:c>
      <x:c r="F550" s="970" t="s">
        <x:v>1074</x:v>
      </x:c>
      <x:c r="G550" s="808" t="s">
        <x:v>3180</x:v>
      </x:c>
      <x:c r="H550" s="808" t="s">
        <x:v>5830</x:v>
      </x:c>
      <x:c r="I550" s="230" t="s">
        <x:v>5008</x:v>
      </x:c>
      <x:c r="J550" s="809">
        <x:v>190</x:v>
      </x:c>
      <x:c r="K550" s="554" t="s">
        <x:v>7724</x:v>
      </x:c>
    </x:row>
    <x:row r="551" spans="1:11" s="100" customFormat="1">
      <x:c r="A551" s="806">
        <x:v>0.71388888888888891</x:v>
      </x:c>
      <x:c r="B551" s="970" t="s">
        <x:v>5009</x:v>
      </x:c>
      <x:c r="C551" s="970" t="s">
        <x:v>6314</x:v>
      </x:c>
      <x:c r="D551" s="970" t="s">
        <x:v>7729</x:v>
      </x:c>
      <x:c r="E551" s="970" t="s">
        <x:v>2935</x:v>
      </x:c>
      <x:c r="F551" s="970" t="s">
        <x:v>8762</x:v>
      </x:c>
      <x:c r="G551" s="808" t="s">
        <x:v>7225</x:v>
      </x:c>
      <x:c r="H551" s="808" t="s">
        <x:v>4187</x:v>
      </x:c>
      <x:c r="I551" s="230" t="s">
        <x:v>2976</x:v>
      </x:c>
      <x:c r="J551" s="809">
        <x:v>185</x:v>
      </x:c>
      <x:c r="K551" s="554" t="s">
        <x:v>7724</x:v>
      </x:c>
    </x:row>
    <x:row r="552" spans="1:11">
      <x:c r="A552" s="810">
        <x:v>0.77916666666666667</x:v>
      </x:c>
      <x:c r="B552" s="971">
        <x:v>612332</x:v>
      </x:c>
      <x:c r="C552" s="972" t="s">
        <x:v>6314</x:v>
      </x:c>
      <x:c r="D552" s="972" t="s">
        <x:v>7729</x:v>
      </x:c>
      <x:c r="E552" s="972" t="s">
        <x:v>2935</x:v>
      </x:c>
      <x:c r="F552" s="972" t="s">
        <x:v>2393</x:v>
      </x:c>
      <x:c r="G552" s="808" t="s">
        <x:v>7031</x:v>
      </x:c>
      <x:c r="H552" s="808" t="s">
        <x:v>8812</x:v>
      </x:c>
      <x:c r="I552" s="230" t="s">
        <x:v>5008</x:v>
      </x:c>
      <x:c r="J552" s="809">
        <x:v>225</x:v>
      </x:c>
      <x:c r="K552" s="554" t="s">
        <x:v>434</x:v>
      </x:c>
    </x:row>
    <x:row r="553" spans="1:11">
      <x:c r="A553" s="806">
        <x:v>0.78472222222222221</x:v>
      </x:c>
      <x:c r="B553" s="970" t="s">
        <x:v>3005</x:v>
      </x:c>
      <x:c r="C553" s="970" t="s">
        <x:v>6314</x:v>
      </x:c>
      <x:c r="D553" s="970" t="s">
        <x:v>7751</x:v>
      </x:c>
      <x:c r="E553" s="970" t="s">
        <x:v>2935</x:v>
      </x:c>
      <x:c r="F553" s="970" t="s">
        <x:v>7923</x:v>
      </x:c>
      <x:c r="G553" s="808" t="s">
        <x:v>3180</x:v>
      </x:c>
      <x:c r="H553" s="808" t="s">
        <x:v>2165</x:v>
      </x:c>
      <x:c r="I553" s="230" t="s">
        <x:v>5014</x:v>
      </x:c>
      <x:c r="J553" s="809">
        <x:v>150</x:v>
      </x:c>
      <x:c r="K553" s="554" t="s">
        <x:v>434</x:v>
      </x:c>
    </x:row>
    <x:row r="554" spans="1:11">
      <x:c r="A554" s="810">
        <x:v>0.80833333333333335</x:v>
      </x:c>
      <x:c r="B554" s="972">
        <x:v>12334</x:v>
      </x:c>
      <x:c r="C554" s="972" t="s">
        <x:v>6314</x:v>
      </x:c>
      <x:c r="D554" s="972" t="s">
        <x:v>7751</x:v>
      </x:c>
      <x:c r="E554" s="972" t="s">
        <x:v>2935</x:v>
      </x:c>
      <x:c r="F554" s="972" t="s">
        <x:v>8762</x:v>
      </x:c>
      <x:c r="G554" s="808" t="s">
        <x:v>2907</x:v>
      </x:c>
      <x:c r="H554" s="808" t="s">
        <x:v>8583</x:v>
      </x:c>
      <x:c r="I554" s="230" t="s">
        <x:v>2976</x:v>
      </x:c>
      <x:c r="J554" s="809">
        <x:v>166</x:v>
      </x:c>
      <x:c r="K554" s="554" t="s">
        <x:v>7724</x:v>
      </x:c>
    </x:row>
    <x:row r="555" spans="1:11" ht="16.75">
      <x:c r="A555" s="986">
        <x:v>0.89513888888888893</x:v>
      </x:c>
      <x:c r="B555" s="987" t="s">
        <x:v>7266</x:v>
      </x:c>
      <x:c r="C555" s="987" t="s">
        <x:v>5507</x:v>
      </x:c>
      <x:c r="D555" s="987" t="s">
        <x:v>7751</x:v>
      </x:c>
      <x:c r="E555" s="987" t="s">
        <x:v>5033</x:v>
      </x:c>
      <x:c r="F555" s="987" t="s">
        <x:v>2381</x:v>
      </x:c>
      <x:c r="G555" s="1063" t="s">
        <x:v>7766</x:v>
      </x:c>
      <x:c r="H555" s="1063" t="s">
        <x:v>7766</x:v>
      </x:c>
      <x:c r="I555" s="230" t="s">
        <x:v>5014</x:v>
      </x:c>
      <x:c r="J555" s="819">
        <x:v>150</x:v>
      </x:c>
      <x:c r="K555" s="556" t="s">
        <x:v>7724</x:v>
      </x:c>
    </x:row>
    <x:row r="556" spans="1:11" ht="16.75">
      <x:c r="A556" s="1068" t="s">
        <x:v>3982</x:v>
      </x:c>
      <x:c r="B556" s="1069">
        <x:v>612336</x:v>
      </x:c>
      <x:c r="C556" s="1070" t="s">
        <x:v>6314</x:v>
      </x:c>
      <x:c r="D556" s="1070" t="s">
        <x:v>7752</x:v>
      </x:c>
      <x:c r="E556" s="1070" t="s">
        <x:v>2935</x:v>
      </x:c>
      <x:c r="F556" s="1070" t="s">
        <x:v>378</x:v>
      </x:c>
      <x:c r="G556" s="1066" t="s">
        <x:v>7766</x:v>
      </x:c>
      <x:c r="H556" s="1066" t="s">
        <x:v>7766</x:v>
      </x:c>
      <x:c r="I556" s="230" t="s">
        <x:v>5008</x:v>
      </x:c>
      <x:c r="J556" s="805">
        <x:v>180</x:v>
      </x:c>
      <x:c r="K556" s="551" t="s">
        <x:v>7724</x:v>
      </x:c>
    </x:row>
    <x:row r="557" spans="1:11">
      <x:c r="A557" s="810">
        <x:v>0.50277777777777777</x:v>
      </x:c>
      <x:c r="B557" s="971">
        <x:v>612337</x:v>
      </x:c>
      <x:c r="C557" s="972" t="s">
        <x:v>6314</x:v>
      </x:c>
      <x:c r="D557" s="972" t="s">
        <x:v>7752</x:v>
      </x:c>
      <x:c r="E557" s="972" t="s">
        <x:v>2935</x:v>
      </x:c>
      <x:c r="F557" s="972" t="s">
        <x:v>1077</x:v>
      </x:c>
      <x:c r="G557" s="1003" t="s">
        <x:v>7766</x:v>
      </x:c>
      <x:c r="H557" s="1003" t="s">
        <x:v>7766</x:v>
      </x:c>
      <x:c r="I557" s="230" t="s">
        <x:v>5008</x:v>
      </x:c>
      <x:c r="J557" s="809">
        <x:v>180</x:v>
      </x:c>
      <x:c r="K557" s="554" t="s">
        <x:v>7724</x:v>
      </x:c>
    </x:row>
    <x:row r="558" spans="1:11">
      <x:c r="A558" s="1071">
        <x:v>0.53055555555555556</x:v>
      </x:c>
      <x:c r="B558" s="969">
        <x:v>612338</x:v>
      </x:c>
      <x:c r="C558" s="970" t="s">
        <x:v>5507</x:v>
      </x:c>
      <x:c r="D558" s="970" t="s">
        <x:v>7729</x:v>
      </x:c>
      <x:c r="E558" s="970" t="s">
        <x:v>2935</x:v>
      </x:c>
      <x:c r="F558" s="970" t="s">
        <x:v>1061</x:v>
      </x:c>
      <x:c r="G558" s="808" t="s">
        <x:v>4861</x:v>
      </x:c>
      <x:c r="H558" s="808" t="s">
        <x:v>4156</x:v>
      </x:c>
      <x:c r="I558" s="230" t="s">
        <x:v>5008</x:v>
      </x:c>
      <x:c r="J558" s="809">
        <x:v>306</x:v>
      </x:c>
      <x:c r="K558" s="554" t="s">
        <x:v>434</x:v>
      </x:c>
    </x:row>
    <x:row r="559" spans="1:11" s="100" customFormat="1">
      <x:c r="A559" s="806">
        <x:v>0.5708333333333333</x:v>
      </x:c>
      <x:c r="B559" s="969">
        <x:v>12339</x:v>
      </x:c>
      <x:c r="C559" s="970"/>
      <x:c r="D559" s="970"/>
      <x:c r="E559" s="970"/>
      <x:c r="F559" s="970"/>
      <x:c r="G559" s="808" t="s">
        <x:v>7222</x:v>
      </x:c>
      <x:c r="H559" s="808" t="s">
        <x:v>8118</x:v>
      </x:c>
      <x:c r="I559" s="230" t="s">
        <x:v>5008</x:v>
      </x:c>
      <x:c r="J559" s="809">
        <x:v>130</x:v>
      </x:c>
      <x:c r="K559" s="554" t="s">
        <x:v>7724</x:v>
      </x:c>
    </x:row>
    <x:row r="560" spans="1:11">
      <x:c r="A560" s="810">
        <x:v>0.57430555555555551</x:v>
      </x:c>
      <x:c r="B560" s="971">
        <x:v>612340</x:v>
      </x:c>
      <x:c r="C560" s="972" t="s">
        <x:v>5507</x:v>
      </x:c>
      <x:c r="D560" s="972" t="s">
        <x:v>7729</x:v>
      </x:c>
      <x:c r="E560" s="972" t="s">
        <x:v>2935</x:v>
      </x:c>
      <x:c r="F560" s="972" t="s">
        <x:v>2390</x:v>
      </x:c>
      <x:c r="G560" s="1003" t="s">
        <x:v>7766</x:v>
      </x:c>
      <x:c r="H560" s="1003" t="s">
        <x:v>7766</x:v>
      </x:c>
      <x:c r="I560" s="230" t="s">
        <x:v>5008</x:v>
      </x:c>
      <x:c r="J560" s="809">
        <x:v>279</x:v>
      </x:c>
      <x:c r="K560" s="554" t="s">
        <x:v>434</x:v>
      </x:c>
    </x:row>
    <x:row r="561" spans="1:11" s="100" customFormat="1">
      <x:c r="A561" s="806">
        <x:v>0.65833333333333333</x:v>
      </x:c>
      <x:c r="B561" s="970" t="s">
        <x:v>3025</x:v>
      </x:c>
      <x:c r="C561" s="970" t="s">
        <x:v>6314</x:v>
      </x:c>
      <x:c r="D561" s="970" t="s">
        <x:v>7729</x:v>
      </x:c>
      <x:c r="E561" s="970" t="s">
        <x:v>2935</x:v>
      </x:c>
      <x:c r="F561" s="970" t="s">
        <x:v>1457</x:v>
      </x:c>
      <x:c r="G561" s="808" t="s">
        <x:v>2904</x:v>
      </x:c>
      <x:c r="H561" s="808" t="s">
        <x:v>4222</x:v>
      </x:c>
      <x:c r="I561" s="230" t="s">
        <x:v>2976</x:v>
      </x:c>
      <x:c r="J561" s="809">
        <x:v>710</x:v>
      </x:c>
      <x:c r="K561" s="554" t="s">
        <x:v>7724</x:v>
      </x:c>
    </x:row>
    <x:row r="562" spans="1:11">
      <x:c r="A562" s="1071">
        <x:v>0.66805555555555551</x:v>
      </x:c>
      <x:c r="B562" s="969">
        <x:v>612342</x:v>
      </x:c>
      <x:c r="C562" s="970" t="s">
        <x:v>6314</x:v>
      </x:c>
      <x:c r="D562" s="970" t="s">
        <x:v>7729</x:v>
      </x:c>
      <x:c r="E562" s="970" t="s">
        <x:v>5987</x:v>
      </x:c>
      <x:c r="F562" s="970" t="s">
        <x:v>1470</x:v>
      </x:c>
      <x:c r="G562" s="808" t="s">
        <x:v>7405</x:v>
      </x:c>
      <x:c r="H562" s="808" t="s">
        <x:v>4104</x:v>
      </x:c>
      <x:c r="I562" s="230" t="s">
        <x:v>5008</x:v>
      </x:c>
      <x:c r="J562" s="809">
        <x:v>390</x:v>
      </x:c>
      <x:c r="K562" s="554" t="s">
        <x:v>434</x:v>
      </x:c>
    </x:row>
    <x:row r="563" spans="1:11">
      <x:c r="A563" s="1071">
        <x:v>0.71597222222222223</x:v>
      </x:c>
      <x:c r="B563" s="971">
        <x:v>612343</x:v>
      </x:c>
      <x:c r="C563" s="972" t="s">
        <x:v>6314</x:v>
      </x:c>
      <x:c r="D563" s="972" t="s">
        <x:v>7703</x:v>
      </x:c>
      <x:c r="E563" s="972" t="s">
        <x:v>2935</x:v>
      </x:c>
      <x:c r="F563" s="972" t="s">
        <x:v>1477</x:v>
      </x:c>
      <x:c r="G563" s="808" t="s">
        <x:v>7210</x:v>
      </x:c>
      <x:c r="H563" s="808" t="s">
        <x:v>8998</x:v>
      </x:c>
      <x:c r="I563" s="230" t="s">
        <x:v>5008</x:v>
      </x:c>
      <x:c r="J563" s="809">
        <x:v>180</x:v>
      </x:c>
      <x:c r="K563" s="554" t="s">
        <x:v>434</x:v>
      </x:c>
    </x:row>
    <x:row r="564" spans="1:11">
      <x:c r="A564" s="1071">
        <x:v>0.72361111111111109</x:v>
      </x:c>
      <x:c r="B564" s="970" t="s">
        <x:v>3059</x:v>
      </x:c>
      <x:c r="C564" s="970" t="s">
        <x:v>6314</x:v>
      </x:c>
      <x:c r="D564" s="970" t="s">
        <x:v>7703</x:v>
      </x:c>
      <x:c r="E564" s="970" t="s">
        <x:v>2935</x:v>
      </x:c>
      <x:c r="F564" s="970" t="s">
        <x:v>8490</x:v>
      </x:c>
      <x:c r="G564" s="1003" t="s">
        <x:v>7766</x:v>
      </x:c>
      <x:c r="H564" s="1003" t="s">
        <x:v>7766</x:v>
      </x:c>
      <x:c r="I564" s="230" t="s">
        <x:v>2976</x:v>
      </x:c>
      <x:c r="J564" s="809">
        <x:v>440</x:v>
      </x:c>
      <x:c r="K564" s="554" t="s">
        <x:v>434</x:v>
      </x:c>
    </x:row>
    <x:row r="565" spans="1:11">
      <x:c r="A565" s="1071">
        <x:v>0.72499999999999998</x:v>
      </x:c>
      <x:c r="B565" s="972" t="s">
        <x:v>7163</x:v>
      </x:c>
      <x:c r="C565" s="972" t="s">
        <x:v>6314</x:v>
      </x:c>
      <x:c r="D565" s="972" t="s">
        <x:v>7703</x:v>
      </x:c>
      <x:c r="E565" s="972" t="s">
        <x:v>2935</x:v>
      </x:c>
      <x:c r="F565" s="972" t="s">
        <x:v>1740</x:v>
      </x:c>
      <x:c r="G565" s="1003" t="s">
        <x:v>7766</x:v>
      </x:c>
      <x:c r="H565" s="1003" t="s">
        <x:v>7766</x:v>
      </x:c>
      <x:c r="I565" s="230" t="s">
        <x:v>2976</x:v>
      </x:c>
      <x:c r="J565" s="809">
        <x:v>171</x:v>
      </x:c>
      <x:c r="K565" s="554" t="s">
        <x:v>434</x:v>
      </x:c>
    </x:row>
    <x:row r="566" spans="1:11">
      <x:c r="A566" s="1071">
        <x:v>0.74861111111111112</x:v>
      </x:c>
      <x:c r="B566" s="970" t="s">
        <x:v>8041</x:v>
      </x:c>
      <x:c r="C566" s="970" t="s">
        <x:v>6314</x:v>
      </x:c>
      <x:c r="D566" s="970" t="s">
        <x:v>7751</x:v>
      </x:c>
      <x:c r="E566" s="970" t="s">
        <x:v>5033</x:v>
      </x:c>
      <x:c r="F566" s="970" t="s">
        <x:v>3564</x:v>
      </x:c>
      <x:c r="G566" s="1003" t="s">
        <x:v>7766</x:v>
      </x:c>
      <x:c r="H566" s="1003" t="s">
        <x:v>7766</x:v>
      </x:c>
      <x:c r="I566" s="230" t="s">
        <x:v>5014</x:v>
      </x:c>
      <x:c r="J566" s="809">
        <x:v>75</x:v>
      </x:c>
      <x:c r="K566" s="554" t="s">
        <x:v>7724</x:v>
      </x:c>
    </x:row>
    <x:row r="567" spans="1:11">
      <x:c r="A567" s="1071">
        <x:v>0.87222222222222223</x:v>
      </x:c>
      <x:c r="B567" s="971">
        <x:v>612347</x:v>
      </x:c>
      <x:c r="C567" s="972" t="s">
        <x:v>6314</x:v>
      </x:c>
      <x:c r="D567" s="972" t="s">
        <x:v>7729</x:v>
      </x:c>
      <x:c r="E567" s="972" t="s">
        <x:v>2935</x:v>
      </x:c>
      <x:c r="F567" s="972" t="s">
        <x:v>4074</x:v>
      </x:c>
      <x:c r="G567" s="808" t="s">
        <x:v>7291</x:v>
      </x:c>
      <x:c r="H567" s="808" t="s">
        <x:v>8410</x:v>
      </x:c>
      <x:c r="I567" s="230" t="s">
        <x:v>5008</x:v>
      </x:c>
      <x:c r="J567" s="809">
        <x:v>1600</x:v>
      </x:c>
      <x:c r="K567" s="554" t="s">
        <x:v>434</x:v>
      </x:c>
    </x:row>
    <x:row r="568" spans="1:11">
      <x:c r="A568" s="1071">
        <x:v>0.875</x:v>
      </x:c>
      <x:c r="B568" s="969">
        <x:v>612348</x:v>
      </x:c>
      <x:c r="C568" s="970" t="s">
        <x:v>5507</x:v>
      </x:c>
      <x:c r="D568" s="970" t="s">
        <x:v>7729</x:v>
      </x:c>
      <x:c r="E568" s="970" t="s">
        <x:v>2935</x:v>
      </x:c>
      <x:c r="F568" s="970" t="s">
        <x:v>6069</x:v>
      </x:c>
      <x:c r="G568" s="808" t="s">
        <x:v>7291</x:v>
      </x:c>
      <x:c r="H568" s="808" t="s">
        <x:v>8410</x:v>
      </x:c>
      <x:c r="I568" s="230" t="s">
        <x:v>5014</x:v>
      </x:c>
      <x:c r="J568" s="809">
        <x:v>765</x:v>
      </x:c>
      <x:c r="K568" s="554" t="s">
        <x:v>434</x:v>
      </x:c>
    </x:row>
    <x:row r="569" spans="1:11" s="100" customFormat="1" ht="16.75">
      <x:c r="A569" s="1072">
        <x:v>0.87569444444444444</x:v>
      </x:c>
      <x:c r="B569" s="1073">
        <x:v>12349</x:v>
      </x:c>
      <x:c r="C569" s="987" t="s">
        <x:v>6314</x:v>
      </x:c>
      <x:c r="D569" s="987" t="s">
        <x:v>7729</x:v>
      </x:c>
      <x:c r="E569" s="987" t="s">
        <x:v>433</x:v>
      </x:c>
      <x:c r="F569" s="987" t="s">
        <x:v>672</x:v>
      </x:c>
      <x:c r="G569" s="818" t="s">
        <x:v>7074</x:v>
      </x:c>
      <x:c r="H569" s="818" t="s">
        <x:v>8963</x:v>
      </x:c>
      <x:c r="I569" s="230" t="s">
        <x:v>2976</x:v>
      </x:c>
      <x:c r="J569" s="819">
        <x:v>162</x:v>
      </x:c>
      <x:c r="K569" s="556" t="s">
        <x:v>434</x:v>
      </x:c>
    </x:row>
    <x:row r="570" spans="1:11" ht="16.75">
      <x:c r="A570" s="966" t="s">
        <x:v>5152</x:v>
      </x:c>
      <x:c r="B570" s="967">
        <x:v>612350</x:v>
      </x:c>
      <x:c r="C570" s="968" t="s">
        <x:v>5507</x:v>
      </x:c>
      <x:c r="D570" s="968" t="s">
        <x:v>7729</x:v>
      </x:c>
      <x:c r="E570" s="968" t="s">
        <x:v>433</x:v>
      </x:c>
      <x:c r="F570" s="968" t="s">
        <x:v>1097</x:v>
      </x:c>
      <x:c r="G570" s="804" t="s">
        <x:v>2902</x:v>
      </x:c>
      <x:c r="H570" s="804" t="s">
        <x:v>5644</x:v>
      </x:c>
      <x:c r="I570" s="230" t="s">
        <x:v>5008</x:v>
      </x:c>
      <x:c r="J570" s="805">
        <x:v>180</x:v>
      </x:c>
      <x:c r="K570" s="551" t="s">
        <x:v>434</x:v>
      </x:c>
    </x:row>
    <x:row r="571" spans="1:11">
      <x:c r="A571" s="1071">
        <x:v>0.56319444444444444</x:v>
      </x:c>
      <x:c r="B571" s="969">
        <x:v>612351</x:v>
      </x:c>
      <x:c r="C571" s="970" t="s">
        <x:v>6314</x:v>
      </x:c>
      <x:c r="D571" s="970" t="s">
        <x:v>7752</x:v>
      </x:c>
      <x:c r="E571" s="970" t="s">
        <x:v>5987</x:v>
      </x:c>
      <x:c r="F571" s="970" t="s">
        <x:v>7883</x:v>
      </x:c>
      <x:c r="G571" s="1003" t="s">
        <x:v>7766</x:v>
      </x:c>
      <x:c r="H571" s="1003" t="s">
        <x:v>7766</x:v>
      </x:c>
      <x:c r="I571" s="230" t="s">
        <x:v>5008</x:v>
      </x:c>
      <x:c r="J571" s="809">
        <x:v>170</x:v>
      </x:c>
      <x:c r="K571" s="554" t="s">
        <x:v>7724</x:v>
      </x:c>
    </x:row>
    <x:row r="572" spans="1:11">
      <x:c r="A572" s="1071">
        <x:v>0.5805555555555556</x:v>
      </x:c>
      <x:c r="B572" s="971">
        <x:v>612352</x:v>
      </x:c>
      <x:c r="C572" s="972" t="s">
        <x:v>5507</x:v>
      </x:c>
      <x:c r="D572" s="972" t="s">
        <x:v>7752</x:v>
      </x:c>
      <x:c r="E572" s="972" t="s">
        <x:v>433</x:v>
      </x:c>
      <x:c r="F572" s="972" t="s">
        <x:v>8503</x:v>
      </x:c>
      <x:c r="G572" s="808" t="s">
        <x:v>1498</x:v>
      </x:c>
      <x:c r="H572" s="808" t="s">
        <x:v>1984</x:v>
      </x:c>
      <x:c r="I572" s="230" t="s">
        <x:v>5008</x:v>
      </x:c>
      <x:c r="J572" s="809">
        <x:v>150</x:v>
      </x:c>
      <x:c r="K572" s="554" t="s">
        <x:v>7724</x:v>
      </x:c>
    </x:row>
    <x:row r="573" spans="1:11">
      <x:c r="A573" s="1071">
        <x:v>0.60138888888888886</x:v>
      </x:c>
      <x:c r="B573" s="969">
        <x:v>612353</x:v>
      </x:c>
      <x:c r="C573" s="970" t="s">
        <x:v>6314</x:v>
      </x:c>
      <x:c r="D573" s="970" t="s">
        <x:v>7751</x:v>
      </x:c>
      <x:c r="E573" s="970" t="s">
        <x:v>2935</x:v>
      </x:c>
      <x:c r="F573" s="970" t="s">
        <x:v>8079</x:v>
      </x:c>
      <x:c r="G573" s="808" t="s">
        <x:v>7446</x:v>
      </x:c>
      <x:c r="H573" s="808" t="s">
        <x:v>5725</x:v>
      </x:c>
      <x:c r="I573" s="230" t="s">
        <x:v>5008</x:v>
      </x:c>
      <x:c r="J573" s="809">
        <x:v>306</x:v>
      </x:c>
      <x:c r="K573" s="554" t="s">
        <x:v>434</x:v>
      </x:c>
    </x:row>
    <x:row r="574" spans="1:11">
      <x:c r="A574" s="1071">
        <x:v>0.6118055555555556</x:v>
      </x:c>
      <x:c r="B574" s="971">
        <x:v>612354</x:v>
      </x:c>
      <x:c r="C574" s="972" t="s">
        <x:v>6314</x:v>
      </x:c>
      <x:c r="D574" s="972" t="s">
        <x:v>7752</x:v>
      </x:c>
      <x:c r="E574" s="972" t="s">
        <x:v>2935</x:v>
      </x:c>
      <x:c r="F574" s="972" t="s">
        <x:v>1356</x:v>
      </x:c>
      <x:c r="G574" s="808" t="s">
        <x:v>4987</x:v>
      </x:c>
      <x:c r="H574" s="808" t="s">
        <x:v>8791</x:v>
      </x:c>
      <x:c r="I574" s="230" t="s">
        <x:v>5008</x:v>
      </x:c>
      <x:c r="J574" s="809">
        <x:v>288</x:v>
      </x:c>
      <x:c r="K574" s="554" t="s">
        <x:v>434</x:v>
      </x:c>
    </x:row>
    <x:row r="575" spans="1:11">
      <x:c r="A575" s="1071">
        <x:v>0.68402777777777779</x:v>
      </x:c>
      <x:c r="B575" s="970" t="s">
        <x:v>5015</x:v>
      </x:c>
      <x:c r="C575" s="970" t="s">
        <x:v>6314</x:v>
      </x:c>
      <x:c r="D575" s="970" t="s">
        <x:v>7729</x:v>
      </x:c>
      <x:c r="E575" s="970" t="s">
        <x:v>2935</x:v>
      </x:c>
      <x:c r="F575" s="970" t="s">
        <x:v>1533</x:v>
      </x:c>
      <x:c r="G575" s="1003" t="s">
        <x:v>7766</x:v>
      </x:c>
      <x:c r="H575" s="1003" t="s">
        <x:v>7766</x:v>
      </x:c>
      <x:c r="I575" s="230" t="s">
        <x:v>2976</x:v>
      </x:c>
      <x:c r="J575" s="809">
        <x:v>150</x:v>
      </x:c>
      <x:c r="K575" s="554" t="s">
        <x:v>7724</x:v>
      </x:c>
    </x:row>
    <x:row r="576" spans="1:11">
      <x:c r="A576" s="1071">
        <x:v>0.70416666666666672</x:v>
      </x:c>
      <x:c r="B576" s="971">
        <x:v>612356</x:v>
      </x:c>
      <x:c r="C576" s="972" t="s">
        <x:v>5507</x:v>
      </x:c>
      <x:c r="D576" s="972" t="s">
        <x:v>7729</x:v>
      </x:c>
      <x:c r="E576" s="972" t="s">
        <x:v>433</x:v>
      </x:c>
      <x:c r="F576" s="972" t="s">
        <x:v>3241</x:v>
      </x:c>
      <x:c r="G576" s="808" t="s">
        <x:v>8007</x:v>
      </x:c>
      <x:c r="H576" s="808" t="s">
        <x:v>6024</x:v>
      </x:c>
      <x:c r="I576" s="230" t="s">
        <x:v>5008</x:v>
      </x:c>
      <x:c r="J576" s="809">
        <x:v>480</x:v>
      </x:c>
      <x:c r="K576" s="554" t="s">
        <x:v>434</x:v>
      </x:c>
    </x:row>
    <x:row r="577" spans="1:12">
      <x:c r="A577" s="1071">
        <x:v>0.72847222222222219</x:v>
      </x:c>
      <x:c r="B577" s="969">
        <x:v>612357</x:v>
      </x:c>
      <x:c r="C577" s="970" t="s">
        <x:v>6314</x:v>
      </x:c>
      <x:c r="D577" s="970" t="s">
        <x:v>7752</x:v>
      </x:c>
      <x:c r="E577" s="970" t="s">
        <x:v>2935</x:v>
      </x:c>
      <x:c r="F577" s="970" t="s">
        <x:v>6064</x:v>
      </x:c>
      <x:c r="G577" s="808" t="s">
        <x:v>3169</x:v>
      </x:c>
      <x:c r="H577" s="808" t="s">
        <x:v>9139</x:v>
      </x:c>
      <x:c r="I577" s="230" t="s">
        <x:v>5008</x:v>
      </x:c>
      <x:c r="J577" s="809">
        <x:v>270</x:v>
      </x:c>
      <x:c r="K577" s="554" t="s">
        <x:v>434</x:v>
      </x:c>
      <x:c r="L577" s="965" t="s">
        <x:v>7946</x:v>
      </x:c>
    </x:row>
    <x:row r="578" spans="1:11">
      <x:c r="A578" s="1071">
        <x:v>0.75347222222222221</x:v>
      </x:c>
      <x:c r="B578" s="969">
        <x:v>612358</x:v>
      </x:c>
      <x:c r="C578" s="970" t="s">
        <x:v>6314</x:v>
      </x:c>
      <x:c r="D578" s="970" t="s">
        <x:v>7752</x:v>
      </x:c>
      <x:c r="E578" s="970" t="s">
        <x:v>2935</x:v>
      </x:c>
      <x:c r="F578" s="970" t="s">
        <x:v>8503</x:v>
      </x:c>
      <x:c r="G578" s="808" t="s">
        <x:v>3208</x:v>
      </x:c>
      <x:c r="H578" s="808" t="s">
        <x:v>8955</x:v>
      </x:c>
      <x:c r="I578" s="230" t="s">
        <x:v>5008</x:v>
      </x:c>
      <x:c r="J578" s="809">
        <x:v>100</x:v>
      </x:c>
      <x:c r="K578" s="554" t="s">
        <x:v>7724</x:v>
      </x:c>
    </x:row>
    <x:row r="579" spans="1:11">
      <x:c r="A579" s="1071">
        <x:v>0.79791666666666672</x:v>
      </x:c>
      <x:c r="B579" s="970" t="s">
        <x:v>2937</x:v>
      </x:c>
      <x:c r="C579" s="970" t="s">
        <x:v>6314</x:v>
      </x:c>
      <x:c r="D579" s="970" t="s">
        <x:v>7729</x:v>
      </x:c>
      <x:c r="E579" s="970" t="s">
        <x:v>433</x:v>
      </x:c>
      <x:c r="F579" s="970" t="s">
        <x:v>1154</x:v>
      </x:c>
      <x:c r="G579" s="808" t="s">
        <x:v>7358</x:v>
      </x:c>
      <x:c r="H579" s="808" t="s">
        <x:v>8195</x:v>
      </x:c>
      <x:c r="I579" s="230" t="s">
        <x:v>2976</x:v>
      </x:c>
      <x:c r="J579" s="809">
        <x:v>110</x:v>
      </x:c>
      <x:c r="K579" s="554" t="s">
        <x:v>7724</x:v>
      </x:c>
    </x:row>
    <x:row r="580" spans="1:11">
      <x:c r="A580" s="1071">
        <x:v>0.84027777777777779</x:v>
      </x:c>
      <x:c r="B580" s="972" t="s">
        <x:v>3159</x:v>
      </x:c>
      <x:c r="C580" s="972" t="s">
        <x:v>6314</x:v>
      </x:c>
      <x:c r="D580" s="972" t="s">
        <x:v>7751</x:v>
      </x:c>
      <x:c r="E580" s="972" t="s">
        <x:v>5033</x:v>
      </x:c>
      <x:c r="F580" s="972" t="s">
        <x:v>8762</x:v>
      </x:c>
      <x:c r="G580" s="1074" t="s">
        <x:v>7421</x:v>
      </x:c>
      <x:c r="H580" s="808" t="s">
        <x:v>8736</x:v>
      </x:c>
      <x:c r="I580" s="230" t="s">
        <x:v>2976</x:v>
      </x:c>
      <x:c r="J580" s="809">
        <x:v>140</x:v>
      </x:c>
      <x:c r="K580" s="554" t="s">
        <x:v>7724</x:v>
      </x:c>
    </x:row>
    <x:row r="581" spans="1:11">
      <x:c r="A581" s="1071">
        <x:v>0.88124999999999998</x:v>
      </x:c>
      <x:c r="B581" s="970" t="s">
        <x:v>3036</x:v>
      </x:c>
      <x:c r="C581" s="970" t="s">
        <x:v>6314</x:v>
      </x:c>
      <x:c r="D581" s="970" t="s">
        <x:v>7729</x:v>
      </x:c>
      <x:c r="E581" s="970" t="s">
        <x:v>2935</x:v>
      </x:c>
      <x:c r="F581" s="970" t="s">
        <x:v>8762</x:v>
      </x:c>
      <x:c r="G581" s="808" t="s">
        <x:v>2961</x:v>
      </x:c>
      <x:c r="H581" s="808" t="s">
        <x:v>9004</x:v>
      </x:c>
      <x:c r="I581" s="230" t="s">
        <x:v>2976</x:v>
      </x:c>
      <x:c r="J581" s="809">
        <x:v>216</x:v>
      </x:c>
      <x:c r="K581" s="554" t="s">
        <x:v>434</x:v>
      </x:c>
    </x:row>
    <x:row r="582" spans="1:11">
      <x:c r="A582" s="1071">
        <x:v>0.88263888888888886</x:v>
      </x:c>
      <x:c r="B582" s="972" t="s">
        <x:v>7003</x:v>
      </x:c>
      <x:c r="C582" s="972" t="s">
        <x:v>6314</x:v>
      </x:c>
      <x:c r="D582" s="972" t="s">
        <x:v>7752</x:v>
      </x:c>
      <x:c r="E582" s="972" t="s">
        <x:v>2935</x:v>
      </x:c>
      <x:c r="F582" s="972" t="s">
        <x:v>8762</x:v>
      </x:c>
      <x:c r="G582" s="1003" t="s">
        <x:v>7766</x:v>
      </x:c>
      <x:c r="H582" s="1003" t="s">
        <x:v>7766</x:v>
      </x:c>
      <x:c r="I582" s="230" t="s">
        <x:v>2976</x:v>
      </x:c>
      <x:c r="J582" s="809">
        <x:v>310</x:v>
      </x:c>
      <x:c r="K582" s="554" t="s">
        <x:v>7724</x:v>
      </x:c>
    </x:row>
    <x:row r="583" spans="1:11">
      <x:c r="A583" s="1071">
        <x:v>0.90694444444444444</x:v>
      </x:c>
      <x:c r="B583" s="970" t="s">
        <x:v>2870</x:v>
      </x:c>
      <x:c r="C583" s="970" t="s">
        <x:v>5507</x:v>
      </x:c>
      <x:c r="D583" s="970" t="s">
        <x:v>7752</x:v>
      </x:c>
      <x:c r="E583" s="970" t="s">
        <x:v>433</x:v>
      </x:c>
      <x:c r="F583" s="970" t="s">
        <x:v>1448</x:v>
      </x:c>
      <x:c r="G583" s="808" t="s">
        <x:v>7127</x:v>
      </x:c>
      <x:c r="H583" s="808" t="s">
        <x:v>4402</x:v>
      </x:c>
      <x:c r="I583" s="230" t="s">
        <x:v>2976</x:v>
      </x:c>
      <x:c r="J583" s="809">
        <x:v>250</x:v>
      </x:c>
      <x:c r="K583" s="554" t="s">
        <x:v>434</x:v>
      </x:c>
    </x:row>
    <x:row r="584" spans="1:11" ht="16.75">
      <x:c r="A584" s="1072">
        <x:v>0.97430555555555554</x:v>
      </x:c>
      <x:c r="B584" s="987" t="s">
        <x:v>7320</x:v>
      </x:c>
      <x:c r="C584" s="987" t="s">
        <x:v>6314</x:v>
      </x:c>
      <x:c r="D584" s="987" t="s">
        <x:v>7751</x:v>
      </x:c>
      <x:c r="E584" s="987" t="s">
        <x:v>433</x:v>
      </x:c>
      <x:c r="F584" s="987" t="s">
        <x:v>8762</x:v>
      </x:c>
      <x:c r="G584" s="818" t="s">
        <x:v>7444</x:v>
      </x:c>
      <x:c r="H584" s="818" t="s">
        <x:v>2055</x:v>
      </x:c>
      <x:c r="I584" s="230" t="s">
        <x:v>2976</x:v>
      </x:c>
      <x:c r="J584" s="819">
        <x:v>315</x:v>
      </x:c>
      <x:c r="K584" s="556" t="s">
        <x:v>434</x:v>
      </x:c>
    </x:row>
    <x:row r="585" spans="1:11" ht="16.75">
      <x:c r="A585" s="1068" t="s">
        <x:v>5455</x:v>
      </x:c>
      <x:c r="B585" s="1070" t="s">
        <x:v>7124</x:v>
      </x:c>
      <x:c r="C585" s="1070" t="s">
        <x:v>6314</x:v>
      </x:c>
      <x:c r="D585" s="1070" t="s">
        <x:v>7729</x:v>
      </x:c>
      <x:c r="E585" s="1070" t="s">
        <x:v>5987</x:v>
      </x:c>
      <x:c r="F585" s="1070" t="s">
        <x:v>8762</x:v>
      </x:c>
      <x:c r="G585" s="804" t="s">
        <x:v>2677</x:v>
      </x:c>
      <x:c r="H585" s="804" t="s">
        <x:v>8868</x:v>
      </x:c>
      <x:c r="I585" s="230" t="s">
        <x:v>2976</x:v>
      </x:c>
      <x:c r="J585" s="805">
        <x:v>270</x:v>
      </x:c>
      <x:c r="K585" s="551" t="s">
        <x:v>434</x:v>
      </x:c>
    </x:row>
    <x:row r="586" spans="1:11">
      <x:c r="A586" s="1071">
        <x:v>0.67222222222222228</x:v>
      </x:c>
      <x:c r="B586" s="971">
        <x:v>612366</x:v>
      </x:c>
      <x:c r="C586" s="972" t="s">
        <x:v>6314</x:v>
      </x:c>
      <x:c r="D586" s="972" t="s">
        <x:v>7729</x:v>
      </x:c>
      <x:c r="E586" s="972" t="s">
        <x:v>433</x:v>
      </x:c>
      <x:c r="F586" s="972" t="s">
        <x:v>1630</x:v>
      </x:c>
      <x:c r="G586" s="808" t="s">
        <x:v>7214</x:v>
      </x:c>
      <x:c r="H586" s="808" t="s">
        <x:v>5799</x:v>
      </x:c>
      <x:c r="I586" s="230" t="s">
        <x:v>5008</x:v>
      </x:c>
      <x:c r="J586" s="809">
        <x:v>340</x:v>
      </x:c>
      <x:c r="K586" s="554" t="s">
        <x:v>7724</x:v>
      </x:c>
    </x:row>
    <x:row r="587" spans="1:11" ht="16.75">
      <x:c r="A587" s="1072">
        <x:v>0.76597222222222228</x:v>
      </x:c>
      <x:c r="B587" s="1073">
        <x:v>612367</x:v>
      </x:c>
      <x:c r="C587" s="974" t="s">
        <x:v>6314</x:v>
      </x:c>
      <x:c r="D587" s="974" t="s">
        <x:v>7703</x:v>
      </x:c>
      <x:c r="E587" s="974" t="s">
        <x:v>2935</x:v>
      </x:c>
      <x:c r="F587" s="974" t="s">
        <x:v>8503</x:v>
      </x:c>
      <x:c r="G587" s="818" t="s">
        <x:v>7158</x:v>
      </x:c>
      <x:c r="H587" s="818" t="s">
        <x:v>8311</x:v>
      </x:c>
      <x:c r="I587" s="230" t="s">
        <x:v>5008</x:v>
      </x:c>
      <x:c r="J587" s="819">
        <x:v>180</x:v>
      </x:c>
      <x:c r="K587" s="556" t="s">
        <x:v>7724</x:v>
      </x:c>
    </x:row>
    <x:row r="588" spans="1:11" ht="16.75">
      <x:c r="A588" s="966" t="s">
        <x:v>5347</x:v>
      </x:c>
      <x:c r="B588" s="968" t="s">
        <x:v>2682</x:v>
      </x:c>
      <x:c r="C588" s="968" t="s">
        <x:v>6314</x:v>
      </x:c>
      <x:c r="D588" s="968" t="s">
        <x:v>7703</x:v>
      </x:c>
      <x:c r="E588" s="968" t="s">
        <x:v>5033</x:v>
      </x:c>
      <x:c r="F588" s="968" t="s">
        <x:v>8762</x:v>
      </x:c>
      <x:c r="G588" s="804" t="s">
        <x:v>579</x:v>
      </x:c>
      <x:c r="H588" s="804" t="s">
        <x:v>8212</x:v>
      </x:c>
      <x:c r="I588" s="230" t="s">
        <x:v>2976</x:v>
      </x:c>
      <x:c r="J588" s="805">
        <x:v>150</x:v>
      </x:c>
      <x:c r="K588" s="551" t="s">
        <x:v>434</x:v>
      </x:c>
    </x:row>
    <x:row r="589" spans="1:11">
      <x:c r="A589" s="1071">
        <x:v>0.54791666666666672</x:v>
      </x:c>
      <x:c r="B589" s="969">
        <x:v>12369</x:v>
      </x:c>
      <x:c r="C589" s="970" t="s">
        <x:v>6314</x:v>
      </x:c>
      <x:c r="D589" s="970" t="s">
        <x:v>7752</x:v>
      </x:c>
      <x:c r="E589" s="970" t="s">
        <x:v>2935</x:v>
      </x:c>
      <x:c r="F589" s="970" t="s">
        <x:v>765</x:v>
      </x:c>
      <x:c r="G589" s="1003" t="s">
        <x:v>7766</x:v>
      </x:c>
      <x:c r="H589" s="1003" t="s">
        <x:v>7766</x:v>
      </x:c>
      <x:c r="I589" s="230" t="s">
        <x:v>5014</x:v>
      </x:c>
      <x:c r="J589" s="809">
        <x:v>240</x:v>
      </x:c>
      <x:c r="K589" s="554" t="s">
        <x:v>434</x:v>
      </x:c>
    </x:row>
    <x:row r="590" spans="1:11">
      <x:c r="A590" s="1071">
        <x:v>0.78194444444444444</x:v>
      </x:c>
      <x:c r="B590" s="972" t="s">
        <x:v>2968</x:v>
      </x:c>
      <x:c r="C590" s="972" t="s">
        <x:v>5507</x:v>
      </x:c>
      <x:c r="D590" s="972" t="s">
        <x:v>7751</x:v>
      </x:c>
      <x:c r="E590" s="972" t="s">
        <x:v>4903</x:v>
      </x:c>
      <x:c r="F590" s="972" t="s">
        <x:v>8541</x:v>
      </x:c>
      <x:c r="G590" s="808" t="s">
        <x:v>3169</x:v>
      </x:c>
      <x:c r="H590" s="808" t="s">
        <x:v>8761</x:v>
      </x:c>
      <x:c r="I590" s="230" t="s">
        <x:v>5014</x:v>
      </x:c>
      <x:c r="J590" s="809">
        <x:v>390</x:v>
      </x:c>
      <x:c r="K590" s="554" t="s">
        <x:v>7724</x:v>
      </x:c>
    </x:row>
    <x:row r="591" spans="1:11">
      <x:c r="A591" s="1071">
        <x:v>0.80625000000000002</x:v>
      </x:c>
      <x:c r="B591" s="970" t="s">
        <x:v>2903</x:v>
      </x:c>
      <x:c r="C591" s="970" t="s">
        <x:v>6314</x:v>
      </x:c>
      <x:c r="D591" s="970" t="s">
        <x:v>7729</x:v>
      </x:c>
      <x:c r="E591" s="970" t="s">
        <x:v>433</x:v>
      </x:c>
      <x:c r="F591" s="970" t="s">
        <x:v>8083</x:v>
      </x:c>
      <x:c r="G591" s="808" t="s">
        <x:v>7420</x:v>
      </x:c>
      <x:c r="H591" s="808" t="s">
        <x:v>8625</x:v>
      </x:c>
      <x:c r="I591" s="230" t="s">
        <x:v>2976</x:v>
      </x:c>
      <x:c r="J591" s="809">
        <x:v>126</x:v>
      </x:c>
      <x:c r="K591" s="554" t="s">
        <x:v>434</x:v>
      </x:c>
    </x:row>
    <x:row r="592" spans="1:11">
      <x:c r="A592" s="1071">
        <x:v>0.82847222222222228</x:v>
      </x:c>
      <x:c r="B592" s="972" t="s">
        <x:v>7190</x:v>
      </x:c>
      <x:c r="C592" s="972" t="s">
        <x:v>5507</x:v>
      </x:c>
      <x:c r="D592" s="972" t="s">
        <x:v>7751</x:v>
      </x:c>
      <x:c r="E592" s="972" t="s">
        <x:v>2935</x:v>
      </x:c>
      <x:c r="F592" s="972" t="s">
        <x:v>1725</x:v>
      </x:c>
      <x:c r="G592" s="808" t="s">
        <x:v>2615</x:v>
      </x:c>
      <x:c r="H592" s="808" t="s">
        <x:v>8389</x:v>
      </x:c>
      <x:c r="I592" s="230" t="s">
        <x:v>5014</x:v>
      </x:c>
      <x:c r="J592" s="809">
        <x:v>370</x:v>
      </x:c>
      <x:c r="K592" s="554" t="s">
        <x:v>434</x:v>
      </x:c>
    </x:row>
    <x:row r="593" spans="1:11">
      <x:c r="A593" s="1071">
        <x:v>0.84722222222222221</x:v>
      </x:c>
      <x:c r="B593" s="970" t="s">
        <x:v>3009</x:v>
      </x:c>
      <x:c r="C593" s="970" t="s">
        <x:v>6314</x:v>
      </x:c>
      <x:c r="D593" s="970" t="s">
        <x:v>7751</x:v>
      </x:c>
      <x:c r="E593" s="970" t="s">
        <x:v>5033</x:v>
      </x:c>
      <x:c r="F593" s="970" t="s">
        <x:v>1417</x:v>
      </x:c>
      <x:c r="G593" s="808" t="s">
        <x:v>7150</x:v>
      </x:c>
      <x:c r="H593" s="808" t="s">
        <x:v>5922</x:v>
      </x:c>
      <x:c r="I593" s="230" t="s">
        <x:v>5014</x:v>
      </x:c>
      <x:c r="J593" s="809">
        <x:v>261</x:v>
      </x:c>
      <x:c r="K593" s="554" t="s">
        <x:v>434</x:v>
      </x:c>
    </x:row>
    <x:row r="594" spans="1:11" ht="16.75">
      <x:c r="A594" s="1072">
        <x:v>0.87083333333333335</x:v>
      </x:c>
      <x:c r="B594" s="987" t="s">
        <x:v>7195</x:v>
      </x:c>
      <x:c r="C594" s="987" t="s">
        <x:v>5507</x:v>
      </x:c>
      <x:c r="D594" s="987" t="s">
        <x:v>7729</x:v>
      </x:c>
      <x:c r="E594" s="987" t="s">
        <x:v>5033</x:v>
      </x:c>
      <x:c r="F594" s="987" t="s">
        <x:v>1098</x:v>
      </x:c>
      <x:c r="G594" s="1063" t="s">
        <x:v>7766</x:v>
      </x:c>
      <x:c r="H594" s="1063" t="s">
        <x:v>7766</x:v>
      </x:c>
      <x:c r="I594" s="230" t="s">
        <x:v>2976</x:v>
      </x:c>
      <x:c r="J594" s="819">
        <x:v>162</x:v>
      </x:c>
      <x:c r="K594" s="556" t="s">
        <x:v>434</x:v>
      </x:c>
    </x:row>
    <x:row r="595" spans="1:11" ht="16.75">
      <x:c r="A595" s="1068" t="s">
        <x:v>5362</x:v>
      </x:c>
      <x:c r="B595" s="1069">
        <x:v>612375</x:v>
      </x:c>
      <x:c r="C595" s="1070" t="s">
        <x:v>6314</x:v>
      </x:c>
      <x:c r="D595" s="1070" t="s">
        <x:v>7729</x:v>
      </x:c>
      <x:c r="E595" s="1070" t="s">
        <x:v>5987</x:v>
      </x:c>
      <x:c r="F595" s="1070" t="s">
        <x:v>7912</x:v>
      </x:c>
      <x:c r="G595" s="804" t="s">
        <x:v>7196</x:v>
      </x:c>
      <x:c r="H595" s="804" t="s">
        <x:v>6032</x:v>
      </x:c>
      <x:c r="I595" s="230" t="s">
        <x:v>5008</x:v>
      </x:c>
      <x:c r="J595" s="805">
        <x:v>445</x:v>
      </x:c>
      <x:c r="K595" s="551" t="s">
        <x:v>7724</x:v>
      </x:c>
    </x:row>
    <x:row r="596" spans="1:11">
      <x:c r="A596" s="1071">
        <x:v>0.66041666666666665</x:v>
      </x:c>
      <x:c r="B596" s="971">
        <x:v>612376</x:v>
      </x:c>
      <x:c r="C596" s="972" t="s">
        <x:v>6314</x:v>
      </x:c>
      <x:c r="D596" s="972" t="s">
        <x:v>7729</x:v>
      </x:c>
      <x:c r="E596" s="972" t="s">
        <x:v>2935</x:v>
      </x:c>
      <x:c r="F596" s="972" t="s">
        <x:v>1063</x:v>
      </x:c>
      <x:c r="G596" s="1003" t="s">
        <x:v>7766</x:v>
      </x:c>
      <x:c r="H596" s="1003" t="s">
        <x:v>7766</x:v>
      </x:c>
      <x:c r="I596" s="230" t="s">
        <x:v>5008</x:v>
      </x:c>
      <x:c r="J596" s="809">
        <x:v>370</x:v>
      </x:c>
      <x:c r="K596" s="554" t="s">
        <x:v>7724</x:v>
      </x:c>
    </x:row>
    <x:row r="597" spans="1:11">
      <x:c r="A597" s="1071">
        <x:v>0.76180555555555551</x:v>
      </x:c>
      <x:c r="B597" s="970" t="s">
        <x:v>3030</x:v>
      </x:c>
      <x:c r="C597" s="970" t="s">
        <x:v>6314</x:v>
      </x:c>
      <x:c r="D597" s="970" t="s">
        <x:v>7751</x:v>
      </x:c>
      <x:c r="E597" s="970" t="s">
        <x:v>5987</x:v>
      </x:c>
      <x:c r="F597" s="970" t="s">
        <x:v>1142</x:v>
      </x:c>
      <x:c r="G597" s="808" t="s">
        <x:v>7099</x:v>
      </x:c>
      <x:c r="H597" s="808" t="s">
        <x:v>5998</x:v>
      </x:c>
      <x:c r="I597" s="230" t="s">
        <x:v>5014</x:v>
      </x:c>
      <x:c r="J597" s="809">
        <x:v>190</x:v>
      </x:c>
      <x:c r="K597" s="554" t="s">
        <x:v>7724</x:v>
      </x:c>
    </x:row>
    <x:row r="598" spans="1:11" ht="16.75">
      <x:c r="A598" s="1072">
        <x:v>0.81180555555555556</x:v>
      </x:c>
      <x:c r="B598" s="1075">
        <x:v>612378</x:v>
      </x:c>
      <x:c r="C598" s="987" t="s">
        <x:v>6314</x:v>
      </x:c>
      <x:c r="D598" s="987" t="s">
        <x:v>7751</x:v>
      </x:c>
      <x:c r="E598" s="987" t="s">
        <x:v>2935</x:v>
      </x:c>
      <x:c r="F598" s="987" t="s">
        <x:v>2376</x:v>
      </x:c>
      <x:c r="G598" s="818" t="s">
        <x:v>2943</x:v>
      </x:c>
      <x:c r="H598" s="818" t="s">
        <x:v>2294</x:v>
      </x:c>
      <x:c r="I598" s="230" t="s">
        <x:v>5008</x:v>
      </x:c>
      <x:c r="J598" s="819">
        <x:v>360</x:v>
      </x:c>
      <x:c r="K598" s="556" t="s">
        <x:v>7724</x:v>
      </x:c>
    </x:row>
    <x:row r="599" spans="1:11" ht="16.75">
      <x:c r="A599" s="1068" t="s">
        <x:v>475</x:v>
      </x:c>
      <x:c r="B599" s="1070" t="s">
        <x:v>7359</x:v>
      </x:c>
      <x:c r="C599" s="1070" t="s">
        <x:v>6314</x:v>
      </x:c>
      <x:c r="D599" s="1070" t="s">
        <x:v>7729</x:v>
      </x:c>
      <x:c r="E599" s="1070" t="s">
        <x:v>2935</x:v>
      </x:c>
      <x:c r="F599" s="1070" t="s">
        <x:v>2378</x:v>
      </x:c>
      <x:c r="G599" s="804" t="s">
        <x:v>3184</x:v>
      </x:c>
      <x:c r="H599" s="804" t="s">
        <x:v>9012</x:v>
      </x:c>
      <x:c r="I599" s="230" t="s">
        <x:v>2976</x:v>
      </x:c>
      <x:c r="J599" s="805">
        <x:v>513</x:v>
      </x:c>
      <x:c r="K599" s="551" t="s">
        <x:v>434</x:v>
      </x:c>
    </x:row>
    <x:row r="600" spans="1:11">
      <x:c r="A600" s="1071">
        <x:v>0.58888888888888891</x:v>
      </x:c>
      <x:c r="B600" s="972" t="s">
        <x:v>7422</x:v>
      </x:c>
      <x:c r="C600" s="972" t="s">
        <x:v>5507</x:v>
      </x:c>
      <x:c r="D600" s="972" t="s">
        <x:v>7729</x:v>
      </x:c>
      <x:c r="E600" s="972" t="s">
        <x:v>5987</x:v>
      </x:c>
      <x:c r="F600" s="972" t="s">
        <x:v>5609</x:v>
      </x:c>
      <x:c r="G600" s="808" t="s">
        <x:v>2928</x:v>
      </x:c>
      <x:c r="H600" s="808" t="s">
        <x:v>4338</x:v>
      </x:c>
      <x:c r="I600" s="230" t="s">
        <x:v>2976</x:v>
      </x:c>
      <x:c r="J600" s="809">
        <x:v>840</x:v>
      </x:c>
      <x:c r="K600" s="554" t="s">
        <x:v>7724</x:v>
      </x:c>
    </x:row>
    <x:row r="601" spans="1:11" ht="16.75">
      <x:c r="A601" s="1072">
        <x:v>0.62916666666666665</x:v>
      </x:c>
      <x:c r="B601" s="974" t="s">
        <x:v>3157</x:v>
      </x:c>
      <x:c r="C601" s="974" t="s">
        <x:v>6314</x:v>
      </x:c>
      <x:c r="D601" s="974" t="s">
        <x:v>7752</x:v>
      </x:c>
      <x:c r="E601" s="974" t="s">
        <x:v>4903</x:v>
      </x:c>
      <x:c r="F601" s="974" t="s">
        <x:v>8762</x:v>
      </x:c>
      <x:c r="G601" s="818" t="s">
        <x:v>1772</x:v>
      </x:c>
      <x:c r="H601" s="818" t="s">
        <x:v>8657</x:v>
      </x:c>
      <x:c r="I601" s="230" t="s">
        <x:v>2976</x:v>
      </x:c>
      <x:c r="J601" s="819">
        <x:v>378</x:v>
      </x:c>
      <x:c r="K601" s="556" t="s">
        <x:v>434</x:v>
      </x:c>
    </x:row>
    <x:row r="602" spans="1:11" ht="16.75">
      <x:c r="A602" s="966" t="s">
        <x:v>3624</x:v>
      </x:c>
      <x:c r="B602" s="968" t="s">
        <x:v>3060</x:v>
      </x:c>
      <x:c r="C602" s="968" t="s">
        <x:v>6314</x:v>
      </x:c>
      <x:c r="D602" s="968" t="s">
        <x:v>7752</x:v>
      </x:c>
      <x:c r="E602" s="968" t="s">
        <x:v>2935</x:v>
      </x:c>
      <x:c r="F602" s="968" t="s">
        <x:v>8762</x:v>
      </x:c>
      <x:c r="G602" s="804" t="s">
        <x:v>8976</x:v>
      </x:c>
      <x:c r="H602" s="804" t="s">
        <x:v>4298</x:v>
      </x:c>
      <x:c r="I602" s="230" t="s">
        <x:v>2976</x:v>
      </x:c>
      <x:c r="J602" s="805">
        <x:v>200</x:v>
      </x:c>
      <x:c r="K602" s="551" t="s">
        <x:v>7724</x:v>
      </x:c>
    </x:row>
    <x:row r="603" spans="1:11">
      <x:c r="A603" s="1071">
        <x:v>0.4375</x:v>
      </x:c>
      <x:c r="B603" s="970" t="s">
        <x:v>4942</x:v>
      </x:c>
      <x:c r="C603" s="970" t="s">
        <x:v>6314</x:v>
      </x:c>
      <x:c r="D603" s="970" t="s">
        <x:v>7752</x:v>
      </x:c>
      <x:c r="E603" s="970" t="s">
        <x:v>2935</x:v>
      </x:c>
      <x:c r="F603" s="970" t="s">
        <x:v>8762</x:v>
      </x:c>
      <x:c r="G603" s="808" t="s">
        <x:v>8976</x:v>
      </x:c>
      <x:c r="H603" s="808" t="s">
        <x:v>4298</x:v>
      </x:c>
      <x:c r="I603" s="230" t="s">
        <x:v>2976</x:v>
      </x:c>
      <x:c r="J603" s="809">
        <x:v>180</x:v>
      </x:c>
      <x:c r="K603" s="554" t="s">
        <x:v>7724</x:v>
      </x:c>
    </x:row>
    <x:row r="604" spans="1:11">
      <x:c r="A604" s="1071">
        <x:v>0.50763888888888886</x:v>
      </x:c>
      <x:c r="B604" s="972" t="s">
        <x:v>5001</x:v>
      </x:c>
      <x:c r="C604" s="972" t="s">
        <x:v>6314</x:v>
      </x:c>
      <x:c r="D604" s="972" t="s">
        <x:v>7752</x:v>
      </x:c>
      <x:c r="E604" s="972" t="s">
        <x:v>433</x:v>
      </x:c>
      <x:c r="F604" s="972" t="s">
        <x:v>8762</x:v>
      </x:c>
      <x:c r="G604" s="808" t="s">
        <x:v>2857</x:v>
      </x:c>
      <x:c r="H604" s="808" t="s">
        <x:v>8634</x:v>
      </x:c>
      <x:c r="I604" s="230" t="s">
        <x:v>2976</x:v>
      </x:c>
      <x:c r="J604" s="809">
        <x:v>135</x:v>
      </x:c>
      <x:c r="K604" s="554" t="s">
        <x:v>434</x:v>
      </x:c>
    </x:row>
    <x:row r="605" spans="1:11">
      <x:c r="A605" s="1071">
        <x:v>0.57986111111111116</x:v>
      </x:c>
      <x:c r="B605" s="970" t="s">
        <x:v>2927</x:v>
      </x:c>
      <x:c r="C605" s="970" t="s">
        <x:v>6314</x:v>
      </x:c>
      <x:c r="D605" s="970" t="s">
        <x:v>7751</x:v>
      </x:c>
      <x:c r="E605" s="970" t="s">
        <x:v>2935</x:v>
      </x:c>
      <x:c r="F605" s="970" t="s">
        <x:v>3227</x:v>
      </x:c>
      <x:c r="G605" s="1003" t="s">
        <x:v>7766</x:v>
      </x:c>
      <x:c r="H605" s="1003" t="s">
        <x:v>7766</x:v>
      </x:c>
      <x:c r="I605" s="230" t="s">
        <x:v>2976</x:v>
      </x:c>
      <x:c r="J605" s="809">
        <x:v>90</x:v>
      </x:c>
      <x:c r="K605" s="554" t="s">
        <x:v>434</x:v>
      </x:c>
    </x:row>
    <x:row r="606" spans="1:11">
      <x:c r="A606" s="1071">
        <x:v>0.58402777777777781</x:v>
      </x:c>
      <x:c r="B606" s="972" t="s">
        <x:v>2984</x:v>
      </x:c>
      <x:c r="C606" s="972" t="s">
        <x:v>6314</x:v>
      </x:c>
      <x:c r="D606" s="972" t="s">
        <x:v>7752</x:v>
      </x:c>
      <x:c r="E606" s="972" t="s">
        <x:v>5987</x:v>
      </x:c>
      <x:c r="F606" s="972" t="s">
        <x:v>688</x:v>
      </x:c>
      <x:c r="G606" s="808" t="s">
        <x:v>3088</x:v>
      </x:c>
      <x:c r="H606" s="808" t="s">
        <x:v>8763</x:v>
      </x:c>
      <x:c r="I606" s="230" t="s">
        <x:v>2976</x:v>
      </x:c>
      <x:c r="J606" s="809">
        <x:v>310</x:v>
      </x:c>
      <x:c r="K606" s="554" t="s">
        <x:v>7724</x:v>
      </x:c>
    </x:row>
    <x:row r="607" spans="1:11">
      <x:c r="A607" s="1071">
        <x:v>0.67569444444444449</x:v>
      </x:c>
      <x:c r="B607" s="969">
        <x:v>612387</x:v>
      </x:c>
      <x:c r="C607" s="970" t="s">
        <x:v>5507</x:v>
      </x:c>
      <x:c r="D607" s="970" t="s">
        <x:v>7703</x:v>
      </x:c>
      <x:c r="E607" s="970" t="s">
        <x:v>4903</x:v>
      </x:c>
      <x:c r="F607" s="970" t="s">
        <x:v>1150</x:v>
      </x:c>
      <x:c r="G607" s="808" t="s">
        <x:v>4877</x:v>
      </x:c>
      <x:c r="H607" s="808" t="s">
        <x:v>2369</x:v>
      </x:c>
      <x:c r="I607" s="230" t="s">
        <x:v>5008</x:v>
      </x:c>
      <x:c r="J607" s="809">
        <x:v>140</x:v>
      </x:c>
      <x:c r="K607" s="554" t="s">
        <x:v>7724</x:v>
      </x:c>
    </x:row>
    <x:row r="608" spans="1:11">
      <x:c r="A608" s="1071">
        <x:v>0.85138888888888886</x:v>
      </x:c>
      <x:c r="B608" s="972" t="s">
        <x:v>7284</x:v>
      </x:c>
      <x:c r="C608" s="972" t="s">
        <x:v>6314</x:v>
      </x:c>
      <x:c r="D608" s="972" t="s">
        <x:v>7729</x:v>
      </x:c>
      <x:c r="E608" s="972" t="s">
        <x:v>5987</x:v>
      </x:c>
      <x:c r="F608" s="972" t="s">
        <x:v>1468</x:v>
      </x:c>
      <x:c r="G608" s="808" t="s">
        <x:v>9019</x:v>
      </x:c>
      <x:c r="H608" s="808" t="s">
        <x:v>4380</x:v>
      </x:c>
      <x:c r="I608" s="230" t="s">
        <x:v>2976</x:v>
      </x:c>
      <x:c r="J608" s="809">
        <x:v>243</x:v>
      </x:c>
      <x:c r="K608" s="554" t="s">
        <x:v>434</x:v>
      </x:c>
    </x:row>
    <x:row r="609" spans="1:11">
      <x:c r="A609" s="1071">
        <x:v>0.86527777777777781</x:v>
      </x:c>
      <x:c r="B609" s="969">
        <x:v>612389</x:v>
      </x:c>
      <x:c r="C609" s="970" t="s">
        <x:v>5507</x:v>
      </x:c>
      <x:c r="D609" s="970" t="s">
        <x:v>7751</x:v>
      </x:c>
      <x:c r="E609" s="970" t="s">
        <x:v>2935</x:v>
      </x:c>
      <x:c r="F609" s="970" t="s">
        <x:v>1529</x:v>
      </x:c>
      <x:c r="G609" s="808" t="s">
        <x:v>6995</x:v>
      </x:c>
      <x:c r="H609" s="808" t="s">
        <x:v>2295</x:v>
      </x:c>
      <x:c r="I609" s="230" t="s">
        <x:v>5008</x:v>
      </x:c>
      <x:c r="J609" s="809">
        <x:v>340</x:v>
      </x:c>
      <x:c r="K609" s="554" t="s">
        <x:v>7724</x:v>
      </x:c>
    </x:row>
    <x:row r="610" spans="1:11">
      <x:c r="A610" s="1071">
        <x:v>0.90486111111111112</x:v>
      </x:c>
      <x:c r="B610" s="972" t="s">
        <x:v>3068</x:v>
      </x:c>
      <x:c r="C610" s="972" t="s">
        <x:v>6314</x:v>
      </x:c>
      <x:c r="D610" s="972" t="s">
        <x:v>7752</x:v>
      </x:c>
      <x:c r="E610" s="972" t="s">
        <x:v>2935</x:v>
      </x:c>
      <x:c r="F610" s="972" t="s">
        <x:v>1773</x:v>
      </x:c>
      <x:c r="G610" s="808" t="s">
        <x:v>4300</x:v>
      </x:c>
      <x:c r="H610" s="808" t="s">
        <x:v>2289</x:v>
      </x:c>
      <x:c r="I610" s="230" t="s">
        <x:v>2976</x:v>
      </x:c>
      <x:c r="J610" s="809">
        <x:v>135</x:v>
      </x:c>
      <x:c r="K610" s="554" t="s">
        <x:v>434</x:v>
      </x:c>
    </x:row>
    <x:row r="611" spans="1:11" ht="16.75">
      <x:c r="A611" s="1072">
        <x:v>0.9506944444444444</x:v>
      </x:c>
      <x:c r="B611" s="1073">
        <x:v>612391</x:v>
      </x:c>
      <x:c r="C611" s="974" t="s">
        <x:v>6314</x:v>
      </x:c>
      <x:c r="D611" s="974" t="s">
        <x:v>7703</x:v>
      </x:c>
      <x:c r="E611" s="974" t="s">
        <x:v>2935</x:v>
      </x:c>
      <x:c r="F611" s="974" t="s">
        <x:v>443</x:v>
      </x:c>
      <x:c r="G611" s="818" t="s">
        <x:v>7063</x:v>
      </x:c>
      <x:c r="H611" s="818" t="s">
        <x:v>8880</x:v>
      </x:c>
      <x:c r="I611" s="230" t="s">
        <x:v>5008</x:v>
      </x:c>
      <x:c r="J611" s="819">
        <x:v>252</x:v>
      </x:c>
      <x:c r="K611" s="556" t="s">
        <x:v>434</x:v>
      </x:c>
    </x:row>
    <x:row r="612" spans="1:11" ht="16.75">
      <x:c r="A612" s="966" t="s">
        <x:v>5392</x:v>
      </x:c>
      <x:c r="B612" s="968" t="s">
        <x:v>8015</x:v>
      </x:c>
      <x:c r="C612" s="968" t="s">
        <x:v>5507</x:v>
      </x:c>
      <x:c r="D612" s="968" t="s">
        <x:v>7729</x:v>
      </x:c>
      <x:c r="E612" s="968" t="s">
        <x:v>5987</x:v>
      </x:c>
      <x:c r="F612" s="968" t="s">
        <x:v>8762</x:v>
      </x:c>
      <x:c r="G612" s="804" t="s">
        <x:v>2604</x:v>
      </x:c>
      <x:c r="H612" s="804" t="s">
        <x:v>4342</x:v>
      </x:c>
      <x:c r="I612" s="230" t="s">
        <x:v>2976</x:v>
      </x:c>
      <x:c r="J612" s="805">
        <x:v>387</x:v>
      </x:c>
      <x:c r="K612" s="551" t="s">
        <x:v>434</x:v>
      </x:c>
    </x:row>
    <x:row r="613" spans="1:11">
      <x:c r="A613" s="1076">
        <x:v>0.51736111111111116</x:v>
      </x:c>
      <x:c r="B613" s="970" t="s">
        <x:v>7398</x:v>
      </x:c>
      <x:c r="C613" s="970" t="s">
        <x:v>6314</x:v>
      </x:c>
      <x:c r="D613" s="970" t="s">
        <x:v>7729</x:v>
      </x:c>
      <x:c r="E613" s="970" t="s">
        <x:v>433</x:v>
      </x:c>
      <x:c r="F613" s="970" t="s">
        <x:v>8762</x:v>
      </x:c>
      <x:c r="G613" s="1003" t="s">
        <x:v>7766</x:v>
      </x:c>
      <x:c r="H613" s="1003" t="s">
        <x:v>7766</x:v>
      </x:c>
      <x:c r="I613" s="230" t="s">
        <x:v>2976</x:v>
      </x:c>
      <x:c r="J613" s="809">
        <x:v>211</x:v>
      </x:c>
      <x:c r="K613" s="554" t="s">
        <x:v>434</x:v>
      </x:c>
    </x:row>
    <x:row r="614" spans="1:11">
      <x:c r="A614" s="1071">
        <x:v>0.52361111111111114</x:v>
      </x:c>
      <x:c r="B614" s="972" t="s">
        <x:v>4925</x:v>
      </x:c>
      <x:c r="C614" s="972" t="s">
        <x:v>6314</x:v>
      </x:c>
      <x:c r="D614" s="972" t="s">
        <x:v>7729</x:v>
      </x:c>
      <x:c r="E614" s="972" t="s">
        <x:v>433</x:v>
      </x:c>
      <x:c r="F614" s="972" t="s">
        <x:v>8762</x:v>
      </x:c>
      <x:c r="G614" s="808" t="s">
        <x:v>3119</x:v>
      </x:c>
      <x:c r="H614" s="808" t="s">
        <x:v>8660</x:v>
      </x:c>
      <x:c r="I614" s="230" t="s">
        <x:v>2976</x:v>
      </x:c>
      <x:c r="J614" s="809">
        <x:v>144</x:v>
      </x:c>
      <x:c r="K614" s="554" t="s">
        <x:v>434</x:v>
      </x:c>
    </x:row>
    <x:row r="615" spans="1:11">
      <x:c r="A615" s="1071">
        <x:v>0.53680555555555554</x:v>
      </x:c>
      <x:c r="B615" s="970" t="s">
        <x:v>8012</x:v>
      </x:c>
      <x:c r="C615" s="970" t="s">
        <x:v>6314</x:v>
      </x:c>
      <x:c r="D615" s="970" t="s">
        <x:v>7751</x:v>
      </x:c>
      <x:c r="E615" s="970" t="s">
        <x:v>5987</x:v>
      </x:c>
      <x:c r="F615" s="970" t="s">
        <x:v>672</x:v>
      </x:c>
      <x:c r="G615" s="808" t="s">
        <x:v>7093</x:v>
      </x:c>
      <x:c r="H615" s="808" t="s">
        <x:v>4140</x:v>
      </x:c>
      <x:c r="I615" s="230" t="s">
        <x:v>2976</x:v>
      </x:c>
      <x:c r="J615" s="809">
        <x:v>180</x:v>
      </x:c>
      <x:c r="K615" s="554" t="s">
        <x:v>434</x:v>
      </x:c>
    </x:row>
    <x:row r="616" spans="1:11">
      <x:c r="A616" s="1071">
        <x:v>0.56041666666666667</x:v>
      </x:c>
      <x:c r="B616" s="972" t="s">
        <x:v>7115</x:v>
      </x:c>
      <x:c r="C616" s="972" t="s">
        <x:v>6314</x:v>
      </x:c>
      <x:c r="D616" s="972" t="s">
        <x:v>7729</x:v>
      </x:c>
      <x:c r="E616" s="972" t="s">
        <x:v>5987</x:v>
      </x:c>
      <x:c r="F616" s="972" t="s">
        <x:v>6352</x:v>
      </x:c>
      <x:c r="G616" s="1003" t="s">
        <x:v>7766</x:v>
      </x:c>
      <x:c r="H616" s="1003" t="s">
        <x:v>7766</x:v>
      </x:c>
      <x:c r="I616" s="230" t="s">
        <x:v>2976</x:v>
      </x:c>
      <x:c r="J616" s="809">
        <x:v>170</x:v>
      </x:c>
      <x:c r="K616" s="554" t="s">
        <x:v>7724</x:v>
      </x:c>
    </x:row>
    <x:row r="617" spans="1:11">
      <x:c r="A617" s="1071">
        <x:v>0.72430555555555554</x:v>
      </x:c>
      <x:c r="B617" s="969">
        <x:v>612397</x:v>
      </x:c>
      <x:c r="C617" s="970" t="s">
        <x:v>6314</x:v>
      </x:c>
      <x:c r="D617" s="970" t="s">
        <x:v>7752</x:v>
      </x:c>
      <x:c r="E617" s="970" t="s">
        <x:v>433</x:v>
      </x:c>
      <x:c r="F617" s="970" t="s">
        <x:v>6068</x:v>
      </x:c>
      <x:c r="G617" s="808" t="s">
        <x:v>4928</x:v>
      </x:c>
      <x:c r="H617" s="808" t="s">
        <x:v>8255</x:v>
      </x:c>
      <x:c r="I617" s="230" t="s">
        <x:v>5008</x:v>
      </x:c>
      <x:c r="J617" s="809">
        <x:v>200</x:v>
      </x:c>
      <x:c r="K617" s="554" t="s">
        <x:v>7724</x:v>
      </x:c>
    </x:row>
    <x:row r="618" spans="1:11">
      <x:c r="A618" s="1071">
        <x:v>0.84861111111111109</x:v>
      </x:c>
      <x:c r="B618" s="971">
        <x:v>612398</x:v>
      </x:c>
      <x:c r="C618" s="972" t="s">
        <x:v>6314</x:v>
      </x:c>
      <x:c r="D618" s="972" t="s">
        <x:v>7729</x:v>
      </x:c>
      <x:c r="E618" s="972" t="s">
        <x:v>2935</x:v>
      </x:c>
      <x:c r="F618" s="972" t="s">
        <x:v>6062</x:v>
      </x:c>
      <x:c r="G618" s="1003" t="s">
        <x:v>7766</x:v>
      </x:c>
      <x:c r="H618" s="1003" t="s">
        <x:v>7766</x:v>
      </x:c>
      <x:c r="I618" s="230" t="s">
        <x:v>5008</x:v>
      </x:c>
      <x:c r="J618" s="809">
        <x:v>130</x:v>
      </x:c>
      <x:c r="K618" s="554" t="s">
        <x:v>7724</x:v>
      </x:c>
    </x:row>
    <x:row r="619" spans="1:11" ht="16.75">
      <x:c r="A619" s="1072">
        <x:v>0.97777777777777775</x:v>
      </x:c>
      <x:c r="B619" s="1073">
        <x:v>612399</x:v>
      </x:c>
      <x:c r="C619" s="974" t="s">
        <x:v>6314</x:v>
      </x:c>
      <x:c r="D619" s="974" t="s">
        <x:v>7729</x:v>
      </x:c>
      <x:c r="E619" s="974" t="s">
        <x:v>2935</x:v>
      </x:c>
      <x:c r="F619" s="974" t="s">
        <x:v>8086</x:v>
      </x:c>
      <x:c r="G619" s="818" t="s">
        <x:v>4909</x:v>
      </x:c>
      <x:c r="H619" s="818" t="s">
        <x:v>8764</x:v>
      </x:c>
      <x:c r="I619" s="230" t="s">
        <x:v>5008</x:v>
      </x:c>
      <x:c r="J619" s="819">
        <x:v>252</x:v>
      </x:c>
      <x:c r="K619" s="556" t="s">
        <x:v>434</x:v>
      </x:c>
    </x:row>
    <x:row r="620" spans="1:11" ht="16.75">
      <x:c r="A620" s="966" t="s">
        <x:v>4046</x:v>
      </x:c>
      <x:c r="B620" s="968" t="s">
        <x:v>7442</x:v>
      </x:c>
      <x:c r="C620" s="968" t="s">
        <x:v>6314</x:v>
      </x:c>
      <x:c r="D620" s="968" t="s">
        <x:v>7751</x:v>
      </x:c>
      <x:c r="E620" s="968" t="s">
        <x:v>2935</x:v>
      </x:c>
      <x:c r="F620" s="968" t="s">
        <x:v>8762</x:v>
      </x:c>
      <x:c r="G620" s="804" t="s">
        <x:v>2629</x:v>
      </x:c>
      <x:c r="H620" s="804" t="s">
        <x:v>2241</x:v>
      </x:c>
      <x:c r="I620" s="230" t="s">
        <x:v>2976</x:v>
      </x:c>
      <x:c r="J620" s="805">
        <x:v>150</x:v>
      </x:c>
      <x:c r="K620" s="551" t="s">
        <x:v>7724</x:v>
      </x:c>
    </x:row>
    <x:row r="621" spans="1:11">
      <x:c r="A621" s="1076">
        <x:v>0.59930555555555554</x:v>
      </x:c>
      <x:c r="B621" s="970" t="s">
        <x:v>7992</x:v>
      </x:c>
      <x:c r="C621" s="970" t="s">
        <x:v>5507</x:v>
      </x:c>
      <x:c r="D621" s="970" t="s">
        <x:v>7729</x:v>
      </x:c>
      <x:c r="E621" s="970" t="s">
        <x:v>2935</x:v>
      </x:c>
      <x:c r="F621" s="970" t="s">
        <x:v>8762</x:v>
      </x:c>
      <x:c r="G621" s="808" t="s">
        <x:v>3169</x:v>
      </x:c>
      <x:c r="H621" s="808" t="s">
        <x:v>9121</x:v>
      </x:c>
      <x:c r="I621" s="230" t="s">
        <x:v>2976</x:v>
      </x:c>
      <x:c r="J621" s="809">
        <x:v>140</x:v>
      </x:c>
      <x:c r="K621" s="554" t="s">
        <x:v>7724</x:v>
      </x:c>
    </x:row>
    <x:row r="622" spans="1:11">
      <x:c r="A622" s="1076">
        <x:v>0.63888888888888884</x:v>
      </x:c>
      <x:c r="B622" s="971">
        <x:v>612402</x:v>
      </x:c>
      <x:c r="C622" s="972" t="s">
        <x:v>5507</x:v>
      </x:c>
      <x:c r="D622" s="972" t="s">
        <x:v>7751</x:v>
      </x:c>
      <x:c r="E622" s="972" t="s">
        <x:v>433</x:v>
      </x:c>
      <x:c r="F622" s="972" t="s">
        <x:v>1044</x:v>
      </x:c>
      <x:c r="G622" s="808" t="s">
        <x:v>7015</x:v>
      </x:c>
      <x:c r="H622" s="808" t="s">
        <x:v>8626</x:v>
      </x:c>
      <x:c r="I622" s="230" t="s">
        <x:v>5008</x:v>
      </x:c>
      <x:c r="J622" s="809">
        <x:v>342</x:v>
      </x:c>
      <x:c r="K622" s="554" t="s">
        <x:v>434</x:v>
      </x:c>
    </x:row>
    <x:row r="623" spans="1:11">
      <x:c r="A623" s="1076">
        <x:v>0.68819444444444444</x:v>
      </x:c>
      <x:c r="B623" s="969">
        <x:v>612403</x:v>
      </x:c>
      <x:c r="C623" s="970" t="s">
        <x:v>5507</x:v>
      </x:c>
      <x:c r="D623" s="970" t="s">
        <x:v>7752</x:v>
      </x:c>
      <x:c r="E623" s="970" t="s">
        <x:v>433</x:v>
      </x:c>
      <x:c r="F623" s="970" t="s">
        <x:v>2385</x:v>
      </x:c>
      <x:c r="G623" s="808" t="s">
        <x:v>482</x:v>
      </x:c>
      <x:c r="H623" s="808" t="s">
        <x:v>8780</x:v>
      </x:c>
      <x:c r="I623" s="230" t="s">
        <x:v>5008</x:v>
      </x:c>
      <x:c r="J623" s="809">
        <x:v>4</x:v>
      </x:c>
      <x:c r="K623" s="554" t="s">
        <x:v>7766</x:v>
      </x:c>
    </x:row>
    <x:row r="624" spans="1:11">
      <x:c r="A624" s="1076">
        <x:v>0.75069444444444444</x:v>
      </x:c>
      <x:c r="B624" s="972" t="s">
        <x:v>4892</x:v>
      </x:c>
      <x:c r="C624" s="972" t="s">
        <x:v>5507</x:v>
      </x:c>
      <x:c r="D624" s="972" t="s">
        <x:v>7729</x:v>
      </x:c>
      <x:c r="E624" s="972" t="s">
        <x:v>2935</x:v>
      </x:c>
      <x:c r="F624" s="972" t="s">
        <x:v>8762</x:v>
      </x:c>
      <x:c r="G624" s="808" t="s">
        <x:v>3022</x:v>
      </x:c>
      <x:c r="H624" s="808" t="s">
        <x:v>4339</x:v>
      </x:c>
      <x:c r="I624" s="230" t="s">
        <x:v>2976</x:v>
      </x:c>
      <x:c r="J624" s="809">
        <x:v>243</x:v>
      </x:c>
      <x:c r="K624" s="554" t="s">
        <x:v>434</x:v>
      </x:c>
    </x:row>
    <x:row r="625" spans="1:11" s="100" customFormat="1">
      <x:c r="A625" s="1076">
        <x:v>0.75138888888888888</x:v>
      </x:c>
      <x:c r="B625" s="969">
        <x:v>612405</x:v>
      </x:c>
      <x:c r="C625" s="970" t="s">
        <x:v>6314</x:v>
      </x:c>
      <x:c r="D625" s="970" t="s">
        <x:v>7751</x:v>
      </x:c>
      <x:c r="E625" s="970" t="s">
        <x:v>433</x:v>
      </x:c>
      <x:c r="F625" s="970" t="s">
        <x:v>7855</x:v>
      </x:c>
      <x:c r="G625" s="1003" t="s">
        <x:v>7766</x:v>
      </x:c>
      <x:c r="H625" s="1003" t="s">
        <x:v>7766</x:v>
      </x:c>
      <x:c r="I625" s="230" t="s">
        <x:v>5008</x:v>
      </x:c>
      <x:c r="J625" s="809">
        <x:v>180</x:v>
      </x:c>
      <x:c r="K625" s="554" t="s">
        <x:v>7724</x:v>
      </x:c>
    </x:row>
    <x:row r="626" spans="1:11" s="100" customFormat="1">
      <x:c r="A626" s="1076">
        <x:v>0.77222222222222225</x:v>
      </x:c>
      <x:c r="B626" s="972" t="s">
        <x:v>3045</x:v>
      </x:c>
      <x:c r="C626" s="972" t="s">
        <x:v>6314</x:v>
      </x:c>
      <x:c r="D626" s="972" t="s">
        <x:v>7729</x:v>
      </x:c>
      <x:c r="E626" s="972" t="s">
        <x:v>433</x:v>
      </x:c>
      <x:c r="F626" s="972" t="s">
        <x:v>8762</x:v>
      </x:c>
      <x:c r="G626" s="808" t="s">
        <x:v>2921</x:v>
      </x:c>
      <x:c r="H626" s="808" t="s">
        <x:v>9065</x:v>
      </x:c>
      <x:c r="I626" s="230" t="s">
        <x:v>2976</x:v>
      </x:c>
      <x:c r="J626" s="809">
        <x:v>162</x:v>
      </x:c>
      <x:c r="K626" s="554" t="s">
        <x:v>434</x:v>
      </x:c>
    </x:row>
    <x:row r="627" spans="1:11">
      <x:c r="A627" s="1076">
        <x:v>0.78749999999999998</x:v>
      </x:c>
      <x:c r="B627" s="970" t="s">
        <x:v>3035</x:v>
      </x:c>
      <x:c r="C627" s="970" t="s">
        <x:v>5507</x:v>
      </x:c>
      <x:c r="D627" s="970" t="s">
        <x:v>7729</x:v>
      </x:c>
      <x:c r="E627" s="970" t="s">
        <x:v>433</x:v>
      </x:c>
      <x:c r="F627" s="970" t="s">
        <x:v>8762</x:v>
      </x:c>
      <x:c r="G627" s="808" t="s">
        <x:v>6394</x:v>
      </x:c>
      <x:c r="H627" s="808" t="s">
        <x:v>8741</x:v>
      </x:c>
      <x:c r="I627" s="230" t="s">
        <x:v>2976</x:v>
      </x:c>
      <x:c r="J627" s="809">
        <x:v>355</x:v>
      </x:c>
      <x:c r="K627" s="554" t="s">
        <x:v>7724</x:v>
      </x:c>
    </x:row>
    <x:row r="628" spans="1:11">
      <x:c r="A628" s="1076">
        <x:v>0.79374999999999996</x:v>
      </x:c>
      <x:c r="B628" s="972" t="s">
        <x:v>7450</x:v>
      </x:c>
      <x:c r="C628" s="972" t="s">
        <x:v>6314</x:v>
      </x:c>
      <x:c r="D628" s="972" t="s">
        <x:v>7729</x:v>
      </x:c>
      <x:c r="E628" s="972" t="s">
        <x:v>2935</x:v>
      </x:c>
      <x:c r="F628" s="972" t="s">
        <x:v>8533</x:v>
      </x:c>
      <x:c r="G628" s="808" t="s">
        <x:v>7174</x:v>
      </x:c>
      <x:c r="H628" s="808" t="s">
        <x:v>8345</x:v>
      </x:c>
      <x:c r="I628" s="230" t="s">
        <x:v>2976</x:v>
      </x:c>
      <x:c r="J628" s="809">
        <x:v>643</x:v>
      </x:c>
      <x:c r="K628" s="554" t="s">
        <x:v>434</x:v>
      </x:c>
    </x:row>
    <x:row r="629" spans="1:11">
      <x:c r="A629" s="1076">
        <x:v>0.91111111111111109</x:v>
      </x:c>
      <x:c r="B629" s="971">
        <x:v>612409</x:v>
      </x:c>
      <x:c r="C629" s="972" t="s">
        <x:v>6314</x:v>
      </x:c>
      <x:c r="D629" s="972" t="s">
        <x:v>7752</x:v>
      </x:c>
      <x:c r="E629" s="972" t="s">
        <x:v>433</x:v>
      </x:c>
      <x:c r="F629" s="972" t="s">
        <x:v>3242</x:v>
      </x:c>
      <x:c r="G629" s="808" t="s">
        <x:v>7731</x:v>
      </x:c>
      <x:c r="H629" s="808" t="s">
        <x:v>8434</x:v>
      </x:c>
      <x:c r="I629" s="230" t="s">
        <x:v>5008</x:v>
      </x:c>
      <x:c r="J629" s="809">
        <x:v>210</x:v>
      </x:c>
      <x:c r="K629" s="554" t="s">
        <x:v>7724</x:v>
      </x:c>
    </x:row>
    <x:row r="630" spans="1:11">
      <x:c r="A630" s="1076">
        <x:v>0.92847222222222225</x:v>
      </x:c>
      <x:c r="B630" s="969">
        <x:v>612410</x:v>
      </x:c>
      <x:c r="C630" s="970" t="s">
        <x:v>6314</x:v>
      </x:c>
      <x:c r="D630" s="970" t="s">
        <x:v>7729</x:v>
      </x:c>
      <x:c r="E630" s="970" t="s">
        <x:v>433</x:v>
      </x:c>
      <x:c r="F630" s="970" t="s">
        <x:v>6077</x:v>
      </x:c>
      <x:c r="G630" s="808" t="s">
        <x:v>7697</x:v>
      </x:c>
      <x:c r="H630" s="808" t="s">
        <x:v>1978</x:v>
      </x:c>
      <x:c r="I630" s="230" t="s">
        <x:v>5008</x:v>
      </x:c>
      <x:c r="J630" s="809">
        <x:v>90</x:v>
      </x:c>
      <x:c r="K630" s="554" t="s">
        <x:v>7724</x:v>
      </x:c>
    </x:row>
    <x:row r="631" spans="1:11" ht="16.75">
      <x:c r="A631" s="1077">
        <x:v>0.95694444444444449</x:v>
      </x:c>
      <x:c r="B631" s="1075">
        <x:v>612411</x:v>
      </x:c>
      <x:c r="C631" s="987" t="s">
        <x:v>6314</x:v>
      </x:c>
      <x:c r="D631" s="987" t="s">
        <x:v>7729</x:v>
      </x:c>
      <x:c r="E631" s="987" t="s">
        <x:v>433</x:v>
      </x:c>
      <x:c r="F631" s="987" t="s">
        <x:v>808</x:v>
      </x:c>
      <x:c r="G631" s="818" t="s">
        <x:v>7399</x:v>
      </x:c>
      <x:c r="H631" s="818" t="s">
        <x:v>9078</x:v>
      </x:c>
      <x:c r="I631" s="230" t="s">
        <x:v>5008</x:v>
      </x:c>
      <x:c r="J631" s="819">
        <x:v>160</x:v>
      </x:c>
      <x:c r="K631" s="556" t="s">
        <x:v>7724</x:v>
      </x:c>
    </x:row>
    <x:row r="632" spans="1:11" ht="16.75">
      <x:c r="A632" s="1068" t="s">
        <x:v>5357</x:v>
      </x:c>
      <x:c r="B632" s="1069">
        <x:v>612412</x:v>
      </x:c>
      <x:c r="C632" s="1070" t="s">
        <x:v>6314</x:v>
      </x:c>
      <x:c r="D632" s="1070" t="s">
        <x:v>7729</x:v>
      </x:c>
      <x:c r="E632" s="1070" t="s">
        <x:v>2935</x:v>
      </x:c>
      <x:c r="F632" s="1070" t="s">
        <x:v>3229</x:v>
      </x:c>
      <x:c r="G632" s="804" t="s">
        <x:v>4861</x:v>
      </x:c>
      <x:c r="H632" s="804" t="s">
        <x:v>2054</x:v>
      </x:c>
      <x:c r="I632" s="230" t="s">
        <x:v>5008</x:v>
      </x:c>
      <x:c r="J632" s="805">
        <x:v>200</x:v>
      </x:c>
      <x:c r="K632" s="551" t="s">
        <x:v>7724</x:v>
      </x:c>
    </x:row>
    <x:row r="633" spans="1:11">
      <x:c r="A633" s="1071">
        <x:v>0.62430555555555556</x:v>
      </x:c>
      <x:c r="B633" s="971">
        <x:v>612413</x:v>
      </x:c>
      <x:c r="C633" s="972" t="s">
        <x:v>5507</x:v>
      </x:c>
      <x:c r="D633" s="972" t="s">
        <x:v>7752</x:v>
      </x:c>
      <x:c r="E633" s="972" t="s">
        <x:v>2935</x:v>
      </x:c>
      <x:c r="F633" s="972" t="s">
        <x:v>8072</x:v>
      </x:c>
      <x:c r="G633" s="808" t="s">
        <x:v>2942</x:v>
      </x:c>
      <x:c r="H633" s="808" t="s">
        <x:v>5869</x:v>
      </x:c>
      <x:c r="I633" s="230" t="s">
        <x:v>5008</x:v>
      </x:c>
      <x:c r="J633" s="809">
        <x:v>420</x:v>
      </x:c>
      <x:c r="K633" s="554" t="s">
        <x:v>434</x:v>
      </x:c>
    </x:row>
    <x:row r="634" spans="1:11">
      <x:c r="A634" s="1071">
        <x:v>0.62638888888888888</x:v>
      </x:c>
      <x:c r="B634" s="969">
        <x:v>612414</x:v>
      </x:c>
      <x:c r="C634" s="970" t="s">
        <x:v>5507</x:v>
      </x:c>
      <x:c r="D634" s="970" t="s">
        <x:v>7752</x:v>
      </x:c>
      <x:c r="E634" s="970" t="s">
        <x:v>2935</x:v>
      </x:c>
      <x:c r="F634" s="970" t="s">
        <x:v>1644</x:v>
      </x:c>
      <x:c r="G634" s="808" t="s">
        <x:v>2942</x:v>
      </x:c>
      <x:c r="H634" s="808" t="s">
        <x:v>5869</x:v>
      </x:c>
      <x:c r="I634" s="230" t="s">
        <x:v>5008</x:v>
      </x:c>
      <x:c r="J634" s="809">
        <x:v>108</x:v>
      </x:c>
      <x:c r="K634" s="554" t="s">
        <x:v>434</x:v>
      </x:c>
    </x:row>
    <x:row r="635" spans="1:11">
      <x:c r="A635" s="1071">
        <x:v>0.69027777777777777</x:v>
      </x:c>
      <x:c r="B635" s="970" t="s">
        <x:v>7218</x:v>
      </x:c>
      <x:c r="C635" s="970" t="s">
        <x:v>6314</x:v>
      </x:c>
      <x:c r="D635" s="970" t="s">
        <x:v>7729</x:v>
      </x:c>
      <x:c r="E635" s="970" t="s">
        <x:v>433</x:v>
      </x:c>
      <x:c r="F635" s="970" t="s">
        <x:v>2391</x:v>
      </x:c>
      <x:c r="G635" s="1003" t="s">
        <x:v>7766</x:v>
      </x:c>
      <x:c r="H635" s="1003" t="s">
        <x:v>7766</x:v>
      </x:c>
      <x:c r="I635" s="230" t="s">
        <x:v>2976</x:v>
      </x:c>
      <x:c r="J635" s="809">
        <x:v>216</x:v>
      </x:c>
      <x:c r="K635" s="554" t="s">
        <x:v>434</x:v>
      </x:c>
    </x:row>
    <x:row r="636" spans="1:11">
      <x:c r="A636" s="1071">
        <x:v>0.69166666666666665</x:v>
      </x:c>
      <x:c r="B636" s="972" t="s">
        <x:v>2885</x:v>
      </x:c>
      <x:c r="C636" s="972" t="s">
        <x:v>6314</x:v>
      </x:c>
      <x:c r="D636" s="972" t="s">
        <x:v>7752</x:v>
      </x:c>
      <x:c r="E636" s="972" t="s">
        <x:v>433</x:v>
      </x:c>
      <x:c r="F636" s="972" t="s">
        <x:v>8762</x:v>
      </x:c>
      <x:c r="G636" s="1003" t="s">
        <x:v>7766</x:v>
      </x:c>
      <x:c r="H636" s="1003" t="s">
        <x:v>7766</x:v>
      </x:c>
      <x:c r="I636" s="230" t="s">
        <x:v>2976</x:v>
      </x:c>
      <x:c r="J636" s="809">
        <x:v>144</x:v>
      </x:c>
      <x:c r="K636" s="554" t="s">
        <x:v>434</x:v>
      </x:c>
    </x:row>
    <x:row r="637" spans="1:11" ht="16.75">
      <x:c r="A637" s="1072">
        <x:v>0.74652777777777779</x:v>
      </x:c>
      <x:c r="B637" s="974" t="s">
        <x:v>7362</x:v>
      </x:c>
      <x:c r="C637" s="974" t="s">
        <x:v>6314</x:v>
      </x:c>
      <x:c r="D637" s="974" t="s">
        <x:v>7751</x:v>
      </x:c>
      <x:c r="E637" s="974" t="s">
        <x:v>2935</x:v>
      </x:c>
      <x:c r="F637" s="974" t="s">
        <x:v>672</x:v>
      </x:c>
      <x:c r="G637" s="818" t="s">
        <x:v>4901</x:v>
      </x:c>
      <x:c r="H637" s="818" t="s">
        <x:v>8913</x:v>
      </x:c>
      <x:c r="I637" s="230" t="s">
        <x:v>2976</x:v>
      </x:c>
      <x:c r="J637" s="819">
        <x:v>280</x:v>
      </x:c>
      <x:c r="K637" s="556" t="s">
        <x:v>7724</x:v>
      </x:c>
    </x:row>
    <x:row r="638" spans="1:11" ht="16.75">
      <x:c r="A638" s="966" t="s">
        <x:v>3680</x:v>
      </x:c>
      <x:c r="B638" s="967">
        <x:v>612418</x:v>
      </x:c>
      <x:c r="C638" s="968" t="s">
        <x:v>5507</x:v>
      </x:c>
      <x:c r="D638" s="968" t="s">
        <x:v>7752</x:v>
      </x:c>
      <x:c r="E638" s="968" t="s">
        <x:v>2935</x:v>
      </x:c>
      <x:c r="F638" s="968" t="s">
        <x:v>6957</x:v>
      </x:c>
      <x:c r="G638" s="804" t="s">
        <x:v>5014</x:v>
      </x:c>
      <x:c r="H638" s="804" t="s">
        <x:v>5746</x:v>
      </x:c>
      <x:c r="I638" s="230" t="s">
        <x:v>5008</x:v>
      </x:c>
      <x:c r="J638" s="805">
        <x:v>567</x:v>
      </x:c>
      <x:c r="K638" s="551" t="s">
        <x:v>434</x:v>
      </x:c>
    </x:row>
    <x:row r="639" spans="1:11">
      <x:c r="A639" s="1071">
        <x:v>0.53749999999999998</x:v>
      </x:c>
      <x:c r="B639" s="969">
        <x:v>612419</x:v>
      </x:c>
      <x:c r="C639" s="970" t="s">
        <x:v>5507</x:v>
      </x:c>
      <x:c r="D639" s="970" t="s">
        <x:v>7752</x:v>
      </x:c>
      <x:c r="E639" s="970" t="s">
        <x:v>2935</x:v>
      </x:c>
      <x:c r="F639" s="970" t="s">
        <x:v>1364</x:v>
      </x:c>
      <x:c r="G639" s="1003" t="s">
        <x:v>7766</x:v>
      </x:c>
      <x:c r="H639" s="1003" t="s">
        <x:v>7766</x:v>
      </x:c>
      <x:c r="I639" s="230" t="s">
        <x:v>5008</x:v>
      </x:c>
      <x:c r="J639" s="809">
        <x:v>405</x:v>
      </x:c>
      <x:c r="K639" s="554" t="s">
        <x:v>434</x:v>
      </x:c>
    </x:row>
    <x:row r="640" spans="1:11">
      <x:c r="A640" s="1071">
        <x:v>0.73611111111111116</x:v>
      </x:c>
      <x:c r="B640" s="971">
        <x:v>612420</x:v>
      </x:c>
      <x:c r="C640" s="972" t="s">
        <x:v>6314</x:v>
      </x:c>
      <x:c r="D640" s="972" t="s">
        <x:v>7752</x:v>
      </x:c>
      <x:c r="E640" s="972" t="s">
        <x:v>2935</x:v>
      </x:c>
      <x:c r="F640" s="972" t="s">
        <x:v>6961</x:v>
      </x:c>
      <x:c r="G640" s="808" t="s">
        <x:v>3103</x:v>
      </x:c>
      <x:c r="H640" s="808" t="s">
        <x:v>8249</x:v>
      </x:c>
      <x:c r="I640" s="230" t="s">
        <x:v>5008</x:v>
      </x:c>
      <x:c r="J640" s="809">
        <x:v>730</x:v>
      </x:c>
      <x:c r="K640" s="554" t="s">
        <x:v>434</x:v>
      </x:c>
    </x:row>
    <x:row r="641" spans="1:11" ht="16.75">
      <x:c r="A641" s="1072">
        <x:v>0.82916666666666672</x:v>
      </x:c>
      <x:c r="B641" s="974" t="s">
        <x:v>2637</x:v>
      </x:c>
      <x:c r="C641" s="974" t="s">
        <x:v>5507</x:v>
      </x:c>
      <x:c r="D641" s="974" t="s">
        <x:v>7751</x:v>
      </x:c>
      <x:c r="E641" s="974" t="s">
        <x:v>5033</x:v>
      </x:c>
      <x:c r="F641" s="974" t="s">
        <x:v>1064</x:v>
      </x:c>
      <x:c r="G641" s="1063" t="s">
        <x:v>7766</x:v>
      </x:c>
      <x:c r="H641" s="1063" t="s">
        <x:v>7766</x:v>
      </x:c>
      <x:c r="I641" s="230" t="s">
        <x:v>5014</x:v>
      </x:c>
      <x:c r="J641" s="819">
        <x:v>220</x:v>
      </x:c>
      <x:c r="K641" s="556" t="s">
        <x:v>7724</x:v>
      </x:c>
    </x:row>
    <x:row r="642" spans="1:11" ht="16.75">
      <x:c r="A642" s="966" t="s">
        <x:v>5288</x:v>
      </x:c>
      <x:c r="B642" s="968" t="s">
        <x:v>3042</x:v>
      </x:c>
      <x:c r="C642" s="968" t="s">
        <x:v>5507</x:v>
      </x:c>
      <x:c r="D642" s="968" t="s">
        <x:v>7729</x:v>
      </x:c>
      <x:c r="E642" s="968" t="s">
        <x:v>433</x:v>
      </x:c>
      <x:c r="F642" s="968" t="s">
        <x:v>1437</x:v>
      </x:c>
      <x:c r="G642" s="804" t="s">
        <x:v>7380</x:v>
      </x:c>
      <x:c r="H642" s="804" t="s">
        <x:v>5693</x:v>
      </x:c>
      <x:c r="I642" s="230" t="s">
        <x:v>2976</x:v>
      </x:c>
      <x:c r="J642" s="805">
        <x:v>980</x:v>
      </x:c>
      <x:c r="K642" s="551" t="s">
        <x:v>7724</x:v>
      </x:c>
    </x:row>
    <x:row r="643" spans="1:11" s="100" customFormat="1">
      <x:c r="A643" s="1071">
        <x:v>0.58125000000000004</x:v>
      </x:c>
      <x:c r="B643" s="972">
        <x:v>12423</x:v>
      </x:c>
      <x:c r="C643" s="972"/>
      <x:c r="D643" s="972"/>
      <x:c r="E643" s="972"/>
      <x:c r="F643" s="972"/>
      <x:c r="G643" s="1003" t="s">
        <x:v>7766</x:v>
      </x:c>
      <x:c r="H643" s="1003" t="s">
        <x:v>7766</x:v>
      </x:c>
      <x:c r="I643" s="230" t="s">
        <x:v>5014</x:v>
      </x:c>
      <x:c r="J643" s="809">
        <x:v>85</x:v>
      </x:c>
      <x:c r="K643" s="554" t="s">
        <x:v>7724</x:v>
      </x:c>
    </x:row>
    <x:row r="644" spans="1:11">
      <x:c r="A644" s="1071">
        <x:v>0.67152777777777772</x:v>
      </x:c>
      <x:c r="B644" s="970" t="s">
        <x:v>2691</x:v>
      </x:c>
      <x:c r="C644" s="970" t="s">
        <x:v>6314</x:v>
      </x:c>
      <x:c r="D644" s="970" t="s">
        <x:v>7752</x:v>
      </x:c>
      <x:c r="E644" s="970" t="s">
        <x:v>2935</x:v>
      </x:c>
      <x:c r="F644" s="970" t="s">
        <x:v>1476</x:v>
      </x:c>
      <x:c r="G644" s="808" t="s">
        <x:v>7414</x:v>
      </x:c>
      <x:c r="H644" s="808" t="s">
        <x:v>8870</x:v>
      </x:c>
      <x:c r="I644" s="230" t="s">
        <x:v>2976</x:v>
      </x:c>
      <x:c r="J644" s="809">
        <x:v>270</x:v>
      </x:c>
      <x:c r="K644" s="554" t="s">
        <x:v>7724</x:v>
      </x:c>
    </x:row>
    <x:row r="645" spans="1:11">
      <x:c r="A645" s="1071">
        <x:v>0.69027777777777777</x:v>
      </x:c>
      <x:c r="B645" s="972" t="s">
        <x:v>3127</x:v>
      </x:c>
      <x:c r="C645" s="972" t="s">
        <x:v>6314</x:v>
      </x:c>
      <x:c r="D645" s="972" t="s">
        <x:v>7729</x:v>
      </x:c>
      <x:c r="E645" s="972" t="s">
        <x:v>433</x:v>
      </x:c>
      <x:c r="F645" s="972" t="s">
        <x:v>5599</x:v>
      </x:c>
      <x:c r="G645" s="808" t="s">
        <x:v>7731</x:v>
      </x:c>
      <x:c r="H645" s="808" t="s">
        <x:v>679</x:v>
      </x:c>
      <x:c r="I645" s="230" t="s">
        <x:v>2976</x:v>
      </x:c>
      <x:c r="J645" s="809">
        <x:v>171</x:v>
      </x:c>
      <x:c r="K645" s="554" t="s">
        <x:v>434</x:v>
      </x:c>
    </x:row>
    <x:row r="646" spans="1:11" s="100" customFormat="1">
      <x:c r="A646" s="1071">
        <x:v>0.75416666666666665</x:v>
      </x:c>
      <x:c r="B646" s="970" t="s">
        <x:v>2609</x:v>
      </x:c>
      <x:c r="C646" s="970" t="s">
        <x:v>5507</x:v>
      </x:c>
      <x:c r="D646" s="970" t="s">
        <x:v>7703</x:v>
      </x:c>
      <x:c r="E646" s="970" t="s">
        <x:v>2935</x:v>
      </x:c>
      <x:c r="F646" s="970" t="s">
        <x:v>532</x:v>
      </x:c>
      <x:c r="G646" s="808" t="s">
        <x:v>8273</x:v>
      </x:c>
      <x:c r="H646" s="808" t="s">
        <x:v>4394</x:v>
      </x:c>
      <x:c r="I646" s="230" t="s">
        <x:v>5014</x:v>
      </x:c>
      <x:c r="J646" s="809">
        <x:v>144</x:v>
      </x:c>
      <x:c r="K646" s="554" t="s">
        <x:v>434</x:v>
      </x:c>
    </x:row>
    <x:row r="647" spans="1:11" s="100" customFormat="1">
      <x:c r="A647" s="1071">
        <x:v>0.75763888888888886</x:v>
      </x:c>
      <x:c r="B647" s="972" t="s">
        <x:v>3194</x:v>
      </x:c>
      <x:c r="C647" s="972" t="s">
        <x:v>5507</x:v>
      </x:c>
      <x:c r="D647" s="972" t="s">
        <x:v>7751</x:v>
      </x:c>
      <x:c r="E647" s="972" t="s">
        <x:v>2935</x:v>
      </x:c>
      <x:c r="F647" s="972" t="s">
        <x:v>8549</x:v>
      </x:c>
      <x:c r="G647" s="808" t="s">
        <x:v>8273</x:v>
      </x:c>
      <x:c r="H647" s="808" t="s">
        <x:v>4394</x:v>
      </x:c>
      <x:c r="I647" s="230" t="s">
        <x:v>5014</x:v>
      </x:c>
      <x:c r="J647" s="809">
        <x:v>126</x:v>
      </x:c>
      <x:c r="K647" s="554" t="s">
        <x:v>434</x:v>
      </x:c>
    </x:row>
    <x:row r="648" spans="1:12">
      <x:c r="A648" s="1071">
        <x:v>0.76249999999999996</x:v>
      </x:c>
      <x:c r="B648" s="970" t="s">
        <x:v>7986</x:v>
      </x:c>
      <x:c r="C648" s="970" t="s">
        <x:v>5507</x:v>
      </x:c>
      <x:c r="D648" s="970" t="s">
        <x:v>7751</x:v>
      </x:c>
      <x:c r="E648" s="970" t="s">
        <x:v>5033</x:v>
      </x:c>
      <x:c r="F648" s="970" t="s">
        <x:v>2824</x:v>
      </x:c>
      <x:c r="G648" s="808" t="s">
        <x:v>7078</x:v>
      </x:c>
      <x:c r="H648" s="808" t="s">
        <x:v>6043</x:v>
      </x:c>
      <x:c r="I648" s="230" t="s">
        <x:v>5014</x:v>
      </x:c>
      <x:c r="J648" s="809">
        <x:v>765</x:v>
      </x:c>
      <x:c r="K648" s="554" t="s">
        <x:v>434</x:v>
      </x:c>
      <x:c r="L648" s="965" t="s">
        <x:v>1352</x:v>
      </x:c>
    </x:row>
    <x:row r="649" spans="1:11">
      <x:c r="A649" s="1071">
        <x:v>0.87986111111111109</x:v>
      </x:c>
      <x:c r="B649" s="809">
        <x:v>12429</x:v>
      </x:c>
      <x:c r="C649" s="809"/>
      <x:c r="D649" s="809"/>
      <x:c r="E649" s="809"/>
      <x:c r="F649" s="809"/>
      <x:c r="G649" s="808" t="s">
        <x:v>3103</x:v>
      </x:c>
      <x:c r="H649" s="808" t="s">
        <x:v>8249</x:v>
      </x:c>
      <x:c r="I649" s="230" t="s">
        <x:v>2976</x:v>
      </x:c>
      <x:c r="J649" s="809">
        <x:v>0</x:v>
      </x:c>
      <x:c r="K649" s="554" t="s">
        <x:v>7766</x:v>
      </x:c>
    </x:row>
    <x:row r="650" spans="1:11" s="100" customFormat="1" ht="16.75">
      <x:c r="A650" s="1072">
        <x:v>0.90486111111111112</x:v>
      </x:c>
      <x:c r="B650" s="987" t="s">
        <x:v>7314</x:v>
      </x:c>
      <x:c r="C650" s="987" t="s">
        <x:v>6314</x:v>
      </x:c>
      <x:c r="D650" s="987" t="s">
        <x:v>7729</x:v>
      </x:c>
      <x:c r="E650" s="987" t="s">
        <x:v>433</x:v>
      </x:c>
      <x:c r="F650" s="987" t="s">
        <x:v>8762</x:v>
      </x:c>
      <x:c r="G650" s="818" t="s">
        <x:v>4941</x:v>
      </x:c>
      <x:c r="H650" s="818" t="s">
        <x:v>8286</x:v>
      </x:c>
      <x:c r="I650" s="230" t="s">
        <x:v>2976</x:v>
      </x:c>
      <x:c r="J650" s="819">
        <x:v>567</x:v>
      </x:c>
      <x:c r="K650" s="556" t="s">
        <x:v>434</x:v>
      </x:c>
    </x:row>
    <x:row r="651" spans="1:11" ht="16.75">
      <x:c r="A651" s="966" t="s">
        <x:v>5435</x:v>
      </x:c>
      <x:c r="B651" s="967">
        <x:v>612431</x:v>
      </x:c>
      <x:c r="C651" s="968" t="s">
        <x:v>6314</x:v>
      </x:c>
      <x:c r="D651" s="968" t="s">
        <x:v>7751</x:v>
      </x:c>
      <x:c r="E651" s="968" t="s">
        <x:v>2935</x:v>
      </x:c>
      <x:c r="F651" s="968" t="s">
        <x:v>1736</x:v>
      </x:c>
      <x:c r="G651" s="804" t="s">
        <x:v>7188</x:v>
      </x:c>
      <x:c r="H651" s="804" t="s">
        <x:v>8164</x:v>
      </x:c>
      <x:c r="I651" s="230" t="s">
        <x:v>5008</x:v>
      </x:c>
      <x:c r="J651" s="805">
        <x:v>180</x:v>
      </x:c>
      <x:c r="K651" s="551" t="s">
        <x:v>7724</x:v>
      </x:c>
    </x:row>
    <x:row r="652" spans="1:11">
      <x:c r="A652" s="1071">
        <x:v>0.57361111111111107</x:v>
      </x:c>
      <x:c r="B652" s="969">
        <x:v>612432</x:v>
      </x:c>
      <x:c r="C652" s="970" t="s">
        <x:v>5507</x:v>
      </x:c>
      <x:c r="D652" s="970" t="s">
        <x:v>7751</x:v>
      </x:c>
      <x:c r="E652" s="970" t="s">
        <x:v>433</x:v>
      </x:c>
      <x:c r="F652" s="970" t="s">
        <x:v>794</x:v>
      </x:c>
      <x:c r="G652" s="808" t="s">
        <x:v>5035</x:v>
      </x:c>
      <x:c r="H652" s="808" t="s">
        <x:v>2076</x:v>
      </x:c>
      <x:c r="I652" s="230" t="s">
        <x:v>5008</x:v>
      </x:c>
      <x:c r="J652" s="809">
        <x:v>700</x:v>
      </x:c>
      <x:c r="K652" s="554" t="s">
        <x:v>434</x:v>
      </x:c>
    </x:row>
    <x:row r="653" spans="1:11">
      <x:c r="A653" s="1071">
        <x:v>0.57499999999999996</x:v>
      </x:c>
      <x:c r="B653" s="971">
        <x:v>612433</x:v>
      </x:c>
      <x:c r="C653" s="972" t="s">
        <x:v>6314</x:v>
      </x:c>
      <x:c r="D653" s="972" t="s">
        <x:v>7751</x:v>
      </x:c>
      <x:c r="E653" s="972" t="s">
        <x:v>2935</x:v>
      </x:c>
      <x:c r="F653" s="972" t="s">
        <x:v>8499</x:v>
      </x:c>
      <x:c r="G653" s="808" t="s">
        <x:v>5006</x:v>
      </x:c>
      <x:c r="H653" s="808" t="s">
        <x:v>8150</x:v>
      </x:c>
      <x:c r="I653" s="230" t="s">
        <x:v>5008</x:v>
      </x:c>
      <x:c r="J653" s="809">
        <x:v>180</x:v>
      </x:c>
      <x:c r="K653" s="554" t="s">
        <x:v>7724</x:v>
      </x:c>
    </x:row>
    <x:row r="654" spans="1:11">
      <x:c r="A654" s="1071">
        <x:v>0.61527777777777781</x:v>
      </x:c>
      <x:c r="B654" s="969">
        <x:v>612434</x:v>
      </x:c>
      <x:c r="C654" s="970" t="s">
        <x:v>5507</x:v>
      </x:c>
      <x:c r="D654" s="970" t="s">
        <x:v>7751</x:v>
      </x:c>
      <x:c r="E654" s="970" t="s">
        <x:v>2935</x:v>
      </x:c>
      <x:c r="F654" s="970" t="s">
        <x:v>530</x:v>
      </x:c>
      <x:c r="G654" s="808" t="s">
        <x:v>7226</x:v>
      </x:c>
      <x:c r="H654" s="808" t="s">
        <x:v>9069</x:v>
      </x:c>
      <x:c r="I654" s="230" t="s">
        <x:v>5008</x:v>
      </x:c>
      <x:c r="J654" s="809">
        <x:v>190</x:v>
      </x:c>
      <x:c r="K654" s="554" t="s">
        <x:v>7724</x:v>
      </x:c>
    </x:row>
    <x:row r="655" spans="1:11">
      <x:c r="A655" s="1071">
        <x:v>0.70347222222222228</x:v>
      </x:c>
      <x:c r="B655" s="972" t="s">
        <x:v>3075</x:v>
      </x:c>
      <x:c r="C655" s="972" t="s">
        <x:v>6314</x:v>
      </x:c>
      <x:c r="D655" s="972" t="s">
        <x:v>7703</x:v>
      </x:c>
      <x:c r="E655" s="972" t="s">
        <x:v>433</x:v>
      </x:c>
      <x:c r="F655" s="972" t="s">
        <x:v>1259</x:v>
      </x:c>
      <x:c r="G655" s="1003" t="s">
        <x:v>7766</x:v>
      </x:c>
      <x:c r="H655" s="1003" t="s">
        <x:v>7766</x:v>
      </x:c>
      <x:c r="I655" s="230" t="s">
        <x:v>2976</x:v>
      </x:c>
      <x:c r="J655" s="809">
        <x:v>150</x:v>
      </x:c>
      <x:c r="K655" s="554" t="s">
        <x:v>7724</x:v>
      </x:c>
    </x:row>
    <x:row r="656" spans="1:11">
      <x:c r="A656" s="1071">
        <x:v>0.73472222222222228</x:v>
      </x:c>
      <x:c r="B656" s="970" t="s">
        <x:v>4930</x:v>
      </x:c>
      <x:c r="C656" s="970" t="s">
        <x:v>6314</x:v>
      </x:c>
      <x:c r="D656" s="970" t="s">
        <x:v>7752</x:v>
      </x:c>
      <x:c r="E656" s="970" t="s">
        <x:v>2935</x:v>
      </x:c>
      <x:c r="F656" s="970" t="s">
        <x:v>8762</x:v>
      </x:c>
      <x:c r="G656" s="1003" t="s">
        <x:v>7766</x:v>
      </x:c>
      <x:c r="H656" s="1003" t="s">
        <x:v>7766</x:v>
      </x:c>
      <x:c r="I656" s="230" t="s">
        <x:v>2976</x:v>
      </x:c>
      <x:c r="J656" s="809">
        <x:v>135</x:v>
      </x:c>
      <x:c r="K656" s="554" t="s">
        <x:v>7724</x:v>
      </x:c>
    </x:row>
    <x:row r="657" spans="1:11">
      <x:c r="A657" s="1071">
        <x:v>0.77430555555555558</x:v>
      </x:c>
      <x:c r="B657" s="972" t="s">
        <x:v>5000</x:v>
      </x:c>
      <x:c r="C657" s="972" t="s">
        <x:v>5507</x:v>
      </x:c>
      <x:c r="D657" s="972" t="s">
        <x:v>7729</x:v>
      </x:c>
      <x:c r="E657" s="972" t="s">
        <x:v>2935</x:v>
      </x:c>
      <x:c r="F657" s="972" t="s">
        <x:v>1728</x:v>
      </x:c>
      <x:c r="G657" s="808" t="s">
        <x:v>2917</x:v>
      </x:c>
      <x:c r="H657" s="808" t="s">
        <x:v>9162</x:v>
      </x:c>
      <x:c r="I657" s="230" t="s">
        <x:v>2976</x:v>
      </x:c>
      <x:c r="J657" s="809">
        <x:v>378</x:v>
      </x:c>
      <x:c r="K657" s="554" t="s">
        <x:v>434</x:v>
      </x:c>
    </x:row>
    <x:row r="658" spans="1:11" ht="16.75">
      <x:c r="A658" s="1072">
        <x:v>0.91041666666666665</x:v>
      </x:c>
      <x:c r="B658" s="974" t="s">
        <x:v>2933</x:v>
      </x:c>
      <x:c r="C658" s="974" t="s">
        <x:v>6314</x:v>
      </x:c>
      <x:c r="D658" s="974" t="s">
        <x:v>7729</x:v>
      </x:c>
      <x:c r="E658" s="974" t="s">
        <x:v>433</x:v>
      </x:c>
      <x:c r="F658" s="974" t="s">
        <x:v>688</x:v>
      </x:c>
      <x:c r="G658" s="818" t="s">
        <x:v>6392</x:v>
      </x:c>
      <x:c r="H658" s="818" t="s">
        <x:v>4195</x:v>
      </x:c>
      <x:c r="I658" s="230" t="s">
        <x:v>2976</x:v>
      </x:c>
      <x:c r="J658" s="819">
        <x:v>515</x:v>
      </x:c>
      <x:c r="K658" s="556" t="s">
        <x:v>434</x:v>
      </x:c>
    </x:row>
    <x:row r="659" spans="1:11" ht="16.75">
      <x:c r="A659" s="966" t="s">
        <x:v>5466</x:v>
      </x:c>
      <x:c r="B659" s="967">
        <x:v>612439</x:v>
      </x:c>
      <x:c r="C659" s="968" t="s">
        <x:v>5507</x:v>
      </x:c>
      <x:c r="D659" s="968" t="s">
        <x:v>7752</x:v>
      </x:c>
      <x:c r="E659" s="968" t="s">
        <x:v>433</x:v>
      </x:c>
      <x:c r="F659" s="968" t="s">
        <x:v>391</x:v>
      </x:c>
      <x:c r="G659" s="804" t="s">
        <x:v>7178</x:v>
      </x:c>
      <x:c r="H659" s="804" t="s">
        <x:v>9111</x:v>
      </x:c>
      <x:c r="I659" s="719" t="s">
        <x:v>5008</x:v>
      </x:c>
      <x:c r="J659" s="805">
        <x:v>288</x:v>
      </x:c>
      <x:c r="K659" s="551" t="s">
        <x:v>434</x:v>
      </x:c>
    </x:row>
    <x:row r="660" spans="1:11">
      <x:c r="A660" s="1071">
        <x:v>0.57361111111111107</x:v>
      </x:c>
      <x:c r="B660" s="969">
        <x:v>612440</x:v>
      </x:c>
      <x:c r="C660" s="970" t="s">
        <x:v>6314</x:v>
      </x:c>
      <x:c r="D660" s="970" t="s">
        <x:v>7751</x:v>
      </x:c>
      <x:c r="E660" s="970" t="s">
        <x:v>2935</x:v>
      </x:c>
      <x:c r="F660" s="970" t="s">
        <x:v>3221</x:v>
      </x:c>
      <x:c r="G660" s="808" t="s">
        <x:v>4909</x:v>
      </x:c>
      <x:c r="H660" s="808" t="s">
        <x:v>8949</x:v>
      </x:c>
      <x:c r="I660" s="469" t="s">
        <x:v>5008</x:v>
      </x:c>
      <x:c r="J660" s="809">
        <x:v>960</x:v>
      </x:c>
      <x:c r="K660" s="554" t="s">
        <x:v>7724</x:v>
      </x:c>
    </x:row>
    <x:row r="661" spans="1:11">
      <x:c r="A661" s="1071">
        <x:v>0.61458333333333337</x:v>
      </x:c>
      <x:c r="B661" s="969">
        <x:v>612441</x:v>
      </x:c>
      <x:c r="C661" s="970" t="s">
        <x:v>6314</x:v>
      </x:c>
      <x:c r="D661" s="970" t="s">
        <x:v>7751</x:v>
      </x:c>
      <x:c r="E661" s="970" t="s">
        <x:v>2935</x:v>
      </x:c>
      <x:c r="F661" s="970" t="s">
        <x:v>1649</x:v>
      </x:c>
      <x:c r="G661" s="808" t="s">
        <x:v>2931</x:v>
      </x:c>
      <x:c r="H661" s="808" t="s">
        <x:v>2249</x:v>
      </x:c>
      <x:c r="I661" s="469" t="s">
        <x:v>5008</x:v>
      </x:c>
      <x:c r="J661" s="809">
        <x:v>180</x:v>
      </x:c>
      <x:c r="K661" s="554" t="s">
        <x:v>7724</x:v>
      </x:c>
    </x:row>
    <x:row r="662" spans="1:11">
      <x:c r="A662" s="1071">
        <x:v>0.65763888888888888</x:v>
      </x:c>
      <x:c r="B662" s="972" t="s">
        <x:v>7365</x:v>
      </x:c>
      <x:c r="C662" s="972" t="s">
        <x:v>6314</x:v>
      </x:c>
      <x:c r="D662" s="972" t="s">
        <x:v>7752</x:v>
      </x:c>
      <x:c r="E662" s="972" t="s">
        <x:v>2935</x:v>
      </x:c>
      <x:c r="F662" s="972" t="s">
        <x:v>688</x:v>
      </x:c>
      <x:c r="G662" s="808" t="s">
        <x:v>4904</x:v>
      </x:c>
      <x:c r="H662" s="808" t="s">
        <x:v>8594</x:v>
      </x:c>
      <x:c r="I662" s="469" t="s">
        <x:v>2976</x:v>
      </x:c>
      <x:c r="J662" s="809">
        <x:v>297</x:v>
      </x:c>
      <x:c r="K662" s="554" t="s">
        <x:v>434</x:v>
      </x:c>
    </x:row>
    <x:row r="663" spans="1:11" s="100" customFormat="1">
      <x:c r="A663" s="1071">
        <x:v>0.70763888888888893</x:v>
      </x:c>
      <x:c r="B663" s="972">
        <x:v>12443</x:v>
      </x:c>
      <x:c r="C663" s="972"/>
      <x:c r="D663" s="972"/>
      <x:c r="E663" s="972"/>
      <x:c r="F663" s="972"/>
      <x:c r="G663" s="1074" t="s">
        <x:v>7053</x:v>
      </x:c>
      <x:c r="H663" s="808" t="s">
        <x:v>2158</x:v>
      </x:c>
      <x:c r="I663" s="469" t="s">
        <x:v>5014</x:v>
      </x:c>
      <x:c r="J663" s="809">
        <x:v>464</x:v>
      </x:c>
      <x:c r="K663" s="554" t="s">
        <x:v>434</x:v>
      </x:c>
    </x:row>
    <x:row r="664" spans="1:11">
      <x:c r="A664" s="1071">
        <x:v>0.74513888888888891</x:v>
      </x:c>
      <x:c r="B664" s="969">
        <x:v>612444</x:v>
      </x:c>
      <x:c r="C664" s="970" t="s">
        <x:v>5507</x:v>
      </x:c>
      <x:c r="D664" s="970" t="s">
        <x:v>7729</x:v>
      </x:c>
      <x:c r="E664" s="970" t="s">
        <x:v>433</x:v>
      </x:c>
      <x:c r="F664" s="970" t="s">
        <x:v>6085</x:v>
      </x:c>
      <x:c r="G664" s="1074" t="s">
        <x:v>7324</x:v>
      </x:c>
      <x:c r="H664" s="808" t="s">
        <x:v>8829</x:v>
      </x:c>
      <x:c r="I664" s="469" t="s">
        <x:v>5008</x:v>
      </x:c>
      <x:c r="J664" s="809">
        <x:v>81</x:v>
      </x:c>
      <x:c r="K664" s="554" t="s">
        <x:v>434</x:v>
      </x:c>
    </x:row>
    <x:row r="665" spans="1:11">
      <x:c r="A665" s="1071">
        <x:v>0.76388888888888884</x:v>
      </x:c>
      <x:c r="B665" s="971">
        <x:v>612445</x:v>
      </x:c>
      <x:c r="C665" s="972" t="s">
        <x:v>6314</x:v>
      </x:c>
      <x:c r="D665" s="972" t="s">
        <x:v>7751</x:v>
      </x:c>
      <x:c r="E665" s="972" t="s">
        <x:v>2935</x:v>
      </x:c>
      <x:c r="F665" s="972" t="s">
        <x:v>8534</x:v>
      </x:c>
      <x:c r="G665" s="808" t="s">
        <x:v>3073</x:v>
      </x:c>
      <x:c r="H665" s="808" t="s">
        <x:v>5752</x:v>
      </x:c>
      <x:c r="I665" s="469" t="s">
        <x:v>5008</x:v>
      </x:c>
      <x:c r="J665" s="809">
        <x:v>190</x:v>
      </x:c>
      <x:c r="K665" s="554" t="s">
        <x:v>7724</x:v>
      </x:c>
    </x:row>
    <x:row r="666" spans="1:11" s="100" customFormat="1">
      <x:c r="A666" s="1071">
        <x:v>0.7680555555555556</x:v>
      </x:c>
      <x:c r="B666" s="972" t="s">
        <x:v>2905</x:v>
      </x:c>
      <x:c r="C666" s="972" t="s">
        <x:v>5507</x:v>
      </x:c>
      <x:c r="D666" s="972" t="s">
        <x:v>7751</x:v>
      </x:c>
      <x:c r="E666" s="972" t="s">
        <x:v>5033</x:v>
      </x:c>
      <x:c r="F666" s="972" t="s">
        <x:v>1339</x:v>
      </x:c>
      <x:c r="G666" s="808" t="s">
        <x:v>3123</x:v>
      </x:c>
      <x:c r="H666" s="808" t="s">
        <x:v>2106</x:v>
      </x:c>
      <x:c r="I666" s="469" t="s">
        <x:v>5014</x:v>
      </x:c>
      <x:c r="J666" s="809">
        <x:v>693</x:v>
      </x:c>
      <x:c r="K666" s="554" t="s">
        <x:v>434</x:v>
      </x:c>
    </x:row>
    <x:row r="667" spans="1:11">
      <x:c r="A667" s="1071">
        <x:v>0.77569444444444446</x:v>
      </x:c>
      <x:c r="B667" s="969">
        <x:v>612447</x:v>
      </x:c>
      <x:c r="C667" s="970" t="s">
        <x:v>5507</x:v>
      </x:c>
      <x:c r="D667" s="970" t="s">
        <x:v>7751</x:v>
      </x:c>
      <x:c r="E667" s="970" t="s">
        <x:v>2935</x:v>
      </x:c>
      <x:c r="F667" s="970" t="s">
        <x:v>7910</x:v>
      </x:c>
      <x:c r="G667" s="808" t="s">
        <x:v>2877</x:v>
      </x:c>
      <x:c r="H667" s="808" t="s">
        <x:v>2214</x:v>
      </x:c>
      <x:c r="I667" s="469" t="s">
        <x:v>5008</x:v>
      </x:c>
      <x:c r="J667" s="809">
        <x:v>290</x:v>
      </x:c>
      <x:c r="K667" s="554" t="s">
        <x:v>7724</x:v>
      </x:c>
    </x:row>
    <x:row r="668" spans="1:11">
      <x:c r="A668" s="1071">
        <x:v>0.79722222222222228</x:v>
      </x:c>
      <x:c r="B668" s="969">
        <x:v>612448</x:v>
      </x:c>
      <x:c r="C668" s="970" t="s">
        <x:v>6314</x:v>
      </x:c>
      <x:c r="D668" s="970" t="s">
        <x:v>7751</x:v>
      </x:c>
      <x:c r="E668" s="970" t="s">
        <x:v>2935</x:v>
      </x:c>
      <x:c r="F668" s="970" t="s">
        <x:v>7912</x:v>
      </x:c>
      <x:c r="G668" s="808" t="s">
        <x:v>4995</x:v>
      </x:c>
      <x:c r="H668" s="808" t="s">
        <x:v>1958</x:v>
      </x:c>
      <x:c r="I668" s="469" t="s">
        <x:v>5008</x:v>
      </x:c>
      <x:c r="J668" s="809">
        <x:v>99</x:v>
      </x:c>
      <x:c r="K668" s="554" t="s">
        <x:v>434</x:v>
      </x:c>
    </x:row>
    <x:row r="669" spans="1:11">
      <x:c r="A669" s="1071">
        <x:v>0.81458333333333333</x:v>
      </x:c>
      <x:c r="B669" s="971">
        <x:v>612449</x:v>
      </x:c>
      <x:c r="C669" s="972" t="s">
        <x:v>6314</x:v>
      </x:c>
      <x:c r="D669" s="972" t="s">
        <x:v>7729</x:v>
      </x:c>
      <x:c r="E669" s="972" t="s">
        <x:v>2935</x:v>
      </x:c>
      <x:c r="F669" s="972" t="s">
        <x:v>1109</x:v>
      </x:c>
      <x:c r="G669" s="1074" t="s">
        <x:v>7454</x:v>
      </x:c>
      <x:c r="H669" s="808" t="s">
        <x:v>8997</x:v>
      </x:c>
      <x:c r="I669" s="469" t="s">
        <x:v>5008</x:v>
      </x:c>
      <x:c r="J669" s="809">
        <x:v>490</x:v>
      </x:c>
      <x:c r="K669" s="554" t="s">
        <x:v>7724</x:v>
      </x:c>
    </x:row>
    <x:row r="670" spans="1:11" ht="16.75">
      <x:c r="A670" s="1072">
        <x:v>0.97013888888888888</x:v>
      </x:c>
      <x:c r="B670" s="974" t="s">
        <x:v>2880</x:v>
      </x:c>
      <x:c r="C670" s="974" t="s">
        <x:v>6314</x:v>
      </x:c>
      <x:c r="D670" s="974" t="s">
        <x:v>7752</x:v>
      </x:c>
      <x:c r="E670" s="974" t="s">
        <x:v>2935</x:v>
      </x:c>
      <x:c r="F670" s="974" t="s">
        <x:v>5339</x:v>
      </x:c>
      <x:c r="G670" s="818" t="s">
        <x:v>7382</x:v>
      </x:c>
      <x:c r="H670" s="818" t="s">
        <x:v>8436</x:v>
      </x:c>
      <x:c r="I670" s="724" t="s">
        <x:v>2976</x:v>
      </x:c>
      <x:c r="J670" s="819">
        <x:v>135</x:v>
      </x:c>
      <x:c r="K670" s="556" t="s">
        <x:v>434</x:v>
      </x:c>
    </x:row>
    <x:row r="671" spans="1:11" ht="16.75">
      <x:c r="A671" s="966" t="s">
        <x:v>3610</x:v>
      </x:c>
      <x:c r="B671" s="967">
        <x:v>612451</x:v>
      </x:c>
      <x:c r="C671" s="968" t="s">
        <x:v>6314</x:v>
      </x:c>
      <x:c r="D671" s="968" t="s">
        <x:v>7751</x:v>
      </x:c>
      <x:c r="E671" s="968" t="s">
        <x:v>2935</x:v>
      </x:c>
      <x:c r="F671" s="968" t="s">
        <x:v>8069</x:v>
      </x:c>
      <x:c r="G671" s="1066" t="s">
        <x:v>7766</x:v>
      </x:c>
      <x:c r="H671" s="1066" t="s">
        <x:v>7766</x:v>
      </x:c>
      <x:c r="I671" s="719" t="s">
        <x:v>5008</x:v>
      </x:c>
      <x:c r="J671" s="805">
        <x:v>260</x:v>
      </x:c>
      <x:c r="K671" s="551" t="s">
        <x:v>7724</x:v>
      </x:c>
    </x:row>
    <x:row r="672" spans="1:11">
      <x:c r="A672" s="1071">
        <x:v>0.52708333333333335</x:v>
      </x:c>
      <x:c r="B672" s="969">
        <x:v>612452</x:v>
      </x:c>
      <x:c r="C672" s="970" t="s">
        <x:v>6314</x:v>
      </x:c>
      <x:c r="D672" s="970" t="s">
        <x:v>7752</x:v>
      </x:c>
      <x:c r="E672" s="970" t="s">
        <x:v>433</x:v>
      </x:c>
      <x:c r="F672" s="970" t="s">
        <x:v>1544</x:v>
      </x:c>
      <x:c r="G672" s="808" t="s">
        <x:v>7185</x:v>
      </x:c>
      <x:c r="H672" s="808" t="s">
        <x:v>8367</x:v>
      </x:c>
      <x:c r="I672" s="469" t="s">
        <x:v>5008</x:v>
      </x:c>
      <x:c r="J672" s="809">
        <x:v>120</x:v>
      </x:c>
      <x:c r="K672" s="554" t="s">
        <x:v>7724</x:v>
      </x:c>
    </x:row>
    <x:row r="673" spans="1:11">
      <x:c r="A673" s="1071">
        <x:v>0.55138888888888893</x:v>
      </x:c>
      <x:c r="B673" s="971">
        <x:v>612453</x:v>
      </x:c>
      <x:c r="C673" s="972" t="s">
        <x:v>6314</x:v>
      </x:c>
      <x:c r="D673" s="972" t="s">
        <x:v>7703</x:v>
      </x:c>
      <x:c r="E673" s="972" t="s">
        <x:v>433</x:v>
      </x:c>
      <x:c r="F673" s="972" t="s">
        <x:v>3230</x:v>
      </x:c>
      <x:c r="G673" s="1003" t="s">
        <x:v>7766</x:v>
      </x:c>
      <x:c r="H673" s="1003" t="s">
        <x:v>7766</x:v>
      </x:c>
      <x:c r="I673" s="469" t="s">
        <x:v>5008</x:v>
      </x:c>
      <x:c r="J673" s="809">
        <x:v>162</x:v>
      </x:c>
      <x:c r="K673" s="554" t="s">
        <x:v>434</x:v>
      </x:c>
    </x:row>
    <x:row r="674" spans="1:11">
      <x:c r="A674" s="1071">
        <x:v>0.6381944444444444</x:v>
      </x:c>
      <x:c r="B674" s="970" t="s">
        <x:v>7054</x:v>
      </x:c>
      <x:c r="C674" s="970" t="s">
        <x:v>5507</x:v>
      </x:c>
      <x:c r="D674" s="970" t="s">
        <x:v>7729</x:v>
      </x:c>
      <x:c r="E674" s="970" t="s">
        <x:v>2935</x:v>
      </x:c>
      <x:c r="F674" s="970" t="s">
        <x:v>8762</x:v>
      </x:c>
      <x:c r="G674" s="808" t="s">
        <x:v>2264</x:v>
      </x:c>
      <x:c r="H674" s="808" t="s">
        <x:v>8480</x:v>
      </x:c>
      <x:c r="I674" s="469" t="s">
        <x:v>2976</x:v>
      </x:c>
      <x:c r="J674" s="809">
        <x:v>720</x:v>
      </x:c>
      <x:c r="K674" s="554" t="s">
        <x:v>434</x:v>
      </x:c>
    </x:row>
    <x:row r="675" spans="1:11">
      <x:c r="A675" s="1071">
        <x:v>0.64444444444444449</x:v>
      </x:c>
      <x:c r="B675" s="972" t="s">
        <x:v>3111</x:v>
      </x:c>
      <x:c r="C675" s="972" t="s">
        <x:v>6314</x:v>
      </x:c>
      <x:c r="D675" s="972" t="s">
        <x:v>7729</x:v>
      </x:c>
      <x:c r="E675" s="972" t="s">
        <x:v>433</x:v>
      </x:c>
      <x:c r="F675" s="972" t="s">
        <x:v>8762</x:v>
      </x:c>
      <x:c r="G675" s="808" t="s">
        <x:v>2664</x:v>
      </x:c>
      <x:c r="H675" s="808" t="s">
        <x:v>4419</x:v>
      </x:c>
      <x:c r="I675" s="469" t="s">
        <x:v>2976</x:v>
      </x:c>
      <x:c r="J675" s="809">
        <x:v>180</x:v>
      </x:c>
      <x:c r="K675" s="554" t="s">
        <x:v>7724</x:v>
      </x:c>
    </x:row>
    <x:row r="676" spans="1:11">
      <x:c r="A676" s="1071">
        <x:v>0.71250000000000002</x:v>
      </x:c>
      <x:c r="B676" s="970" t="s">
        <x:v>7335</x:v>
      </x:c>
      <x:c r="C676" s="970" t="s">
        <x:v>5507</x:v>
      </x:c>
      <x:c r="D676" s="970" t="s">
        <x:v>7751</x:v>
      </x:c>
      <x:c r="E676" s="970" t="s">
        <x:v>5033</x:v>
      </x:c>
      <x:c r="F676" s="970" t="s">
        <x:v>2387</x:v>
      </x:c>
      <x:c r="G676" s="808" t="s">
        <x:v>4975</x:v>
      </x:c>
      <x:c r="H676" s="808" t="s">
        <x:v>4170</x:v>
      </x:c>
      <x:c r="I676" s="469" t="s">
        <x:v>5014</x:v>
      </x:c>
      <x:c r="J676" s="809">
        <x:v>330</x:v>
      </x:c>
      <x:c r="K676" s="554" t="s">
        <x:v>7724</x:v>
      </x:c>
    </x:row>
    <x:row r="677" spans="1:11">
      <x:c r="A677" s="1071">
        <x:v>0.7368055555555556</x:v>
      </x:c>
      <x:c r="B677" s="971">
        <x:v>612457</x:v>
      </x:c>
      <x:c r="C677" s="972" t="s">
        <x:v>5507</x:v>
      </x:c>
      <x:c r="D677" s="972" t="s">
        <x:v>7751</x:v>
      </x:c>
      <x:c r="E677" s="972" t="s">
        <x:v>2935</x:v>
      </x:c>
      <x:c r="F677" s="972" t="s">
        <x:v>7885</x:v>
      </x:c>
      <x:c r="G677" s="808" t="s">
        <x:v>2919</x:v>
      </x:c>
      <x:c r="H677" s="808" t="s">
        <x:v>8480</x:v>
      </x:c>
      <x:c r="I677" s="469" t="s">
        <x:v>5008</x:v>
      </x:c>
      <x:c r="J677" s="809">
        <x:v>240</x:v>
      </x:c>
      <x:c r="K677" s="554" t="s">
        <x:v>434</x:v>
      </x:c>
    </x:row>
    <x:row r="678" spans="1:11" s="100" customFormat="1">
      <x:c r="A678" s="1071">
        <x:v>0.7416666666666667</x:v>
      </x:c>
      <x:c r="B678" s="971">
        <x:v>12458</x:v>
      </x:c>
      <x:c r="C678" s="972"/>
      <x:c r="D678" s="972"/>
      <x:c r="E678" s="972"/>
      <x:c r="F678" s="972"/>
      <x:c r="G678" s="808" t="s">
        <x:v>2650</x:v>
      </x:c>
      <x:c r="H678" s="808" t="s">
        <x:v>5942</x:v>
      </x:c>
      <x:c r="I678" s="469" t="s">
        <x:v>5014</x:v>
      </x:c>
      <x:c r="J678" s="809">
        <x:v>340</x:v>
      </x:c>
      <x:c r="K678" s="554" t="s">
        <x:v>434</x:v>
      </x:c>
    </x:row>
    <x:row r="679" spans="1:11">
      <x:c r="A679" s="1071">
        <x:v>0.75138888888888888</x:v>
      </x:c>
      <x:c r="B679" s="969">
        <x:v>612459</x:v>
      </x:c>
      <x:c r="C679" s="970" t="s">
        <x:v>6314</x:v>
      </x:c>
      <x:c r="D679" s="970" t="s">
        <x:v>7752</x:v>
      </x:c>
      <x:c r="E679" s="970" t="s">
        <x:v>433</x:v>
      </x:c>
      <x:c r="F679" s="970" t="s">
        <x:v>5571</x:v>
      </x:c>
      <x:c r="G679" s="808" t="s">
        <x:v>4862</x:v>
      </x:c>
      <x:c r="H679" s="808" t="s">
        <x:v>2311</x:v>
      </x:c>
      <x:c r="I679" s="469" t="s">
        <x:v>5008</x:v>
      </x:c>
      <x:c r="J679" s="809">
        <x:v>420</x:v>
      </x:c>
      <x:c r="K679" s="554" t="s">
        <x:v>434</x:v>
      </x:c>
    </x:row>
    <x:row r="680" spans="1:11">
      <x:c r="A680" s="1071">
        <x:v>0.75624999999999998</x:v>
      </x:c>
      <x:c r="B680" s="971">
        <x:v>612460</x:v>
      </x:c>
      <x:c r="C680" s="972" t="s">
        <x:v>5507</x:v>
      </x:c>
      <x:c r="D680" s="972" t="s">
        <x:v>7752</x:v>
      </x:c>
      <x:c r="E680" s="972" t="s">
        <x:v>2935</x:v>
      </x:c>
      <x:c r="F680" s="972" t="s">
        <x:v>983</x:v>
      </x:c>
      <x:c r="G680" s="808" t="s">
        <x:v>3109</x:v>
      </x:c>
      <x:c r="H680" s="808" t="s">
        <x:v>2252</x:v>
      </x:c>
      <x:c r="I680" s="469" t="s">
        <x:v>5008</x:v>
      </x:c>
      <x:c r="J680" s="809">
        <x:v>396</x:v>
      </x:c>
      <x:c r="K680" s="554" t="s">
        <x:v>434</x:v>
      </x:c>
    </x:row>
    <x:row r="681" spans="1:11">
      <x:c r="A681" s="1071">
        <x:v>0.7583333333333333</x:v>
      </x:c>
      <x:c r="B681" s="970" t="s">
        <x:v>7221</x:v>
      </x:c>
      <x:c r="C681" s="970" t="s">
        <x:v>6314</x:v>
      </x:c>
      <x:c r="D681" s="970" t="s">
        <x:v>7729</x:v>
      </x:c>
      <x:c r="E681" s="970" t="s">
        <x:v>433</x:v>
      </x:c>
      <x:c r="F681" s="970" t="s">
        <x:v>7957</x:v>
      </x:c>
      <x:c r="G681" s="808" t="s">
        <x:v>3109</x:v>
      </x:c>
      <x:c r="H681" s="808" t="s">
        <x:v>2252</x:v>
      </x:c>
      <x:c r="I681" s="469" t="s">
        <x:v>2976</x:v>
      </x:c>
      <x:c r="J681" s="809">
        <x:v>580</x:v>
      </x:c>
      <x:c r="K681" s="554" t="s">
        <x:v>434</x:v>
      </x:c>
    </x:row>
    <x:row r="682" spans="1:11" s="100" customFormat="1">
      <x:c r="A682" s="1071">
        <x:v>0.79374999999999996</x:v>
      </x:c>
      <x:c r="B682" s="970" t="s">
        <x:v>4859</x:v>
      </x:c>
      <x:c r="C682" s="970" t="s">
        <x:v>6314</x:v>
      </x:c>
      <x:c r="D682" s="970" t="s">
        <x:v>7752</x:v>
      </x:c>
      <x:c r="E682" s="970" t="s">
        <x:v>5033</x:v>
      </x:c>
      <x:c r="F682" s="970" t="s">
        <x:v>1250</x:v>
      </x:c>
      <x:c r="G682" s="808" t="s">
        <x:v>3032</x:v>
      </x:c>
      <x:c r="H682" s="808" t="s">
        <x:v>5668</x:v>
      </x:c>
      <x:c r="I682" s="469" t="s">
        <x:v>5014</x:v>
      </x:c>
      <x:c r="J682" s="809">
        <x:v>279</x:v>
      </x:c>
      <x:c r="K682" s="554" t="s">
        <x:v>434</x:v>
      </x:c>
    </x:row>
    <x:row r="683" spans="1:11">
      <x:c r="A683" s="1071">
        <x:v>0.79374999999999996</x:v>
      </x:c>
      <x:c r="B683" s="971">
        <x:v>612463</x:v>
      </x:c>
      <x:c r="C683" s="972" t="s">
        <x:v>5507</x:v>
      </x:c>
      <x:c r="D683" s="972" t="s">
        <x:v>7703</x:v>
      </x:c>
      <x:c r="E683" s="972" t="s">
        <x:v>2935</x:v>
      </x:c>
      <x:c r="F683" s="972" t="s">
        <x:v>3231</x:v>
      </x:c>
      <x:c r="G683" s="808" t="s">
        <x:v>3032</x:v>
      </x:c>
      <x:c r="H683" s="808" t="s">
        <x:v>5668</x:v>
      </x:c>
      <x:c r="I683" s="469" t="s">
        <x:v>5008</x:v>
      </x:c>
      <x:c r="J683" s="809">
        <x:v>135</x:v>
      </x:c>
      <x:c r="K683" s="554" t="s">
        <x:v>434</x:v>
      </x:c>
    </x:row>
    <x:row r="684" spans="1:11">
      <x:c r="A684" s="810">
        <x:v>0.8618055555555556</x:v>
      </x:c>
      <x:c r="B684" s="972" t="s">
        <x:v>7254</x:v>
      </x:c>
      <x:c r="C684" s="972" t="s">
        <x:v>6314</x:v>
      </x:c>
      <x:c r="D684" s="972" t="s">
        <x:v>7752</x:v>
      </x:c>
      <x:c r="E684" s="972" t="s">
        <x:v>5033</x:v>
      </x:c>
      <x:c r="F684" s="972" t="s">
        <x:v>7851</x:v>
      </x:c>
      <x:c r="G684" s="808" t="s">
        <x:v>2629</x:v>
      </x:c>
      <x:c r="H684" s="808" t="s">
        <x:v>4241</x:v>
      </x:c>
      <x:c r="I684" s="469" t="s">
        <x:v>2976</x:v>
      </x:c>
      <x:c r="J684" s="809">
        <x:v>486</x:v>
      </x:c>
      <x:c r="K684" s="554" t="s">
        <x:v>434</x:v>
      </x:c>
    </x:row>
    <x:row r="685" spans="1:11">
      <x:c r="A685" s="1071">
        <x:v>0.8833333333333333</x:v>
      </x:c>
      <x:c r="B685" s="970" t="s">
        <x:v>7173</x:v>
      </x:c>
      <x:c r="C685" s="970" t="s">
        <x:v>6314</x:v>
      </x:c>
      <x:c r="D685" s="970" t="s">
        <x:v>7752</x:v>
      </x:c>
      <x:c r="E685" s="970" t="s">
        <x:v>2935</x:v>
      </x:c>
      <x:c r="F685" s="970" t="s">
        <x:v>8762</x:v>
      </x:c>
      <x:c r="G685" s="808" t="s">
        <x:v>6995</x:v>
      </x:c>
      <x:c r="H685" s="808" t="s">
        <x:v>8961</x:v>
      </x:c>
      <x:c r="I685" s="469" t="s">
        <x:v>2976</x:v>
      </x:c>
      <x:c r="J685" s="809">
        <x:v>252</x:v>
      </x:c>
      <x:c r="K685" s="554" t="s">
        <x:v>434</x:v>
      </x:c>
    </x:row>
    <x:row r="686" spans="1:11">
      <x:c r="A686" s="1071">
        <x:v>0.93402777777777779</x:v>
      </x:c>
      <x:c r="B686" s="972" t="s">
        <x:v>7108</x:v>
      </x:c>
      <x:c r="C686" s="972" t="s">
        <x:v>6314</x:v>
      </x:c>
      <x:c r="D686" s="972" t="s">
        <x:v>7752</x:v>
      </x:c>
      <x:c r="E686" s="972" t="s">
        <x:v>2935</x:v>
      </x:c>
      <x:c r="F686" s="972" t="s">
        <x:v>1328</x:v>
      </x:c>
      <x:c r="G686" s="808" t="s">
        <x:v>1870</x:v>
      </x:c>
      <x:c r="H686" s="808" t="s">
        <x:v>1767</x:v>
      </x:c>
      <x:c r="I686" s="469" t="s">
        <x:v>2976</x:v>
      </x:c>
      <x:c r="J686" s="809">
        <x:v>500</x:v>
      </x:c>
      <x:c r="K686" s="554" t="s">
        <x:v>434</x:v>
      </x:c>
    </x:row>
    <x:row r="687" spans="1:11" ht="16.75">
      <x:c r="A687" s="1072">
        <x:v>0.96875</x:v>
      </x:c>
      <x:c r="B687" s="974" t="s">
        <x:v>7064</x:v>
      </x:c>
      <x:c r="C687" s="974" t="s">
        <x:v>6314</x:v>
      </x:c>
      <x:c r="D687" s="974" t="s">
        <x:v>7751</x:v>
      </x:c>
      <x:c r="E687" s="974" t="s">
        <x:v>433</x:v>
      </x:c>
      <x:c r="F687" s="974" t="s">
        <x:v>6352</x:v>
      </x:c>
      <x:c r="G687" s="1063" t="s">
        <x:v>7766</x:v>
      </x:c>
      <x:c r="H687" s="1063" t="s">
        <x:v>7766</x:v>
      </x:c>
      <x:c r="I687" s="724" t="s">
        <x:v>2976</x:v>
      </x:c>
      <x:c r="J687" s="819">
        <x:v>189</x:v>
      </x:c>
      <x:c r="K687" s="556" t="s">
        <x:v>434</x:v>
      </x:c>
    </x:row>
    <x:row r="688" spans="1:11" ht="16.75">
      <x:c r="A688" s="966" t="s">
        <x:v>5289</x:v>
      </x:c>
      <x:c r="B688" s="968" t="s">
        <x:v>2662</x:v>
      </x:c>
      <x:c r="C688" s="968" t="s">
        <x:v>5507</x:v>
      </x:c>
      <x:c r="D688" s="968" t="s">
        <x:v>7729</x:v>
      </x:c>
      <x:c r="E688" s="968" t="s">
        <x:v>2935</x:v>
      </x:c>
      <x:c r="F688" s="968" t="s">
        <x:v>1430</x:v>
      </x:c>
      <x:c r="G688" s="804" t="s">
        <x:v>7763</x:v>
      </x:c>
      <x:c r="H688" s="804" t="s">
        <x:v>5914</x:v>
      </x:c>
      <x:c r="I688" s="719" t="s">
        <x:v>2976</x:v>
      </x:c>
      <x:c r="J688" s="805">
        <x:v>148</x:v>
      </x:c>
      <x:c r="K688" s="551" t="s">
        <x:v>434</x:v>
      </x:c>
    </x:row>
    <x:row r="689" spans="1:11">
      <x:c r="A689" s="1071">
        <x:v>0.63541666666666663</x:v>
      </x:c>
      <x:c r="B689" s="970" t="s">
        <x:v>7235</x:v>
      </x:c>
      <x:c r="C689" s="970" t="s">
        <x:v>6314</x:v>
      </x:c>
      <x:c r="D689" s="970" t="s">
        <x:v>7729</x:v>
      </x:c>
      <x:c r="E689" s="970" t="s">
        <x:v>433</x:v>
      </x:c>
      <x:c r="F689" s="970" t="s">
        <x:v>1534</x:v>
      </x:c>
      <x:c r="G689" s="1003" t="s">
        <x:v>7766</x:v>
      </x:c>
      <x:c r="H689" s="1003" t="s">
        <x:v>7766</x:v>
      </x:c>
      <x:c r="I689" s="469" t="s">
        <x:v>2976</x:v>
      </x:c>
      <x:c r="J689" s="809">
        <x:v>144</x:v>
      </x:c>
      <x:c r="K689" s="554" t="s">
        <x:v>434</x:v>
      </x:c>
    </x:row>
    <x:row r="690" spans="1:11">
      <x:c r="A690" s="1071">
        <x:v>0.6645833333333333</x:v>
      </x:c>
      <x:c r="B690" s="972" t="s">
        <x:v>2986</x:v>
      </x:c>
      <x:c r="C690" s="972" t="s">
        <x:v>5507</x:v>
      </x:c>
      <x:c r="D690" s="972" t="s">
        <x:v>7751</x:v>
      </x:c>
      <x:c r="E690" s="972" t="s">
        <x:v>2935</x:v>
      </x:c>
      <x:c r="F690" s="972" t="s">
        <x:v>8762</x:v>
      </x:c>
      <x:c r="G690" s="808" t="s">
        <x:v>2989</x:v>
      </x:c>
      <x:c r="H690" s="808" t="s">
        <x:v>2156</x:v>
      </x:c>
      <x:c r="I690" s="469" t="s">
        <x:v>2976</x:v>
      </x:c>
      <x:c r="J690" s="809">
        <x:v>80</x:v>
      </x:c>
      <x:c r="K690" s="554" t="s">
        <x:v>7724</x:v>
      </x:c>
    </x:row>
    <x:row r="691" spans="1:11">
      <x:c r="A691" s="1071">
        <x:v>0.70277777777777772</x:v>
      </x:c>
      <x:c r="B691" s="970" t="s">
        <x:v>7269</x:v>
      </x:c>
      <x:c r="C691" s="970" t="s">
        <x:v>6314</x:v>
      </x:c>
      <x:c r="D691" s="970" t="s">
        <x:v>7729</x:v>
      </x:c>
      <x:c r="E691" s="970" t="s">
        <x:v>2935</x:v>
      </x:c>
      <x:c r="F691" s="970" t="s">
        <x:v>7858</x:v>
      </x:c>
      <x:c r="G691" s="808" t="s">
        <x:v>3123</x:v>
      </x:c>
      <x:c r="H691" s="808" t="s">
        <x:v>2123</x:v>
      </x:c>
      <x:c r="I691" s="469" t="s">
        <x:v>2976</x:v>
      </x:c>
      <x:c r="J691" s="809">
        <x:v>396</x:v>
      </x:c>
      <x:c r="K691" s="554" t="s">
        <x:v>434</x:v>
      </x:c>
    </x:row>
    <x:row r="692" spans="1:11">
      <x:c r="A692" s="1071">
        <x:v>0.71736111111111112</x:v>
      </x:c>
      <x:c r="B692" s="971">
        <x:v>612472</x:v>
      </x:c>
      <x:c r="C692" s="972" t="s">
        <x:v>6314</x:v>
      </x:c>
      <x:c r="D692" s="972" t="s">
        <x:v>7751</x:v>
      </x:c>
      <x:c r="E692" s="972" t="s">
        <x:v>2935</x:v>
      </x:c>
      <x:c r="F692" s="972" t="s">
        <x:v>7910</x:v>
      </x:c>
      <x:c r="G692" s="808" t="s">
        <x:v>7036</x:v>
      </x:c>
      <x:c r="H692" s="808" t="s">
        <x:v>8342</x:v>
      </x:c>
      <x:c r="I692" s="469" t="s">
        <x:v>5008</x:v>
      </x:c>
      <x:c r="J692" s="809">
        <x:v>198</x:v>
      </x:c>
      <x:c r="K692" s="554" t="s">
        <x:v>434</x:v>
      </x:c>
    </x:row>
    <x:row r="693" spans="1:11">
      <x:c r="A693" s="1071">
        <x:v>0.73263888888888884</x:v>
      </x:c>
      <x:c r="B693" s="970" t="s">
        <x:v>7165</x:v>
      </x:c>
      <x:c r="C693" s="970" t="s">
        <x:v>6314</x:v>
      </x:c>
      <x:c r="D693" s="970" t="s">
        <x:v>7729</x:v>
      </x:c>
      <x:c r="E693" s="970" t="s">
        <x:v>5987</x:v>
      </x:c>
      <x:c r="F693" s="970" t="s">
        <x:v>1042</x:v>
      </x:c>
      <x:c r="G693" s="1003" t="s">
        <x:v>7766</x:v>
      </x:c>
      <x:c r="H693" s="1003" t="s">
        <x:v>7766</x:v>
      </x:c>
      <x:c r="I693" s="469" t="s">
        <x:v>2976</x:v>
      </x:c>
      <x:c r="J693" s="809">
        <x:v>729</x:v>
      </x:c>
      <x:c r="K693" s="554" t="s">
        <x:v>434</x:v>
      </x:c>
    </x:row>
    <x:row r="694" spans="1:11">
      <x:c r="A694" s="1071">
        <x:v>0.74861111111111112</x:v>
      </x:c>
      <x:c r="B694" s="972" t="s">
        <x:v>7237</x:v>
      </x:c>
      <x:c r="C694" s="972" t="s">
        <x:v>6314</x:v>
      </x:c>
      <x:c r="D694" s="972" t="s">
        <x:v>7729</x:v>
      </x:c>
      <x:c r="E694" s="972" t="s">
        <x:v>4903</x:v>
      </x:c>
      <x:c r="F694" s="972" t="s">
        <x:v>8548</x:v>
      </x:c>
      <x:c r="G694" s="808" t="s">
        <x:v>4237</x:v>
      </x:c>
      <x:c r="H694" s="808" t="s">
        <x:v>9134</x:v>
      </x:c>
      <x:c r="I694" s="469" t="s">
        <x:v>2976</x:v>
      </x:c>
      <x:c r="J694" s="809">
        <x:v>135</x:v>
      </x:c>
      <x:c r="K694" s="554" t="s">
        <x:v>434</x:v>
      </x:c>
    </x:row>
    <x:row r="695" spans="1:11">
      <x:c r="A695" s="1071">
        <x:v>0.77777777777777779</x:v>
      </x:c>
      <x:c r="B695" s="970" t="s">
        <x:v>3061</x:v>
      </x:c>
      <x:c r="C695" s="970" t="s">
        <x:v>6314</x:v>
      </x:c>
      <x:c r="D695" s="970" t="s">
        <x:v>7703</x:v>
      </x:c>
      <x:c r="E695" s="970" t="s">
        <x:v>4903</x:v>
      </x:c>
      <x:c r="F695" s="970" t="s">
        <x:v>550</x:v>
      </x:c>
      <x:c r="G695" s="808" t="s">
        <x:v>7288</x:v>
      </x:c>
      <x:c r="H695" s="808" t="s">
        <x:v>8350</x:v>
      </x:c>
      <x:c r="I695" s="469" t="s">
        <x:v>5014</x:v>
      </x:c>
      <x:c r="J695" s="809">
        <x:v>171</x:v>
      </x:c>
      <x:c r="K695" s="554" t="s">
        <x:v>434</x:v>
      </x:c>
    </x:row>
    <x:row r="696" spans="1:11" s="100" customFormat="1">
      <x:c r="A696" s="1071">
        <x:v>0.80208333333333337</x:v>
      </x:c>
      <x:c r="B696" s="970" t="s">
        <x:v>3120</x:v>
      </x:c>
      <x:c r="C696" s="970" t="s">
        <x:v>6314</x:v>
      </x:c>
      <x:c r="D696" s="970" t="s">
        <x:v>7729</x:v>
      </x:c>
      <x:c r="E696" s="970" t="s">
        <x:v>5033</x:v>
      </x:c>
      <x:c r="F696" s="970" t="s">
        <x:v>772</x:v>
      </x:c>
      <x:c r="G696" s="808" t="s">
        <x:v>7337</x:v>
      </x:c>
      <x:c r="H696" s="808" t="s">
        <x:v>8134</x:v>
      </x:c>
      <x:c r="I696" s="469" t="s">
        <x:v>5014</x:v>
      </x:c>
      <x:c r="J696" s="809">
        <x:v>180</x:v>
      </x:c>
      <x:c r="K696" s="554" t="s">
        <x:v>434</x:v>
      </x:c>
    </x:row>
    <x:row r="697" spans="1:11">
      <x:c r="A697" s="1071">
        <x:v>0.80625000000000002</x:v>
      </x:c>
      <x:c r="B697" s="971">
        <x:v>612477</x:v>
      </x:c>
      <x:c r="C697" s="972" t="s">
        <x:v>5507</x:v>
      </x:c>
      <x:c r="D697" s="972" t="s">
        <x:v>7729</x:v>
      </x:c>
      <x:c r="E697" s="972" t="s">
        <x:v>2935</x:v>
      </x:c>
      <x:c r="F697" s="972" t="s">
        <x:v>6079</x:v>
      </x:c>
      <x:c r="G697" s="808" t="s">
        <x:v>7337</x:v>
      </x:c>
      <x:c r="H697" s="808" t="s">
        <x:v>8134</x:v>
      </x:c>
      <x:c r="I697" s="469" t="s">
        <x:v>5008</x:v>
      </x:c>
      <x:c r="J697" s="809">
        <x:v>297</x:v>
      </x:c>
      <x:c r="K697" s="554" t="s">
        <x:v>434</x:v>
      </x:c>
    </x:row>
    <x:row r="698" spans="1:11">
      <x:c r="A698" s="1071">
        <x:v>0.82847222222222228</x:v>
      </x:c>
      <x:c r="B698" s="1078">
        <x:v>12478</x:v>
      </x:c>
      <x:c r="C698" s="809"/>
      <x:c r="D698" s="809"/>
      <x:c r="E698" s="809"/>
      <x:c r="F698" s="809"/>
      <x:c r="G698" s="1003" t="s">
        <x:v>7766</x:v>
      </x:c>
      <x:c r="H698" s="1003" t="s">
        <x:v>7766</x:v>
      </x:c>
      <x:c r="I698" s="469" t="s">
        <x:v>5014</x:v>
      </x:c>
      <x:c r="J698" s="809">
        <x:v>180</x:v>
      </x:c>
      <x:c r="K698" s="554" t="s">
        <x:v>7724</x:v>
      </x:c>
    </x:row>
    <x:row r="699" spans="1:11">
      <x:c r="A699" s="1071">
        <x:v>0.82916666666666672</x:v>
      </x:c>
      <x:c r="B699" s="971">
        <x:v>612479</x:v>
      </x:c>
      <x:c r="C699" s="972" t="s">
        <x:v>6314</x:v>
      </x:c>
      <x:c r="D699" s="972" t="s">
        <x:v>7752</x:v>
      </x:c>
      <x:c r="E699" s="972" t="s">
        <x:v>2935</x:v>
      </x:c>
      <x:c r="F699" s="972" t="s">
        <x:v>417</x:v>
      </x:c>
      <x:c r="G699" s="808" t="s">
        <x:v>3123</x:v>
      </x:c>
      <x:c r="H699" s="808" t="s">
        <x:v>6016</x:v>
      </x:c>
      <x:c r="I699" s="469" t="s">
        <x:v>5008</x:v>
      </x:c>
      <x:c r="J699" s="809">
        <x:v>180</x:v>
      </x:c>
      <x:c r="K699" s="554" t="s">
        <x:v>7724</x:v>
      </x:c>
    </x:row>
    <x:row r="700" spans="1:11">
      <x:c r="A700" s="1071">
        <x:v>0.83680555555555558</x:v>
      </x:c>
      <x:c r="B700" s="969">
        <x:v>612480</x:v>
      </x:c>
      <x:c r="C700" s="970" t="s">
        <x:v>5507</x:v>
      </x:c>
      <x:c r="D700" s="970" t="s">
        <x:v>7752</x:v>
      </x:c>
      <x:c r="E700" s="970" t="s">
        <x:v>2935</x:v>
      </x:c>
      <x:c r="F700" s="970" t="s">
        <x:v>1624</x:v>
      </x:c>
      <x:c r="G700" s="808" t="s">
        <x:v>3123</x:v>
      </x:c>
      <x:c r="H700" s="808" t="s">
        <x:v>6016</x:v>
      </x:c>
      <x:c r="I700" s="469" t="s">
        <x:v>5008</x:v>
      </x:c>
      <x:c r="J700" s="809">
        <x:v>470</x:v>
      </x:c>
      <x:c r="K700" s="554" t="s">
        <x:v>7724</x:v>
      </x:c>
    </x:row>
    <x:row r="701" spans="1:11">
      <x:c r="A701" s="1071">
        <x:v>0.84930555555555554</x:v>
      </x:c>
      <x:c r="B701" s="972" t="s">
        <x:v>7198</x:v>
      </x:c>
      <x:c r="C701" s="972" t="s">
        <x:v>6314</x:v>
      </x:c>
      <x:c r="D701" s="972" t="s">
        <x:v>7752</x:v>
      </x:c>
      <x:c r="E701" s="972" t="s">
        <x:v>433</x:v>
      </x:c>
      <x:c r="F701" s="972" t="s">
        <x:v>2756</x:v>
      </x:c>
      <x:c r="G701" s="808" t="s">
        <x:v>2690</x:v>
      </x:c>
      <x:c r="H701" s="808" t="s">
        <x:v>8168</x:v>
      </x:c>
      <x:c r="I701" s="469" t="s">
        <x:v>2976</x:v>
      </x:c>
      <x:c r="J701" s="809">
        <x:v>153</x:v>
      </x:c>
      <x:c r="K701" s="554" t="s">
        <x:v>434</x:v>
      </x:c>
    </x:row>
    <x:row r="702" spans="1:11">
      <x:c r="A702" s="1071">
        <x:v>0.87430555555555556</x:v>
      </x:c>
      <x:c r="B702" s="969">
        <x:v>612482</x:v>
      </x:c>
      <x:c r="C702" s="970" t="s">
        <x:v>6314</x:v>
      </x:c>
      <x:c r="D702" s="970" t="s">
        <x:v>7752</x:v>
      </x:c>
      <x:c r="E702" s="970" t="s">
        <x:v>433</x:v>
      </x:c>
      <x:c r="F702" s="970" t="s">
        <x:v>3479</x:v>
      </x:c>
      <x:c r="G702" s="808" t="s">
        <x:v>2690</x:v>
      </x:c>
      <x:c r="H702" s="808" t="s">
        <x:v>8701</x:v>
      </x:c>
      <x:c r="I702" s="469" t="s">
        <x:v>5008</x:v>
      </x:c>
      <x:c r="J702" s="809">
        <x:v>230</x:v>
      </x:c>
      <x:c r="K702" s="554" t="s">
        <x:v>434</x:v>
      </x:c>
    </x:row>
    <x:row r="703" spans="1:11" s="100" customFormat="1">
      <x:c r="A703" s="1071">
        <x:v>0.87986111111111109</x:v>
      </x:c>
      <x:c r="B703" s="970" t="s">
        <x:v>7080</x:v>
      </x:c>
      <x:c r="C703" s="970" t="s">
        <x:v>6314</x:v>
      </x:c>
      <x:c r="D703" s="970" t="s">
        <x:v>7752</x:v>
      </x:c>
      <x:c r="E703" s="970" t="s">
        <x:v>2935</x:v>
      </x:c>
      <x:c r="F703" s="970" t="s">
        <x:v>1510</x:v>
      </x:c>
      <x:c r="G703" s="1003" t="s">
        <x:v>7766</x:v>
      </x:c>
      <x:c r="H703" s="1003" t="s">
        <x:v>7766</x:v>
      </x:c>
      <x:c r="I703" s="469" t="s">
        <x:v>2976</x:v>
      </x:c>
      <x:c r="J703" s="809">
        <x:v>540</x:v>
      </x:c>
      <x:c r="K703" s="554" t="s">
        <x:v>434</x:v>
      </x:c>
    </x:row>
    <x:row r="704" spans="1:11">
      <x:c r="A704" s="1071">
        <x:v>0.88194444444444442</x:v>
      </x:c>
      <x:c r="B704" s="971">
        <x:v>612484</x:v>
      </x:c>
      <x:c r="C704" s="972" t="s">
        <x:v>6314</x:v>
      </x:c>
      <x:c r="D704" s="972" t="s">
        <x:v>7752</x:v>
      </x:c>
      <x:c r="E704" s="972" t="s">
        <x:v>433</x:v>
      </x:c>
      <x:c r="F704" s="972" t="s">
        <x:v>3232</x:v>
      </x:c>
      <x:c r="G704" s="808" t="s">
        <x:v>7759</x:v>
      </x:c>
      <x:c r="H704" s="808" t="s">
        <x:v>8602</x:v>
      </x:c>
      <x:c r="I704" s="469" t="s">
        <x:v>5008</x:v>
      </x:c>
      <x:c r="J704" s="809">
        <x:v>126</x:v>
      </x:c>
      <x:c r="K704" s="554" t="s">
        <x:v>434</x:v>
      </x:c>
    </x:row>
    <x:row r="705" spans="1:11" ht="16.75">
      <x:c r="A705" s="1072">
        <x:v>0.88472222222222219</x:v>
      </x:c>
      <x:c r="B705" s="987" t="s">
        <x:v>2912</x:v>
      </x:c>
      <x:c r="C705" s="987" t="s">
        <x:v>6314</x:v>
      </x:c>
      <x:c r="D705" s="987" t="s">
        <x:v>7751</x:v>
      </x:c>
      <x:c r="E705" s="987" t="s">
        <x:v>433</x:v>
      </x:c>
      <x:c r="F705" s="987" t="s">
        <x:v>2384</x:v>
      </x:c>
      <x:c r="G705" s="818" t="s">
        <x:v>7162</x:v>
      </x:c>
      <x:c r="H705" s="818" t="s">
        <x:v>2057</x:v>
      </x:c>
      <x:c r="I705" s="724" t="s">
        <x:v>2976</x:v>
      </x:c>
      <x:c r="J705" s="819">
        <x:v>320</x:v>
      </x:c>
      <x:c r="K705" s="556" t="s">
        <x:v>434</x:v>
      </x:c>
    </x:row>
    <x:row r="706" spans="1:11" ht="16.75">
      <x:c r="A706" s="966" t="s">
        <x:v>3974</x:v>
      </x:c>
      <x:c r="B706" s="968" t="s">
        <x:v>5017</x:v>
      </x:c>
      <x:c r="C706" s="968" t="s">
        <x:v>5507</x:v>
      </x:c>
      <x:c r="D706" s="968" t="s">
        <x:v>7752</x:v>
      </x:c>
      <x:c r="E706" s="968" t="s">
        <x:v>5033</x:v>
      </x:c>
      <x:c r="F706" s="968" t="s">
        <x:v>429</x:v>
      </x:c>
      <x:c r="G706" s="804" t="s">
        <x:v>7086</x:v>
      </x:c>
      <x:c r="H706" s="804" t="s">
        <x:v>2011</x:v>
      </x:c>
      <x:c r="I706" s="719" t="s">
        <x:v>2976</x:v>
      </x:c>
      <x:c r="J706" s="805">
        <x:v>675</x:v>
      </x:c>
      <x:c r="K706" s="551" t="s">
        <x:v>434</x:v>
      </x:c>
    </x:row>
    <x:row r="707" spans="1:11">
      <x:c r="A707" s="1071">
        <x:v>0.51597222222222228</x:v>
      </x:c>
      <x:c r="B707" s="970" t="s">
        <x:v>7224</x:v>
      </x:c>
      <x:c r="C707" s="970" t="s">
        <x:v>5507</x:v>
      </x:c>
      <x:c r="D707" s="970" t="s">
        <x:v>7751</x:v>
      </x:c>
      <x:c r="E707" s="970" t="s">
        <x:v>433</x:v>
      </x:c>
      <x:c r="F707" s="970" t="s">
        <x:v>1091</x:v>
      </x:c>
      <x:c r="G707" s="808" t="s">
        <x:v>7172</x:v>
      </x:c>
      <x:c r="H707" s="808" t="s">
        <x:v>8881</x:v>
      </x:c>
      <x:c r="I707" s="469" t="s">
        <x:v>2976</x:v>
      </x:c>
      <x:c r="J707" s="809">
        <x:v>351</x:v>
      </x:c>
      <x:c r="K707" s="554" t="s">
        <x:v>434</x:v>
      </x:c>
    </x:row>
    <x:row r="708" spans="1:11">
      <x:c r="A708" s="1071">
        <x:v>0.68125000000000002</x:v>
      </x:c>
      <x:c r="B708" s="972" t="s">
        <x:v>7455</x:v>
      </x:c>
      <x:c r="C708" s="972" t="s">
        <x:v>6314</x:v>
      </x:c>
      <x:c r="D708" s="972" t="s">
        <x:v>7752</x:v>
      </x:c>
      <x:c r="E708" s="972" t="s">
        <x:v>5987</x:v>
      </x:c>
      <x:c r="F708" s="972" t="s">
        <x:v>8498</x:v>
      </x:c>
      <x:c r="G708" s="1003" t="s">
        <x:v>7766</x:v>
      </x:c>
      <x:c r="H708" s="1003" t="s">
        <x:v>7766</x:v>
      </x:c>
      <x:c r="I708" s="469" t="s">
        <x:v>2976</x:v>
      </x:c>
      <x:c r="J708" s="809">
        <x:v>288</x:v>
      </x:c>
      <x:c r="K708" s="554" t="s">
        <x:v>434</x:v>
      </x:c>
    </x:row>
    <x:row r="709" spans="1:11">
      <x:c r="A709" s="1071">
        <x:v>0.73819444444444449</x:v>
      </x:c>
      <x:c r="B709" s="970" t="s">
        <x:v>2687</x:v>
      </x:c>
      <x:c r="C709" s="970" t="s">
        <x:v>5507</x:v>
      </x:c>
      <x:c r="D709" s="970" t="s">
        <x:v>7729</x:v>
      </x:c>
      <x:c r="E709" s="970" t="s">
        <x:v>2935</x:v>
      </x:c>
      <x:c r="F709" s="970" t="s">
        <x:v>1119</x:v>
      </x:c>
      <x:c r="G709" s="808" t="s">
        <x:v>3162</x:v>
      </x:c>
      <x:c r="H709" s="808" t="s">
        <x:v>8386</x:v>
      </x:c>
      <x:c r="I709" s="469" t="s">
        <x:v>2976</x:v>
      </x:c>
      <x:c r="J709" s="809">
        <x:v>198</x:v>
      </x:c>
      <x:c r="K709" s="554" t="s">
        <x:v>434</x:v>
      </x:c>
    </x:row>
    <x:row r="710" spans="1:11">
      <x:c r="A710" s="1071">
        <x:v>0.79652777777777772</x:v>
      </x:c>
      <x:c r="B710" s="972" t="s">
        <x:v>3086</x:v>
      </x:c>
      <x:c r="C710" s="972" t="s">
        <x:v>5507</x:v>
      </x:c>
      <x:c r="D710" s="972" t="s">
        <x:v>7729</x:v>
      </x:c>
      <x:c r="E710" s="972" t="s">
        <x:v>2935</x:v>
      </x:c>
      <x:c r="F710" s="972" t="s">
        <x:v>1727</x:v>
      </x:c>
      <x:c r="G710" s="1003" t="s">
        <x:v>7766</x:v>
      </x:c>
      <x:c r="H710" s="1003" t="s">
        <x:v>7766</x:v>
      </x:c>
      <x:c r="I710" s="469" t="s">
        <x:v>2976</x:v>
      </x:c>
      <x:c r="J710" s="809">
        <x:v>423</x:v>
      </x:c>
      <x:c r="K710" s="554" t="s">
        <x:v>434</x:v>
      </x:c>
    </x:row>
    <x:row r="711" spans="1:11">
      <x:c r="A711" s="1071">
        <x:v>0.8256944444444444</x:v>
      </x:c>
      <x:c r="B711" s="969">
        <x:v>612491</x:v>
      </x:c>
      <x:c r="C711" s="970" t="s">
        <x:v>6314</x:v>
      </x:c>
      <x:c r="D711" s="970" t="s">
        <x:v>7752</x:v>
      </x:c>
      <x:c r="E711" s="970" t="s">
        <x:v>2935</x:v>
      </x:c>
      <x:c r="F711" s="970" t="s">
        <x:v>1092</x:v>
      </x:c>
      <x:c r="G711" s="808" t="s">
        <x:v>7119</x:v>
      </x:c>
      <x:c r="H711" s="808" t="s">
        <x:v>4264</x:v>
      </x:c>
      <x:c r="I711" s="469" t="s">
        <x:v>5008</x:v>
      </x:c>
      <x:c r="J711" s="809">
        <x:v>162</x:v>
      </x:c>
      <x:c r="K711" s="554" t="s">
        <x:v>434</x:v>
      </x:c>
    </x:row>
    <x:row r="712" spans="1:11" ht="16.75">
      <x:c r="A712" s="1072">
        <x:v>0.85416666666666663</x:v>
      </x:c>
      <x:c r="B712" s="1075">
        <x:v>612492</x:v>
      </x:c>
      <x:c r="C712" s="987" t="s">
        <x:v>5507</x:v>
      </x:c>
      <x:c r="D712" s="987" t="s">
        <x:v>7751</x:v>
      </x:c>
      <x:c r="E712" s="987" t="s">
        <x:v>2935</x:v>
      </x:c>
      <x:c r="F712" s="987" t="s">
        <x:v>6080</x:v>
      </x:c>
      <x:c r="G712" s="818" t="s">
        <x:v>2916</x:v>
      </x:c>
      <x:c r="H712" s="818" t="s">
        <x:v>2061</x:v>
      </x:c>
      <x:c r="I712" s="724" t="s">
        <x:v>5008</x:v>
      </x:c>
      <x:c r="J712" s="819">
        <x:v>180</x:v>
      </x:c>
      <x:c r="K712" s="556" t="s">
        <x:v>7724</x:v>
      </x:c>
    </x:row>
    <x:row r="713" spans="1:11" ht="16.75">
      <x:c r="A713" s="1068" t="s">
        <x:v>3537</x:v>
      </x:c>
      <x:c r="B713" s="1069">
        <x:v>12493</x:v>
      </x:c>
      <x:c r="C713" s="1070" t="s">
        <x:v>6314</x:v>
      </x:c>
      <x:c r="D713" s="1070" t="s">
        <x:v>7729</x:v>
      </x:c>
      <x:c r="E713" s="1070" t="s">
        <x:v>4903</x:v>
      </x:c>
      <x:c r="F713" s="1070" t="s">
        <x:v>1739</x:v>
      </x:c>
      <x:c r="G713" s="1066" t="s">
        <x:v>7766</x:v>
      </x:c>
      <x:c r="H713" s="1066" t="s">
        <x:v>7766</x:v>
      </x:c>
      <x:c r="I713" s="719" t="s">
        <x:v>5014</x:v>
      </x:c>
      <x:c r="J713" s="805">
        <x:v>135</x:v>
      </x:c>
      <x:c r="K713" s="551" t="s">
        <x:v>434</x:v>
      </x:c>
    </x:row>
    <x:row r="714" spans="1:11">
      <x:c r="A714" s="1071">
        <x:v>0.49027777777777776</x:v>
      </x:c>
      <x:c r="B714" s="971">
        <x:v>12494</x:v>
      </x:c>
      <x:c r="C714" s="972" t="s">
        <x:v>6314</x:v>
      </x:c>
      <x:c r="D714" s="972" t="s">
        <x:v>7752</x:v>
      </x:c>
      <x:c r="E714" s="972" t="s">
        <x:v>5033</x:v>
      </x:c>
      <x:c r="F714" s="972" t="s">
        <x:v>1525</x:v>
      </x:c>
      <x:c r="G714" s="1003" t="s">
        <x:v>7766</x:v>
      </x:c>
      <x:c r="H714" s="1003" t="s">
        <x:v>7766</x:v>
      </x:c>
      <x:c r="I714" s="469" t="s">
        <x:v>5014</x:v>
      </x:c>
      <x:c r="J714" s="809">
        <x:v>216</x:v>
      </x:c>
      <x:c r="K714" s="554" t="s">
        <x:v>434</x:v>
      </x:c>
    </x:row>
    <x:row r="715" spans="1:11">
      <x:c r="A715" s="1071">
        <x:v>0.50624999999999998</x:v>
      </x:c>
      <x:c r="B715" s="970" t="s">
        <x:v>6976</x:v>
      </x:c>
      <x:c r="C715" s="970" t="s">
        <x:v>5507</x:v>
      </x:c>
      <x:c r="D715" s="970" t="s">
        <x:v>7752</x:v>
      </x:c>
      <x:c r="E715" s="970" t="s">
        <x:v>5033</x:v>
      </x:c>
      <x:c r="F715" s="970" t="s">
        <x:v>1337</x:v>
      </x:c>
      <x:c r="G715" s="1003" t="s">
        <x:v>7766</x:v>
      </x:c>
      <x:c r="H715" s="1003" t="s">
        <x:v>7766</x:v>
      </x:c>
      <x:c r="I715" s="469" t="s">
        <x:v>2976</x:v>
      </x:c>
      <x:c r="J715" s="809">
        <x:v>300</x:v>
      </x:c>
      <x:c r="K715" s="554" t="s">
        <x:v>434</x:v>
      </x:c>
    </x:row>
    <x:row r="716" spans="1:11">
      <x:c r="A716" s="1071">
        <x:v>0.5708333333333333</x:v>
      </x:c>
      <x:c r="B716" s="972" t="s">
        <x:v>2661</x:v>
      </x:c>
      <x:c r="C716" s="972" t="s">
        <x:v>5507</x:v>
      </x:c>
      <x:c r="D716" s="972" t="s">
        <x:v>7752</x:v>
      </x:c>
      <x:c r="E716" s="972" t="s">
        <x:v>433</x:v>
      </x:c>
      <x:c r="F716" s="972" t="s">
        <x:v>3477</x:v>
      </x:c>
      <x:c r="G716" s="808" t="s">
        <x:v>7234</x:v>
      </x:c>
      <x:c r="H716" s="808" t="s">
        <x:v>5883</x:v>
      </x:c>
      <x:c r="I716" s="469" t="s">
        <x:v>2976</x:v>
      </x:c>
      <x:c r="J716" s="809">
        <x:v>216</x:v>
      </x:c>
      <x:c r="K716" s="554" t="s">
        <x:v>434</x:v>
      </x:c>
    </x:row>
    <x:row r="717" spans="1:11">
      <x:c r="A717" s="1071">
        <x:v>0.57361111111111107</x:v>
      </x:c>
      <x:c r="B717" s="970" t="s">
        <x:v>7991</x:v>
      </x:c>
      <x:c r="C717" s="970" t="s">
        <x:v>5507</x:v>
      </x:c>
      <x:c r="D717" s="970" t="s">
        <x:v>7752</x:v>
      </x:c>
      <x:c r="E717" s="970" t="s">
        <x:v>433</x:v>
      </x:c>
      <x:c r="F717" s="970" t="s">
        <x:v>1446</x:v>
      </x:c>
      <x:c r="G717" s="808" t="s">
        <x:v>7234</x:v>
      </x:c>
      <x:c r="H717" s="808" t="s">
        <x:v>5883</x:v>
      </x:c>
      <x:c r="I717" s="469" t="s">
        <x:v>2976</x:v>
      </x:c>
      <x:c r="J717" s="809">
        <x:v>216</x:v>
      </x:c>
      <x:c r="K717" s="554" t="s">
        <x:v>434</x:v>
      </x:c>
    </x:row>
    <x:row r="718" spans="1:11">
      <x:c r="A718" s="1071">
        <x:v>0.57638888888888884</x:v>
      </x:c>
      <x:c r="B718" s="972" t="s">
        <x:v>3200</x:v>
      </x:c>
      <x:c r="C718" s="972" t="s">
        <x:v>6314</x:v>
      </x:c>
      <x:c r="D718" s="972" t="s">
        <x:v>7729</x:v>
      </x:c>
      <x:c r="E718" s="972" t="s">
        <x:v>5987</x:v>
      </x:c>
      <x:c r="F718" s="972" t="s">
        <x:v>8538</x:v>
      </x:c>
      <x:c r="G718" s="808" t="s">
        <x:v>7410</x:v>
      </x:c>
      <x:c r="H718" s="808" t="s">
        <x:v>4334</x:v>
      </x:c>
      <x:c r="I718" s="469" t="s">
        <x:v>2976</x:v>
      </x:c>
      <x:c r="J718" s="809">
        <x:v>135</x:v>
      </x:c>
      <x:c r="K718" s="554" t="s">
        <x:v>434</x:v>
      </x:c>
    </x:row>
    <x:row r="719" spans="1:11">
      <x:c r="A719" s="1071">
        <x:v>0.6118055555555556</x:v>
      </x:c>
      <x:c r="B719" s="970" t="s">
        <x:v>4869</x:v>
      </x:c>
      <x:c r="C719" s="970" t="s">
        <x:v>5507</x:v>
      </x:c>
      <x:c r="D719" s="970" t="s">
        <x:v>7729</x:v>
      </x:c>
      <x:c r="E719" s="970" t="s">
        <x:v>433</x:v>
      </x:c>
      <x:c r="F719" s="970" t="s">
        <x:v>1005</x:v>
      </x:c>
      <x:c r="G719" s="808" t="s">
        <x:v>7128</x:v>
      </x:c>
      <x:c r="H719" s="808" t="s">
        <x:v>2367</x:v>
      </x:c>
      <x:c r="I719" s="469" t="s">
        <x:v>2976</x:v>
      </x:c>
      <x:c r="J719" s="809">
        <x:v>170</x:v>
      </x:c>
      <x:c r="K719" s="554" t="s">
        <x:v>434</x:v>
      </x:c>
    </x:row>
    <x:row r="720" spans="1:11">
      <x:c r="A720" s="1071">
        <x:v>0.71111111111111114</x:v>
      </x:c>
      <x:c r="B720" s="972" t="s">
        <x:v>7140</x:v>
      </x:c>
      <x:c r="C720" s="972" t="s">
        <x:v>6314</x:v>
      </x:c>
      <x:c r="D720" s="972" t="s">
        <x:v>7729</x:v>
      </x:c>
      <x:c r="E720" s="972" t="s">
        <x:v>5033</x:v>
      </x:c>
      <x:c r="F720" s="972" t="s">
        <x:v>1236</x:v>
      </x:c>
      <x:c r="G720" s="808" t="s">
        <x:v>2629</x:v>
      </x:c>
      <x:c r="H720" s="808" t="s">
        <x:v>8391</x:v>
      </x:c>
      <x:c r="I720" s="469" t="s">
        <x:v>5014</x:v>
      </x:c>
      <x:c r="J720" s="809">
        <x:v>108</x:v>
      </x:c>
      <x:c r="K720" s="554" t="s">
        <x:v>434</x:v>
      </x:c>
    </x:row>
    <x:row r="721" spans="1:11">
      <x:c r="A721" s="1071">
        <x:v>0.81666666666666665</x:v>
      </x:c>
      <x:c r="B721" s="970" t="s">
        <x:v>7293</x:v>
      </x:c>
      <x:c r="C721" s="970" t="s">
        <x:v>6314</x:v>
      </x:c>
      <x:c r="D721" s="970" t="s">
        <x:v>7703</x:v>
      </x:c>
      <x:c r="E721" s="970" t="s">
        <x:v>5033</x:v>
      </x:c>
      <x:c r="F721" s="970" t="s">
        <x:v>1183</x:v>
      </x:c>
      <x:c r="G721" s="808" t="s">
        <x:v>7123</x:v>
      </x:c>
      <x:c r="H721" s="808" t="s">
        <x:v>9147</x:v>
      </x:c>
      <x:c r="I721" s="469" t="s">
        <x:v>2976</x:v>
      </x:c>
      <x:c r="J721" s="809">
        <x:v>4378</x:v>
      </x:c>
      <x:c r="K721" s="554" t="s">
        <x:v>434</x:v>
      </x:c>
    </x:row>
    <x:row r="722" spans="1:11">
      <x:c r="A722" s="1071">
        <x:v>0.83194444444444449</x:v>
      </x:c>
      <x:c r="B722" s="972" t="s">
        <x:v>7072</x:v>
      </x:c>
      <x:c r="C722" s="972" t="s">
        <x:v>6314</x:v>
      </x:c>
      <x:c r="D722" s="972" t="s">
        <x:v>7752</x:v>
      </x:c>
      <x:c r="E722" s="972" t="s">
        <x:v>433</x:v>
      </x:c>
      <x:c r="F722" s="972" t="s">
        <x:v>1449</x:v>
      </x:c>
      <x:c r="G722" s="808" t="s">
        <x:v>3098</x:v>
      </x:c>
      <x:c r="H722" s="808" t="s">
        <x:v>5627</x:v>
      </x:c>
      <x:c r="I722" s="469" t="s">
        <x:v>2976</x:v>
      </x:c>
      <x:c r="J722" s="809">
        <x:v>189</x:v>
      </x:c>
      <x:c r="K722" s="554" t="s">
        <x:v>434</x:v>
      </x:c>
    </x:row>
    <x:row r="723" spans="1:11" ht="16.75">
      <x:c r="A723" s="1072">
        <x:v>0.83472222222222225</x:v>
      </x:c>
      <x:c r="B723" s="974" t="s">
        <x:v>4931</x:v>
      </x:c>
      <x:c r="C723" s="974" t="s">
        <x:v>6314</x:v>
      </x:c>
      <x:c r="D723" s="974" t="s">
        <x:v>7752</x:v>
      </x:c>
      <x:c r="E723" s="974" t="s">
        <x:v>433</x:v>
      </x:c>
      <x:c r="F723" s="974" t="s">
        <x:v>8483</x:v>
      </x:c>
      <x:c r="G723" s="818" t="s">
        <x:v>3098</x:v>
      </x:c>
      <x:c r="H723" s="818" t="s">
        <x:v>5627</x:v>
      </x:c>
      <x:c r="I723" s="724" t="s">
        <x:v>2976</x:v>
      </x:c>
      <x:c r="J723" s="819">
        <x:v>135</x:v>
      </x:c>
      <x:c r="K723" s="556" t="s">
        <x:v>434</x:v>
      </x:c>
    </x:row>
    <x:row r="724" spans="1:11" ht="16.75">
      <x:c r="A724" s="966" t="s">
        <x:v>5411</x:v>
      </x:c>
      <x:c r="B724" s="967">
        <x:v>612504</x:v>
      </x:c>
      <x:c r="C724" s="968" t="s">
        <x:v>5507</x:v>
      </x:c>
      <x:c r="D724" s="968" t="s">
        <x:v>7729</x:v>
      </x:c>
      <x:c r="E724" s="968" t="s">
        <x:v>2935</x:v>
      </x:c>
      <x:c r="F724" s="968" t="s">
        <x:v>981</x:v>
      </x:c>
      <x:c r="G724" s="804" t="s">
        <x:v>2302</x:v>
      </x:c>
      <x:c r="H724" s="804" t="s">
        <x:v>2358</x:v>
      </x:c>
      <x:c r="I724" s="719" t="s">
        <x:v>5008</x:v>
      </x:c>
      <x:c r="J724" s="805">
        <x:v>340</x:v>
      </x:c>
      <x:c r="K724" s="551" t="s">
        <x:v>434</x:v>
      </x:c>
    </x:row>
    <x:row r="725" spans="1:11">
      <x:c r="A725" s="1071">
        <x:v>0.54097222222222219</x:v>
      </x:c>
      <x:c r="B725" s="969">
        <x:v>612505</x:v>
      </x:c>
      <x:c r="C725" s="970" t="s">
        <x:v>6314</x:v>
      </x:c>
      <x:c r="D725" s="970" t="s">
        <x:v>7751</x:v>
      </x:c>
      <x:c r="E725" s="970" t="s">
        <x:v>2935</x:v>
      </x:c>
      <x:c r="F725" s="970" t="s">
        <x:v>5617</x:v>
      </x:c>
      <x:c r="G725" s="808" t="s">
        <x:v>7454</x:v>
      </x:c>
      <x:c r="H725" s="808" t="s">
        <x:v>4146</x:v>
      </x:c>
      <x:c r="I725" s="469" t="s">
        <x:v>5008</x:v>
      </x:c>
      <x:c r="J725" s="809">
        <x:v>360</x:v>
      </x:c>
      <x:c r="K725" s="554" t="s">
        <x:v>7724</x:v>
      </x:c>
    </x:row>
    <x:row r="726" spans="1:11">
      <x:c r="A726" s="1071">
        <x:v>0.56111111111111112</x:v>
      </x:c>
      <x:c r="B726" s="971">
        <x:v>612506</x:v>
      </x:c>
      <x:c r="C726" s="972" t="s">
        <x:v>5507</x:v>
      </x:c>
      <x:c r="D726" s="972" t="s">
        <x:v>7752</x:v>
      </x:c>
      <x:c r="E726" s="972" t="s">
        <x:v>2935</x:v>
      </x:c>
      <x:c r="F726" s="972" t="s">
        <x:v>3482</x:v>
      </x:c>
      <x:c r="G726" s="808" t="s">
        <x:v>5014</x:v>
      </x:c>
      <x:c r="H726" s="808" t="s">
        <x:v>5746</x:v>
      </x:c>
      <x:c r="I726" s="469" t="s">
        <x:v>5008</x:v>
      </x:c>
      <x:c r="J726" s="809">
        <x:v>110</x:v>
      </x:c>
      <x:c r="K726" s="554" t="s">
        <x:v>7724</x:v>
      </x:c>
    </x:row>
    <x:row r="727" spans="1:11">
      <x:c r="A727" s="1071">
        <x:v>0.63055555555555554</x:v>
      </x:c>
      <x:c r="B727" s="969">
        <x:v>612507</x:v>
      </x:c>
      <x:c r="C727" s="970" t="s">
        <x:v>5507</x:v>
      </x:c>
      <x:c r="D727" s="970" t="s">
        <x:v>7729</x:v>
      </x:c>
      <x:c r="E727" s="970" t="s">
        <x:v>5987</x:v>
      </x:c>
      <x:c r="F727" s="970" t="s">
        <x:v>4081</x:v>
      </x:c>
      <x:c r="G727" s="808" t="s">
        <x:v>7995</x:v>
      </x:c>
      <x:c r="H727" s="808" t="s">
        <x:v>8639</x:v>
      </x:c>
      <x:c r="I727" s="469" t="s">
        <x:v>5008</x:v>
      </x:c>
      <x:c r="J727" s="809">
        <x:v>190</x:v>
      </x:c>
      <x:c r="K727" s="554" t="s">
        <x:v>7724</x:v>
      </x:c>
    </x:row>
    <x:row r="728" spans="1:11">
      <x:c r="A728" s="1071">
        <x:v>0.63263888888888886</x:v>
      </x:c>
      <x:c r="B728" s="971">
        <x:v>612508</x:v>
      </x:c>
      <x:c r="C728" s="972" t="s">
        <x:v>5507</x:v>
      </x:c>
      <x:c r="D728" s="972" t="s">
        <x:v>7729</x:v>
      </x:c>
      <x:c r="E728" s="972" t="s">
        <x:v>5987</x:v>
      </x:c>
      <x:c r="F728" s="972" t="s">
        <x:v>6078</x:v>
      </x:c>
      <x:c r="G728" s="808" t="s">
        <x:v>7995</x:v>
      </x:c>
      <x:c r="H728" s="808" t="s">
        <x:v>8639</x:v>
      </x:c>
      <x:c r="I728" s="469" t="s">
        <x:v>5008</x:v>
      </x:c>
      <x:c r="J728" s="809">
        <x:v>130</x:v>
      </x:c>
      <x:c r="K728" s="554" t="s">
        <x:v>7724</x:v>
      </x:c>
    </x:row>
    <x:row r="729" spans="1:11">
      <x:c r="A729" s="1071">
        <x:v>0.66388888888888886</x:v>
      </x:c>
      <x:c r="B729" s="969">
        <x:v>612509</x:v>
      </x:c>
      <x:c r="C729" s="970" t="s">
        <x:v>6314</x:v>
      </x:c>
      <x:c r="D729" s="970" t="s">
        <x:v>7751</x:v>
      </x:c>
      <x:c r="E729" s="970" t="s">
        <x:v>433</x:v>
      </x:c>
      <x:c r="F729" s="970" t="s">
        <x:v>1089</x:v>
      </x:c>
      <x:c r="G729" s="808" t="s">
        <x:v>7294</x:v>
      </x:c>
      <x:c r="H729" s="808" t="s">
        <x:v>8981</x:v>
      </x:c>
      <x:c r="I729" s="469" t="s">
        <x:v>5008</x:v>
      </x:c>
      <x:c r="J729" s="809">
        <x:v>430</x:v>
      </x:c>
      <x:c r="K729" s="554" t="s">
        <x:v>7724</x:v>
      </x:c>
    </x:row>
    <x:row r="730" spans="1:11">
      <x:c r="A730" s="1071">
        <x:v>0.72638888888888886</x:v>
      </x:c>
      <x:c r="B730" s="971">
        <x:v>612510</x:v>
      </x:c>
      <x:c r="C730" s="972" t="s">
        <x:v>6314</x:v>
      </x:c>
      <x:c r="D730" s="972" t="s">
        <x:v>7752</x:v>
      </x:c>
      <x:c r="E730" s="972" t="s">
        <x:v>4903</x:v>
      </x:c>
      <x:c r="F730" s="972" t="s">
        <x:v>1713</x:v>
      </x:c>
      <x:c r="G730" s="1003" t="s">
        <x:v>7766</x:v>
      </x:c>
      <x:c r="H730" s="1003" t="s">
        <x:v>7766</x:v>
      </x:c>
      <x:c r="I730" s="469" t="s">
        <x:v>5014</x:v>
      </x:c>
      <x:c r="J730" s="809">
        <x:v>190</x:v>
      </x:c>
      <x:c r="K730" s="554" t="s">
        <x:v>7724</x:v>
      </x:c>
    </x:row>
    <x:row r="731" spans="1:11">
      <x:c r="A731" s="1071">
        <x:v>0.77847222222222223</x:v>
      </x:c>
      <x:c r="B731" s="970" t="s">
        <x:v>7012</x:v>
      </x:c>
      <x:c r="C731" s="970" t="s">
        <x:v>5507</x:v>
      </x:c>
      <x:c r="D731" s="970" t="s">
        <x:v>7729</x:v>
      </x:c>
      <x:c r="E731" s="970" t="s">
        <x:v>4903</x:v>
      </x:c>
      <x:c r="F731" s="970" t="s">
        <x:v>1238</x:v>
      </x:c>
      <x:c r="G731" s="1074" t="s">
        <x:v>7161</x:v>
      </x:c>
      <x:c r="H731" s="808" t="s">
        <x:v>8734</x:v>
      </x:c>
      <x:c r="I731" s="469" t="s">
        <x:v>5014</x:v>
      </x:c>
      <x:c r="J731" s="809">
        <x:v>670</x:v>
      </x:c>
      <x:c r="K731" s="554" t="s">
        <x:v>7724</x:v>
      </x:c>
    </x:row>
    <x:row r="732" spans="1:11">
      <x:c r="A732" s="1071">
        <x:v>0.80000000000000004</x:v>
      </x:c>
      <x:c r="B732" s="972" t="s">
        <x:v>6980</x:v>
      </x:c>
      <x:c r="C732" s="972" t="s">
        <x:v>5507</x:v>
      </x:c>
      <x:c r="D732" s="972" t="s">
        <x:v>7751</x:v>
      </x:c>
      <x:c r="E732" s="972" t="s">
        <x:v>5033</x:v>
      </x:c>
      <x:c r="F732" s="972" t="s">
        <x:v>6385</x:v>
      </x:c>
      <x:c r="G732" s="808" t="s">
        <x:v>2917</x:v>
      </x:c>
      <x:c r="H732" s="808" t="s">
        <x:v>2347</x:v>
      </x:c>
      <x:c r="I732" s="469" t="s">
        <x:v>5014</x:v>
      </x:c>
      <x:c r="J732" s="809">
        <x:v>250</x:v>
      </x:c>
      <x:c r="K732" s="554" t="s">
        <x:v>434</x:v>
      </x:c>
    </x:row>
    <x:row r="733" spans="1:11">
      <x:c r="A733" s="1071">
        <x:v>0.80555555555555558</x:v>
      </x:c>
      <x:c r="B733" s="969">
        <x:v>612513</x:v>
      </x:c>
      <x:c r="C733" s="970" t="s">
        <x:v>6314</x:v>
      </x:c>
      <x:c r="D733" s="970" t="s">
        <x:v>7752</x:v>
      </x:c>
      <x:c r="E733" s="970" t="s">
        <x:v>2935</x:v>
      </x:c>
      <x:c r="F733" s="970" t="s">
        <x:v>7881</x:v>
      </x:c>
      <x:c r="G733" s="808" t="s">
        <x:v>7110</x:v>
      </x:c>
      <x:c r="H733" s="808" t="s">
        <x:v>8979</x:v>
      </x:c>
      <x:c r="I733" s="469" t="s">
        <x:v>5008</x:v>
      </x:c>
      <x:c r="J733" s="809">
        <x:v>882</x:v>
      </x:c>
      <x:c r="K733" s="554" t="s">
        <x:v>434</x:v>
      </x:c>
    </x:row>
    <x:row r="734" spans="1:11" s="100" customFormat="1">
      <x:c r="A734" s="1071">
        <x:v>0.81597222222222221</x:v>
      </x:c>
      <x:c r="B734" s="969">
        <x:v>12514</x:v>
      </x:c>
      <x:c r="C734" s="970"/>
      <x:c r="D734" s="970"/>
      <x:c r="E734" s="970"/>
      <x:c r="F734" s="970"/>
      <x:c r="G734" s="1003" t="s">
        <x:v>7766</x:v>
      </x:c>
      <x:c r="H734" s="1003" t="s">
        <x:v>7766</x:v>
      </x:c>
      <x:c r="I734" s="469" t="s">
        <x:v>5014</x:v>
      </x:c>
      <x:c r="J734" s="809">
        <x:v>0</x:v>
      </x:c>
      <x:c r="K734" s="554" t="s">
        <x:v>7766</x:v>
      </x:c>
    </x:row>
    <x:row r="735" spans="1:11">
      <x:c r="A735" s="1071">
        <x:v>0.83263888888888893</x:v>
      </x:c>
      <x:c r="B735" s="971">
        <x:v>612515</x:v>
      </x:c>
      <x:c r="C735" s="972" t="s">
        <x:v>6314</x:v>
      </x:c>
      <x:c r="D735" s="972" t="s">
        <x:v>7751</x:v>
      </x:c>
      <x:c r="E735" s="972" t="s">
        <x:v>2935</x:v>
      </x:c>
      <x:c r="F735" s="972" t="s">
        <x:v>7910</x:v>
      </x:c>
      <x:c r="G735" s="808" t="s">
        <x:v>8057</x:v>
      </x:c>
      <x:c r="H735" s="808" t="s">
        <x:v>8451</x:v>
      </x:c>
      <x:c r="I735" s="469" t="s">
        <x:v>5008</x:v>
      </x:c>
      <x:c r="J735" s="809">
        <x:v>150</x:v>
      </x:c>
      <x:c r="K735" s="554" t="s">
        <x:v>7724</x:v>
      </x:c>
    </x:row>
    <x:row r="736" spans="1:11">
      <x:c r="A736" s="1071">
        <x:v>0.86041666666666672</x:v>
      </x:c>
      <x:c r="B736" s="969">
        <x:v>612516</x:v>
      </x:c>
      <x:c r="C736" s="970" t="s">
        <x:v>6314</x:v>
      </x:c>
      <x:c r="D736" s="970" t="s">
        <x:v>7752</x:v>
      </x:c>
      <x:c r="E736" s="970" t="s">
        <x:v>433</x:v>
      </x:c>
      <x:c r="F736" s="970" t="s">
        <x:v>8066</x:v>
      </x:c>
      <x:c r="G736" s="1003" t="s">
        <x:v>7766</x:v>
      </x:c>
      <x:c r="H736" s="1003" t="s">
        <x:v>7766</x:v>
      </x:c>
      <x:c r="I736" s="469" t="s">
        <x:v>5008</x:v>
      </x:c>
      <x:c r="J736" s="809">
        <x:v>170</x:v>
      </x:c>
      <x:c r="K736" s="554" t="s">
        <x:v>7724</x:v>
      </x:c>
    </x:row>
    <x:row r="737" spans="1:11" ht="16.75">
      <x:c r="A737" s="1072">
        <x:v>0.86388888888888893</x:v>
      </x:c>
      <x:c r="B737" s="1075">
        <x:v>612517</x:v>
      </x:c>
      <x:c r="C737" s="987" t="s">
        <x:v>5507</x:v>
      </x:c>
      <x:c r="D737" s="987" t="s">
        <x:v>7729</x:v>
      </x:c>
      <x:c r="E737" s="987" t="s">
        <x:v>2935</x:v>
      </x:c>
      <x:c r="F737" s="987" t="s">
        <x:v>432</x:v>
      </x:c>
      <x:c r="G737" s="818" t="s">
        <x:v>7179</x:v>
      </x:c>
      <x:c r="H737" s="818" t="s">
        <x:v>4303</x:v>
      </x:c>
      <x:c r="I737" s="724" t="s">
        <x:v>5008</x:v>
      </x:c>
      <x:c r="J737" s="819">
        <x:v>220</x:v>
      </x:c>
      <x:c r="K737" s="556" t="s">
        <x:v>7724</x:v>
      </x:c>
    </x:row>
    <x:row r="738" spans="1:11" ht="16.75">
      <x:c r="A738" s="1068" t="s">
        <x:v>5513</x:v>
      </x:c>
      <x:c r="B738" s="1070" t="s">
        <x:v>7208</x:v>
      </x:c>
      <x:c r="C738" s="1070" t="s">
        <x:v>6314</x:v>
      </x:c>
      <x:c r="D738" s="1070" t="s">
        <x:v>7729</x:v>
      </x:c>
      <x:c r="E738" s="1070" t="s">
        <x:v>5987</x:v>
      </x:c>
      <x:c r="F738" s="1070" t="s">
        <x:v>8762</x:v>
      </x:c>
      <x:c r="G738" s="804" t="s">
        <x:v>7379</x:v>
      </x:c>
      <x:c r="H738" s="804" t="s">
        <x:v>8326</x:v>
      </x:c>
      <x:c r="I738" s="719" t="s">
        <x:v>2976</x:v>
      </x:c>
      <x:c r="J738" s="805">
        <x:v>360</x:v>
      </x:c>
      <x:c r="K738" s="551" t="s">
        <x:v>434</x:v>
      </x:c>
    </x:row>
    <x:row r="739" spans="1:11">
      <x:c r="A739" s="1071">
        <x:v>0.55000000000000004</x:v>
      </x:c>
      <x:c r="B739" s="972" t="s">
        <x:v>7008</x:v>
      </x:c>
      <x:c r="C739" s="972" t="s">
        <x:v>6314</x:v>
      </x:c>
      <x:c r="D739" s="972" t="s">
        <x:v>7703</x:v>
      </x:c>
      <x:c r="E739" s="972" t="s">
        <x:v>433</x:v>
      </x:c>
      <x:c r="F739" s="972" t="s">
        <x:v>531</x:v>
      </x:c>
      <x:c r="G739" s="1003" t="s">
        <x:v>7766</x:v>
      </x:c>
      <x:c r="H739" s="1003" t="s">
        <x:v>7766</x:v>
      </x:c>
      <x:c r="I739" s="469" t="s">
        <x:v>2976</x:v>
      </x:c>
      <x:c r="J739" s="809">
        <x:v>135</x:v>
      </x:c>
      <x:c r="K739" s="554" t="s">
        <x:v>434</x:v>
      </x:c>
    </x:row>
    <x:row r="740" spans="1:11">
      <x:c r="A740" s="1071">
        <x:v>0.57916666666666672</x:v>
      </x:c>
      <x:c r="B740" s="970" t="s">
        <x:v>3192</x:v>
      </x:c>
      <x:c r="C740" s="970" t="s">
        <x:v>6314</x:v>
      </x:c>
      <x:c r="D740" s="970" t="s">
        <x:v>7729</x:v>
      </x:c>
      <x:c r="E740" s="970" t="s">
        <x:v>5987</x:v>
      </x:c>
      <x:c r="F740" s="970" t="s">
        <x:v>1723</x:v>
      </x:c>
      <x:c r="G740" s="808" t="s">
        <x:v>7094</x:v>
      </x:c>
      <x:c r="H740" s="808" t="s">
        <x:v>8960</x:v>
      </x:c>
      <x:c r="I740" s="469" t="s">
        <x:v>2976</x:v>
      </x:c>
      <x:c r="J740" s="809">
        <x:v>360</x:v>
      </x:c>
      <x:c r="K740" s="554" t="s">
        <x:v>7724</x:v>
      </x:c>
    </x:row>
    <x:row r="741" spans="1:11" s="100" customFormat="1">
      <x:c r="A741" s="1071">
        <x:v>0.65416666666666667</x:v>
      </x:c>
      <x:c r="B741" s="970">
        <x:v>12521</x:v>
      </x:c>
      <x:c r="C741" s="970"/>
      <x:c r="D741" s="970"/>
      <x:c r="E741" s="970"/>
      <x:c r="F741" s="970"/>
      <x:c r="G741" s="1003" t="s">
        <x:v>7766</x:v>
      </x:c>
      <x:c r="H741" s="1003" t="s">
        <x:v>7766</x:v>
      </x:c>
      <x:c r="I741" s="469" t="s">
        <x:v>2976</x:v>
      </x:c>
      <x:c r="J741" s="809">
        <x:v>135</x:v>
      </x:c>
      <x:c r="K741" s="554" t="s">
        <x:v>434</x:v>
      </x:c>
    </x:row>
    <x:row r="742" spans="1:11" s="100" customFormat="1">
      <x:c r="A742" s="1071">
        <x:v>0.66666666666666663</x:v>
      </x:c>
      <x:c r="B742" s="970">
        <x:v>12522</x:v>
      </x:c>
      <x:c r="C742" s="970"/>
      <x:c r="D742" s="970"/>
      <x:c r="E742" s="970"/>
      <x:c r="F742" s="970"/>
      <x:c r="G742" s="808" t="s">
        <x:v>2665</x:v>
      </x:c>
      <x:c r="H742" s="808" t="s">
        <x:v>615</x:v>
      </x:c>
      <x:c r="I742" s="469" t="s">
        <x:v>2976</x:v>
      </x:c>
      <x:c r="J742" s="809">
        <x:v>378</x:v>
      </x:c>
      <x:c r="K742" s="554" t="s">
        <x:v>7724</x:v>
      </x:c>
    </x:row>
    <x:row r="743" spans="1:11">
      <x:c r="A743" s="1071">
        <x:v>0.67638888888888893</x:v>
      </x:c>
      <x:c r="B743" s="971">
        <x:v>612523</x:v>
      </x:c>
      <x:c r="C743" s="972" t="s">
        <x:v>6314</x:v>
      </x:c>
      <x:c r="D743" s="972" t="s">
        <x:v>7752</x:v>
      </x:c>
      <x:c r="E743" s="972" t="s">
        <x:v>2935</x:v>
      </x:c>
      <x:c r="F743" s="972" t="s">
        <x:v>8489</x:v>
      </x:c>
      <x:c r="G743" s="1003" t="s">
        <x:v>7766</x:v>
      </x:c>
      <x:c r="H743" s="1003" t="s">
        <x:v>7766</x:v>
      </x:c>
      <x:c r="I743" s="469" t="s">
        <x:v>5008</x:v>
      </x:c>
      <x:c r="J743" s="809">
        <x:v>190</x:v>
      </x:c>
      <x:c r="K743" s="554" t="s">
        <x:v>434</x:v>
      </x:c>
    </x:row>
    <x:row r="744" spans="1:11">
      <x:c r="A744" s="1071">
        <x:v>0.74652777777777779</x:v>
      </x:c>
      <x:c r="B744" s="969">
        <x:v>612524</x:v>
      </x:c>
      <x:c r="C744" s="970" t="s">
        <x:v>6314</x:v>
      </x:c>
      <x:c r="D744" s="970" t="s">
        <x:v>7751</x:v>
      </x:c>
      <x:c r="E744" s="970" t="s">
        <x:v>2935</x:v>
      </x:c>
      <x:c r="F744" s="970" t="s">
        <x:v>3217</x:v>
      </x:c>
      <x:c r="G744" s="808" t="s">
        <x:v>2917</x:v>
      </x:c>
      <x:c r="H744" s="808" t="s">
        <x:v>4175</x:v>
      </x:c>
      <x:c r="I744" s="469" t="s">
        <x:v>5008</x:v>
      </x:c>
      <x:c r="J744" s="809">
        <x:v>420</x:v>
      </x:c>
      <x:c r="K744" s="554" t="s">
        <x:v>7724</x:v>
      </x:c>
    </x:row>
    <x:row r="745" spans="1:11">
      <x:c r="A745" s="1071">
        <x:v>0.77847222222222223</x:v>
      </x:c>
      <x:c r="B745" s="971">
        <x:v>612525</x:v>
      </x:c>
      <x:c r="C745" s="972" t="s">
        <x:v>6314</x:v>
      </x:c>
      <x:c r="D745" s="972" t="s">
        <x:v>7729</x:v>
      </x:c>
      <x:c r="E745" s="972" t="s">
        <x:v>433</x:v>
      </x:c>
      <x:c r="F745" s="972" t="s">
        <x:v>1431</x:v>
      </x:c>
      <x:c r="G745" s="808" t="s">
        <x:v>3100</x:v>
      </x:c>
      <x:c r="H745" s="808" t="s">
        <x:v>2224</x:v>
      </x:c>
      <x:c r="I745" s="469" t="s">
        <x:v>5008</x:v>
      </x:c>
      <x:c r="J745" s="809">
        <x:v>150</x:v>
      </x:c>
      <x:c r="K745" s="554" t="s">
        <x:v>7724</x:v>
      </x:c>
    </x:row>
    <x:row r="746" spans="1:11">
      <x:c r="A746" s="1071">
        <x:v>0.81944444444444442</x:v>
      </x:c>
      <x:c r="B746" s="969">
        <x:v>612526</x:v>
      </x:c>
      <x:c r="C746" s="970" t="s">
        <x:v>5507</x:v>
      </x:c>
      <x:c r="D746" s="970" t="s">
        <x:v>7729</x:v>
      </x:c>
      <x:c r="E746" s="970" t="s">
        <x:v>2935</x:v>
      </x:c>
      <x:c r="F746" s="970" t="s">
        <x:v>1623</x:v>
      </x:c>
      <x:c r="G746" s="808" t="s">
        <x:v>2917</x:v>
      </x:c>
      <x:c r="H746" s="808" t="s">
        <x:v>8962</x:v>
      </x:c>
      <x:c r="I746" s="469" t="s">
        <x:v>5008</x:v>
      </x:c>
      <x:c r="J746" s="809">
        <x:v>207</x:v>
      </x:c>
      <x:c r="K746" s="554" t="s">
        <x:v>434</x:v>
      </x:c>
    </x:row>
    <x:row r="747" spans="1:11">
      <x:c r="A747" s="1071">
        <x:v>0.86111111111111116</x:v>
      </x:c>
      <x:c r="B747" s="971">
        <x:v>612527</x:v>
      </x:c>
      <x:c r="C747" s="972" t="s">
        <x:v>5507</x:v>
      </x:c>
      <x:c r="D747" s="972" t="s">
        <x:v>7752</x:v>
      </x:c>
      <x:c r="E747" s="972" t="s">
        <x:v>433</x:v>
      </x:c>
      <x:c r="F747" s="972" t="s">
        <x:v>25</x:v>
      </x:c>
      <x:c r="G747" s="808" t="s">
        <x:v>2917</x:v>
      </x:c>
      <x:c r="H747" s="808" t="s">
        <x:v>5829</x:v>
      </x:c>
      <x:c r="I747" s="469" t="s">
        <x:v>5008</x:v>
      </x:c>
      <x:c r="J747" s="809">
        <x:v>200</x:v>
      </x:c>
      <x:c r="K747" s="554" t="s">
        <x:v>434</x:v>
      </x:c>
    </x:row>
    <x:row r="748" spans="1:11">
      <x:c r="A748" s="1071">
        <x:v>0.88680555555555551</x:v>
      </x:c>
      <x:c r="B748" s="969">
        <x:v>12528</x:v>
      </x:c>
      <x:c r="C748" s="970" t="s">
        <x:v>6314</x:v>
      </x:c>
      <x:c r="D748" s="970" t="s">
        <x:v>7729</x:v>
      </x:c>
      <x:c r="E748" s="970" t="s">
        <x:v>5033</x:v>
      </x:c>
      <x:c r="F748" s="970" t="s">
        <x:v>3228</x:v>
      </x:c>
      <x:c r="G748" s="1003" t="s">
        <x:v>7766</x:v>
      </x:c>
      <x:c r="H748" s="1003" t="s">
        <x:v>7766</x:v>
      </x:c>
      <x:c r="I748" s="469" t="s">
        <x:v>5014</x:v>
      </x:c>
      <x:c r="J748" s="809">
        <x:v>513</x:v>
      </x:c>
      <x:c r="K748" s="554" t="s">
        <x:v>434</x:v>
      </x:c>
    </x:row>
    <x:row r="749" spans="1:11">
      <x:c r="A749" s="1071">
        <x:v>0.90625</x:v>
      </x:c>
      <x:c r="B749" s="971">
        <x:v>612529</x:v>
      </x:c>
      <x:c r="C749" s="972" t="s">
        <x:v>6314</x:v>
      </x:c>
      <x:c r="D749" s="972" t="s">
        <x:v>7752</x:v>
      </x:c>
      <x:c r="E749" s="972" t="s">
        <x:v>2935</x:v>
      </x:c>
      <x:c r="F749" s="972" t="s">
        <x:v>975</x:v>
      </x:c>
      <x:c r="G749" s="808" t="s">
        <x:v>4861</x:v>
      </x:c>
      <x:c r="H749" s="808" t="s">
        <x:v>4164</x:v>
      </x:c>
      <x:c r="I749" s="469" t="s">
        <x:v>5008</x:v>
      </x:c>
      <x:c r="J749" s="809">
        <x:v>396</x:v>
      </x:c>
      <x:c r="K749" s="554" t="s">
        <x:v>434</x:v>
      </x:c>
    </x:row>
    <x:row r="750" spans="1:11" ht="16.75">
      <x:c r="A750" s="1072">
        <x:v>0.91805555555555551</x:v>
      </x:c>
      <x:c r="B750" s="1073">
        <x:v>612530</x:v>
      </x:c>
      <x:c r="C750" s="974" t="s">
        <x:v>6314</x:v>
      </x:c>
      <x:c r="D750" s="974" t="s">
        <x:v>7751</x:v>
      </x:c>
      <x:c r="E750" s="974" t="s">
        <x:v>2935</x:v>
      </x:c>
      <x:c r="F750" s="974" t="s">
        <x:v>1147</x:v>
      </x:c>
      <x:c r="G750" s="818" t="s">
        <x:v>2929</x:v>
      </x:c>
      <x:c r="H750" s="818" t="s">
        <x:v>8810</x:v>
      </x:c>
      <x:c r="I750" s="724" t="s">
        <x:v>5008</x:v>
      </x:c>
      <x:c r="J750" s="819">
        <x:v>805</x:v>
      </x:c>
      <x:c r="K750" s="556" t="s">
        <x:v>7724</x:v>
      </x:c>
    </x:row>
    <x:row r="751" spans="1:6">
      <x:c r="A751" s="1079" t="s">
        <x:v>2805</x:v>
      </x:c>
      <x:c r="B751" s="1080" t="s">
        <x:v>3160</x:v>
      </x:c>
      <x:c r="C751" s="1080" t="s">
        <x:v>6314</x:v>
      </x:c>
      <x:c r="D751" s="1080" t="s">
        <x:v>7703</x:v>
      </x:c>
      <x:c r="E751" s="1080" t="s">
        <x:v>2935</x:v>
      </x:c>
      <x:c r="F751" s="1081" t="s">
        <x:v>766</x:v>
      </x:c>
    </x:row>
    <x:row r="752" spans="1:6">
      <x:c r="A752" s="1082" t="s">
        <x:v>2487</x:v>
      </x:c>
      <x:c r="B752" s="949" t="s">
        <x:v>3160</x:v>
      </x:c>
      <x:c r="C752" s="949" t="s">
        <x:v>6314</x:v>
      </x:c>
      <x:c r="D752" s="949" t="s">
        <x:v>7751</x:v>
      </x:c>
      <x:c r="E752" s="949" t="s">
        <x:v>2935</x:v>
      </x:c>
      <x:c r="F752" s="950" t="s">
        <x:v>4079</x:v>
      </x:c>
    </x:row>
    <x:row r="753" spans="1:11" ht="16.75">
      <x:c r="A753" s="966" t="s">
        <x:v>3929</x:v>
      </x:c>
      <x:c r="B753" s="968" t="s">
        <x:v>7087</x:v>
      </x:c>
      <x:c r="C753" s="968" t="s">
        <x:v>6314</x:v>
      </x:c>
      <x:c r="D753" s="968" t="s">
        <x:v>7703</x:v>
      </x:c>
      <x:c r="E753" s="968" t="s">
        <x:v>433</x:v>
      </x:c>
      <x:c r="F753" s="968" t="s">
        <x:v>1542</x:v>
      </x:c>
      <x:c r="G753" s="804" t="s">
        <x:v>7248</x:v>
      </x:c>
      <x:c r="H753" s="804" t="s">
        <x:v>9136</x:v>
      </x:c>
      <x:c r="I753" s="719" t="s">
        <x:v>2976</x:v>
      </x:c>
      <x:c r="J753" s="805">
        <x:v>369</x:v>
      </x:c>
      <x:c r="K753" s="551" t="s">
        <x:v>434</x:v>
      </x:c>
    </x:row>
    <x:row r="754" spans="1:11">
      <x:c r="A754" s="1071">
        <x:v>0.58819444444444446</x:v>
      </x:c>
      <x:c r="B754" s="970" t="s">
        <x:v>7192</x:v>
      </x:c>
      <x:c r="C754" s="970" t="s">
        <x:v>6314</x:v>
      </x:c>
      <x:c r="D754" s="970" t="s">
        <x:v>7729</x:v>
      </x:c>
      <x:c r="E754" s="970" t="s">
        <x:v>2935</x:v>
      </x:c>
      <x:c r="F754" s="970" t="s">
        <x:v>8374</x:v>
      </x:c>
      <x:c r="G754" s="808" t="s">
        <x:v>2917</x:v>
      </x:c>
      <x:c r="H754" s="808" t="s">
        <x:v>4470</x:v>
      </x:c>
      <x:c r="I754" s="469" t="s">
        <x:v>2976</x:v>
      </x:c>
      <x:c r="J754" s="809">
        <x:v>135</x:v>
      </x:c>
      <x:c r="K754" s="554" t="s">
        <x:v>434</x:v>
      </x:c>
    </x:row>
    <x:row r="755" spans="1:11">
      <x:c r="A755" s="1071">
        <x:v>0.58958333333333335</x:v>
      </x:c>
      <x:c r="B755" s="972" t="s">
        <x:v>3102</x:v>
      </x:c>
      <x:c r="C755" s="972" t="s">
        <x:v>6314</x:v>
      </x:c>
      <x:c r="D755" s="972" t="s">
        <x:v>7751</x:v>
      </x:c>
      <x:c r="E755" s="972" t="s">
        <x:v>2935</x:v>
      </x:c>
      <x:c r="F755" s="972" t="s">
        <x:v>8762</x:v>
      </x:c>
      <x:c r="G755" s="808" t="s">
        <x:v>3112</x:v>
      </x:c>
      <x:c r="H755" s="808" t="s">
        <x:v>2135</x:v>
      </x:c>
      <x:c r="I755" s="469" t="s">
        <x:v>2976</x:v>
      </x:c>
      <x:c r="J755" s="809">
        <x:v>180</x:v>
      </x:c>
      <x:c r="K755" s="554" t="s">
        <x:v>7724</x:v>
      </x:c>
    </x:row>
    <x:row r="756" spans="1:11">
      <x:c r="A756" s="1071">
        <x:v>0.85347222222222219</x:v>
      </x:c>
      <x:c r="B756" s="970" t="s">
        <x:v>4854</x:v>
      </x:c>
      <x:c r="C756" s="970" t="s">
        <x:v>5507</x:v>
      </x:c>
      <x:c r="D756" s="970" t="s">
        <x:v>7751</x:v>
      </x:c>
      <x:c r="E756" s="970" t="s">
        <x:v>2935</x:v>
      </x:c>
      <x:c r="F756" s="970" t="s">
        <x:v>1416</x:v>
      </x:c>
      <x:c r="G756" s="808" t="s">
        <x:v>7116</x:v>
      </x:c>
      <x:c r="H756" s="808" t="s">
        <x:v>5714</x:v>
      </x:c>
      <x:c r="I756" s="469" t="s">
        <x:v>2976</x:v>
      </x:c>
      <x:c r="J756" s="809">
        <x:v>290</x:v>
      </x:c>
      <x:c r="K756" s="554" t="s">
        <x:v>7724</x:v>
      </x:c>
    </x:row>
    <x:row r="757" spans="1:11">
      <x:c r="A757" s="1071">
        <x:v>0.85486111111111107</x:v>
      </x:c>
      <x:c r="B757" s="972" t="s">
        <x:v>3172</x:v>
      </x:c>
      <x:c r="C757" s="972" t="s">
        <x:v>5507</x:v>
      </x:c>
      <x:c r="D757" s="972" t="s">
        <x:v>7751</x:v>
      </x:c>
      <x:c r="E757" s="972" t="s">
        <x:v>2935</x:v>
      </x:c>
      <x:c r="F757" s="972" t="s">
        <x:v>8762</x:v>
      </x:c>
      <x:c r="G757" s="808" t="s">
        <x:v>7116</x:v>
      </x:c>
      <x:c r="H757" s="808" t="s">
        <x:v>5714</x:v>
      </x:c>
      <x:c r="I757" s="469" t="s">
        <x:v>2976</x:v>
      </x:c>
      <x:c r="J757" s="809">
        <x:v>130</x:v>
      </x:c>
      <x:c r="K757" s="554" t="s">
        <x:v>7724</x:v>
      </x:c>
    </x:row>
    <x:row r="758" spans="1:12">
      <x:c r="A758" s="1071">
        <x:v>0.86041666666666672</x:v>
      </x:c>
      <x:c r="B758" s="969">
        <x:v>612536</x:v>
      </x:c>
      <x:c r="C758" s="970" t="s">
        <x:v>6314</x:v>
      </x:c>
      <x:c r="D758" s="970" t="s">
        <x:v>7751</x:v>
      </x:c>
      <x:c r="E758" s="970" t="s">
        <x:v>2935</x:v>
      </x:c>
      <x:c r="F758" s="970" t="s">
        <x:v>7490</x:v>
      </x:c>
      <x:c r="G758" s="808" t="s">
        <x:v>7028</x:v>
      </x:c>
      <x:c r="H758" s="808" t="s">
        <x:v>8321</x:v>
      </x:c>
      <x:c r="I758" s="469" t="s">
        <x:v>5008</x:v>
      </x:c>
      <x:c r="J758" s="809">
        <x:v>243</x:v>
      </x:c>
      <x:c r="K758" s="554" t="s">
        <x:v>434</x:v>
      </x:c>
      <x:c r="L758" s="965" t="s">
        <x:v>2740</x:v>
      </x:c>
    </x:row>
    <x:row r="759" spans="1:11">
      <x:c r="A759" s="1071">
        <x:v>0.86736111111111114</x:v>
      </x:c>
      <x:c r="B759" s="972" t="s">
        <x:v>3191</x:v>
      </x:c>
      <x:c r="C759" s="972" t="s">
        <x:v>5507</x:v>
      </x:c>
      <x:c r="D759" s="972" t="s">
        <x:v>7752</x:v>
      </x:c>
      <x:c r="E759" s="972" t="s">
        <x:v>2935</x:v>
      </x:c>
      <x:c r="F759" s="972" t="s">
        <x:v>1537</x:v>
      </x:c>
      <x:c r="G759" s="808" t="s">
        <x:v>3184</x:v>
      </x:c>
      <x:c r="H759" s="808" t="s">
        <x:v>4352</x:v>
      </x:c>
      <x:c r="I759" s="469" t="s">
        <x:v>2976</x:v>
      </x:c>
      <x:c r="J759" s="809">
        <x:v>300</x:v>
      </x:c>
      <x:c r="K759" s="554" t="s">
        <x:v>7724</x:v>
      </x:c>
    </x:row>
    <x:row r="760" spans="1:12">
      <x:c r="A760" s="1071">
        <x:v>0.95972222222222225</x:v>
      </x:c>
      <x:c r="B760" s="969">
        <x:v>612538</x:v>
      </x:c>
      <x:c r="C760" s="970" t="s">
        <x:v>5507</x:v>
      </x:c>
      <x:c r="D760" s="970" t="s">
        <x:v>7751</x:v>
      </x:c>
      <x:c r="E760" s="970" t="s">
        <x:v>2935</x:v>
      </x:c>
      <x:c r="F760" s="970" t="s">
        <x:v>1471</x:v>
      </x:c>
      <x:c r="G760" s="808" t="s">
        <x:v>6027</x:v>
      </x:c>
      <x:c r="H760" s="808" t="s">
        <x:v>8679</x:v>
      </x:c>
      <x:c r="I760" s="469" t="s">
        <x:v>5008</x:v>
      </x:c>
      <x:c r="J760" s="809">
        <x:v>150</x:v>
      </x:c>
      <x:c r="K760" s="554" t="s">
        <x:v>7724</x:v>
      </x:c>
      <x:c r="L760" s="965" t="s">
        <x:v>7935</x:v>
      </x:c>
    </x:row>
    <x:row r="761" spans="1:11">
      <x:c r="A761" s="1071">
        <x:v>0.96180555555555558</x:v>
      </x:c>
      <x:c r="B761" s="971">
        <x:v>612539</x:v>
      </x:c>
      <x:c r="C761" s="972" t="s">
        <x:v>6314</x:v>
      </x:c>
      <x:c r="D761" s="972" t="s">
        <x:v>7751</x:v>
      </x:c>
      <x:c r="E761" s="972" t="s">
        <x:v>2935</x:v>
      </x:c>
      <x:c r="F761" s="972" t="s">
        <x:v>1531</x:v>
      </x:c>
      <x:c r="G761" s="808" t="s">
        <x:v>6983</x:v>
      </x:c>
      <x:c r="H761" s="808" t="s">
        <x:v>8140</x:v>
      </x:c>
      <x:c r="I761" s="469" t="s">
        <x:v>5008</x:v>
      </x:c>
      <x:c r="J761" s="809">
        <x:v>150</x:v>
      </x:c>
      <x:c r="K761" s="554" t="s">
        <x:v>7724</x:v>
      </x:c>
    </x:row>
    <x:row r="762" spans="1:11" ht="16.75">
      <x:c r="A762" s="1072">
        <x:v>0.99097222222222225</x:v>
      </x:c>
      <x:c r="B762" s="1073">
        <x:v>612540</x:v>
      </x:c>
      <x:c r="C762" s="974" t="s">
        <x:v>6314</x:v>
      </x:c>
      <x:c r="D762" s="974" t="s">
        <x:v>7751</x:v>
      </x:c>
      <x:c r="E762" s="974" t="s">
        <x:v>2935</x:v>
      </x:c>
      <x:c r="F762" s="974" t="s">
        <x:v>1009</x:v>
      </x:c>
      <x:c r="G762" s="818" t="s">
        <x:v>7063</x:v>
      </x:c>
      <x:c r="H762" s="818" t="s">
        <x:v>8419</x:v>
      </x:c>
      <x:c r="I762" s="724" t="s">
        <x:v>5008</x:v>
      </x:c>
      <x:c r="J762" s="819">
        <x:v>180</x:v>
      </x:c>
      <x:c r="K762" s="556" t="s">
        <x:v>7724</x:v>
      </x:c>
    </x:row>
    <x:row r="763" spans="1:11" ht="16.75">
      <x:c r="A763" s="966" t="s">
        <x:v>5465</x:v>
      </x:c>
      <x:c r="B763" s="968" t="s">
        <x:v>4882</x:v>
      </x:c>
      <x:c r="C763" s="968" t="s">
        <x:v>5507</x:v>
      </x:c>
      <x:c r="D763" s="968" t="s">
        <x:v>7752</x:v>
      </x:c>
      <x:c r="E763" s="968" t="s">
        <x:v>5033</x:v>
      </x:c>
      <x:c r="F763" s="968" t="s">
        <x:v>8762</x:v>
      </x:c>
      <x:c r="G763" s="1066" t="s">
        <x:v>7766</x:v>
      </x:c>
      <x:c r="H763" s="1066" t="s">
        <x:v>7766</x:v>
      </x:c>
      <x:c r="I763" s="719" t="s">
        <x:v>2976</x:v>
      </x:c>
      <x:c r="J763" s="805">
        <x:v>225</x:v>
      </x:c>
      <x:c r="K763" s="551" t="s">
        <x:v>434</x:v>
      </x:c>
    </x:row>
    <x:row r="764" spans="1:12">
      <x:c r="A764" s="1071">
        <x:v>0.57222222222222219</x:v>
      </x:c>
      <x:c r="B764" s="970" t="s">
        <x:v>4896</x:v>
      </x:c>
      <x:c r="C764" s="970" t="s">
        <x:v>6314</x:v>
      </x:c>
      <x:c r="D764" s="970" t="s">
        <x:v>7752</x:v>
      </x:c>
      <x:c r="E764" s="970" t="s">
        <x:v>433</x:v>
      </x:c>
      <x:c r="F764" s="970" t="s">
        <x:v>13</x:v>
      </x:c>
      <x:c r="G764" s="808" t="s">
        <x:v>4050</x:v>
      </x:c>
      <x:c r="H764" s="808" t="s">
        <x:v>8805</x:v>
      </x:c>
      <x:c r="I764" s="469" t="s">
        <x:v>2976</x:v>
      </x:c>
      <x:c r="J764" s="809">
        <x:v>380</x:v>
      </x:c>
      <x:c r="K764" s="554" t="s">
        <x:v>7724</x:v>
      </x:c>
      <x:c r="L764" s="965" t="s">
        <x:v>5206</x:v>
      </x:c>
    </x:row>
    <x:row r="765" spans="1:12">
      <x:c r="A765" s="1071">
        <x:v>0.58263888888888893</x:v>
      </x:c>
      <x:c r="B765" s="972" t="s">
        <x:v>7252</x:v>
      </x:c>
      <x:c r="C765" s="972" t="s">
        <x:v>6314</x:v>
      </x:c>
      <x:c r="D765" s="972" t="s">
        <x:v>7752</x:v>
      </x:c>
      <x:c r="E765" s="972" t="s">
        <x:v>433</x:v>
      </x:c>
      <x:c r="F765" s="972" t="s">
        <x:v>8762</x:v>
      </x:c>
      <x:c r="G765" s="808" t="s">
        <x:v>2872</x:v>
      </x:c>
      <x:c r="H765" s="808" t="s">
        <x:v>2283</x:v>
      </x:c>
      <x:c r="I765" s="469" t="s">
        <x:v>2976</x:v>
      </x:c>
      <x:c r="J765" s="809">
        <x:v>405</x:v>
      </x:c>
      <x:c r="K765" s="554" t="s">
        <x:v>434</x:v>
      </x:c>
      <x:c r="L765" s="965" t="s">
        <x:v>7916</x:v>
      </x:c>
    </x:row>
    <x:row r="766" spans="1:11">
      <x:c r="A766" s="1071">
        <x:v>0.58958333333333335</x:v>
      </x:c>
      <x:c r="B766" s="970" t="s">
        <x:v>7426</x:v>
      </x:c>
      <x:c r="C766" s="970" t="s">
        <x:v>6314</x:v>
      </x:c>
      <x:c r="D766" s="970" t="s">
        <x:v>7729</x:v>
      </x:c>
      <x:c r="E766" s="970" t="s">
        <x:v>433</x:v>
      </x:c>
      <x:c r="F766" s="970" t="s">
        <x:v>8762</x:v>
      </x:c>
      <x:c r="G766" s="808" t="s">
        <x:v>4393</x:v>
      </x:c>
      <x:c r="H766" s="808" t="s">
        <x:v>8941</x:v>
      </x:c>
      <x:c r="I766" s="469" t="s">
        <x:v>2976</x:v>
      </x:c>
      <x:c r="J766" s="809">
        <x:v>100</x:v>
      </x:c>
      <x:c r="K766" s="554" t="s">
        <x:v>7724</x:v>
      </x:c>
    </x:row>
    <x:row r="767" spans="1:11">
      <x:c r="A767" s="1071">
        <x:v>0.6069444444444444</x:v>
      </x:c>
      <x:c r="B767" s="972" t="s">
        <x:v>7029</x:v>
      </x:c>
      <x:c r="C767" s="972" t="s">
        <x:v>6314</x:v>
      </x:c>
      <x:c r="D767" s="972" t="s">
        <x:v>7729</x:v>
      </x:c>
      <x:c r="E767" s="972" t="s">
        <x:v>2935</x:v>
      </x:c>
      <x:c r="F767" s="972" t="s">
        <x:v>8762</x:v>
      </x:c>
      <x:c r="G767" s="808" t="s">
        <x:v>2640</x:v>
      </x:c>
      <x:c r="H767" s="808" t="s">
        <x:v>8334</x:v>
      </x:c>
      <x:c r="I767" s="469" t="s">
        <x:v>2976</x:v>
      </x:c>
      <x:c r="J767" s="809">
        <x:v>180</x:v>
      </x:c>
      <x:c r="K767" s="554" t="s">
        <x:v>434</x:v>
      </x:c>
    </x:row>
    <x:row r="768" spans="1:11">
      <x:c r="A768" s="1071">
        <x:v>0.6333333333333333</x:v>
      </x:c>
      <x:c r="B768" s="969">
        <x:v>612546</x:v>
      </x:c>
      <x:c r="C768" s="970" t="s">
        <x:v>6314</x:v>
      </x:c>
      <x:c r="D768" s="970" t="s">
        <x:v>7751</x:v>
      </x:c>
      <x:c r="E768" s="970" t="s">
        <x:v>2935</x:v>
      </x:c>
      <x:c r="F768" s="970" t="s">
        <x:v>7910</x:v>
      </x:c>
      <x:c r="G768" s="808" t="s">
        <x:v>2873</x:v>
      </x:c>
      <x:c r="H768" s="808" t="s">
        <x:v>8430</x:v>
      </x:c>
      <x:c r="I768" s="469" t="s">
        <x:v>5008</x:v>
      </x:c>
      <x:c r="J768" s="809">
        <x:v>260</x:v>
      </x:c>
      <x:c r="K768" s="554" t="s">
        <x:v>434</x:v>
      </x:c>
    </x:row>
    <x:row r="769" spans="1:11" s="100" customFormat="1">
      <x:c r="A769" s="1071">
        <x:v>0.64444444444444449</x:v>
      </x:c>
      <x:c r="B769" s="969">
        <x:v>612547</x:v>
      </x:c>
      <x:c r="C769" s="970" t="s">
        <x:v>5507</x:v>
      </x:c>
      <x:c r="D769" s="970" t="s">
        <x:v>7729</x:v>
      </x:c>
      <x:c r="E769" s="970" t="s">
        <x:v>2935</x:v>
      </x:c>
      <x:c r="F769" s="970" t="s">
        <x:v>1180</x:v>
      </x:c>
      <x:c r="G769" s="1003" t="s">
        <x:v>7766</x:v>
      </x:c>
      <x:c r="H769" s="1003" t="s">
        <x:v>7766</x:v>
      </x:c>
      <x:c r="I769" s="469" t="s">
        <x:v>5014</x:v>
      </x:c>
      <x:c r="J769" s="809">
        <x:v>0</x:v>
      </x:c>
      <x:c r="K769" s="554" t="s">
        <x:v>7766</x:v>
      </x:c>
    </x:row>
    <x:row r="770" spans="1:12">
      <x:c r="A770" s="1071">
        <x:v>0.64513888888888893</x:v>
      </x:c>
      <x:c r="B770" s="971">
        <x:v>612548</x:v>
      </x:c>
      <x:c r="C770" s="972" t="s">
        <x:v>5507</x:v>
      </x:c>
      <x:c r="D770" s="972" t="s">
        <x:v>7729</x:v>
      </x:c>
      <x:c r="E770" s="972" t="s">
        <x:v>2935</x:v>
      </x:c>
      <x:c r="F770" s="972" t="s">
        <x:v>3224</x:v>
      </x:c>
      <x:c r="G770" s="808" t="s">
        <x:v>3169</x:v>
      </x:c>
      <x:c r="H770" s="808" t="s">
        <x:v>9139</x:v>
      </x:c>
      <x:c r="I770" s="469" t="s">
        <x:v>5008</x:v>
      </x:c>
      <x:c r="J770" s="809">
        <x:v>162</x:v>
      </x:c>
      <x:c r="K770" s="554" t="s">
        <x:v>434</x:v>
      </x:c>
      <x:c r="L770" s="965" t="s">
        <x:v>7946</x:v>
      </x:c>
    </x:row>
    <x:row r="771" spans="1:11">
      <x:c r="A771" s="1071">
        <x:v>0.65694444444444444</x:v>
      </x:c>
      <x:c r="B771" s="971">
        <x:v>612549</x:v>
      </x:c>
      <x:c r="C771" s="972" t="s">
        <x:v>6314</x:v>
      </x:c>
      <x:c r="D771" s="972" t="s">
        <x:v>7751</x:v>
      </x:c>
      <x:c r="E771" s="972" t="s">
        <x:v>2935</x:v>
      </x:c>
      <x:c r="F771" s="972" t="s">
        <x:v>3484</x:v>
      </x:c>
      <x:c r="G771" s="808" t="s">
        <x:v>7022</x:v>
      </x:c>
      <x:c r="H771" s="808" t="s">
        <x:v>4313</x:v>
      </x:c>
      <x:c r="I771" s="469" t="s">
        <x:v>5008</x:v>
      </x:c>
      <x:c r="J771" s="809">
        <x:v>432</x:v>
      </x:c>
      <x:c r="K771" s="554" t="s">
        <x:v>434</x:v>
      </x:c>
    </x:row>
    <x:row r="772" spans="1:11">
      <x:c r="A772" s="806">
        <x:v>0.69236111111111109</x:v>
      </x:c>
      <x:c r="B772" s="969">
        <x:v>612550</x:v>
      </x:c>
      <x:c r="C772" s="970" t="s">
        <x:v>6314</x:v>
      </x:c>
      <x:c r="D772" s="970" t="s">
        <x:v>7751</x:v>
      </x:c>
      <x:c r="E772" s="970" t="s">
        <x:v>2935</x:v>
      </x:c>
      <x:c r="F772" s="970" t="s">
        <x:v>754</x:v>
      </x:c>
      <x:c r="G772" s="808" t="s">
        <x:v>2917</x:v>
      </x:c>
      <x:c r="H772" s="808" t="s">
        <x:v>2287</x:v>
      </x:c>
      <x:c r="I772" s="469" t="s">
        <x:v>5014</x:v>
      </x:c>
      <x:c r="J772" s="809">
        <x:v>750</x:v>
      </x:c>
      <x:c r="K772" s="554" t="s">
        <x:v>7724</x:v>
      </x:c>
    </x:row>
    <x:row r="773" spans="1:11">
      <x:c r="A773" s="1071">
        <x:v>0.74930555555555556</x:v>
      </x:c>
      <x:c r="B773" s="971">
        <x:v>612551</x:v>
      </x:c>
      <x:c r="C773" s="972" t="s">
        <x:v>6314</x:v>
      </x:c>
      <x:c r="D773" s="972" t="s">
        <x:v>7752</x:v>
      </x:c>
      <x:c r="E773" s="972" t="s">
        <x:v>433</x:v>
      </x:c>
      <x:c r="F773" s="972" t="s">
        <x:v>7963</x:v>
      </x:c>
      <x:c r="G773" s="808" t="s">
        <x:v>2633</x:v>
      </x:c>
      <x:c r="H773" s="808" t="s">
        <x:v>2153</x:v>
      </x:c>
      <x:c r="I773" s="469" t="s">
        <x:v>5008</x:v>
      </x:c>
      <x:c r="J773" s="809">
        <x:v>1107</x:v>
      </x:c>
      <x:c r="K773" s="554" t="s">
        <x:v>434</x:v>
      </x:c>
    </x:row>
    <x:row r="774" spans="1:11">
      <x:c r="A774" s="1071">
        <x:v>0.76388888888888884</x:v>
      </x:c>
      <x:c r="B774" s="970" t="s">
        <x:v>2938</x:v>
      </x:c>
      <x:c r="C774" s="970" t="s">
        <x:v>6314</x:v>
      </x:c>
      <x:c r="D774" s="970" t="s">
        <x:v>7729</x:v>
      </x:c>
      <x:c r="E774" s="970" t="s">
        <x:v>4903</x:v>
      </x:c>
      <x:c r="F774" s="970" t="s">
        <x:v>7919</x:v>
      </x:c>
      <x:c r="G774" s="808" t="s">
        <x:v>8623</x:v>
      </x:c>
      <x:c r="H774" s="808" t="s">
        <x:v>2040</x:v>
      </x:c>
      <x:c r="I774" s="469" t="s">
        <x:v>2976</x:v>
      </x:c>
      <x:c r="J774" s="809">
        <x:v>100</x:v>
      </x:c>
      <x:c r="K774" s="554" t="s">
        <x:v>7724</x:v>
      </x:c>
    </x:row>
    <x:row r="775" spans="1:11">
      <x:c r="A775" s="1071">
        <x:v>0.88888888888888884</x:v>
      </x:c>
      <x:c r="B775" s="971">
        <x:v>612553</x:v>
      </x:c>
      <x:c r="C775" s="972" t="s">
        <x:v>6314</x:v>
      </x:c>
      <x:c r="D775" s="972" t="s">
        <x:v>7751</x:v>
      </x:c>
      <x:c r="E775" s="972" t="s">
        <x:v>2935</x:v>
      </x:c>
      <x:c r="F775" s="972" t="s">
        <x:v>1467</x:v>
      </x:c>
      <x:c r="G775" s="808" t="s">
        <x:v>2629</x:v>
      </x:c>
      <x:c r="H775" s="808" t="s">
        <x:v>1959</x:v>
      </x:c>
      <x:c r="I775" s="469" t="s">
        <x:v>5008</x:v>
      </x:c>
      <x:c r="J775" s="809">
        <x:v>297</x:v>
      </x:c>
      <x:c r="K775" s="554" t="s">
        <x:v>434</x:v>
      </x:c>
    </x:row>
    <x:row r="776" spans="1:11">
      <x:c r="A776" s="1071">
        <x:v>0.8930555555555556</x:v>
      </x:c>
      <x:c r="B776" s="970" t="s">
        <x:v>7364</x:v>
      </x:c>
      <x:c r="C776" s="970" t="s">
        <x:v>5507</x:v>
      </x:c>
      <x:c r="D776" s="970" t="s">
        <x:v>7752</x:v>
      </x:c>
      <x:c r="E776" s="970" t="s">
        <x:v>5033</x:v>
      </x:c>
      <x:c r="F776" s="970" t="s">
        <x:v>1201</x:v>
      </x:c>
      <x:c r="G776" s="808" t="s">
        <x:v>5276</x:v>
      </x:c>
      <x:c r="H776" s="808" t="s">
        <x:v>8648</x:v>
      </x:c>
      <x:c r="I776" s="469" t="s">
        <x:v>2976</x:v>
      </x:c>
      <x:c r="J776" s="809">
        <x:v>390</x:v>
      </x:c>
      <x:c r="K776" s="554" t="s">
        <x:v>434</x:v>
      </x:c>
    </x:row>
    <x:row r="777" spans="1:11" ht="16.75">
      <x:c r="A777" s="1072">
        <x:v>0.94791666666666663</x:v>
      </x:c>
      <x:c r="B777" s="1075">
        <x:v>612556</x:v>
      </x:c>
      <x:c r="C777" s="987" t="s">
        <x:v>6314</x:v>
      </x:c>
      <x:c r="D777" s="987" t="s">
        <x:v>7752</x:v>
      </x:c>
      <x:c r="E777" s="987" t="s">
        <x:v>2935</x:v>
      </x:c>
      <x:c r="F777" s="987" t="s">
        <x:v>22</x:v>
      </x:c>
      <x:c r="G777" s="818" t="s">
        <x:v>6992</x:v>
      </x:c>
      <x:c r="H777" s="818" t="s">
        <x:v>5867</x:v>
      </x:c>
      <x:c r="I777" s="724" t="s">
        <x:v>5008</x:v>
      </x:c>
      <x:c r="J777" s="819">
        <x:v>756</x:v>
      </x:c>
      <x:c r="K777" s="556" t="s">
        <x:v>434</x:v>
      </x:c>
    </x:row>
    <x:row r="778" spans="1:11" ht="16.75">
      <x:c r="A778" s="1068" t="s">
        <x:v>5530</x:v>
      </x:c>
      <x:c r="B778" s="1070" t="s">
        <x:v>4947</x:v>
      </x:c>
      <x:c r="C778" s="1070" t="s">
        <x:v>6314</x:v>
      </x:c>
      <x:c r="D778" s="1070" t="s">
        <x:v>7752</x:v>
      </x:c>
      <x:c r="E778" s="1070" t="s">
        <x:v>2935</x:v>
      </x:c>
      <x:c r="F778" s="1070" t="s">
        <x:v>1456</x:v>
      </x:c>
      <x:c r="G778" s="804" t="s">
        <x:v>7100</x:v>
      </x:c>
      <x:c r="H778" s="804" t="s">
        <x:v>8256</x:v>
      </x:c>
      <x:c r="I778" s="719" t="s">
        <x:v>2976</x:v>
      </x:c>
      <x:c r="J778" s="805">
        <x:v>620</x:v>
      </x:c>
      <x:c r="K778" s="551" t="s">
        <x:v>7724</x:v>
      </x:c>
    </x:row>
    <x:row r="779" spans="1:11">
      <x:c r="A779" s="1071">
        <x:v>0.57222222222222219</x:v>
      </x:c>
      <x:c r="B779" s="972" t="s">
        <x:v>4937</x:v>
      </x:c>
      <x:c r="C779" s="972" t="s">
        <x:v>6314</x:v>
      </x:c>
      <x:c r="D779" s="972" t="s">
        <x:v>7751</x:v>
      </x:c>
      <x:c r="E779" s="972" t="s">
        <x:v>433</x:v>
      </x:c>
      <x:c r="F779" s="972" t="s">
        <x:v>8762</x:v>
      </x:c>
      <x:c r="G779" s="808" t="s">
        <x:v>1495</x:v>
      </x:c>
      <x:c r="H779" s="808" t="s">
        <x:v>2337</x:v>
      </x:c>
      <x:c r="I779" s="469" t="s">
        <x:v>2976</x:v>
      </x:c>
      <x:c r="J779" s="809">
        <x:v>342</x:v>
      </x:c>
      <x:c r="K779" s="554" t="s">
        <x:v>434</x:v>
      </x:c>
    </x:row>
    <x:row r="780" spans="1:11">
      <x:c r="A780" s="1071">
        <x:v>0.5756944444444444</x:v>
      </x:c>
      <x:c r="B780" s="970" t="s">
        <x:v>7242</x:v>
      </x:c>
      <x:c r="C780" s="970" t="s">
        <x:v>6314</x:v>
      </x:c>
      <x:c r="D780" s="970" t="s">
        <x:v>7751</x:v>
      </x:c>
      <x:c r="E780" s="970" t="s">
        <x:v>433</x:v>
      </x:c>
      <x:c r="F780" s="970" t="s">
        <x:v>651</x:v>
      </x:c>
      <x:c r="G780" s="808" t="s">
        <x:v>1495</x:v>
      </x:c>
      <x:c r="H780" s="808" t="s">
        <x:v>2337</x:v>
      </x:c>
      <x:c r="I780" s="469" t="s">
        <x:v>2976</x:v>
      </x:c>
      <x:c r="J780" s="809">
        <x:v>297</x:v>
      </x:c>
      <x:c r="K780" s="554" t="s">
        <x:v>434</x:v>
      </x:c>
    </x:row>
    <x:row r="781" spans="1:11">
      <x:c r="A781" s="1071">
        <x:v>0.57777777777777772</x:v>
      </x:c>
      <x:c r="B781" s="972" t="s">
        <x:v>7370</x:v>
      </x:c>
      <x:c r="C781" s="972" t="s">
        <x:v>5507</x:v>
      </x:c>
      <x:c r="D781" s="972" t="s">
        <x:v>7729</x:v>
      </x:c>
      <x:c r="E781" s="972" t="s">
        <x:v>433</x:v>
      </x:c>
      <x:c r="F781" s="972" t="s">
        <x:v>8762</x:v>
      </x:c>
      <x:c r="G781" s="808" t="s">
        <x:v>8675</x:v>
      </x:c>
      <x:c r="H781" s="808" t="s">
        <x:v>1993</x:v>
      </x:c>
      <x:c r="I781" s="469" t="s">
        <x:v>2976</x:v>
      </x:c>
      <x:c r="J781" s="809">
        <x:v>162</x:v>
      </x:c>
      <x:c r="K781" s="554" t="s">
        <x:v>434</x:v>
      </x:c>
    </x:row>
    <x:row r="782" spans="1:11">
      <x:c r="A782" s="1071">
        <x:v>0.7006944444444444</x:v>
      </x:c>
      <x:c r="B782" s="970" t="s">
        <x:v>4853</x:v>
      </x:c>
      <x:c r="C782" s="970" t="s">
        <x:v>5507</x:v>
      </x:c>
      <x:c r="D782" s="970" t="s">
        <x:v>7729</x:v>
      </x:c>
      <x:c r="E782" s="970" t="s">
        <x:v>2935</x:v>
      </x:c>
      <x:c r="F782" s="970" t="s">
        <x:v>767</x:v>
      </x:c>
      <x:c r="G782" s="808" t="s">
        <x:v>7776</x:v>
      </x:c>
      <x:c r="H782" s="808" t="s">
        <x:v>8427</x:v>
      </x:c>
      <x:c r="I782" s="469" t="s">
        <x:v>2976</x:v>
      </x:c>
      <x:c r="J782" s="809">
        <x:v>144</x:v>
      </x:c>
      <x:c r="K782" s="554" t="s">
        <x:v>434</x:v>
      </x:c>
    </x:row>
    <x:row r="783" spans="1:11" s="100" customFormat="1">
      <x:c r="A783" s="1071">
        <x:v>0.73611111111111116</x:v>
      </x:c>
      <x:c r="B783" s="969">
        <x:v>612562</x:v>
      </x:c>
      <x:c r="C783" s="970" t="s">
        <x:v>6314</x:v>
      </x:c>
      <x:c r="D783" s="970" t="s">
        <x:v>7703</x:v>
      </x:c>
      <x:c r="E783" s="970" t="s">
        <x:v>5987</x:v>
      </x:c>
      <x:c r="F783" s="970" t="s">
        <x:v>1083</x:v>
      </x:c>
      <x:c r="G783" s="1003" t="s">
        <x:v>7766</x:v>
      </x:c>
      <x:c r="H783" s="1003" t="s">
        <x:v>7766</x:v>
      </x:c>
      <x:c r="I783" s="469" t="s">
        <x:v>5008</x:v>
      </x:c>
      <x:c r="J783" s="809">
        <x:v>190</x:v>
      </x:c>
      <x:c r="K783" s="554" t="s">
        <x:v>7724</x:v>
      </x:c>
    </x:row>
    <x:row r="784" spans="1:11">
      <x:c r="A784" s="1071">
        <x:v>0.73888888888888893</x:v>
      </x:c>
      <x:c r="B784" s="971">
        <x:v>612563</x:v>
      </x:c>
      <x:c r="C784" s="972" t="s">
        <x:v>6314</x:v>
      </x:c>
      <x:c r="D784" s="972" t="s">
        <x:v>7703</x:v>
      </x:c>
      <x:c r="E784" s="972" t="s">
        <x:v>5987</x:v>
      </x:c>
      <x:c r="F784" s="972" t="s">
        <x:v>1359</x:v>
      </x:c>
      <x:c r="G784" s="1003" t="s">
        <x:v>7766</x:v>
      </x:c>
      <x:c r="H784" s="1003" t="s">
        <x:v>7766</x:v>
      </x:c>
      <x:c r="I784" s="469" t="s">
        <x:v>2976</x:v>
      </x:c>
      <x:c r="J784" s="809">
        <x:v>171</x:v>
      </x:c>
      <x:c r="K784" s="554" t="s">
        <x:v>434</x:v>
      </x:c>
    </x:row>
    <x:row r="785" spans="1:11">
      <x:c r="A785" s="1071">
        <x:v>0.7416666666666667</x:v>
      </x:c>
      <x:c r="B785" s="971">
        <x:v>612564</x:v>
      </x:c>
      <x:c r="C785" s="972" t="s">
        <x:v>5507</x:v>
      </x:c>
      <x:c r="D785" s="972" t="s">
        <x:v>7703</x:v>
      </x:c>
      <x:c r="E785" s="972" t="s">
        <x:v>5987</x:v>
      </x:c>
      <x:c r="F785" s="972" t="s">
        <x:v>1526</x:v>
      </x:c>
      <x:c r="G785" s="1003" t="s">
        <x:v>7766</x:v>
      </x:c>
      <x:c r="H785" s="1003" t="s">
        <x:v>7766</x:v>
      </x:c>
      <x:c r="I785" s="469" t="s">
        <x:v>5008</x:v>
      </x:c>
      <x:c r="J785" s="809">
        <x:v>350</x:v>
      </x:c>
      <x:c r="K785" s="554" t="s">
        <x:v>434</x:v>
      </x:c>
    </x:row>
    <x:row r="786" spans="1:11">
      <x:c r="A786" s="1071">
        <x:v>0.77013888888888893</x:v>
      </x:c>
      <x:c r="B786" s="969">
        <x:v>612565</x:v>
      </x:c>
      <x:c r="C786" s="970" t="s">
        <x:v>6314</x:v>
      </x:c>
      <x:c r="D786" s="970" t="s">
        <x:v>7729</x:v>
      </x:c>
      <x:c r="E786" s="970" t="s">
        <x:v>5987</x:v>
      </x:c>
      <x:c r="F786" s="970" t="s">
        <x:v>8762</x:v>
      </x:c>
      <x:c r="G786" s="1003" t="s">
        <x:v>7766</x:v>
      </x:c>
      <x:c r="H786" s="1003" t="s">
        <x:v>7766</x:v>
      </x:c>
      <x:c r="I786" s="469" t="s">
        <x:v>2976</x:v>
      </x:c>
      <x:c r="J786" s="809">
        <x:v>150</x:v>
      </x:c>
      <x:c r="K786" s="554" t="s">
        <x:v>7724</x:v>
      </x:c>
    </x:row>
    <x:row r="787" spans="1:11">
      <x:c r="A787" s="1071">
        <x:v>0.8041666666666667</x:v>
      </x:c>
      <x:c r="B787" s="971">
        <x:v>612566</x:v>
      </x:c>
      <x:c r="C787" s="972" t="s">
        <x:v>6314</x:v>
      </x:c>
      <x:c r="D787" s="972" t="s">
        <x:v>7751</x:v>
      </x:c>
      <x:c r="E787" s="972" t="s">
        <x:v>2935</x:v>
      </x:c>
      <x:c r="F787" s="972" t="s">
        <x:v>1737</x:v>
      </x:c>
      <x:c r="G787" s="808" t="s">
        <x:v>7110</x:v>
      </x:c>
      <x:c r="H787" s="808" t="s">
        <x:v>2299</x:v>
      </x:c>
      <x:c r="I787" s="469" t="s">
        <x:v>5008</x:v>
      </x:c>
      <x:c r="J787" s="809">
        <x:v>570</x:v>
      </x:c>
      <x:c r="K787" s="554" t="s">
        <x:v>7724</x:v>
      </x:c>
    </x:row>
    <x:row r="788" spans="1:11">
      <x:c r="A788" s="1071">
        <x:v>0.80486111111111114</x:v>
      </x:c>
      <x:c r="B788" s="969">
        <x:v>612567</x:v>
      </x:c>
      <x:c r="C788" s="970" t="s">
        <x:v>5507</x:v>
      </x:c>
      <x:c r="D788" s="970" t="s">
        <x:v>7751</x:v>
      </x:c>
      <x:c r="E788" s="970" t="s">
        <x:v>2935</x:v>
      </x:c>
      <x:c r="F788" s="970" t="s">
        <x:v>6070</x:v>
      </x:c>
      <x:c r="G788" s="808" t="s">
        <x:v>7110</x:v>
      </x:c>
      <x:c r="H788" s="808" t="s">
        <x:v>2299</x:v>
      </x:c>
      <x:c r="I788" s="469" t="s">
        <x:v>5008</x:v>
      </x:c>
      <x:c r="J788" s="809">
        <x:v>230</x:v>
      </x:c>
      <x:c r="K788" s="554" t="s">
        <x:v>7724</x:v>
      </x:c>
    </x:row>
    <x:row r="789" spans="1:11" ht="16.75">
      <x:c r="A789" s="1072">
        <x:v>0.86875000000000002</x:v>
      </x:c>
      <x:c r="B789" s="1075">
        <x:v>612568</x:v>
      </x:c>
      <x:c r="C789" s="987" t="s">
        <x:v>6314</x:v>
      </x:c>
      <x:c r="D789" s="987" t="s">
        <x:v>7703</x:v>
      </x:c>
      <x:c r="E789" s="987" t="s">
        <x:v>433</x:v>
      </x:c>
      <x:c r="F789" s="987" t="s">
        <x:v>6073</x:v>
      </x:c>
      <x:c r="G789" s="818" t="s">
        <x:v>1759</x:v>
      </x:c>
      <x:c r="H789" s="818" t="s">
        <x:v>8584</x:v>
      </x:c>
      <x:c r="I789" s="724" t="s">
        <x:v>5008</x:v>
      </x:c>
      <x:c r="J789" s="819">
        <x:v>340</x:v>
      </x:c>
      <x:c r="K789" s="556" t="s">
        <x:v>7724</x:v>
      </x:c>
    </x:row>
    <x:row r="790" spans="1:11" ht="16.75">
      <x:c r="A790" s="1068" t="s">
        <x:v>5161</x:v>
      </x:c>
      <x:c r="B790" s="1069">
        <x:v>612569</x:v>
      </x:c>
      <x:c r="C790" s="1070" t="s">
        <x:v>5507</x:v>
      </x:c>
      <x:c r="D790" s="1070" t="s">
        <x:v>7729</x:v>
      </x:c>
      <x:c r="E790" s="1070" t="s">
        <x:v>5987</x:v>
      </x:c>
      <x:c r="F790" s="1070" t="s">
        <x:v>1653</x:v>
      </x:c>
      <x:c r="G790" s="804" t="s">
        <x:v>2613</x:v>
      </x:c>
      <x:c r="H790" s="804" t="s">
        <x:v>8911</x:v>
      </x:c>
      <x:c r="I790" s="719" t="s">
        <x:v>5008</x:v>
      </x:c>
      <x:c r="J790" s="805">
        <x:v>190</x:v>
      </x:c>
      <x:c r="K790" s="551" t="s">
        <x:v>7724</x:v>
      </x:c>
    </x:row>
    <x:row r="791" spans="1:11">
      <x:c r="A791" s="1071">
        <x:v>0.46180555555555558</x:v>
      </x:c>
      <x:c r="B791" s="971">
        <x:v>612570</x:v>
      </x:c>
      <x:c r="C791" s="972" t="s">
        <x:v>5507</x:v>
      </x:c>
      <x:c r="D791" s="972" t="s">
        <x:v>7751</x:v>
      </x:c>
      <x:c r="E791" s="972" t="s">
        <x:v>433</x:v>
      </x:c>
      <x:c r="F791" s="972" t="s">
        <x:v>1086</x:v>
      </x:c>
      <x:c r="G791" s="808" t="s">
        <x:v>4871</x:v>
      </x:c>
      <x:c r="H791" s="808" t="s">
        <x:v>4217</x:v>
      </x:c>
      <x:c r="I791" s="469" t="s">
        <x:v>5008</x:v>
      </x:c>
      <x:c r="J791" s="809">
        <x:v>150</x:v>
      </x:c>
      <x:c r="K791" s="554" t="s">
        <x:v>7724</x:v>
      </x:c>
    </x:row>
    <x:row r="792" spans="1:11">
      <x:c r="A792" s="1071">
        <x:v>0.54652777777777772</x:v>
      </x:c>
      <x:c r="B792" s="969">
        <x:v>612571</x:v>
      </x:c>
      <x:c r="C792" s="970" t="s">
        <x:v>6314</x:v>
      </x:c>
      <x:c r="D792" s="970" t="s">
        <x:v>7752</x:v>
      </x:c>
      <x:c r="E792" s="970" t="s">
        <x:v>433</x:v>
      </x:c>
      <x:c r="F792" s="970" t="s">
        <x:v>7964</x:v>
      </x:c>
      <x:c r="G792" s="808" t="s">
        <x:v>4900</x:v>
      </x:c>
      <x:c r="H792" s="808" t="s">
        <x:v>5846</x:v>
      </x:c>
      <x:c r="I792" s="469" t="s">
        <x:v>5008</x:v>
      </x:c>
      <x:c r="J792" s="809">
        <x:v>180</x:v>
      </x:c>
      <x:c r="K792" s="554" t="s">
        <x:v>434</x:v>
      </x:c>
    </x:row>
    <x:row r="793" spans="1:11">
      <x:c r="A793" s="1071">
        <x:v>0.55277777777777781</x:v>
      </x:c>
      <x:c r="B793" s="971">
        <x:v>612572</x:v>
      </x:c>
      <x:c r="C793" s="972" t="s">
        <x:v>6314</x:v>
      </x:c>
      <x:c r="D793" s="972" t="s">
        <x:v>7703</x:v>
      </x:c>
      <x:c r="E793" s="972" t="s">
        <x:v>433</x:v>
      </x:c>
      <x:c r="F793" s="972" t="s">
        <x:v>1631</x:v>
      </x:c>
      <x:c r="G793" s="1003" t="s">
        <x:v>7766</x:v>
      </x:c>
      <x:c r="H793" s="1003" t="s">
        <x:v>7766</x:v>
      </x:c>
      <x:c r="I793" s="469" t="s">
        <x:v>5008</x:v>
      </x:c>
      <x:c r="J793" s="809">
        <x:v>180</x:v>
      </x:c>
      <x:c r="K793" s="554" t="s">
        <x:v>434</x:v>
      </x:c>
    </x:row>
    <x:row r="794" spans="1:11">
      <x:c r="A794" s="1071">
        <x:v>0.63124999999999998</x:v>
      </x:c>
      <x:c r="B794" s="969">
        <x:v>612573</x:v>
      </x:c>
      <x:c r="C794" s="970" t="s">
        <x:v>6314</x:v>
      </x:c>
      <x:c r="D794" s="970" t="s">
        <x:v>7751</x:v>
      </x:c>
      <x:c r="E794" s="970" t="s">
        <x:v>2935</x:v>
      </x:c>
      <x:c r="F794" s="970" t="s">
        <x:v>8076</x:v>
      </x:c>
      <x:c r="G794" s="808" t="s">
        <x:v>7245</x:v>
      </x:c>
      <x:c r="H794" s="808" t="s">
        <x:v>5708</x:v>
      </x:c>
      <x:c r="I794" s="469" t="s">
        <x:v>5008</x:v>
      </x:c>
      <x:c r="J794" s="809">
        <x:v>270</x:v>
      </x:c>
      <x:c r="K794" s="554" t="s">
        <x:v>434</x:v>
      </x:c>
    </x:row>
    <x:row r="795" spans="1:11">
      <x:c r="A795" s="1071">
        <x:v>0.63749999999999996</x:v>
      </x:c>
      <x:c r="B795" s="971">
        <x:v>612574</x:v>
      </x:c>
      <x:c r="C795" s="972" t="s">
        <x:v>5507</x:v>
      </x:c>
      <x:c r="D795" s="972" t="s">
        <x:v>7751</x:v>
      </x:c>
      <x:c r="E795" s="972" t="s">
        <x:v>2935</x:v>
      </x:c>
      <x:c r="F795" s="972" t="s">
        <x:v>1242</x:v>
      </x:c>
      <x:c r="G795" s="808" t="s">
        <x:v>3087</x:v>
      </x:c>
      <x:c r="H795" s="808" t="s">
        <x:v>8357</x:v>
      </x:c>
      <x:c r="I795" s="469" t="s">
        <x:v>5008</x:v>
      </x:c>
      <x:c r="J795" s="809">
        <x:v>190</x:v>
      </x:c>
      <x:c r="K795" s="554" t="s">
        <x:v>7724</x:v>
      </x:c>
    </x:row>
    <x:row r="796" spans="1:11">
      <x:c r="A796" s="1071">
        <x:v>0.63958333333333328</x:v>
      </x:c>
      <x:c r="B796" s="969">
        <x:v>612575</x:v>
      </x:c>
      <x:c r="C796" s="970" t="s">
        <x:v>6314</x:v>
      </x:c>
      <x:c r="D796" s="970" t="s">
        <x:v>7751</x:v>
      </x:c>
      <x:c r="E796" s="970" t="s">
        <x:v>2935</x:v>
      </x:c>
      <x:c r="F796" s="970" t="s">
        <x:v>4085</x:v>
      </x:c>
      <x:c r="G796" s="808" t="s">
        <x:v>8771</x:v>
      </x:c>
      <x:c r="H796" s="808" t="s">
        <x:v>2036</x:v>
      </x:c>
      <x:c r="I796" s="469" t="s">
        <x:v>5008</x:v>
      </x:c>
      <x:c r="J796" s="809">
        <x:v>150</x:v>
      </x:c>
      <x:c r="K796" s="554" t="s">
        <x:v>7724</x:v>
      </x:c>
    </x:row>
    <x:row r="797" spans="1:11">
      <x:c r="A797" s="1071">
        <x:v>0.79027777777777775</x:v>
      </x:c>
      <x:c r="B797" s="972" t="s">
        <x:v>7043</x:v>
      </x:c>
      <x:c r="C797" s="972" t="s">
        <x:v>5507</x:v>
      </x:c>
      <x:c r="D797" s="972" t="s">
        <x:v>7751</x:v>
      </x:c>
      <x:c r="E797" s="972" t="s">
        <x:v>2935</x:v>
      </x:c>
      <x:c r="F797" s="972" t="s">
        <x:v>1010</x:v>
      </x:c>
      <x:c r="G797" s="808" t="s">
        <x:v>8061</x:v>
      </x:c>
      <x:c r="H797" s="808" t="s">
        <x:v>4160</x:v>
      </x:c>
      <x:c r="I797" s="469" t="s">
        <x:v>2976</x:v>
      </x:c>
      <x:c r="J797" s="809">
        <x:v>135</x:v>
      </x:c>
      <x:c r="K797" s="554" t="s">
        <x:v>434</x:v>
      </x:c>
    </x:row>
    <x:row r="798" spans="1:11">
      <x:c r="A798" s="1071">
        <x:v>0.8256944444444444</x:v>
      </x:c>
      <x:c r="B798" s="970" t="s">
        <x:v>6997</x:v>
      </x:c>
      <x:c r="C798" s="970" t="s">
        <x:v>6314</x:v>
      </x:c>
      <x:c r="D798" s="970" t="s">
        <x:v>7729</x:v>
      </x:c>
      <x:c r="E798" s="970" t="s">
        <x:v>5987</x:v>
      </x:c>
      <x:c r="F798" s="970" t="s">
        <x:v>2826</x:v>
      </x:c>
      <x:c r="G798" s="808" t="s">
        <x:v>7182</x:v>
      </x:c>
      <x:c r="H798" s="808" t="s">
        <x:v>8248</x:v>
      </x:c>
      <x:c r="I798" s="469" t="s">
        <x:v>2976</x:v>
      </x:c>
      <x:c r="J798" s="809">
        <x:v>468</x:v>
      </x:c>
      <x:c r="K798" s="554" t="s">
        <x:v>434</x:v>
      </x:c>
    </x:row>
    <x:row r="799" spans="1:11">
      <x:c r="A799" s="1071">
        <x:v>0.8930555555555556</x:v>
      </x:c>
      <x:c r="B799" s="972" t="s">
        <x:v>7227</x:v>
      </x:c>
      <x:c r="C799" s="972" t="s">
        <x:v>5507</x:v>
      </x:c>
      <x:c r="D799" s="972" t="s">
        <x:v>7752</x:v>
      </x:c>
      <x:c r="E799" s="972" t="s">
        <x:v>5033</x:v>
      </x:c>
      <x:c r="F799" s="972" t="s">
        <x:v>8762</x:v>
      </x:c>
      <x:c r="G799" s="808" t="s">
        <x:v>4960</x:v>
      </x:c>
      <x:c r="H799" s="808" t="s">
        <x:v>5673</x:v>
      </x:c>
      <x:c r="I799" s="469" t="s">
        <x:v>2976</x:v>
      </x:c>
      <x:c r="J799" s="809">
        <x:v>140</x:v>
      </x:c>
      <x:c r="K799" s="554" t="s">
        <x:v>434</x:v>
      </x:c>
    </x:row>
    <x:row r="800" spans="1:11" ht="16.75">
      <x:c r="A800" s="1072">
        <x:v>0.94236111111111109</x:v>
      </x:c>
      <x:c r="B800" s="974" t="s">
        <x:v>7001</x:v>
      </x:c>
      <x:c r="C800" s="974" t="s">
        <x:v>6314</x:v>
      </x:c>
      <x:c r="D800" s="974" t="s">
        <x:v>7752</x:v>
      </x:c>
      <x:c r="E800" s="974" t="s">
        <x:v>5033</x:v>
      </x:c>
      <x:c r="F800" s="974" t="s">
        <x:v>2756</x:v>
      </x:c>
      <x:c r="G800" s="1063" t="s">
        <x:v>7766</x:v>
      </x:c>
      <x:c r="H800" s="1063" t="s">
        <x:v>7766</x:v>
      </x:c>
      <x:c r="I800" s="724" t="s">
        <x:v>2976</x:v>
      </x:c>
      <x:c r="J800" s="819">
        <x:v>612</x:v>
      </x:c>
      <x:c r="K800" s="556" t="s">
        <x:v>434</x:v>
      </x:c>
    </x:row>
    <x:row r="801" spans="1:11" ht="16.75">
      <x:c r="A801" s="1083" t="s">
        <x:v>3893</x:v>
      </x:c>
      <x:c r="B801" s="968" t="s">
        <x:v>8046</x:v>
      </x:c>
      <x:c r="C801" s="968" t="s">
        <x:v>6314</x:v>
      </x:c>
      <x:c r="D801" s="968" t="s">
        <x:v>7729</x:v>
      </x:c>
      <x:c r="E801" s="968" t="s">
        <x:v>5033</x:v>
      </x:c>
      <x:c r="F801" s="968" t="s">
        <x:v>8762</x:v>
      </x:c>
      <x:c r="G801" s="804" t="s">
        <x:v>7188</x:v>
      </x:c>
      <x:c r="H801" s="804" t="s">
        <x:v>8182</x:v>
      </x:c>
      <x:c r="I801" s="719" t="s">
        <x:v>2976</x:v>
      </x:c>
      <x:c r="J801" s="805">
        <x:v>135</x:v>
      </x:c>
      <x:c r="K801" s="551" t="s">
        <x:v>434</x:v>
      </x:c>
    </x:row>
    <x:row r="802" spans="1:11">
      <x:c r="A802" s="1084">
        <x:v>0.62361111111111112</x:v>
      </x:c>
      <x:c r="B802" s="970" t="s">
        <x:v>7377</x:v>
      </x:c>
      <x:c r="C802" s="970" t="s">
        <x:v>6314</x:v>
      </x:c>
      <x:c r="D802" s="970" t="s">
        <x:v>7703</x:v>
      </x:c>
      <x:c r="E802" s="970" t="s">
        <x:v>5987</x:v>
      </x:c>
      <x:c r="F802" s="970" t="s">
        <x:v>2417</x:v>
      </x:c>
      <x:c r="G802" s="1003" t="s">
        <x:v>7766</x:v>
      </x:c>
      <x:c r="H802" s="1003" t="s">
        <x:v>7766</x:v>
      </x:c>
      <x:c r="I802" s="469" t="s">
        <x:v>2976</x:v>
      </x:c>
      <x:c r="J802" s="809">
        <x:v>170</x:v>
      </x:c>
      <x:c r="K802" s="554" t="s">
        <x:v>7724</x:v>
      </x:c>
    </x:row>
    <x:row r="803" spans="1:11">
      <x:c r="A803" s="1084">
        <x:v>0.6479166666666667</x:v>
      </x:c>
      <x:c r="B803" s="972" t="s">
        <x:v>2646</x:v>
      </x:c>
      <x:c r="C803" s="972" t="s">
        <x:v>6314</x:v>
      </x:c>
      <x:c r="D803" s="972" t="s">
        <x:v>7752</x:v>
      </x:c>
      <x:c r="E803" s="972" t="s">
        <x:v>5987</x:v>
      </x:c>
      <x:c r="F803" s="972" t="s">
        <x:v>1240</x:v>
      </x:c>
      <x:c r="G803" s="1003" t="s">
        <x:v>7766</x:v>
      </x:c>
      <x:c r="H803" s="1003" t="s">
        <x:v>7766</x:v>
      </x:c>
      <x:c r="I803" s="469" t="s">
        <x:v>2976</x:v>
      </x:c>
      <x:c r="J803" s="809">
        <x:v>200</x:v>
      </x:c>
      <x:c r="K803" s="554" t="s">
        <x:v>7724</x:v>
      </x:c>
    </x:row>
    <x:row r="804" spans="1:11">
      <x:c r="A804" s="1084">
        <x:v>0.65208333333333335</x:v>
      </x:c>
      <x:c r="B804" s="970" t="s">
        <x:v>7371</x:v>
      </x:c>
      <x:c r="C804" s="970" t="s">
        <x:v>6314</x:v>
      </x:c>
      <x:c r="D804" s="970" t="s">
        <x:v>7751</x:v>
      </x:c>
      <x:c r="E804" s="970" t="s">
        <x:v>5987</x:v>
      </x:c>
      <x:c r="F804" s="970" t="s">
        <x:v>1515</x:v>
      </x:c>
      <x:c r="G804" s="808" t="s">
        <x:v>8020</x:v>
      </x:c>
      <x:c r="H804" s="808" t="s">
        <x:v>4214</x:v>
      </x:c>
      <x:c r="I804" s="469" t="s">
        <x:v>2976</x:v>
      </x:c>
      <x:c r="J804" s="809">
        <x:v>150</x:v>
      </x:c>
      <x:c r="K804" s="554" t="s">
        <x:v>7724</x:v>
      </x:c>
    </x:row>
    <x:row r="805" spans="1:11">
      <x:c r="A805" s="1084">
        <x:v>0.85902777777777772</x:v>
      </x:c>
      <x:c r="B805" s="972" t="s">
        <x:v>2654</x:v>
      </x:c>
      <x:c r="C805" s="972" t="s">
        <x:v>6314</x:v>
      </x:c>
      <x:c r="D805" s="972" t="s">
        <x:v>7752</x:v>
      </x:c>
      <x:c r="E805" s="972" t="s">
        <x:v>2935</x:v>
      </x:c>
      <x:c r="F805" s="972" t="s">
        <x:v>1243</x:v>
      </x:c>
      <x:c r="G805" s="808" t="s">
        <x:v>6992</x:v>
      </x:c>
      <x:c r="H805" s="808" t="s">
        <x:v>5719</x:v>
      </x:c>
      <x:c r="I805" s="469" t="s">
        <x:v>2976</x:v>
      </x:c>
      <x:c r="J805" s="809">
        <x:v>198</x:v>
      </x:c>
      <x:c r="K805" s="554" t="s">
        <x:v>434</x:v>
      </x:c>
    </x:row>
    <x:row r="806" spans="1:11">
      <x:c r="A806" s="1084">
        <x:v>0.87013888888888891</x:v>
      </x:c>
      <x:c r="B806" s="970" t="s">
        <x:v>8042</x:v>
      </x:c>
      <x:c r="C806" s="970" t="s">
        <x:v>6314</x:v>
      </x:c>
      <x:c r="D806" s="970" t="s">
        <x:v>7729</x:v>
      </x:c>
      <x:c r="E806" s="970" t="s">
        <x:v>433</x:v>
      </x:c>
      <x:c r="F806" s="970" t="s">
        <x:v>8540</x:v>
      </x:c>
      <x:c r="G806" s="808" t="s">
        <x:v>2941</x:v>
      </x:c>
      <x:c r="H806" s="808" t="s">
        <x:v>2330</x:v>
      </x:c>
      <x:c r="I806" s="469" t="s">
        <x:v>2976</x:v>
      </x:c>
      <x:c r="J806" s="809">
        <x:v>340</x:v>
      </x:c>
      <x:c r="K806" s="554" t="s">
        <x:v>7724</x:v>
      </x:c>
    </x:row>
    <x:row r="807" spans="1:11">
      <x:c r="A807" s="1084">
        <x:v>0.87291666666666667</x:v>
      </x:c>
      <x:c r="B807" s="972" t="s">
        <x:v>7247</x:v>
      </x:c>
      <x:c r="C807" s="972" t="s">
        <x:v>6314</x:v>
      </x:c>
      <x:c r="D807" s="972" t="s">
        <x:v>7751</x:v>
      </x:c>
      <x:c r="E807" s="972" t="s">
        <x:v>433</x:v>
      </x:c>
      <x:c r="F807" s="972" t="s">
        <x:v>1466</x:v>
      </x:c>
      <x:c r="G807" s="808" t="s">
        <x:v>7169</x:v>
      </x:c>
      <x:c r="H807" s="808" t="s">
        <x:v>8213</x:v>
      </x:c>
      <x:c r="I807" s="469" t="s">
        <x:v>2976</x:v>
      </x:c>
      <x:c r="J807" s="809">
        <x:v>240</x:v>
      </x:c>
      <x:c r="K807" s="554" t="s">
        <x:v>7724</x:v>
      </x:c>
    </x:row>
    <x:row r="808" spans="1:11" ht="16.75">
      <x:c r="A808" s="1085">
        <x:v>0.94444444444444442</x:v>
      </x:c>
      <x:c r="B808" s="1073">
        <x:v>12587</x:v>
      </x:c>
      <x:c r="C808" s="974" t="s">
        <x:v>5507</x:v>
      </x:c>
      <x:c r="D808" s="974" t="s">
        <x:v>7751</x:v>
      </x:c>
      <x:c r="E808" s="974" t="s">
        <x:v>5033</x:v>
      </x:c>
      <x:c r="F808" s="974" t="s">
        <x:v>7887</x:v>
      </x:c>
      <x:c r="G808" s="1063" t="s">
        <x:v>7766</x:v>
      </x:c>
      <x:c r="H808" s="1063" t="s">
        <x:v>7766</x:v>
      </x:c>
      <x:c r="I808" s="724" t="s">
        <x:v>5014</x:v>
      </x:c>
      <x:c r="J808" s="819">
        <x:v>215</x:v>
      </x:c>
      <x:c r="K808" s="556" t="s">
        <x:v>434</x:v>
      </x:c>
    </x:row>
    <x:row r="809" spans="1:11" ht="16.75">
      <x:c r="A809" s="1086" t="s">
        <x:v>3995</x:v>
      </x:c>
      <x:c r="B809" s="967">
        <x:v>612588</x:v>
      </x:c>
      <x:c r="C809" s="968" t="s">
        <x:v>6314</x:v>
      </x:c>
      <x:c r="D809" s="968" t="s">
        <x:v>7752</x:v>
      </x:c>
      <x:c r="E809" s="968" t="s">
        <x:v>4903</x:v>
      </x:c>
      <x:c r="F809" s="968" t="s">
        <x:v>1011</x:v>
      </x:c>
      <x:c r="G809" s="1066" t="s">
        <x:v>7766</x:v>
      </x:c>
      <x:c r="H809" s="1066" t="s">
        <x:v>7766</x:v>
      </x:c>
      <x:c r="I809" s="719" t="s">
        <x:v>5008</x:v>
      </x:c>
      <x:c r="J809" s="805">
        <x:v>100</x:v>
      </x:c>
      <x:c r="K809" s="551" t="s">
        <x:v>7724</x:v>
      </x:c>
    </x:row>
    <x:row r="810" spans="1:11">
      <x:c r="A810" s="1087">
        <x:v>0.59791666666666665</x:v>
      </x:c>
      <x:c r="B810" s="969">
        <x:v>612589</x:v>
      </x:c>
      <x:c r="C810" s="970" t="s">
        <x:v>6314</x:v>
      </x:c>
      <x:c r="D810" s="970" t="s">
        <x:v>7752</x:v>
      </x:c>
      <x:c r="E810" s="970" t="s">
        <x:v>5987</x:v>
      </x:c>
      <x:c r="F810" s="970" t="s">
        <x:v>4087</x:v>
      </x:c>
      <x:c r="G810" s="808" t="s">
        <x:v>7460</x:v>
      </x:c>
      <x:c r="H810" s="808" t="s">
        <x:v>8948</x:v>
      </x:c>
      <x:c r="I810" s="469" t="s">
        <x:v>5008</x:v>
      </x:c>
      <x:c r="J810" s="809">
        <x:v>380</x:v>
      </x:c>
      <x:c r="K810" s="554" t="s">
        <x:v>7724</x:v>
      </x:c>
    </x:row>
    <x:row r="811" spans="1:11">
      <x:c r="A811" s="1087">
        <x:v>0.66111111111111109</x:v>
      </x:c>
      <x:c r="B811" s="971">
        <x:v>612590</x:v>
      </x:c>
      <x:c r="C811" s="972" t="s">
        <x:v>5507</x:v>
      </x:c>
      <x:c r="D811" s="972" t="s">
        <x:v>7752</x:v>
      </x:c>
      <x:c r="E811" s="972" t="s">
        <x:v>433</x:v>
      </x:c>
      <x:c r="F811" s="972" t="s">
        <x:v>1461</x:v>
      </x:c>
      <x:c r="G811" s="808" t="s">
        <x:v>4900</x:v>
      </x:c>
      <x:c r="H811" s="808" t="s">
        <x:v>5846</x:v>
      </x:c>
      <x:c r="I811" s="469" t="s">
        <x:v>5008</x:v>
      </x:c>
      <x:c r="J811" s="809">
        <x:v>150</x:v>
      </x:c>
      <x:c r="K811" s="554" t="s">
        <x:v>7724</x:v>
      </x:c>
    </x:row>
    <x:row r="812" spans="1:11">
      <x:c r="A812" s="1087">
        <x:v>0.79236111111111107</x:v>
      </x:c>
      <x:c r="B812" s="969">
        <x:v>612591</x:v>
      </x:c>
      <x:c r="C812" s="970" t="s">
        <x:v>6314</x:v>
      </x:c>
      <x:c r="D812" s="970" t="s">
        <x:v>7729</x:v>
      </x:c>
      <x:c r="E812" s="970" t="s">
        <x:v>5987</x:v>
      </x:c>
      <x:c r="F812" s="970" t="s">
        <x:v>1074</x:v>
      </x:c>
      <x:c r="G812" s="808" t="s">
        <x:v>7123</x:v>
      </x:c>
      <x:c r="H812" s="808" t="s">
        <x:v>2250</x:v>
      </x:c>
      <x:c r="I812" s="469" t="s">
        <x:v>5008</x:v>
      </x:c>
      <x:c r="J812" s="809">
        <x:v>290</x:v>
      </x:c>
      <x:c r="K812" s="554" t="s">
        <x:v>7724</x:v>
      </x:c>
    </x:row>
    <x:row r="813" spans="1:11">
      <x:c r="A813" s="1087">
        <x:v>0.81111111111111112</x:v>
      </x:c>
      <x:c r="B813" s="971">
        <x:v>612592</x:v>
      </x:c>
      <x:c r="C813" s="972" t="s">
        <x:v>6314</x:v>
      </x:c>
      <x:c r="D813" s="972" t="s">
        <x:v>7729</x:v>
      </x:c>
      <x:c r="E813" s="972" t="s">
        <x:v>433</x:v>
      </x:c>
      <x:c r="F813" s="972" t="s">
        <x:v>427</x:v>
      </x:c>
      <x:c r="G813" s="808" t="s">
        <x:v>7202</x:v>
      </x:c>
      <x:c r="H813" s="808" t="s">
        <x:v>2203</x:v>
      </x:c>
      <x:c r="I813" s="469" t="s">
        <x:v>5008</x:v>
      </x:c>
      <x:c r="J813" s="809">
        <x:v>549</x:v>
      </x:c>
      <x:c r="K813" s="554" t="s">
        <x:v>434</x:v>
      </x:c>
    </x:row>
    <x:row r="814" spans="1:11" ht="16.75">
      <x:c r="A814" s="1088">
        <x:v>0.94097222222222221</x:v>
      </x:c>
      <x:c r="B814" s="1073">
        <x:v>12593</x:v>
      </x:c>
      <x:c r="C814" s="974" t="s">
        <x:v>5507</x:v>
      </x:c>
      <x:c r="D814" s="974" t="s">
        <x:v>7752</x:v>
      </x:c>
      <x:c r="E814" s="974" t="s">
        <x:v>2935</x:v>
      </x:c>
      <x:c r="F814" s="974" t="s">
        <x:v>1415</x:v>
      </x:c>
      <x:c r="G814" s="1063" t="s">
        <x:v>7766</x:v>
      </x:c>
      <x:c r="H814" s="1063" t="s">
        <x:v>7766</x:v>
      </x:c>
      <x:c r="I814" s="724" t="s">
        <x:v>5014</x:v>
      </x:c>
      <x:c r="J814" s="819">
        <x:v>160</x:v>
      </x:c>
      <x:c r="K814" s="556" t="s">
        <x:v>7724</x:v>
      </x:c>
    </x:row>
    <x:row r="815" spans="1:11" ht="16.75">
      <x:c r="A815" s="1089" t="s">
        <x:v>5464</x:v>
      </x:c>
      <x:c r="B815" s="967">
        <x:v>612594</x:v>
      </x:c>
      <x:c r="C815" s="968" t="s">
        <x:v>5507</x:v>
      </x:c>
      <x:c r="D815" s="968" t="s">
        <x:v>7729</x:v>
      </x:c>
      <x:c r="E815" s="968" t="s">
        <x:v>433</x:v>
      </x:c>
      <x:c r="F815" s="968" t="s">
        <x:v>527</x:v>
      </x:c>
      <x:c r="G815" s="804" t="s">
        <x:v>4913</x:v>
      </x:c>
      <x:c r="H815" s="804" t="s">
        <x:v>9141</x:v>
      </x:c>
      <x:c r="I815" s="719" t="s">
        <x:v>5008</x:v>
      </x:c>
      <x:c r="J815" s="805">
        <x:v>279</x:v>
      </x:c>
      <x:c r="K815" s="551" t="s">
        <x:v>434</x:v>
      </x:c>
    </x:row>
    <x:row r="816" spans="1:11" s="100" customFormat="1">
      <x:c r="A816" s="1090">
        <x:v>0.44583333333333336</x:v>
      </x:c>
      <x:c r="B816" s="971">
        <x:v>12595</x:v>
      </x:c>
      <x:c r="C816" s="972"/>
      <x:c r="D816" s="972"/>
      <x:c r="E816" s="972"/>
      <x:c r="F816" s="972"/>
      <x:c r="G816" s="808" t="s">
        <x:v>6995</x:v>
      </x:c>
      <x:c r="H816" s="808" t="s">
        <x:v>8214</x:v>
      </x:c>
      <x:c r="I816" s="469" t="s">
        <x:v>5008</x:v>
      </x:c>
      <x:c r="J816" s="809">
        <x:v>423</x:v>
      </x:c>
      <x:c r="K816" s="554" t="s">
        <x:v>434</x:v>
      </x:c>
    </x:row>
    <x:row r="817" spans="1:11">
      <x:c r="A817" s="1090">
        <x:v>0.59513888888888888</x:v>
      </x:c>
      <x:c r="B817" s="969">
        <x:v>612596</x:v>
      </x:c>
      <x:c r="C817" s="970" t="s">
        <x:v>6314</x:v>
      </x:c>
      <x:c r="D817" s="970" t="s">
        <x:v>7703</x:v>
      </x:c>
      <x:c r="E817" s="970" t="s">
        <x:v>5987</x:v>
      </x:c>
      <x:c r="F817" s="970" t="s">
        <x:v>8496</x:v>
      </x:c>
      <x:c r="G817" s="1003" t="s">
        <x:v>7766</x:v>
      </x:c>
      <x:c r="H817" s="1003" t="s">
        <x:v>7766</x:v>
      </x:c>
      <x:c r="I817" s="469" t="s">
        <x:v>5008</x:v>
      </x:c>
      <x:c r="J817" s="809">
        <x:v>260</x:v>
      </x:c>
      <x:c r="K817" s="554" t="s">
        <x:v>7724</x:v>
      </x:c>
    </x:row>
    <x:row r="818" spans="1:11">
      <x:c r="A818" s="1090">
        <x:v>0.68958333333333333</x:v>
      </x:c>
      <x:c r="B818" s="971">
        <x:v>612597</x:v>
      </x:c>
      <x:c r="C818" s="972" t="s">
        <x:v>6314</x:v>
      </x:c>
      <x:c r="D818" s="972" t="s">
        <x:v>7703</x:v>
      </x:c>
      <x:c r="E818" s="972" t="s">
        <x:v>5987</x:v>
      </x:c>
      <x:c r="F818" s="972" t="s">
        <x:v>8500</x:v>
      </x:c>
      <x:c r="G818" s="1003" t="s">
        <x:v>7766</x:v>
      </x:c>
      <x:c r="H818" s="1003" t="s">
        <x:v>7766</x:v>
      </x:c>
      <x:c r="I818" s="469" t="s">
        <x:v>5008</x:v>
      </x:c>
      <x:c r="J818" s="809">
        <x:v>190</x:v>
      </x:c>
      <x:c r="K818" s="554" t="s">
        <x:v>7724</x:v>
      </x:c>
    </x:row>
    <x:row r="819" spans="1:11">
      <x:c r="A819" s="1090">
        <x:v>0.69444444444444442</x:v>
      </x:c>
      <x:c r="B819" s="969">
        <x:v>612598</x:v>
      </x:c>
      <x:c r="C819" s="970" t="s">
        <x:v>6314</x:v>
      </x:c>
      <x:c r="D819" s="970" t="s">
        <x:v>7751</x:v>
      </x:c>
      <x:c r="E819" s="970" t="s">
        <x:v>2935</x:v>
      </x:c>
      <x:c r="F819" s="970" t="s">
        <x:v>1628</x:v>
      </x:c>
      <x:c r="G819" s="808" t="s">
        <x:v>4932</x:v>
      </x:c>
      <x:c r="H819" s="808" t="s">
        <x:v>5887</x:v>
      </x:c>
      <x:c r="I819" s="469" t="s">
        <x:v>5008</x:v>
      </x:c>
      <x:c r="J819" s="809">
        <x:v>440</x:v>
      </x:c>
      <x:c r="K819" s="554" t="s">
        <x:v>7724</x:v>
      </x:c>
    </x:row>
    <x:row r="820" spans="1:11">
      <x:c r="A820" s="1090">
        <x:v>0.69930555555555551</x:v>
      </x:c>
      <x:c r="B820" s="971">
        <x:v>612599</x:v>
      </x:c>
      <x:c r="C820" s="972" t="s">
        <x:v>6314</x:v>
      </x:c>
      <x:c r="D820" s="972" t="s">
        <x:v>7751</x:v>
      </x:c>
      <x:c r="E820" s="972" t="s">
        <x:v>433</x:v>
      </x:c>
      <x:c r="F820" s="972" t="s">
        <x:v>7862</x:v>
      </x:c>
      <x:c r="G820" s="808" t="s">
        <x:v>2669</x:v>
      </x:c>
      <x:c r="H820" s="808" t="s">
        <x:v>4372</x:v>
      </x:c>
      <x:c r="I820" s="469" t="s">
        <x:v>5008</x:v>
      </x:c>
      <x:c r="J820" s="809">
        <x:v>340</x:v>
      </x:c>
      <x:c r="K820" s="554" t="s">
        <x:v>7724</x:v>
      </x:c>
    </x:row>
    <x:row r="821" spans="1:11">
      <x:c r="A821" s="1090">
        <x:v>0.71597222222222223</x:v>
      </x:c>
      <x:c r="B821" s="970" t="s">
        <x:v>4963</x:v>
      </x:c>
      <x:c r="C821" s="970" t="s">
        <x:v>5507</x:v>
      </x:c>
      <x:c r="D821" s="970" t="s">
        <x:v>7752</x:v>
      </x:c>
      <x:c r="E821" s="970" t="s">
        <x:v>2935</x:v>
      </x:c>
      <x:c r="F821" s="970" t="s">
        <x:v>1428</x:v>
      </x:c>
      <x:c r="G821" s="808" t="s">
        <x:v>7278</x:v>
      </x:c>
      <x:c r="H821" s="808" t="s">
        <x:v>8897</x:v>
      </x:c>
      <x:c r="I821" s="469" t="s">
        <x:v>2976</x:v>
      </x:c>
      <x:c r="J821" s="809">
        <x:v>620</x:v>
      </x:c>
      <x:c r="K821" s="554" t="s">
        <x:v>7724</x:v>
      </x:c>
    </x:row>
    <x:row r="822" spans="1:11">
      <x:c r="A822" s="1090">
        <x:v>0.73333333333333328</x:v>
      </x:c>
      <x:c r="B822" s="972" t="s">
        <x:v>7070</x:v>
      </x:c>
      <x:c r="C822" s="972" t="s">
        <x:v>5507</x:v>
      </x:c>
      <x:c r="D822" s="972" t="s">
        <x:v>7729</x:v>
      </x:c>
      <x:c r="E822" s="972" t="s">
        <x:v>2935</x:v>
      </x:c>
      <x:c r="F822" s="972" t="s">
        <x:v>5567</x:v>
      </x:c>
      <x:c r="G822" s="808" t="s">
        <x:v>7145</x:v>
      </x:c>
      <x:c r="H822" s="808" t="s">
        <x:v>8621</x:v>
      </x:c>
      <x:c r="I822" s="469" t="s">
        <x:v>2976</x:v>
      </x:c>
      <x:c r="J822" s="809">
        <x:v>160</x:v>
      </x:c>
      <x:c r="K822" s="554" t="s">
        <x:v>434</x:v>
      </x:c>
    </x:row>
    <x:row r="823" spans="1:11">
      <x:c r="A823" s="1090">
        <x:v>0.74791666666666667</x:v>
      </x:c>
      <x:c r="B823" s="970" t="s">
        <x:v>7068</x:v>
      </x:c>
      <x:c r="C823" s="970" t="s">
        <x:v>6314</x:v>
      </x:c>
      <x:c r="D823" s="970" t="s">
        <x:v>7729</x:v>
      </x:c>
      <x:c r="E823" s="970" t="s">
        <x:v>2935</x:v>
      </x:c>
      <x:c r="F823" s="970" t="s">
        <x:v>1516</x:v>
      </x:c>
      <x:c r="G823" s="1003" t="s">
        <x:v>7766</x:v>
      </x:c>
      <x:c r="H823" s="1003" t="s">
        <x:v>7766</x:v>
      </x:c>
      <x:c r="I823" s="469" t="s">
        <x:v>2976</x:v>
      </x:c>
      <x:c r="J823" s="809">
        <x:v>423</x:v>
      </x:c>
      <x:c r="K823" s="554" t="s">
        <x:v>434</x:v>
      </x:c>
    </x:row>
    <x:row r="824" spans="1:11">
      <x:c r="A824" s="1090">
        <x:v>0.75277777777777777</x:v>
      </x:c>
      <x:c r="B824" s="972" t="s">
        <x:v>7156</x:v>
      </x:c>
      <x:c r="C824" s="972" t="s">
        <x:v>6314</x:v>
      </x:c>
      <x:c r="D824" s="972" t="s">
        <x:v>7729</x:v>
      </x:c>
      <x:c r="E824" s="972" t="s">
        <x:v>2935</x:v>
      </x:c>
      <x:c r="F824" s="972" t="s">
        <x:v>7914</x:v>
      </x:c>
      <x:c r="G824" s="1003" t="s">
        <x:v>7766</x:v>
      </x:c>
      <x:c r="H824" s="1003" t="s">
        <x:v>7766</x:v>
      </x:c>
      <x:c r="I824" s="469" t="s">
        <x:v>2976</x:v>
      </x:c>
      <x:c r="J824" s="809">
        <x:v>135</x:v>
      </x:c>
      <x:c r="K824" s="554" t="s">
        <x:v>434</x:v>
      </x:c>
    </x:row>
    <x:row r="825" spans="1:11">
      <x:c r="A825" s="1090">
        <x:v>0.83263888888888893</x:v>
      </x:c>
      <x:c r="B825" s="970" t="s">
        <x:v>7434</x:v>
      </x:c>
      <x:c r="C825" s="970" t="s">
        <x:v>5507</x:v>
      </x:c>
      <x:c r="D825" s="970" t="s">
        <x:v>7752</x:v>
      </x:c>
      <x:c r="E825" s="970" t="s">
        <x:v>433</x:v>
      </x:c>
      <x:c r="F825" s="970" t="s">
        <x:v>5603</x:v>
      </x:c>
      <x:c r="G825" s="808" t="s">
        <x:v>6992</x:v>
      </x:c>
      <x:c r="H825" s="808" t="s">
        <x:v>5867</x:v>
      </x:c>
      <x:c r="I825" s="469" t="s">
        <x:v>2976</x:v>
      </x:c>
      <x:c r="J825" s="809">
        <x:v>144</x:v>
      </x:c>
      <x:c r="K825" s="554" t="s">
        <x:v>434</x:v>
      </x:c>
    </x:row>
    <x:row r="826" spans="1:11">
      <x:c r="A826" s="1090">
        <x:v>0.84583333333333333</x:v>
      </x:c>
      <x:c r="B826" s="972" t="s">
        <x:v>7051</x:v>
      </x:c>
      <x:c r="C826" s="972" t="s">
        <x:v>6314</x:v>
      </x:c>
      <x:c r="D826" s="972" t="s">
        <x:v>7751</x:v>
      </x:c>
      <x:c r="E826" s="972" t="s">
        <x:v>2935</x:v>
      </x:c>
      <x:c r="F826" s="972" t="s">
        <x:v>688</x:v>
      </x:c>
      <x:c r="G826" s="808" t="s">
        <x:v>7194</x:v>
      </x:c>
      <x:c r="H826" s="808" t="s">
        <x:v>5915</x:v>
      </x:c>
      <x:c r="I826" s="469" t="s">
        <x:v>2976</x:v>
      </x:c>
      <x:c r="J826" s="809">
        <x:v>180</x:v>
      </x:c>
      <x:c r="K826" s="554" t="s">
        <x:v>7724</x:v>
      </x:c>
    </x:row>
    <x:row r="827" spans="1:11">
      <x:c r="A827" s="1090">
        <x:v>0.85486111111111107</x:v>
      </x:c>
      <x:c r="B827" s="970" t="s">
        <x:v>2960</x:v>
      </x:c>
      <x:c r="C827" s="970" t="s">
        <x:v>6314</x:v>
      </x:c>
      <x:c r="D827" s="970" t="s">
        <x:v>7751</x:v>
      </x:c>
      <x:c r="E827" s="970" t="s">
        <x:v>2935</x:v>
      </x:c>
      <x:c r="F827" s="970" t="s">
        <x:v>8762</x:v>
      </x:c>
      <x:c r="G827" s="808" t="s">
        <x:v>8655</x:v>
      </x:c>
      <x:c r="H827" s="808" t="s">
        <x:v>5901</x:v>
      </x:c>
      <x:c r="I827" s="469" t="s">
        <x:v>2976</x:v>
      </x:c>
      <x:c r="J827" s="809">
        <x:v>450</x:v>
      </x:c>
      <x:c r="K827" s="554" t="s">
        <x:v>7724</x:v>
      </x:c>
    </x:row>
    <x:row r="828" spans="1:11" s="100" customFormat="1">
      <x:c r="A828" s="1090">
        <x:v>0.85972222222222228</x:v>
      </x:c>
      <x:c r="B828" s="970">
        <x:v>12607</x:v>
      </x:c>
      <x:c r="C828" s="970"/>
      <x:c r="D828" s="970"/>
      <x:c r="E828" s="970"/>
      <x:c r="F828" s="970"/>
      <x:c r="G828" s="1003" t="s">
        <x:v>7766</x:v>
      </x:c>
      <x:c r="H828" s="1003" t="s">
        <x:v>7766</x:v>
      </x:c>
      <x:c r="I828" s="469" t="s">
        <x:v>2976</x:v>
      </x:c>
      <x:c r="J828" s="809">
        <x:v>180</x:v>
      </x:c>
      <x:c r="K828" s="554" t="s">
        <x:v>7724</x:v>
      </x:c>
    </x:row>
    <x:row r="829" spans="1:11">
      <x:c r="A829" s="1090">
        <x:v>0.89166666666666672</x:v>
      </x:c>
      <x:c r="B829" s="972" t="s">
        <x:v>7193</x:v>
      </x:c>
      <x:c r="C829" s="972" t="s">
        <x:v>6314</x:v>
      </x:c>
      <x:c r="D829" s="972" t="s">
        <x:v>7729</x:v>
      </x:c>
      <x:c r="E829" s="972" t="s">
        <x:v>2935</x:v>
      </x:c>
      <x:c r="F829" s="972" t="s">
        <x:v>7938</x:v>
      </x:c>
      <x:c r="G829" s="808" t="s">
        <x:v>7375</x:v>
      </x:c>
      <x:c r="H829" s="808" t="s">
        <x:v>8743</x:v>
      </x:c>
      <x:c r="I829" s="469" t="s">
        <x:v>2976</x:v>
      </x:c>
      <x:c r="J829" s="809">
        <x:v>216</x:v>
      </x:c>
      <x:c r="K829" s="554" t="s">
        <x:v>434</x:v>
      </x:c>
    </x:row>
    <x:row r="830" spans="1:11">
      <x:c r="A830" s="1090">
        <x:v>0.8979166666666667</x:v>
      </x:c>
      <x:c r="B830" s="970" t="s">
        <x:v>7220</x:v>
      </x:c>
      <x:c r="C830" s="970" t="s">
        <x:v>6314</x:v>
      </x:c>
      <x:c r="D830" s="970" t="s">
        <x:v>7729</x:v>
      </x:c>
      <x:c r="E830" s="970" t="s">
        <x:v>2935</x:v>
      </x:c>
      <x:c r="F830" s="970" t="s">
        <x:v>1248</x:v>
      </x:c>
      <x:c r="G830" s="808" t="s">
        <x:v>2859</x:v>
      </x:c>
      <x:c r="H830" s="808" t="s">
        <x:v>5927</x:v>
      </x:c>
      <x:c r="I830" s="469" t="s">
        <x:v>2976</x:v>
      </x:c>
      <x:c r="J830" s="809">
        <x:v>170</x:v>
      </x:c>
      <x:c r="K830" s="554" t="s">
        <x:v>7724</x:v>
      </x:c>
    </x:row>
    <x:row r="831" spans="1:11">
      <x:c r="A831" s="1090">
        <x:v>0.91249999999999998</x:v>
      </x:c>
      <x:c r="B831" s="972" t="s">
        <x:v>2612</x:v>
      </x:c>
      <x:c r="C831" s="972" t="s">
        <x:v>6314</x:v>
      </x:c>
      <x:c r="D831" s="972" t="s">
        <x:v>7729</x:v>
      </x:c>
      <x:c r="E831" s="972" t="s">
        <x:v>433</x:v>
      </x:c>
      <x:c r="F831" s="972" t="s">
        <x:v>8540</x:v>
      </x:c>
      <x:c r="G831" s="1003" t="s">
        <x:v>7766</x:v>
      </x:c>
      <x:c r="H831" s="1003" t="s">
        <x:v>7766</x:v>
      </x:c>
      <x:c r="I831" s="469" t="s">
        <x:v>2976</x:v>
      </x:c>
      <x:c r="J831" s="809">
        <x:v>330</x:v>
      </x:c>
      <x:c r="K831" s="554" t="s">
        <x:v>7724</x:v>
      </x:c>
    </x:row>
    <x:row r="832" spans="1:11">
      <x:c r="A832" s="1090">
        <x:v>0.93680555555555556</x:v>
      </x:c>
      <x:c r="B832" s="970" t="s">
        <x:v>2893</x:v>
      </x:c>
      <x:c r="C832" s="970" t="s">
        <x:v>6314</x:v>
      </x:c>
      <x:c r="D832" s="970" t="s">
        <x:v>7729</x:v>
      </x:c>
      <x:c r="E832" s="970" t="s">
        <x:v>433</x:v>
      </x:c>
      <x:c r="F832" s="970" t="s">
        <x:v>1144</x:v>
      </x:c>
      <x:c r="G832" s="1003" t="s">
        <x:v>7766</x:v>
      </x:c>
      <x:c r="H832" s="1003" t="s">
        <x:v>7766</x:v>
      </x:c>
      <x:c r="I832" s="469" t="s">
        <x:v>2976</x:v>
      </x:c>
      <x:c r="J832" s="809">
        <x:v>200</x:v>
      </x:c>
      <x:c r="K832" s="554" t="s">
        <x:v>7724</x:v>
      </x:c>
    </x:row>
    <x:row r="833" spans="1:11">
      <x:c r="A833" s="1090">
        <x:v>0.94861111111111107</x:v>
      </x:c>
      <x:c r="B833" s="972" t="s">
        <x:v>7006</x:v>
      </x:c>
      <x:c r="C833" s="972" t="s">
        <x:v>6314</x:v>
      </x:c>
      <x:c r="D833" s="972" t="s">
        <x:v>7729</x:v>
      </x:c>
      <x:c r="E833" s="972" t="s">
        <x:v>433</x:v>
      </x:c>
      <x:c r="F833" s="972" t="s">
        <x:v>6352</x:v>
      </x:c>
      <x:c r="G833" s="808" t="s">
        <x:v>3142</x:v>
      </x:c>
      <x:c r="H833" s="808" t="s">
        <x:v>8925</x:v>
      </x:c>
      <x:c r="I833" s="469" t="s">
        <x:v>2976</x:v>
      </x:c>
      <x:c r="J833" s="809">
        <x:v>306</x:v>
      </x:c>
      <x:c r="K833" s="554" t="s">
        <x:v>434</x:v>
      </x:c>
    </x:row>
    <x:row r="834" spans="1:11" s="100" customFormat="1" ht="16.75">
      <x:c r="A834" s="1091">
        <x:v>0.97569444444444442</x:v>
      </x:c>
      <x:c r="B834" s="987">
        <x:v>12613</x:v>
      </x:c>
      <x:c r="C834" s="951" t="s">
        <x:v>6314</x:v>
      </x:c>
      <x:c r="D834" s="951" t="s">
        <x:v>7752</x:v>
      </x:c>
      <x:c r="E834" s="951" t="s">
        <x:v>433</x:v>
      </x:c>
      <x:c r="F834" s="952" t="s">
        <x:v>7845</x:v>
      </x:c>
      <x:c r="G834" s="1063" t="s">
        <x:v>7766</x:v>
      </x:c>
      <x:c r="H834" s="1063" t="s">
        <x:v>7766</x:v>
      </x:c>
      <x:c r="I834" s="724" t="s">
        <x:v>2976</x:v>
      </x:c>
      <x:c r="J834" s="819">
        <x:v>450</x:v>
      </x:c>
      <x:c r="K834" s="556" t="s">
        <x:v>434</x:v>
      </x:c>
    </x:row>
    <x:row r="835" spans="1:11" ht="16.75">
      <x:c r="A835" s="1092" t="s">
        <x:v>5555</x:v>
      </x:c>
      <x:c r="B835" s="1069">
        <x:v>612614</x:v>
      </x:c>
      <x:c r="C835" s="1070" t="s">
        <x:v>5507</x:v>
      </x:c>
      <x:c r="D835" s="1070" t="s">
        <x:v>7752</x:v>
      </x:c>
      <x:c r="E835" s="1070" t="s">
        <x:v>433</x:v>
      </x:c>
      <x:c r="F835" s="1070" t="s">
        <x:v>1482</x:v>
      </x:c>
      <x:c r="G835" s="1066" t="s">
        <x:v>7766</x:v>
      </x:c>
      <x:c r="H835" s="1066" t="s">
        <x:v>7766</x:v>
      </x:c>
      <x:c r="I835" s="719" t="s">
        <x:v>5008</x:v>
      </x:c>
      <x:c r="J835" s="805">
        <x:v>684</x:v>
      </x:c>
      <x:c r="K835" s="551" t="s">
        <x:v>434</x:v>
      </x:c>
    </x:row>
    <x:row r="836" spans="1:11">
      <x:c r="A836" s="1093">
        <x:v>0.60902777777777772</x:v>
      </x:c>
      <x:c r="B836" s="971">
        <x:v>612615</x:v>
      </x:c>
      <x:c r="C836" s="972" t="s">
        <x:v>6314</x:v>
      </x:c>
      <x:c r="D836" s="972" t="s">
        <x:v>7751</x:v>
      </x:c>
      <x:c r="E836" s="972" t="s">
        <x:v>2935</x:v>
      </x:c>
      <x:c r="F836" s="972" t="s">
        <x:v>7910</x:v>
      </x:c>
      <x:c r="G836" s="808" t="s">
        <x:v>7086</x:v>
      </x:c>
      <x:c r="H836" s="808" t="s">
        <x:v>9050</x:v>
      </x:c>
      <x:c r="I836" s="469" t="s">
        <x:v>5008</x:v>
      </x:c>
      <x:c r="J836" s="809">
        <x:v>130</x:v>
      </x:c>
      <x:c r="K836" s="554" t="s">
        <x:v>7724</x:v>
      </x:c>
    </x:row>
    <x:row r="837" spans="1:11">
      <x:c r="A837" s="1093">
        <x:v>0.61944444444444446</x:v>
      </x:c>
      <x:c r="B837" s="969">
        <x:v>612616</x:v>
      </x:c>
      <x:c r="C837" s="970" t="s">
        <x:v>5507</x:v>
      </x:c>
      <x:c r="D837" s="970" t="s">
        <x:v>7752</x:v>
      </x:c>
      <x:c r="E837" s="970" t="s">
        <x:v>433</x:v>
      </x:c>
      <x:c r="F837" s="970" t="s">
        <x:v>2377</x:v>
      </x:c>
      <x:c r="G837" s="808" t="s">
        <x:v>7985</x:v>
      </x:c>
      <x:c r="H837" s="808" t="s">
        <x:v>5886</x:v>
      </x:c>
      <x:c r="I837" s="469" t="s">
        <x:v>5008</x:v>
      </x:c>
      <x:c r="J837" s="809">
        <x:v>160</x:v>
      </x:c>
      <x:c r="K837" s="554" t="s">
        <x:v>7724</x:v>
      </x:c>
    </x:row>
    <x:row r="838" spans="1:11" s="100" customFormat="1">
      <x:c r="A838" s="1093">
        <x:v>0.63611111111111107</x:v>
      </x:c>
      <x:c r="B838" s="969">
        <x:v>12617</x:v>
      </x:c>
      <x:c r="C838" s="970" t="s">
        <x:v>6314</x:v>
      </x:c>
      <x:c r="D838" s="970" t="s">
        <x:v>7751</x:v>
      </x:c>
      <x:c r="E838" s="970" t="s">
        <x:v>2935</x:v>
      </x:c>
      <x:c r="F838" s="970" t="s">
        <x:v>8556</x:v>
      </x:c>
      <x:c r="G838" s="808" t="s">
        <x:v>5031</x:v>
      </x:c>
      <x:c r="H838" s="808" t="s">
        <x:v>4308</x:v>
      </x:c>
      <x:c r="I838" s="469" t="s">
        <x:v>2976</x:v>
      </x:c>
      <x:c r="J838" s="809">
        <x:v>190</x:v>
      </x:c>
      <x:c r="K838" s="554" t="s">
        <x:v>7724</x:v>
      </x:c>
    </x:row>
    <x:row r="839" spans="1:11" s="100" customFormat="1">
      <x:c r="A839" s="1093">
        <x:v>0.64097222222222228</x:v>
      </x:c>
      <x:c r="B839" s="969">
        <x:v>12618</x:v>
      </x:c>
      <x:c r="C839" s="970"/>
      <x:c r="D839" s="970"/>
      <x:c r="E839" s="970"/>
      <x:c r="F839" s="970"/>
      <x:c r="G839" s="1003" t="s">
        <x:v>7766</x:v>
      </x:c>
      <x:c r="H839" s="1003" t="s">
        <x:v>7766</x:v>
      </x:c>
      <x:c r="I839" s="469" t="s">
        <x:v>5014</x:v>
      </x:c>
      <x:c r="J839" s="809">
        <x:v>0</x:v>
      </x:c>
      <x:c r="K839" s="554" t="s">
        <x:v>7766</x:v>
      </x:c>
    </x:row>
    <x:row r="840" spans="1:11">
      <x:c r="A840" s="1093">
        <x:v>0.65138888888888891</x:v>
      </x:c>
      <x:c r="B840" s="972" t="s">
        <x:v>7007</x:v>
      </x:c>
      <x:c r="C840" s="972" t="s">
        <x:v>5507</x:v>
      </x:c>
      <x:c r="D840" s="972" t="s">
        <x:v>7729</x:v>
      </x:c>
      <x:c r="E840" s="972" t="s">
        <x:v>5987</x:v>
      </x:c>
      <x:c r="F840" s="972" t="s">
        <x:v>1732</x:v>
      </x:c>
      <x:c r="G840" s="808" t="s">
        <x:v>2928</x:v>
      </x:c>
      <x:c r="H840" s="808" t="s">
        <x:v>4338</x:v>
      </x:c>
      <x:c r="I840" s="469" t="s">
        <x:v>2976</x:v>
      </x:c>
      <x:c r="J840" s="809">
        <x:v>825</x:v>
      </x:c>
      <x:c r="K840" s="554" t="s">
        <x:v>7724</x:v>
      </x:c>
    </x:row>
    <x:row r="841" spans="1:11">
      <x:c r="A841" s="1093">
        <x:v>0.65208333333333335</x:v>
      </x:c>
      <x:c r="B841" s="970" t="s">
        <x:v>7207</x:v>
      </x:c>
      <x:c r="C841" s="970" t="s">
        <x:v>5507</x:v>
      </x:c>
      <x:c r="D841" s="970" t="s">
        <x:v>7729</x:v>
      </x:c>
      <x:c r="E841" s="970" t="s">
        <x:v>5987</x:v>
      </x:c>
      <x:c r="F841" s="970" t="s">
        <x:v>2781</x:v>
      </x:c>
      <x:c r="G841" s="808" t="s">
        <x:v>2928</x:v>
      </x:c>
      <x:c r="H841" s="808" t="s">
        <x:v>4338</x:v>
      </x:c>
      <x:c r="I841" s="469" t="s">
        <x:v>2976</x:v>
      </x:c>
      <x:c r="J841" s="809">
        <x:v>140</x:v>
      </x:c>
      <x:c r="K841" s="554" t="s">
        <x:v>7724</x:v>
      </x:c>
    </x:row>
    <x:row r="842" spans="1:11">
      <x:c r="A842" s="1093">
        <x:v>0.66180555555555554</x:v>
      </x:c>
      <x:c r="B842" s="972" t="s">
        <x:v>3134</x:v>
      </x:c>
      <x:c r="C842" s="972" t="s">
        <x:v>6314</x:v>
      </x:c>
      <x:c r="D842" s="972" t="s">
        <x:v>7752</x:v>
      </x:c>
      <x:c r="E842" s="972" t="s">
        <x:v>2935</x:v>
      </x:c>
      <x:c r="F842" s="972" t="s">
        <x:v>7848</x:v>
      </x:c>
      <x:c r="G842" s="808" t="s">
        <x:v>8060</x:v>
      </x:c>
      <x:c r="H842" s="808" t="s">
        <x:v>8278</x:v>
      </x:c>
      <x:c r="I842" s="469" t="s">
        <x:v>2976</x:v>
      </x:c>
      <x:c r="J842" s="809">
        <x:v>225</x:v>
      </x:c>
      <x:c r="K842" s="554" t="s">
        <x:v>434</x:v>
      </x:c>
    </x:row>
    <x:row r="843" spans="1:11">
      <x:c r="A843" s="1093">
        <x:v>0.77708333333333335</x:v>
      </x:c>
      <x:c r="B843" s="969">
        <x:v>612622</x:v>
      </x:c>
      <x:c r="C843" s="970" t="s">
        <x:v>6314</x:v>
      </x:c>
      <x:c r="D843" s="970" t="s">
        <x:v>7751</x:v>
      </x:c>
      <x:c r="E843" s="970" t="s">
        <x:v>2935</x:v>
      </x:c>
      <x:c r="F843" s="970" t="s">
        <x:v>8544</x:v>
      </x:c>
      <x:c r="G843" s="808" t="s">
        <x:v>2975</x:v>
      </x:c>
      <x:c r="H843" s="808" t="s">
        <x:v>1952</x:v>
      </x:c>
      <x:c r="I843" s="469" t="s">
        <x:v>5008</x:v>
      </x:c>
      <x:c r="J843" s="809">
        <x:v>270</x:v>
      </x:c>
      <x:c r="K843" s="554" t="s">
        <x:v>7724</x:v>
      </x:c>
    </x:row>
    <x:row r="844" spans="1:11">
      <x:c r="A844" s="1093">
        <x:v>0.78055555555555556</x:v>
      </x:c>
      <x:c r="B844" s="971">
        <x:v>612623</x:v>
      </x:c>
      <x:c r="C844" s="972" t="s">
        <x:v>6314</x:v>
      </x:c>
      <x:c r="D844" s="972" t="s">
        <x:v>7751</x:v>
      </x:c>
      <x:c r="E844" s="972" t="s">
        <x:v>2935</x:v>
      </x:c>
      <x:c r="F844" s="972" t="s">
        <x:v>1199</x:v>
      </x:c>
      <x:c r="G844" s="808" t="s">
        <x:v>4995</x:v>
      </x:c>
      <x:c r="H844" s="808" t="s">
        <x:v>8392</x:v>
      </x:c>
      <x:c r="I844" s="469" t="s">
        <x:v>5008</x:v>
      </x:c>
      <x:c r="J844" s="809">
        <x:v>351</x:v>
      </x:c>
      <x:c r="K844" s="554" t="s">
        <x:v>434</x:v>
      </x:c>
    </x:row>
    <x:row r="845" spans="1:11">
      <x:c r="A845" s="1093">
        <x:v>0.78541666666666665</x:v>
      </x:c>
      <x:c r="B845" s="969">
        <x:v>612624</x:v>
      </x:c>
      <x:c r="C845" s="970" t="s">
        <x:v>6314</x:v>
      </x:c>
      <x:c r="D845" s="970" t="s">
        <x:v>7751</x:v>
      </x:c>
      <x:c r="E845" s="970" t="s">
        <x:v>433</x:v>
      </x:c>
      <x:c r="F845" s="970" t="s">
        <x:v>1062</x:v>
      </x:c>
      <x:c r="G845" s="808" t="s">
        <x:v>2649</x:v>
      </x:c>
      <x:c r="H845" s="808" t="s">
        <x:v>8129</x:v>
      </x:c>
      <x:c r="I845" s="469" t="s">
        <x:v>5008</x:v>
      </x:c>
      <x:c r="J845" s="809">
        <x:v>240</x:v>
      </x:c>
      <x:c r="K845" s="554" t="s">
        <x:v>7724</x:v>
      </x:c>
    </x:row>
    <x:row r="846" spans="1:11">
      <x:c r="A846" s="1093">
        <x:v>0.8569444444444444</x:v>
      </x:c>
      <x:c r="B846" s="971">
        <x:v>612625</x:v>
      </x:c>
      <x:c r="C846" s="972" t="s">
        <x:v>6314</x:v>
      </x:c>
      <x:c r="D846" s="972" t="s">
        <x:v>7703</x:v>
      </x:c>
      <x:c r="E846" s="972" t="s">
        <x:v>2935</x:v>
      </x:c>
      <x:c r="F846" s="972" t="s">
        <x:v>8529</x:v>
      </x:c>
      <x:c r="G846" s="808" t="s">
        <x:v>7437</x:v>
      </x:c>
      <x:c r="H846" s="808" t="s">
        <x:v>8344</x:v>
      </x:c>
      <x:c r="I846" s="469" t="s">
        <x:v>5008</x:v>
      </x:c>
      <x:c r="J846" s="809">
        <x:v>330</x:v>
      </x:c>
      <x:c r="K846" s="554" t="s">
        <x:v>7724</x:v>
      </x:c>
    </x:row>
    <x:row r="847" spans="1:11" ht="16.75">
      <x:c r="A847" s="1094">
        <x:v>0.92847222222222225</x:v>
      </x:c>
      <x:c r="B847" s="974" t="s">
        <x:v>8045</x:v>
      </x:c>
      <x:c r="C847" s="974" t="s">
        <x:v>5507</x:v>
      </x:c>
      <x:c r="D847" s="974" t="s">
        <x:v>7703</x:v>
      </x:c>
      <x:c r="E847" s="974" t="s">
        <x:v>2935</x:v>
      </x:c>
      <x:c r="F847" s="974" t="s">
        <x:v>779</x:v>
      </x:c>
      <x:c r="G847" s="818" t="s">
        <x:v>2697</x:v>
      </x:c>
      <x:c r="H847" s="818" t="s">
        <x:v>2194</x:v>
      </x:c>
      <x:c r="I847" s="724" t="s">
        <x:v>2976</x:v>
      </x:c>
      <x:c r="J847" s="819">
        <x:v>5000</x:v>
      </x:c>
      <x:c r="K847" s="556" t="s">
        <x:v>434</x:v>
      </x:c>
    </x:row>
    <x:row r="848" spans="1:11" s="100" customFormat="1" ht="16.75">
      <x:c r="A848" s="1086" t="s">
        <x:v>3534</x:v>
      </x:c>
      <x:c r="B848" s="1070" t="s">
        <x:v>4884</x:v>
      </x:c>
      <x:c r="C848" s="1070" t="s">
        <x:v>6314</x:v>
      </x:c>
      <x:c r="D848" s="1070" t="s">
        <x:v>7729</x:v>
      </x:c>
      <x:c r="E848" s="1070" t="s">
        <x:v>433</x:v>
      </x:c>
      <x:c r="F848" s="1070" t="s">
        <x:v>672</x:v>
      </x:c>
      <x:c r="G848" s="804" t="s">
        <x:v>3058</x:v>
      </x:c>
      <x:c r="H848" s="804" t="s">
        <x:v>8468</x:v>
      </x:c>
      <x:c r="I848" s="719" t="s">
        <x:v>2976</x:v>
      </x:c>
      <x:c r="J848" s="805">
        <x:v>162</x:v>
      </x:c>
      <x:c r="K848" s="551" t="s">
        <x:v>434</x:v>
      </x:c>
    </x:row>
    <x:row r="849" spans="1:11">
      <x:c r="A849" s="1087">
        <x:v>0.47083333333333333</x:v>
      </x:c>
      <x:c r="B849" s="971">
        <x:v>612628</x:v>
      </x:c>
      <x:c r="C849" s="972" t="s">
        <x:v>6314</x:v>
      </x:c>
      <x:c r="D849" s="972" t="s">
        <x:v>7729</x:v>
      </x:c>
      <x:c r="E849" s="972" t="s">
        <x:v>433</x:v>
      </x:c>
      <x:c r="F849" s="972" t="s">
        <x:v>3235</x:v>
      </x:c>
      <x:c r="G849" s="808" t="s">
        <x:v>4959</x:v>
      </x:c>
      <x:c r="H849" s="808" t="s">
        <x:v>8860</x:v>
      </x:c>
      <x:c r="I849" s="469" t="s">
        <x:v>5014</x:v>
      </x:c>
      <x:c r="J849" s="809">
        <x:v>180</x:v>
      </x:c>
      <x:c r="K849" s="554" t="s">
        <x:v>7724</x:v>
      </x:c>
    </x:row>
    <x:row r="850" spans="1:11">
      <x:c r="A850" s="1087">
        <x:v>0.59375</x:v>
      </x:c>
      <x:c r="B850" s="972" t="s">
        <x:v>7071</x:v>
      </x:c>
      <x:c r="C850" s="972" t="s">
        <x:v>6314</x:v>
      </x:c>
      <x:c r="D850" s="972" t="s">
        <x:v>7729</x:v>
      </x:c>
      <x:c r="E850" s="972" t="s">
        <x:v>2935</x:v>
      </x:c>
      <x:c r="F850" s="972" t="s">
        <x:v>8762</x:v>
      </x:c>
      <x:c r="G850" s="808" t="s">
        <x:v>4905</x:v>
      </x:c>
      <x:c r="H850" s="808" t="s">
        <x:v>1990</x:v>
      </x:c>
      <x:c r="I850" s="469" t="s">
        <x:v>2976</x:v>
      </x:c>
      <x:c r="J850" s="809">
        <x:v>100</x:v>
      </x:c>
      <x:c r="K850" s="554" t="s">
        <x:v>7724</x:v>
      </x:c>
    </x:row>
    <x:row r="851" spans="1:11" s="100" customFormat="1" ht="16.75">
      <x:c r="A851" s="1088">
        <x:v>0.91805555555555551</x:v>
      </x:c>
      <x:c r="B851" s="987">
        <x:v>12630</x:v>
      </x:c>
      <x:c r="C851" s="1080" t="s">
        <x:v>6314</x:v>
      </x:c>
      <x:c r="D851" s="1080" t="s">
        <x:v>7703</x:v>
      </x:c>
      <x:c r="E851" s="1080" t="s">
        <x:v>2935</x:v>
      </x:c>
      <x:c r="F851" s="1081" t="s">
        <x:v>1707</x:v>
      </x:c>
      <x:c r="G851" s="818" t="s">
        <x:v>7411</x:v>
      </x:c>
      <x:c r="H851" s="818" t="s">
        <x:v>2152</x:v>
      </x:c>
      <x:c r="I851" s="724" t="s">
        <x:v>2976</x:v>
      </x:c>
      <x:c r="J851" s="819">
        <x:v>270</x:v>
      </x:c>
      <x:c r="K851" s="556" t="s">
        <x:v>434</x:v>
      </x:c>
    </x:row>
    <x:row r="852" spans="1:11" ht="16.75">
      <x:c r="A852" s="1095" t="s">
        <x:v>3508</x:v>
      </x:c>
      <x:c r="B852" s="1069">
        <x:v>612631</x:v>
      </x:c>
      <x:c r="C852" s="1070" t="s">
        <x:v>6314</x:v>
      </x:c>
      <x:c r="D852" s="1070" t="s">
        <x:v>7751</x:v>
      </x:c>
      <x:c r="E852" s="1070" t="s">
        <x:v>2935</x:v>
      </x:c>
      <x:c r="F852" s="1070" t="s">
        <x:v>422</x:v>
      </x:c>
      <x:c r="G852" s="804" t="s">
        <x:v>4861</x:v>
      </x:c>
      <x:c r="H852" s="804" t="s">
        <x:v>8886</x:v>
      </x:c>
      <x:c r="I852" s="719" t="s">
        <x:v>5008</x:v>
      </x:c>
      <x:c r="J852" s="805">
        <x:v>95</x:v>
      </x:c>
      <x:c r="K852" s="551" t="s">
        <x:v>7724</x:v>
      </x:c>
    </x:row>
    <x:row r="853" spans="1:11">
      <x:c r="A853" s="1096">
        <x:v>0.59722222222222221</x:v>
      </x:c>
      <x:c r="B853" s="971">
        <x:v>612632</x:v>
      </x:c>
      <x:c r="C853" s="972" t="s">
        <x:v>6314</x:v>
      </x:c>
      <x:c r="D853" s="972" t="s">
        <x:v>7729</x:v>
      </x:c>
      <x:c r="E853" s="972" t="s">
        <x:v>433</x:v>
      </x:c>
      <x:c r="F853" s="972" t="s">
        <x:v>6065</x:v>
      </x:c>
      <x:c r="G853" s="808" t="s">
        <x:v>2866</x:v>
      </x:c>
      <x:c r="H853" s="808" t="s">
        <x:v>8772</x:v>
      </x:c>
      <x:c r="I853" s="469" t="s">
        <x:v>5008</x:v>
      </x:c>
      <x:c r="J853" s="809">
        <x:v>210</x:v>
      </x:c>
      <x:c r="K853" s="554" t="s">
        <x:v>434</x:v>
      </x:c>
    </x:row>
    <x:row r="854" spans="1:12">
      <x:c r="A854" s="1096">
        <x:v>0.65694444444444444</x:v>
      </x:c>
      <x:c r="B854" s="969">
        <x:v>612633</x:v>
      </x:c>
      <x:c r="C854" s="970" t="s">
        <x:v>6314</x:v>
      </x:c>
      <x:c r="D854" s="970" t="s">
        <x:v>7752</x:v>
      </x:c>
      <x:c r="E854" s="970" t="s">
        <x:v>433</x:v>
      </x:c>
      <x:c r="F854" s="970" t="s">
        <x:v>5339</x:v>
      </x:c>
      <x:c r="G854" s="808" t="s">
        <x:v>2653</x:v>
      </x:c>
      <x:c r="H854" s="808" t="s">
        <x:v>8642</x:v>
      </x:c>
      <x:c r="I854" s="469" t="s">
        <x:v>2976</x:v>
      </x:c>
      <x:c r="J854" s="809">
        <x:v>170</x:v>
      </x:c>
      <x:c r="K854" s="554" t="s">
        <x:v>434</x:v>
      </x:c>
      <x:c r="L854" s="965" t="s">
        <x:v>2399</x:v>
      </x:c>
    </x:row>
    <x:row r="855" spans="1:11">
      <x:c r="A855" s="1096">
        <x:v>0.66527777777777775</x:v>
      </x:c>
      <x:c r="B855" s="972" t="s">
        <x:v>3133</x:v>
      </x:c>
      <x:c r="C855" s="972" t="s">
        <x:v>6314</x:v>
      </x:c>
      <x:c r="D855" s="972" t="s">
        <x:v>7752</x:v>
      </x:c>
      <x:c r="E855" s="972" t="s">
        <x:v>433</x:v>
      </x:c>
      <x:c r="F855" s="972" t="s">
        <x:v>8762</x:v>
      </x:c>
      <x:c r="G855" s="808" t="s">
        <x:v>2939</x:v>
      </x:c>
      <x:c r="H855" s="808" t="s">
        <x:v>4376</x:v>
      </x:c>
      <x:c r="I855" s="469" t="s">
        <x:v>2976</x:v>
      </x:c>
      <x:c r="J855" s="809">
        <x:v>270</x:v>
      </x:c>
      <x:c r="K855" s="554" t="s">
        <x:v>434</x:v>
      </x:c>
    </x:row>
    <x:row r="856" spans="1:11">
      <x:c r="A856" s="1096">
        <x:v>0.68333333333333335</x:v>
      </x:c>
      <x:c r="B856" s="969">
        <x:v>612635</x:v>
      </x:c>
      <x:c r="C856" s="970" t="s">
        <x:v>6314</x:v>
      </x:c>
      <x:c r="D856" s="970" t="s">
        <x:v>7703</x:v>
      </x:c>
      <x:c r="E856" s="970" t="s">
        <x:v>5987</x:v>
      </x:c>
      <x:c r="F856" s="970" t="s">
        <x:v>1200</x:v>
      </x:c>
      <x:c r="G856" s="1003" t="s">
        <x:v>7766</x:v>
      </x:c>
      <x:c r="H856" s="1003" t="s">
        <x:v>7766</x:v>
      </x:c>
      <x:c r="I856" s="469" t="s">
        <x:v>5008</x:v>
      </x:c>
      <x:c r="J856" s="809">
        <x:v>550</x:v>
      </x:c>
      <x:c r="K856" s="554" t="s">
        <x:v>7724</x:v>
      </x:c>
    </x:row>
    <x:row r="857" spans="1:11">
      <x:c r="A857" s="1096">
        <x:v>0.7270833333333333</x:v>
      </x:c>
      <x:c r="B857" s="972" t="s">
        <x:v>6998</x:v>
      </x:c>
      <x:c r="C857" s="972" t="s">
        <x:v>6314</x:v>
      </x:c>
      <x:c r="D857" s="972" t="s">
        <x:v>7729</x:v>
      </x:c>
      <x:c r="E857" s="972" t="s">
        <x:v>433</x:v>
      </x:c>
      <x:c r="F857" s="972" t="s">
        <x:v>7919</x:v>
      </x:c>
      <x:c r="G857" s="1003" t="s">
        <x:v>7766</x:v>
      </x:c>
      <x:c r="H857" s="1003" t="s">
        <x:v>7766</x:v>
      </x:c>
      <x:c r="I857" s="469" t="s">
        <x:v>2976</x:v>
      </x:c>
      <x:c r="J857" s="809">
        <x:v>180</x:v>
      </x:c>
      <x:c r="K857" s="554" t="s">
        <x:v>7724</x:v>
      </x:c>
    </x:row>
    <x:row r="858" spans="1:11">
      <x:c r="A858" s="1096">
        <x:v>0.73750000000000004</x:v>
      </x:c>
      <x:c r="B858" s="970" t="s">
        <x:v>3096</x:v>
      </x:c>
      <x:c r="C858" s="970" t="s">
        <x:v>6314</x:v>
      </x:c>
      <x:c r="D858" s="970" t="s">
        <x:v>7752</x:v>
      </x:c>
      <x:c r="E858" s="970" t="s">
        <x:v>5987</x:v>
      </x:c>
      <x:c r="F858" s="970" t="s">
        <x:v>6081</x:v>
      </x:c>
      <x:c r="G858" s="1003" t="s">
        <x:v>7766</x:v>
      </x:c>
      <x:c r="H858" s="1003" t="s">
        <x:v>7766</x:v>
      </x:c>
      <x:c r="I858" s="469" t="s">
        <x:v>2976</x:v>
      </x:c>
      <x:c r="J858" s="809">
        <x:v>160</x:v>
      </x:c>
      <x:c r="K858" s="554" t="s">
        <x:v>7724</x:v>
      </x:c>
    </x:row>
    <x:row r="859" spans="1:11" s="100" customFormat="1">
      <x:c r="A859" s="1096">
        <x:v>0.80833333333333335</x:v>
      </x:c>
      <x:c r="B859" s="970">
        <x:v>12638</x:v>
      </x:c>
      <x:c r="C859" s="970"/>
      <x:c r="D859" s="970"/>
      <x:c r="E859" s="970"/>
      <x:c r="F859" s="970"/>
      <x:c r="G859" s="1003" t="s">
        <x:v>7766</x:v>
      </x:c>
      <x:c r="H859" s="1003" t="s">
        <x:v>7766</x:v>
      </x:c>
      <x:c r="I859" s="469" t="s">
        <x:v>2976</x:v>
      </x:c>
      <x:c r="J859" s="809">
        <x:v>0</x:v>
      </x:c>
      <x:c r="K859" s="554" t="s">
        <x:v>7766</x:v>
      </x:c>
    </x:row>
    <x:row r="860" spans="1:11">
      <x:c r="A860" s="1096">
        <x:v>0.8881944444444444</x:v>
      </x:c>
      <x:c r="B860" s="972" t="s">
        <x:v>7097</x:v>
      </x:c>
      <x:c r="C860" s="972" t="s">
        <x:v>6314</x:v>
      </x:c>
      <x:c r="D860" s="972" t="s">
        <x:v>7729</x:v>
      </x:c>
      <x:c r="E860" s="972" t="s">
        <x:v>433</x:v>
      </x:c>
      <x:c r="F860" s="972" t="s">
        <x:v>1540</x:v>
      </x:c>
      <x:c r="G860" s="1003" t="s">
        <x:v>7766</x:v>
      </x:c>
      <x:c r="H860" s="1003" t="s">
        <x:v>7766</x:v>
      </x:c>
      <x:c r="I860" s="469" t="s">
        <x:v>2976</x:v>
      </x:c>
      <x:c r="J860" s="809">
        <x:v>198</x:v>
      </x:c>
      <x:c r="K860" s="554" t="s">
        <x:v>434</x:v>
      </x:c>
    </x:row>
    <x:row r="861" spans="1:11" ht="16.75">
      <x:c r="A861" s="1097">
        <x:v>0.97013888888888888</x:v>
      </x:c>
      <x:c r="B861" s="974" t="s">
        <x:v>3018</x:v>
      </x:c>
      <x:c r="C861" s="974" t="s">
        <x:v>6314</x:v>
      </x:c>
      <x:c r="D861" s="974" t="s">
        <x:v>7703</x:v>
      </x:c>
      <x:c r="E861" s="974" t="s">
        <x:v>5033</x:v>
      </x:c>
      <x:c r="F861" s="974" t="s">
        <x:v>8525</x:v>
      </x:c>
      <x:c r="G861" s="818" t="s">
        <x:v>2992</x:v>
      </x:c>
      <x:c r="H861" s="818" t="s">
        <x:v>8569</x:v>
      </x:c>
      <x:c r="I861" s="724" t="s">
        <x:v>2976</x:v>
      </x:c>
      <x:c r="J861" s="819">
        <x:v>320</x:v>
      </x:c>
      <x:c r="K861" s="556" t="s">
        <x:v>434</x:v>
      </x:c>
    </x:row>
    <x:row r="862" spans="1:12" ht="16.75">
      <x:c r="A862" s="1089" t="s">
        <x:v>4026</x:v>
      </x:c>
      <x:c r="B862" s="968" t="s">
        <x:v>7458</x:v>
      </x:c>
      <x:c r="C862" s="968" t="s">
        <x:v>5507</x:v>
      </x:c>
      <x:c r="D862" s="968" t="s">
        <x:v>7751</x:v>
      </x:c>
      <x:c r="E862" s="968" t="s">
        <x:v>433</x:v>
      </x:c>
      <x:c r="F862" s="968" t="s">
        <x:v>672</x:v>
      </x:c>
      <x:c r="G862" s="804" t="s">
        <x:v>7482</x:v>
      </x:c>
      <x:c r="H862" s="804" t="s">
        <x:v>5728</x:v>
      </x:c>
      <x:c r="I862" s="719" t="s">
        <x:v>2976</x:v>
      </x:c>
      <x:c r="J862" s="805">
        <x:v>150</x:v>
      </x:c>
      <x:c r="K862" s="551" t="s">
        <x:v>7724</x:v>
      </x:c>
      <x:c r="L862" s="965" t="s">
        <x:v>2472</x:v>
      </x:c>
    </x:row>
    <x:row r="863" spans="1:11">
      <x:c r="A863" s="1090">
        <x:v>0.67569444444444449</x:v>
      </x:c>
      <x:c r="B863" s="970" t="s">
        <x:v>7164</x:v>
      </x:c>
      <x:c r="C863" s="970" t="s">
        <x:v>5507</x:v>
      </x:c>
      <x:c r="D863" s="970" t="s">
        <x:v>7751</x:v>
      </x:c>
      <x:c r="E863" s="970" t="s">
        <x:v>5033</x:v>
      </x:c>
      <x:c r="F863" s="970" t="s">
        <x:v>8508</x:v>
      </x:c>
      <x:c r="G863" s="808" t="s">
        <x:v>7981</x:v>
      </x:c>
      <x:c r="H863" s="808" t="s">
        <x:v>6007</x:v>
      </x:c>
      <x:c r="I863" s="469" t="s">
        <x:v>5014</x:v>
      </x:c>
      <x:c r="J863" s="809">
        <x:v>225</x:v>
      </x:c>
      <x:c r="K863" s="554" t="s">
        <x:v>7724</x:v>
      </x:c>
    </x:row>
    <x:row r="864" spans="1:11">
      <x:c r="A864" s="1090">
        <x:v>0.72916666666666663</x:v>
      </x:c>
      <x:c r="B864" s="971">
        <x:v>612643</x:v>
      </x:c>
      <x:c r="C864" s="972" t="s">
        <x:v>5507</x:v>
      </x:c>
      <x:c r="D864" s="972" t="s">
        <x:v>7751</x:v>
      </x:c>
      <x:c r="E864" s="972" t="s">
        <x:v>5987</x:v>
      </x:c>
      <x:c r="F864" s="972" t="s">
        <x:v>12</x:v>
      </x:c>
      <x:c r="G864" s="808" t="s">
        <x:v>7015</x:v>
      </x:c>
      <x:c r="H864" s="808" t="s">
        <x:v>8626</x:v>
      </x:c>
      <x:c r="I864" s="469" t="s">
        <x:v>5008</x:v>
      </x:c>
      <x:c r="J864" s="809">
        <x:v>261</x:v>
      </x:c>
      <x:c r="K864" s="554" t="s">
        <x:v>434</x:v>
      </x:c>
    </x:row>
    <x:row r="865" spans="1:11">
      <x:c r="A865" s="1090">
        <x:v>0.74027777777777781</x:v>
      </x:c>
      <x:c r="B865" s="969">
        <x:v>612644</x:v>
      </x:c>
      <x:c r="C865" s="970" t="s">
        <x:v>6314</x:v>
      </x:c>
      <x:c r="D865" s="970" t="s">
        <x:v>7751</x:v>
      </x:c>
      <x:c r="E865" s="970" t="s">
        <x:v>2935</x:v>
      </x:c>
      <x:c r="F865" s="970" t="s">
        <x:v>7813</x:v>
      </x:c>
      <x:c r="G865" s="808" t="s">
        <x:v>7130</x:v>
      </x:c>
      <x:c r="H865" s="808" t="s">
        <x:v>4118</x:v>
      </x:c>
      <x:c r="I865" s="469" t="s">
        <x:v>5008</x:v>
      </x:c>
      <x:c r="J865" s="809">
        <x:v>220</x:v>
      </x:c>
      <x:c r="K865" s="554" t="s">
        <x:v>7724</x:v>
      </x:c>
    </x:row>
    <x:row r="866" spans="1:11">
      <x:c r="A866" s="1090">
        <x:v>0.80625000000000002</x:v>
      </x:c>
      <x:c r="B866" s="971">
        <x:v>612645</x:v>
      </x:c>
      <x:c r="C866" s="972" t="s">
        <x:v>5507</x:v>
      </x:c>
      <x:c r="D866" s="972" t="s">
        <x:v>7729</x:v>
      </x:c>
      <x:c r="E866" s="972" t="s">
        <x:v>2935</x:v>
      </x:c>
      <x:c r="F866" s="972" t="s">
        <x:v>1661</x:v>
      </x:c>
      <x:c r="G866" s="808" t="s">
        <x:v>7050</x:v>
      </x:c>
      <x:c r="H866" s="808" t="s">
        <x:v>8202</x:v>
      </x:c>
      <x:c r="I866" s="469" t="s">
        <x:v>5008</x:v>
      </x:c>
      <x:c r="J866" s="809">
        <x:v>297</x:v>
      </x:c>
      <x:c r="K866" s="554" t="s">
        <x:v>434</x:v>
      </x:c>
    </x:row>
    <x:row r="867" spans="1:11">
      <x:c r="A867" s="1090">
        <x:v>0.80763888888888891</x:v>
      </x:c>
      <x:c r="B867" s="969">
        <x:v>612646</x:v>
      </x:c>
      <x:c r="C867" s="970" t="s">
        <x:v>5507</x:v>
      </x:c>
      <x:c r="D867" s="970" t="s">
        <x:v>7729</x:v>
      </x:c>
      <x:c r="E867" s="970" t="s">
        <x:v>2935</x:v>
      </x:c>
      <x:c r="F867" s="970" t="s">
        <x:v>3478</x:v>
      </x:c>
      <x:c r="G867" s="808" t="s">
        <x:v>2917</x:v>
      </x:c>
      <x:c r="H867" s="808" t="s">
        <x:v>8962</x:v>
      </x:c>
      <x:c r="I867" s="469" t="s">
        <x:v>5008</x:v>
      </x:c>
      <x:c r="J867" s="809">
        <x:v>108</x:v>
      </x:c>
      <x:c r="K867" s="554" t="s">
        <x:v>434</x:v>
      </x:c>
    </x:row>
    <x:row r="868" spans="1:11">
      <x:c r="A868" s="1090">
        <x:v>0.82291666666666663</x:v>
      </x:c>
      <x:c r="B868" s="971">
        <x:v>612647</x:v>
      </x:c>
      <x:c r="C868" s="972" t="s">
        <x:v>6314</x:v>
      </x:c>
      <x:c r="D868" s="972" t="s">
        <x:v>7751</x:v>
      </x:c>
      <x:c r="E868" s="972" t="s">
        <x:v>433</x:v>
      </x:c>
      <x:c r="F868" s="972" t="s">
        <x:v>8067</x:v>
      </x:c>
      <x:c r="G868" s="808" t="s">
        <x:v>4956</x:v>
      </x:c>
      <x:c r="H868" s="808" t="s">
        <x:v>4400</x:v>
      </x:c>
      <x:c r="I868" s="469" t="s">
        <x:v>5008</x:v>
      </x:c>
      <x:c r="J868" s="809">
        <x:v>140</x:v>
      </x:c>
      <x:c r="K868" s="554" t="s">
        <x:v>7724</x:v>
      </x:c>
    </x:row>
    <x:row r="869" spans="1:11">
      <x:c r="A869" s="1090">
        <x:v>0.875</x:v>
      </x:c>
      <x:c r="B869" s="969">
        <x:v>612648</x:v>
      </x:c>
      <x:c r="C869" s="970" t="s">
        <x:v>5507</x:v>
      </x:c>
      <x:c r="D869" s="970" t="s">
        <x:v>7729</x:v>
      </x:c>
      <x:c r="E869" s="970" t="s">
        <x:v>2935</x:v>
      </x:c>
      <x:c r="F869" s="970" t="s">
        <x:v>1251</x:v>
      </x:c>
      <x:c r="G869" s="808" t="s">
        <x:v>3123</x:v>
      </x:c>
      <x:c r="H869" s="808" t="s">
        <x:v>1988</x:v>
      </x:c>
      <x:c r="I869" s="469" t="s">
        <x:v>5008</x:v>
      </x:c>
      <x:c r="J869" s="809">
        <x:v>430</x:v>
      </x:c>
      <x:c r="K869" s="554" t="s">
        <x:v>7724</x:v>
      </x:c>
    </x:row>
    <x:row r="870" spans="1:11">
      <x:c r="A870" s="1090">
        <x:v>0.90902777777777777</x:v>
      </x:c>
      <x:c r="B870" s="971">
        <x:v>612649</x:v>
      </x:c>
      <x:c r="C870" s="972" t="s">
        <x:v>6314</x:v>
      </x:c>
      <x:c r="D870" s="972" t="s">
        <x:v>7703</x:v>
      </x:c>
      <x:c r="E870" s="972" t="s">
        <x:v>2935</x:v>
      </x:c>
      <x:c r="F870" s="972" t="s">
        <x:v>6076</x:v>
      </x:c>
      <x:c r="G870" s="808" t="s">
        <x:v>2917</x:v>
      </x:c>
      <x:c r="H870" s="808" t="s">
        <x:v>8884</x:v>
      </x:c>
      <x:c r="I870" s="469" t="s">
        <x:v>5008</x:v>
      </x:c>
      <x:c r="J870" s="809">
        <x:v>180</x:v>
      </x:c>
      <x:c r="K870" s="554" t="s">
        <x:v>7724</x:v>
      </x:c>
    </x:row>
    <x:row r="871" spans="1:11" ht="16.75">
      <x:c r="A871" s="1091">
        <x:v>0.92638888888888893</x:v>
      </x:c>
      <x:c r="B871" s="1073">
        <x:v>612650</x:v>
      </x:c>
      <x:c r="C871" s="974" t="s">
        <x:v>6314</x:v>
      </x:c>
      <x:c r="D871" s="974" t="s">
        <x:v>7751</x:v>
      </x:c>
      <x:c r="E871" s="974" t="s">
        <x:v>2935</x:v>
      </x:c>
      <x:c r="F871" s="974" t="s">
        <x:v>1068</x:v>
      </x:c>
      <x:c r="G871" s="818" t="s">
        <x:v>7123</x:v>
      </x:c>
      <x:c r="H871" s="818" t="s">
        <x:v>1950</x:v>
      </x:c>
      <x:c r="I871" s="724" t="s">
        <x:v>5008</x:v>
      </x:c>
      <x:c r="J871" s="819">
        <x:v>306</x:v>
      </x:c>
      <x:c r="K871" s="556" t="s">
        <x:v>434</x:v>
      </x:c>
    </x:row>
    <x:row r="872" spans="1:11" ht="16.75">
      <x:c r="A872" s="1083" t="s">
        <x:v>3630</x:v>
      </x:c>
      <x:c r="B872" s="1070" t="s">
        <x:v>3204</x:v>
      </x:c>
      <x:c r="C872" s="1070" t="s">
        <x:v>6314</x:v>
      </x:c>
      <x:c r="D872" s="1070" t="s">
        <x:v>7729</x:v>
      </x:c>
      <x:c r="E872" s="1070" t="s">
        <x:v>2935</x:v>
      </x:c>
      <x:c r="F872" s="1070" t="s">
        <x:v>7919</x:v>
      </x:c>
      <x:c r="G872" s="1066" t="s">
        <x:v>7766</x:v>
      </x:c>
      <x:c r="H872" s="1066" t="s">
        <x:v>7766</x:v>
      </x:c>
      <x:c r="I872" s="719" t="s">
        <x:v>2976</x:v>
      </x:c>
      <x:c r="J872" s="805">
        <x:v>150</x:v>
      </x:c>
      <x:c r="K872" s="551" t="s">
        <x:v>7724</x:v>
      </x:c>
    </x:row>
    <x:row r="873" spans="1:11">
      <x:c r="A873" s="1084">
        <x:v>0.52916666666666667</x:v>
      </x:c>
      <x:c r="B873" s="972" t="s">
        <x:v>8002</x:v>
      </x:c>
      <x:c r="C873" s="972" t="s">
        <x:v>5507</x:v>
      </x:c>
      <x:c r="D873" s="972" t="s">
        <x:v>7752</x:v>
      </x:c>
      <x:c r="E873" s="972" t="s">
        <x:v>433</x:v>
      </x:c>
      <x:c r="F873" s="972" t="s">
        <x:v>1071</x:v>
      </x:c>
      <x:c r="G873" s="808" t="s">
        <x:v>8003</x:v>
      </x:c>
      <x:c r="H873" s="808" t="s">
        <x:v>8928</x:v>
      </x:c>
      <x:c r="I873" s="469" t="s">
        <x:v>2976</x:v>
      </x:c>
      <x:c r="J873" s="809">
        <x:v>225</x:v>
      </x:c>
      <x:c r="K873" s="554" t="s">
        <x:v>434</x:v>
      </x:c>
    </x:row>
    <x:row r="874" spans="1:11">
      <x:c r="A874" s="1084">
        <x:v>0.53194444444444444</x:v>
      </x:c>
      <x:c r="B874" s="970" t="s">
        <x:v>5012</x:v>
      </x:c>
      <x:c r="C874" s="970" t="s">
        <x:v>5507</x:v>
      </x:c>
      <x:c r="D874" s="970" t="s">
        <x:v>7751</x:v>
      </x:c>
      <x:c r="E874" s="970" t="s">
        <x:v>2935</x:v>
      </x:c>
      <x:c r="F874" s="970" t="s">
        <x:v>8762</x:v>
      </x:c>
      <x:c r="G874" s="808" t="s">
        <x:v>7028</x:v>
      </x:c>
      <x:c r="H874" s="808" t="s">
        <x:v>2104</x:v>
      </x:c>
      <x:c r="I874" s="469" t="s">
        <x:v>5014</x:v>
      </x:c>
      <x:c r="J874" s="809">
        <x:v>162</x:v>
      </x:c>
      <x:c r="K874" s="554" t="s">
        <x:v>434</x:v>
      </x:c>
    </x:row>
    <x:row r="875" spans="1:11" s="100" customFormat="1">
      <x:c r="A875" s="1084">
        <x:v>0.55625000000000002</x:v>
      </x:c>
      <x:c r="B875" s="972" t="s">
        <x:v>5027</x:v>
      </x:c>
      <x:c r="C875" s="972" t="s">
        <x:v>6314</x:v>
      </x:c>
      <x:c r="D875" s="972" t="s">
        <x:v>7729</x:v>
      </x:c>
      <x:c r="E875" s="972" t="s">
        <x:v>433</x:v>
      </x:c>
      <x:c r="F875" s="972" t="s">
        <x:v>672</x:v>
      </x:c>
      <x:c r="G875" s="1003" t="s">
        <x:v>7766</x:v>
      </x:c>
      <x:c r="H875" s="1003" t="s">
        <x:v>7766</x:v>
      </x:c>
      <x:c r="I875" s="469" t="s">
        <x:v>2976</x:v>
      </x:c>
      <x:c r="J875" s="809">
        <x:v>150</x:v>
      </x:c>
      <x:c r="K875" s="554" t="s">
        <x:v>7724</x:v>
      </x:c>
    </x:row>
    <x:row r="876" spans="1:11">
      <x:c r="A876" s="1084">
        <x:v>0.61527777777777781</x:v>
      </x:c>
      <x:c r="B876" s="972" t="s">
        <x:v>7387</x:v>
      </x:c>
      <x:c r="C876" s="972" t="s">
        <x:v>5507</x:v>
      </x:c>
      <x:c r="D876" s="972" t="s">
        <x:v>7729</x:v>
      </x:c>
      <x:c r="E876" s="972" t="s">
        <x:v>2935</x:v>
      </x:c>
      <x:c r="F876" s="972" t="s">
        <x:v>672</x:v>
      </x:c>
      <x:c r="G876" s="808" t="s">
        <x:v>7281</x:v>
      </x:c>
      <x:c r="H876" s="808" t="s">
        <x:v>8564</x:v>
      </x:c>
      <x:c r="I876" s="469" t="s">
        <x:v>2976</x:v>
      </x:c>
      <x:c r="J876" s="809">
        <x:v>297</x:v>
      </x:c>
      <x:c r="K876" s="554" t="s">
        <x:v>434</x:v>
      </x:c>
    </x:row>
    <x:row r="877" spans="1:11">
      <x:c r="A877" s="1084">
        <x:v>0.64722222222222225</x:v>
      </x:c>
      <x:c r="B877" s="969">
        <x:v>612656</x:v>
      </x:c>
      <x:c r="C877" s="970" t="s">
        <x:v>6314</x:v>
      </x:c>
      <x:c r="D877" s="970" t="s">
        <x:v>7729</x:v>
      </x:c>
      <x:c r="E877" s="970" t="s">
        <x:v>433</x:v>
      </x:c>
      <x:c r="F877" s="970" t="s">
        <x:v>8551</x:v>
      </x:c>
      <x:c r="G877" s="808" t="s">
        <x:v>7086</x:v>
      </x:c>
      <x:c r="H877" s="808" t="s">
        <x:v>8254</x:v>
      </x:c>
      <x:c r="I877" s="469" t="s">
        <x:v>2976</x:v>
      </x:c>
      <x:c r="J877" s="809">
        <x:v>170</x:v>
      </x:c>
      <x:c r="K877" s="554" t="s">
        <x:v>7724</x:v>
      </x:c>
    </x:row>
    <x:row r="878" spans="1:11">
      <x:c r="A878" s="1084">
        <x:v>0.65277777777777779</x:v>
      </x:c>
      <x:c r="B878" s="972" t="s">
        <x:v>6971</x:v>
      </x:c>
      <x:c r="C878" s="972" t="s">
        <x:v>6314</x:v>
      </x:c>
      <x:c r="D878" s="972" t="s">
        <x:v>7729</x:v>
      </x:c>
      <x:c r="E878" s="972" t="s">
        <x:v>433</x:v>
      </x:c>
      <x:c r="F878" s="972" t="s">
        <x:v>8762</x:v>
      </x:c>
      <x:c r="G878" s="808" t="s">
        <x:v>7086</x:v>
      </x:c>
      <x:c r="H878" s="808" t="s">
        <x:v>8254</x:v>
      </x:c>
      <x:c r="I878" s="469" t="s">
        <x:v>2976</x:v>
      </x:c>
      <x:c r="J878" s="809">
        <x:v>310</x:v>
      </x:c>
      <x:c r="K878" s="554" t="s">
        <x:v>7724</x:v>
      </x:c>
    </x:row>
    <x:row r="879" spans="1:11">
      <x:c r="A879" s="1084">
        <x:v>0.67013888888888884</x:v>
      </x:c>
      <x:c r="B879" s="970" t="s">
        <x:v>7998</x:v>
      </x:c>
      <x:c r="C879" s="970" t="s">
        <x:v>6314</x:v>
      </x:c>
      <x:c r="D879" s="970" t="s">
        <x:v>7752</x:v>
      </x:c>
      <x:c r="E879" s="970" t="s">
        <x:v>433</x:v>
      </x:c>
      <x:c r="F879" s="970" t="s">
        <x:v>8762</x:v>
      </x:c>
      <x:c r="G879" s="808" t="s">
        <x:v>7199</x:v>
      </x:c>
      <x:c r="H879" s="808" t="s">
        <x:v>8441</x:v>
      </x:c>
      <x:c r="I879" s="469" t="s">
        <x:v>2976</x:v>
      </x:c>
      <x:c r="J879" s="809">
        <x:v>180</x:v>
      </x:c>
      <x:c r="K879" s="554" t="s">
        <x:v>434</x:v>
      </x:c>
    </x:row>
    <x:row r="880" spans="1:11">
      <x:c r="A880" s="1084">
        <x:v>0.68819444444444444</x:v>
      </x:c>
      <x:c r="B880" s="972" t="s">
        <x:v>7388</x:v>
      </x:c>
      <x:c r="C880" s="972" t="s">
        <x:v>6314</x:v>
      </x:c>
      <x:c r="D880" s="972" t="s">
        <x:v>7729</x:v>
      </x:c>
      <x:c r="E880" s="972" t="s">
        <x:v>2935</x:v>
      </x:c>
      <x:c r="F880" s="972" t="s">
        <x:v>8762</x:v>
      </x:c>
      <x:c r="G880" s="808" t="s">
        <x:v>7166</x:v>
      </x:c>
      <x:c r="H880" s="808" t="s">
        <x:v>4108</x:v>
      </x:c>
      <x:c r="I880" s="469" t="s">
        <x:v>2976</x:v>
      </x:c>
      <x:c r="J880" s="809">
        <x:v>153</x:v>
      </x:c>
      <x:c r="K880" s="554" t="s">
        <x:v>434</x:v>
      </x:c>
    </x:row>
    <x:row r="881" spans="1:11" s="100" customFormat="1">
      <x:c r="A881" s="1084">
        <x:v>0.75624999999999998</x:v>
      </x:c>
      <x:c r="B881" s="972">
        <x:v>12660</x:v>
      </x:c>
      <x:c r="C881" s="972"/>
      <x:c r="D881" s="972"/>
      <x:c r="E881" s="972"/>
      <x:c r="F881" s="972"/>
      <x:c r="G881" s="808" t="s">
        <x:v>2629</x:v>
      </x:c>
      <x:c r="H881" s="808" t="s">
        <x:v>1997</x:v>
      </x:c>
      <x:c r="I881" s="469" t="s">
        <x:v>5014</x:v>
      </x:c>
      <x:c r="J881" s="809">
        <x:v>150</x:v>
      </x:c>
      <x:c r="K881" s="554" t="s">
        <x:v>434</x:v>
      </x:c>
    </x:row>
    <x:row r="882" spans="1:11" s="100" customFormat="1">
      <x:c r="A882" s="1084">
        <x:v>0.75763888888888886</x:v>
      </x:c>
      <x:c r="B882" s="972">
        <x:v>12661</x:v>
      </x:c>
      <x:c r="C882" s="972"/>
      <x:c r="D882" s="972"/>
      <x:c r="E882" s="972"/>
      <x:c r="F882" s="972"/>
      <x:c r="G882" s="1003" t="s">
        <x:v>7766</x:v>
      </x:c>
      <x:c r="H882" s="1003" t="s">
        <x:v>7766</x:v>
      </x:c>
      <x:c r="I882" s="469" t="s">
        <x:v>5014</x:v>
      </x:c>
      <x:c r="J882" s="809">
        <x:v>170</x:v>
      </x:c>
      <x:c r="K882" s="554" t="s">
        <x:v>434</x:v>
      </x:c>
    </x:row>
    <x:row r="883" spans="1:11" s="100" customFormat="1">
      <x:c r="A883" s="1084">
        <x:v>0.79097222222222219</x:v>
      </x:c>
      <x:c r="B883" s="972">
        <x:v>12662</x:v>
      </x:c>
      <x:c r="C883" s="972"/>
      <x:c r="D883" s="972"/>
      <x:c r="E883" s="972"/>
      <x:c r="F883" s="972"/>
      <x:c r="G883" s="808" t="s">
        <x:v>2256</x:v>
      </x:c>
      <x:c r="H883" s="808" t="s">
        <x:v>9104</x:v>
      </x:c>
      <x:c r="I883" s="469" t="s">
        <x:v>5014</x:v>
      </x:c>
      <x:c r="J883" s="809">
        <x:v>160</x:v>
      </x:c>
      <x:c r="K883" s="554" t="s">
        <x:v>7724</x:v>
      </x:c>
    </x:row>
    <x:row r="884" spans="1:11">
      <x:c r="A884" s="1084">
        <x:v>0.79583333333333328</x:v>
      </x:c>
      <x:c r="B884" s="970" t="s">
        <x:v>7997</x:v>
      </x:c>
      <x:c r="C884" s="970" t="s">
        <x:v>5507</x:v>
      </x:c>
      <x:c r="D884" s="970" t="s">
        <x:v>7751</x:v>
      </x:c>
      <x:c r="E884" s="970" t="s">
        <x:v>2935</x:v>
      </x:c>
      <x:c r="F884" s="970" t="s">
        <x:v>672</x:v>
      </x:c>
      <x:c r="G884" s="808" t="s">
        <x:v>4954</x:v>
      </x:c>
      <x:c r="H884" s="808" t="s">
        <x:v>4203</x:v>
      </x:c>
      <x:c r="I884" s="469" t="s">
        <x:v>2976</x:v>
      </x:c>
      <x:c r="J884" s="809">
        <x:v>120</x:v>
      </x:c>
      <x:c r="K884" s="554" t="s">
        <x:v>7724</x:v>
      </x:c>
    </x:row>
    <x:row r="885" spans="1:11">
      <x:c r="A885" s="1084">
        <x:v>0.8833333333333333</x:v>
      </x:c>
      <x:c r="B885" s="972" t="s">
        <x:v>8026</x:v>
      </x:c>
      <x:c r="C885" s="972" t="s">
        <x:v>5507</x:v>
      </x:c>
      <x:c r="D885" s="972" t="s">
        <x:v>7703</x:v>
      </x:c>
      <x:c r="E885" s="972" t="s">
        <x:v>2935</x:v>
      </x:c>
      <x:c r="F885" s="972" t="s">
        <x:v>5854</x:v>
      </x:c>
      <x:c r="G885" s="1003" t="s">
        <x:v>7766</x:v>
      </x:c>
      <x:c r="H885" s="1003" t="s">
        <x:v>7766</x:v>
      </x:c>
      <x:c r="I885" s="469" t="s">
        <x:v>2976</x:v>
      </x:c>
      <x:c r="J885" s="809">
        <x:v>180</x:v>
      </x:c>
      <x:c r="K885" s="554" t="s">
        <x:v>434</x:v>
      </x:c>
    </x:row>
    <x:row r="886" spans="1:11" s="100" customFormat="1" ht="16.75">
      <x:c r="A886" s="1085">
        <x:v>0.99236111111111114</x:v>
      </x:c>
      <x:c r="B886" s="987">
        <x:v>12665</x:v>
      </x:c>
      <x:c r="C886" s="987"/>
      <x:c r="D886" s="987"/>
      <x:c r="E886" s="987"/>
      <x:c r="F886" s="987"/>
      <x:c r="G886" s="1063" t="s">
        <x:v>7766</x:v>
      </x:c>
      <x:c r="H886" s="1063" t="s">
        <x:v>7766</x:v>
      </x:c>
      <x:c r="I886" s="724" t="s">
        <x:v>5014</x:v>
      </x:c>
      <x:c r="J886" s="819">
        <x:v>160</x:v>
      </x:c>
      <x:c r="K886" s="556" t="s">
        <x:v>7724</x:v>
      </x:c>
    </x:row>
    <x:row r="887" spans="1:11" ht="16.75">
      <x:c r="A887" s="1086" t="s">
        <x:v>5302</x:v>
      </x:c>
      <x:c r="B887" s="1069">
        <x:v>612666</x:v>
      </x:c>
      <x:c r="C887" s="1070" t="s">
        <x:v>6314</x:v>
      </x:c>
      <x:c r="D887" s="1070" t="s">
        <x:v>7729</x:v>
      </x:c>
      <x:c r="E887" s="1070" t="s">
        <x:v>2935</x:v>
      </x:c>
      <x:c r="F887" s="1070" t="s">
        <x:v>1014</x:v>
      </x:c>
      <x:c r="G887" s="804" t="s">
        <x:v>2953</x:v>
      </x:c>
      <x:c r="H887" s="804" t="s">
        <x:v>4383</x:v>
      </x:c>
      <x:c r="I887" s="719" t="s">
        <x:v>5008</x:v>
      </x:c>
      <x:c r="J887" s="805">
        <x:v>360</x:v>
      </x:c>
      <x:c r="K887" s="551" t="s">
        <x:v>434</x:v>
      </x:c>
    </x:row>
    <x:row r="888" spans="1:11">
      <x:c r="A888" s="1087">
        <x:v>0.77430555555555558</x:v>
      </x:c>
      <x:c r="B888" s="972" t="s">
        <x:v>6967</x:v>
      </x:c>
      <x:c r="C888" s="972" t="s">
        <x:v>6314</x:v>
      </x:c>
      <x:c r="D888" s="972" t="s">
        <x:v>7751</x:v>
      </x:c>
      <x:c r="E888" s="972" t="s">
        <x:v>2935</x:v>
      </x:c>
      <x:c r="F888" s="972" t="s">
        <x:v>1073</x:v>
      </x:c>
      <x:c r="G888" s="808" t="s">
        <x:v>2943</x:v>
      </x:c>
      <x:c r="H888" s="808" t="s">
        <x:v>5880</x:v>
      </x:c>
      <x:c r="I888" s="469" t="s">
        <x:v>5014</x:v>
      </x:c>
      <x:c r="J888" s="809">
        <x:v>765</x:v>
      </x:c>
      <x:c r="K888" s="554" t="s">
        <x:v>434</x:v>
      </x:c>
    </x:row>
    <x:row r="889" spans="1:11">
      <x:c r="A889" s="1087">
        <x:v>0.82708333333333328</x:v>
      </x:c>
      <x:c r="B889" s="969">
        <x:v>612668</x:v>
      </x:c>
      <x:c r="C889" s="970" t="s">
        <x:v>6314</x:v>
      </x:c>
      <x:c r="D889" s="970" t="s">
        <x:v>7729</x:v>
      </x:c>
      <x:c r="E889" s="970" t="s">
        <x:v>2935</x:v>
      </x:c>
      <x:c r="F889" s="970" t="s">
        <x:v>7831</x:v>
      </x:c>
      <x:c r="G889" s="808" t="s">
        <x:v>4855</x:v>
      </x:c>
      <x:c r="H889" s="808" t="s">
        <x:v>8477</x:v>
      </x:c>
      <x:c r="I889" s="469" t="s">
        <x:v>5008</x:v>
      </x:c>
      <x:c r="J889" s="809">
        <x:v>280</x:v>
      </x:c>
      <x:c r="K889" s="554" t="s">
        <x:v>7724</x:v>
      </x:c>
    </x:row>
    <x:row r="890" spans="1:11">
      <x:c r="A890" s="1087">
        <x:v>0.86875000000000002</x:v>
      </x:c>
      <x:c r="B890" s="971">
        <x:v>612669</x:v>
      </x:c>
      <x:c r="C890" s="972" t="s">
        <x:v>5507</x:v>
      </x:c>
      <x:c r="D890" s="972" t="s">
        <x:v>7752</x:v>
      </x:c>
      <x:c r="E890" s="972" t="s">
        <x:v>2935</x:v>
      </x:c>
      <x:c r="F890" s="972" t="s">
        <x:v>1268</x:v>
      </x:c>
      <x:c r="G890" s="1003" t="s">
        <x:v>7766</x:v>
      </x:c>
      <x:c r="H890" s="1003" t="s">
        <x:v>7766</x:v>
      </x:c>
      <x:c r="I890" s="469" t="s">
        <x:v>5014</x:v>
      </x:c>
      <x:c r="J890" s="809">
        <x:v>0</x:v>
      </x:c>
      <x:c r="K890" s="554" t="s">
        <x:v>7766</x:v>
      </x:c>
    </x:row>
    <x:row r="891" spans="1:11" s="100" customFormat="1" ht="16.75">
      <x:c r="A891" s="1088">
        <x:v>0.99583333333333335</x:v>
      </x:c>
      <x:c r="B891" s="1075">
        <x:v>612670</x:v>
      </x:c>
      <x:c r="C891" s="987" t="s">
        <x:v>6314</x:v>
      </x:c>
      <x:c r="D891" s="987" t="s">
        <x:v>7729</x:v>
      </x:c>
      <x:c r="E891" s="987" t="s">
        <x:v>433</x:v>
      </x:c>
      <x:c r="F891" s="987" t="s">
        <x:v>7846</x:v>
      </x:c>
      <x:c r="G891" s="818" t="s">
        <x:v>6973</x:v>
      </x:c>
      <x:c r="H891" s="818" t="s">
        <x:v>8972</x:v>
      </x:c>
      <x:c r="I891" s="724" t="s">
        <x:v>5008</x:v>
      </x:c>
      <x:c r="J891" s="819">
        <x:v>207</x:v>
      </x:c>
      <x:c r="K891" s="556" t="s">
        <x:v>434</x:v>
      </x:c>
    </x:row>
    <x:row r="892" spans="1:11">
      <x:c r="A892" s="1098" t="s">
        <x:v>3578</x:v>
      </x:c>
      <x:c r="B892" s="1099" t="s">
        <x:v>3140</x:v>
      </x:c>
      <x:c r="C892" s="1099" t="s">
        <x:v>6314</x:v>
      </x:c>
      <x:c r="D892" s="1099" t="s">
        <x:v>7752</x:v>
      </x:c>
      <x:c r="E892" s="1099" t="s">
        <x:v>433</x:v>
      </x:c>
      <x:c r="F892" s="1100" t="s">
        <x:v>8551</x:v>
      </x:c>
      <x:c r="G892" s="187" t="s">
        <x:v>8027</x:v>
      </x:c>
      <x:c r="H892" s="187" t="s">
        <x:v>8892</x:v>
      </x:c>
      <x:c r="I892" s="230" t="s">
        <x:v>2976</x:v>
      </x:c>
      <x:c r="J892" s="184">
        <x:v>162</x:v>
      </x:c>
      <x:c r="K892" s="1101" t="s">
        <x:v>434</x:v>
      </x:c>
    </x:row>
    <x:row r="893" spans="1:11" ht="16.75">
      <x:c r="A893" s="1102">
        <x:v>0.65416666666666667</x:v>
      </x:c>
      <x:c r="B893" s="1070" t="s">
        <x:v>7311</x:v>
      </x:c>
      <x:c r="C893" s="1070" t="s">
        <x:v>6314</x:v>
      </x:c>
      <x:c r="D893" s="1070" t="s">
        <x:v>7729</x:v>
      </x:c>
      <x:c r="E893" s="1070" t="s">
        <x:v>2935</x:v>
      </x:c>
      <x:c r="F893" s="1070" t="s">
        <x:v>8537</x:v>
      </x:c>
      <x:c r="G893" s="804" t="s">
        <x:v>4993</x:v>
      </x:c>
      <x:c r="H893" s="804" t="s">
        <x:v>8470</x:v>
      </x:c>
      <x:c r="I893" s="719" t="s">
        <x:v>2976</x:v>
      </x:c>
      <x:c r="J893" s="805">
        <x:v>162</x:v>
      </x:c>
      <x:c r="K893" s="551" t="s">
        <x:v>434</x:v>
      </x:c>
    </x:row>
    <x:row r="894" spans="1:11">
      <x:c r="A894" s="1096">
        <x:v>0.81180555555555556</x:v>
      </x:c>
      <x:c r="B894" s="969">
        <x:v>612673</x:v>
      </x:c>
      <x:c r="C894" s="970" t="s">
        <x:v>5507</x:v>
      </x:c>
      <x:c r="D894" s="970" t="s">
        <x:v>7752</x:v>
      </x:c>
      <x:c r="E894" s="970" t="s">
        <x:v>2935</x:v>
      </x:c>
      <x:c r="F894" s="970" t="s">
        <x:v>1100</x:v>
      </x:c>
      <x:c r="G894" s="808" t="s">
        <x:v>2917</x:v>
      </x:c>
      <x:c r="H894" s="808" t="s">
        <x:v>5829</x:v>
      </x:c>
      <x:c r="I894" s="469" t="s">
        <x:v>5008</x:v>
      </x:c>
      <x:c r="J894" s="809">
        <x:v>130</x:v>
      </x:c>
      <x:c r="K894" s="554" t="s">
        <x:v>434</x:v>
      </x:c>
    </x:row>
    <x:row r="895" spans="1:12">
      <x:c r="A895" s="1096">
        <x:v>0.87361111111111112</x:v>
      </x:c>
      <x:c r="B895" s="971">
        <x:v>612674</x:v>
      </x:c>
      <x:c r="C895" s="972" t="s">
        <x:v>5507</x:v>
      </x:c>
      <x:c r="D895" s="972" t="s">
        <x:v>7751</x:v>
      </x:c>
      <x:c r="E895" s="972" t="s">
        <x:v>2935</x:v>
      </x:c>
      <x:c r="F895" s="972" t="s">
        <x:v>7910</x:v>
      </x:c>
      <x:c r="G895" s="808" t="s">
        <x:v>7482</x:v>
      </x:c>
      <x:c r="H895" s="808" t="s">
        <x:v>5728</x:v>
      </x:c>
      <x:c r="I895" s="469" t="s">
        <x:v>5008</x:v>
      </x:c>
      <x:c r="J895" s="809">
        <x:v>240</x:v>
      </x:c>
      <x:c r="K895" s="554" t="s">
        <x:v>7724</x:v>
      </x:c>
      <x:c r="L895" s="965" t="s">
        <x:v>2472</x:v>
      </x:c>
    </x:row>
    <x:row r="896" spans="1:11">
      <x:c r="A896" s="1096">
        <x:v>0.88124999999999998</x:v>
      </x:c>
      <x:c r="B896" s="969">
        <x:v>612675</x:v>
      </x:c>
      <x:c r="C896" s="970" t="s">
        <x:v>6314</x:v>
      </x:c>
      <x:c r="D896" s="970" t="s">
        <x:v>7729</x:v>
      </x:c>
      <x:c r="E896" s="970" t="s">
        <x:v>4903</x:v>
      </x:c>
      <x:c r="F896" s="970" t="s">
        <x:v>5575</x:v>
      </x:c>
      <x:c r="G896" s="808" t="s">
        <x:v>5023</x:v>
      </x:c>
      <x:c r="H896" s="808" t="s">
        <x:v>8824</x:v>
      </x:c>
      <x:c r="I896" s="469" t="s">
        <x:v>5008</x:v>
      </x:c>
      <x:c r="J896" s="809">
        <x:v>150</x:v>
      </x:c>
      <x:c r="K896" s="554" t="s">
        <x:v>434</x:v>
      </x:c>
    </x:row>
    <x:row r="897" spans="1:11" s="100" customFormat="1" ht="16.75">
      <x:c r="A897" s="1097">
        <x:v>0.99861111111111112</x:v>
      </x:c>
      <x:c r="B897" s="1073">
        <x:v>612676</x:v>
      </x:c>
      <x:c r="C897" s="974" t="s">
        <x:v>6314</x:v>
      </x:c>
      <x:c r="D897" s="974" t="s">
        <x:v>7729</x:v>
      </x:c>
      <x:c r="E897" s="974" t="s">
        <x:v>433</x:v>
      </x:c>
      <x:c r="F897" s="974" t="s">
        <x:v>1004</x:v>
      </x:c>
      <x:c r="G897" s="1063" t="s">
        <x:v>7766</x:v>
      </x:c>
      <x:c r="H897" s="1063" t="s">
        <x:v>7766</x:v>
      </x:c>
      <x:c r="I897" s="724" t="s">
        <x:v>5008</x:v>
      </x:c>
      <x:c r="J897" s="819">
        <x:v>170</x:v>
      </x:c>
      <x:c r="K897" s="556" t="s">
        <x:v>7724</x:v>
      </x:c>
    </x:row>
    <x:row r="898" spans="1:11" ht="16.75">
      <x:c r="A898" s="1089" t="s">
        <x:v>3623</x:v>
      </x:c>
      <x:c r="B898" s="968" t="s">
        <x:v>7146</x:v>
      </x:c>
      <x:c r="C898" s="968" t="s">
        <x:v>6314</x:v>
      </x:c>
      <x:c r="D898" s="968" t="s">
        <x:v>7729</x:v>
      </x:c>
      <x:c r="E898" s="968" t="s">
        <x:v>433</x:v>
      </x:c>
      <x:c r="F898" s="968" t="s">
        <x:v>8528</x:v>
      </x:c>
      <x:c r="G898" s="1066" t="s">
        <x:v>7766</x:v>
      </x:c>
      <x:c r="H898" s="1066" t="s">
        <x:v>7766</x:v>
      </x:c>
      <x:c r="I898" s="719" t="s">
        <x:v>2976</x:v>
      </x:c>
      <x:c r="J898" s="805">
        <x:v>180</x:v>
      </x:c>
      <x:c r="K898" s="551" t="s">
        <x:v>7724</x:v>
      </x:c>
    </x:row>
    <x:row r="899" spans="1:11">
      <x:c r="A899" s="1090">
        <x:v>0.60069444444444442</x:v>
      </x:c>
      <x:c r="B899" s="970" t="s">
        <x:v>6988</x:v>
      </x:c>
      <x:c r="C899" s="970" t="s">
        <x:v>5507</x:v>
      </x:c>
      <x:c r="D899" s="970" t="s">
        <x:v>7752</x:v>
      </x:c>
      <x:c r="E899" s="970" t="s">
        <x:v>2935</x:v>
      </x:c>
      <x:c r="F899" s="970" t="s">
        <x:v>5339</x:v>
      </x:c>
      <x:c r="G899" s="808" t="s">
        <x:v>4878</x:v>
      </x:c>
      <x:c r="H899" s="808" t="s">
        <x:v>4131</x:v>
      </x:c>
      <x:c r="I899" s="469" t="s">
        <x:v>2976</x:v>
      </x:c>
      <x:c r="J899" s="809">
        <x:v>171</x:v>
      </x:c>
      <x:c r="K899" s="554" t="s">
        <x:v>434</x:v>
      </x:c>
    </x:row>
    <x:row r="900" spans="1:11">
      <x:c r="A900" s="1090">
        <x:v>0.64166666666666672</x:v>
      </x:c>
      <x:c r="B900" s="971">
        <x:v>612679</x:v>
      </x:c>
      <x:c r="C900" s="972" t="s">
        <x:v>6314</x:v>
      </x:c>
      <x:c r="D900" s="972" t="s">
        <x:v>7729</x:v>
      </x:c>
      <x:c r="E900" s="972" t="s">
        <x:v>2935</x:v>
      </x:c>
      <x:c r="F900" s="972" t="s">
        <x:v>4073</x:v>
      </x:c>
      <x:c r="G900" s="808" t="s">
        <x:v>3094</x:v>
      </x:c>
      <x:c r="H900" s="808" t="s">
        <x:v>8179</x:v>
      </x:c>
      <x:c r="I900" s="469" t="s">
        <x:v>5008</x:v>
      </x:c>
      <x:c r="J900" s="809">
        <x:v>290</x:v>
      </x:c>
      <x:c r="K900" s="554" t="s">
        <x:v>7724</x:v>
      </x:c>
    </x:row>
    <x:row r="901" spans="1:11">
      <x:c r="A901" s="1090">
        <x:v>0.6479166666666667</x:v>
      </x:c>
      <x:c r="B901" s="969">
        <x:v>612680</x:v>
      </x:c>
      <x:c r="C901" s="970" t="s">
        <x:v>6314</x:v>
      </x:c>
      <x:c r="D901" s="970" t="s">
        <x:v>7751</x:v>
      </x:c>
      <x:c r="E901" s="970" t="s">
        <x:v>433</x:v>
      </x:c>
      <x:c r="F901" s="970" t="s">
        <x:v>1665</x:v>
      </x:c>
      <x:c r="G901" s="808" t="s">
        <x:v>4961</x:v>
      </x:c>
      <x:c r="H901" s="808" t="s">
        <x:v>8277</x:v>
      </x:c>
      <x:c r="I901" s="469" t="s">
        <x:v>5008</x:v>
      </x:c>
      <x:c r="J901" s="809">
        <x:v>160</x:v>
      </x:c>
      <x:c r="K901" s="554" t="s">
        <x:v>7724</x:v>
      </x:c>
    </x:row>
    <x:row r="902" spans="1:11">
      <x:c r="A902" s="1090">
        <x:v>0.80208333333333337</x:v>
      </x:c>
      <x:c r="B902" s="971">
        <x:v>612681</x:v>
      </x:c>
      <x:c r="C902" s="972" t="s">
        <x:v>6314</x:v>
      </x:c>
      <x:c r="D902" s="972" t="s">
        <x:v>7729</x:v>
      </x:c>
      <x:c r="E902" s="972" t="s">
        <x:v>433</x:v>
      </x:c>
      <x:c r="F902" s="972" t="s">
        <x:v>1116</x:v>
      </x:c>
      <x:c r="G902" s="1003" t="s">
        <x:v>7766</x:v>
      </x:c>
      <x:c r="H902" s="1003" t="s">
        <x:v>7766</x:v>
      </x:c>
      <x:c r="I902" s="469" t="s">
        <x:v>5008</x:v>
      </x:c>
      <x:c r="J902" s="809">
        <x:v>189</x:v>
      </x:c>
      <x:c r="K902" s="554" t="s">
        <x:v>434</x:v>
      </x:c>
    </x:row>
    <x:row r="903" spans="1:11">
      <x:c r="A903" s="1090">
        <x:v>0.80277777777777781</x:v>
      </x:c>
      <x:c r="B903" s="970" t="s">
        <x:v>7996</x:v>
      </x:c>
      <x:c r="C903" s="970" t="s">
        <x:v>5507</x:v>
      </x:c>
      <x:c r="D903" s="970" t="s">
        <x:v>7703</x:v>
      </x:c>
      <x:c r="E903" s="970" t="s">
        <x:v>2935</x:v>
      </x:c>
      <x:c r="F903" s="970" t="s">
        <x:v>8762</x:v>
      </x:c>
      <x:c r="G903" s="808" t="s">
        <x:v>6995</x:v>
      </x:c>
      <x:c r="H903" s="808" t="s">
        <x:v>2295</x:v>
      </x:c>
      <x:c r="I903" s="469" t="s">
        <x:v>2976</x:v>
      </x:c>
      <x:c r="J903" s="809">
        <x:v>190</x:v>
      </x:c>
      <x:c r="K903" s="554" t="s">
        <x:v>7724</x:v>
      </x:c>
    </x:row>
    <x:row r="904" spans="1:11">
      <x:c r="A904" s="1090">
        <x:v>0.84791666666666665</x:v>
      </x:c>
      <x:c r="B904" s="971">
        <x:v>612683</x:v>
      </x:c>
      <x:c r="C904" s="972" t="s">
        <x:v>6314</x:v>
      </x:c>
      <x:c r="D904" s="972" t="s">
        <x:v>7729</x:v>
      </x:c>
      <x:c r="E904" s="972" t="s">
        <x:v>2935</x:v>
      </x:c>
      <x:c r="F904" s="972" t="s">
        <x:v>4090</x:v>
      </x:c>
      <x:c r="G904" s="808" t="s">
        <x:v>2695</x:v>
      </x:c>
      <x:c r="H904" s="808" t="s">
        <x:v>4388</x:v>
      </x:c>
      <x:c r="I904" s="469" t="s">
        <x:v>5008</x:v>
      </x:c>
      <x:c r="J904" s="809">
        <x:v>150</x:v>
      </x:c>
      <x:c r="K904" s="554" t="s">
        <x:v>7724</x:v>
      </x:c>
    </x:row>
    <x:row r="905" spans="1:11">
      <x:c r="A905" s="1090">
        <x:v>0.85972222222222228</x:v>
      </x:c>
      <x:c r="B905" s="970" t="s">
        <x:v>2651</x:v>
      </x:c>
      <x:c r="C905" s="970" t="s">
        <x:v>5507</x:v>
      </x:c>
      <x:c r="D905" s="970" t="s">
        <x:v>7751</x:v>
      </x:c>
      <x:c r="E905" s="970" t="s">
        <x:v>2935</x:v>
      </x:c>
      <x:c r="F905" s="970" t="s">
        <x:v>2580</x:v>
      </x:c>
      <x:c r="G905" s="808" t="s">
        <x:v>3023</x:v>
      </x:c>
      <x:c r="H905" s="808" t="s">
        <x:v>1949</x:v>
      </x:c>
      <x:c r="I905" s="469" t="s">
        <x:v>2976</x:v>
      </x:c>
      <x:c r="J905" s="809">
        <x:v>180</x:v>
      </x:c>
      <x:c r="K905" s="554" t="s">
        <x:v>7724</x:v>
      </x:c>
    </x:row>
    <x:row r="906" spans="1:11" ht="16.75">
      <x:c r="A906" s="1091">
        <x:v>0.89444444444444449</x:v>
      </x:c>
      <x:c r="B906" s="987" t="s">
        <x:v>3000</x:v>
      </x:c>
      <x:c r="C906" s="987" t="s">
        <x:v>6314</x:v>
      </x:c>
      <x:c r="D906" s="987" t="s">
        <x:v>7703</x:v>
      </x:c>
      <x:c r="E906" s="987" t="s">
        <x:v>5033</x:v>
      </x:c>
      <x:c r="F906" s="987" t="s">
        <x:v>8551</x:v>
      </x:c>
      <x:c r="G906" s="818" t="s">
        <x:v>7357</x:v>
      </x:c>
      <x:c r="H906" s="818" t="s">
        <x:v>9150</x:v>
      </x:c>
      <x:c r="I906" s="724" t="s">
        <x:v>2976</x:v>
      </x:c>
      <x:c r="J906" s="819">
        <x:v>153</x:v>
      </x:c>
      <x:c r="K906" s="556" t="s">
        <x:v>434</x:v>
      </x:c>
    </x:row>
    <x:row r="907" spans="1:11" s="100" customFormat="1" ht="16.75">
      <x:c r="A907" s="1103" t="s">
        <x:v>5467</x:v>
      </x:c>
      <x:c r="B907" s="968">
        <x:v>12686</x:v>
      </x:c>
      <x:c r="C907" s="968"/>
      <x:c r="D907" s="968"/>
      <x:c r="E907" s="968"/>
      <x:c r="F907" s="968"/>
      <x:c r="G907" s="804" t="s">
        <x:v>7086</x:v>
      </x:c>
      <x:c r="H907" s="804" t="s">
        <x:v>8204</x:v>
      </x:c>
      <x:c r="I907" s="719" t="s">
        <x:v>2976</x:v>
      </x:c>
      <x:c r="J907" s="805">
        <x:v>216</x:v>
      </x:c>
      <x:c r="K907" s="551" t="s">
        <x:v>434</x:v>
      </x:c>
    </x:row>
    <x:row r="908" spans="1:11">
      <x:c r="A908" s="1084">
        <x:v>0.50138888888888888</x:v>
      </x:c>
      <x:c r="B908" s="970" t="s">
        <x:v>7465</x:v>
      </x:c>
      <x:c r="C908" s="970" t="s">
        <x:v>5507</x:v>
      </x:c>
      <x:c r="D908" s="970" t="s">
        <x:v>7752</x:v>
      </x:c>
      <x:c r="E908" s="970" t="s">
        <x:v>433</x:v>
      </x:c>
      <x:c r="F908" s="970" t="s">
        <x:v>3544</x:v>
      </x:c>
      <x:c r="G908" s="808" t="s">
        <x:v>7044</x:v>
      </x:c>
      <x:c r="H908" s="808" t="s">
        <x:v>8421</x:v>
      </x:c>
      <x:c r="I908" s="469" t="s">
        <x:v>2976</x:v>
      </x:c>
      <x:c r="J908" s="809">
        <x:v>180</x:v>
      </x:c>
      <x:c r="K908" s="554" t="s">
        <x:v>7724</x:v>
      </x:c>
    </x:row>
    <x:row r="909" spans="1:11" s="100" customFormat="1">
      <x:c r="A909" s="1084">
        <x:v>0.55208333333333337</x:v>
      </x:c>
      <x:c r="B909" s="972" t="s">
        <x:v>7168</x:v>
      </x:c>
      <x:c r="C909" s="972" t="s">
        <x:v>6314</x:v>
      </x:c>
      <x:c r="D909" s="972" t="s">
        <x:v>7729</x:v>
      </x:c>
      <x:c r="E909" s="972" t="s">
        <x:v>2935</x:v>
      </x:c>
      <x:c r="F909" s="972" t="s">
        <x:v>3897</x:v>
      </x:c>
      <x:c r="G909" s="808" t="s">
        <x:v>7028</x:v>
      </x:c>
      <x:c r="H909" s="808" t="s">
        <x:v>4310</x:v>
      </x:c>
      <x:c r="I909" s="469" t="s">
        <x:v>2976</x:v>
      </x:c>
      <x:c r="J909" s="809">
        <x:v>280</x:v>
      </x:c>
      <x:c r="K909" s="554" t="s">
        <x:v>7724</x:v>
      </x:c>
    </x:row>
    <x:row r="910" spans="1:11">
      <x:c r="A910" s="1084">
        <x:v>0.61736111111111114</x:v>
      </x:c>
      <x:c r="B910" s="972" t="s">
        <x:v>7030</x:v>
      </x:c>
      <x:c r="C910" s="972" t="s">
        <x:v>5507</x:v>
      </x:c>
      <x:c r="D910" s="972" t="s">
        <x:v>7751</x:v>
      </x:c>
      <x:c r="E910" s="972" t="s">
        <x:v>433</x:v>
      </x:c>
      <x:c r="F910" s="972" t="s">
        <x:v>7958</x:v>
      </x:c>
      <x:c r="G910" s="808" t="s">
        <x:v>7158</x:v>
      </x:c>
      <x:c r="H910" s="808" t="s">
        <x:v>1954</x:v>
      </x:c>
      <x:c r="I910" s="469" t="s">
        <x:v>2976</x:v>
      </x:c>
      <x:c r="J910" s="809">
        <x:v>135</x:v>
      </x:c>
      <x:c r="K910" s="554" t="s">
        <x:v>434</x:v>
      </x:c>
    </x:row>
    <x:row r="911" spans="1:11">
      <x:c r="A911" s="1084">
        <x:v>0.64930555555555558</x:v>
      </x:c>
      <x:c r="B911" s="969">
        <x:v>612690</x:v>
      </x:c>
      <x:c r="C911" s="970" t="s">
        <x:v>6314</x:v>
      </x:c>
      <x:c r="D911" s="970" t="s">
        <x:v>7729</x:v>
      </x:c>
      <x:c r="E911" s="970" t="s">
        <x:v>4903</x:v>
      </x:c>
      <x:c r="F911" s="970" t="s">
        <x:v>3216</x:v>
      </x:c>
      <x:c r="G911" s="808" t="s">
        <x:v>7170</x:v>
      </x:c>
      <x:c r="H911" s="808" t="s">
        <x:v>2186</x:v>
      </x:c>
      <x:c r="I911" s="469" t="s">
        <x:v>5008</x:v>
      </x:c>
      <x:c r="J911" s="809">
        <x:v>190</x:v>
      </x:c>
      <x:c r="K911" s="554" t="s">
        <x:v>7724</x:v>
      </x:c>
    </x:row>
    <x:row r="912" spans="1:11" s="100" customFormat="1">
      <x:c r="A912" s="1084">
        <x:v>0.69791666666666663</x:v>
      </x:c>
      <x:c r="B912" s="969">
        <x:v>12691</x:v>
      </x:c>
      <x:c r="C912" s="970"/>
      <x:c r="D912" s="970"/>
      <x:c r="E912" s="970"/>
      <x:c r="F912" s="970"/>
      <x:c r="G912" s="1003" t="s">
        <x:v>7766</x:v>
      </x:c>
      <x:c r="H912" s="1003" t="s">
        <x:v>7766</x:v>
      </x:c>
      <x:c r="I912" s="469" t="s">
        <x:v>5014</x:v>
      </x:c>
      <x:c r="J912" s="809">
        <x:v>0</x:v>
      </x:c>
      <x:c r="K912" s="554" t="s">
        <x:v>7766</x:v>
      </x:c>
    </x:row>
    <x:row r="913" spans="1:11">
      <x:c r="A913" s="1084">
        <x:v>0.72777777777777775</x:v>
      </x:c>
      <x:c r="B913" s="971">
        <x:v>612692</x:v>
      </x:c>
      <x:c r="C913" s="972" t="s">
        <x:v>6314</x:v>
      </x:c>
      <x:c r="D913" s="972" t="s">
        <x:v>7729</x:v>
      </x:c>
      <x:c r="E913" s="972" t="s">
        <x:v>5987</x:v>
      </x:c>
      <x:c r="F913" s="972" t="s">
        <x:v>1664</x:v>
      </x:c>
      <x:c r="G913" s="808" t="s">
        <x:v>8707</x:v>
      </x:c>
      <x:c r="H913" s="808" t="s">
        <x:v>4370</x:v>
      </x:c>
      <x:c r="I913" s="469" t="s">
        <x:v>5008</x:v>
      </x:c>
      <x:c r="J913" s="809">
        <x:v>130</x:v>
      </x:c>
      <x:c r="K913" s="554" t="s">
        <x:v>7724</x:v>
      </x:c>
    </x:row>
    <x:row r="914" spans="1:11">
      <x:c r="A914" s="1084">
        <x:v>0.9291666666666667</x:v>
      </x:c>
      <x:c r="B914" s="969">
        <x:v>612693</x:v>
      </x:c>
      <x:c r="C914" s="970" t="s">
        <x:v>5507</x:v>
      </x:c>
      <x:c r="D914" s="970" t="s">
        <x:v>7751</x:v>
      </x:c>
      <x:c r="E914" s="970" t="s">
        <x:v>2935</x:v>
      </x:c>
      <x:c r="F914" s="970" t="s">
        <x:v>425</x:v>
      </x:c>
      <x:c r="G914" s="808" t="s">
        <x:v>4938</x:v>
      </x:c>
      <x:c r="H914" s="808" t="s">
        <x:v>8650</x:v>
      </x:c>
      <x:c r="I914" s="469" t="s">
        <x:v>5008</x:v>
      </x:c>
      <x:c r="J914" s="809">
        <x:v>180</x:v>
      </x:c>
      <x:c r="K914" s="554" t="s">
        <x:v>7724</x:v>
      </x:c>
    </x:row>
    <x:row r="915" spans="1:11">
      <x:c r="A915" s="1084">
        <x:v>0.93194444444444446</x:v>
      </x:c>
      <x:c r="B915" s="971">
        <x:v>612694</x:v>
      </x:c>
      <x:c r="C915" s="972" t="s">
        <x:v>5507</x:v>
      </x:c>
      <x:c r="D915" s="972" t="s">
        <x:v>7751</x:v>
      </x:c>
      <x:c r="E915" s="972" t="s">
        <x:v>2935</x:v>
      </x:c>
      <x:c r="F915" s="972" t="s">
        <x:v>367</x:v>
      </x:c>
      <x:c r="G915" s="808" t="s">
        <x:v>3162</x:v>
      </x:c>
      <x:c r="H915" s="808" t="s">
        <x:v>8386</x:v>
      </x:c>
      <x:c r="I915" s="469" t="s">
        <x:v>5008</x:v>
      </x:c>
      <x:c r="J915" s="809">
        <x:v>180</x:v>
      </x:c>
      <x:c r="K915" s="554" t="s">
        <x:v>7724</x:v>
      </x:c>
    </x:row>
    <x:row r="916" spans="1:11">
      <x:c r="A916" s="1084">
        <x:v>0.94305555555555554</x:v>
      </x:c>
      <x:c r="B916" s="969">
        <x:v>612695</x:v>
      </x:c>
      <x:c r="C916" s="970" t="s">
        <x:v>5507</x:v>
      </x:c>
      <x:c r="D916" s="970" t="s">
        <x:v>7752</x:v>
      </x:c>
      <x:c r="E916" s="970" t="s">
        <x:v>2935</x:v>
      </x:c>
      <x:c r="F916" s="970" t="s">
        <x:v>5566</x:v>
      </x:c>
      <x:c r="G916" s="808" t="s">
        <x:v>2861</x:v>
      </x:c>
      <x:c r="H916" s="808" t="s">
        <x:v>6034</x:v>
      </x:c>
      <x:c r="I916" s="469" t="s">
        <x:v>5008</x:v>
      </x:c>
      <x:c r="J916" s="809">
        <x:v>162</x:v>
      </x:c>
      <x:c r="K916" s="554" t="s">
        <x:v>434</x:v>
      </x:c>
    </x:row>
    <x:row r="917" spans="1:11" ht="16.75">
      <x:c r="A917" s="1085">
        <x:v>0.99513888888888891</x:v>
      </x:c>
      <x:c r="B917" s="1075">
        <x:v>612696</x:v>
      </x:c>
      <x:c r="C917" s="987" t="s">
        <x:v>6314</x:v>
      </x:c>
      <x:c r="D917" s="987" t="s">
        <x:v>7751</x:v>
      </x:c>
      <x:c r="E917" s="987" t="s">
        <x:v>2935</x:v>
      </x:c>
      <x:c r="F917" s="987" t="s">
        <x:v>8494</x:v>
      </x:c>
      <x:c r="G917" s="818" t="s">
        <x:v>3169</x:v>
      </x:c>
      <x:c r="H917" s="818" t="s">
        <x:v>4254</x:v>
      </x:c>
      <x:c r="I917" s="724" t="s">
        <x:v>5008</x:v>
      </x:c>
      <x:c r="J917" s="819">
        <x:v>270</x:v>
      </x:c>
      <x:c r="K917" s="556" t="s">
        <x:v>7724</x:v>
      </x:c>
    </x:row>
    <x:row r="918" spans="1:11" ht="16.75">
      <x:c r="A918" s="1104" t="s">
        <x:v>5381</x:v>
      </x:c>
      <x:c r="B918" s="1070" t="s">
        <x:v>7350</x:v>
      </x:c>
      <x:c r="C918" s="1070" t="s">
        <x:v>5507</x:v>
      </x:c>
      <x:c r="D918" s="1070" t="s">
        <x:v>7729</x:v>
      </x:c>
      <x:c r="E918" s="1070" t="s">
        <x:v>5033</x:v>
      </x:c>
      <x:c r="F918" s="1070" t="s">
        <x:v>2828</x:v>
      </x:c>
      <x:c r="G918" s="804" t="s">
        <x:v>7337</x:v>
      </x:c>
      <x:c r="H918" s="804" t="s">
        <x:v>8134</x:v>
      </x:c>
      <x:c r="I918" s="719" t="s">
        <x:v>2976</x:v>
      </x:c>
      <x:c r="J918" s="805">
        <x:v>510</x:v>
      </x:c>
      <x:c r="K918" s="551" t="s">
        <x:v>434</x:v>
      </x:c>
    </x:row>
    <x:row r="919" spans="1:12">
      <x:c r="A919" s="1105">
        <x:v>0.57638888888888884</x:v>
      </x:c>
      <x:c r="B919" s="972" t="s">
        <x:v>7298</x:v>
      </x:c>
      <x:c r="C919" s="972" t="s">
        <x:v>6314</x:v>
      </x:c>
      <x:c r="D919" s="972" t="s">
        <x:v>7751</x:v>
      </x:c>
      <x:c r="E919" s="972" t="s">
        <x:v>2935</x:v>
      </x:c>
      <x:c r="F919" s="972" t="s">
        <x:v>8762</x:v>
      </x:c>
      <x:c r="G919" s="808" t="s">
        <x:v>5021</x:v>
      </x:c>
      <x:c r="H919" s="808" t="s">
        <x:v>5836</x:v>
      </x:c>
      <x:c r="I919" s="469" t="s">
        <x:v>2976</x:v>
      </x:c>
      <x:c r="J919" s="809">
        <x:v>117</x:v>
      </x:c>
      <x:c r="K919" s="554" t="s">
        <x:v>434</x:v>
      </x:c>
      <x:c r="L919" s="965" t="s">
        <x:v>2742</x:v>
      </x:c>
    </x:row>
    <x:row r="920" spans="1:11" s="100" customFormat="1">
      <x:c r="A920" s="1105">
        <x:v>0.58333333333333337</x:v>
      </x:c>
      <x:c r="B920" s="972" t="s">
        <x:v>7131</x:v>
      </x:c>
      <x:c r="C920" s="972" t="s">
        <x:v>6314</x:v>
      </x:c>
      <x:c r="D920" s="972" t="s">
        <x:v>7751</x:v>
      </x:c>
      <x:c r="E920" s="972" t="s">
        <x:v>5033</x:v>
      </x:c>
      <x:c r="F920" s="972" t="s">
        <x:v>8543</x:v>
      </x:c>
      <x:c r="G920" s="808" t="s">
        <x:v>577</x:v>
      </x:c>
      <x:c r="H920" s="808" t="s">
        <x:v>8965</x:v>
      </x:c>
      <x:c r="I920" s="469" t="s">
        <x:v>2976</x:v>
      </x:c>
      <x:c r="J920" s="809">
        <x:v>153</x:v>
      </x:c>
      <x:c r="K920" s="554" t="s">
        <x:v>434</x:v>
      </x:c>
    </x:row>
    <x:row r="921" spans="1:11">
      <x:c r="A921" s="1105">
        <x:v>0.68611111111111112</x:v>
      </x:c>
      <x:c r="B921" s="970" t="s">
        <x:v>2631</x:v>
      </x:c>
      <x:c r="C921" s="970" t="s">
        <x:v>6314</x:v>
      </x:c>
      <x:c r="D921" s="970" t="s">
        <x:v>7729</x:v>
      </x:c>
      <x:c r="E921" s="970" t="s">
        <x:v>2935</x:v>
      </x:c>
      <x:c r="F921" s="970" t="s">
        <x:v>8531</x:v>
      </x:c>
      <x:c r="G921" s="1003" t="s">
        <x:v>7766</x:v>
      </x:c>
      <x:c r="H921" s="1003" t="s">
        <x:v>7766</x:v>
      </x:c>
      <x:c r="I921" s="469" t="s">
        <x:v>2976</x:v>
      </x:c>
      <x:c r="J921" s="809">
        <x:v>297</x:v>
      </x:c>
      <x:c r="K921" s="554" t="s">
        <x:v>434</x:v>
      </x:c>
    </x:row>
    <x:row r="922" spans="1:11" ht="16.75">
      <x:c r="A922" s="1106">
        <x:v>0.76736111111111116</x:v>
      </x:c>
      <x:c r="B922" s="987" t="s">
        <x:v>7018</x:v>
      </x:c>
      <x:c r="C922" s="987" t="s">
        <x:v>6314</x:v>
      </x:c>
      <x:c r="D922" s="987" t="s">
        <x:v>7752</x:v>
      </x:c>
      <x:c r="E922" s="987" t="s">
        <x:v>433</x:v>
      </x:c>
      <x:c r="F922" s="987" t="s">
        <x:v>7955</x:v>
      </x:c>
      <x:c r="G922" s="818" t="s">
        <x:v>2881</x:v>
      </x:c>
      <x:c r="H922" s="818" t="s">
        <x:v>5930</x:v>
      </x:c>
      <x:c r="I922" s="724" t="s">
        <x:v>2976</x:v>
      </x:c>
      <x:c r="J922" s="819">
        <x:v>140</x:v>
      </x:c>
      <x:c r="K922" s="556" t="s">
        <x:v>7724</x:v>
      </x:c>
    </x:row>
    <x:row r="923" spans="1:11" ht="16.75">
      <x:c r="A923" s="1095" t="s">
        <x:v>5340</x:v>
      </x:c>
      <x:c r="B923" s="1069">
        <x:v>612702</x:v>
      </x:c>
      <x:c r="C923" s="1070" t="s">
        <x:v>5507</x:v>
      </x:c>
      <x:c r="D923" s="1070" t="s">
        <x:v>7751</x:v>
      </x:c>
      <x:c r="E923" s="1070" t="s">
        <x:v>2935</x:v>
      </x:c>
      <x:c r="F923" s="1070" t="s">
        <x:v>1508</x:v>
      </x:c>
      <x:c r="G923" s="804" t="s">
        <x:v>7331</x:v>
      </x:c>
      <x:c r="H923" s="804" t="s">
        <x:v>5871</x:v>
      </x:c>
      <x:c r="I923" s="719" t="s">
        <x:v>5008</x:v>
      </x:c>
      <x:c r="J923" s="805">
        <x:v>160</x:v>
      </x:c>
      <x:c r="K923" s="551" t="s">
        <x:v>7724</x:v>
      </x:c>
    </x:row>
    <x:row r="924" spans="1:11">
      <x:c r="A924" s="1096">
        <x:v>0.56874999999999998</x:v>
      </x:c>
      <x:c r="B924" s="971">
        <x:v>612703</x:v>
      </x:c>
      <x:c r="C924" s="972" t="s">
        <x:v>5507</x:v>
      </x:c>
      <x:c r="D924" s="972" t="s">
        <x:v>7729</x:v>
      </x:c>
      <x:c r="E924" s="972" t="s">
        <x:v>433</x:v>
      </x:c>
      <x:c r="F924" s="972" t="s">
        <x:v>1442</x:v>
      </x:c>
      <x:c r="G924" s="1003" t="s">
        <x:v>7766</x:v>
      </x:c>
      <x:c r="H924" s="1003" t="s">
        <x:v>7766</x:v>
      </x:c>
      <x:c r="I924" s="469" t="s">
        <x:v>5008</x:v>
      </x:c>
      <x:c r="J924" s="809">
        <x:v>9</x:v>
      </x:c>
      <x:c r="K924" s="554" t="s">
        <x:v>7766</x:v>
      </x:c>
    </x:row>
    <x:row r="925" spans="1:11">
      <x:c r="A925" s="1096">
        <x:v>0.65138888888888891</x:v>
      </x:c>
      <x:c r="B925" s="969">
        <x:v>612704</x:v>
      </x:c>
      <x:c r="C925" s="970" t="s">
        <x:v>6314</x:v>
      </x:c>
      <x:c r="D925" s="970" t="s">
        <x:v>7729</x:v>
      </x:c>
      <x:c r="E925" s="970" t="s">
        <x:v>2935</x:v>
      </x:c>
      <x:c r="F925" s="970" t="s">
        <x:v>365</x:v>
      </x:c>
      <x:c r="G925" s="1003" t="s">
        <x:v>7766</x:v>
      </x:c>
      <x:c r="H925" s="1003" t="s">
        <x:v>7766</x:v>
      </x:c>
      <x:c r="I925" s="469" t="s">
        <x:v>5008</x:v>
      </x:c>
      <x:c r="J925" s="809">
        <x:v>445</x:v>
      </x:c>
      <x:c r="K925" s="554" t="s">
        <x:v>434</x:v>
      </x:c>
    </x:row>
    <x:row r="926" spans="1:11">
      <x:c r="A926" s="1096">
        <x:v>0.68263888888888891</x:v>
      </x:c>
      <x:c r="B926" s="971">
        <x:v>612705</x:v>
      </x:c>
      <x:c r="C926" s="972" t="s">
        <x:v>6314</x:v>
      </x:c>
      <x:c r="D926" s="972" t="s">
        <x:v>7703</x:v>
      </x:c>
      <x:c r="E926" s="972" t="s">
        <x:v>5987</x:v>
      </x:c>
      <x:c r="F926" s="972" t="s">
        <x:v>1145</x:v>
      </x:c>
      <x:c r="G926" s="808" t="s">
        <x:v>2635</x:v>
      </x:c>
      <x:c r="H926" s="808" t="s">
        <x:v>5743</x:v>
      </x:c>
      <x:c r="I926" s="469" t="s">
        <x:v>5008</x:v>
      </x:c>
      <x:c r="J926" s="809">
        <x:v>160</x:v>
      </x:c>
      <x:c r="K926" s="554" t="s">
        <x:v>7724</x:v>
      </x:c>
    </x:row>
    <x:row r="927" spans="1:11">
      <x:c r="A927" s="1096">
        <x:v>0.82222222222222219</x:v>
      </x:c>
      <x:c r="B927" s="970" t="s">
        <x:v>7327</x:v>
      </x:c>
      <x:c r="C927" s="970" t="s">
        <x:v>6314</x:v>
      </x:c>
      <x:c r="D927" s="970" t="s">
        <x:v>7752</x:v>
      </x:c>
      <x:c r="E927" s="970" t="s">
        <x:v>5987</x:v>
      </x:c>
      <x:c r="F927" s="970" t="s">
        <x:v>8506</x:v>
      </x:c>
      <x:c r="G927" s="808" t="s">
        <x:v>7983</x:v>
      </x:c>
      <x:c r="H927" s="808" t="s">
        <x:v>2067</x:v>
      </x:c>
      <x:c r="I927" s="469" t="s">
        <x:v>2976</x:v>
      </x:c>
      <x:c r="J927" s="809">
        <x:v>153</x:v>
      </x:c>
      <x:c r="K927" s="554" t="s">
        <x:v>434</x:v>
      </x:c>
    </x:row>
    <x:row r="928" spans="1:11">
      <x:c r="A928" s="1096">
        <x:v>0.87013888888888891</x:v>
      </x:c>
      <x:c r="B928" s="972" t="s">
        <x:v>3076</x:v>
      </x:c>
      <x:c r="C928" s="972" t="s">
        <x:v>5507</x:v>
      </x:c>
      <x:c r="D928" s="972" t="s">
        <x:v>7752</x:v>
      </x:c>
      <x:c r="E928" s="972" t="s">
        <x:v>433</x:v>
      </x:c>
      <x:c r="F928" s="972" t="s">
        <x:v>672</x:v>
      </x:c>
      <x:c r="G928" s="808" t="s">
        <x:v>2857</x:v>
      </x:c>
      <x:c r="H928" s="808" t="s">
        <x:v>8634</x:v>
      </x:c>
      <x:c r="I928" s="469" t="s">
        <x:v>2976</x:v>
      </x:c>
      <x:c r="J928" s="809">
        <x:v>234</x:v>
      </x:c>
      <x:c r="K928" s="554" t="s">
        <x:v>434</x:v>
      </x:c>
    </x:row>
    <x:row r="929" spans="1:11">
      <x:c r="A929" s="1096">
        <x:v>0.95833333333333337</x:v>
      </x:c>
      <x:c r="B929" s="970" t="s">
        <x:v>7215</x:v>
      </x:c>
      <x:c r="C929" s="970" t="s">
        <x:v>6314</x:v>
      </x:c>
      <x:c r="D929" s="970" t="s">
        <x:v>7751</x:v>
      </x:c>
      <x:c r="E929" s="970" t="s">
        <x:v>433</x:v>
      </x:c>
      <x:c r="F929" s="970" t="s">
        <x:v>1480</x:v>
      </x:c>
      <x:c r="G929" s="1003" t="s">
        <x:v>7766</x:v>
      </x:c>
      <x:c r="H929" s="1003" t="s">
        <x:v>7766</x:v>
      </x:c>
      <x:c r="I929" s="469" t="s">
        <x:v>2976</x:v>
      </x:c>
      <x:c r="J929" s="809">
        <x:v>378</x:v>
      </x:c>
      <x:c r="K929" s="554" t="s">
        <x:v>434</x:v>
      </x:c>
    </x:row>
    <x:row r="930" spans="1:11">
      <x:c r="A930" s="1096">
        <x:v>0.9770833333333333</x:v>
      </x:c>
      <x:c r="B930" s="972" t="s">
        <x:v>2642</x:v>
      </x:c>
      <x:c r="C930" s="972" t="s">
        <x:v>6314</x:v>
      </x:c>
      <x:c r="D930" s="972" t="s">
        <x:v>7752</x:v>
      </x:c>
      <x:c r="E930" s="972" t="s">
        <x:v>2935</x:v>
      </x:c>
      <x:c r="F930" s="972" t="s">
        <x:v>8528</x:v>
      </x:c>
      <x:c r="G930" s="1003" t="s">
        <x:v>7766</x:v>
      </x:c>
      <x:c r="H930" s="1003" t="s">
        <x:v>7766</x:v>
      </x:c>
      <x:c r="I930" s="469" t="s">
        <x:v>2976</x:v>
      </x:c>
      <x:c r="J930" s="809">
        <x:v>171</x:v>
      </x:c>
      <x:c r="K930" s="554" t="s">
        <x:v>434</x:v>
      </x:c>
    </x:row>
    <x:row r="931" spans="1:11" ht="16.75">
      <x:c r="A931" s="1097">
        <x:v>0.98541666666666672</x:v>
      </x:c>
      <x:c r="B931" s="974" t="s">
        <x:v>2608</x:v>
      </x:c>
      <x:c r="C931" s="974" t="s">
        <x:v>5507</x:v>
      </x:c>
      <x:c r="D931" s="974" t="s">
        <x:v>7729</x:v>
      </x:c>
      <x:c r="E931" s="974" t="s">
        <x:v>2935</x:v>
      </x:c>
      <x:c r="F931" s="974" t="s">
        <x:v>8762</x:v>
      </x:c>
      <x:c r="G931" s="818" t="s">
        <x:v>490</x:v>
      </x:c>
      <x:c r="H931" s="818" t="s">
        <x:v>2227</x:v>
      </x:c>
      <x:c r="I931" s="724" t="s">
        <x:v>2976</x:v>
      </x:c>
      <x:c r="J931" s="819">
        <x:v>225</x:v>
      </x:c>
      <x:c r="K931" s="556" t="s">
        <x:v>434</x:v>
      </x:c>
    </x:row>
    <x:row r="932" spans="1:11" ht="16.75">
      <x:c r="A932" s="1089" t="s">
        <x:v>5309</x:v>
      </x:c>
      <x:c r="B932" s="968" t="s">
        <x:v>7477</x:v>
      </x:c>
      <x:c r="C932" s="968" t="s">
        <x:v>6314</x:v>
      </x:c>
      <x:c r="D932" s="968" t="s">
        <x:v>7752</x:v>
      </x:c>
      <x:c r="E932" s="968" t="s">
        <x:v>433</x:v>
      </x:c>
      <x:c r="F932" s="968" t="s">
        <x:v>5339</x:v>
      </x:c>
      <x:c r="G932" s="804" t="s">
        <x:v>3012</x:v>
      </x:c>
      <x:c r="H932" s="804" t="s">
        <x:v>4100</x:v>
      </x:c>
      <x:c r="I932" s="719" t="s">
        <x:v>2976</x:v>
      </x:c>
      <x:c r="J932" s="805">
        <x:v>252</x:v>
      </x:c>
      <x:c r="K932" s="551" t="s">
        <x:v>434</x:v>
      </x:c>
    </x:row>
    <x:row r="933" spans="1:11">
      <x:c r="A933" s="1090">
        <x:v>0.61736111111111114</x:v>
      </x:c>
      <x:c r="B933" s="970" t="s">
        <x:v>8005</x:v>
      </x:c>
      <x:c r="C933" s="970" t="s">
        <x:v>6314</x:v>
      </x:c>
      <x:c r="D933" s="970" t="s">
        <x:v>7703</x:v>
      </x:c>
      <x:c r="E933" s="970" t="s">
        <x:v>5033</x:v>
      </x:c>
      <x:c r="F933" s="970" t="s">
        <x:v>1006</x:v>
      </x:c>
      <x:c r="G933" s="1003" t="s">
        <x:v>7766</x:v>
      </x:c>
      <x:c r="H933" s="1003" t="s">
        <x:v>7766</x:v>
      </x:c>
      <x:c r="I933" s="469" t="s">
        <x:v>2976</x:v>
      </x:c>
      <x:c r="J933" s="809">
        <x:v>144</x:v>
      </x:c>
      <x:c r="K933" s="554" t="s">
        <x:v>434</x:v>
      </x:c>
    </x:row>
    <x:row r="934" spans="1:11">
      <x:c r="A934" s="1090">
        <x:v>0.63541666666666663</x:v>
      </x:c>
      <x:c r="B934" s="972" t="s">
        <x:v>2626</x:v>
      </x:c>
      <x:c r="C934" s="972" t="s">
        <x:v>6314</x:v>
      </x:c>
      <x:c r="D934" s="972" t="s">
        <x:v>7729</x:v>
      </x:c>
      <x:c r="E934" s="972" t="s">
        <x:v>5033</x:v>
      </x:c>
      <x:c r="F934" s="972" t="s">
        <x:v>1509</x:v>
      </x:c>
      <x:c r="G934" s="808" t="s">
        <x:v>4998</x:v>
      </x:c>
      <x:c r="H934" s="808" t="s">
        <x:v>5996</x:v>
      </x:c>
      <x:c r="I934" s="469" t="s">
        <x:v>2976</x:v>
      </x:c>
      <x:c r="J934" s="809">
        <x:v>450</x:v>
      </x:c>
      <x:c r="K934" s="554" t="s">
        <x:v>434</x:v>
      </x:c>
    </x:row>
    <x:row r="935" spans="1:12">
      <x:c r="A935" s="1090">
        <x:v>0.63888888888888884</x:v>
      </x:c>
      <x:c r="B935" s="970" t="s">
        <x:v>3033</x:v>
      </x:c>
      <x:c r="C935" s="970" t="s">
        <x:v>6314</x:v>
      </x:c>
      <x:c r="D935" s="970" t="s">
        <x:v>7729</x:v>
      </x:c>
      <x:c r="E935" s="970" t="s">
        <x:v>433</x:v>
      </x:c>
      <x:c r="F935" s="970" t="s">
        <x:v>7913</x:v>
      </x:c>
      <x:c r="G935" s="808" t="s">
        <x:v>4866</x:v>
      </x:c>
      <x:c r="H935" s="808" t="s">
        <x:v>8266</x:v>
      </x:c>
      <x:c r="I935" s="469" t="s">
        <x:v>2976</x:v>
      </x:c>
      <x:c r="J935" s="809">
        <x:v>180</x:v>
      </x:c>
      <x:c r="K935" s="554" t="s">
        <x:v>7724</x:v>
      </x:c>
      <x:c r="L935" s="965" t="s">
        <x:v>7945</x:v>
      </x:c>
    </x:row>
    <x:row r="936" spans="1:11">
      <x:c r="A936" s="1090">
        <x:v>0.66180555555555554</x:v>
      </x:c>
      <x:c r="B936" s="972" t="s">
        <x:v>8029</x:v>
      </x:c>
      <x:c r="C936" s="972" t="s">
        <x:v>6314</x:v>
      </x:c>
      <x:c r="D936" s="972" t="s">
        <x:v>7703</x:v>
      </x:c>
      <x:c r="E936" s="972" t="s">
        <x:v>2935</x:v>
      </x:c>
      <x:c r="F936" s="972" t="s">
        <x:v>1478</x:v>
      </x:c>
      <x:c r="G936" s="808" t="s">
        <x:v>7209</x:v>
      </x:c>
      <x:c r="H936" s="808" t="s">
        <x:v>8276</x:v>
      </x:c>
      <x:c r="I936" s="469" t="s">
        <x:v>2976</x:v>
      </x:c>
      <x:c r="J936" s="809">
        <x:v>270</x:v>
      </x:c>
      <x:c r="K936" s="554" t="s">
        <x:v>434</x:v>
      </x:c>
    </x:row>
    <x:row r="937" spans="1:11">
      <x:c r="A937" s="1090">
        <x:v>0.67986111111111114</x:v>
      </x:c>
      <x:c r="B937" s="970" t="s">
        <x:v>7416</x:v>
      </x:c>
      <x:c r="C937" s="970" t="s">
        <x:v>5507</x:v>
      </x:c>
      <x:c r="D937" s="970" t="s">
        <x:v>7729</x:v>
      </x:c>
      <x:c r="E937" s="970" t="s">
        <x:v>433</x:v>
      </x:c>
      <x:c r="F937" s="970" t="s">
        <x:v>1230</x:v>
      </x:c>
      <x:c r="G937" s="808" t="s">
        <x:v>7366</x:v>
      </x:c>
      <x:c r="H937" s="808" t="s">
        <x:v>5947</x:v>
      </x:c>
      <x:c r="I937" s="469" t="s">
        <x:v>2976</x:v>
      </x:c>
      <x:c r="J937" s="809">
        <x:v>549</x:v>
      </x:c>
      <x:c r="K937" s="554" t="s">
        <x:v>434</x:v>
      </x:c>
    </x:row>
    <x:row r="938" spans="1:11" s="100" customFormat="1">
      <x:c r="A938" s="1090">
        <x:v>0.69236111111111109</x:v>
      </x:c>
      <x:c r="B938" s="970" t="s">
        <x:v>4974</x:v>
      </x:c>
      <x:c r="C938" s="970" t="s">
        <x:v>6314</x:v>
      </x:c>
      <x:c r="D938" s="970" t="s">
        <x:v>7729</x:v>
      </x:c>
      <x:c r="E938" s="970" t="s">
        <x:v>2935</x:v>
      </x:c>
      <x:c r="F938" s="970" t="s">
        <x:v>1717</x:v>
      </x:c>
      <x:c r="G938" s="808" t="s">
        <x:v>7157</x:v>
      </x:c>
      <x:c r="H938" s="808" t="s">
        <x:v>9066</x:v>
      </x:c>
      <x:c r="I938" s="469" t="s">
        <x:v>2976</x:v>
      </x:c>
      <x:c r="J938" s="809">
        <x:v>360</x:v>
      </x:c>
      <x:c r="K938" s="554" t="s">
        <x:v>7724</x:v>
      </x:c>
    </x:row>
    <x:row r="939" spans="1:11" s="100" customFormat="1">
      <x:c r="A939" s="1090">
        <x:v>0.69652777777777775</x:v>
      </x:c>
      <x:c r="B939" s="972" t="s">
        <x:v>3189</x:v>
      </x:c>
      <x:c r="C939" s="972" t="s">
        <x:v>6314</x:v>
      </x:c>
      <x:c r="D939" s="972" t="s">
        <x:v>7752</x:v>
      </x:c>
      <x:c r="E939" s="972" t="s">
        <x:v>433</x:v>
      </x:c>
      <x:c r="F939" s="972" t="s">
        <x:v>8762</x:v>
      </x:c>
      <x:c r="G939" s="1003" t="s">
        <x:v>7766</x:v>
      </x:c>
      <x:c r="H939" s="1003" t="s">
        <x:v>7766</x:v>
      </x:c>
      <x:c r="I939" s="469" t="s">
        <x:v>2976</x:v>
      </x:c>
      <x:c r="J939" s="809">
        <x:v>150</x:v>
      </x:c>
      <x:c r="K939" s="554" t="s">
        <x:v>7724</x:v>
      </x:c>
    </x:row>
    <x:row r="940" spans="1:11" s="100" customFormat="1">
      <x:c r="A940" s="1090">
        <x:v>0.70902777777777781</x:v>
      </x:c>
      <x:c r="B940" s="972" t="s">
        <x:v>2652</x:v>
      </x:c>
      <x:c r="C940" s="972" t="s">
        <x:v>5507</x:v>
      </x:c>
      <x:c r="D940" s="972" t="s">
        <x:v>7751</x:v>
      </x:c>
      <x:c r="E940" s="972" t="s">
        <x:v>5033</x:v>
      </x:c>
      <x:c r="F940" s="972" t="s">
        <x:v>1346</x:v>
      </x:c>
      <x:c r="G940" s="808" t="s">
        <x:v>7086</x:v>
      </x:c>
      <x:c r="H940" s="808" t="s">
        <x:v>8854</x:v>
      </x:c>
      <x:c r="I940" s="469" t="s">
        <x:v>5014</x:v>
      </x:c>
      <x:c r="J940" s="809">
        <x:v>250</x:v>
      </x:c>
      <x:c r="K940" s="554" t="s">
        <x:v>7724</x:v>
      </x:c>
    </x:row>
    <x:row r="941" spans="1:11" s="100" customFormat="1">
      <x:c r="A941" s="1090">
        <x:v>0.71527777777777779</x:v>
      </x:c>
      <x:c r="B941" s="972" t="s">
        <x:v>4976</x:v>
      </x:c>
      <x:c r="C941" s="972" t="s">
        <x:v>5507</x:v>
      </x:c>
      <x:c r="D941" s="972" t="s">
        <x:v>7729</x:v>
      </x:c>
      <x:c r="E941" s="972" t="s">
        <x:v>433</x:v>
      </x:c>
      <x:c r="F941" s="972" t="s">
        <x:v>2855</x:v>
      </x:c>
      <x:c r="G941" s="1003" t="s">
        <x:v>7766</x:v>
      </x:c>
      <x:c r="H941" s="1003" t="s">
        <x:v>7766</x:v>
      </x:c>
      <x:c r="I941" s="469" t="s">
        <x:v>2976</x:v>
      </x:c>
      <x:c r="J941" s="809">
        <x:v>0</x:v>
      </x:c>
      <x:c r="K941" s="554" t="s">
        <x:v>7766</x:v>
      </x:c>
    </x:row>
    <x:row r="942" spans="1:11" s="100" customFormat="1">
      <x:c r="A942" s="1090">
        <x:v>0.73541666666666672</x:v>
      </x:c>
      <x:c r="B942" s="970" t="s">
        <x:v>3210</x:v>
      </x:c>
      <x:c r="C942" s="970" t="s">
        <x:v>6314</x:v>
      </x:c>
      <x:c r="D942" s="970" t="s">
        <x:v>7729</x:v>
      </x:c>
      <x:c r="E942" s="970" t="s">
        <x:v>5987</x:v>
      </x:c>
      <x:c r="F942" s="970" t="s">
        <x:v>5615</x:v>
      </x:c>
      <x:c r="G942" s="808" t="s">
        <x:v>5793</x:v>
      </x:c>
      <x:c r="H942" s="808" t="s">
        <x:v>9070</x:v>
      </x:c>
      <x:c r="I942" s="469" t="s">
        <x:v>2976</x:v>
      </x:c>
      <x:c r="J942" s="809">
        <x:v>200</x:v>
      </x:c>
      <x:c r="K942" s="554" t="s">
        <x:v>7724</x:v>
      </x:c>
    </x:row>
    <x:row r="943" spans="1:11">
      <x:c r="A943" s="1090">
        <x:v>0.78749999999999998</x:v>
      </x:c>
      <x:c r="B943" s="971">
        <x:v>12723</x:v>
      </x:c>
      <x:c r="C943" s="972" t="s">
        <x:v>5507</x:v>
      </x:c>
      <x:c r="D943" s="972" t="s">
        <x:v>7751</x:v>
      </x:c>
      <x:c r="E943" s="972" t="s">
        <x:v>2935</x:v>
      </x:c>
      <x:c r="F943" s="972" t="s">
        <x:v>1038</x:v>
      </x:c>
      <x:c r="G943" s="1003" t="s">
        <x:v>7766</x:v>
      </x:c>
      <x:c r="H943" s="1003" t="s">
        <x:v>7766</x:v>
      </x:c>
      <x:c r="I943" s="469" t="s">
        <x:v>5014</x:v>
      </x:c>
      <x:c r="J943" s="809">
        <x:v>171</x:v>
      </x:c>
      <x:c r="K943" s="554" t="s">
        <x:v>434</x:v>
      </x:c>
    </x:row>
    <x:row r="944" spans="1:11">
      <x:c r="A944" s="1090">
        <x:v>0.79027777777777775</x:v>
      </x:c>
      <x:c r="B944" s="969">
        <x:v>12724</x:v>
      </x:c>
      <x:c r="C944" s="970" t="s">
        <x:v>5507</x:v>
      </x:c>
      <x:c r="D944" s="970" t="s">
        <x:v>7729</x:v>
      </x:c>
      <x:c r="E944" s="970" t="s">
        <x:v>5987</x:v>
      </x:c>
      <x:c r="F944" s="970" t="s">
        <x:v>4089</x:v>
      </x:c>
      <x:c r="G944" s="1003" t="s">
        <x:v>7766</x:v>
      </x:c>
      <x:c r="H944" s="1003" t="s">
        <x:v>7766</x:v>
      </x:c>
      <x:c r="I944" s="469" t="s">
        <x:v>5014</x:v>
      </x:c>
      <x:c r="J944" s="809">
        <x:v>160</x:v>
      </x:c>
      <x:c r="K944" s="554" t="s">
        <x:v>7724</x:v>
      </x:c>
    </x:row>
    <x:row r="945" spans="1:11">
      <x:c r="A945" s="1090">
        <x:v>0.84999999999999998</x:v>
      </x:c>
      <x:c r="B945" s="970" t="s">
        <x:v>6989</x:v>
      </x:c>
      <x:c r="C945" s="970" t="s">
        <x:v>6314</x:v>
      </x:c>
      <x:c r="D945" s="970" t="s">
        <x:v>7703</x:v>
      </x:c>
      <x:c r="E945" s="970" t="s">
        <x:v>2935</x:v>
      </x:c>
      <x:c r="F945" s="970" t="s">
        <x:v>672</x:v>
      </x:c>
      <x:c r="G945" s="808" t="s">
        <x:v>2917</x:v>
      </x:c>
      <x:c r="H945" s="808" t="s">
        <x:v>8591</x:v>
      </x:c>
      <x:c r="I945" s="469" t="s">
        <x:v>2976</x:v>
      </x:c>
      <x:c r="J945" s="809">
        <x:v>180</x:v>
      </x:c>
      <x:c r="K945" s="554" t="s">
        <x:v>434</x:v>
      </x:c>
    </x:row>
    <x:row r="946" spans="1:11">
      <x:c r="A946" s="1090">
        <x:v>0.85624999999999996</x:v>
      </x:c>
      <x:c r="B946" s="972" t="s">
        <x:v>7066</x:v>
      </x:c>
      <x:c r="C946" s="972" t="s">
        <x:v>6314</x:v>
      </x:c>
      <x:c r="D946" s="972" t="s">
        <x:v>7729</x:v>
      </x:c>
      <x:c r="E946" s="972" t="s">
        <x:v>433</x:v>
      </x:c>
      <x:c r="F946" s="972" t="s">
        <x:v>8762</x:v>
      </x:c>
      <x:c r="G946" s="808" t="s">
        <x:v>9094</x:v>
      </x:c>
      <x:c r="H946" s="808" t="s">
        <x:v>4150</x:v>
      </x:c>
      <x:c r="I946" s="469" t="s">
        <x:v>2976</x:v>
      </x:c>
      <x:c r="J946" s="809">
        <x:v>225</x:v>
      </x:c>
      <x:c r="K946" s="554" t="s">
        <x:v>434</x:v>
      </x:c>
    </x:row>
    <x:row r="947" spans="1:11">
      <x:c r="A947" s="1090">
        <x:v>0.87777777777777777</x:v>
      </x:c>
      <x:c r="B947" s="970" t="s">
        <x:v>5026</x:v>
      </x:c>
      <x:c r="C947" s="970" t="s">
        <x:v>6314</x:v>
      </x:c>
      <x:c r="D947" s="970" t="s">
        <x:v>7729</x:v>
      </x:c>
      <x:c r="E947" s="970" t="s">
        <x:v>2935</x:v>
      </x:c>
      <x:c r="F947" s="970" t="s">
        <x:v>8521</x:v>
      </x:c>
      <x:c r="G947" s="808" t="s">
        <x:v>4948</x:v>
      </x:c>
      <x:c r="H947" s="808" t="s">
        <x:v>4238</x:v>
      </x:c>
      <x:c r="I947" s="469" t="s">
        <x:v>2976</x:v>
      </x:c>
      <x:c r="J947" s="809">
        <x:v>153</x:v>
      </x:c>
      <x:c r="K947" s="554" t="s">
        <x:v>434</x:v>
      </x:c>
    </x:row>
    <x:row r="948" spans="1:11">
      <x:c r="A948" s="1090">
        <x:v>0.90763888888888888</x:v>
      </x:c>
      <x:c r="B948" s="972" t="s">
        <x:v>7261</x:v>
      </x:c>
      <x:c r="C948" s="972" t="s">
        <x:v>6314</x:v>
      </x:c>
      <x:c r="D948" s="972" t="s">
        <x:v>7729</x:v>
      </x:c>
      <x:c r="E948" s="972" t="s">
        <x:v>5987</x:v>
      </x:c>
      <x:c r="F948" s="972" t="s">
        <x:v>7486</x:v>
      </x:c>
      <x:c r="G948" s="1003" t="s">
        <x:v>7766</x:v>
      </x:c>
      <x:c r="H948" s="1003" t="s">
        <x:v>7766</x:v>
      </x:c>
      <x:c r="I948" s="469" t="s">
        <x:v>2976</x:v>
      </x:c>
      <x:c r="J948" s="809">
        <x:v>170</x:v>
      </x:c>
      <x:c r="K948" s="554" t="s">
        <x:v>7724</x:v>
      </x:c>
    </x:row>
    <x:row r="949" spans="1:11" ht="16.75">
      <x:c r="A949" s="1091">
        <x:v>0.92638888888888893</x:v>
      </x:c>
      <x:c r="B949" s="974" t="s">
        <x:v>7084</x:v>
      </x:c>
      <x:c r="C949" s="974" t="s">
        <x:v>6314</x:v>
      </x:c>
      <x:c r="D949" s="974" t="s">
        <x:v>7729</x:v>
      </x:c>
      <x:c r="E949" s="974" t="s">
        <x:v>433</x:v>
      </x:c>
      <x:c r="F949" s="974" t="s">
        <x:v>8558</x:v>
      </x:c>
      <x:c r="G949" s="1063" t="s">
        <x:v>7766</x:v>
      </x:c>
      <x:c r="H949" s="1063" t="s">
        <x:v>7766</x:v>
      </x:c>
      <x:c r="I949" s="724" t="s">
        <x:v>2976</x:v>
      </x:c>
      <x:c r="J949" s="819">
        <x:v>144</x:v>
      </x:c>
      <x:c r="K949" s="556" t="s">
        <x:v>434</x:v>
      </x:c>
    </x:row>
    <x:row r="950" spans="1:11" ht="16.75">
      <x:c r="A950" s="1107" t="s">
        <x:v>4008</x:v>
      </x:c>
      <x:c r="B950" s="967">
        <x:v>612731</x:v>
      </x:c>
      <x:c r="C950" s="968" t="s">
        <x:v>5507</x:v>
      </x:c>
      <x:c r="D950" s="968" t="s">
        <x:v>7729</x:v>
      </x:c>
      <x:c r="E950" s="968" t="s">
        <x:v>5987</x:v>
      </x:c>
      <x:c r="F950" s="968" t="s">
        <x:v>2817</x:v>
      </x:c>
      <x:c r="G950" s="804" t="s">
        <x:v>3072</x:v>
      </x:c>
      <x:c r="H950" s="804" t="s">
        <x:v>4326</x:v>
      </x:c>
      <x:c r="I950" s="719" t="s">
        <x:v>5008</x:v>
      </x:c>
      <x:c r="J950" s="805">
        <x:v>550</x:v>
      </x:c>
      <x:c r="K950" s="551" t="s">
        <x:v>7724</x:v>
      </x:c>
    </x:row>
    <x:row r="951" spans="1:11">
      <x:c r="A951" s="1108">
        <x:v>0.5854166666666667</x:v>
      </x:c>
      <x:c r="B951" s="969">
        <x:v>612732</x:v>
      </x:c>
      <x:c r="C951" s="970" t="s">
        <x:v>5507</x:v>
      </x:c>
      <x:c r="D951" s="970" t="s">
        <x:v>7751</x:v>
      </x:c>
      <x:c r="E951" s="970" t="s">
        <x:v>2935</x:v>
      </x:c>
      <x:c r="F951" s="970" t="s">
        <x:v>988</x:v>
      </x:c>
      <x:c r="G951" s="808" t="s">
        <x:v>4995</x:v>
      </x:c>
      <x:c r="H951" s="808" t="s">
        <x:v>8392</x:v>
      </x:c>
      <x:c r="I951" s="469" t="s">
        <x:v>5008</x:v>
      </x:c>
      <x:c r="J951" s="809">
        <x:v>700</x:v>
      </x:c>
      <x:c r="K951" s="554" t="s">
        <x:v>434</x:v>
      </x:c>
    </x:row>
    <x:row r="952" spans="1:11">
      <x:c r="A952" s="1108">
        <x:v>0.60833333333333328</x:v>
      </x:c>
      <x:c r="B952" s="971">
        <x:v>612733</x:v>
      </x:c>
      <x:c r="C952" s="972" t="s">
        <x:v>6314</x:v>
      </x:c>
      <x:c r="D952" s="972" t="s">
        <x:v>7751</x:v>
      </x:c>
      <x:c r="E952" s="972" t="s">
        <x:v>433</x:v>
      </x:c>
      <x:c r="F952" s="972" t="s">
        <x:v>1318</x:v>
      </x:c>
      <x:c r="G952" s="808" t="s">
        <x:v>7731</x:v>
      </x:c>
      <x:c r="H952" s="808" t="s">
        <x:v>1968</x:v>
      </x:c>
      <x:c r="I952" s="469" t="s">
        <x:v>5008</x:v>
      </x:c>
      <x:c r="J952" s="809">
        <x:v>370</x:v>
      </x:c>
      <x:c r="K952" s="554" t="s">
        <x:v>7724</x:v>
      </x:c>
    </x:row>
    <x:row r="953" spans="1:11">
      <x:c r="A953" s="1108">
        <x:v>0.61111111111111116</x:v>
      </x:c>
      <x:c r="B953" s="969">
        <x:v>612734</x:v>
      </x:c>
      <x:c r="C953" s="970" t="s">
        <x:v>5507</x:v>
      </x:c>
      <x:c r="D953" s="970" t="s">
        <x:v>7729</x:v>
      </x:c>
      <x:c r="E953" s="970" t="s">
        <x:v>2935</x:v>
      </x:c>
      <x:c r="F953" s="970" t="s">
        <x:v>1141</x:v>
      </x:c>
      <x:c r="G953" s="808" t="s">
        <x:v>4861</x:v>
      </x:c>
      <x:c r="H953" s="808" t="s">
        <x:v>5633</x:v>
      </x:c>
      <x:c r="I953" s="469" t="s">
        <x:v>5008</x:v>
      </x:c>
      <x:c r="J953" s="809">
        <x:v>170</x:v>
      </x:c>
      <x:c r="K953" s="554" t="s">
        <x:v>7724</x:v>
      </x:c>
    </x:row>
    <x:row r="954" spans="1:11">
      <x:c r="A954" s="1108">
        <x:v>0.62222222222222223</x:v>
      </x:c>
      <x:c r="B954" s="971">
        <x:v>612735</x:v>
      </x:c>
      <x:c r="C954" s="972" t="s">
        <x:v>6314</x:v>
      </x:c>
      <x:c r="D954" s="972" t="s">
        <x:v>7729</x:v>
      </x:c>
      <x:c r="E954" s="972" t="s">
        <x:v>433</x:v>
      </x:c>
      <x:c r="F954" s="972" t="s">
        <x:v>1105</x:v>
      </x:c>
      <x:c r="G954" s="808" t="s">
        <x:v>7321</x:v>
      </x:c>
      <x:c r="H954" s="808" t="s">
        <x:v>8808</x:v>
      </x:c>
      <x:c r="I954" s="469" t="s">
        <x:v>5008</x:v>
      </x:c>
      <x:c r="J954" s="809">
        <x:v>396</x:v>
      </x:c>
      <x:c r="K954" s="554" t="s">
        <x:v>434</x:v>
      </x:c>
    </x:row>
    <x:row r="955" spans="1:11">
      <x:c r="A955" s="1108">
        <x:v>0.62638888888888888</x:v>
      </x:c>
      <x:c r="B955" s="969">
        <x:v>612736</x:v>
      </x:c>
      <x:c r="C955" s="970" t="s">
        <x:v>5507</x:v>
      </x:c>
      <x:c r="D955" s="970" t="s">
        <x:v>7729</x:v>
      </x:c>
      <x:c r="E955" s="970" t="s">
        <x:v>2935</x:v>
      </x:c>
      <x:c r="F955" s="970" t="s">
        <x:v>7894</x:v>
      </x:c>
      <x:c r="G955" s="808" t="s">
        <x:v>2619</x:v>
      </x:c>
      <x:c r="H955" s="808" t="s">
        <x:v>8343</x:v>
      </x:c>
      <x:c r="I955" s="469" t="s">
        <x:v>5008</x:v>
      </x:c>
      <x:c r="J955" s="809">
        <x:v>171</x:v>
      </x:c>
      <x:c r="K955" s="554" t="s">
        <x:v>434</x:v>
      </x:c>
    </x:row>
    <x:row r="956" spans="1:11">
      <x:c r="A956" s="1108">
        <x:v>0.66527777777777775</x:v>
      </x:c>
      <x:c r="B956" s="971">
        <x:v>612737</x:v>
      </x:c>
      <x:c r="C956" s="972" t="s">
        <x:v>6314</x:v>
      </x:c>
      <x:c r="D956" s="972" t="s">
        <x:v>7729</x:v>
      </x:c>
      <x:c r="E956" s="972" t="s">
        <x:v>2935</x:v>
      </x:c>
      <x:c r="F956" s="972" t="s">
        <x:v>4075</x:v>
      </x:c>
      <x:c r="G956" s="808" t="s">
        <x:v>7188</x:v>
      </x:c>
      <x:c r="H956" s="808" t="s">
        <x:v>2312</x:v>
      </x:c>
      <x:c r="I956" s="469" t="s">
        <x:v>5008</x:v>
      </x:c>
      <x:c r="J956" s="809">
        <x:v>495</x:v>
      </x:c>
      <x:c r="K956" s="554" t="s">
        <x:v>434</x:v>
      </x:c>
    </x:row>
    <x:row r="957" spans="1:11">
      <x:c r="A957" s="1108">
        <x:v>0.66805555555555551</x:v>
      </x:c>
      <x:c r="B957" s="969">
        <x:v>612738</x:v>
      </x:c>
      <x:c r="C957" s="970" t="s">
        <x:v>5507</x:v>
      </x:c>
      <x:c r="D957" s="970" t="s">
        <x:v>7752</x:v>
      </x:c>
      <x:c r="E957" s="970" t="s">
        <x:v>433</x:v>
      </x:c>
      <x:c r="F957" s="970" t="s">
        <x:v>5572</x:v>
      </x:c>
      <x:c r="G957" s="808" t="s">
        <x:v>3106</x:v>
      </x:c>
      <x:c r="H957" s="808" t="s">
        <x:v>4099</x:v>
      </x:c>
      <x:c r="I957" s="469" t="s">
        <x:v>5008</x:v>
      </x:c>
      <x:c r="J957" s="809">
        <x:v>180</x:v>
      </x:c>
      <x:c r="K957" s="554" t="s">
        <x:v>7724</x:v>
      </x:c>
    </x:row>
    <x:row r="958" spans="1:11">
      <x:c r="A958" s="1108">
        <x:v>0.73055555555555551</x:v>
      </x:c>
      <x:c r="B958" s="971">
        <x:v>12739</x:v>
      </x:c>
      <x:c r="C958" s="972" t="s">
        <x:v>6314</x:v>
      </x:c>
      <x:c r="D958" s="972" t="s">
        <x:v>7703</x:v>
      </x:c>
      <x:c r="E958" s="972" t="s">
        <x:v>5033</x:v>
      </x:c>
      <x:c r="F958" s="972" t="s">
        <x:v>807</x:v>
      </x:c>
      <x:c r="G958" s="1003" t="s">
        <x:v>7766</x:v>
      </x:c>
      <x:c r="H958" s="1003" t="s">
        <x:v>7766</x:v>
      </x:c>
      <x:c r="I958" s="469" t="s">
        <x:v>5014</x:v>
      </x:c>
      <x:c r="J958" s="809">
        <x:v>245</x:v>
      </x:c>
      <x:c r="K958" s="554" t="s">
        <x:v>434</x:v>
      </x:c>
    </x:row>
    <x:row r="959" spans="1:11">
      <x:c r="A959" s="1108">
        <x:v>0.87083333333333335</x:v>
      </x:c>
      <x:c r="B959" s="969">
        <x:v>612740</x:v>
      </x:c>
      <x:c r="C959" s="970" t="s">
        <x:v>6314</x:v>
      </x:c>
      <x:c r="D959" s="970" t="s">
        <x:v>7752</x:v>
      </x:c>
      <x:c r="E959" s="970" t="s">
        <x:v>433</x:v>
      </x:c>
      <x:c r="F959" s="970" t="s">
        <x:v>24</x:v>
      </x:c>
      <x:c r="G959" s="1003" t="s">
        <x:v>7766</x:v>
      </x:c>
      <x:c r="H959" s="1003" t="s">
        <x:v>7766</x:v>
      </x:c>
      <x:c r="I959" s="469" t="s">
        <x:v>5008</x:v>
      </x:c>
      <x:c r="J959" s="809">
        <x:v>144</x:v>
      </x:c>
      <x:c r="K959" s="554" t="s">
        <x:v>434</x:v>
      </x:c>
    </x:row>
    <x:row r="960" spans="1:11" ht="16.75">
      <x:c r="A960" s="1109">
        <x:v>0.91597222222222219</x:v>
      </x:c>
      <x:c r="B960" s="1075">
        <x:v>612741</x:v>
      </x:c>
      <x:c r="C960" s="987" t="s">
        <x:v>6314</x:v>
      </x:c>
      <x:c r="D960" s="987" t="s">
        <x:v>7729</x:v>
      </x:c>
      <x:c r="E960" s="987" t="s">
        <x:v>2935</x:v>
      </x:c>
      <x:c r="F960" s="987" t="s">
        <x:v>2382</x:v>
      </x:c>
      <x:c r="G960" s="818" t="s">
        <x:v>7425</x:v>
      </x:c>
      <x:c r="H960" s="818" t="s">
        <x:v>5645</x:v>
      </x:c>
      <x:c r="I960" s="724" t="s">
        <x:v>5008</x:v>
      </x:c>
      <x:c r="J960" s="819">
        <x:v>135</x:v>
      </x:c>
      <x:c r="K960" s="556" t="s">
        <x:v>434</x:v>
      </x:c>
    </x:row>
    <x:row r="961" spans="1:11" ht="16.75">
      <x:c r="A961" s="1110" t="s">
        <x:v>5407</x:v>
      </x:c>
      <x:c r="B961" s="1069">
        <x:v>612742</x:v>
      </x:c>
      <x:c r="C961" s="1070" t="s">
        <x:v>6314</x:v>
      </x:c>
      <x:c r="D961" s="1070" t="s">
        <x:v>7729</x:v>
      </x:c>
      <x:c r="E961" s="1070" t="s">
        <x:v>433</x:v>
      </x:c>
      <x:c r="F961" s="1070" t="s">
        <x:v>8070</x:v>
      </x:c>
      <x:c r="G961" s="804" t="s">
        <x:v>7473</x:v>
      </x:c>
      <x:c r="H961" s="804" t="s">
        <x:v>8296</x:v>
      </x:c>
      <x:c r="I961" s="719" t="s">
        <x:v>5008</x:v>
      </x:c>
      <x:c r="J961" s="805">
        <x:v>740</x:v>
      </x:c>
      <x:c r="K961" s="551" t="s">
        <x:v>7724</x:v>
      </x:c>
    </x:row>
    <x:row r="962" spans="1:11">
      <x:c r="A962" s="1111">
        <x:v>0.58125000000000004</x:v>
      </x:c>
      <x:c r="B962" s="971">
        <x:v>12743</x:v>
      </x:c>
      <x:c r="C962" s="972" t="s">
        <x:v>6314</x:v>
      </x:c>
      <x:c r="D962" s="972" t="s">
        <x:v>7751</x:v>
      </x:c>
      <x:c r="E962" s="972" t="s">
        <x:v>4903</x:v>
      </x:c>
      <x:c r="F962" s="972" t="s">
        <x:v>2846</x:v>
      </x:c>
      <x:c r="G962" s="1003" t="s">
        <x:v>7766</x:v>
      </x:c>
      <x:c r="H962" s="1003" t="s">
        <x:v>7766</x:v>
      </x:c>
      <x:c r="I962" s="469" t="s">
        <x:v>5014</x:v>
      </x:c>
      <x:c r="J962" s="809">
        <x:v>180</x:v>
      </x:c>
      <x:c r="K962" s="554" t="s">
        <x:v>7724</x:v>
      </x:c>
    </x:row>
    <x:row r="963" spans="1:11">
      <x:c r="A963" s="1111">
        <x:v>0.78541666666666665</x:v>
      </x:c>
      <x:c r="B963" s="970" t="s">
        <x:v>7034</x:v>
      </x:c>
      <x:c r="C963" s="970" t="s">
        <x:v>5507</x:v>
      </x:c>
      <x:c r="D963" s="970" t="s">
        <x:v>7752</x:v>
      </x:c>
      <x:c r="E963" s="970" t="s">
        <x:v>5987</x:v>
      </x:c>
      <x:c r="F963" s="970" t="s">
        <x:v>1724</x:v>
      </x:c>
      <x:c r="G963" s="808" t="s">
        <x:v>3126</x:v>
      </x:c>
      <x:c r="H963" s="808" t="s">
        <x:v>2208</x:v>
      </x:c>
      <x:c r="I963" s="469" t="s">
        <x:v>2976</x:v>
      </x:c>
      <x:c r="J963" s="809">
        <x:v>270</x:v>
      </x:c>
      <x:c r="K963" s="554" t="s">
        <x:v>434</x:v>
      </x:c>
    </x:row>
    <x:row r="964" spans="1:11">
      <x:c r="A964" s="1111">
        <x:v>0.82152777777777775</x:v>
      </x:c>
      <x:c r="B964" s="972" t="s">
        <x:v>3052</x:v>
      </x:c>
      <x:c r="C964" s="972" t="s">
        <x:v>6314</x:v>
      </x:c>
      <x:c r="D964" s="972" t="s">
        <x:v>7752</x:v>
      </x:c>
      <x:c r="E964" s="972" t="s">
        <x:v>433</x:v>
      </x:c>
      <x:c r="F964" s="972" t="s">
        <x:v>5339</x:v>
      </x:c>
      <x:c r="G964" s="808" t="s">
        <x:v>2989</x:v>
      </x:c>
      <x:c r="H964" s="808" t="s">
        <x:v>1974</x:v>
      </x:c>
      <x:c r="I964" s="469" t="s">
        <x:v>2976</x:v>
      </x:c>
      <x:c r="J964" s="809">
        <x:v>162</x:v>
      </x:c>
      <x:c r="K964" s="554" t="s">
        <x:v>434</x:v>
      </x:c>
    </x:row>
    <x:row r="965" spans="1:11">
      <x:c r="A965" s="1111">
        <x:v>0.85416666666666663</x:v>
      </x:c>
      <x:c r="B965" s="970" t="s">
        <x:v>4902</x:v>
      </x:c>
      <x:c r="C965" s="970" t="s">
        <x:v>6314</x:v>
      </x:c>
      <x:c r="D965" s="970" t="s">
        <x:v>7703</x:v>
      </x:c>
      <x:c r="E965" s="970" t="s">
        <x:v>2935</x:v>
      </x:c>
      <x:c r="F965" s="970" t="s">
        <x:v>1341</x:v>
      </x:c>
      <x:c r="G965" s="1003" t="s">
        <x:v>7766</x:v>
      </x:c>
      <x:c r="H965" s="1003" t="s">
        <x:v>7766</x:v>
      </x:c>
      <x:c r="I965" s="469" t="s">
        <x:v>2976</x:v>
      </x:c>
      <x:c r="J965" s="809">
        <x:v>390</x:v>
      </x:c>
      <x:c r="K965" s="554" t="s">
        <x:v>434</x:v>
      </x:c>
    </x:row>
    <x:row r="966" spans="1:11">
      <x:c r="A966" s="1111">
        <x:v>0.90000000000000002</x:v>
      </x:c>
      <x:c r="B966" s="972" t="s">
        <x:v>2882</x:v>
      </x:c>
      <x:c r="C966" s="972" t="s">
        <x:v>5507</x:v>
      </x:c>
      <x:c r="D966" s="972" t="s">
        <x:v>7729</x:v>
      </x:c>
      <x:c r="E966" s="972" t="s">
        <x:v>2935</x:v>
      </x:c>
      <x:c r="F966" s="972" t="s">
        <x:v>8762</x:v>
      </x:c>
      <x:c r="G966" s="808" t="s">
        <x:v>4912</x:v>
      </x:c>
      <x:c r="H966" s="808" t="s">
        <x:v>8340</x:v>
      </x:c>
      <x:c r="I966" s="469" t="s">
        <x:v>2976</x:v>
      </x:c>
      <x:c r="J966" s="809">
        <x:v>460</x:v>
      </x:c>
      <x:c r="K966" s="554" t="s">
        <x:v>7724</x:v>
      </x:c>
    </x:row>
    <x:row r="967" spans="1:11">
      <x:c r="A967" s="1111">
        <x:v>0.90763888888888888</x:v>
      </x:c>
      <x:c r="B967" s="970" t="s">
        <x:v>4972</x:v>
      </x:c>
      <x:c r="C967" s="970" t="s">
        <x:v>6314</x:v>
      </x:c>
      <x:c r="D967" s="970" t="s">
        <x:v>7752</x:v>
      </x:c>
      <x:c r="E967" s="970" t="s">
        <x:v>5987</x:v>
      </x:c>
      <x:c r="F967" s="970" t="s">
        <x:v>3636</x:v>
      </x:c>
      <x:c r="G967" s="1003" t="s">
        <x:v>7766</x:v>
      </x:c>
      <x:c r="H967" s="1003" t="s">
        <x:v>7766</x:v>
      </x:c>
      <x:c r="I967" s="469" t="s">
        <x:v>2976</x:v>
      </x:c>
      <x:c r="J967" s="809">
        <x:v>648</x:v>
      </x:c>
      <x:c r="K967" s="554" t="s">
        <x:v>434</x:v>
      </x:c>
    </x:row>
    <x:row r="968" spans="1:11">
      <x:c r="A968" s="1111">
        <x:v>0.93958333333333333</x:v>
      </x:c>
      <x:c r="B968" s="972" t="s">
        <x:v>3155</x:v>
      </x:c>
      <x:c r="C968" s="972" t="s">
        <x:v>5507</x:v>
      </x:c>
      <x:c r="D968" s="972" t="s">
        <x:v>7752</x:v>
      </x:c>
      <x:c r="E968" s="972" t="s">
        <x:v>2935</x:v>
      </x:c>
      <x:c r="F968" s="972" t="s">
        <x:v>8762</x:v>
      </x:c>
      <x:c r="G968" s="808" t="s">
        <x:v>2943</x:v>
      </x:c>
      <x:c r="H968" s="808" t="s">
        <x:v>5784</x:v>
      </x:c>
      <x:c r="I968" s="469" t="s">
        <x:v>2976</x:v>
      </x:c>
      <x:c r="J968" s="809">
        <x:v>215</x:v>
      </x:c>
      <x:c r="K968" s="554" t="s">
        <x:v>434</x:v>
      </x:c>
    </x:row>
    <x:row r="969" spans="1:11">
      <x:c r="A969" s="1111">
        <x:v>0.94097222222222221</x:v>
      </x:c>
      <x:c r="B969" s="970" t="s">
        <x:v>6978</x:v>
      </x:c>
      <x:c r="C969" s="970" t="s">
        <x:v>5507</x:v>
      </x:c>
      <x:c r="D969" s="970" t="s">
        <x:v>7752</x:v>
      </x:c>
      <x:c r="E969" s="970" t="s">
        <x:v>2935</x:v>
      </x:c>
      <x:c r="F969" s="970" t="s">
        <x:v>664</x:v>
      </x:c>
      <x:c r="G969" s="808" t="s">
        <x:v>2943</x:v>
      </x:c>
      <x:c r="H969" s="808" t="s">
        <x:v>5784</x:v>
      </x:c>
      <x:c r="I969" s="469" t="s">
        <x:v>2976</x:v>
      </x:c>
      <x:c r="J969" s="809">
        <x:v>135</x:v>
      </x:c>
      <x:c r="K969" s="554" t="s">
        <x:v>434</x:v>
      </x:c>
    </x:row>
    <x:row r="970" spans="1:11">
      <x:c r="A970" s="1111">
        <x:v>0.95277777777777772</x:v>
      </x:c>
      <x:c r="B970" s="972" t="s">
        <x:v>7117</x:v>
      </x:c>
      <x:c r="C970" s="972" t="s">
        <x:v>6314</x:v>
      </x:c>
      <x:c r="D970" s="972" t="s">
        <x:v>7752</x:v>
      </x:c>
      <x:c r="E970" s="972" t="s">
        <x:v>433</x:v>
      </x:c>
      <x:c r="F970" s="972" t="s">
        <x:v>8762</x:v>
      </x:c>
      <x:c r="G970" s="808" t="s">
        <x:v>2983</x:v>
      </x:c>
      <x:c r="H970" s="808" t="s">
        <x:v>2126</x:v>
      </x:c>
      <x:c r="I970" s="469" t="s">
        <x:v>2976</x:v>
      </x:c>
      <x:c r="J970" s="809">
        <x:v>190</x:v>
      </x:c>
      <x:c r="K970" s="554" t="s">
        <x:v>7724</x:v>
      </x:c>
    </x:row>
    <x:row r="971" spans="1:11">
      <x:c r="A971" s="1111">
        <x:v>0.96388888888888891</x:v>
      </x:c>
      <x:c r="B971" s="970" t="s">
        <x:v>2900</x:v>
      </x:c>
      <x:c r="C971" s="970" t="s">
        <x:v>6314</x:v>
      </x:c>
      <x:c r="D971" s="970" t="s">
        <x:v>7729</x:v>
      </x:c>
      <x:c r="E971" s="970" t="s">
        <x:v>433</x:v>
      </x:c>
      <x:c r="F971" s="970" t="s">
        <x:v>8762</x:v>
      </x:c>
      <x:c r="G971" s="808" t="s">
        <x:v>8165</x:v>
      </x:c>
      <x:c r="H971" s="808" t="s">
        <x:v>4305</x:v>
      </x:c>
      <x:c r="I971" s="469" t="s">
        <x:v>2976</x:v>
      </x:c>
      <x:c r="J971" s="809">
        <x:v>162</x:v>
      </x:c>
      <x:c r="K971" s="554" t="s">
        <x:v>434</x:v>
      </x:c>
    </x:row>
    <x:row r="972" spans="1:11" s="100" customFormat="1" ht="16.75">
      <x:c r="A972" s="1112">
        <x:v>0.98611111111111116</x:v>
      </x:c>
      <x:c r="B972" s="974">
        <x:v>12753</x:v>
      </x:c>
      <x:c r="C972" s="974"/>
      <x:c r="D972" s="974"/>
      <x:c r="E972" s="974"/>
      <x:c r="F972" s="974"/>
      <x:c r="G972" s="818" t="s">
        <x:v>5024</x:v>
      </x:c>
      <x:c r="H972" s="818" t="s">
        <x:v>8162</x:v>
      </x:c>
      <x:c r="I972" s="724" t="s">
        <x:v>2976</x:v>
      </x:c>
      <x:c r="J972" s="819">
        <x:v>144</x:v>
      </x:c>
      <x:c r="K972" s="556" t="s">
        <x:v>434</x:v>
      </x:c>
    </x:row>
    <x:row r="973" spans="1:11" ht="16.75">
      <x:c r="A973" s="1089" t="s">
        <x:v>554</x:v>
      </x:c>
      <x:c r="B973" s="967">
        <x:v>612754</x:v>
      </x:c>
      <x:c r="C973" s="968" t="s">
        <x:v>6314</x:v>
      </x:c>
      <x:c r="D973" s="968" t="s">
        <x:v>7751</x:v>
      </x:c>
      <x:c r="E973" s="968" t="s">
        <x:v>433</x:v>
      </x:c>
      <x:c r="F973" s="968" t="s">
        <x:v>1095</x:v>
      </x:c>
      <x:c r="G973" s="804" t="s">
        <x:v>3169</x:v>
      </x:c>
      <x:c r="H973" s="804" t="s">
        <x:v>2087</x:v>
      </x:c>
      <x:c r="I973" s="719" t="s">
        <x:v>5008</x:v>
      </x:c>
      <x:c r="J973" s="805">
        <x:v>162</x:v>
      </x:c>
      <x:c r="K973" s="551" t="s">
        <x:v>434</x:v>
      </x:c>
    </x:row>
    <x:row r="974" spans="1:11">
      <x:c r="A974" s="1090">
        <x:v>0.5756944444444444</x:v>
      </x:c>
      <x:c r="B974" s="969">
        <x:v>612755</x:v>
      </x:c>
      <x:c r="C974" s="970" t="s">
        <x:v>6314</x:v>
      </x:c>
      <x:c r="D974" s="970" t="s">
        <x:v>7752</x:v>
      </x:c>
      <x:c r="E974" s="970" t="s">
        <x:v>433</x:v>
      </x:c>
      <x:c r="F974" s="970" t="s">
        <x:v>1462</x:v>
      </x:c>
      <x:c r="G974" s="1003" t="s">
        <x:v>7766</x:v>
      </x:c>
      <x:c r="H974" s="1003" t="s">
        <x:v>7766</x:v>
      </x:c>
      <x:c r="I974" s="469" t="s">
        <x:v>5008</x:v>
      </x:c>
      <x:c r="J974" s="809">
        <x:v>190</x:v>
      </x:c>
      <x:c r="K974" s="554" t="s">
        <x:v>7724</x:v>
      </x:c>
    </x:row>
    <x:row r="975" spans="1:11" s="100" customFormat="1">
      <x:c r="A975" s="1090">
        <x:v>0.58472222222222225</x:v>
      </x:c>
      <x:c r="B975" s="970" t="s">
        <x:v>2940</x:v>
      </x:c>
      <x:c r="C975" s="970" t="s">
        <x:v>6314</x:v>
      </x:c>
      <x:c r="D975" s="970" t="s">
        <x:v>7729</x:v>
      </x:c>
      <x:c r="E975" s="970" t="s">
        <x:v>433</x:v>
      </x:c>
      <x:c r="F975" s="970" t="s">
        <x:v>8762</x:v>
      </x:c>
      <x:c r="G975" s="808" t="s">
        <x:v>8023</x:v>
      </x:c>
      <x:c r="H975" s="808" t="s">
        <x:v>5827</x:v>
      </x:c>
      <x:c r="I975" s="469" t="s">
        <x:v>2976</x:v>
      </x:c>
      <x:c r="J975" s="809">
        <x:v>100</x:v>
      </x:c>
      <x:c r="K975" s="554" t="s">
        <x:v>7724</x:v>
      </x:c>
    </x:row>
    <x:row r="976" spans="1:11">
      <x:c r="A976" s="1090">
        <x:v>0.59027777777777779</x:v>
      </x:c>
      <x:c r="B976" s="971">
        <x:v>612757</x:v>
      </x:c>
      <x:c r="C976" s="972" t="s">
        <x:v>6314</x:v>
      </x:c>
      <x:c r="D976" s="972" t="s">
        <x:v>7751</x:v>
      </x:c>
      <x:c r="E976" s="972" t="s">
        <x:v>433</x:v>
      </x:c>
      <x:c r="F976" s="972" t="s">
        <x:v>3481</x:v>
      </x:c>
      <x:c r="G976" s="808" t="s">
        <x:v>4883</x:v>
      </x:c>
      <x:c r="H976" s="808" t="s">
        <x:v>4246</x:v>
      </x:c>
      <x:c r="I976" s="469" t="s">
        <x:v>5008</x:v>
      </x:c>
      <x:c r="J976" s="809">
        <x:v>288</x:v>
      </x:c>
      <x:c r="K976" s="554" t="s">
        <x:v>434</x:v>
      </x:c>
    </x:row>
    <x:row r="977" spans="1:11">
      <x:c r="A977" s="1090">
        <x:v>0.61875000000000002</x:v>
      </x:c>
      <x:c r="B977" s="972" t="s">
        <x:v>7040</x:v>
      </x:c>
      <x:c r="C977" s="972" t="s">
        <x:v>6314</x:v>
      </x:c>
      <x:c r="D977" s="972" t="s">
        <x:v>7729</x:v>
      </x:c>
      <x:c r="E977" s="972" t="s">
        <x:v>433</x:v>
      </x:c>
      <x:c r="F977" s="972" t="s">
        <x:v>651</x:v>
      </x:c>
      <x:c r="G977" s="808" t="s">
        <x:v>7031</x:v>
      </x:c>
      <x:c r="H977" s="808" t="s">
        <x:v>8580</x:v>
      </x:c>
      <x:c r="I977" s="469" t="s">
        <x:v>5014</x:v>
      </x:c>
      <x:c r="J977" s="809">
        <x:v>180</x:v>
      </x:c>
      <x:c r="K977" s="554" t="s">
        <x:v>7724</x:v>
      </x:c>
    </x:row>
    <x:row r="978" spans="1:11">
      <x:c r="A978" s="1090">
        <x:v>0.63055555555555554</x:v>
      </x:c>
      <x:c r="B978" s="969">
        <x:v>612759</x:v>
      </x:c>
      <x:c r="C978" s="970" t="s">
        <x:v>5507</x:v>
      </x:c>
      <x:c r="D978" s="970" t="s">
        <x:v>7752</x:v>
      </x:c>
      <x:c r="E978" s="970" t="s">
        <x:v>2935</x:v>
      </x:c>
      <x:c r="F978" s="970" t="s">
        <x:v>428</x:v>
      </x:c>
      <x:c r="G978" s="808" t="s">
        <x:v>7759</x:v>
      </x:c>
      <x:c r="H978" s="808" t="s">
        <x:v>8619</x:v>
      </x:c>
      <x:c r="I978" s="469" t="s">
        <x:v>5008</x:v>
      </x:c>
      <x:c r="J978" s="809">
        <x:v>320</x:v>
      </x:c>
      <x:c r="K978" s="554" t="s">
        <x:v>7724</x:v>
      </x:c>
    </x:row>
    <x:row r="979" spans="1:11">
      <x:c r="A979" s="1090">
        <x:v>0.66388888888888886</x:v>
      </x:c>
      <x:c r="B979" s="971">
        <x:v>612760</x:v>
      </x:c>
      <x:c r="C979" s="972" t="s">
        <x:v>6314</x:v>
      </x:c>
      <x:c r="D979" s="972" t="s">
        <x:v>7752</x:v>
      </x:c>
      <x:c r="E979" s="972" t="s">
        <x:v>5987</x:v>
      </x:c>
      <x:c r="F979" s="972" t="s">
        <x:v>7968</x:v>
      </x:c>
      <x:c r="G979" s="808" t="s">
        <x:v>2586</x:v>
      </x:c>
      <x:c r="H979" s="808" t="s">
        <x:v>8144</x:v>
      </x:c>
      <x:c r="I979" s="469" t="s">
        <x:v>5008</x:v>
      </x:c>
      <x:c r="J979" s="809">
        <x:v>180</x:v>
      </x:c>
      <x:c r="K979" s="554" t="s">
        <x:v>434</x:v>
      </x:c>
    </x:row>
    <x:row r="980" spans="1:11" s="100" customFormat="1">
      <x:c r="A980" s="1090">
        <x:v>0.7270833333333333</x:v>
      </x:c>
      <x:c r="B980" s="972" t="s">
        <x:v>3154</x:v>
      </x:c>
      <x:c r="C980" s="972" t="s">
        <x:v>6314</x:v>
      </x:c>
      <x:c r="D980" s="972" t="s">
        <x:v>7729</x:v>
      </x:c>
      <x:c r="E980" s="972" t="s">
        <x:v>4903</x:v>
      </x:c>
      <x:c r="F980" s="972" t="s">
        <x:v>1528</x:v>
      </x:c>
      <x:c r="G980" s="808" t="s">
        <x:v>2980</x:v>
      </x:c>
      <x:c r="H980" s="808" t="s">
        <x:v>6039</x:v>
      </x:c>
      <x:c r="I980" s="469" t="s">
        <x:v>5014</x:v>
      </x:c>
      <x:c r="J980" s="809">
        <x:v>261</x:v>
      </x:c>
      <x:c r="K980" s="554" t="s">
        <x:v>434</x:v>
      </x:c>
    </x:row>
    <x:row r="981" spans="1:11">
      <x:c r="A981" s="1090">
        <x:v>0.72777777777777775</x:v>
      </x:c>
      <x:c r="B981" s="970" t="s">
        <x:v>7069</x:v>
      </x:c>
      <x:c r="C981" s="970" t="s">
        <x:v>5507</x:v>
      </x:c>
      <x:c r="D981" s="970" t="s">
        <x:v>7751</x:v>
      </x:c>
      <x:c r="E981" s="970" t="s">
        <x:v>2935</x:v>
      </x:c>
      <x:c r="F981" s="970" t="s">
        <x:v>1000</x:v>
      </x:c>
      <x:c r="G981" s="808" t="s">
        <x:v>3168</x:v>
      </x:c>
      <x:c r="H981" s="808" t="s">
        <x:v>8945</x:v>
      </x:c>
      <x:c r="I981" s="469" t="s">
        <x:v>2976</x:v>
      </x:c>
      <x:c r="J981" s="809">
        <x:v>410</x:v>
      </x:c>
      <x:c r="K981" s="554" t="s">
        <x:v>7724</x:v>
      </x:c>
    </x:row>
    <x:row r="982" spans="1:11">
      <x:c r="A982" s="1090">
        <x:v>0.74097222222222225</x:v>
      </x:c>
      <x:c r="B982" s="970" t="s">
        <x:v>6319</x:v>
      </x:c>
      <x:c r="C982" s="970" t="s">
        <x:v>6314</x:v>
      </x:c>
      <x:c r="D982" s="970" t="s">
        <x:v>7729</x:v>
      </x:c>
      <x:c r="E982" s="970" t="s">
        <x:v>2935</x:v>
      </x:c>
      <x:c r="F982" s="970" t="s">
        <x:v>1232</x:v>
      </x:c>
      <x:c r="G982" s="808" t="s">
        <x:v>7280</x:v>
      </x:c>
      <x:c r="H982" s="808" t="s">
        <x:v>5879</x:v>
      </x:c>
      <x:c r="I982" s="469" t="s">
        <x:v>5014</x:v>
      </x:c>
      <x:c r="J982" s="809">
        <x:f>378+180+18</x:f>
        <x:v>576</x:v>
      </x:c>
      <x:c r="K982" s="554" t="s">
        <x:v>434</x:v>
      </x:c>
    </x:row>
    <x:row r="983" spans="1:11">
      <x:c r="A983" s="1090">
        <x:v>0.76111111111111107</x:v>
      </x:c>
      <x:c r="B983" s="971">
        <x:v>612766</x:v>
      </x:c>
      <x:c r="C983" s="972" t="s">
        <x:v>6314</x:v>
      </x:c>
      <x:c r="D983" s="972" t="s">
        <x:v>7751</x:v>
      </x:c>
      <x:c r="E983" s="972" t="s">
        <x:v>2935</x:v>
      </x:c>
      <x:c r="F983" s="972" t="s">
        <x:v>3226</x:v>
      </x:c>
      <x:c r="G983" s="808" t="s">
        <x:v>7731</x:v>
      </x:c>
      <x:c r="H983" s="808" t="s">
        <x:v>4340</x:v>
      </x:c>
      <x:c r="I983" s="469" t="s">
        <x:v>5008</x:v>
      </x:c>
      <x:c r="J983" s="809">
        <x:v>270</x:v>
      </x:c>
      <x:c r="K983" s="554" t="s">
        <x:v>7724</x:v>
      </x:c>
    </x:row>
    <x:row r="984" spans="1:11">
      <x:c r="A984" s="1090">
        <x:v>0.81111111111111112</x:v>
      </x:c>
      <x:c r="B984" s="969">
        <x:v>613767</x:v>
      </x:c>
      <x:c r="C984" s="970" t="s">
        <x:v>6314</x:v>
      </x:c>
      <x:c r="D984" s="970" t="s">
        <x:v>7752</x:v>
      </x:c>
      <x:c r="E984" s="970" t="s">
        <x:v>433</x:v>
      </x:c>
      <x:c r="F984" s="970" t="s">
        <x:v>8495</x:v>
      </x:c>
      <x:c r="G984" s="808" t="s">
        <x:v>7334</x:v>
      </x:c>
      <x:c r="H984" s="808" t="s">
        <x:v>1884</x:v>
      </x:c>
      <x:c r="I984" s="469" t="s">
        <x:v>5008</x:v>
      </x:c>
      <x:c r="J984" s="809">
        <x:v>369</x:v>
      </x:c>
      <x:c r="K984" s="554" t="s">
        <x:v>434</x:v>
      </x:c>
    </x:row>
    <x:row r="985" spans="1:11" s="100" customFormat="1">
      <x:c r="A985" s="1090">
        <x:v>0.84236111111111112</x:v>
      </x:c>
      <x:c r="B985" s="969">
        <x:v>612768</x:v>
      </x:c>
      <x:c r="C985" s="970" t="s">
        <x:v>5507</x:v>
      </x:c>
      <x:c r="D985" s="970" t="s">
        <x:v>7751</x:v>
      </x:c>
      <x:c r="E985" s="970" t="s">
        <x:v>2935</x:v>
      </x:c>
      <x:c r="F985" s="970" t="s">
        <x:v>787</x:v>
      </x:c>
      <x:c r="G985" s="808" t="s">
        <x:v>6992</x:v>
      </x:c>
      <x:c r="H985" s="808" t="s">
        <x:v>8183</x:v>
      </x:c>
      <x:c r="I985" s="469" t="s">
        <x:v>5008</x:v>
      </x:c>
      <x:c r="J985" s="809">
        <x:v>180</x:v>
      </x:c>
      <x:c r="K985" s="554" t="s">
        <x:v>7724</x:v>
      </x:c>
    </x:row>
    <x:row r="986" spans="1:11" s="100" customFormat="1">
      <x:c r="A986" s="1090">
        <x:v>0.84722222222222221</x:v>
      </x:c>
      <x:c r="B986" s="969">
        <x:v>12769</x:v>
      </x:c>
      <x:c r="C986" s="970"/>
      <x:c r="D986" s="970"/>
      <x:c r="E986" s="970"/>
      <x:c r="F986" s="970"/>
      <x:c r="G986" s="808" t="s">
        <x:v>7321</x:v>
      </x:c>
      <x:c r="H986" s="808" t="s">
        <x:v>8808</x:v>
      </x:c>
      <x:c r="I986" s="469" t="s">
        <x:v>5014</x:v>
      </x:c>
      <x:c r="J986" s="809">
        <x:v>0</x:v>
      </x:c>
      <x:c r="K986" s="554" t="s">
        <x:v>7766</x:v>
      </x:c>
    </x:row>
    <x:row r="987" spans="1:11">
      <x:c r="A987" s="1090">
        <x:v>0.85555555555555551</x:v>
      </x:c>
      <x:c r="B987" s="971">
        <x:v>612770</x:v>
      </x:c>
      <x:c r="C987" s="972" t="s">
        <x:v>6314</x:v>
      </x:c>
      <x:c r="D987" s="972" t="s">
        <x:v>7751</x:v>
      </x:c>
      <x:c r="E987" s="972" t="s">
        <x:v>5033</x:v>
      </x:c>
      <x:c r="F987" s="972" t="s">
        <x:v>2575</x:v>
      </x:c>
      <x:c r="G987" s="808" t="s">
        <x:v>2867</x:v>
      </x:c>
      <x:c r="H987" s="808" t="s">
        <x:v>2259</x:v>
      </x:c>
      <x:c r="I987" s="469" t="s">
        <x:v>5014</x:v>
      </x:c>
      <x:c r="J987" s="809">
        <x:v>280</x:v>
      </x:c>
      <x:c r="K987" s="554" t="s">
        <x:v>7724</x:v>
      </x:c>
    </x:row>
    <x:row r="988" spans="1:11" ht="16.75">
      <x:c r="A988" s="1091">
        <x:v>0.93819444444444444</x:v>
      </x:c>
      <x:c r="B988" s="1075">
        <x:v>612771</x:v>
      </x:c>
      <x:c r="C988" s="987" t="s">
        <x:v>6314</x:v>
      </x:c>
      <x:c r="D988" s="987" t="s">
        <x:v>7751</x:v>
      </x:c>
      <x:c r="E988" s="987" t="s">
        <x:v>2935</x:v>
      </x:c>
      <x:c r="F988" s="987" t="s">
        <x:v>1043</x:v>
      </x:c>
      <x:c r="G988" s="818" t="s">
        <x:v>648</x:v>
      </x:c>
      <x:c r="H988" s="818" t="s">
        <x:v>8166</x:v>
      </x:c>
      <x:c r="I988" s="724" t="s">
        <x:v>5014</x:v>
      </x:c>
      <x:c r="J988" s="819">
        <x:v>280</x:v>
      </x:c>
      <x:c r="K988" s="556" t="s">
        <x:v>7724</x:v>
      </x:c>
    </x:row>
    <x:row r="989" spans="1:11" ht="16.75">
      <x:c r="A989" s="1107" t="s">
        <x:v>3944</x:v>
      </x:c>
      <x:c r="B989" s="1069">
        <x:v>612772</x:v>
      </x:c>
      <x:c r="C989" s="1070" t="s">
        <x:v>5507</x:v>
      </x:c>
      <x:c r="D989" s="1070" t="s">
        <x:v>7751</x:v>
      </x:c>
      <x:c r="E989" s="1070" t="s">
        <x:v>2935</x:v>
      </x:c>
      <x:c r="F989" s="1070" t="s">
        <x:v>7880</x:v>
      </x:c>
      <x:c r="G989" s="804" t="s">
        <x:v>2264</x:v>
      </x:c>
      <x:c r="H989" s="804" t="s">
        <x:v>8480</x:v>
      </x:c>
      <x:c r="I989" s="719" t="s">
        <x:v>5008</x:v>
      </x:c>
      <x:c r="J989" s="805">
        <x:v>252</x:v>
      </x:c>
      <x:c r="K989" s="551" t="s">
        <x:v>434</x:v>
      </x:c>
    </x:row>
    <x:row r="990" spans="1:11">
      <x:c r="A990" s="1108">
        <x:v>0.55625000000000002</x:v>
      </x:c>
      <x:c r="B990" s="971">
        <x:v>612773</x:v>
      </x:c>
      <x:c r="C990" s="972" t="s">
        <x:v>5507</x:v>
      </x:c>
      <x:c r="D990" s="972" t="s">
        <x:v>7752</x:v>
      </x:c>
      <x:c r="E990" s="972" t="s">
        <x:v>2935</x:v>
      </x:c>
      <x:c r="F990" s="972" t="s">
        <x:v>0</x:v>
      </x:c>
      <x:c r="G990" s="808" t="s">
        <x:v>2264</x:v>
      </x:c>
      <x:c r="H990" s="808" t="s">
        <x:v>8480</x:v>
      </x:c>
      <x:c r="I990" s="469" t="s">
        <x:v>5008</x:v>
      </x:c>
      <x:c r="J990" s="809">
        <x:v>150</x:v>
      </x:c>
      <x:c r="K990" s="554" t="s">
        <x:v>434</x:v>
      </x:c>
    </x:row>
    <x:row r="991" spans="1:11">
      <x:c r="A991" s="1108">
        <x:v>0.55694444444444446</x:v>
      </x:c>
      <x:c r="B991" s="969">
        <x:v>612774</x:v>
      </x:c>
      <x:c r="C991" s="970" t="s">
        <x:v>5507</x:v>
      </x:c>
      <x:c r="D991" s="970" t="s">
        <x:v>7751</x:v>
      </x:c>
      <x:c r="E991" s="970" t="s">
        <x:v>2935</x:v>
      </x:c>
      <x:c r="F991" s="970" t="s">
        <x:v>8075</x:v>
      </x:c>
      <x:c r="G991" s="808" t="s">
        <x:v>2264</x:v>
      </x:c>
      <x:c r="H991" s="808" t="s">
        <x:v>8480</x:v>
      </x:c>
      <x:c r="I991" s="469" t="s">
        <x:v>5008</x:v>
      </x:c>
      <x:c r="J991" s="809">
        <x:v>279</x:v>
      </x:c>
      <x:c r="K991" s="554" t="s">
        <x:v>434</x:v>
      </x:c>
    </x:row>
    <x:row r="992" spans="1:11">
      <x:c r="A992" s="1108">
        <x:v>0.58750000000000002</x:v>
      </x:c>
      <x:c r="B992" s="972" t="s">
        <x:v>2875</x:v>
      </x:c>
      <x:c r="C992" s="972" t="s">
        <x:v>6314</x:v>
      </x:c>
      <x:c r="D992" s="972" t="s">
        <x:v>7752</x:v>
      </x:c>
      <x:c r="E992" s="972" t="s">
        <x:v>5987</x:v>
      </x:c>
      <x:c r="F992" s="972" t="s">
        <x:v>1530</x:v>
      </x:c>
      <x:c r="G992" s="1003" t="s">
        <x:v>7766</x:v>
      </x:c>
      <x:c r="H992" s="1003" t="s">
        <x:v>7766</x:v>
      </x:c>
      <x:c r="I992" s="469" t="s">
        <x:v>2976</x:v>
      </x:c>
      <x:c r="J992" s="809">
        <x:v>530</x:v>
      </x:c>
      <x:c r="K992" s="554" t="s">
        <x:v>7724</x:v>
      </x:c>
    </x:row>
    <x:row r="993" spans="1:11">
      <x:c r="A993" s="1108">
        <x:v>0.62569444444444444</x:v>
      </x:c>
      <x:c r="B993" s="970" t="s">
        <x:v>2954</x:v>
      </x:c>
      <x:c r="C993" s="970" t="s">
        <x:v>6314</x:v>
      </x:c>
      <x:c r="D993" s="970" t="s">
        <x:v>7752</x:v>
      </x:c>
      <x:c r="E993" s="970" t="s">
        <x:v>5033</x:v>
      </x:c>
      <x:c r="F993" s="970" t="s">
        <x:v>2821</x:v>
      </x:c>
      <x:c r="G993" s="808" t="s">
        <x:v>4905</x:v>
      </x:c>
      <x:c r="H993" s="808" t="s">
        <x:v>9001</x:v>
      </x:c>
      <x:c r="I993" s="469" t="s">
        <x:v>2976</x:v>
      </x:c>
      <x:c r="J993" s="809">
        <x:v>175</x:v>
      </x:c>
      <x:c r="K993" s="554" t="s">
        <x:v>7724</x:v>
      </x:c>
    </x:row>
    <x:row r="994" spans="1:12">
      <x:c r="A994" s="1108">
        <x:v>0.65555555555555556</x:v>
      </x:c>
      <x:c r="B994" s="971">
        <x:v>612777</x:v>
      </x:c>
      <x:c r="C994" s="972" t="s">
        <x:v>5507</x:v>
      </x:c>
      <x:c r="D994" s="972" t="s">
        <x:v>7751</x:v>
      </x:c>
      <x:c r="E994" s="972" t="s">
        <x:v>2935</x:v>
      </x:c>
      <x:c r="F994" s="972" t="s">
        <x:v>1088</x:v>
      </x:c>
      <x:c r="G994" s="808" t="s">
        <x:v>4043</x:v>
      </x:c>
      <x:c r="H994" s="808" t="s">
        <x:v>2212</x:v>
      </x:c>
      <x:c r="I994" s="469" t="s">
        <x:v>5008</x:v>
      </x:c>
      <x:c r="J994" s="809">
        <x:v>440</x:v>
      </x:c>
      <x:c r="K994" s="554" t="s">
        <x:v>7724</x:v>
      </x:c>
      <x:c r="L994" s="965" t="s">
        <x:v>8518</x:v>
      </x:c>
    </x:row>
    <x:row r="995" spans="1:11" s="100" customFormat="1">
      <x:c r="A995" s="1108">
        <x:v>0.6694444444444444</x:v>
      </x:c>
      <x:c r="B995" s="971">
        <x:v>12778</x:v>
      </x:c>
      <x:c r="C995" s="972"/>
      <x:c r="D995" s="972"/>
      <x:c r="E995" s="972"/>
      <x:c r="F995" s="972"/>
      <x:c r="G995" s="808" t="s">
        <x:v>4320</x:v>
      </x:c>
      <x:c r="H995" s="808" t="s">
        <x:v>8843</x:v>
      </x:c>
      <x:c r="I995" s="469" t="s">
        <x:v>2976</x:v>
      </x:c>
      <x:c r="J995" s="809">
        <x:v>140</x:v>
      </x:c>
      <x:c r="K995" s="554" t="s">
        <x:v>434</x:v>
      </x:c>
    </x:row>
    <x:row r="996" spans="1:11" s="100" customFormat="1">
      <x:c r="A996" s="1108">
        <x:v>0.70486111111111116</x:v>
      </x:c>
      <x:c r="B996" s="971">
        <x:v>12779</x:v>
      </x:c>
      <x:c r="C996" s="972"/>
      <x:c r="D996" s="972"/>
      <x:c r="E996" s="972"/>
      <x:c r="F996" s="972"/>
      <x:c r="G996" s="808" t="s">
        <x:v>7733</x:v>
      </x:c>
      <x:c r="H996" s="808" t="s">
        <x:v>5860</x:v>
      </x:c>
      <x:c r="I996" s="469" t="s">
        <x:v>2976</x:v>
      </x:c>
      <x:c r="J996" s="809">
        <x:v>135</x:v>
      </x:c>
      <x:c r="K996" s="554" t="s">
        <x:v>434</x:v>
      </x:c>
    </x:row>
    <x:row r="997" spans="1:11">
      <x:c r="A997" s="1108">
        <x:v>0.80208333333333337</x:v>
      </x:c>
      <x:c r="B997" s="969">
        <x:v>612780</x:v>
      </x:c>
      <x:c r="C997" s="970" t="s">
        <x:v>6314</x:v>
      </x:c>
      <x:c r="D997" s="970" t="s">
        <x:v>7729</x:v>
      </x:c>
      <x:c r="E997" s="970" t="s">
        <x:v>433</x:v>
      </x:c>
      <x:c r="F997" s="970" t="s">
        <x:v>1358</x:v>
      </x:c>
      <x:c r="G997" s="808" t="s">
        <x:v>8304</x:v>
      </x:c>
      <x:c r="H997" s="808" t="s">
        <x:v>8732</x:v>
      </x:c>
      <x:c r="I997" s="469" t="s">
        <x:v>5008</x:v>
      </x:c>
      <x:c r="J997" s="809">
        <x:v>162</x:v>
      </x:c>
      <x:c r="K997" s="554" t="s">
        <x:v>434</x:v>
      </x:c>
    </x:row>
    <x:row r="998" spans="1:11">
      <x:c r="A998" s="1108">
        <x:v>0.80902777777777779</x:v>
      </x:c>
      <x:c r="B998" s="971">
        <x:v>612781</x:v>
      </x:c>
      <x:c r="C998" s="972" t="s">
        <x:v>6314</x:v>
      </x:c>
      <x:c r="D998" s="972" t="s">
        <x:v>7751</x:v>
      </x:c>
      <x:c r="E998" s="972" t="s">
        <x:v>4903</x:v>
      </x:c>
      <x:c r="F998" s="972" t="s">
        <x:v>5570</x:v>
      </x:c>
      <x:c r="G998" s="808" t="s">
        <x:v>4152</x:v>
      </x:c>
      <x:c r="H998" s="808" t="s">
        <x:v>5882</x:v>
      </x:c>
      <x:c r="I998" s="469" t="s">
        <x:v>5008</x:v>
      </x:c>
      <x:c r="J998" s="809">
        <x:v>120</x:v>
      </x:c>
      <x:c r="K998" s="554" t="s">
        <x:v>434</x:v>
      </x:c>
    </x:row>
    <x:row r="999" spans="1:11">
      <x:c r="A999" s="1108">
        <x:v>0.83472222222222225</x:v>
      </x:c>
      <x:c r="B999" s="969">
        <x:v>612782</x:v>
      </x:c>
      <x:c r="C999" s="970" t="s">
        <x:v>6314</x:v>
      </x:c>
      <x:c r="D999" s="970" t="s">
        <x:v>7729</x:v>
      </x:c>
      <x:c r="E999" s="970" t="s">
        <x:v>2935</x:v>
      </x:c>
      <x:c r="F999" s="970" t="s">
        <x:v>420</x:v>
      </x:c>
      <x:c r="G999" s="1003" t="s">
        <x:v>7766</x:v>
      </x:c>
      <x:c r="H999" s="1003" t="s">
        <x:v>7766</x:v>
      </x:c>
      <x:c r="I999" s="469" t="s">
        <x:v>5008</x:v>
      </x:c>
      <x:c r="J999" s="809">
        <x:v>297</x:v>
      </x:c>
      <x:c r="K999" s="554" t="s">
        <x:v>434</x:v>
      </x:c>
    </x:row>
    <x:row r="1000" spans="1:11" s="100" customFormat="1">
      <x:c r="A1000" s="1108">
        <x:v>0.89027777777777772</x:v>
      </x:c>
      <x:c r="B1000" s="972" t="s">
        <x:v>7326</x:v>
      </x:c>
      <x:c r="C1000" s="972" t="s">
        <x:v>6314</x:v>
      </x:c>
      <x:c r="D1000" s="972" t="s">
        <x:v>7752</x:v>
      </x:c>
      <x:c r="E1000" s="972" t="s">
        <x:v>5033</x:v>
      </x:c>
      <x:c r="F1000" s="972" t="s">
        <x:v>3225</x:v>
      </x:c>
      <x:c r="G1000" s="808" t="s">
        <x:v>3207</x:v>
      </x:c>
      <x:c r="H1000" s="808" t="s">
        <x:v>8458</x:v>
      </x:c>
      <x:c r="I1000" s="469" t="s">
        <x:v>2976</x:v>
      </x:c>
      <x:c r="J1000" s="809">
        <x:v>450</x:v>
      </x:c>
      <x:c r="K1000" s="554" t="s">
        <x:v>434</x:v>
      </x:c>
    </x:row>
    <x:row r="1001" spans="1:11" s="100" customFormat="1">
      <x:c r="A1001" s="1108">
        <x:v>0.89444444444444449</x:v>
      </x:c>
      <x:c r="B1001" s="970" t="s">
        <x:v>7256</x:v>
      </x:c>
      <x:c r="C1001" s="970" t="s">
        <x:v>6314</x:v>
      </x:c>
      <x:c r="D1001" s="970" t="s">
        <x:v>7752</x:v>
      </x:c>
      <x:c r="E1001" s="970" t="s">
        <x:v>5033</x:v>
      </x:c>
      <x:c r="F1001" s="970" t="s">
        <x:v>1703</x:v>
      </x:c>
      <x:c r="G1001" s="808" t="s">
        <x:v>6975</x:v>
      </x:c>
      <x:c r="H1001" s="808" t="s">
        <x:v>2167</x:v>
      </x:c>
      <x:c r="I1001" s="469" t="s">
        <x:v>2976</x:v>
      </x:c>
      <x:c r="J1001" s="809">
        <x:v>337</x:v>
      </x:c>
      <x:c r="K1001" s="554" t="s">
        <x:v>434</x:v>
      </x:c>
    </x:row>
    <x:row r="1002" spans="1:11">
      <x:c r="A1002" s="1108">
        <x:v>0.89652777777777781</x:v>
      </x:c>
      <x:c r="B1002" s="971">
        <x:v>612786</x:v>
      </x:c>
      <x:c r="C1002" s="972" t="s">
        <x:v>6314</x:v>
      </x:c>
      <x:c r="D1002" s="972" t="s">
        <x:v>7751</x:v>
      </x:c>
      <x:c r="E1002" s="972" t="s">
        <x:v>2935</x:v>
      </x:c>
      <x:c r="F1002" s="972" t="s">
        <x:v>2388</x:v>
      </x:c>
      <x:c r="G1002" s="808" t="s">
        <x:v>7731</x:v>
      </x:c>
      <x:c r="H1002" s="808" t="s">
        <x:v>6313</x:v>
      </x:c>
      <x:c r="I1002" s="469" t="s">
        <x:v>5014</x:v>
      </x:c>
      <x:c r="J1002" s="809">
        <x:v>150</x:v>
      </x:c>
      <x:c r="K1002" s="554" t="s">
        <x:v>7724</x:v>
      </x:c>
    </x:row>
    <x:row r="1003" spans="1:11">
      <x:c r="A1003" s="1108">
        <x:v>0.89930555555555558</x:v>
      </x:c>
      <x:c r="B1003" s="969">
        <x:v>612787</x:v>
      </x:c>
      <x:c r="C1003" s="970" t="s">
        <x:v>6314</x:v>
      </x:c>
      <x:c r="D1003" s="970" t="s">
        <x:v>7751</x:v>
      </x:c>
      <x:c r="E1003" s="970" t="s">
        <x:v>2935</x:v>
      </x:c>
      <x:c r="F1003" s="970" t="s">
        <x:v>2951</x:v>
      </x:c>
      <x:c r="G1003" s="808" t="s">
        <x:v>3184</x:v>
      </x:c>
      <x:c r="H1003" s="808" t="s">
        <x:v>8775</x:v>
      </x:c>
      <x:c r="I1003" s="469" t="s">
        <x:v>5008</x:v>
      </x:c>
      <x:c r="J1003" s="809">
        <x:v>860</x:v>
      </x:c>
      <x:c r="K1003" s="554" t="s">
        <x:v>434</x:v>
      </x:c>
    </x:row>
    <x:row r="1004" spans="1:12">
      <x:c r="A1004" s="1108">
        <x:v>0.94236111111111109</x:v>
      </x:c>
      <x:c r="B1004" s="972" t="s">
        <x:v>2955</x:v>
      </x:c>
      <x:c r="C1004" s="972" t="s">
        <x:v>6314</x:v>
      </x:c>
      <x:c r="D1004" s="972" t="s">
        <x:v>7729</x:v>
      </x:c>
      <x:c r="E1004" s="972" t="s">
        <x:v>5033</x:v>
      </x:c>
      <x:c r="F1004" s="972" t="s">
        <x:v>1338</x:v>
      </x:c>
      <x:c r="G1004" s="808" t="s">
        <x:v>4995</x:v>
      </x:c>
      <x:c r="H1004" s="808" t="s">
        <x:v>2008</x:v>
      </x:c>
      <x:c r="I1004" s="469" t="s">
        <x:v>2976</x:v>
      </x:c>
      <x:c r="J1004" s="809">
        <x:v>390</x:v>
      </x:c>
      <x:c r="K1004" s="554" t="s">
        <x:v>434</x:v>
      </x:c>
      <x:c r="L1004" s="965" t="s">
        <x:v>7944</x:v>
      </x:c>
    </x:row>
    <x:row r="1005" spans="1:11" ht="16.75">
      <x:c r="A1005" s="1109">
        <x:v>0.95833333333333337</x:v>
      </x:c>
      <x:c r="B1005" s="1073">
        <x:v>612789</x:v>
      </x:c>
      <x:c r="C1005" s="974" t="s">
        <x:v>5507</x:v>
      </x:c>
      <x:c r="D1005" s="974" t="s">
        <x:v>7751</x:v>
      </x:c>
      <x:c r="E1005" s="974" t="s">
        <x:v>5033</x:v>
      </x:c>
      <x:c r="F1005" s="974" t="s">
        <x:v>1102</x:v>
      </x:c>
      <x:c r="G1005" s="1063" t="s">
        <x:v>7766</x:v>
      </x:c>
      <x:c r="H1005" s="1063" t="s">
        <x:v>7766</x:v>
      </x:c>
      <x:c r="I1005" s="724" t="s">
        <x:v>2976</x:v>
      </x:c>
      <x:c r="J1005" s="819">
        <x:v>288</x:v>
      </x:c>
      <x:c r="K1005" s="556" t="s">
        <x:v>434</x:v>
      </x:c>
    </x:row>
    <x:row r="1006" spans="1:11" ht="16.75">
      <x:c r="A1006" s="1113" t="s">
        <x:v>3505</x:v>
      </x:c>
      <x:c r="B1006" s="967">
        <x:v>612790</x:v>
      </x:c>
      <x:c r="C1006" s="968" t="s">
        <x:v>6314</x:v>
      </x:c>
      <x:c r="D1006" s="968" t="s">
        <x:v>7752</x:v>
      </x:c>
      <x:c r="E1006" s="968" t="s">
        <x:v>433</x:v>
      </x:c>
      <x:c r="F1006" s="968" t="s">
        <x:v>806</x:v>
      </x:c>
      <x:c r="G1006" s="804" t="s">
        <x:v>3131</x:v>
      </x:c>
      <x:c r="H1006" s="804" t="s">
        <x:v>9105</x:v>
      </x:c>
      <x:c r="I1006" s="719" t="s">
        <x:v>5008</x:v>
      </x:c>
      <x:c r="J1006" s="805">
        <x:v>180</x:v>
      </x:c>
      <x:c r="K1006" s="551" t="s">
        <x:v>7724</x:v>
      </x:c>
    </x:row>
    <x:row r="1007" spans="1:11">
      <x:c r="A1007" s="1114">
        <x:v>0.59722222222222221</x:v>
      </x:c>
      <x:c r="B1007" s="969">
        <x:v>612791</x:v>
      </x:c>
      <x:c r="C1007" s="970" t="s">
        <x:v>6314</x:v>
      </x:c>
      <x:c r="D1007" s="970" t="s">
        <x:v>7751</x:v>
      </x:c>
      <x:c r="E1007" s="970" t="s">
        <x:v>4903</x:v>
      </x:c>
      <x:c r="F1007" s="970" t="s">
        <x:v>7884</x:v>
      </x:c>
      <x:c r="G1007" s="808" t="s">
        <x:v>3039</x:v>
      </x:c>
      <x:c r="H1007" s="808" t="s">
        <x:v>5909</x:v>
      </x:c>
      <x:c r="I1007" s="469" t="s">
        <x:v>5008</x:v>
      </x:c>
      <x:c r="J1007" s="809">
        <x:v>160</x:v>
      </x:c>
      <x:c r="K1007" s="554" t="s">
        <x:v>7724</x:v>
      </x:c>
    </x:row>
    <x:row r="1008" spans="1:11">
      <x:c r="A1008" s="1114">
        <x:v>0.62013888888888891</x:v>
      </x:c>
      <x:c r="B1008" s="971">
        <x:v>612792</x:v>
      </x:c>
      <x:c r="C1008" s="972" t="s">
        <x:v>6314</x:v>
      </x:c>
      <x:c r="D1008" s="972" t="s">
        <x:v>7751</x:v>
      </x:c>
      <x:c r="E1008" s="972" t="s">
        <x:v>5033</x:v>
      </x:c>
      <x:c r="F1008" s="972" t="s">
        <x:v>1096</x:v>
      </x:c>
      <x:c r="G1008" s="808" t="s">
        <x:v>3056</x:v>
      </x:c>
      <x:c r="H1008" s="808" t="s">
        <x:v>9080</x:v>
      </x:c>
      <x:c r="I1008" s="469" t="s">
        <x:v>5008</x:v>
      </x:c>
      <x:c r="J1008" s="809">
        <x:v>290</x:v>
      </x:c>
      <x:c r="K1008" s="554" t="s">
        <x:v>7724</x:v>
      </x:c>
    </x:row>
    <x:row r="1009" spans="1:11">
      <x:c r="A1009" s="1114">
        <x:v>0.65902777777777777</x:v>
      </x:c>
      <x:c r="B1009" s="969">
        <x:v>612793</x:v>
      </x:c>
      <x:c r="C1009" s="970" t="s">
        <x:v>6314</x:v>
      </x:c>
      <x:c r="D1009" s="970" t="s">
        <x:v>7729</x:v>
      </x:c>
      <x:c r="E1009" s="970" t="s">
        <x:v>5033</x:v>
      </x:c>
      <x:c r="F1009" s="970" t="s">
        <x:v>810</x:v>
      </x:c>
      <x:c r="G1009" s="808" t="s">
        <x:v>7330</x:v>
      </x:c>
      <x:c r="H1009" s="808" t="s">
        <x:v>2120</x:v>
      </x:c>
      <x:c r="I1009" s="469" t="s">
        <x:v>5008</x:v>
      </x:c>
      <x:c r="J1009" s="809">
        <x:v>280</x:v>
      </x:c>
      <x:c r="K1009" s="554" t="s">
        <x:v>7724</x:v>
      </x:c>
    </x:row>
    <x:row r="1010" spans="1:11">
      <x:c r="A1010" s="1114">
        <x:v>0.67083333333333328</x:v>
      </x:c>
      <x:c r="B1010" s="971">
        <x:v>612794</x:v>
      </x:c>
      <x:c r="C1010" s="972" t="s">
        <x:v>5507</x:v>
      </x:c>
      <x:c r="D1010" s="972" t="s">
        <x:v>7752</x:v>
      </x:c>
      <x:c r="E1010" s="972" t="s">
        <x:v>5033</x:v>
      </x:c>
      <x:c r="F1010" s="972" t="s">
        <x:v>1656</x:v>
      </x:c>
      <x:c r="G1010" s="808" t="s">
        <x:v>1500</x:v>
      </x:c>
      <x:c r="H1010" s="808" t="s">
        <x:v>8390</x:v>
      </x:c>
      <x:c r="I1010" s="469" t="s">
        <x:v>5008</x:v>
      </x:c>
      <x:c r="J1010" s="809">
        <x:v>280</x:v>
      </x:c>
      <x:c r="K1010" s="554" t="s">
        <x:v>7724</x:v>
      </x:c>
    </x:row>
    <x:row r="1011" spans="1:11">
      <x:c r="A1011" s="1114">
        <x:v>0.6875</x:v>
      </x:c>
      <x:c r="B1011" s="969">
        <x:v>612795</x:v>
      </x:c>
      <x:c r="C1011" s="970" t="s">
        <x:v>6314</x:v>
      </x:c>
      <x:c r="D1011" s="970" t="s">
        <x:v>7752</x:v>
      </x:c>
      <x:c r="E1011" s="970" t="s">
        <x:v>5033</x:v>
      </x:c>
      <x:c r="F1011" s="970" t="s">
        <x:v>5578</x:v>
      </x:c>
      <x:c r="G1011" s="808" t="s">
        <x:v>7240</x:v>
      </x:c>
      <x:c r="H1011" s="808" t="s">
        <x:v>1962</x:v>
      </x:c>
      <x:c r="I1011" s="469" t="s">
        <x:v>5008</x:v>
      </x:c>
      <x:c r="J1011" s="809">
        <x:v>333</x:v>
      </x:c>
      <x:c r="K1011" s="554" t="s">
        <x:v>434</x:v>
      </x:c>
    </x:row>
    <x:row r="1012" spans="1:11">
      <x:c r="A1012" s="1114">
        <x:v>0.69930555555555551</x:v>
      </x:c>
      <x:c r="B1012" s="971">
        <x:v>612796</x:v>
      </x:c>
      <x:c r="C1012" s="972" t="s">
        <x:v>6314</x:v>
      </x:c>
      <x:c r="D1012" s="972" t="s">
        <x:v>7729</x:v>
      </x:c>
      <x:c r="E1012" s="972" t="s">
        <x:v>2935</x:v>
      </x:c>
      <x:c r="F1012" s="972" t="s">
        <x:v>3219</x:v>
      </x:c>
      <x:c r="G1012" s="808" t="s">
        <x:v>2943</x:v>
      </x:c>
      <x:c r="H1012" s="808" t="s">
        <x:v>4103</x:v>
      </x:c>
      <x:c r="I1012" s="469" t="s">
        <x:v>5008</x:v>
      </x:c>
      <x:c r="J1012" s="809">
        <x:v>135</x:v>
      </x:c>
      <x:c r="K1012" s="554" t="s">
        <x:v>434</x:v>
      </x:c>
    </x:row>
    <x:row r="1013" spans="1:11">
      <x:c r="A1013" s="1114">
        <x:v>0.73611111111111116</x:v>
      </x:c>
      <x:c r="B1013" s="969">
        <x:v>612797</x:v>
      </x:c>
      <x:c r="C1013" s="970" t="s">
        <x:v>5507</x:v>
      </x:c>
      <x:c r="D1013" s="970" t="s">
        <x:v>7752</x:v>
      </x:c>
      <x:c r="E1013" s="970" t="s">
        <x:v>5033</x:v>
      </x:c>
      <x:c r="F1013" s="970" t="s">
        <x:v>1427</x:v>
      </x:c>
      <x:c r="G1013" s="808" t="s">
        <x:v>2586</x:v>
      </x:c>
      <x:c r="H1013" s="808" t="s">
        <x:v>8144</x:v>
      </x:c>
      <x:c r="I1013" s="469" t="s">
        <x:v>5014</x:v>
      </x:c>
      <x:c r="J1013" s="809">
        <x:v>0</x:v>
      </x:c>
      <x:c r="K1013" s="554" t="s">
        <x:v>7766</x:v>
      </x:c>
    </x:row>
    <x:row r="1014" spans="1:12" s="100" customFormat="1">
      <x:c r="A1014" s="1114">
        <x:v>0.74097222222222225</x:v>
      </x:c>
      <x:c r="B1014" s="969">
        <x:v>12798</x:v>
      </x:c>
      <x:c r="C1014" s="970"/>
      <x:c r="D1014" s="970"/>
      <x:c r="E1014" s="970"/>
      <x:c r="F1014" s="970"/>
      <x:c r="G1014" s="808" t="s">
        <x:v>8585</x:v>
      </x:c>
      <x:c r="H1014" s="808" t="s">
        <x:v>5760</x:v>
      </x:c>
      <x:c r="I1014" s="469" t="s">
        <x:v>2976</x:v>
      </x:c>
      <x:c r="J1014" s="809">
        <x:v>162</x:v>
      </x:c>
      <x:c r="K1014" s="554" t="s">
        <x:v>434</x:v>
      </x:c>
      <x:c r="L1014" s="965" t="s">
        <x:v>3922</x:v>
      </x:c>
    </x:row>
    <x:row r="1015" spans="1:11">
      <x:c r="A1015" s="1114">
        <x:v>0.81805555555555554</x:v>
      </x:c>
      <x:c r="B1015" s="971">
        <x:v>612799</x:v>
      </x:c>
      <x:c r="C1015" s="972" t="s">
        <x:v>5507</x:v>
      </x:c>
      <x:c r="D1015" s="972" t="s">
        <x:v>7752</x:v>
      </x:c>
      <x:c r="E1015" s="972" t="s">
        <x:v>5033</x:v>
      </x:c>
      <x:c r="F1015" s="972" t="s">
        <x:v>2848</x:v>
      </x:c>
      <x:c r="G1015" s="1003" t="s">
        <x:v>7766</x:v>
      </x:c>
      <x:c r="H1015" s="1003" t="s">
        <x:v>7766</x:v>
      </x:c>
      <x:c r="I1015" s="469" t="s">
        <x:v>2976</x:v>
      </x:c>
      <x:c r="J1015" s="809">
        <x:v>690</x:v>
      </x:c>
      <x:c r="K1015" s="554" t="s">
        <x:v>7724</x:v>
      </x:c>
    </x:row>
    <x:row r="1016" spans="1:11" s="100" customFormat="1">
      <x:c r="A1016" s="1114">
        <x:v>0.82499999999999996</x:v>
      </x:c>
      <x:c r="B1016" s="971">
        <x:v>12800</x:v>
      </x:c>
      <x:c r="C1016" s="972"/>
      <x:c r="D1016" s="972"/>
      <x:c r="E1016" s="972"/>
      <x:c r="F1016" s="972"/>
      <x:c r="G1016" s="1003" t="s">
        <x:v>7766</x:v>
      </x:c>
      <x:c r="H1016" s="1003" t="s">
        <x:v>7766</x:v>
      </x:c>
      <x:c r="I1016" s="469" t="s">
        <x:v>2976</x:v>
      </x:c>
      <x:c r="J1016" s="809">
        <x:v>160</x:v>
      </x:c>
      <x:c r="K1016" s="554" t="s">
        <x:v>7724</x:v>
      </x:c>
    </x:row>
    <x:row r="1017" spans="1:11">
      <x:c r="A1017" s="1114">
        <x:v>0.86111111111111116</x:v>
      </x:c>
      <x:c r="B1017" s="970" t="s">
        <x:v>2957</x:v>
      </x:c>
      <x:c r="C1017" s="970" t="s">
        <x:v>5507</x:v>
      </x:c>
      <x:c r="D1017" s="970" t="s">
        <x:v>7729</x:v>
      </x:c>
      <x:c r="E1017" s="970" t="s">
        <x:v>5033</x:v>
      </x:c>
      <x:c r="F1017" s="970" t="s">
        <x:v>9181</x:v>
      </x:c>
      <x:c r="G1017" s="808" t="s">
        <x:v>7063</x:v>
      </x:c>
      <x:c r="H1017" s="808" t="s">
        <x:v>8444</x:v>
      </x:c>
      <x:c r="I1017" s="469" t="s">
        <x:v>2976</x:v>
      </x:c>
      <x:c r="J1017" s="809">
        <x:v>140</x:v>
      </x:c>
      <x:c r="K1017" s="554" t="s">
        <x:v>7724</x:v>
      </x:c>
    </x:row>
    <x:row r="1018" spans="1:11">
      <x:c r="A1018" s="1114">
        <x:v>0.92222222222222228</x:v>
      </x:c>
      <x:c r="B1018" s="972" t="s">
        <x:v>7096</x:v>
      </x:c>
      <x:c r="C1018" s="972" t="s">
        <x:v>6314</x:v>
      </x:c>
      <x:c r="D1018" s="972" t="s">
        <x:v>7751</x:v>
      </x:c>
      <x:c r="E1018" s="972" t="s">
        <x:v>2935</x:v>
      </x:c>
      <x:c r="F1018" s="972" t="s">
        <x:v>980</x:v>
      </x:c>
      <x:c r="G1018" s="808" t="s">
        <x:v>8032</x:v>
      </x:c>
      <x:c r="H1018" s="808" t="s">
        <x:v>8196</x:v>
      </x:c>
      <x:c r="I1018" s="469" t="s">
        <x:v>2976</x:v>
      </x:c>
      <x:c r="J1018" s="809">
        <x:v>340</x:v>
      </x:c>
      <x:c r="K1018" s="554" t="s">
        <x:v>7724</x:v>
      </x:c>
    </x:row>
    <x:row r="1019" spans="1:11">
      <x:c r="A1019" s="1114">
        <x:v>0.94027777777777777</x:v>
      </x:c>
      <x:c r="B1019" s="970" t="s">
        <x:v>7354</x:v>
      </x:c>
      <x:c r="C1019" s="970" t="s">
        <x:v>6314</x:v>
      </x:c>
      <x:c r="D1019" s="970" t="s">
        <x:v>7752</x:v>
      </x:c>
      <x:c r="E1019" s="970" t="s">
        <x:v>2935</x:v>
      </x:c>
      <x:c r="F1019" s="970" t="s">
        <x:v>1719</x:v>
      </x:c>
      <x:c r="G1019" s="808" t="s">
        <x:v>7240</x:v>
      </x:c>
      <x:c r="H1019" s="808" t="s">
        <x:v>6057</x:v>
      </x:c>
      <x:c r="I1019" s="469" t="s">
        <x:v>2976</x:v>
      </x:c>
      <x:c r="J1019" s="809">
        <x:v>170</x:v>
      </x:c>
      <x:c r="K1019" s="554" t="s">
        <x:v>434</x:v>
      </x:c>
    </x:row>
    <x:row r="1020" spans="1:11" ht="16.75">
      <x:c r="A1020" s="1115">
        <x:v>0.94861111111111107</x:v>
      </x:c>
      <x:c r="B1020" s="987" t="s">
        <x:v>3091</x:v>
      </x:c>
      <x:c r="C1020" s="987" t="s">
        <x:v>6314</x:v>
      </x:c>
      <x:c r="D1020" s="987" t="s">
        <x:v>7729</x:v>
      </x:c>
      <x:c r="E1020" s="987" t="s">
        <x:v>5033</x:v>
      </x:c>
      <x:c r="F1020" s="987" t="s">
        <x:v>770</x:v>
      </x:c>
      <x:c r="G1020" s="1063" t="s">
        <x:v>7766</x:v>
      </x:c>
      <x:c r="H1020" s="1063" t="s">
        <x:v>7766</x:v>
      </x:c>
      <x:c r="I1020" s="724" t="s">
        <x:v>2976</x:v>
      </x:c>
      <x:c r="J1020" s="819">
        <x:v>290</x:v>
      </x:c>
      <x:c r="K1020" s="556" t="s">
        <x:v>7724</x:v>
      </x:c>
    </x:row>
    <x:row r="1021" spans="1:11" ht="16.75">
      <x:c r="A1021" s="1116" t="s">
        <x:v>5199</x:v>
      </x:c>
      <x:c r="B1021" s="1070" t="s">
        <x:v>7990</x:v>
      </x:c>
      <x:c r="C1021" s="1070" t="s">
        <x:v>5507</x:v>
      </x:c>
      <x:c r="D1021" s="1070" t="s">
        <x:v>7752</x:v>
      </x:c>
      <x:c r="E1021" s="1070" t="s">
        <x:v>4903</x:v>
      </x:c>
      <x:c r="F1021" s="1070" t="s">
        <x:v>1426</x:v>
      </x:c>
      <x:c r="G1021" s="804" t="s">
        <x:v>7475</x:v>
      </x:c>
      <x:c r="H1021" s="804" t="s">
        <x:v>8270</x:v>
      </x:c>
      <x:c r="I1021" s="719" t="s">
        <x:v>2976</x:v>
      </x:c>
      <x:c r="J1021" s="805">
        <x:v>162</x:v>
      </x:c>
      <x:c r="K1021" s="551" t="s">
        <x:v>434</x:v>
      </x:c>
    </x:row>
    <x:row r="1022" spans="1:11">
      <x:c r="A1022" s="1117">
        <x:v>0.58958333333333335</x:v>
      </x:c>
      <x:c r="B1022" s="972" t="s">
        <x:v>8056</x:v>
      </x:c>
      <x:c r="C1022" s="972" t="s">
        <x:v>6314</x:v>
      </x:c>
      <x:c r="D1022" s="972" t="s">
        <x:v>7752</x:v>
      </x:c>
      <x:c r="E1022" s="972" t="s">
        <x:v>2935</x:v>
      </x:c>
      <x:c r="F1022" s="972" t="s">
        <x:v>3476</x:v>
      </x:c>
      <x:c r="G1022" s="1003" t="s">
        <x:v>7766</x:v>
      </x:c>
      <x:c r="H1022" s="1003" t="s">
        <x:v>7766</x:v>
      </x:c>
      <x:c r="I1022" s="469" t="s">
        <x:v>2976</x:v>
      </x:c>
      <x:c r="J1022" s="809">
        <x:v>240</x:v>
      </x:c>
      <x:c r="K1022" s="554" t="s">
        <x:v>7724</x:v>
      </x:c>
    </x:row>
    <x:row r="1023" spans="1:11">
      <x:c r="A1023" s="1117">
        <x:v>0.59999999999999998</x:v>
      </x:c>
      <x:c r="B1023" s="970" t="s">
        <x:v>2634</x:v>
      </x:c>
      <x:c r="C1023" s="970" t="s">
        <x:v>5507</x:v>
      </x:c>
      <x:c r="D1023" s="970" t="s">
        <x:v>7751</x:v>
      </x:c>
      <x:c r="E1023" s="970" t="s">
        <x:v>2935</x:v>
      </x:c>
      <x:c r="F1023" s="970" t="s">
        <x:v>8502</x:v>
      </x:c>
      <x:c r="G1023" s="808" t="s">
        <x:v>7170</x:v>
      </x:c>
      <x:c r="H1023" s="808" t="s">
        <x:v>8198</x:v>
      </x:c>
      <x:c r="I1023" s="469" t="s">
        <x:v>2976</x:v>
      </x:c>
      <x:c r="J1023" s="809">
        <x:v>180</x:v>
      </x:c>
      <x:c r="K1023" s="554" t="s">
        <x:v>7724</x:v>
      </x:c>
    </x:row>
    <x:row r="1024" spans="1:11">
      <x:c r="A1024" s="1117">
        <x:v>0.6381944444444444</x:v>
      </x:c>
      <x:c r="B1024" s="972" t="s">
        <x:v>3007</x:v>
      </x:c>
      <x:c r="C1024" s="972" t="s">
        <x:v>6314</x:v>
      </x:c>
      <x:c r="D1024" s="972" t="s">
        <x:v>7703</x:v>
      </x:c>
      <x:c r="E1024" s="972" t="s">
        <x:v>5033</x:v>
      </x:c>
      <x:c r="F1024" s="972" t="s">
        <x:v>1541</x:v>
      </x:c>
      <x:c r="G1024" s="1003" t="s">
        <x:v>7766</x:v>
      </x:c>
      <x:c r="H1024" s="1003" t="s">
        <x:v>7766</x:v>
      </x:c>
      <x:c r="I1024" s="469" t="s">
        <x:v>2976</x:v>
      </x:c>
      <x:c r="J1024" s="809">
        <x:v>189</x:v>
      </x:c>
      <x:c r="K1024" s="554" t="s">
        <x:v>434</x:v>
      </x:c>
    </x:row>
    <x:row r="1025" spans="1:11">
      <x:c r="A1025" s="1117">
        <x:v>0.65069444444444446</x:v>
      </x:c>
      <x:c r="B1025" s="970" t="s">
        <x:v>7441</x:v>
      </x:c>
      <x:c r="C1025" s="970" t="s">
        <x:v>6314</x:v>
      </x:c>
      <x:c r="D1025" s="970" t="s">
        <x:v>7752</x:v>
      </x:c>
      <x:c r="E1025" s="970" t="s">
        <x:v>5033</x:v>
      </x:c>
      <x:c r="F1025" s="970" t="s">
        <x:v>8762</x:v>
      </x:c>
      <x:c r="G1025" s="808" t="s">
        <x:v>7086</x:v>
      </x:c>
      <x:c r="H1025" s="808" t="s">
        <x:v>8700</x:v>
      </x:c>
      <x:c r="I1025" s="469" t="s">
        <x:v>2976</x:v>
      </x:c>
      <x:c r="J1025" s="809">
        <x:v>135</x:v>
      </x:c>
      <x:c r="K1025" s="554" t="s">
        <x:v>434</x:v>
      </x:c>
    </x:row>
    <x:row r="1026" spans="1:11">
      <x:c r="A1026" s="1117">
        <x:v>0.7104166666666667</x:v>
      </x:c>
      <x:c r="B1026" s="971">
        <x:v>612810</x:v>
      </x:c>
      <x:c r="C1026" s="972" t="s">
        <x:v>6314</x:v>
      </x:c>
      <x:c r="D1026" s="972" t="s">
        <x:v>7752</x:v>
      </x:c>
      <x:c r="E1026" s="972" t="s">
        <x:v>2935</x:v>
      </x:c>
      <x:c r="F1026" s="972" t="s">
        <x:v>4086</x:v>
      </x:c>
      <x:c r="G1026" s="1003" t="s">
        <x:v>7766</x:v>
      </x:c>
      <x:c r="H1026" s="1003" t="s">
        <x:v>7766</x:v>
      </x:c>
      <x:c r="I1026" s="469" t="s">
        <x:v>5008</x:v>
      </x:c>
      <x:c r="J1026" s="809">
        <x:v>200</x:v>
      </x:c>
      <x:c r="K1026" s="554" t="s">
        <x:v>7724</x:v>
      </x:c>
    </x:row>
    <x:row r="1027" spans="1:11">
      <x:c r="A1027" s="1117">
        <x:v>0.76041666666666663</x:v>
      </x:c>
      <x:c r="B1027" s="969">
        <x:v>612811</x:v>
      </x:c>
      <x:c r="C1027" s="970" t="s">
        <x:v>5507</x:v>
      </x:c>
      <x:c r="D1027" s="970" t="s">
        <x:v>7752</x:v>
      </x:c>
      <x:c r="E1027" s="970" t="s">
        <x:v>5987</x:v>
      </x:c>
      <x:c r="F1027" s="970" t="s">
        <x:v>439</x:v>
      </x:c>
      <x:c r="G1027" s="808" t="s">
        <x:v>2684</x:v>
      </x:c>
      <x:c r="H1027" s="808" t="s">
        <x:v>8889</x:v>
      </x:c>
      <x:c r="I1027" s="469" t="s">
        <x:v>5008</x:v>
      </x:c>
      <x:c r="J1027" s="809">
        <x:v>190</x:v>
      </x:c>
      <x:c r="K1027" s="554" t="s">
        <x:v>7724</x:v>
      </x:c>
    </x:row>
    <x:row r="1028" spans="1:11">
      <x:c r="A1028" s="1117">
        <x:v>0.77847222222222223</x:v>
      </x:c>
      <x:c r="B1028" s="971">
        <x:v>612812</x:v>
      </x:c>
      <x:c r="C1028" s="972" t="s">
        <x:v>6314</x:v>
      </x:c>
      <x:c r="D1028" s="972" t="s">
        <x:v>7729</x:v>
      </x:c>
      <x:c r="E1028" s="972" t="s">
        <x:v>2935</x:v>
      </x:c>
      <x:c r="F1028" s="972" t="s">
        <x:v>3236</x:v>
      </x:c>
      <x:c r="G1028" s="808" t="s">
        <x:v>2867</x:v>
      </x:c>
      <x:c r="H1028" s="808" t="s">
        <x:v>4292</x:v>
      </x:c>
      <x:c r="I1028" s="469" t="s">
        <x:v>5008</x:v>
      </x:c>
      <x:c r="J1028" s="809">
        <x:v>477</x:v>
      </x:c>
      <x:c r="K1028" s="554" t="s">
        <x:v>434</x:v>
      </x:c>
    </x:row>
    <x:row r="1029" spans="1:11">
      <x:c r="A1029" s="1117">
        <x:v>0.79027777777777775</x:v>
      </x:c>
      <x:c r="B1029" s="969">
        <x:v>612813</x:v>
      </x:c>
      <x:c r="C1029" s="970" t="s">
        <x:v>5507</x:v>
      </x:c>
      <x:c r="D1029" s="970" t="s">
        <x:v>7729</x:v>
      </x:c>
      <x:c r="E1029" s="970" t="s">
        <x:v>5987</x:v>
      </x:c>
      <x:c r="F1029" s="970" t="s">
        <x:v>1322</x:v>
      </x:c>
      <x:c r="G1029" s="808" t="s">
        <x:v>7321</x:v>
      </x:c>
      <x:c r="H1029" s="808" t="s">
        <x:v>8808</x:v>
      </x:c>
      <x:c r="I1029" s="469" t="s">
        <x:v>5008</x:v>
      </x:c>
      <x:c r="J1029" s="809">
        <x:v>105</x:v>
      </x:c>
      <x:c r="K1029" s="554" t="s">
        <x:v>434</x:v>
      </x:c>
    </x:row>
    <x:row r="1030" spans="1:11">
      <x:c r="A1030" s="1117">
        <x:v>0.79583333333333328</x:v>
      </x:c>
      <x:c r="B1030" s="971">
        <x:v>612814</x:v>
      </x:c>
      <x:c r="C1030" s="972" t="s">
        <x:v>5507</x:v>
      </x:c>
      <x:c r="D1030" s="972" t="s">
        <x:v>7729</x:v>
      </x:c>
      <x:c r="E1030" s="972" t="s">
        <x:v>5987</x:v>
      </x:c>
      <x:c r="F1030" s="972" t="s">
        <x:v>8068</x:v>
      </x:c>
      <x:c r="G1030" s="808" t="s">
        <x:v>7321</x:v>
      </x:c>
      <x:c r="H1030" s="808" t="s">
        <x:v>8808</x:v>
      </x:c>
      <x:c r="I1030" s="469" t="s">
        <x:v>5008</x:v>
      </x:c>
      <x:c r="J1030" s="809">
        <x:v>0</x:v>
      </x:c>
      <x:c r="K1030" s="554" t="s">
        <x:v>7766</x:v>
      </x:c>
    </x:row>
    <x:row r="1031" spans="1:11">
      <x:c r="A1031" s="1117">
        <x:v>0.79652777777777772</x:v>
      </x:c>
      <x:c r="B1031" s="969">
        <x:v>612815</x:v>
      </x:c>
      <x:c r="C1031" s="970" t="s">
        <x:v>6314</x:v>
      </x:c>
      <x:c r="D1031" s="970" t="s">
        <x:v>7729</x:v>
      </x:c>
      <x:c r="E1031" s="970" t="s">
        <x:v>433</x:v>
      </x:c>
      <x:c r="F1031" s="970" t="s">
        <x:v>6084</x:v>
      </x:c>
      <x:c r="G1031" s="808" t="s">
        <x:v>2694</x:v>
      </x:c>
      <x:c r="H1031" s="808" t="s">
        <x:v>4221</x:v>
      </x:c>
      <x:c r="I1031" s="469" t="s">
        <x:v>5008</x:v>
      </x:c>
      <x:c r="J1031" s="809">
        <x:v>567</x:v>
      </x:c>
      <x:c r="K1031" s="554" t="s">
        <x:v>434</x:v>
      </x:c>
    </x:row>
    <x:row r="1032" spans="1:11">
      <x:c r="A1032" s="1117">
        <x:v>0.8125</x:v>
      </x:c>
      <x:c r="B1032" s="971">
        <x:v>612816</x:v>
      </x:c>
      <x:c r="C1032" s="972" t="s">
        <x:v>6314</x:v>
      </x:c>
      <x:c r="D1032" s="972" t="s">
        <x:v>7751</x:v>
      </x:c>
      <x:c r="E1032" s="972" t="s">
        <x:v>2935</x:v>
      </x:c>
      <x:c r="F1032" s="972" t="s">
        <x:v>2374</x:v>
      </x:c>
      <x:c r="G1032" s="808" t="s">
        <x:v>7704</x:v>
      </x:c>
      <x:c r="H1032" s="808" t="s">
        <x:v>9132</x:v>
      </x:c>
      <x:c r="I1032" s="469" t="s">
        <x:v>5008</x:v>
      </x:c>
      <x:c r="J1032" s="809">
        <x:v>261</x:v>
      </x:c>
      <x:c r="K1032" s="554" t="s">
        <x:v>434</x:v>
      </x:c>
    </x:row>
    <x:row r="1033" spans="1:11">
      <x:c r="A1033" s="1117">
        <x:v>0.82708333333333328</x:v>
      </x:c>
      <x:c r="B1033" s="969">
        <x:v>612817</x:v>
      </x:c>
      <x:c r="C1033" s="970" t="s">
        <x:v>5507</x:v>
      </x:c>
      <x:c r="D1033" s="970" t="s">
        <x:v>7751</x:v>
      </x:c>
      <x:c r="E1033" s="970" t="s">
        <x:v>2935</x:v>
      </x:c>
      <x:c r="F1033" s="970" t="s">
        <x:v>979</x:v>
      </x:c>
      <x:c r="G1033" s="808" t="s">
        <x:v>2680</x:v>
      </x:c>
      <x:c r="H1033" s="808" t="s">
        <x:v>2032</x:v>
      </x:c>
      <x:c r="I1033" s="469" t="s">
        <x:v>5008</x:v>
      </x:c>
      <x:c r="J1033" s="809">
        <x:v>170</x:v>
      </x:c>
      <x:c r="K1033" s="554" t="s">
        <x:v>7724</x:v>
      </x:c>
    </x:row>
    <x:row r="1034" spans="1:11">
      <x:c r="A1034" s="1117">
        <x:v>0.85902777777777772</x:v>
      </x:c>
      <x:c r="B1034" s="971">
        <x:v>612818</x:v>
      </x:c>
      <x:c r="C1034" s="972" t="s">
        <x:v>6314</x:v>
      </x:c>
      <x:c r="D1034" s="972" t="s">
        <x:v>7703</x:v>
      </x:c>
      <x:c r="E1034" s="972" t="s">
        <x:v>2935</x:v>
      </x:c>
      <x:c r="F1034" s="972" t="s">
        <x:v>3222</x:v>
      </x:c>
      <x:c r="G1034" s="808" t="s">
        <x:v>6992</x:v>
      </x:c>
      <x:c r="H1034" s="808" t="s">
        <x:v>8414</x:v>
      </x:c>
      <x:c r="I1034" s="469" t="s">
        <x:v>5008</x:v>
      </x:c>
      <x:c r="J1034" s="809">
        <x:v>126</x:v>
      </x:c>
      <x:c r="K1034" s="554" t="s">
        <x:v>434</x:v>
      </x:c>
    </x:row>
    <x:row r="1035" spans="1:11">
      <x:c r="A1035" s="1117">
        <x:v>0.94236111111111109</x:v>
      </x:c>
      <x:c r="B1035" s="969">
        <x:v>612819</x:v>
      </x:c>
      <x:c r="C1035" s="970" t="s">
        <x:v>6314</x:v>
      </x:c>
      <x:c r="D1035" s="970" t="s">
        <x:v>7752</x:v>
      </x:c>
      <x:c r="E1035" s="970" t="s">
        <x:v>2935</x:v>
      </x:c>
      <x:c r="F1035" s="970" t="s">
        <x:v>7488</x:v>
      </x:c>
      <x:c r="G1035" s="808" t="s">
        <x:v>4987</x:v>
      </x:c>
      <x:c r="H1035" s="808" t="s">
        <x:v>5697</x:v>
      </x:c>
      <x:c r="I1035" s="469" t="s">
        <x:v>5008</x:v>
      </x:c>
      <x:c r="J1035" s="809">
        <x:v>800</x:v>
      </x:c>
      <x:c r="K1035" s="554" t="s">
        <x:v>434</x:v>
      </x:c>
    </x:row>
    <x:row r="1036" spans="1:11">
      <x:c r="A1036" s="1117">
        <x:v>0.95347222222222228</x:v>
      </x:c>
      <x:c r="B1036" s="971">
        <x:v>612820</x:v>
      </x:c>
      <x:c r="C1036" s="972" t="s">
        <x:v>6314</x:v>
      </x:c>
      <x:c r="D1036" s="972" t="s">
        <x:v>7729</x:v>
      </x:c>
      <x:c r="E1036" s="972" t="s">
        <x:v>4903</x:v>
      </x:c>
      <x:c r="F1036" s="972" t="s">
        <x:v>7825</x:v>
      </x:c>
      <x:c r="G1036" s="808" t="s">
        <x:v>4895</x:v>
      </x:c>
      <x:c r="H1036" s="808" t="s">
        <x:v>8328</x:v>
      </x:c>
      <x:c r="I1036" s="469" t="s">
        <x:v>5008</x:v>
      </x:c>
      <x:c r="J1036" s="809">
        <x:v>171</x:v>
      </x:c>
      <x:c r="K1036" s="554" t="s">
        <x:v>434</x:v>
      </x:c>
    </x:row>
    <x:row r="1037" spans="1:11">
      <x:c r="A1037" s="1117">
        <x:v>0.97152777777777777</x:v>
      </x:c>
      <x:c r="B1037" s="969">
        <x:v>612821</x:v>
      </x:c>
      <x:c r="C1037" s="970" t="s">
        <x:v>6314</x:v>
      </x:c>
      <x:c r="D1037" s="970" t="s">
        <x:v>7703</x:v>
      </x:c>
      <x:c r="E1037" s="970" t="s">
        <x:v>5987</x:v>
      </x:c>
      <x:c r="F1037" s="970" t="s">
        <x:v>369</x:v>
      </x:c>
      <x:c r="G1037" s="808" t="s">
        <x:v>2890</x:v>
      </x:c>
      <x:c r="H1037" s="808" t="s">
        <x:v>4188</x:v>
      </x:c>
      <x:c r="I1037" s="469" t="s">
        <x:v>5008</x:v>
      </x:c>
      <x:c r="J1037" s="809">
        <x:v>513</x:v>
      </x:c>
      <x:c r="K1037" s="554" t="s">
        <x:v>434</x:v>
      </x:c>
    </x:row>
    <x:row r="1038" spans="1:11" ht="16.75">
      <x:c r="A1038" s="1118">
        <x:v>0.98611111111111116</x:v>
      </x:c>
      <x:c r="B1038" s="1075">
        <x:v>612822</x:v>
      </x:c>
      <x:c r="C1038" s="987" t="s">
        <x:v>6314</x:v>
      </x:c>
      <x:c r="D1038" s="987" t="s">
        <x:v>7729</x:v>
      </x:c>
      <x:c r="E1038" s="987" t="s">
        <x:v>433</x:v>
      </x:c>
      <x:c r="F1038" s="987" t="s">
        <x:v>1152</x:v>
      </x:c>
      <x:c r="G1038" s="818" t="s">
        <x:v>7233</x:v>
      </x:c>
      <x:c r="H1038" s="818" t="s">
        <x:v>2082</x:v>
      </x:c>
      <x:c r="I1038" s="724" t="s">
        <x:v>5008</x:v>
      </x:c>
      <x:c r="J1038" s="819">
        <x:v>190</x:v>
      </x:c>
      <x:c r="K1038" s="556" t="s">
        <x:v>7724</x:v>
      </x:c>
    </x:row>
    <x:row r="1039" spans="1:11" ht="16.75">
      <x:c r="A1039" s="1119" t="s">
        <x:v>5460</x:v>
      </x:c>
      <x:c r="B1039" s="1070" t="s">
        <x:v>4984</x:v>
      </x:c>
      <x:c r="C1039" s="1070" t="s">
        <x:v>6314</x:v>
      </x:c>
      <x:c r="D1039" s="1070" t="s">
        <x:v>7751</x:v>
      </x:c>
      <x:c r="E1039" s="1070" t="s">
        <x:v>2935</x:v>
      </x:c>
      <x:c r="F1039" s="1070" t="s">
        <x:v>7931</x:v>
      </x:c>
      <x:c r="G1039" s="804" t="s">
        <x:v>2670</x:v>
      </x:c>
      <x:c r="H1039" s="804" t="s">
        <x:v>8417</x:v>
      </x:c>
      <x:c r="I1039" s="719" t="s">
        <x:v>2976</x:v>
      </x:c>
      <x:c r="J1039" s="805">
        <x:v>240</x:v>
      </x:c>
      <x:c r="K1039" s="551" t="s">
        <x:v>7724</x:v>
      </x:c>
    </x:row>
    <x:row r="1040" spans="1:11">
      <x:c r="A1040" s="1120">
        <x:v>0.63124999999999998</x:v>
      </x:c>
      <x:c r="B1040" s="972" t="s">
        <x:v>7228</x:v>
      </x:c>
      <x:c r="C1040" s="972" t="s">
        <x:v>5507</x:v>
      </x:c>
      <x:c r="D1040" s="972" t="s">
        <x:v>7752</x:v>
      </x:c>
      <x:c r="E1040" s="972" t="s">
        <x:v>5987</x:v>
      </x:c>
      <x:c r="F1040" s="972" t="s">
        <x:v>1660</x:v>
      </x:c>
      <x:c r="G1040" s="808" t="s">
        <x:v>7307</x:v>
      </x:c>
      <x:c r="H1040" s="808" t="s">
        <x:v>5839</x:v>
      </x:c>
      <x:c r="I1040" s="469" t="s">
        <x:v>2976</x:v>
      </x:c>
      <x:c r="J1040" s="809">
        <x:v>160</x:v>
      </x:c>
      <x:c r="K1040" s="554" t="s">
        <x:v>7724</x:v>
      </x:c>
    </x:row>
    <x:row r="1041" spans="1:11">
      <x:c r="A1041" s="1120">
        <x:v>0.6958333333333333</x:v>
      </x:c>
      <x:c r="B1041" s="970" t="s">
        <x:v>2679</x:v>
      </x:c>
      <x:c r="C1041" s="970" t="s">
        <x:v>5507</x:v>
      </x:c>
      <x:c r="D1041" s="970" t="s">
        <x:v>7751</x:v>
      </x:c>
      <x:c r="E1041" s="970" t="s">
        <x:v>5033</x:v>
      </x:c>
      <x:c r="F1041" s="970" t="s">
        <x:v>1429</x:v>
      </x:c>
      <x:c r="G1041" s="808" t="s">
        <x:v>8048</x:v>
      </x:c>
      <x:c r="H1041" s="808" t="s">
        <x:v>8197</x:v>
      </x:c>
      <x:c r="I1041" s="469" t="s">
        <x:v>2976</x:v>
      </x:c>
      <x:c r="J1041" s="809">
        <x:v>160</x:v>
      </x:c>
      <x:c r="K1041" s="554" t="s">
        <x:v>7724</x:v>
      </x:c>
    </x:row>
    <x:row r="1042" spans="1:11">
      <x:c r="A1042" s="1120">
        <x:v>0.7631944444444444</x:v>
      </x:c>
      <x:c r="B1042" s="971">
        <x:v>612826</x:v>
      </x:c>
      <x:c r="C1042" s="972" t="s">
        <x:v>6314</x:v>
      </x:c>
      <x:c r="D1042" s="972" t="s">
        <x:v>7752</x:v>
      </x:c>
      <x:c r="E1042" s="972" t="s">
        <x:v>5033</x:v>
      </x:c>
      <x:c r="F1042" s="972" t="s">
        <x:v>8074</x:v>
      </x:c>
      <x:c r="G1042" s="808" t="s">
        <x:v>6974</x:v>
      </x:c>
      <x:c r="H1042" s="808" t="s">
        <x:v>8614</x:v>
      </x:c>
      <x:c r="I1042" s="469" t="s">
        <x:v>5014</x:v>
      </x:c>
      <x:c r="J1042" s="809">
        <x:v>360</x:v>
      </x:c>
      <x:c r="K1042" s="554" t="s">
        <x:v>7724</x:v>
      </x:c>
    </x:row>
    <x:row r="1043" spans="1:11">
      <x:c r="A1043" s="1120">
        <x:v>0.82013888888888886</x:v>
      </x:c>
      <x:c r="B1043" s="969">
        <x:v>612827</x:v>
      </x:c>
      <x:c r="C1043" s="970" t="s">
        <x:v>6314</x:v>
      </x:c>
      <x:c r="D1043" s="970" t="s">
        <x:v>7751</x:v>
      </x:c>
      <x:c r="E1043" s="970" t="s">
        <x:v>5033</x:v>
      </x:c>
      <x:c r="F1043" s="970" t="s">
        <x:v>1481</x:v>
      </x:c>
      <x:c r="G1043" s="808" t="s">
        <x:v>7063</x:v>
      </x:c>
      <x:c r="H1043" s="808" t="s">
        <x:v>8795</x:v>
      </x:c>
      <x:c r="I1043" s="469" t="s">
        <x:v>5014</x:v>
      </x:c>
      <x:c r="J1043" s="809">
        <x:v>150</x:v>
      </x:c>
      <x:c r="K1043" s="554" t="s">
        <x:v>7724</x:v>
      </x:c>
    </x:row>
    <x:row r="1044" spans="1:11">
      <x:c r="A1044" s="1120">
        <x:v>0.82013888888888886</x:v>
      </x:c>
      <x:c r="B1044" s="971">
        <x:v>612798</x:v>
      </x:c>
      <x:c r="C1044" s="972" t="s">
        <x:v>6314</x:v>
      </x:c>
      <x:c r="D1044" s="972" t="s">
        <x:v>7752</x:v>
      </x:c>
      <x:c r="E1044" s="972" t="s">
        <x:v>4903</x:v>
      </x:c>
      <x:c r="F1044" s="972" t="s">
        <x:v>1107</x:v>
      </x:c>
      <x:c r="G1044" s="808" t="s">
        <x:v>7717</x:v>
      </x:c>
      <x:c r="H1044" s="808" t="s">
        <x:v>8309</x:v>
      </x:c>
      <x:c r="I1044" s="469" t="s">
        <x:v>2976</x:v>
      </x:c>
      <x:c r="J1044" s="809">
        <x:v>340</x:v>
      </x:c>
      <x:c r="K1044" s="554" t="s">
        <x:v>7724</x:v>
      </x:c>
    </x:row>
    <x:row r="1045" spans="1:12">
      <x:c r="A1045" s="1120">
        <x:v>0.85833333333333328</x:v>
      </x:c>
      <x:c r="B1045" s="970" t="s">
        <x:v>7279</x:v>
      </x:c>
      <x:c r="C1045" s="970" t="s">
        <x:v>5507</x:v>
      </x:c>
      <x:c r="D1045" s="970" t="s">
        <x:v>7703</x:v>
      </x:c>
      <x:c r="E1045" s="970" t="s">
        <x:v>2935</x:v>
      </x:c>
      <x:c r="F1045" s="970" t="s">
        <x:v>4082</x:v>
      </x:c>
      <x:c r="G1045" s="808" t="s">
        <x:v>5557</x:v>
      </x:c>
      <x:c r="H1045" s="808" t="s">
        <x:v>8462</x:v>
      </x:c>
      <x:c r="I1045" s="469" t="s">
        <x:v>2976</x:v>
      </x:c>
      <x:c r="J1045" s="809">
        <x:v>315</x:v>
      </x:c>
      <x:c r="K1045" s="554" t="s">
        <x:v>434</x:v>
      </x:c>
      <x:c r="L1045" s="965" t="s">
        <x:v>3666</x:v>
      </x:c>
    </x:row>
    <x:row r="1046" spans="1:11" s="100" customFormat="1">
      <x:c r="A1046" s="1120">
        <x:v>0.87291666666666667</x:v>
      </x:c>
      <x:c r="B1046" s="970" t="s">
        <x:v>7176</x:v>
      </x:c>
      <x:c r="C1046" s="970" t="s">
        <x:v>6314</x:v>
      </x:c>
      <x:c r="D1046" s="970" t="s">
        <x:v>7751</x:v>
      </x:c>
      <x:c r="E1046" s="970" t="s">
        <x:v>5033</x:v>
      </x:c>
      <x:c r="F1046" s="970" t="s">
        <x:v>1655</x:v>
      </x:c>
      <x:c r="G1046" s="1003" t="s">
        <x:v>7766</x:v>
      </x:c>
      <x:c r="H1046" s="1003" t="s">
        <x:v>7766</x:v>
      </x:c>
      <x:c r="I1046" s="469" t="s">
        <x:v>2976</x:v>
      </x:c>
      <x:c r="J1046" s="809">
        <x:v>270</x:v>
      </x:c>
      <x:c r="K1046" s="554" t="s">
        <x:v>7724</x:v>
      </x:c>
    </x:row>
    <x:row r="1047" spans="1:11" s="100" customFormat="1">
      <x:c r="A1047" s="1120">
        <x:v>0.87430555555555556</x:v>
      </x:c>
      <x:c r="B1047" s="972" t="s">
        <x:v>7396</x:v>
      </x:c>
      <x:c r="C1047" s="972" t="s">
        <x:v>6314</x:v>
      </x:c>
      <x:c r="D1047" s="972" t="s">
        <x:v>7751</x:v>
      </x:c>
      <x:c r="E1047" s="972" t="s">
        <x:v>5033</x:v>
      </x:c>
      <x:c r="F1047" s="972" t="s">
        <x:v>8515</x:v>
      </x:c>
      <x:c r="G1047" s="808" t="s">
        <x:v>2862</x:v>
      </x:c>
      <x:c r="H1047" s="808" t="s">
        <x:v>8766</x:v>
      </x:c>
      <x:c r="I1047" s="469" t="s">
        <x:v>2976</x:v>
      </x:c>
      <x:c r="J1047" s="809">
        <x:v>200</x:v>
      </x:c>
      <x:c r="K1047" s="554" t="s">
        <x:v>7724</x:v>
      </x:c>
    </x:row>
    <x:row r="1048" spans="1:11">
      <x:c r="A1048" s="1120">
        <x:v>0.89722222222222225</x:v>
      </x:c>
      <x:c r="B1048" s="971">
        <x:v>612832</x:v>
      </x:c>
      <x:c r="C1048" s="972" t="s">
        <x:v>6314</x:v>
      </x:c>
      <x:c r="D1048" s="972" t="s">
        <x:v>7751</x:v>
      </x:c>
      <x:c r="E1048" s="972" t="s">
        <x:v>433</x:v>
      </x:c>
      <x:c r="F1048" s="972" t="s">
        <x:v>7843</x:v>
      </x:c>
      <x:c r="G1048" s="808" t="s">
        <x:v>7219</x:v>
      </x:c>
      <x:c r="H1048" s="808" t="s">
        <x:v>8885</x:v>
      </x:c>
      <x:c r="I1048" s="469" t="s">
        <x:v>5014</x:v>
      </x:c>
      <x:c r="J1048" s="809">
        <x:v>216</x:v>
      </x:c>
      <x:c r="K1048" s="554" t="s">
        <x:v>7724</x:v>
      </x:c>
    </x:row>
    <x:row r="1049" spans="1:11">
      <x:c r="A1049" s="1120">
        <x:v>0.9194444444444444</x:v>
      </x:c>
      <x:c r="B1049" s="970" t="s">
        <x:v>3090</x:v>
      </x:c>
      <x:c r="C1049" s="970" t="s">
        <x:v>6314</x:v>
      </x:c>
      <x:c r="D1049" s="970" t="s">
        <x:v>7752</x:v>
      </x:c>
      <x:c r="E1049" s="970" t="s">
        <x:v>5033</x:v>
      </x:c>
      <x:c r="F1049" s="970" t="s">
        <x:v>441</x:v>
      </x:c>
      <x:c r="G1049" s="808" t="s">
        <x:v>3110</x:v>
      </x:c>
      <x:c r="H1049" s="808" t="s">
        <x:v>2145</x:v>
      </x:c>
      <x:c r="I1049" s="469" t="s">
        <x:v>2976</x:v>
      </x:c>
      <x:c r="J1049" s="809">
        <x:v>447</x:v>
      </x:c>
      <x:c r="K1049" s="554" t="s">
        <x:v>434</x:v>
      </x:c>
    </x:row>
    <x:row r="1050" spans="1:11" ht="16.75">
      <x:c r="A1050" s="1121">
        <x:v>0.99791666666666667</x:v>
      </x:c>
      <x:c r="B1050" s="987" t="s">
        <x:v>7061</x:v>
      </x:c>
      <x:c r="C1050" s="987" t="s">
        <x:v>5507</x:v>
      </x:c>
      <x:c r="D1050" s="987" t="s">
        <x:v>7729</x:v>
      </x:c>
      <x:c r="E1050" s="987" t="s">
        <x:v>4903</x:v>
      </x:c>
      <x:c r="F1050" s="987" t="s">
        <x:v>1647</x:v>
      </x:c>
      <x:c r="G1050" s="818" t="s">
        <x:v>7380</x:v>
      </x:c>
      <x:c r="H1050" s="818" t="s">
        <x:v>5753</x:v>
      </x:c>
      <x:c r="I1050" s="724" t="s">
        <x:v>2976</x:v>
      </x:c>
      <x:c r="J1050" s="819">
        <x:v>306</x:v>
      </x:c>
      <x:c r="K1050" s="556" t="s">
        <x:v>434</x:v>
      </x:c>
    </x:row>
    <x:row r="1051" spans="1:11" ht="16.75">
      <x:c r="A1051" s="1095" t="s">
        <x:v>3653</x:v>
      </x:c>
      <x:c r="B1051" s="1069">
        <x:v>612835</x:v>
      </x:c>
      <x:c r="C1051" s="1070" t="s">
        <x:v>6314</x:v>
      </x:c>
      <x:c r="D1051" s="1070" t="s">
        <x:v>7752</x:v>
      </x:c>
      <x:c r="E1051" s="1070" t="s">
        <x:v>2935</x:v>
      </x:c>
      <x:c r="F1051" s="1070" t="s">
        <x:v>791</x:v>
      </x:c>
      <x:c r="G1051" s="804" t="s">
        <x:v>6969</x:v>
      </x:c>
      <x:c r="H1051" s="804" t="s">
        <x:v>5776</x:v>
      </x:c>
      <x:c r="I1051" s="719" t="s">
        <x:v>5008</x:v>
      </x:c>
      <x:c r="J1051" s="805">
        <x:v>270</x:v>
      </x:c>
      <x:c r="K1051" s="551" t="s">
        <x:v>434</x:v>
      </x:c>
    </x:row>
    <x:row r="1052" spans="1:11" s="100" customFormat="1">
      <x:c r="A1052" s="1096">
        <x:v>0.58680555555555558</x:v>
      </x:c>
      <x:c r="B1052" s="969">
        <x:v>612836</x:v>
      </x:c>
      <x:c r="C1052" s="970" t="s">
        <x:v>6314</x:v>
      </x:c>
      <x:c r="D1052" s="970" t="s">
        <x:v>7751</x:v>
      </x:c>
      <x:c r="E1052" s="970" t="s">
        <x:v>2935</x:v>
      </x:c>
      <x:c r="F1052" s="970" t="s">
        <x:v>4092</x:v>
      </x:c>
      <x:c r="G1052" s="808" t="s">
        <x:v>2872</x:v>
      </x:c>
      <x:c r="H1052" s="808" t="s">
        <x:v>8573</x:v>
      </x:c>
      <x:c r="I1052" s="469" t="s">
        <x:v>5008</x:v>
      </x:c>
      <x:c r="J1052" s="809">
        <x:v>160</x:v>
      </x:c>
      <x:c r="K1052" s="554" t="s">
        <x:v>7724</x:v>
      </x:c>
    </x:row>
    <x:row r="1053" spans="1:11">
      <x:c r="A1053" s="1096">
        <x:v>0.62638888888888888</x:v>
      </x:c>
      <x:c r="B1053" s="971">
        <x:v>612837</x:v>
      </x:c>
      <x:c r="C1053" s="972" t="s">
        <x:v>6314</x:v>
      </x:c>
      <x:c r="D1053" s="972" t="s">
        <x:v>7751</x:v>
      </x:c>
      <x:c r="E1053" s="972" t="s">
        <x:v>5987</x:v>
      </x:c>
      <x:c r="F1053" s="972" t="s">
        <x:v>7820</x:v>
      </x:c>
      <x:c r="G1053" s="808" t="s">
        <x:v>7701</x:v>
      </x:c>
      <x:c r="H1053" s="808" t="s">
        <x:v>1969</x:v>
      </x:c>
      <x:c r="I1053" s="469" t="s">
        <x:v>5008</x:v>
      </x:c>
      <x:c r="J1053" s="809">
        <x:v>819</x:v>
      </x:c>
      <x:c r="K1053" s="554" t="s">
        <x:v>434</x:v>
      </x:c>
    </x:row>
    <x:row r="1054" spans="1:11">
      <x:c r="A1054" s="1096">
        <x:v>0.6333333333333333</x:v>
      </x:c>
      <x:c r="B1054" s="969">
        <x:v>612838</x:v>
      </x:c>
      <x:c r="C1054" s="970" t="s">
        <x:v>6314</x:v>
      </x:c>
      <x:c r="D1054" s="970" t="s">
        <x:v>7751</x:v>
      </x:c>
      <x:c r="E1054" s="970" t="s">
        <x:v>2935</x:v>
      </x:c>
      <x:c r="F1054" s="970" t="s">
        <x:v>1151</x:v>
      </x:c>
      <x:c r="G1054" s="808" t="s">
        <x:v>7267</x:v>
      </x:c>
      <x:c r="H1054" s="808" t="s">
        <x:v>5938</x:v>
      </x:c>
      <x:c r="I1054" s="469" t="s">
        <x:v>5008</x:v>
      </x:c>
      <x:c r="J1054" s="809">
        <x:v>150</x:v>
      </x:c>
      <x:c r="K1054" s="554" t="s">
        <x:v>7724</x:v>
      </x:c>
    </x:row>
    <x:row r="1055" spans="1:11">
      <x:c r="A1055" s="1096">
        <x:v>0.69444444444444442</x:v>
      </x:c>
      <x:c r="B1055" s="971">
        <x:v>612839</x:v>
      </x:c>
      <x:c r="C1055" s="972" t="s">
        <x:v>5507</x:v>
      </x:c>
      <x:c r="D1055" s="972" t="s">
        <x:v>7751</x:v>
      </x:c>
      <x:c r="E1055" s="972" t="s">
        <x:v>433</x:v>
      </x:c>
      <x:c r="F1055" s="972" t="s">
        <x:v>1334</x:v>
      </x:c>
      <x:c r="G1055" s="808" t="s">
        <x:v>2992</x:v>
      </x:c>
      <x:c r="H1055" s="808" t="s">
        <x:v>8646</x:v>
      </x:c>
      <x:c r="I1055" s="469" t="s">
        <x:v>5008</x:v>
      </x:c>
      <x:c r="J1055" s="809">
        <x:v>5</x:v>
      </x:c>
      <x:c r="K1055" s="554" t="s">
        <x:v>7766</x:v>
      </x:c>
    </x:row>
    <x:row r="1056" spans="1:11" ht="16.75">
      <x:c r="A1056" s="1097">
        <x:v>0.82847222222222228</x:v>
      </x:c>
      <x:c r="B1056" s="1073">
        <x:v>612840</x:v>
      </x:c>
      <x:c r="C1056" s="974" t="s">
        <x:v>6314</x:v>
      </x:c>
      <x:c r="D1056" s="974" t="s">
        <x:v>7751</x:v>
      </x:c>
      <x:c r="E1056" s="974" t="s">
        <x:v>5033</x:v>
      </x:c>
      <x:c r="F1056" s="974" t="s">
        <x:v>1336</x:v>
      </x:c>
      <x:c r="G1056" s="818" t="s">
        <x:v>6330</x:v>
      </x:c>
      <x:c r="H1056" s="818" t="s">
        <x:v>8859</x:v>
      </x:c>
      <x:c r="I1056" s="724" t="s">
        <x:v>5014</x:v>
      </x:c>
      <x:c r="J1056" s="819">
        <x:v>230</x:v>
      </x:c>
      <x:c r="K1056" s="556" t="s">
        <x:v>7724</x:v>
      </x:c>
    </x:row>
    <x:row r="1057" spans="1:11" s="100" customFormat="1" ht="16.75">
      <x:c r="A1057" s="1122" t="s">
        <x:v>6342</x:v>
      </x:c>
      <x:c r="B1057" s="1123">
        <x:v>12841</x:v>
      </x:c>
      <x:c r="C1057" s="953" t="s">
        <x:v>6314</x:v>
      </x:c>
      <x:c r="D1057" s="953" t="s">
        <x:v>7729</x:v>
      </x:c>
      <x:c r="E1057" s="953" t="s">
        <x:v>4903</x:v>
      </x:c>
      <x:c r="F1057" s="954" t="s">
        <x:v>7910</x:v>
      </x:c>
      <x:c r="G1057" s="804" t="s">
        <x:v>4453</x:v>
      </x:c>
      <x:c r="H1057" s="804" t="s">
        <x:v>4253</x:v>
      </x:c>
      <x:c r="I1057" s="719" t="s">
        <x:v>2976</x:v>
      </x:c>
      <x:c r="J1057" s="805">
        <x:v>171</x:v>
      </x:c>
      <x:c r="K1057" s="551" t="s">
        <x:v>434</x:v>
      </x:c>
    </x:row>
    <x:row r="1058" spans="1:11">
      <x:c r="A1058" s="1124">
        <x:v>0.56944444444444442</x:v>
      </x:c>
      <x:c r="B1058" s="970" t="s">
        <x:v>7469</x:v>
      </x:c>
      <x:c r="C1058" s="970" t="s">
        <x:v>6314</x:v>
      </x:c>
      <x:c r="D1058" s="970" t="s">
        <x:v>7729</x:v>
      </x:c>
      <x:c r="E1058" s="970" t="s">
        <x:v>2935</x:v>
      </x:c>
      <x:c r="F1058" s="970" t="s">
        <x:v>1659</x:v>
      </x:c>
      <x:c r="G1058" s="1003" t="s">
        <x:v>7766</x:v>
      </x:c>
      <x:c r="H1058" s="1003" t="s">
        <x:v>7766</x:v>
      </x:c>
      <x:c r="I1058" s="469" t="s">
        <x:v>2976</x:v>
      </x:c>
      <x:c r="J1058" s="809">
        <x:v>9</x:v>
      </x:c>
      <x:c r="K1058" s="554" t="s">
        <x:v>7724</x:v>
      </x:c>
    </x:row>
    <x:row r="1059" spans="1:11">
      <x:c r="A1059" s="1124">
        <x:v>0.58958333333333335</x:v>
      </x:c>
      <x:c r="B1059" s="972" t="s">
        <x:v>4996</x:v>
      </x:c>
      <x:c r="C1059" s="972" t="s">
        <x:v>5507</x:v>
      </x:c>
      <x:c r="D1059" s="972" t="s">
        <x:v>7751</x:v>
      </x:c>
      <x:c r="E1059" s="972" t="s">
        <x:v>2935</x:v>
      </x:c>
      <x:c r="F1059" s="972" t="s">
        <x:v>1327</x:v>
      </x:c>
      <x:c r="G1059" s="808" t="s">
        <x:v>5014</x:v>
      </x:c>
      <x:c r="H1059" s="808" t="s">
        <x:v>6028</x:v>
      </x:c>
      <x:c r="I1059" s="469" t="s">
        <x:v>2976</x:v>
      </x:c>
      <x:c r="J1059" s="809">
        <x:v>190</x:v>
      </x:c>
      <x:c r="K1059" s="554" t="s">
        <x:v>7724</x:v>
      </x:c>
    </x:row>
    <x:row r="1060" spans="1:11" s="100" customFormat="1">
      <x:c r="A1060" s="1124">
        <x:v>0.59097222222222223</x:v>
      </x:c>
      <x:c r="B1060" s="971">
        <x:v>612844</x:v>
      </x:c>
      <x:c r="C1060" s="972" t="s">
        <x:v>5507</x:v>
      </x:c>
      <x:c r="D1060" s="972" t="s">
        <x:v>7751</x:v>
      </x:c>
      <x:c r="E1060" s="972" t="s">
        <x:v>2935</x:v>
      </x:c>
      <x:c r="F1060" s="972" t="s">
        <x:v>1519</x:v>
      </x:c>
      <x:c r="G1060" s="808" t="s">
        <x:v>3048</x:v>
      </x:c>
      <x:c r="H1060" s="808" t="s">
        <x:v>2350</x:v>
      </x:c>
      <x:c r="I1060" s="469" t="s">
        <x:v>5014</x:v>
      </x:c>
      <x:c r="J1060" s="809">
        <x:v>180</x:v>
      </x:c>
      <x:c r="K1060" s="554" t="s">
        <x:v>7724</x:v>
      </x:c>
    </x:row>
    <x:row r="1061" spans="1:11">
      <x:c r="A1061" s="1124">
        <x:v>0.63611111111111107</x:v>
      </x:c>
      <x:c r="B1061" s="970" t="s">
        <x:v>4851</x:v>
      </x:c>
      <x:c r="C1061" s="970" t="s">
        <x:v>6314</x:v>
      </x:c>
      <x:c r="D1061" s="970" t="s">
        <x:v>7752</x:v>
      </x:c>
      <x:c r="E1061" s="970" t="s">
        <x:v>4903</x:v>
      </x:c>
      <x:c r="F1061" s="970" t="s">
        <x:v>1523</x:v>
      </x:c>
      <x:c r="G1061" s="808" t="s">
        <x:v>2998</x:v>
      </x:c>
      <x:c r="H1061" s="808" t="s">
        <x:v>2086</x:v>
      </x:c>
      <x:c r="I1061" s="469" t="s">
        <x:v>2976</x:v>
      </x:c>
      <x:c r="J1061" s="809">
        <x:v>240</x:v>
      </x:c>
      <x:c r="K1061" s="554" t="s">
        <x:v>7724</x:v>
      </x:c>
    </x:row>
    <x:row r="1062" spans="1:11">
      <x:c r="A1062" s="1124">
        <x:v>0.64027777777777772</x:v>
      </x:c>
      <x:c r="B1062" s="972" t="s">
        <x:v>7067</x:v>
      </x:c>
      <x:c r="C1062" s="972" t="s">
        <x:v>6314</x:v>
      </x:c>
      <x:c r="D1062" s="972" t="s">
        <x:v>7752</x:v>
      </x:c>
      <x:c r="E1062" s="972" t="s">
        <x:v>4903</x:v>
      </x:c>
      <x:c r="F1062" s="972" t="s">
        <x:v>1321</x:v>
      </x:c>
      <x:c r="G1062" s="808" t="s">
        <x:v>2998</x:v>
      </x:c>
      <x:c r="H1062" s="808" t="s">
        <x:v>2086</x:v>
      </x:c>
      <x:c r="I1062" s="469" t="s">
        <x:v>2976</x:v>
      </x:c>
      <x:c r="J1062" s="809">
        <x:v>160</x:v>
      </x:c>
      <x:c r="K1062" s="554" t="s">
        <x:v>7724</x:v>
      </x:c>
    </x:row>
    <x:row r="1063" spans="1:11">
      <x:c r="A1063" s="1124">
        <x:v>0.64722222222222225</x:v>
      </x:c>
      <x:c r="B1063" s="970" t="s">
        <x:v>7343</x:v>
      </x:c>
      <x:c r="C1063" s="970" t="s">
        <x:v>5507</x:v>
      </x:c>
      <x:c r="D1063" s="970" t="s">
        <x:v>7729</x:v>
      </x:c>
      <x:c r="E1063" s="970" t="s">
        <x:v>5987</x:v>
      </x:c>
      <x:c r="F1063" s="970" t="s">
        <x:v>7859</x:v>
      </x:c>
      <x:c r="G1063" s="808" t="s">
        <x:v>4868</x:v>
      </x:c>
      <x:c r="H1063" s="808" t="s">
        <x:v>4377</x:v>
      </x:c>
      <x:c r="I1063" s="469" t="s">
        <x:v>2976</x:v>
      </x:c>
      <x:c r="J1063" s="809">
        <x:v>144</x:v>
      </x:c>
      <x:c r="K1063" s="554" t="s">
        <x:v>434</x:v>
      </x:c>
    </x:row>
    <x:row r="1064" spans="1:11">
      <x:c r="A1064" s="1124">
        <x:v>0.65694444444444444</x:v>
      </x:c>
      <x:c r="B1064" s="972" t="s">
        <x:v>7189</x:v>
      </x:c>
      <x:c r="C1064" s="972" t="s">
        <x:v>6314</x:v>
      </x:c>
      <x:c r="D1064" s="972" t="s">
        <x:v>7729</x:v>
      </x:c>
      <x:c r="E1064" s="972" t="s">
        <x:v>5987</x:v>
      </x:c>
      <x:c r="F1064" s="972" t="s">
        <x:v>3233</x:v>
      </x:c>
      <x:c r="G1064" s="1003" t="s">
        <x:v>7766</x:v>
      </x:c>
      <x:c r="H1064" s="1003" t="s">
        <x:v>7766</x:v>
      </x:c>
      <x:c r="I1064" s="469" t="s">
        <x:v>2976</x:v>
      </x:c>
      <x:c r="J1064" s="809">
        <x:v>171</x:v>
      </x:c>
      <x:c r="K1064" s="554" t="s">
        <x:v>434</x:v>
      </x:c>
    </x:row>
    <x:row r="1065" spans="1:11">
      <x:c r="A1065" s="1124">
        <x:v>0.67083333333333328</x:v>
      </x:c>
      <x:c r="B1065" s="970" t="s">
        <x:v>7384</x:v>
      </x:c>
      <x:c r="C1065" s="970" t="s">
        <x:v>5507</x:v>
      </x:c>
      <x:c r="D1065" s="970" t="s">
        <x:v>7751</x:v>
      </x:c>
      <x:c r="E1065" s="970" t="s">
        <x:v>4903</x:v>
      </x:c>
      <x:c r="F1065" s="970" t="s">
        <x:v>6075</x:v>
      </x:c>
      <x:c r="G1065" s="808" t="s">
        <x:v>4900</x:v>
      </x:c>
      <x:c r="H1065" s="808" t="s">
        <x:v>5846</x:v>
      </x:c>
      <x:c r="I1065" s="469" t="s">
        <x:v>2976</x:v>
      </x:c>
      <x:c r="J1065" s="809">
        <x:v>135</x:v>
      </x:c>
      <x:c r="K1065" s="554" t="s">
        <x:v>434</x:v>
      </x:c>
    </x:row>
    <x:row r="1066" spans="1:11">
      <x:c r="A1066" s="1124">
        <x:v>0.70763888888888893</x:v>
      </x:c>
      <x:c r="B1066" s="972" t="s">
        <x:v>3040</x:v>
      </x:c>
      <x:c r="C1066" s="972" t="s">
        <x:v>6314</x:v>
      </x:c>
      <x:c r="D1066" s="972" t="s">
        <x:v>7751</x:v>
      </x:c>
      <x:c r="E1066" s="972" t="s">
        <x:v>2935</x:v>
      </x:c>
      <x:c r="F1066" s="972" t="s">
        <x:v>804</x:v>
      </x:c>
      <x:c r="G1066" s="808" t="s">
        <x:v>4872</x:v>
      </x:c>
      <x:c r="H1066" s="808" t="s">
        <x:v>5817</x:v>
      </x:c>
      <x:c r="I1066" s="469" t="s">
        <x:v>2976</x:v>
      </x:c>
      <x:c r="J1066" s="809">
        <x:v>300</x:v>
      </x:c>
      <x:c r="K1066" s="554" t="s">
        <x:v>7724</x:v>
      </x:c>
    </x:row>
    <x:row r="1067" spans="1:11">
      <x:c r="A1067" s="1124">
        <x:v>0.74305555555555558</x:v>
      </x:c>
      <x:c r="B1067" s="971">
        <x:v>612851</x:v>
      </x:c>
      <x:c r="C1067" s="972" t="s">
        <x:v>6314</x:v>
      </x:c>
      <x:c r="D1067" s="972" t="s">
        <x:v>7752</x:v>
      </x:c>
      <x:c r="E1067" s="972" t="s">
        <x:v>433</x:v>
      </x:c>
      <x:c r="F1067" s="972" t="s">
        <x:v>775</x:v>
      </x:c>
      <x:c r="G1067" s="808" t="s">
        <x:v>3121</x:v>
      </x:c>
      <x:c r="H1067" s="808" t="s">
        <x:v>4345</x:v>
      </x:c>
      <x:c r="I1067" s="469" t="s">
        <x:v>5008</x:v>
      </x:c>
      <x:c r="J1067" s="809">
        <x:v>170</x:v>
      </x:c>
      <x:c r="K1067" s="554" t="s">
        <x:v>7724</x:v>
      </x:c>
    </x:row>
    <x:row r="1068" spans="1:12">
      <x:c r="A1068" s="1124">
        <x:v>0.76249999999999996</x:v>
      </x:c>
      <x:c r="B1068" s="969">
        <x:v>612852</x:v>
      </x:c>
      <x:c r="C1068" s="970" t="s">
        <x:v>6314</x:v>
      </x:c>
      <x:c r="D1068" s="970" t="s">
        <x:v>7751</x:v>
      </x:c>
      <x:c r="E1068" s="970" t="s">
        <x:v>5987</x:v>
      </x:c>
      <x:c r="F1068" s="970" t="s">
        <x:v>3218</x:v>
      </x:c>
      <x:c r="G1068" s="808" t="s">
        <x:v>7290</x:v>
      </x:c>
      <x:c r="H1068" s="826" t="s">
        <x:v>7766</x:v>
      </x:c>
      <x:c r="I1068" s="469" t="s">
        <x:v>5008</x:v>
      </x:c>
      <x:c r="J1068" s="809">
        <x:v>340</x:v>
      </x:c>
      <x:c r="K1068" s="554" t="s">
        <x:v>7724</x:v>
      </x:c>
      <x:c r="L1068" s="965" t="s">
        <x:v>2484</x:v>
      </x:c>
    </x:row>
    <x:row r="1069" spans="1:11" s="100" customFormat="1">
      <x:c r="A1069" s="1124">
        <x:v>0.7680555555555556</x:v>
      </x:c>
      <x:c r="B1069" s="1125">
        <x:v>12853</x:v>
      </x:c>
      <x:c r="C1069" s="970"/>
      <x:c r="D1069" s="970"/>
      <x:c r="E1069" s="970"/>
      <x:c r="F1069" s="970"/>
      <x:c r="G1069" s="808" t="s">
        <x:v>8051</x:v>
      </x:c>
      <x:c r="H1069" s="808" t="s">
        <x:v>9113</x:v>
      </x:c>
      <x:c r="I1069" s="469" t="s">
        <x:v>5014</x:v>
      </x:c>
      <x:c r="J1069" s="809">
        <x:v>340</x:v>
      </x:c>
      <x:c r="K1069" s="554" t="s">
        <x:v>7724</x:v>
      </x:c>
    </x:row>
    <x:row r="1070" spans="1:11" s="100" customFormat="1">
      <x:c r="A1070" s="1124">
        <x:v>0.77083333333333337</x:v>
      </x:c>
      <x:c r="B1070" s="1125">
        <x:v>12854</x:v>
      </x:c>
      <x:c r="C1070" s="970"/>
      <x:c r="D1070" s="970"/>
      <x:c r="E1070" s="970"/>
      <x:c r="F1070" s="970"/>
      <x:c r="G1070" s="1003" t="s">
        <x:v>7766</x:v>
      </x:c>
      <x:c r="H1070" s="1003" t="s">
        <x:v>7766</x:v>
      </x:c>
      <x:c r="I1070" s="469" t="s">
        <x:v>5014</x:v>
      </x:c>
      <x:c r="J1070" s="809">
        <x:v>1180</x:v>
      </x:c>
      <x:c r="K1070" s="554" t="s">
        <x:v>7724</x:v>
      </x:c>
    </x:row>
    <x:row r="1071" spans="1:11">
      <x:c r="A1071" s="1124">
        <x:v>0.77430555555555558</x:v>
      </x:c>
      <x:c r="B1071" s="971">
        <x:v>612855</x:v>
      </x:c>
      <x:c r="C1071" s="972" t="s">
        <x:v>5507</x:v>
      </x:c>
      <x:c r="D1071" s="972" t="s">
        <x:v>7751</x:v>
      </x:c>
      <x:c r="E1071" s="972" t="s">
        <x:v>433</x:v>
      </x:c>
      <x:c r="F1071" s="972" t="s">
        <x:v>1039</x:v>
      </x:c>
      <x:c r="G1071" s="808" t="s">
        <x:v>8051</x:v>
      </x:c>
      <x:c r="H1071" s="808" t="s">
        <x:v>9113</x:v>
      </x:c>
      <x:c r="I1071" s="469" t="s">
        <x:v>5008</x:v>
      </x:c>
      <x:c r="J1071" s="809">
        <x:v>400</x:v>
      </x:c>
      <x:c r="K1071" s="554" t="s">
        <x:v>7724</x:v>
      </x:c>
    </x:row>
    <x:row r="1072" spans="1:11">
      <x:c r="A1072" s="1124">
        <x:v>0.85486111111111107</x:v>
      </x:c>
      <x:c r="B1072" s="969">
        <x:v>612856</x:v>
      </x:c>
      <x:c r="C1072" s="970" t="s">
        <x:v>6314</x:v>
      </x:c>
      <x:c r="D1072" s="970" t="s">
        <x:v>7751</x:v>
      </x:c>
      <x:c r="E1072" s="970" t="s">
        <x:v>2935</x:v>
      </x:c>
      <x:c r="F1072" s="970" t="s">
        <x:v>8080</x:v>
      </x:c>
      <x:c r="G1072" s="808" t="s">
        <x:v>6966</x:v>
      </x:c>
      <x:c r="H1072" s="808" t="s">
        <x:v>5751</x:v>
      </x:c>
      <x:c r="I1072" s="469" t="s">
        <x:v>5008</x:v>
      </x:c>
      <x:c r="J1072" s="809">
        <x:v>297</x:v>
      </x:c>
      <x:c r="K1072" s="554" t="s">
        <x:v>434</x:v>
      </x:c>
    </x:row>
    <x:row r="1073" spans="1:11">
      <x:c r="A1073" s="1124">
        <x:v>0.86388888888888893</x:v>
      </x:c>
      <x:c r="B1073" s="971">
        <x:v>612857</x:v>
      </x:c>
      <x:c r="C1073" s="972" t="s">
        <x:v>6314</x:v>
      </x:c>
      <x:c r="D1073" s="972" t="s">
        <x:v>7752</x:v>
      </x:c>
      <x:c r="E1073" s="972" t="s">
        <x:v>4903</x:v>
      </x:c>
      <x:c r="F1073" s="972" t="s">
        <x:v>1629</x:v>
      </x:c>
      <x:c r="G1073" s="808" t="s">
        <x:v>4939</x:v>
      </x:c>
      <x:c r="H1073" s="808" t="s">
        <x:v>5654</x:v>
      </x:c>
      <x:c r="I1073" s="469" t="s">
        <x:v>5008</x:v>
      </x:c>
      <x:c r="J1073" s="809">
        <x:v>198</x:v>
      </x:c>
      <x:c r="K1073" s="554" t="s">
        <x:v>434</x:v>
      </x:c>
    </x:row>
    <x:row r="1074" spans="1:11">
      <x:c r="A1074" s="1124">
        <x:v>0.87013888888888891</x:v>
      </x:c>
      <x:c r="B1074" s="969">
        <x:v>612858</x:v>
      </x:c>
      <x:c r="C1074" s="970" t="s">
        <x:v>5507</x:v>
      </x:c>
      <x:c r="D1074" s="970" t="s">
        <x:v>7751</x:v>
      </x:c>
      <x:c r="E1074" s="970" t="s">
        <x:v>4903</x:v>
      </x:c>
      <x:c r="F1074" s="970" t="s">
        <x:v>1331</x:v>
      </x:c>
      <x:c r="G1074" s="808" t="s">
        <x:v>8623</x:v>
      </x:c>
      <x:c r="H1074" s="808" t="s">
        <x:v>2040</x:v>
      </x:c>
      <x:c r="I1074" s="469" t="s">
        <x:v>5008</x:v>
      </x:c>
      <x:c r="J1074" s="809">
        <x:v>200</x:v>
      </x:c>
      <x:c r="K1074" s="554" t="s">
        <x:v>7724</x:v>
      </x:c>
    </x:row>
    <x:row r="1075" spans="1:11">
      <x:c r="A1075" s="1124">
        <x:v>0.88124999999999998</x:v>
      </x:c>
      <x:c r="B1075" s="971">
        <x:v>612859</x:v>
      </x:c>
      <x:c r="C1075" s="972" t="s">
        <x:v>6314</x:v>
      </x:c>
      <x:c r="D1075" s="972" t="s">
        <x:v>7752</x:v>
      </x:c>
      <x:c r="E1075" s="972" t="s">
        <x:v>2935</x:v>
      </x:c>
      <x:c r="F1075" s="972" t="s">
        <x:v>7888</x:v>
      </x:c>
      <x:c r="G1075" s="808" t="s">
        <x:v>2973</x:v>
      </x:c>
      <x:c r="H1075" s="808" t="s">
        <x:v>4196</x:v>
      </x:c>
      <x:c r="I1075" s="469" t="s">
        <x:v>5008</x:v>
      </x:c>
      <x:c r="J1075" s="809">
        <x:v>150</x:v>
      </x:c>
      <x:c r="K1075" s="554" t="s">
        <x:v>434</x:v>
      </x:c>
    </x:row>
    <x:row r="1076" spans="1:11">
      <x:c r="A1076" s="1124">
        <x:v>0.89236111111111116</x:v>
      </x:c>
      <x:c r="B1076" s="970" t="s">
        <x:v>2966</x:v>
      </x:c>
      <x:c r="C1076" s="970" t="s">
        <x:v>6314</x:v>
      </x:c>
      <x:c r="D1076" s="970" t="s">
        <x:v>7729</x:v>
      </x:c>
      <x:c r="E1076" s="970" t="s">
        <x:v>5033</x:v>
      </x:c>
      <x:c r="F1076" s="970" t="s">
        <x:v>8560</x:v>
      </x:c>
      <x:c r="G1076" s="808" t="s">
        <x:v>3199</x:v>
      </x:c>
      <x:c r="H1076" s="808" t="s">
        <x:v>4227</x:v>
      </x:c>
      <x:c r="I1076" s="469" t="s">
        <x:v>5014</x:v>
      </x:c>
      <x:c r="J1076" s="809">
        <x:v>330</x:v>
      </x:c>
      <x:c r="K1076" s="554" t="s">
        <x:v>7724</x:v>
      </x:c>
    </x:row>
    <x:row r="1077" spans="1:11" s="100" customFormat="1">
      <x:c r="A1077" s="1124">
        <x:v>0.90138888888888891</x:v>
      </x:c>
      <x:c r="B1077" s="1126">
        <x:v>12861</x:v>
      </x:c>
      <x:c r="C1077" s="970"/>
      <x:c r="D1077" s="970"/>
      <x:c r="E1077" s="970"/>
      <x:c r="F1077" s="970"/>
      <x:c r="G1077" s="808" t="s">
        <x:v>7158</x:v>
      </x:c>
      <x:c r="H1077" s="808" t="s">
        <x:v>6019</x:v>
      </x:c>
      <x:c r="I1077" s="469" t="s">
        <x:v>5014</x:v>
      </x:c>
      <x:c r="J1077" s="809">
        <x:v>160</x:v>
      </x:c>
      <x:c r="K1077" s="554" t="s">
        <x:v>7724</x:v>
      </x:c>
    </x:row>
    <x:row r="1078" spans="1:11" ht="16.75">
      <x:c r="A1078" s="1127">
        <x:v>0.97499999999999998</x:v>
      </x:c>
      <x:c r="B1078" s="1075">
        <x:v>612862</x:v>
      </x:c>
      <x:c r="C1078" s="987" t="s">
        <x:v>5507</x:v>
      </x:c>
      <x:c r="D1078" s="987" t="s">
        <x:v>7751</x:v>
      </x:c>
      <x:c r="E1078" s="987" t="s">
        <x:v>2935</x:v>
      </x:c>
      <x:c r="F1078" s="987" t="s">
        <x:v>2375</x:v>
      </x:c>
      <x:c r="G1078" s="818" t="s">
        <x:v>3129</x:v>
      </x:c>
      <x:c r="H1078" s="818" t="s">
        <x:v>5736</x:v>
      </x:c>
      <x:c r="I1078" s="724" t="s">
        <x:v>5008</x:v>
      </x:c>
      <x:c r="J1078" s="819">
        <x:v>319</x:v>
      </x:c>
      <x:c r="K1078" s="556" t="s">
        <x:v>434</x:v>
      </x:c>
    </x:row>
    <x:row r="1079" spans="1:11" s="100" customFormat="1" ht="16.75">
      <x:c r="A1079" s="1128" t="s">
        <x:v>571</x:v>
      </x:c>
      <x:c r="B1079" s="1123">
        <x:v>12863</x:v>
      </x:c>
      <x:c r="C1079" s="949" t="s">
        <x:v>6314</x:v>
      </x:c>
      <x:c r="D1079" s="949" t="s">
        <x:v>7729</x:v>
      </x:c>
      <x:c r="E1079" s="949" t="s">
        <x:v>2935</x:v>
      </x:c>
      <x:c r="F1079" s="950" t="s">
        <x:v>1543</x:v>
      </x:c>
      <x:c r="G1079" s="804" t="s">
        <x:v>6992</x:v>
      </x:c>
      <x:c r="H1079" s="804" t="s">
        <x:v>6048</x:v>
      </x:c>
      <x:c r="I1079" s="719" t="s">
        <x:v>2976</x:v>
      </x:c>
      <x:c r="J1079" s="805">
        <x:v>261</x:v>
      </x:c>
      <x:c r="K1079" s="551" t="s">
        <x:v>434</x:v>
      </x:c>
    </x:row>
    <x:row r="1080" spans="1:11">
      <x:c r="A1080" s="1129">
        <x:v>0.61875000000000002</x:v>
      </x:c>
      <x:c r="B1080" s="970" t="s">
        <x:v>5019</x:v>
      </x:c>
      <x:c r="C1080" s="970" t="s">
        <x:v>6314</x:v>
      </x:c>
      <x:c r="D1080" s="970" t="s">
        <x:v>7729</x:v>
      </x:c>
      <x:c r="E1080" s="970" t="s">
        <x:v>4903</x:v>
      </x:c>
      <x:c r="F1080" s="970" t="s">
        <x:v>1369</x:v>
      </x:c>
      <x:c r="G1080" s="808" t="s">
        <x:v>3123</x:v>
      </x:c>
      <x:c r="H1080" s="808" t="s">
        <x:v>8678</x:v>
      </x:c>
      <x:c r="I1080" s="469" t="s">
        <x:v>2976</x:v>
      </x:c>
      <x:c r="J1080" s="809">
        <x:v>459</x:v>
      </x:c>
      <x:c r="K1080" s="554" t="s">
        <x:v>434</x:v>
      </x:c>
    </x:row>
    <x:row r="1081" spans="1:11" s="100" customFormat="1">
      <x:c r="A1081" s="1129">
        <x:v>0.62083333333333335</x:v>
      </x:c>
      <x:c r="B1081" s="969">
        <x:v>612865</x:v>
      </x:c>
      <x:c r="C1081" s="970" t="s">
        <x:v>6314</x:v>
      </x:c>
      <x:c r="D1081" s="970" t="s">
        <x:v>7729</x:v>
      </x:c>
      <x:c r="E1081" s="970" t="s">
        <x:v>5987</x:v>
      </x:c>
      <x:c r="F1081" s="970" t="s">
        <x:v>8486</x:v>
      </x:c>
      <x:c r="G1081" s="808" t="s">
        <x:v>3114</x:v>
      </x:c>
      <x:c r="H1081" s="808" t="s">
        <x:v>8587</x:v>
      </x:c>
      <x:c r="I1081" s="469" t="s">
        <x:v>5008</x:v>
      </x:c>
      <x:c r="J1081" s="809">
        <x:v>330</x:v>
      </x:c>
      <x:c r="K1081" s="554" t="s">
        <x:v>7724</x:v>
      </x:c>
    </x:row>
    <x:row r="1082" spans="1:11">
      <x:c r="A1082" s="1129">
        <x:v>0.63263888888888886</x:v>
      </x:c>
      <x:c r="B1082" s="971">
        <x:v>612866</x:v>
      </x:c>
      <x:c r="C1082" s="972" t="s">
        <x:v>5507</x:v>
      </x:c>
      <x:c r="D1082" s="972" t="s">
        <x:v>7751</x:v>
      </x:c>
      <x:c r="E1082" s="972" t="s">
        <x:v>2935</x:v>
      </x:c>
      <x:c r="F1082" s="972" t="s">
        <x:v>1111</x:v>
      </x:c>
      <x:c r="G1082" s="808" t="s">
        <x:v>5014</x:v>
      </x:c>
      <x:c r="H1082" s="808" t="s">
        <x:v>6028</x:v>
      </x:c>
      <x:c r="I1082" s="469" t="s">
        <x:v>5008</x:v>
      </x:c>
      <x:c r="J1082" s="809">
        <x:v>234</x:v>
      </x:c>
      <x:c r="K1082" s="554" t="s">
        <x:v>434</x:v>
      </x:c>
    </x:row>
    <x:row r="1083" spans="1:11">
      <x:c r="A1083" s="1129">
        <x:v>0.67500000000000004</x:v>
      </x:c>
      <x:c r="B1083" s="969">
        <x:v>612867</x:v>
      </x:c>
      <x:c r="C1083" s="970" t="s">
        <x:v>6314</x:v>
      </x:c>
      <x:c r="D1083" s="970" t="s">
        <x:v>7751</x:v>
      </x:c>
      <x:c r="E1083" s="970" t="s">
        <x:v>5987</x:v>
      </x:c>
      <x:c r="F1083" s="970" t="s">
        <x:v>2383</x:v>
      </x:c>
      <x:c r="G1083" s="808" t="s">
        <x:v>7111</x:v>
      </x:c>
      <x:c r="H1083" s="808" t="s">
        <x:v>8878</x:v>
      </x:c>
      <x:c r="I1083" s="469" t="s">
        <x:v>5008</x:v>
      </x:c>
      <x:c r="J1083" s="809">
        <x:v>150</x:v>
      </x:c>
      <x:c r="K1083" s="554" t="s">
        <x:v>7724</x:v>
      </x:c>
    </x:row>
    <x:row r="1084" spans="1:11">
      <x:c r="A1084" s="1129">
        <x:v>0.69861111111111107</x:v>
      </x:c>
      <x:c r="B1084" s="971">
        <x:v>612868</x:v>
      </x:c>
      <x:c r="C1084" s="972" t="s">
        <x:v>6314</x:v>
      </x:c>
      <x:c r="D1084" s="972" t="s">
        <x:v>7752</x:v>
      </x:c>
      <x:c r="E1084" s="972" t="s">
        <x:v>2935</x:v>
      </x:c>
      <x:c r="F1084" s="972" t="s">
        <x:v>6066</x:v>
      </x:c>
      <x:c r="G1084" s="808" t="s">
        <x:v>7056</x:v>
      </x:c>
      <x:c r="H1084" s="808" t="s">
        <x:v>9045</x:v>
      </x:c>
      <x:c r="I1084" s="469" t="s">
        <x:v>5008</x:v>
      </x:c>
      <x:c r="J1084" s="809">
        <x:v>380</x:v>
      </x:c>
      <x:c r="K1084" s="554" t="s">
        <x:v>7724</x:v>
      </x:c>
    </x:row>
    <x:row r="1085" spans="1:11">
      <x:c r="A1085" s="1129">
        <x:v>0.71597222222222223</x:v>
      </x:c>
      <x:c r="B1085" s="969">
        <x:v>612869</x:v>
      </x:c>
      <x:c r="C1085" s="970" t="s">
        <x:v>6314</x:v>
      </x:c>
      <x:c r="D1085" s="970" t="s">
        <x:v>7751</x:v>
      </x:c>
      <x:c r="E1085" s="970" t="s">
        <x:v>5033</x:v>
      </x:c>
      <x:c r="F1085" s="970" t="s">
        <x:v>1153</x:v>
      </x:c>
      <x:c r="G1085" s="808" t="s">
        <x:v>2943</x:v>
      </x:c>
      <x:c r="H1085" s="808" t="s">
        <x:v>8847</x:v>
      </x:c>
      <x:c r="I1085" s="469" t="s">
        <x:v>5014</x:v>
      </x:c>
      <x:c r="J1085" s="809">
        <x:v>70</x:v>
      </x:c>
      <x:c r="K1085" s="554" t="s">
        <x:v>7724</x:v>
      </x:c>
    </x:row>
    <x:row r="1086" spans="1:11">
      <x:c r="A1086" s="1129">
        <x:v>0.7631944444444444</x:v>
      </x:c>
      <x:c r="B1086" s="971">
        <x:v>612870</x:v>
      </x:c>
      <x:c r="C1086" s="972" t="s">
        <x:v>6314</x:v>
      </x:c>
      <x:c r="D1086" s="972" t="s">
        <x:v>7729</x:v>
      </x:c>
      <x:c r="E1086" s="972" t="s">
        <x:v>5987</x:v>
      </x:c>
      <x:c r="F1086" s="972" t="s">
        <x:v>1066</x:v>
      </x:c>
      <x:c r="G1086" s="808" t="s">
        <x:v>613</x:v>
      </x:c>
      <x:c r="H1086" s="808" t="s">
        <x:v>8290</x:v>
      </x:c>
      <x:c r="I1086" s="469" t="s">
        <x:v>5014</x:v>
      </x:c>
      <x:c r="J1086" s="809">
        <x:v>170</x:v>
      </x:c>
      <x:c r="K1086" s="554" t="s">
        <x:v>7724</x:v>
      </x:c>
    </x:row>
    <x:row r="1087" spans="1:11">
      <x:c r="A1087" s="1129">
        <x:v>0.82013888888888886</x:v>
      </x:c>
      <x:c r="B1087" s="970" t="s">
        <x:v>7013</x:v>
      </x:c>
      <x:c r="C1087" s="970" t="s">
        <x:v>6314</x:v>
      </x:c>
      <x:c r="D1087" s="970" t="s">
        <x:v>7703</x:v>
      </x:c>
      <x:c r="E1087" s="970" t="s">
        <x:v>2935</x:v>
      </x:c>
      <x:c r="F1087" s="970" t="s">
        <x:v>4834</x:v>
      </x:c>
      <x:c r="G1087" s="808" t="s">
        <x:v>4845</x:v>
      </x:c>
      <x:c r="H1087" s="808" t="s">
        <x:v>677</x:v>
      </x:c>
      <x:c r="I1087" s="469" t="s">
        <x:v>2976</x:v>
      </x:c>
      <x:c r="J1087" s="809">
        <x:v>1000</x:v>
      </x:c>
      <x:c r="K1087" s="554" t="s">
        <x:v>434</x:v>
      </x:c>
    </x:row>
    <x:row r="1088" spans="1:11">
      <x:c r="A1088" s="1129">
        <x:v>0.84861111111111109</x:v>
      </x:c>
      <x:c r="B1088" s="971">
        <x:v>612872</x:v>
      </x:c>
      <x:c r="C1088" s="972" t="s">
        <x:v>6314</x:v>
      </x:c>
      <x:c r="D1088" s="972" t="s">
        <x:v>7751</x:v>
      </x:c>
      <x:c r="E1088" s="972" t="s">
        <x:v>2935</x:v>
      </x:c>
      <x:c r="F1088" s="972" t="s">
        <x:v>5994</x:v>
      </x:c>
      <x:c r="G1088" s="1003" t="s">
        <x:v>7766</x:v>
      </x:c>
      <x:c r="H1088" s="1003" t="s">
        <x:v>7766</x:v>
      </x:c>
      <x:c r="I1088" s="469" t="s">
        <x:v>5014</x:v>
      </x:c>
      <x:c r="J1088" s="809">
        <x:v>170</x:v>
      </x:c>
      <x:c r="K1088" s="554" t="s">
        <x:v>7724</x:v>
      </x:c>
    </x:row>
    <x:row r="1089" spans="1:11" s="100" customFormat="1">
      <x:c r="A1089" s="1129">
        <x:v>0.88611111111111107</x:v>
      </x:c>
      <x:c r="B1089" s="972" t="s">
        <x:v>2969</x:v>
      </x:c>
      <x:c r="C1089" s="972" t="s">
        <x:v>6314</x:v>
      </x:c>
      <x:c r="D1089" s="972" t="s">
        <x:v>7729</x:v>
      </x:c>
      <x:c r="E1089" s="972" t="s">
        <x:v>2935</x:v>
      </x:c>
      <x:c r="F1089" s="972" t="s">
        <x:v>1627</x:v>
      </x:c>
      <x:c r="G1089" s="808" t="s">
        <x:v>3123</x:v>
      </x:c>
      <x:c r="H1089" s="808" t="s">
        <x:v>612</x:v>
      </x:c>
      <x:c r="I1089" s="469" t="s">
        <x:v>2976</x:v>
      </x:c>
      <x:c r="J1089" s="809">
        <x:v>190</x:v>
      </x:c>
      <x:c r="K1089" s="554" t="s">
        <x:v>7724</x:v>
      </x:c>
    </x:row>
    <x:row r="1090" spans="1:11">
      <x:c r="A1090" s="1129">
        <x:v>0.89375000000000004</x:v>
      </x:c>
      <x:c r="B1090" s="969">
        <x:v>612874</x:v>
      </x:c>
      <x:c r="C1090" s="970" t="s">
        <x:v>5507</x:v>
      </x:c>
      <x:c r="D1090" s="970" t="s">
        <x:v>7752</x:v>
      </x:c>
      <x:c r="E1090" s="970" t="s">
        <x:v>2935</x:v>
      </x:c>
      <x:c r="F1090" s="970" t="s">
        <x:v>2849</x:v>
      </x:c>
      <x:c r="G1090" s="808" t="s">
        <x:v>6042</x:v>
      </x:c>
      <x:c r="H1090" s="808" t="s">
        <x:v>8653</x:v>
      </x:c>
      <x:c r="I1090" s="469" t="s">
        <x:v>7747</x:v>
      </x:c>
      <x:c r="J1090" s="809">
        <x:v>1098</x:v>
      </x:c>
      <x:c r="K1090" s="554" t="s">
        <x:v>434</x:v>
      </x:c>
    </x:row>
    <x:row r="1091" spans="1:11">
      <x:c r="A1091" s="1129">
        <x:v>0.92569444444444449</x:v>
      </x:c>
      <x:c r="B1091" s="1130">
        <x:v>12875</x:v>
      </x:c>
      <x:c r="C1091" s="953" t="s">
        <x:v>6314</x:v>
      </x:c>
      <x:c r="D1091" s="953" t="s">
        <x:v>7751</x:v>
      </x:c>
      <x:c r="E1091" s="953" t="s">
        <x:v>5033</x:v>
      </x:c>
      <x:c r="F1091" s="954" t="s">
        <x:v>1103</x:v>
      </x:c>
      <x:c r="G1091" s="808" t="s">
        <x:v>8035</x:v>
      </x:c>
      <x:c r="H1091" s="808" t="s">
        <x:v>4362</x:v>
      </x:c>
      <x:c r="I1091" s="469" t="s">
        <x:v>7747</x:v>
      </x:c>
      <x:c r="J1091" s="809">
        <x:v>675</x:v>
      </x:c>
      <x:c r="K1091" s="554" t="s">
        <x:v>434</x:v>
      </x:c>
    </x:row>
    <x:row r="1092" spans="1:11" ht="16.75">
      <x:c r="A1092" s="1131">
        <x:v>0.98263888888888884</x:v>
      </x:c>
      <x:c r="B1092" s="1073">
        <x:v>612876</x:v>
      </x:c>
      <x:c r="C1092" s="974" t="s">
        <x:v>5507</x:v>
      </x:c>
      <x:c r="D1092" s="974" t="s">
        <x:v>7752</x:v>
      </x:c>
      <x:c r="E1092" s="974" t="s">
        <x:v>2935</x:v>
      </x:c>
      <x:c r="F1092" s="974" t="s">
        <x:v>7895</x:v>
      </x:c>
      <x:c r="G1092" s="818" t="s">
        <x:v>6042</x:v>
      </x:c>
      <x:c r="H1092" s="818" t="s">
        <x:v>8653</x:v>
      </x:c>
      <x:c r="I1092" s="724" t="s">
        <x:v>5008</x:v>
      </x:c>
      <x:c r="J1092" s="819">
        <x:v>369</x:v>
      </x:c>
      <x:c r="K1092" s="556" t="s">
        <x:v>434</x:v>
      </x:c>
    </x:row>
    <x:row r="1093" spans="1:11" ht="16.75">
      <x:c r="A1093" s="1132" t="s">
        <x:v>6338</x:v>
      </x:c>
      <x:c r="B1093" s="968" t="s">
        <x:v>7171</x:v>
      </x:c>
      <x:c r="C1093" s="968" t="s">
        <x:v>6314</x:v>
      </x:c>
      <x:c r="D1093" s="968" t="s">
        <x:v>7751</x:v>
      </x:c>
      <x:c r="E1093" s="968" t="s">
        <x:v>2935</x:v>
      </x:c>
      <x:c r="F1093" s="968" t="s">
        <x:v>8517</x:v>
      </x:c>
      <x:c r="G1093" s="804" t="s">
        <x:v>4347</x:v>
      </x:c>
      <x:c r="H1093" s="804" t="s">
        <x:v>2234</x:v>
      </x:c>
      <x:c r="I1093" s="719" t="s">
        <x:v>2976</x:v>
      </x:c>
      <x:c r="J1093" s="805">
        <x:v>240</x:v>
      </x:c>
      <x:c r="K1093" s="551" t="s">
        <x:v>7724</x:v>
      </x:c>
    </x:row>
    <x:row r="1094" spans="1:11">
      <x:c r="A1094" s="1133">
        <x:v>0.51249999999999996</x:v>
      </x:c>
      <x:c r="B1094" s="970" t="s">
        <x:v>7356</x:v>
      </x:c>
      <x:c r="C1094" s="970" t="s">
        <x:v>6314</x:v>
      </x:c>
      <x:c r="D1094" s="970" t="s">
        <x:v>7703</x:v>
      </x:c>
      <x:c r="E1094" s="970" t="s">
        <x:v>2935</x:v>
      </x:c>
      <x:c r="F1094" s="970" t="s">
        <x:v>1320</x:v>
      </x:c>
      <x:c r="G1094" s="1003" t="s">
        <x:v>7766</x:v>
      </x:c>
      <x:c r="H1094" s="1003" t="s">
        <x:v>7766</x:v>
      </x:c>
      <x:c r="I1094" s="469" t="s">
        <x:v>2976</x:v>
      </x:c>
      <x:c r="J1094" s="809">
        <x:v>225</x:v>
      </x:c>
      <x:c r="K1094" s="554" t="s">
        <x:v>434</x:v>
      </x:c>
    </x:row>
    <x:row r="1095" spans="1:11" s="100" customFormat="1">
      <x:c r="A1095" s="1133">
        <x:v>0.53888888888888886</x:v>
      </x:c>
      <x:c r="B1095" s="1126">
        <x:v>12879</x:v>
      </x:c>
      <x:c r="C1095" s="1134" t="s">
        <x:v>6314</x:v>
      </x:c>
      <x:c r="D1095" s="1134" t="s">
        <x:v>7751</x:v>
      </x:c>
      <x:c r="E1095" s="1134" t="s">
        <x:v>2935</x:v>
      </x:c>
      <x:c r="F1095" s="1135" t="s">
        <x:v>5783</x:v>
      </x:c>
      <x:c r="G1095" s="808" t="s">
        <x:v>3049</x:v>
      </x:c>
      <x:c r="H1095" s="808" t="s">
        <x:v>8274</x:v>
      </x:c>
      <x:c r="I1095" s="469" t="s">
        <x:v>2976</x:v>
      </x:c>
      <x:c r="J1095" s="809">
        <x:v>160</x:v>
      </x:c>
      <x:c r="K1095" s="554" t="s">
        <x:v>7724</x:v>
      </x:c>
    </x:row>
    <x:row r="1096" spans="1:11">
      <x:c r="A1096" s="1133">
        <x:v>0.61944444444444446</x:v>
      </x:c>
      <x:c r="B1096" s="972" t="s">
        <x:v>3066</x:v>
      </x:c>
      <x:c r="C1096" s="972" t="s">
        <x:v>6314</x:v>
      </x:c>
      <x:c r="D1096" s="972" t="s">
        <x:v>7751</x:v>
      </x:c>
      <x:c r="E1096" s="972" t="s">
        <x:v>2935</x:v>
      </x:c>
      <x:c r="F1096" s="972" t="s">
        <x:v>7863</x:v>
      </x:c>
      <x:c r="G1096" s="808" t="s">
        <x:v>7420</x:v>
      </x:c>
      <x:c r="H1096" s="808" t="s">
        <x:v>4478</x:v>
      </x:c>
      <x:c r="I1096" s="469" t="s">
        <x:v>2976</x:v>
      </x:c>
      <x:c r="J1096" s="809">
        <x:v>180</x:v>
      </x:c>
      <x:c r="K1096" s="554" t="s">
        <x:v>7724</x:v>
      </x:c>
    </x:row>
    <x:row r="1097" spans="1:11">
      <x:c r="A1097" s="1133">
        <x:v>0.64027777777777772</x:v>
      </x:c>
      <x:c r="B1097" s="970" t="s">
        <x:v>4848</x:v>
      </x:c>
      <x:c r="C1097" s="970" t="s">
        <x:v>6314</x:v>
      </x:c>
      <x:c r="D1097" s="970" t="s">
        <x:v>7752</x:v>
      </x:c>
      <x:c r="E1097" s="970" t="s">
        <x:v>5033</x:v>
      </x:c>
      <x:c r="F1097" s="970" t="s">
        <x:v>3473</x:v>
      </x:c>
      <x:c r="G1097" s="808" t="s">
        <x:v>3123</x:v>
      </x:c>
      <x:c r="H1097" s="808" t="s">
        <x:v>2014</x:v>
      </x:c>
      <x:c r="I1097" s="469" t="s">
        <x:v>2976</x:v>
      </x:c>
      <x:c r="J1097" s="809">
        <x:v>225</x:v>
      </x:c>
      <x:c r="K1097" s="554" t="s">
        <x:v>434</x:v>
      </x:c>
    </x:row>
    <x:row r="1098" spans="1:11">
      <x:c r="A1098" s="1133">
        <x:v>0.64930555555555558</x:v>
      </x:c>
      <x:c r="B1098" s="972" t="s">
        <x:v>7107</x:v>
      </x:c>
      <x:c r="C1098" s="972" t="s">
        <x:v>6314</x:v>
      </x:c>
      <x:c r="D1098" s="972" t="s">
        <x:v>7729</x:v>
      </x:c>
      <x:c r="E1098" s="972" t="s">
        <x:v>5987</x:v>
      </x:c>
      <x:c r="F1098" s="972" t="s">
        <x:v>7827</x:v>
      </x:c>
      <x:c r="G1098" s="808" t="s">
        <x:v>3013</x:v>
      </x:c>
      <x:c r="H1098" s="808" t="s">
        <x:v>8773</x:v>
      </x:c>
      <x:c r="I1098" s="469" t="s">
        <x:v>2976</x:v>
      </x:c>
      <x:c r="J1098" s="809">
        <x:v>280</x:v>
      </x:c>
      <x:c r="K1098" s="554" t="s">
        <x:v>7724</x:v>
      </x:c>
    </x:row>
    <x:row r="1099" spans="1:11">
      <x:c r="A1099" s="1133">
        <x:v>0.65208333333333335</x:v>
      </x:c>
      <x:c r="B1099" s="970" t="s">
        <x:v>2988</x:v>
      </x:c>
      <x:c r="C1099" s="970" t="s">
        <x:v>6314</x:v>
      </x:c>
      <x:c r="D1099" s="970" t="s">
        <x:v>7729</x:v>
      </x:c>
      <x:c r="E1099" s="970" t="s">
        <x:v>5987</x:v>
      </x:c>
      <x:c r="F1099" s="970" t="s">
        <x:v>1332</x:v>
      </x:c>
      <x:c r="G1099" s="1003" t="s">
        <x:v>7766</x:v>
      </x:c>
      <x:c r="H1099" s="1003" t="s">
        <x:v>7766</x:v>
      </x:c>
      <x:c r="I1099" s="469" t="s">
        <x:v>2976</x:v>
      </x:c>
      <x:c r="J1099" s="809">
        <x:v>180</x:v>
      </x:c>
      <x:c r="K1099" s="554" t="s">
        <x:v>434</x:v>
      </x:c>
    </x:row>
    <x:row r="1100" spans="1:11">
      <x:c r="A1100" s="1133">
        <x:v>0.67291666666666672</x:v>
      </x:c>
      <x:c r="B1100" s="972" t="s">
        <x:v>2930</x:v>
      </x:c>
      <x:c r="C1100" s="972" t="s">
        <x:v>5507</x:v>
      </x:c>
      <x:c r="D1100" s="972" t="s">
        <x:v>7703</x:v>
      </x:c>
      <x:c r="E1100" s="972" t="s">
        <x:v>2935</x:v>
      </x:c>
      <x:c r="F1100" s="972" t="s">
        <x:v>801</x:v>
      </x:c>
      <x:c r="G1100" s="808" t="s">
        <x:v>3092</x:v>
      </x:c>
      <x:c r="H1100" s="808" t="s">
        <x:v>4094</x:v>
      </x:c>
      <x:c r="I1100" s="469" t="s">
        <x:v>2976</x:v>
      </x:c>
      <x:c r="J1100" s="809">
        <x:v>432</x:v>
      </x:c>
      <x:c r="K1100" s="554" t="s">
        <x:v>434</x:v>
      </x:c>
    </x:row>
    <x:row r="1101" spans="1:11">
      <x:c r="A1101" s="1133">
        <x:v>0.7368055555555556</x:v>
      </x:c>
      <x:c r="B1101" s="969">
        <x:v>612885</x:v>
      </x:c>
      <x:c r="C1101" s="970" t="s">
        <x:v>5507</x:v>
      </x:c>
      <x:c r="D1101" s="970" t="s">
        <x:v>7751</x:v>
      </x:c>
      <x:c r="E1101" s="970" t="s">
        <x:v>5987</x:v>
      </x:c>
      <x:c r="F1101" s="970" t="s">
        <x:v>7847</x:v>
      </x:c>
      <x:c r="G1101" s="808" t="s">
        <x:v>7425</x:v>
      </x:c>
      <x:c r="H1101" s="808" t="s">
        <x:v>6052</x:v>
      </x:c>
      <x:c r="I1101" s="469" t="s">
        <x:v>7747</x:v>
      </x:c>
      <x:c r="J1101" s="809">
        <x:v>324</x:v>
      </x:c>
      <x:c r="K1101" s="554" t="s">
        <x:v>434</x:v>
      </x:c>
    </x:row>
    <x:row r="1102" spans="1:11">
      <x:c r="A1102" s="1133">
        <x:v>0.78055555555555556</x:v>
      </x:c>
      <x:c r="B1102" s="972" t="s">
        <x:v>3104</x:v>
      </x:c>
      <x:c r="C1102" s="972" t="s">
        <x:v>6314</x:v>
      </x:c>
      <x:c r="D1102" s="972" t="s">
        <x:v>7752</x:v>
      </x:c>
      <x:c r="E1102" s="972" t="s">
        <x:v>4903</x:v>
      </x:c>
      <x:c r="F1102" s="972" t="s">
        <x:v>7891</x:v>
      </x:c>
      <x:c r="G1102" s="808" t="s">
        <x:v>8062</x:v>
      </x:c>
      <x:c r="H1102" s="808" t="s">
        <x:v>2321</x:v>
      </x:c>
      <x:c r="I1102" s="469" t="s">
        <x:v>2976</x:v>
      </x:c>
      <x:c r="J1102" s="809">
        <x:v>144</x:v>
      </x:c>
      <x:c r="K1102" s="554" t="s">
        <x:v>434</x:v>
      </x:c>
    </x:row>
    <x:row r="1103" spans="1:11">
      <x:c r="A1103" s="1133">
        <x:v>0.84444444444444444</x:v>
      </x:c>
      <x:c r="B1103" s="969">
        <x:v>612887</x:v>
      </x:c>
      <x:c r="C1103" s="970" t="s">
        <x:v>5507</x:v>
      </x:c>
      <x:c r="D1103" s="970" t="s">
        <x:v>7751</x:v>
      </x:c>
      <x:c r="E1103" s="970" t="s">
        <x:v>2935</x:v>
      </x:c>
      <x:c r="F1103" s="970" t="s">
        <x:v>8073</x:v>
      </x:c>
      <x:c r="G1103" s="808" t="s">
        <x:v>2943</x:v>
      </x:c>
      <x:c r="H1103" s="808" t="s">
        <x:v>8692</x:v>
      </x:c>
      <x:c r="I1103" s="469" t="s">
        <x:v>5008</x:v>
      </x:c>
      <x:c r="J1103" s="809">
        <x:v>340</x:v>
      </x:c>
      <x:c r="K1103" s="554" t="s">
        <x:v>7724</x:v>
      </x:c>
    </x:row>
    <x:row r="1104" spans="1:11">
      <x:c r="A1104" s="1133">
        <x:v>0.9243055555555556</x:v>
      </x:c>
      <x:c r="B1104" s="971">
        <x:v>612888</x:v>
      </x:c>
      <x:c r="C1104" s="972" t="s">
        <x:v>6314</x:v>
      </x:c>
      <x:c r="D1104" s="972" t="s">
        <x:v>7729</x:v>
      </x:c>
      <x:c r="E1104" s="972" t="s">
        <x:v>2935</x:v>
      </x:c>
      <x:c r="F1104" s="972" t="s">
        <x:v>5576</x:v>
      </x:c>
      <x:c r="G1104" s="808" t="s">
        <x:v>4941</x:v>
      </x:c>
      <x:c r="H1104" s="808" t="s">
        <x:v>8867</x:v>
      </x:c>
      <x:c r="I1104" s="469" t="s">
        <x:v>5008</x:v>
      </x:c>
      <x:c r="J1104" s="809">
        <x:v>198</x:v>
      </x:c>
      <x:c r="K1104" s="554" t="s">
        <x:v>434</x:v>
      </x:c>
    </x:row>
    <x:row r="1105" spans="1:11" ht="16.75">
      <x:c r="A1105" s="1136">
        <x:v>0.96875</x:v>
      </x:c>
      <x:c r="B1105" s="1073">
        <x:v>612889</x:v>
      </x:c>
      <x:c r="C1105" s="974" t="s">
        <x:v>6314</x:v>
      </x:c>
      <x:c r="D1105" s="974" t="s">
        <x:v>7751</x:v>
      </x:c>
      <x:c r="E1105" s="974" t="s">
        <x:v>2935</x:v>
      </x:c>
      <x:c r="F1105" s="974" t="s">
        <x:v>1087</x:v>
      </x:c>
      <x:c r="G1105" s="818" t="s">
        <x:v>4960</x:v>
      </x:c>
      <x:c r="H1105" s="818" t="s">
        <x:v>2304</x:v>
      </x:c>
      <x:c r="I1105" s="724" t="s">
        <x:v>5008</x:v>
      </x:c>
      <x:c r="J1105" s="819">
        <x:v>200</x:v>
      </x:c>
      <x:c r="K1105" s="556" t="s">
        <x:v>7724</x:v>
      </x:c>
    </x:row>
    <x:row r="1106" spans="1:11" ht="16.75">
      <x:c r="A1106" s="1137" t="s">
        <x:v>1764</x:v>
      </x:c>
      <x:c r="B1106" s="968" t="s">
        <x:v>4891</x:v>
      </x:c>
      <x:c r="C1106" s="968" t="s">
        <x:v>6314</x:v>
      </x:c>
      <x:c r="D1106" s="968" t="s">
        <x:v>7751</x:v>
      </x:c>
      <x:c r="E1106" s="968" t="s">
        <x:v>4903</x:v>
      </x:c>
      <x:c r="F1106" s="968" t="s">
        <x:v>978</x:v>
      </x:c>
      <x:c r="G1106" s="804" t="s">
        <x:v>4908</x:v>
      </x:c>
      <x:c r="H1106" s="804" t="s">
        <x:v>5798</x:v>
      </x:c>
      <x:c r="I1106" s="719" t="s">
        <x:v>2976</x:v>
      </x:c>
      <x:c r="J1106" s="805">
        <x:v>171</x:v>
      </x:c>
      <x:c r="K1106" s="551" t="s">
        <x:v>434</x:v>
      </x:c>
    </x:row>
    <x:row r="1107" spans="1:11">
      <x:c r="A1107" s="1138">
        <x:v>0.62777777777777777</x:v>
      </x:c>
      <x:c r="B1107" s="970" t="s">
        <x:v>4875</x:v>
      </x:c>
      <x:c r="C1107" s="970" t="s">
        <x:v>5507</x:v>
      </x:c>
      <x:c r="D1107" s="970" t="s">
        <x:v>7729</x:v>
      </x:c>
      <x:c r="E1107" s="970" t="s">
        <x:v>2935</x:v>
      </x:c>
      <x:c r="F1107" s="970" t="s">
        <x:v>2844</x:v>
      </x:c>
      <x:c r="G1107" s="808" t="s">
        <x:v>8006</x:v>
      </x:c>
      <x:c r="H1107" s="808" t="s">
        <x:v>2281</x:v>
      </x:c>
      <x:c r="I1107" s="469" t="s">
        <x:v>2976</x:v>
      </x:c>
      <x:c r="J1107" s="809">
        <x:v>243</x:v>
      </x:c>
      <x:c r="K1107" s="554" t="s">
        <x:v>434</x:v>
      </x:c>
    </x:row>
    <x:row r="1108" spans="1:11">
      <x:c r="A1108" s="1138">
        <x:v>0.73541666666666672</x:v>
      </x:c>
      <x:c r="B1108" s="971">
        <x:v>612892</x:v>
      </x:c>
      <x:c r="C1108" s="972" t="s">
        <x:v>6314</x:v>
      </x:c>
      <x:c r="D1108" s="972" t="s">
        <x:v>7751</x:v>
      </x:c>
      <x:c r="E1108" s="972" t="s">
        <x:v>2935</x:v>
      </x:c>
      <x:c r="F1108" s="972" t="s">
        <x:v>1059</x:v>
      </x:c>
      <x:c r="G1108" s="808" t="s">
        <x:v>6372</x:v>
      </x:c>
      <x:c r="H1108" s="808" t="s">
        <x:v>2107</x:v>
      </x:c>
      <x:c r="I1108" s="469" t="s">
        <x:v>5008</x:v>
      </x:c>
      <x:c r="J1108" s="809">
        <x:v>670</x:v>
      </x:c>
      <x:c r="K1108" s="554" t="s">
        <x:v>7724</x:v>
      </x:c>
    </x:row>
    <x:row r="1109" spans="1:11" ht="16.75">
      <x:c r="A1109" s="1139">
        <x:v>0.87777777777777777</x:v>
      </x:c>
      <x:c r="B1109" s="1073">
        <x:v>612893</x:v>
      </x:c>
      <x:c r="C1109" s="974" t="s">
        <x:v>5507</x:v>
      </x:c>
      <x:c r="D1109" s="974" t="s">
        <x:v>7751</x:v>
      </x:c>
      <x:c r="E1109" s="974" t="s">
        <x:v>2935</x:v>
      </x:c>
      <x:c r="F1109" s="974" t="s">
        <x:v>1422</x:v>
      </x:c>
      <x:c r="G1109" s="818" t="s">
        <x:v>2606</x:v>
      </x:c>
      <x:c r="H1109" s="818" t="s">
        <x:v>5876</x:v>
      </x:c>
      <x:c r="I1109" s="724" t="s">
        <x:v>7747</x:v>
      </x:c>
      <x:c r="J1109" s="819">
        <x:v>190</x:v>
      </x:c>
      <x:c r="K1109" s="556" t="s">
        <x:v>7724</x:v>
      </x:c>
    </x:row>
    <x:row r="1110" spans="1:11" ht="16.75">
      <x:c r="A1110" s="1140" t="s">
        <x:v>701</x:v>
      </x:c>
      <x:c r="B1110" s="967">
        <x:v>612894</x:v>
      </x:c>
      <x:c r="C1110" s="968" t="s">
        <x:v>6314</x:v>
      </x:c>
      <x:c r="D1110" s="968" t="s">
        <x:v>7729</x:v>
      </x:c>
      <x:c r="E1110" s="968" t="s">
        <x:v>5987</x:v>
      </x:c>
      <x:c r="F1110" s="968" t="s">
        <x:v>1324</x:v>
      </x:c>
      <x:c r="G1110" s="804" t="s">
        <x:v>7303</x:v>
      </x:c>
      <x:c r="H1110" s="804" t="s">
        <x:v>6054</x:v>
      </x:c>
      <x:c r="I1110" s="719" t="s">
        <x:v>5008</x:v>
      </x:c>
      <x:c r="J1110" s="805">
        <x:v>261</x:v>
      </x:c>
      <x:c r="K1110" s="551" t="s">
        <x:v>434</x:v>
      </x:c>
    </x:row>
    <x:row r="1111" spans="1:11">
      <x:c r="A1111" s="1141">
        <x:v>0.89652777777777781</x:v>
      </x:c>
      <x:c r="B1111" s="970" t="s">
        <x:v>3196</x:v>
      </x:c>
      <x:c r="C1111" s="970" t="s">
        <x:v>6314</x:v>
      </x:c>
      <x:c r="D1111" s="970" t="s">
        <x:v>7703</x:v>
      </x:c>
      <x:c r="E1111" s="970" t="s">
        <x:v>4903</x:v>
      </x:c>
      <x:c r="F1111" s="970" t="s">
        <x:v>769</x:v>
      </x:c>
      <x:c r="G1111" s="808" t="s">
        <x:v>2990</x:v>
      </x:c>
      <x:c r="H1111" s="808" t="s">
        <x:v>8937</x:v>
      </x:c>
      <x:c r="I1111" s="469" t="s">
        <x:v>2976</x:v>
      </x:c>
      <x:c r="J1111" s="809">
        <x:v>153</x:v>
      </x:c>
      <x:c r="K1111" s="554" t="s">
        <x:v>434</x:v>
      </x:c>
    </x:row>
    <x:row r="1112" spans="1:11">
      <x:c r="A1112" s="1141">
        <x:v>0.90277777777777779</x:v>
      </x:c>
      <x:c r="B1112" s="972" t="s">
        <x:v>2864</x:v>
      </x:c>
      <x:c r="C1112" s="972" t="s">
        <x:v>6314</x:v>
      </x:c>
      <x:c r="D1112" s="972" t="s">
        <x:v>7752</x:v>
      </x:c>
      <x:c r="E1112" s="972" t="s">
        <x:v>5033</x:v>
      </x:c>
      <x:c r="F1112" s="972" t="s">
        <x:v>1012</x:v>
      </x:c>
      <x:c r="G1112" s="1003" t="s">
        <x:v>7766</x:v>
      </x:c>
      <x:c r="H1112" s="1003" t="s">
        <x:v>7766</x:v>
      </x:c>
      <x:c r="I1112" s="469" t="s">
        <x:v>2976</x:v>
      </x:c>
      <x:c r="J1112" s="809">
        <x:v>160</x:v>
      </x:c>
      <x:c r="K1112" s="554" t="s">
        <x:v>7724</x:v>
      </x:c>
    </x:row>
    <x:row r="1113" spans="1:11" ht="16.75">
      <x:c r="A1113" s="1142">
        <x:v>0.9243055555555556</x:v>
      </x:c>
      <x:c r="B1113" s="974" t="s">
        <x:v>7407</x:v>
      </x:c>
      <x:c r="C1113" s="974" t="s">
        <x:v>6314</x:v>
      </x:c>
      <x:c r="D1113" s="974" t="s">
        <x:v>7729</x:v>
      </x:c>
      <x:c r="E1113" s="974" t="s">
        <x:v>5987</x:v>
      </x:c>
      <x:c r="F1113" s="974" t="s">
        <x:v>4084</x:v>
      </x:c>
      <x:c r="G1113" s="818" t="s">
        <x:v>7299</x:v>
      </x:c>
      <x:c r="H1113" s="818" t="s">
        <x:v>5662</x:v>
      </x:c>
      <x:c r="I1113" s="724" t="s">
        <x:v>2976</x:v>
      </x:c>
      <x:c r="J1113" s="819">
        <x:v>380</x:v>
      </x:c>
      <x:c r="K1113" s="556" t="s">
        <x:v>7724</x:v>
      </x:c>
    </x:row>
    <x:row r="1114" spans="1:12" ht="16.75">
      <x:c r="A1114" s="1089" t="s">
        <x:v>655</x:v>
      </x:c>
      <x:c r="B1114" s="1069">
        <x:v>612898</x:v>
      </x:c>
      <x:c r="C1114" s="1070" t="s">
        <x:v>5507</x:v>
      </x:c>
      <x:c r="D1114" s="1070" t="s">
        <x:v>7752</x:v>
      </x:c>
      <x:c r="E1114" s="1070" t="s">
        <x:v>2935</x:v>
      </x:c>
      <x:c r="F1114" s="1070" t="s">
        <x:v>1179</x:v>
      </x:c>
      <x:c r="G1114" s="804" t="s">
        <x:v>7181</x:v>
      </x:c>
      <x:c r="H1114" s="804" t="s">
        <x:v>5630</x:v>
      </x:c>
      <x:c r="I1114" s="719" t="s">
        <x:v>7747</x:v>
      </x:c>
      <x:c r="J1114" s="805">
        <x:v>250</x:v>
      </x:c>
      <x:c r="K1114" s="551" t="s">
        <x:v>7724</x:v>
      </x:c>
      <x:c r="L1114" s="965" t="s">
        <x:v>2454</x:v>
      </x:c>
    </x:row>
    <x:row r="1115" spans="1:11">
      <x:c r="A1115" s="1090">
        <x:v>0.74236111111111114</x:v>
      </x:c>
      <x:c r="B1115" s="970" t="s">
        <x:v>7197</x:v>
      </x:c>
      <x:c r="C1115" s="970" t="s">
        <x:v>6314</x:v>
      </x:c>
      <x:c r="D1115" s="970" t="s">
        <x:v>7751</x:v>
      </x:c>
      <x:c r="E1115" s="970" t="s">
        <x:v>5987</x:v>
      </x:c>
      <x:c r="F1115" s="970" t="s">
        <x:v>777</x:v>
      </x:c>
      <x:c r="G1115" s="808" t="s">
        <x:v>4920</x:v>
      </x:c>
      <x:c r="H1115" s="808" t="s">
        <x:v>8245</x:v>
      </x:c>
      <x:c r="I1115" s="469" t="s">
        <x:v>2976</x:v>
      </x:c>
      <x:c r="J1115" s="809">
        <x:v>170</x:v>
      </x:c>
      <x:c r="K1115" s="554" t="s">
        <x:v>7724</x:v>
      </x:c>
    </x:row>
    <x:row r="1116" spans="1:11">
      <x:c r="A1116" s="1090">
        <x:v>0.74444444444444446</x:v>
      </x:c>
      <x:c r="B1116" s="972" t="s">
        <x:v>5007</x:v>
      </x:c>
      <x:c r="C1116" s="972" t="s">
        <x:v>6314</x:v>
      </x:c>
      <x:c r="D1116" s="972" t="s">
        <x:v>7703</x:v>
      </x:c>
      <x:c r="E1116" s="972" t="s">
        <x:v>4903</x:v>
      </x:c>
      <x:c r="F1116" s="972" t="s">
        <x:v>1709</x:v>
      </x:c>
      <x:c r="G1116" s="808" t="s">
        <x:v>7305</x:v>
      </x:c>
      <x:c r="H1116" s="808" t="s">
        <x:v>2160</x:v>
      </x:c>
      <x:c r="I1116" s="469" t="s">
        <x:v>2976</x:v>
      </x:c>
      <x:c r="J1116" s="809">
        <x:v>270</x:v>
      </x:c>
      <x:c r="K1116" s="554" t="s">
        <x:v>434</x:v>
      </x:c>
    </x:row>
    <x:row r="1117" spans="1:11">
      <x:c r="A1117" s="1090">
        <x:v>0.87638888888888888</x:v>
      </x:c>
      <x:c r="B1117" s="970" t="s">
        <x:v>2685</x:v>
      </x:c>
      <x:c r="C1117" s="970" t="s">
        <x:v>6314</x:v>
      </x:c>
      <x:c r="D1117" s="970" t="s">
        <x:v>7752</x:v>
      </x:c>
      <x:c r="E1117" s="970" t="s">
        <x:v>5033</x:v>
      </x:c>
      <x:c r="F1117" s="970" t="s">
        <x:v>7893</x:v>
      </x:c>
      <x:c r="G1117" s="1003" t="s">
        <x:v>7766</x:v>
      </x:c>
      <x:c r="H1117" s="1003" t="s">
        <x:v>7766</x:v>
      </x:c>
      <x:c r="I1117" s="469" t="s">
        <x:v>2976</x:v>
      </x:c>
      <x:c r="J1117" s="809">
        <x:v>90</x:v>
      </x:c>
      <x:c r="K1117" s="554" t="s">
        <x:v>434</x:v>
      </x:c>
    </x:row>
    <x:row r="1118" spans="1:11">
      <x:c r="A1118" s="1090">
        <x:v>0.88263888888888886</x:v>
      </x:c>
      <x:c r="B1118" s="972" t="s">
        <x:v>7238</x:v>
      </x:c>
      <x:c r="C1118" s="972" t="s">
        <x:v>6314</x:v>
      </x:c>
      <x:c r="D1118" s="972" t="s">
        <x:v>7703</x:v>
      </x:c>
      <x:c r="E1118" s="972" t="s">
        <x:v>5033</x:v>
      </x:c>
      <x:c r="F1118" s="972" t="s">
        <x:v>2818</x:v>
      </x:c>
      <x:c r="G1118" s="808" t="s">
        <x:v>2989</x:v>
      </x:c>
      <x:c r="H1118" s="808" t="s">
        <x:v>6031</x:v>
      </x:c>
      <x:c r="I1118" s="469" t="s">
        <x:v>2976</x:v>
      </x:c>
      <x:c r="J1118" s="809">
        <x:v>603</x:v>
      </x:c>
      <x:c r="K1118" s="554" t="s">
        <x:v>434</x:v>
      </x:c>
    </x:row>
    <x:row r="1119" spans="1:11">
      <x:c r="A1119" s="1090">
        <x:v>0.90694444444444444</x:v>
      </x:c>
      <x:c r="B1119" s="970" t="s">
        <x:v>2913</x:v>
      </x:c>
      <x:c r="C1119" s="970" t="s">
        <x:v>6314</x:v>
      </x:c>
      <x:c r="D1119" s="970" t="s">
        <x:v>7729</x:v>
      </x:c>
      <x:c r="E1119" s="970" t="s">
        <x:v>4903</x:v>
      </x:c>
      <x:c r="F1119" s="970" t="s">
        <x:v>8512</x:v>
      </x:c>
      <x:c r="G1119" s="808" t="s">
        <x:v>7274</x:v>
      </x:c>
      <x:c r="H1119" s="808" t="s">
        <x:v>2310</x:v>
      </x:c>
      <x:c r="I1119" s="469" t="s">
        <x:v>2976</x:v>
      </x:c>
      <x:c r="J1119" s="809">
        <x:v>135</x:v>
      </x:c>
      <x:c r="K1119" s="554" t="s">
        <x:v>434</x:v>
      </x:c>
    </x:row>
    <x:row r="1120" spans="1:11">
      <x:c r="A1120" s="1090">
        <x:v>0.9243055555555556</x:v>
      </x:c>
      <x:c r="B1120" s="972" t="s">
        <x:v>5016</x:v>
      </x:c>
      <x:c r="C1120" s="972" t="s">
        <x:v>6314</x:v>
      </x:c>
      <x:c r="D1120" s="972" t="s">
        <x:v>7703</x:v>
      </x:c>
      <x:c r="E1120" s="972" t="s">
        <x:v>2935</x:v>
      </x:c>
      <x:c r="F1120" s="972" t="s">
        <x:v>2819</x:v>
      </x:c>
      <x:c r="G1120" s="808" t="s">
        <x:v>7152</x:v>
      </x:c>
      <x:c r="H1120" s="808" t="s">
        <x:v>2226</x:v>
      </x:c>
      <x:c r="I1120" s="469" t="s">
        <x:v>2976</x:v>
      </x:c>
      <x:c r="J1120" s="809">
        <x:v>120</x:v>
      </x:c>
      <x:c r="K1120" s="554" t="s">
        <x:v>7724</x:v>
      </x:c>
    </x:row>
    <x:row r="1121" spans="1:11">
      <x:c r="A1121" s="1143">
        <x:v>0.98124999999999996</x:v>
      </x:c>
      <x:c r="B1121" s="1144" t="s">
        <x:v>3019</x:v>
      </x:c>
      <x:c r="C1121" s="1144" t="s">
        <x:v>6314</x:v>
      </x:c>
      <x:c r="D1121" s="1144" t="s">
        <x:v>7752</x:v>
      </x:c>
      <x:c r="E1121" s="1144" t="s">
        <x:v>5033</x:v>
      </x:c>
      <x:c r="F1121" s="1144" t="s">
        <x:v>1080</x:v>
      </x:c>
      <x:c r="G1121" s="1145" t="s">
        <x:v>7050</x:v>
      </x:c>
      <x:c r="H1121" s="1145" t="s">
        <x:v>8966</x:v>
      </x:c>
      <x:c r="I1121" s="1492" t="s">
        <x:v>2976</x:v>
      </x:c>
      <x:c r="J1121" s="1146">
        <x:v>216</x:v>
      </x:c>
      <x:c r="K1121" s="1101" t="s">
        <x:v>434</x:v>
      </x:c>
    </x:row>
    <x:row r="1122" spans="1:11" ht="16.75">
      <x:c r="A1122" s="1095" t="s">
        <x:v>568</x:v>
      </x:c>
      <x:c r="B1122" s="967">
        <x:v>612906</x:v>
      </x:c>
      <x:c r="C1122" s="968" t="s">
        <x:v>6314</x:v>
      </x:c>
      <x:c r="D1122" s="968" t="s">
        <x:v>7752</x:v>
      </x:c>
      <x:c r="E1122" s="968" t="s">
        <x:v>4903</x:v>
      </x:c>
      <x:c r="F1122" s="968" t="s">
        <x:v>1722</x:v>
      </x:c>
      <x:c r="G1122" s="1066" t="s">
        <x:v>7766</x:v>
      </x:c>
      <x:c r="H1122" s="1066" t="s">
        <x:v>7766</x:v>
      </x:c>
      <x:c r="I1122" s="719" t="s">
        <x:v>7747</x:v>
      </x:c>
      <x:c r="J1122" s="805">
        <x:v>140</x:v>
      </x:c>
      <x:c r="K1122" s="551" t="s">
        <x:v>7724</x:v>
      </x:c>
    </x:row>
    <x:row r="1123" spans="1:11">
      <x:c r="A1123" s="1096">
        <x:v>0.58680555555555558</x:v>
      </x:c>
      <x:c r="B1123" s="969">
        <x:v>612907</x:v>
      </x:c>
      <x:c r="C1123" s="970" t="s">
        <x:v>6314</x:v>
      </x:c>
      <x:c r="D1123" s="970" t="s">
        <x:v>7751</x:v>
      </x:c>
      <x:c r="E1123" s="970" t="s">
        <x:v>2935</x:v>
      </x:c>
      <x:c r="F1123" s="970" t="s">
        <x:v>2823</x:v>
      </x:c>
      <x:c r="G1123" s="808" t="s">
        <x:v>7186</x:v>
      </x:c>
      <x:c r="H1123" s="808" t="s">
        <x:v>2105</x:v>
      </x:c>
      <x:c r="I1123" s="469" t="s">
        <x:v>7747</x:v>
      </x:c>
      <x:c r="J1123" s="809">
        <x:v>240</x:v>
      </x:c>
      <x:c r="K1123" s="554" t="s">
        <x:v>7724</x:v>
      </x:c>
    </x:row>
    <x:row r="1124" spans="1:11">
      <x:c r="A1124" s="1096">
        <x:v>0.68611111111111112</x:v>
      </x:c>
      <x:c r="B1124" s="971">
        <x:v>612908</x:v>
      </x:c>
      <x:c r="C1124" s="972" t="s">
        <x:v>6314</x:v>
      </x:c>
      <x:c r="D1124" s="972" t="s">
        <x:v>7752</x:v>
      </x:c>
      <x:c r="E1124" s="972" t="s">
        <x:v>4903</x:v>
      </x:c>
      <x:c r="F1124" s="972" t="s">
        <x:v>5573</x:v>
      </x:c>
      <x:c r="G1124" s="1003" t="s">
        <x:v>7766</x:v>
      </x:c>
      <x:c r="H1124" s="1003" t="s">
        <x:v>7766</x:v>
      </x:c>
      <x:c r="I1124" s="469" t="s">
        <x:v>7747</x:v>
      </x:c>
      <x:c r="J1124" s="809">
        <x:v>180</x:v>
      </x:c>
      <x:c r="K1124" s="554" t="s">
        <x:v>7724</x:v>
      </x:c>
    </x:row>
    <x:row r="1125" spans="1:11">
      <x:c r="A1125" s="1096">
        <x:v>0.72013888888888888</x:v>
      </x:c>
      <x:c r="B1125" s="969">
        <x:v>612909</x:v>
      </x:c>
      <x:c r="C1125" s="970" t="s">
        <x:v>6314</x:v>
      </x:c>
      <x:c r="D1125" s="970" t="s">
        <x:v>7729</x:v>
      </x:c>
      <x:c r="E1125" s="970" t="s">
        <x:v>4903</x:v>
      </x:c>
      <x:c r="F1125" s="970" t="s">
        <x:v>982</x:v>
      </x:c>
      <x:c r="G1125" s="808" t="s">
        <x:v>7286</x:v>
      </x:c>
      <x:c r="H1125" s="808" t="s">
        <x:v>9151</x:v>
      </x:c>
      <x:c r="I1125" s="469" t="s">
        <x:v>5008</x:v>
      </x:c>
      <x:c r="J1125" s="809">
        <x:v>250</x:v>
      </x:c>
      <x:c r="K1125" s="554" t="s">
        <x:v>7724</x:v>
      </x:c>
    </x:row>
    <x:row r="1126" spans="1:11">
      <x:c r="A1126" s="1096">
        <x:v>0.74444444444444446</x:v>
      </x:c>
      <x:c r="B1126" s="971">
        <x:v>612910</x:v>
      </x:c>
      <x:c r="C1126" s="972" t="s">
        <x:v>6314</x:v>
      </x:c>
      <x:c r="D1126" s="972" t="s">
        <x:v>7751</x:v>
      </x:c>
      <x:c r="E1126" s="972" t="s">
        <x:v>2935</x:v>
      </x:c>
      <x:c r="F1126" s="972" t="s">
        <x:v>419</x:v>
      </x:c>
      <x:c r="G1126" s="808" t="s">
        <x:v>7059</x:v>
      </x:c>
      <x:c r="H1126" s="808" t="s">
        <x:v>5690</x:v>
      </x:c>
      <x:c r="I1126" s="469" t="s">
        <x:v>5008</x:v>
      </x:c>
      <x:c r="J1126" s="809">
        <x:v>200</x:v>
      </x:c>
      <x:c r="K1126" s="554" t="s">
        <x:v>7724</x:v>
      </x:c>
    </x:row>
    <x:row r="1127" spans="1:12">
      <x:c r="A1127" s="1096">
        <x:v>0.79166666666666663</x:v>
      </x:c>
      <x:c r="B1127" s="969">
        <x:v>612911</x:v>
      </x:c>
      <x:c r="C1127" s="970" t="s">
        <x:v>5507</x:v>
      </x:c>
      <x:c r="D1127" s="970" t="s">
        <x:v>7751</x:v>
      </x:c>
      <x:c r="E1127" s="970" t="s">
        <x:v>5987</x:v>
      </x:c>
      <x:c r="F1127" s="970" t="s">
        <x:v>984</x:v>
      </x:c>
      <x:c r="G1127" s="808" t="s">
        <x:v>638</x:v>
      </x:c>
      <x:c r="H1127" s="808" t="s">
        <x:v>4331</x:v>
      </x:c>
      <x:c r="I1127" s="469" t="s">
        <x:v>5008</x:v>
      </x:c>
      <x:c r="J1127" s="809">
        <x:v>780</x:v>
      </x:c>
      <x:c r="K1127" s="554" t="s">
        <x:v>7724</x:v>
      </x:c>
      <x:c r="L1127" s="965" t="s">
        <x:v>7959</x:v>
      </x:c>
    </x:row>
    <x:row r="1128" spans="1:12">
      <x:c r="A1128" s="1096">
        <x:v>0.79791666666666672</x:v>
      </x:c>
      <x:c r="B1128" s="971">
        <x:v>612912</x:v>
      </x:c>
      <x:c r="C1128" s="972" t="s">
        <x:v>5507</x:v>
      </x:c>
      <x:c r="D1128" s="972" t="s">
        <x:v>7751</x:v>
      </x:c>
      <x:c r="E1128" s="972" t="s">
        <x:v>5987</x:v>
      </x:c>
      <x:c r="F1128" s="972" t="s">
        <x:v>2830</x:v>
      </x:c>
      <x:c r="G1128" s="808" t="s">
        <x:v>638</x:v>
      </x:c>
      <x:c r="H1128" s="808" t="s">
        <x:v>4331</x:v>
      </x:c>
      <x:c r="I1128" s="469" t="s">
        <x:v>5008</x:v>
      </x:c>
      <x:c r="J1128" s="809">
        <x:v>200</x:v>
      </x:c>
      <x:c r="K1128" s="554" t="s">
        <x:v>7724</x:v>
      </x:c>
      <x:c r="L1128" s="965" t="s">
        <x:v>7959</x:v>
      </x:c>
    </x:row>
    <x:row r="1129" spans="1:11">
      <x:c r="A1129" s="1096">
        <x:v>0.8881944444444444</x:v>
      </x:c>
      <x:c r="B1129" s="969">
        <x:v>612913</x:v>
      </x:c>
      <x:c r="C1129" s="970" t="s">
        <x:v>6314</x:v>
      </x:c>
      <x:c r="D1129" s="970" t="s">
        <x:v>7751</x:v>
      </x:c>
      <x:c r="E1129" s="970" t="s">
        <x:v>5987</x:v>
      </x:c>
      <x:c r="F1129" s="970" t="s">
        <x:v>8065</x:v>
      </x:c>
      <x:c r="G1129" s="808" t="s">
        <x:v>4933</x:v>
      </x:c>
      <x:c r="H1129" s="808" t="s">
        <x:v>2284</x:v>
      </x:c>
      <x:c r="I1129" s="469" t="s">
        <x:v>5008</x:v>
      </x:c>
      <x:c r="J1129" s="809">
        <x:v>250</x:v>
      </x:c>
      <x:c r="K1129" s="554" t="s">
        <x:v>7724</x:v>
      </x:c>
    </x:row>
    <x:row r="1130" spans="1:11">
      <x:c r="A1130" s="1096">
        <x:v>0.89513888888888893</x:v>
      </x:c>
      <x:c r="B1130" s="971">
        <x:v>612914</x:v>
      </x:c>
      <x:c r="C1130" s="972" t="s">
        <x:v>6314</x:v>
      </x:c>
      <x:c r="D1130" s="972" t="s">
        <x:v>7729</x:v>
      </x:c>
      <x:c r="E1130" s="972" t="s">
        <x:v>2935</x:v>
      </x:c>
      <x:c r="F1130" s="972" t="s">
        <x:v>8078</x:v>
      </x:c>
      <x:c r="G1130" s="808" t="s">
        <x:v>2958</x:v>
      </x:c>
      <x:c r="H1130" s="808" t="s">
        <x:v>9032</x:v>
      </x:c>
      <x:c r="I1130" s="469" t="s">
        <x:v>5008</x:v>
      </x:c>
      <x:c r="J1130" s="809">
        <x:v>160</x:v>
      </x:c>
      <x:c r="K1130" s="554" t="s">
        <x:v>7724</x:v>
      </x:c>
    </x:row>
    <x:row r="1131" spans="1:11" ht="16.75">
      <x:c r="A1131" s="1097">
        <x:v>0.90138888888888891</x:v>
      </x:c>
      <x:c r="B1131" s="1073">
        <x:v>612915</x:v>
      </x:c>
      <x:c r="C1131" s="974" t="s">
        <x:v>5507</x:v>
      </x:c>
      <x:c r="D1131" s="974" t="s">
        <x:v>7751</x:v>
      </x:c>
      <x:c r="E1131" s="974" t="s">
        <x:v>2935</x:v>
      </x:c>
      <x:c r="F1131" s="974" t="s">
        <x:v>424</x:v>
      </x:c>
      <x:c r="G1131" s="818" t="s">
        <x:v>3028</x:v>
      </x:c>
      <x:c r="H1131" s="818" t="s">
        <x:v>4141</x:v>
      </x:c>
      <x:c r="I1131" s="724" t="s">
        <x:v>5008</x:v>
      </x:c>
      <x:c r="J1131" s="819">
        <x:v>450</x:v>
      </x:c>
      <x:c r="K1131" s="556" t="s">
        <x:v>434</x:v>
      </x:c>
    </x:row>
    <x:row r="1132" spans="1:11" ht="16.75">
      <x:c r="A1132" s="966" t="s">
        <x:v>1746</x:v>
      </x:c>
      <x:c r="B1132" s="967">
        <x:v>612916</x:v>
      </x:c>
      <x:c r="C1132" s="968" t="s">
        <x:v>6314</x:v>
      </x:c>
      <x:c r="D1132" s="968" t="s">
        <x:v>7751</x:v>
      </x:c>
      <x:c r="E1132" s="968" t="s">
        <x:v>2935</x:v>
      </x:c>
      <x:c r="F1132" s="968" t="s">
        <x:v>1460</x:v>
      </x:c>
      <x:c r="G1132" s="804" t="s">
        <x:v>7425</x:v>
      </x:c>
      <x:c r="H1132" s="804" t="s">
        <x:v>2038</x:v>
      </x:c>
      <x:c r="I1132" s="719" t="s">
        <x:v>7747</x:v>
      </x:c>
      <x:c r="J1132" s="805">
        <x:v>180</x:v>
      </x:c>
      <x:c r="K1132" s="551" t="s">
        <x:v>7724</x:v>
      </x:c>
    </x:row>
    <x:row r="1133" spans="1:11" s="100" customFormat="1">
      <x:c r="A1133" s="810">
        <x:v>0.61041666666666672</x:v>
      </x:c>
      <x:c r="B1133" s="971">
        <x:v>612917</x:v>
      </x:c>
      <x:c r="C1133" s="972" t="s">
        <x:v>6314</x:v>
      </x:c>
      <x:c r="D1133" s="972" t="s">
        <x:v>7751</x:v>
      </x:c>
      <x:c r="E1133" s="972" t="s">
        <x:v>5987</x:v>
      </x:c>
      <x:c r="F1133" s="972" t="s">
        <x:v>1244</x:v>
      </x:c>
      <x:c r="G1133" s="1003" t="s">
        <x:v>7766</x:v>
      </x:c>
      <x:c r="H1133" s="1003" t="s">
        <x:v>7766</x:v>
      </x:c>
      <x:c r="I1133" s="469" t="s">
        <x:v>7747</x:v>
      </x:c>
      <x:c r="J1133" s="809">
        <x:v>140</x:v>
      </x:c>
      <x:c r="K1133" s="554" t="s">
        <x:v>7724</x:v>
      </x:c>
    </x:row>
    <x:row r="1134" spans="1:11">
      <x:c r="A1134" s="806">
        <x:v>0.61388888888888893</x:v>
      </x:c>
      <x:c r="B1134" s="969">
        <x:v>612918</x:v>
      </x:c>
      <x:c r="C1134" s="970" t="s">
        <x:v>5507</x:v>
      </x:c>
      <x:c r="D1134" s="970" t="s">
        <x:v>7751</x:v>
      </x:c>
      <x:c r="E1134" s="970" t="s">
        <x:v>5987</x:v>
      </x:c>
      <x:c r="F1134" s="970" t="s">
        <x:v>1120</x:v>
      </x:c>
      <x:c r="G1134" s="808" t="s">
        <x:v>7047</x:v>
      </x:c>
      <x:c r="H1134" s="808" t="s">
        <x:v>4263</x:v>
      </x:c>
      <x:c r="I1134" s="469" t="s">
        <x:v>5008</x:v>
      </x:c>
      <x:c r="J1134" s="809">
        <x:v>360</x:v>
      </x:c>
      <x:c r="K1134" s="554" t="s">
        <x:v>7724</x:v>
      </x:c>
    </x:row>
    <x:row r="1135" spans="1:12">
      <x:c r="A1135" s="806">
        <x:v>0.62708333333333333</x:v>
      </x:c>
      <x:c r="B1135" s="969">
        <x:v>612919</x:v>
      </x:c>
      <x:c r="C1135" s="970" t="s">
        <x:v>6314</x:v>
      </x:c>
      <x:c r="D1135" s="970" t="s">
        <x:v>7751</x:v>
      </x:c>
      <x:c r="E1135" s="970" t="s">
        <x:v>5033</x:v>
      </x:c>
      <x:c r="F1135" s="970" t="s">
        <x:v>1626</x:v>
      </x:c>
      <x:c r="G1135" s="808" t="s">
        <x:v>3169</x:v>
      </x:c>
      <x:c r="H1135" s="808" t="s">
        <x:v>5949</x:v>
      </x:c>
      <x:c r="I1135" s="469" t="s">
        <x:v>7747</x:v>
      </x:c>
      <x:c r="J1135" s="809">
        <x:v>160</x:v>
      </x:c>
      <x:c r="K1135" s="554" t="s">
        <x:v>7724</x:v>
      </x:c>
      <x:c r="L1135" s="965" t="s">
        <x:v>3936</x:v>
      </x:c>
    </x:row>
    <x:row r="1136" spans="1:11">
      <x:c r="A1136" s="810">
        <x:v>0.65902777777777777</x:v>
      </x:c>
      <x:c r="B1136" s="971">
        <x:v>612920</x:v>
      </x:c>
      <x:c r="C1136" s="972" t="s">
        <x:v>6314</x:v>
      </x:c>
      <x:c r="D1136" s="972" t="s">
        <x:v>7751</x:v>
      </x:c>
      <x:c r="E1136" s="972" t="s">
        <x:v>4903</x:v>
      </x:c>
      <x:c r="F1136" s="972" t="s">
        <x:v>1527</x:v>
      </x:c>
      <x:c r="G1136" s="808" t="s">
        <x:v>8010</x:v>
      </x:c>
      <x:c r="H1136" s="808" t="s">
        <x:v>8420</x:v>
      </x:c>
      <x:c r="I1136" s="469" t="s">
        <x:v>7747</x:v>
      </x:c>
      <x:c r="J1136" s="809">
        <x:v>130</x:v>
      </x:c>
      <x:c r="K1136" s="554" t="s">
        <x:v>7724</x:v>
      </x:c>
    </x:row>
    <x:row r="1137" spans="1:11">
      <x:c r="A1137" s="806">
        <x:v>0.69097222222222221</x:v>
      </x:c>
      <x:c r="B1137" s="969">
        <x:v>612921</x:v>
      </x:c>
      <x:c r="C1137" s="970" t="s">
        <x:v>6314</x:v>
      </x:c>
      <x:c r="D1137" s="970" t="s">
        <x:v>7751</x:v>
      </x:c>
      <x:c r="E1137" s="970" t="s">
        <x:v>2935</x:v>
      </x:c>
      <x:c r="F1137" s="970" t="s">
        <x:v>8492</x:v>
      </x:c>
      <x:c r="G1137" s="808" t="s">
        <x:v>6992</x:v>
      </x:c>
      <x:c r="H1137" s="808" t="s">
        <x:v>4468</x:v>
      </x:c>
      <x:c r="I1137" s="469" t="s">
        <x:v>5008</x:v>
      </x:c>
      <x:c r="J1137" s="809">
        <x:v>170</x:v>
      </x:c>
      <x:c r="K1137" s="554" t="s">
        <x:v>7724</x:v>
      </x:c>
    </x:row>
    <x:row r="1138" spans="1:11">
      <x:c r="A1138" s="810">
        <x:v>0.82430555555555551</x:v>
      </x:c>
      <x:c r="B1138" s="972" t="s">
        <x:v>7984</x:v>
      </x:c>
      <x:c r="C1138" s="972" t="s">
        <x:v>6314</x:v>
      </x:c>
      <x:c r="D1138" s="972" t="s">
        <x:v>7751</x:v>
      </x:c>
      <x:c r="E1138" s="972" t="s">
        <x:v>2935</x:v>
      </x:c>
      <x:c r="F1138" s="972" t="s">
        <x:v>1414</x:v>
      </x:c>
      <x:c r="G1138" s="808" t="s">
        <x:v>4907</x:v>
      </x:c>
      <x:c r="H1138" s="808" t="s">
        <x:v>8990</x:v>
      </x:c>
      <x:c r="I1138" s="469" t="s">
        <x:v>2976</x:v>
      </x:c>
      <x:c r="J1138" s="809">
        <x:v>126</x:v>
      </x:c>
      <x:c r="K1138" s="554" t="s">
        <x:v>434</x:v>
      </x:c>
    </x:row>
    <x:row r="1139" spans="1:11">
      <x:c r="A1139" s="806">
        <x:v>0.86597222222222225</x:v>
      </x:c>
      <x:c r="B1139" s="970" t="s">
        <x:v>2667</x:v>
      </x:c>
      <x:c r="C1139" s="970" t="s">
        <x:v>5507</x:v>
      </x:c>
      <x:c r="D1139" s="970" t="s">
        <x:v>7729</x:v>
      </x:c>
      <x:c r="E1139" s="970" t="s">
        <x:v>2935</x:v>
      </x:c>
      <x:c r="F1139" s="970" t="s">
        <x:v>392</x:v>
      </x:c>
      <x:c r="G1139" s="808" t="s">
        <x:v>4918</x:v>
      </x:c>
      <x:c r="H1139" s="808" t="s">
        <x:v>2118</x:v>
      </x:c>
      <x:c r="I1139" s="469" t="s">
        <x:v>2976</x:v>
      </x:c>
      <x:c r="J1139" s="809">
        <x:v>414</x:v>
      </x:c>
      <x:c r="K1139" s="554" t="s">
        <x:v>434</x:v>
      </x:c>
    </x:row>
    <x:row r="1140" spans="1:11">
      <x:c r="A1140" s="810">
        <x:v>0.9194444444444444</x:v>
      </x:c>
      <x:c r="B1140" s="972" t="s">
        <x:v>4989</x:v>
      </x:c>
      <x:c r="C1140" s="972" t="s">
        <x:v>6314</x:v>
      </x:c>
      <x:c r="D1140" s="972" t="s">
        <x:v>7751</x:v>
      </x:c>
      <x:c r="E1140" s="972" t="s">
        <x:v>5033</x:v>
      </x:c>
      <x:c r="F1140" s="972" t="s">
        <x:v>8547</x:v>
      </x:c>
      <x:c r="G1140" s="808" t="s">
        <x:v>3203</x:v>
      </x:c>
      <x:c r="H1140" s="808" t="s">
        <x:v>8171</x:v>
      </x:c>
      <x:c r="I1140" s="469" t="s">
        <x:v>2976</x:v>
      </x:c>
      <x:c r="J1140" s="809">
        <x:v>180</x:v>
      </x:c>
      <x:c r="K1140" s="554" t="s">
        <x:v>7724</x:v>
      </x:c>
    </x:row>
    <x:row r="1141" spans="1:11">
      <x:c r="A1141" s="806">
        <x:v>0.96875</x:v>
      </x:c>
      <x:c r="B1141" s="970" t="s">
        <x:v>6979</x:v>
      </x:c>
      <x:c r="C1141" s="970" t="s">
        <x:v>6314</x:v>
      </x:c>
      <x:c r="D1141" s="970" t="s">
        <x:v>7752</x:v>
      </x:c>
      <x:c r="E1141" s="970" t="s">
        <x:v>2935</x:v>
      </x:c>
      <x:c r="F1141" s="970" t="s">
        <x:v>5618</x:v>
      </x:c>
      <x:c r="G1141" s="1003" t="s">
        <x:v>7766</x:v>
      </x:c>
      <x:c r="H1141" s="1003" t="s">
        <x:v>7766</x:v>
      </x:c>
      <x:c r="I1141" s="469" t="s">
        <x:v>2976</x:v>
      </x:c>
      <x:c r="J1141" s="809">
        <x:v>620</x:v>
      </x:c>
      <x:c r="K1141" s="554" t="s">
        <x:v>7724</x:v>
      </x:c>
    </x:row>
    <x:row r="1142" spans="1:11" ht="16.75">
      <x:c r="A1142" s="1147">
        <x:v>0.97222222222222221</x:v>
      </x:c>
      <x:c r="B1142" s="1148">
        <x:v>12926</x:v>
      </x:c>
      <x:c r="C1142" s="949" t="s">
        <x:v>6314</x:v>
      </x:c>
      <x:c r="D1142" s="949" t="s">
        <x:v>7752</x:v>
      </x:c>
      <x:c r="E1142" s="949" t="s">
        <x:v>2935</x:v>
      </x:c>
      <x:c r="F1142" s="950" t="s">
        <x:v>8488</x:v>
      </x:c>
      <x:c r="G1142" s="1063" t="s">
        <x:v>7766</x:v>
      </x:c>
      <x:c r="H1142" s="1063" t="s">
        <x:v>7766</x:v>
      </x:c>
      <x:c r="I1142" s="724" t="s">
        <x:v>2976</x:v>
      </x:c>
      <x:c r="J1142" s="819">
        <x:v>290</x:v>
      </x:c>
      <x:c r="K1142" s="556" t="s">
        <x:v>7724</x:v>
      </x:c>
    </x:row>
    <x:row r="1143" spans="1:12" ht="16.75">
      <x:c r="A1143" s="966" t="s">
        <x:v>616</x:v>
      </x:c>
      <x:c r="B1143" s="967">
        <x:v>612927</x:v>
      </x:c>
      <x:c r="C1143" s="968" t="s">
        <x:v>6314</x:v>
      </x:c>
      <x:c r="D1143" s="968" t="s">
        <x:v>7751</x:v>
      </x:c>
      <x:c r="E1143" s="968" t="s">
        <x:v>2935</x:v>
      </x:c>
      <x:c r="F1143" s="968" t="s">
        <x:v>7912</x:v>
      </x:c>
      <x:c r="G1143" s="804" t="s">
        <x:v>3188</x:v>
      </x:c>
      <x:c r="H1143" s="804" t="s">
        <x:v>2142</x:v>
      </x:c>
      <x:c r="I1143" s="719" t="s">
        <x:v>5008</x:v>
      </x:c>
      <x:c r="J1143" s="805">
        <x:v>120</x:v>
      </x:c>
      <x:c r="K1143" s="551" t="s">
        <x:v>7724</x:v>
      </x:c>
      <x:c r="L1143" s="965" t="s">
        <x:v>7917</x:v>
      </x:c>
    </x:row>
    <x:row r="1144" spans="1:11">
      <x:c r="A1144" s="810">
        <x:v>0.76388888888888884</x:v>
      </x:c>
      <x:c r="B1144" s="972" t="s">
        <x:v>6972</x:v>
      </x:c>
      <x:c r="C1144" s="972" t="s">
        <x:v>6314</x:v>
      </x:c>
      <x:c r="D1144" s="972" t="s">
        <x:v>7752</x:v>
      </x:c>
      <x:c r="E1144" s="972" t="s">
        <x:v>2935</x:v>
      </x:c>
      <x:c r="F1144" s="972" t="s">
        <x:v>987</x:v>
      </x:c>
      <x:c r="G1144" s="1003" t="s">
        <x:v>7766</x:v>
      </x:c>
      <x:c r="H1144" s="1003" t="s">
        <x:v>7766</x:v>
      </x:c>
      <x:c r="I1144" s="469" t="s">
        <x:v>2976</x:v>
      </x:c>
      <x:c r="J1144" s="809">
        <x:v>234</x:v>
      </x:c>
      <x:c r="K1144" s="554" t="s">
        <x:v>434</x:v>
      </x:c>
    </x:row>
    <x:row r="1145" spans="1:11">
      <x:c r="A1145" s="806">
        <x:v>0.78402777777777777</x:v>
      </x:c>
      <x:c r="B1145" s="970" t="s">
        <x:v>4860</x:v>
      </x:c>
      <x:c r="C1145" s="970" t="s">
        <x:v>6314</x:v>
      </x:c>
      <x:c r="D1145" s="970" t="s">
        <x:v>7752</x:v>
      </x:c>
      <x:c r="E1145" s="970" t="s">
        <x:v>5033</x:v>
      </x:c>
      <x:c r="F1145" s="970" t="s">
        <x:v>1666</x:v>
      </x:c>
      <x:c r="G1145" s="808" t="s">
        <x:v>2996</x:v>
      </x:c>
      <x:c r="H1145" s="808" t="s">
        <x:v>2073</x:v>
      </x:c>
      <x:c r="I1145" s="469" t="s">
        <x:v>2976</x:v>
      </x:c>
      <x:c r="J1145" s="809">
        <x:v>150</x:v>
      </x:c>
      <x:c r="K1145" s="554" t="s">
        <x:v>7724</x:v>
      </x:c>
    </x:row>
    <x:row r="1146" spans="1:11">
      <x:c r="A1146" s="810">
        <x:v>0.79861111111111116</x:v>
      </x:c>
      <x:c r="B1146" s="971">
        <x:v>612930</x:v>
      </x:c>
      <x:c r="C1146" s="972" t="s">
        <x:v>5507</x:v>
      </x:c>
      <x:c r="D1146" s="972" t="s">
        <x:v>7751</x:v>
      </x:c>
      <x:c r="E1146" s="972" t="s">
        <x:v>2935</x:v>
      </x:c>
      <x:c r="F1146" s="972" t="s">
        <x:v>1181</x:v>
      </x:c>
      <x:c r="G1146" s="808" t="s">
        <x:v>7420</x:v>
      </x:c>
      <x:c r="H1146" s="808" t="s">
        <x:v>8252</x:v>
      </x:c>
      <x:c r="I1146" s="469" t="s">
        <x:v>7747</x:v>
      </x:c>
      <x:c r="J1146" s="809">
        <x:v>150</x:v>
      </x:c>
      <x:c r="K1146" s="554" t="s">
        <x:v>7724</x:v>
      </x:c>
    </x:row>
    <x:row r="1147" spans="1:11">
      <x:c r="A1147" s="806">
        <x:v>0.80555555555555558</x:v>
      </x:c>
      <x:c r="B1147" s="969">
        <x:v>612931</x:v>
      </x:c>
      <x:c r="C1147" s="970" t="s">
        <x:v>6314</x:v>
      </x:c>
      <x:c r="D1147" s="970" t="s">
        <x:v>7703</x:v>
      </x:c>
      <x:c r="E1147" s="970" t="s">
        <x:v>2935</x:v>
      </x:c>
      <x:c r="F1147" s="970" t="s">
        <x:v>1254</x:v>
      </x:c>
      <x:c r="G1147" s="808" t="s">
        <x:v>3164</x:v>
      </x:c>
      <x:c r="H1147" s="808" t="s">
        <x:v>8909</x:v>
      </x:c>
      <x:c r="I1147" s="469" t="s">
        <x:v>7747</x:v>
      </x:c>
      <x:c r="J1147" s="809">
        <x:v>160</x:v>
      </x:c>
      <x:c r="K1147" s="554" t="s">
        <x:v>7724</x:v>
      </x:c>
    </x:row>
    <x:row r="1148" spans="1:11">
      <x:c r="A1148" s="810">
        <x:v>0.80763888888888891</x:v>
      </x:c>
      <x:c r="B1148" s="971">
        <x:v>612932</x:v>
      </x:c>
      <x:c r="C1148" s="972" t="s">
        <x:v>6314</x:v>
      </x:c>
      <x:c r="D1148" s="972" t="s">
        <x:v>7703</x:v>
      </x:c>
      <x:c r="E1148" s="972" t="s">
        <x:v>2935</x:v>
      </x:c>
      <x:c r="F1148" s="972" t="s">
        <x:v>7934</x:v>
      </x:c>
      <x:c r="G1148" s="1003" t="s">
        <x:v>7766</x:v>
      </x:c>
      <x:c r="H1148" s="1003" t="s">
        <x:v>7766</x:v>
      </x:c>
      <x:c r="I1148" s="469" t="s">
        <x:v>7747</x:v>
      </x:c>
      <x:c r="J1148" s="809">
        <x:v>160</x:v>
      </x:c>
      <x:c r="K1148" s="554" t="s">
        <x:v>7724</x:v>
      </x:c>
    </x:row>
    <x:row r="1149" spans="1:11">
      <x:c r="A1149" s="806">
        <x:v>0.86736111111111114</x:v>
      </x:c>
      <x:c r="B1149" s="970" t="s">
        <x:v>4943</x:v>
      </x:c>
      <x:c r="C1149" s="970" t="s">
        <x:v>6314</x:v>
      </x:c>
      <x:c r="D1149" s="970" t="s">
        <x:v>7752</x:v>
      </x:c>
      <x:c r="E1149" s="970" t="s">
        <x:v>2935</x:v>
      </x:c>
      <x:c r="F1149" s="970" t="s">
        <x:v>7849</x:v>
      </x:c>
      <x:c r="G1149" s="1003" t="s">
        <x:v>7766</x:v>
      </x:c>
      <x:c r="H1149" s="1003" t="s">
        <x:v>7766</x:v>
      </x:c>
      <x:c r="I1149" s="469" t="s">
        <x:v>2976</x:v>
      </x:c>
      <x:c r="J1149" s="809">
        <x:v>140</x:v>
      </x:c>
      <x:c r="K1149" s="554" t="s">
        <x:v>7724</x:v>
      </x:c>
    </x:row>
    <x:row r="1150" spans="1:11" ht="16.75">
      <x:c r="A1150" s="986">
        <x:v>0.93333333333333335</x:v>
      </x:c>
      <x:c r="B1150" s="987" t="s">
        <x:v>3152</x:v>
      </x:c>
      <x:c r="C1150" s="987" t="s">
        <x:v>6314</x:v>
      </x:c>
      <x:c r="D1150" s="987" t="s">
        <x:v>7729</x:v>
      </x:c>
      <x:c r="E1150" s="987" t="s">
        <x:v>433</x:v>
      </x:c>
      <x:c r="F1150" s="987" t="s">
        <x:v>1520</x:v>
      </x:c>
      <x:c r="G1150" s="818" t="s">
        <x:v>2874</x:v>
      </x:c>
      <x:c r="H1150" s="818" t="s">
        <x:v>4234</x:v>
      </x:c>
      <x:c r="I1150" s="724" t="s">
        <x:v>2976</x:v>
      </x:c>
      <x:c r="J1150" s="819">
        <x:v>230</x:v>
      </x:c>
      <x:c r="K1150" s="556" t="s">
        <x:v>7724</x:v>
      </x:c>
    </x:row>
    <x:row r="1151" spans="1:11" ht="16.75">
      <x:c r="A1151" s="1068" t="s">
        <x:v>641</x:v>
      </x:c>
      <x:c r="B1151" s="1069">
        <x:v>612935</x:v>
      </x:c>
      <x:c r="C1151" s="1070" t="s">
        <x:v>5507</x:v>
      </x:c>
      <x:c r="D1151" s="1070" t="s">
        <x:v>7729</x:v>
      </x:c>
      <x:c r="E1151" s="1070" t="s">
        <x:v>5987</x:v>
      </x:c>
      <x:c r="F1151" s="1070" t="s">
        <x:v>1365</x:v>
      </x:c>
      <x:c r="G1151" s="804" t="s">
        <x:v>7417</x:v>
      </x:c>
      <x:c r="H1151" s="804" t="s">
        <x:v>8687</x:v>
      </x:c>
      <x:c r="I1151" s="719" t="s">
        <x:v>7747</x:v>
      </x:c>
      <x:c r="J1151" s="805">
        <x:v>150</x:v>
      </x:c>
      <x:c r="K1151" s="551" t="s">
        <x:v>7724</x:v>
      </x:c>
    </x:row>
    <x:row r="1152" spans="1:11">
      <x:c r="A1152" s="810">
        <x:v>0.56944444444444442</x:v>
      </x:c>
      <x:c r="B1152" s="971">
        <x:v>612936</x:v>
      </x:c>
      <x:c r="C1152" s="972" t="s">
        <x:v>5507</x:v>
      </x:c>
      <x:c r="D1152" s="972" t="s">
        <x:v>7751</x:v>
      </x:c>
      <x:c r="E1152" s="972" t="s">
        <x:v>5987</x:v>
      </x:c>
      <x:c r="F1152" s="972" t="s">
        <x:v>5596</x:v>
      </x:c>
      <x:c r="G1152" s="808" t="s">
        <x:v>3170</x:v>
      </x:c>
      <x:c r="H1152" s="808" t="s">
        <x:v>8916</x:v>
      </x:c>
      <x:c r="I1152" s="469" t="s">
        <x:v>7747</x:v>
      </x:c>
      <x:c r="J1152" s="809">
        <x:v>150</x:v>
      </x:c>
      <x:c r="K1152" s="554" t="s">
        <x:v>7724</x:v>
      </x:c>
    </x:row>
    <x:row r="1153" spans="1:11">
      <x:c r="A1153" s="806">
        <x:v>0.61388888888888893</x:v>
      </x:c>
      <x:c r="B1153" s="970" t="s">
        <x:v>4857</x:v>
      </x:c>
      <x:c r="C1153" s="970" t="s">
        <x:v>6314</x:v>
      </x:c>
      <x:c r="D1153" s="970" t="s">
        <x:v>7729</x:v>
      </x:c>
      <x:c r="E1153" s="970" t="s">
        <x:v>5987</x:v>
      </x:c>
      <x:c r="F1153" s="970" t="s">
        <x:v>8762</x:v>
      </x:c>
      <x:c r="G1153" s="1003" t="s">
        <x:v>7766</x:v>
      </x:c>
      <x:c r="H1153" s="1003" t="s">
        <x:v>7766</x:v>
      </x:c>
      <x:c r="I1153" s="469" t="s">
        <x:v>2976</x:v>
      </x:c>
      <x:c r="J1153" s="809">
        <x:v>120</x:v>
      </x:c>
      <x:c r="K1153" s="554" t="s">
        <x:v>7724</x:v>
      </x:c>
    </x:row>
    <x:row r="1154" spans="1:11">
      <x:c r="A1154" s="810">
        <x:v>0.67500000000000004</x:v>
      </x:c>
      <x:c r="B1154" s="971">
        <x:v>612938</x:v>
      </x:c>
      <x:c r="C1154" s="972" t="s">
        <x:v>5507</x:v>
      </x:c>
      <x:c r="D1154" s="972" t="s">
        <x:v>7703</x:v>
      </x:c>
      <x:c r="E1154" s="972" t="s">
        <x:v>5033</x:v>
      </x:c>
      <x:c r="F1154" s="972" t="s">
        <x:v>1458</x:v>
      </x:c>
      <x:c r="G1154" s="808" t="s">
        <x:v>2943</x:v>
      </x:c>
      <x:c r="H1154" s="808" t="s">
        <x:v>4259</x:v>
      </x:c>
      <x:c r="I1154" s="469" t="s">
        <x:v>7747</x:v>
      </x:c>
      <x:c r="J1154" s="809">
        <x:v>190</x:v>
      </x:c>
      <x:c r="K1154" s="554" t="s">
        <x:v>7724</x:v>
      </x:c>
    </x:row>
    <x:row r="1155" spans="1:11">
      <x:c r="A1155" s="806">
        <x:v>0.72986111111111107</x:v>
      </x:c>
      <x:c r="B1155" s="969">
        <x:v>612929</x:v>
      </x:c>
      <x:c r="C1155" s="970" t="s">
        <x:v>5507</x:v>
      </x:c>
      <x:c r="D1155" s="970" t="s">
        <x:v>7729</x:v>
      </x:c>
      <x:c r="E1155" s="970" t="s">
        <x:v>2935</x:v>
      </x:c>
      <x:c r="F1155" s="970" t="s">
        <x:v>1621</x:v>
      </x:c>
      <x:c r="G1155" s="808" t="s">
        <x:v>4995</x:v>
      </x:c>
      <x:c r="H1155" s="808" t="s">
        <x:v>8931</x:v>
      </x:c>
      <x:c r="I1155" s="469" t="s">
        <x:v>5008</x:v>
      </x:c>
      <x:c r="J1155" s="809">
        <x:v>378</x:v>
      </x:c>
      <x:c r="K1155" s="554" t="s">
        <x:v>434</x:v>
      </x:c>
    </x:row>
    <x:row r="1156" spans="1:11">
      <x:c r="A1156" s="810">
        <x:v>0.7368055555555556</x:v>
      </x:c>
      <x:c r="B1156" s="972" t="s">
        <x:v>7014</x:v>
      </x:c>
      <x:c r="C1156" s="972" t="s">
        <x:v>5507</x:v>
      </x:c>
      <x:c r="D1156" s="972" t="s">
        <x:v>7752</x:v>
      </x:c>
      <x:c r="E1156" s="972" t="s">
        <x:v>5033</x:v>
      </x:c>
      <x:c r="F1156" s="972" t="s">
        <x:v>5591</x:v>
      </x:c>
      <x:c r="G1156" s="808" t="s">
        <x:v>7099</x:v>
      </x:c>
      <x:c r="H1156" s="808" t="s">
        <x:v>5997</x:v>
      </x:c>
      <x:c r="I1156" s="469" t="s">
        <x:v>5014</x:v>
      </x:c>
      <x:c r="J1156" s="809">
        <x:v>522</x:v>
      </x:c>
      <x:c r="K1156" s="554" t="s">
        <x:v>434</x:v>
      </x:c>
    </x:row>
    <x:row r="1157" spans="1:11" s="100" customFormat="1">
      <x:c r="A1157" s="810">
        <x:v>0.75138888888888888</x:v>
      </x:c>
      <x:c r="B1157" s="1149">
        <x:v>12941</x:v>
      </x:c>
      <x:c r="C1157" s="970" t="s">
        <x:v>6314</x:v>
      </x:c>
      <x:c r="D1157" s="970" t="s">
        <x:v>7703</x:v>
      </x:c>
      <x:c r="E1157" s="970" t="s">
        <x:v>2935</x:v>
      </x:c>
      <x:c r="F1157" s="970" t="s">
        <x:v>1532</x:v>
      </x:c>
      <x:c r="G1157" s="1003" t="s">
        <x:v>7766</x:v>
      </x:c>
      <x:c r="H1157" s="1003" t="s">
        <x:v>7766</x:v>
      </x:c>
      <x:c r="I1157" s="469" t="s">
        <x:v>2976</x:v>
      </x:c>
      <x:c r="J1157" s="809">
        <x:v>171</x:v>
      </x:c>
      <x:c r="K1157" s="554" t="s">
        <x:v>434</x:v>
      </x:c>
    </x:row>
    <x:row r="1158" spans="1:11">
      <x:c r="A1158" s="806">
        <x:v>0.81805555555555554</x:v>
      </x:c>
      <x:c r="B1158" s="969">
        <x:v>612942</x:v>
      </x:c>
      <x:c r="C1158" s="970" t="s">
        <x:v>6314</x:v>
      </x:c>
      <x:c r="D1158" s="970" t="s">
        <x:v>7752</x:v>
      </x:c>
      <x:c r="E1158" s="970" t="s">
        <x:v>4903</x:v>
      </x:c>
      <x:c r="F1158" s="970" t="s">
        <x:v>1161</x:v>
      </x:c>
      <x:c r="G1158" s="1003" t="s">
        <x:v>7766</x:v>
      </x:c>
      <x:c r="H1158" s="1003" t="s">
        <x:v>7766</x:v>
      </x:c>
      <x:c r="I1158" s="469" t="s">
        <x:v>5008</x:v>
      </x:c>
      <x:c r="J1158" s="809">
        <x:v>234</x:v>
      </x:c>
      <x:c r="K1158" s="554" t="s">
        <x:v>7724</x:v>
      </x:c>
    </x:row>
    <x:row r="1159" spans="1:11">
      <x:c r="A1159" s="810">
        <x:v>0.83402777777777781</x:v>
      </x:c>
      <x:c r="B1159" s="971">
        <x:v>612943</x:v>
      </x:c>
      <x:c r="C1159" s="972" t="s">
        <x:v>5507</x:v>
      </x:c>
      <x:c r="D1159" s="972" t="s">
        <x:v>7752</x:v>
      </x:c>
      <x:c r="E1159" s="972" t="s">
        <x:v>2935</x:v>
      </x:c>
      <x:c r="F1159" s="972" t="s">
        <x:v>5601</x:v>
      </x:c>
      <x:c r="G1159" s="808" t="s">
        <x:v>5036</x:v>
      </x:c>
      <x:c r="H1159" s="808" t="s">
        <x:v>1991</x:v>
      </x:c>
      <x:c r="I1159" s="469" t="s">
        <x:v>7747</x:v>
      </x:c>
      <x:c r="J1159" s="809">
        <x:v>160</x:v>
      </x:c>
      <x:c r="K1159" s="554" t="s">
        <x:v>7724</x:v>
      </x:c>
    </x:row>
    <x:row r="1160" spans="1:11">
      <x:c r="A1160" s="806">
        <x:v>0.84166666666666667</x:v>
      </x:c>
      <x:c r="B1160" s="970" t="s">
        <x:v>8039</x:v>
      </x:c>
      <x:c r="C1160" s="970" t="s">
        <x:v>6314</x:v>
      </x:c>
      <x:c r="D1160" s="970" t="s">
        <x:v>7752</x:v>
      </x:c>
      <x:c r="E1160" s="970" t="s">
        <x:v>2935</x:v>
      </x:c>
      <x:c r="F1160" s="970" t="s">
        <x:v>798</x:v>
      </x:c>
      <x:c r="G1160" s="1003" t="s">
        <x:v>7766</x:v>
      </x:c>
      <x:c r="H1160" s="1003" t="s">
        <x:v>7766</x:v>
      </x:c>
      <x:c r="I1160" s="469" t="s">
        <x:v>2976</x:v>
      </x:c>
      <x:c r="J1160" s="809">
        <x:v>225</x:v>
      </x:c>
      <x:c r="K1160" s="554" t="s">
        <x:v>7724</x:v>
      </x:c>
    </x:row>
    <x:row r="1161" spans="1:11" ht="16.75">
      <x:c r="A1161" s="986">
        <x:v>0.96944444444444444</x:v>
      </x:c>
      <x:c r="B1161" s="987" t="s">
        <x:v>6993</x:v>
      </x:c>
      <x:c r="C1161" s="987" t="s">
        <x:v>6314</x:v>
      </x:c>
      <x:c r="D1161" s="987" t="s">
        <x:v>7729</x:v>
      </x:c>
      <x:c r="E1161" s="987" t="s">
        <x:v>2935</x:v>
      </x:c>
      <x:c r="F1161" s="987" t="s">
        <x:v>3243</x:v>
      </x:c>
      <x:c r="G1161" s="818" t="s">
        <x:v>3062</x:v>
      </x:c>
      <x:c r="H1161" s="818" t="s">
        <x:v>2240</x:v>
      </x:c>
      <x:c r="I1161" s="724" t="s">
        <x:v>2976</x:v>
      </x:c>
      <x:c r="J1161" s="819">
        <x:v>1290</x:v>
      </x:c>
      <x:c r="K1161" s="556" t="s">
        <x:v>7724</x:v>
      </x:c>
    </x:row>
    <x:row r="1162" spans="1:11" ht="16.75">
      <x:c r="A1162" s="966" t="s">
        <x:v>6354</x:v>
      </x:c>
      <x:c r="B1162" s="968" t="s">
        <x:v>3122</x:v>
      </x:c>
      <x:c r="C1162" s="968" t="s">
        <x:v>6314</x:v>
      </x:c>
      <x:c r="D1162" s="968" t="s">
        <x:v>7752</x:v>
      </x:c>
      <x:c r="E1162" s="968" t="s">
        <x:v>4903</x:v>
      </x:c>
      <x:c r="F1162" s="968" t="s">
        <x:v>418</x:v>
      </x:c>
      <x:c r="G1162" s="804" t="s">
        <x:v>2320</x:v>
      </x:c>
      <x:c r="H1162" s="804" t="s">
        <x:v>5770</x:v>
      </x:c>
      <x:c r="I1162" s="719" t="s">
        <x:v>2976</x:v>
      </x:c>
      <x:c r="J1162" s="805">
        <x:v>340</x:v>
      </x:c>
      <x:c r="K1162" s="551" t="s">
        <x:v>7724</x:v>
      </x:c>
    </x:row>
    <x:row r="1163" spans="1:11">
      <x:c r="A1163" s="806">
        <x:v>0.54374999999999996</x:v>
      </x:c>
      <x:c r="B1163" s="970" t="s">
        <x:v>7376</x:v>
      </x:c>
      <x:c r="C1163" s="970" t="s">
        <x:v>5507</x:v>
      </x:c>
      <x:c r="D1163" s="970" t="s">
        <x:v>7752</x:v>
      </x:c>
      <x:c r="E1163" s="970" t="s">
        <x:v>4903</x:v>
      </x:c>
      <x:c r="F1163" s="970" t="s">
        <x:v>7860</x:v>
      </x:c>
      <x:c r="G1163" s="808" t="s">
        <x:v>4105</x:v>
      </x:c>
      <x:c r="H1163" s="808" t="s">
        <x:v>5699</x:v>
      </x:c>
      <x:c r="I1163" s="469" t="s">
        <x:v>2976</x:v>
      </x:c>
      <x:c r="J1163" s="809">
        <x:v>465</x:v>
      </x:c>
      <x:c r="K1163" s="554" t="s">
        <x:v>434</x:v>
      </x:c>
    </x:row>
    <x:row r="1164" spans="1:11">
      <x:c r="A1164" s="810">
        <x:v>0.72222222222222221</x:v>
      </x:c>
      <x:c r="B1164" s="971">
        <x:v>612948</x:v>
      </x:c>
      <x:c r="C1164" s="972" t="s">
        <x:v>6314</x:v>
      </x:c>
      <x:c r="D1164" s="972" t="s">
        <x:v>7751</x:v>
      </x:c>
      <x:c r="E1164" s="972" t="s">
        <x:v>2935</x:v>
      </x:c>
      <x:c r="F1164" s="972" t="s">
        <x:v>4842</x:v>
      </x:c>
      <x:c r="G1164" s="808" t="s">
        <x:v>2862</x:v>
      </x:c>
      <x:c r="H1164" s="808" t="s">
        <x:v>4236</x:v>
      </x:c>
      <x:c r="I1164" s="469" t="s">
        <x:v>5008</x:v>
      </x:c>
      <x:c r="J1164" s="809">
        <x:v>190</x:v>
      </x:c>
      <x:c r="K1164" s="554" t="s">
        <x:v>7724</x:v>
      </x:c>
    </x:row>
    <x:row r="1165" spans="1:11">
      <x:c r="A1165" s="806">
        <x:v>0.77013888888888893</x:v>
      </x:c>
      <x:c r="B1165" s="969">
        <x:v>612949</x:v>
      </x:c>
      <x:c r="C1165" s="970" t="s">
        <x:v>6314</x:v>
      </x:c>
      <x:c r="D1165" s="970" t="s">
        <x:v>7751</x:v>
      </x:c>
      <x:c r="E1165" s="970" t="s">
        <x:v>2935</x:v>
      </x:c>
      <x:c r="F1165" s="970" t="s">
        <x:v>20</x:v>
      </x:c>
      <x:c r="G1165" s="808" t="s">
        <x:v>7287</x:v>
      </x:c>
      <x:c r="H1165" s="808" t="s">
        <x:v>2291</x:v>
      </x:c>
      <x:c r="I1165" s="469" t="s">
        <x:v>7747</x:v>
      </x:c>
      <x:c r="J1165" s="809">
        <x:v>95</x:v>
      </x:c>
      <x:c r="K1165" s="554" t="s">
        <x:v>7724</x:v>
      </x:c>
    </x:row>
    <x:row r="1166" spans="1:11">
      <x:c r="A1166" s="810">
        <x:v>0.78333333333333333</x:v>
      </x:c>
      <x:c r="B1166" s="971">
        <x:v>612950</x:v>
      </x:c>
      <x:c r="C1166" s="972" t="s">
        <x:v>5507</x:v>
      </x:c>
      <x:c r="D1166" s="972" t="s">
        <x:v>7752</x:v>
      </x:c>
      <x:c r="E1166" s="972" t="s">
        <x:v>2935</x:v>
      </x:c>
      <x:c r="F1166" s="972" t="s">
        <x:v>1654</x:v>
      </x:c>
      <x:c r="G1166" s="808" t="s">
        <x:v>8024</x:v>
      </x:c>
      <x:c r="H1166" s="808" t="s">
        <x:v>1956</x:v>
      </x:c>
      <x:c r="I1166" s="469" t="s">
        <x:v>5008</x:v>
      </x:c>
      <x:c r="J1166" s="809">
        <x:v>549</x:v>
      </x:c>
      <x:c r="K1166" s="554" t="s">
        <x:v>434</x:v>
      </x:c>
    </x:row>
    <x:row r="1167" spans="1:11">
      <x:c r="A1167" s="806">
        <x:v>0.86319444444444449</x:v>
      </x:c>
      <x:c r="B1167" s="969">
        <x:v>612951</x:v>
      </x:c>
      <x:c r="C1167" s="970" t="s">
        <x:v>6314</x:v>
      </x:c>
      <x:c r="D1167" s="970" t="s">
        <x:v>7703</x:v>
      </x:c>
      <x:c r="E1167" s="970" t="s">
        <x:v>4903</x:v>
      </x:c>
      <x:c r="F1167" s="970" t="s">
        <x:v>1241</x:v>
      </x:c>
      <x:c r="G1167" s="1003" t="s">
        <x:v>7766</x:v>
      </x:c>
      <x:c r="H1167" s="1003" t="s">
        <x:v>7766</x:v>
      </x:c>
      <x:c r="I1167" s="469" t="s">
        <x:v>7747</x:v>
      </x:c>
      <x:c r="J1167" s="809">
        <x:v>160</x:v>
      </x:c>
      <x:c r="K1167" s="554" t="s">
        <x:v>7724</x:v>
      </x:c>
    </x:row>
    <x:row r="1168" spans="1:11" ht="16.75">
      <x:c r="A1168" s="986">
        <x:v>0.95347222222222228</x:v>
      </x:c>
      <x:c r="B1168" s="1075">
        <x:v>612952</x:v>
      </x:c>
      <x:c r="C1168" s="987" t="s">
        <x:v>6314</x:v>
      </x:c>
      <x:c r="D1168" s="987" t="s">
        <x:v>7729</x:v>
      </x:c>
      <x:c r="E1168" s="987" t="s">
        <x:v>2935</x:v>
      </x:c>
      <x:c r="F1168" s="987" t="s">
        <x:v>431</x:v>
      </x:c>
      <x:c r="G1168" s="818" t="s">
        <x:v>3032</x:v>
      </x:c>
      <x:c r="H1168" s="818" t="s">
        <x:v>584</x:v>
      </x:c>
      <x:c r="I1168" s="724" t="s">
        <x:v>5008</x:v>
      </x:c>
      <x:c r="J1168" s="819">
        <x:v>220</x:v>
      </x:c>
      <x:c r="K1168" s="556" t="s">
        <x:v>7724</x:v>
      </x:c>
    </x:row>
    <x:row r="1169" spans="1:11" ht="16.75">
      <x:c r="A1169" s="1068" t="s">
        <x:v>1496</x:v>
      </x:c>
      <x:c r="B1169" s="1069">
        <x:v>612953</x:v>
      </x:c>
      <x:c r="C1169" s="1070" t="s">
        <x:v>6314</x:v>
      </x:c>
      <x:c r="D1169" s="1070" t="s">
        <x:v>7729</x:v>
      </x:c>
      <x:c r="E1169" s="1070" t="s">
        <x:v>433</x:v>
      </x:c>
      <x:c r="F1169" s="1070" t="s">
        <x:v>803</x:v>
      </x:c>
      <x:c r="G1169" s="804" t="s">
        <x:v>3108</x:v>
      </x:c>
      <x:c r="H1169" s="804" t="s">
        <x:v>8398</x:v>
      </x:c>
      <x:c r="I1169" s="719" t="s">
        <x:v>5008</x:v>
      </x:c>
      <x:c r="J1169" s="805">
        <x:v>210</x:v>
      </x:c>
      <x:c r="K1169" s="1264" t="s">
        <x:v>434</x:v>
      </x:c>
    </x:row>
    <x:row r="1170" spans="1:11">
      <x:c r="A1170" s="810">
        <x:v>0.68888888888888888</x:v>
      </x:c>
      <x:c r="B1170" s="972" t="s">
        <x:v>3182</x:v>
      </x:c>
      <x:c r="C1170" s="972" t="s">
        <x:v>6314</x:v>
      </x:c>
      <x:c r="D1170" s="972" t="s">
        <x:v>7729</x:v>
      </x:c>
      <x:c r="E1170" s="972" t="s">
        <x:v>5987</x:v>
      </x:c>
      <x:c r="F1170" s="972" t="s">
        <x:v>1648</x:v>
      </x:c>
      <x:c r="G1170" s="808" t="s">
        <x:v>6999</x:v>
      </x:c>
      <x:c r="H1170" s="808" t="s">
        <x:v>4192</x:v>
      </x:c>
      <x:c r="I1170" s="469" t="s">
        <x:v>2976</x:v>
      </x:c>
      <x:c r="J1170" s="809">
        <x:v>288</x:v>
      </x:c>
      <x:c r="K1170" s="1265" t="s">
        <x:v>434</x:v>
      </x:c>
    </x:row>
    <x:row r="1171" spans="1:11">
      <x:c r="A1171" s="806">
        <x:v>0.72291666666666665</x:v>
      </x:c>
      <x:c r="B1171" s="970" t="s">
        <x:v>2910</x:v>
      </x:c>
      <x:c r="C1171" s="970" t="s">
        <x:v>6314</x:v>
      </x:c>
      <x:c r="D1171" s="970" t="s">
        <x:v>7752</x:v>
      </x:c>
      <x:c r="E1171" s="970" t="s">
        <x:v>2935</x:v>
      </x:c>
      <x:c r="F1171" s="970" t="s">
        <x:v>8082</x:v>
      </x:c>
      <x:c r="G1171" s="1003" t="s">
        <x:v>7766</x:v>
      </x:c>
      <x:c r="H1171" s="1003" t="s">
        <x:v>7766</x:v>
      </x:c>
      <x:c r="I1171" s="469" t="s">
        <x:v>2976</x:v>
      </x:c>
      <x:c r="J1171" s="809">
        <x:v>297</x:v>
      </x:c>
      <x:c r="K1171" s="1265" t="s">
        <x:v>434</x:v>
      </x:c>
    </x:row>
    <x:row r="1172" spans="1:11" ht="16.75">
      <x:c r="A1172" s="986">
        <x:v>0.81597222222222221</x:v>
      </x:c>
      <x:c r="B1172" s="1075">
        <x:v>612956</x:v>
      </x:c>
      <x:c r="C1172" s="987" t="s">
        <x:v>5507</x:v>
      </x:c>
      <x:c r="D1172" s="987" t="s">
        <x:v>7729</x:v>
      </x:c>
      <x:c r="E1172" s="987" t="s">
        <x:v>4903</x:v>
      </x:c>
      <x:c r="F1172" s="987" t="s">
        <x:v>21</x:v>
      </x:c>
      <x:c r="G1172" s="818" t="s">
        <x:v>3011</x:v>
      </x:c>
      <x:c r="H1172" s="818" t="s">
        <x:v>2306</x:v>
      </x:c>
      <x:c r="I1172" s="724" t="s">
        <x:v>5008</x:v>
      </x:c>
      <x:c r="J1172" s="819">
        <x:v>340</x:v>
      </x:c>
      <x:c r="K1172" s="1266" t="s">
        <x:v>434</x:v>
      </x:c>
    </x:row>
    <x:row r="1173" spans="1:11" ht="16.75">
      <x:c r="A1173" s="1068" t="s">
        <x:v>649</x:v>
      </x:c>
      <x:c r="B1173" s="1070" t="s">
        <x:v>3064</x:v>
      </x:c>
      <x:c r="C1173" s="1070" t="s">
        <x:v>5507</x:v>
      </x:c>
      <x:c r="D1173" s="1070" t="s">
        <x:v>7752</x:v>
      </x:c>
      <x:c r="E1173" s="1070" t="s">
        <x:v>5987</x:v>
      </x:c>
      <x:c r="F1173" s="1070" t="s">
        <x:v>4823</x:v>
      </x:c>
      <x:c r="G1173" s="1066" t="s">
        <x:v>7766</x:v>
      </x:c>
      <x:c r="H1173" s="1066" t="s">
        <x:v>7766</x:v>
      </x:c>
      <x:c r="I1173" s="719" t="s">
        <x:v>2976</x:v>
      </x:c>
      <x:c r="J1173" s="805">
        <x:v>270</x:v>
      </x:c>
      <x:c r="K1173" s="1264" t="s">
        <x:v>434</x:v>
      </x:c>
    </x:row>
    <x:row r="1174" spans="1:11">
      <x:c r="A1174" s="810">
        <x:v>0.53680555555555554</x:v>
      </x:c>
      <x:c r="B1174" s="972" t="s">
        <x:v>3190</x:v>
      </x:c>
      <x:c r="C1174" s="972" t="s">
        <x:v>5507</x:v>
      </x:c>
      <x:c r="D1174" s="972" t="s">
        <x:v>7751</x:v>
      </x:c>
      <x:c r="E1174" s="972" t="s">
        <x:v>2935</x:v>
      </x:c>
      <x:c r="F1174" s="972" t="s">
        <x:v>1121</x:v>
      </x:c>
      <x:c r="G1174" s="808" t="s">
        <x:v>7379</x:v>
      </x:c>
      <x:c r="H1174" s="808" t="s">
        <x:v>8326</x:v>
      </x:c>
      <x:c r="I1174" s="469" t="s">
        <x:v>2976</x:v>
      </x:c>
      <x:c r="J1174" s="809">
        <x:v>720</x:v>
      </x:c>
      <x:c r="K1174" s="1265" t="s">
        <x:v>434</x:v>
      </x:c>
    </x:row>
    <x:row r="1175" spans="1:11">
      <x:c r="A1175" s="806">
        <x:v>0.66111111111111109</x:v>
      </x:c>
      <x:c r="B1175" s="969">
        <x:v>612959</x:v>
      </x:c>
      <x:c r="C1175" s="970" t="s">
        <x:v>6314</x:v>
      </x:c>
      <x:c r="D1175" s="970" t="s">
        <x:v>7752</x:v>
      </x:c>
      <x:c r="E1175" s="970" t="s">
        <x:v>4903</x:v>
      </x:c>
      <x:c r="F1175" s="970" t="s">
        <x:v>1517</x:v>
      </x:c>
      <x:c r="G1175" s="808" t="s">
        <x:v>7769</x:v>
      </x:c>
      <x:c r="H1175" s="808" t="s">
        <x:v>8638</x:v>
      </x:c>
      <x:c r="I1175" s="469" t="s">
        <x:v>7747</x:v>
      </x:c>
      <x:c r="J1175" s="809">
        <x:v>171</x:v>
      </x:c>
      <x:c r="K1175" s="1265" t="s">
        <x:v>434</x:v>
      </x:c>
    </x:row>
    <x:row r="1176" spans="1:11">
      <x:c r="A1176" s="810">
        <x:v>0.71458333333333335</x:v>
      </x:c>
      <x:c r="B1176" s="972" t="s">
        <x:v>2683</x:v>
      </x:c>
      <x:c r="C1176" s="972" t="s">
        <x:v>5507</x:v>
      </x:c>
      <x:c r="D1176" s="972" t="s">
        <x:v>7729</x:v>
      </x:c>
      <x:c r="E1176" s="972" t="s">
        <x:v>4903</x:v>
      </x:c>
      <x:c r="F1176" s="972" t="s">
        <x:v>1317</x:v>
      </x:c>
      <x:c r="G1176" s="808" t="s">
        <x:v>7390</x:v>
      </x:c>
      <x:c r="H1176" s="808" t="s">
        <x:v>4273</x:v>
      </x:c>
      <x:c r="I1176" s="469" t="s">
        <x:v>2976</x:v>
      </x:c>
      <x:c r="J1176" s="809">
        <x:v>171</x:v>
      </x:c>
      <x:c r="K1176" s="1265" t="s">
        <x:v>434</x:v>
      </x:c>
    </x:row>
    <x:row r="1177" spans="1:11">
      <x:c r="A1177" s="806">
        <x:v>0.7270833333333333</x:v>
      </x:c>
      <x:c r="B1177" s="970" t="s">
        <x:v>7319</x:v>
      </x:c>
      <x:c r="C1177" s="970" t="s">
        <x:v>5507</x:v>
      </x:c>
      <x:c r="D1177" s="970" t="s">
        <x:v>7729</x:v>
      </x:c>
      <x:c r="E1177" s="970" t="s">
        <x:v>4903</x:v>
      </x:c>
      <x:c r="F1177" s="970" t="s">
        <x:v>1040</x:v>
      </x:c>
      <x:c r="G1177" s="1003" t="s">
        <x:v>7766</x:v>
      </x:c>
      <x:c r="H1177" s="1003" t="s">
        <x:v>7766</x:v>
      </x:c>
      <x:c r="I1177" s="469" t="s">
        <x:v>2976</x:v>
      </x:c>
      <x:c r="J1177" s="809">
        <x:v>100</x:v>
      </x:c>
      <x:c r="K1177" s="1265" t="s">
        <x:v>7724</x:v>
      </x:c>
    </x:row>
    <x:row r="1178" spans="1:11">
      <x:c r="A1178" s="810">
        <x:v>0.76388888888888884</x:v>
      </x:c>
      <x:c r="B1178" s="971">
        <x:v>612962</x:v>
      </x:c>
      <x:c r="C1178" s="972" t="s">
        <x:v>5507</x:v>
      </x:c>
      <x:c r="D1178" s="972" t="s">
        <x:v>7729</x:v>
      </x:c>
      <x:c r="E1178" s="972" t="s">
        <x:v>5987</x:v>
      </x:c>
      <x:c r="F1178" s="972" t="s">
        <x:v>5594</x:v>
      </x:c>
      <x:c r="G1178" s="808" t="s">
        <x:v>7048</x:v>
      </x:c>
      <x:c r="H1178" s="808" t="s">
        <x:v>8848</x:v>
      </x:c>
      <x:c r="I1178" s="469" t="s">
        <x:v>7747</x:v>
      </x:c>
      <x:c r="J1178" s="809">
        <x:v>180</x:v>
      </x:c>
      <x:c r="K1178" s="1265" t="s">
        <x:v>434</x:v>
      </x:c>
    </x:row>
    <x:row r="1179" spans="1:11" ht="16.75">
      <x:c r="A1179" s="986">
        <x:v>0.80069444444444449</x:v>
      </x:c>
      <x:c r="B1179" s="819">
        <x:v>12963</x:v>
      </x:c>
      <x:c r="C1179" s="819"/>
      <x:c r="D1179" s="819"/>
      <x:c r="E1179" s="819"/>
      <x:c r="F1179" s="819"/>
      <x:c r="G1179" s="1063" t="s">
        <x:v>7766</x:v>
      </x:c>
      <x:c r="H1179" s="1063" t="s">
        <x:v>7766</x:v>
      </x:c>
      <x:c r="I1179" s="724" t="s">
        <x:v>5014</x:v>
      </x:c>
      <x:c r="J1179" s="819">
        <x:v>160</x:v>
      </x:c>
      <x:c r="K1179" s="1266" t="s">
        <x:v>7724</x:v>
      </x:c>
    </x:row>
    <x:row r="1180" spans="1:11" ht="16.75">
      <x:c r="A1180" s="1068" t="s">
        <x:v>663</x:v>
      </x:c>
      <x:c r="B1180" s="1069">
        <x:v>612964</x:v>
      </x:c>
      <x:c r="C1180" s="1070" t="s">
        <x:v>6314</x:v>
      </x:c>
      <x:c r="D1180" s="1070" t="s">
        <x:v>7729</x:v>
      </x:c>
      <x:c r="E1180" s="1070" t="s">
        <x:v>2935</x:v>
      </x:c>
      <x:c r="F1180" s="1070" t="s">
        <x:v>7852</x:v>
      </x:c>
      <x:c r="G1180" s="804" t="s">
        <x:v>3026</x:v>
      </x:c>
      <x:c r="H1180" s="804" t="s">
        <x:v>4123</x:v>
      </x:c>
      <x:c r="I1180" s="719" t="s">
        <x:v>5008</x:v>
      </x:c>
      <x:c r="J1180" s="805">
        <x:v>160</x:v>
      </x:c>
      <x:c r="K1180" s="1264" t="s">
        <x:v>7724</x:v>
      </x:c>
    </x:row>
    <x:row r="1181" spans="1:11">
      <x:c r="A1181" s="810">
        <x:v>0.74305555555555558</x:v>
      </x:c>
      <x:c r="B1181" s="971">
        <x:v>612965</x:v>
      </x:c>
      <x:c r="C1181" s="972" t="s">
        <x:v>6314</x:v>
      </x:c>
      <x:c r="D1181" s="972" t="s">
        <x:v>7729</x:v>
      </x:c>
      <x:c r="E1181" s="972" t="s">
        <x:v>2935</x:v>
      </x:c>
      <x:c r="F1181" s="972" t="s">
        <x:v>7879</x:v>
      </x:c>
      <x:c r="G1181" s="1003" t="s">
        <x:v>7766</x:v>
      </x:c>
      <x:c r="H1181" s="1003" t="s">
        <x:v>7766</x:v>
      </x:c>
      <x:c r="I1181" s="469" t="s">
        <x:v>5008</x:v>
      </x:c>
      <x:c r="J1181" s="809">
        <x:v>260</x:v>
      </x:c>
      <x:c r="K1181" s="1265" t="s">
        <x:v>7724</x:v>
      </x:c>
    </x:row>
    <x:row r="1182" spans="1:11">
      <x:c r="A1182" s="806">
        <x:v>0.76736111111111116</x:v>
      </x:c>
      <x:c r="B1182" s="969">
        <x:v>612966</x:v>
      </x:c>
      <x:c r="C1182" s="970" t="s">
        <x:v>5507</x:v>
      </x:c>
      <x:c r="D1182" s="970" t="s">
        <x:v>7729</x:v>
      </x:c>
      <x:c r="E1182" s="970" t="s">
        <x:v>5033</x:v>
      </x:c>
      <x:c r="F1182" s="970" t="s">
        <x:v>1524</x:v>
      </x:c>
      <x:c r="G1182" s="808" t="s">
        <x:v>3184</x:v>
      </x:c>
      <x:c r="H1182" s="808" t="s">
        <x:v>4352</x:v>
      </x:c>
      <x:c r="I1182" s="469" t="s">
        <x:v>7747</x:v>
      </x:c>
      <x:c r="J1182" s="809">
        <x:v>190</x:v>
      </x:c>
      <x:c r="K1182" s="1265" t="s">
        <x:v>7724</x:v>
      </x:c>
    </x:row>
    <x:row r="1183" spans="1:11" ht="16.75">
      <x:c r="A1183" s="986">
        <x:v>0.80694444444444446</x:v>
      </x:c>
      <x:c r="B1183" s="1075">
        <x:v>612967</x:v>
      </x:c>
      <x:c r="C1183" s="987" t="s">
        <x:v>6314</x:v>
      </x:c>
      <x:c r="D1183" s="987" t="s">
        <x:v>7729</x:v>
      </x:c>
      <x:c r="E1183" s="987" t="s">
        <x:v>4903</x:v>
      </x:c>
      <x:c r="F1183" s="987" t="s">
        <x:v>1643</x:v>
      </x:c>
      <x:c r="G1183" s="818" t="s">
        <x:v>7187</x:v>
      </x:c>
      <x:c r="H1183" s="818" t="s">
        <x:v>5893</x:v>
      </x:c>
      <x:c r="I1183" s="724" t="s">
        <x:v>7747</x:v>
      </x:c>
      <x:c r="J1183" s="819">
        <x:v>180</x:v>
      </x:c>
      <x:c r="K1183" s="1266" t="s">
        <x:v>7724</x:v>
      </x:c>
    </x:row>
    <x:row r="1184" spans="1:11" ht="16.75">
      <x:c r="A1184" s="1068" t="s">
        <x:v>6552</x:v>
      </x:c>
      <x:c r="B1184" s="1070" t="s">
        <x:v>4922</x:v>
      </x:c>
      <x:c r="C1184" s="1070" t="s">
        <x:v>6314</x:v>
      </x:c>
      <x:c r="D1184" s="1070" t="s">
        <x:v>7752</x:v>
      </x:c>
      <x:c r="E1184" s="1070" t="s">
        <x:v>4903</x:v>
      </x:c>
      <x:c r="F1184" s="1070" t="s">
        <x:v>7485</x:v>
      </x:c>
      <x:c r="G1184" s="804" t="s">
        <x:v>7179</x:v>
      </x:c>
      <x:c r="H1184" s="804" t="s">
        <x:v>4318</x:v>
      </x:c>
      <x:c r="I1184" s="719" t="s">
        <x:v>2976</x:v>
      </x:c>
      <x:c r="J1184" s="805">
        <x:v>162</x:v>
      </x:c>
      <x:c r="K1184" s="1264" t="s">
        <x:v>434</x:v>
      </x:c>
    </x:row>
    <x:row r="1185" spans="1:11">
      <x:c r="A1185" s="810">
        <x:v>0.79097222222222219</x:v>
      </x:c>
      <x:c r="B1185" s="971">
        <x:v>612969</x:v>
      </x:c>
      <x:c r="C1185" s="972" t="s">
        <x:v>5507</x:v>
      </x:c>
      <x:c r="D1185" s="972" t="s">
        <x:v>7729</x:v>
      </x:c>
      <x:c r="E1185" s="972" t="s">
        <x:v>433</x:v>
      </x:c>
      <x:c r="F1185" s="972" t="s">
        <x:v>1143</x:v>
      </x:c>
      <x:c r="G1185" s="808" t="s">
        <x:v>4950</x:v>
      </x:c>
      <x:c r="H1185" s="808" t="s">
        <x:v>8953</x:v>
      </x:c>
      <x:c r="I1185" s="469" t="s">
        <x:v>5008</x:v>
      </x:c>
      <x:c r="J1185" s="809">
        <x:v>1500</x:v>
      </x:c>
      <x:c r="K1185" s="1265" t="s">
        <x:v>434</x:v>
      </x:c>
    </x:row>
    <x:row r="1186" spans="1:11" ht="16.75">
      <x:c r="A1186" s="815">
        <x:v>0.79305555555555551</x:v>
      </x:c>
      <x:c r="B1186" s="1073">
        <x:v>612970</x:v>
      </x:c>
      <x:c r="C1186" s="974" t="s">
        <x:v>6314</x:v>
      </x:c>
      <x:c r="D1186" s="974" t="s">
        <x:v>7729</x:v>
      </x:c>
      <x:c r="E1186" s="974" t="s">
        <x:v>5033</x:v>
      </x:c>
      <x:c r="F1186" s="974" t="s">
        <x:v>1453</x:v>
      </x:c>
      <x:c r="G1186" s="818" t="s">
        <x:v>7412</x:v>
      </x:c>
      <x:c r="H1186" s="818" t="s">
        <x:v>5800</x:v>
      </x:c>
      <x:c r="I1186" s="724"/>
      <x:c r="J1186" s="819">
        <x:v>170</x:v>
      </x:c>
      <x:c r="K1186" s="1266" t="s">
        <x:v>7724</x:v>
      </x:c>
    </x:row>
    <x:row r="1187" spans="1:11" ht="16.75">
      <x:c r="A1187" s="966" t="s">
        <x:v>619</x:v>
      </x:c>
      <x:c r="B1187" s="968" t="s">
        <x:v>2925</x:v>
      </x:c>
      <x:c r="C1187" s="968" t="s">
        <x:v>6314</x:v>
      </x:c>
      <x:c r="D1187" s="968" t="s">
        <x:v>7752</x:v>
      </x:c>
      <x:c r="E1187" s="968" t="s">
        <x:v>2935</x:v>
      </x:c>
      <x:c r="F1187" s="968" t="s">
        <x:v>5595</x:v>
      </x:c>
      <x:c r="G1187" s="804" t="s">
        <x:v>7053</x:v>
      </x:c>
      <x:c r="H1187" s="804" t="s">
        <x:v>8443</x:v>
      </x:c>
      <x:c r="I1187" s="719" t="s">
        <x:v>2976</x:v>
      </x:c>
      <x:c r="J1187" s="805">
        <x:v>270</x:v>
      </x:c>
      <x:c r="K1187" s="1264" t="s">
        <x:v>434</x:v>
      </x:c>
    </x:row>
    <x:row r="1188" spans="1:11">
      <x:c r="A1188" s="806">
        <x:v>0.76527777777777772</x:v>
      </x:c>
      <x:c r="B1188" s="969">
        <x:v>612972</x:v>
      </x:c>
      <x:c r="C1188" s="970" t="s">
        <x:v>6314</x:v>
      </x:c>
      <x:c r="D1188" s="970" t="s">
        <x:v>7729</x:v>
      </x:c>
      <x:c r="E1188" s="970" t="s">
        <x:v>2935</x:v>
      </x:c>
      <x:c r="F1188" s="970" t="s">
        <x:v>778</x:v>
      </x:c>
      <x:c r="G1188" s="808" t="s">
        <x:v>7736</x:v>
      </x:c>
      <x:c r="H1188" s="808" t="s">
        <x:v>2352</x:v>
      </x:c>
      <x:c r="I1188" s="469" t="s">
        <x:v>5008</x:v>
      </x:c>
      <x:c r="J1188" s="809">
        <x:v>513</x:v>
      </x:c>
      <x:c r="K1188" s="1265" t="s">
        <x:v>434</x:v>
      </x:c>
    </x:row>
    <x:row r="1189" spans="1:11" ht="16.75">
      <x:c r="A1189" s="986">
        <x:v>0.90486111111111112</x:v>
      </x:c>
      <x:c r="B1189" s="1075">
        <x:v>612973</x:v>
      </x:c>
      <x:c r="C1189" s="987" t="s">
        <x:v>6314</x:v>
      </x:c>
      <x:c r="D1189" s="987" t="s">
        <x:v>7729</x:v>
      </x:c>
      <x:c r="E1189" s="987" t="s">
        <x:v>2935</x:v>
      </x:c>
      <x:c r="F1189" s="987" t="s">
        <x:v>5577</x:v>
      </x:c>
      <x:c r="G1189" s="818" t="s">
        <x:v>7428</x:v>
      </x:c>
      <x:c r="H1189" s="818" t="s">
        <x:v>8475</x:v>
      </x:c>
      <x:c r="I1189" s="724" t="s">
        <x:v>5008</x:v>
      </x:c>
      <x:c r="J1189" s="819">
        <x:v>180</x:v>
      </x:c>
      <x:c r="K1189" s="1266" t="s">
        <x:v>7724</x:v>
      </x:c>
    </x:row>
    <x:row r="1190" spans="1:11" ht="16.75">
      <x:c r="A1190" s="1068" t="s">
        <x:v>684</x:v>
      </x:c>
      <x:c r="B1190" s="1069">
        <x:v>612974</x:v>
      </x:c>
      <x:c r="C1190" s="1070" t="s">
        <x:v>6314</x:v>
      </x:c>
      <x:c r="D1190" s="1070" t="s">
        <x:v>7751</x:v>
      </x:c>
      <x:c r="E1190" s="1070" t="s">
        <x:v>2935</x:v>
      </x:c>
      <x:c r="F1190" s="1070" t="s">
        <x:v>1463</x:v>
      </x:c>
      <x:c r="G1190" s="804" t="s">
        <x:v>3180</x:v>
      </x:c>
      <x:c r="H1190" s="804" t="s">
        <x:v>8297</x:v>
      </x:c>
      <x:c r="I1190" s="719" t="s">
        <x:v>7747</x:v>
      </x:c>
      <x:c r="J1190" s="805">
        <x:v>190</x:v>
      </x:c>
      <x:c r="K1190" s="1264" t="s">
        <x:v>7724</x:v>
      </x:c>
    </x:row>
    <x:row r="1191" spans="1:12">
      <x:c r="A1191" s="810">
        <x:v>0.45624999999999999</x:v>
      </x:c>
      <x:c r="B1191" s="971">
        <x:v>612975</x:v>
      </x:c>
      <x:c r="C1191" s="972" t="s">
        <x:v>6314</x:v>
      </x:c>
      <x:c r="D1191" s="972" t="s">
        <x:v>7751</x:v>
      </x:c>
      <x:c r="E1191" s="972" t="s">
        <x:v>2935</x:v>
      </x:c>
      <x:c r="F1191" s="972" t="s">
        <x:v>1473</x:v>
      </x:c>
      <x:c r="G1191" s="808" t="s">
        <x:v>5255</x:v>
      </x:c>
      <x:c r="H1191" s="808" t="s">
        <x:v>5853</x:v>
      </x:c>
      <x:c r="I1191" s="469" t="s">
        <x:v>7747</x:v>
      </x:c>
      <x:c r="J1191" s="809">
        <x:v>180</x:v>
      </x:c>
      <x:c r="K1191" s="1265" t="s">
        <x:v>7724</x:v>
      </x:c>
      <x:c r="L1191" s="1270" t="s">
        <x:v>2474</x:v>
      </x:c>
    </x:row>
    <x:row r="1192" spans="1:11">
      <x:c r="A1192" s="806">
        <x:v>0.5083333333333333</x:v>
      </x:c>
      <x:c r="B1192" s="969">
        <x:v>612976</x:v>
      </x:c>
      <x:c r="C1192" s="970" t="s">
        <x:v>6314</x:v>
      </x:c>
      <x:c r="D1192" s="970" t="s">
        <x:v>7752</x:v>
      </x:c>
      <x:c r="E1192" s="970" t="s">
        <x:v>5033</x:v>
      </x:c>
      <x:c r="F1192" s="970" t="s">
        <x:v>1326</x:v>
      </x:c>
      <x:c r="G1192" s="808" t="s">
        <x:v>7282</x:v>
      </x:c>
      <x:c r="H1192" s="808" t="s">
        <x:v>4434</x:v>
      </x:c>
      <x:c r="I1192" s="469" t="s">
        <x:v>7747</x:v>
      </x:c>
      <x:c r="J1192" s="809">
        <x:v>340</x:v>
      </x:c>
      <x:c r="K1192" s="1265" t="s">
        <x:v>7724</x:v>
      </x:c>
    </x:row>
    <x:row r="1193" spans="1:11">
      <x:c r="A1193" s="810">
        <x:v>0.52013888888888893</x:v>
      </x:c>
      <x:c r="B1193" s="971">
        <x:v>612977</x:v>
      </x:c>
      <x:c r="C1193" s="972" t="s">
        <x:v>6314</x:v>
      </x:c>
      <x:c r="D1193" s="972" t="s">
        <x:v>7729</x:v>
      </x:c>
      <x:c r="E1193" s="972" t="s">
        <x:v>5987</x:v>
      </x:c>
      <x:c r="F1193" s="972" t="s">
        <x:v>7925</x:v>
      </x:c>
      <x:c r="G1193" s="808" t="s">
        <x:v>2689</x:v>
      </x:c>
      <x:c r="H1193" s="808" t="s">
        <x:v>4257</x:v>
      </x:c>
      <x:c r="I1193" s="469" t="s">
        <x:v>7747</x:v>
      </x:c>
      <x:c r="J1193" s="809">
        <x:v>340</x:v>
      </x:c>
      <x:c r="K1193" s="1265" t="s">
        <x:v>7724</x:v>
      </x:c>
    </x:row>
    <x:row r="1194" spans="1:11">
      <x:c r="A1194" s="806">
        <x:v>0.52986111111111112</x:v>
      </x:c>
      <x:c r="B1194" s="969">
        <x:v>612978</x:v>
      </x:c>
      <x:c r="C1194" s="970" t="s">
        <x:v>6314</x:v>
      </x:c>
      <x:c r="D1194" s="970" t="s">
        <x:v>7752</x:v>
      </x:c>
      <x:c r="E1194" s="970" t="s">
        <x:v>5033</x:v>
      </x:c>
      <x:c r="F1194" s="970" t="s">
        <x:v>1325</x:v>
      </x:c>
      <x:c r="G1194" s="808" t="s">
        <x:v>4861</x:v>
      </x:c>
      <x:c r="H1194" s="808" t="s">
        <x:v>5823</x:v>
      </x:c>
      <x:c r="I1194" s="469" t="s">
        <x:v>7747</x:v>
      </x:c>
      <x:c r="J1194" s="809">
        <x:v>747</x:v>
      </x:c>
      <x:c r="K1194" s="1265" t="s">
        <x:v>434</x:v>
      </x:c>
    </x:row>
    <x:row r="1195" spans="1:11">
      <x:c r="A1195" s="810">
        <x:v>0.69166666666666665</x:v>
      </x:c>
      <x:c r="B1195" s="971">
        <x:v>612979</x:v>
      </x:c>
      <x:c r="C1195" s="972" t="s">
        <x:v>5507</x:v>
      </x:c>
      <x:c r="D1195" s="972" t="s">
        <x:v>7752</x:v>
      </x:c>
      <x:c r="E1195" s="972" t="s">
        <x:v>5987</x:v>
      </x:c>
      <x:c r="F1195" s="972" t="s">
        <x:v>1658</x:v>
      </x:c>
      <x:c r="G1195" s="808" t="s">
        <x:v>7425</x:v>
      </x:c>
      <x:c r="H1195" s="808" t="s">
        <x:v>6052</x:v>
      </x:c>
      <x:c r="I1195" s="469" t="s">
        <x:v>5008</x:v>
      </x:c>
      <x:c r="J1195" s="809">
        <x:v>279</x:v>
      </x:c>
      <x:c r="K1195" s="1265" t="s">
        <x:v>434</x:v>
      </x:c>
    </x:row>
    <x:row r="1196" spans="1:11">
      <x:c r="A1196" s="806">
        <x:v>0.73611111111111116</x:v>
      </x:c>
      <x:c r="B1196" s="970" t="s">
        <x:v>7292</x:v>
      </x:c>
      <x:c r="C1196" s="970" t="s">
        <x:v>6314</x:v>
      </x:c>
      <x:c r="D1196" s="970" t="s">
        <x:v>7703</x:v>
      </x:c>
      <x:c r="E1196" s="970" t="s">
        <x:v>2935</x:v>
      </x:c>
      <x:c r="F1196" s="970" t="s">
        <x:v>3244</x:v>
      </x:c>
      <x:c r="G1196" s="1003" t="s">
        <x:v>7766</x:v>
      </x:c>
      <x:c r="H1196" s="1003" t="s">
        <x:v>7766</x:v>
      </x:c>
      <x:c r="I1196" s="469" t="s">
        <x:v>2976</x:v>
      </x:c>
      <x:c r="J1196" s="809">
        <x:v>150</x:v>
      </x:c>
      <x:c r="K1196" s="1265" t="s">
        <x:v>7724</x:v>
      </x:c>
    </x:row>
    <x:row r="1197" spans="1:11">
      <x:c r="A1197" s="810">
        <x:v>0.76736111111111116</x:v>
      </x:c>
      <x:c r="B1197" s="971">
        <x:v>612981</x:v>
      </x:c>
      <x:c r="C1197" s="972" t="s">
        <x:v>5507</x:v>
      </x:c>
      <x:c r="D1197" s="972" t="s">
        <x:v>7751</x:v>
      </x:c>
      <x:c r="E1197" s="972" t="s">
        <x:v>2935</x:v>
      </x:c>
      <x:c r="F1197" s="972" t="s">
        <x:v>2389</x:v>
      </x:c>
      <x:c r="G1197" s="808" t="s">
        <x:v>8061</x:v>
      </x:c>
      <x:c r="H1197" s="808" t="s">
        <x:v>4160</x:v>
      </x:c>
      <x:c r="I1197" s="469" t="s">
        <x:v>5008</x:v>
      </x:c>
      <x:c r="J1197" s="809">
        <x:v>160</x:v>
      </x:c>
      <x:c r="K1197" s="1265" t="s">
        <x:v>7724</x:v>
      </x:c>
    </x:row>
    <x:row r="1198" spans="1:11" ht="16.75">
      <x:c r="A1198" s="815">
        <x:v>0.97291666666666665</x:v>
      </x:c>
      <x:c r="B1198" s="1073">
        <x:v>612982</x:v>
      </x:c>
      <x:c r="C1198" s="974" t="s">
        <x:v>5507</x:v>
      </x:c>
      <x:c r="D1198" s="974" t="s">
        <x:v>7751</x:v>
      </x:c>
      <x:c r="E1198" s="974" t="s">
        <x:v>433</x:v>
      </x:c>
      <x:c r="F1198" s="974" t="s">
        <x:v>1110</x:v>
      </x:c>
      <x:c r="G1198" s="818" t="s">
        <x:v>3034</x:v>
      </x:c>
      <x:c r="H1198" s="818" t="s">
        <x:v>4471</x:v>
      </x:c>
      <x:c r="I1198" s="724" t="s">
        <x:v>5008</x:v>
      </x:c>
      <x:c r="J1198" s="819">
        <x:v>441</x:v>
      </x:c>
      <x:c r="K1198" s="1266" t="s">
        <x:v>434</x:v>
      </x:c>
    </x:row>
    <x:row r="1199" spans="1:11" ht="16.75">
      <x:c r="A1199" s="966" t="s">
        <x:v>513</x:v>
      </x:c>
      <x:c r="B1199" s="968" t="s">
        <x:v>3118</x:v>
      </x:c>
      <x:c r="C1199" s="968" t="s">
        <x:v>6314</x:v>
      </x:c>
      <x:c r="D1199" s="968" t="s">
        <x:v>7729</x:v>
      </x:c>
      <x:c r="E1199" s="968" t="s">
        <x:v>5987</x:v>
      </x:c>
      <x:c r="F1199" s="968" t="s">
        <x:v>5623</x:v>
      </x:c>
      <x:c r="G1199" s="804" t="s">
        <x:v>9020</x:v>
      </x:c>
      <x:c r="H1199" s="804" t="s">
        <x:v>8131</x:v>
      </x:c>
      <x:c r="I1199" s="719" t="s">
        <x:v>2976</x:v>
      </x:c>
      <x:c r="J1199" s="805">
        <x:v>300</x:v>
      </x:c>
      <x:c r="K1199" s="1264" t="s">
        <x:v>7724</x:v>
      </x:c>
    </x:row>
    <x:row r="1200" spans="1:11">
      <x:c r="A1200" s="806">
        <x:v>0.65000000000000002</x:v>
      </x:c>
      <x:c r="B1200" s="969">
        <x:v>612984</x:v>
      </x:c>
      <x:c r="C1200" s="970" t="s">
        <x:v>6314</x:v>
      </x:c>
      <x:c r="D1200" s="970" t="s">
        <x:v>7751</x:v>
      </x:c>
      <x:c r="E1200" s="970" t="s">
        <x:v>433</x:v>
      </x:c>
      <x:c r="F1200" s="970" t="s">
        <x:v>7896</x:v>
      </x:c>
      <x:c r="G1200" s="808" t="s">
        <x:v>4956</x:v>
      </x:c>
      <x:c r="H1200" s="808" t="s">
        <x:v>5885</x:v>
      </x:c>
      <x:c r="I1200" s="469" t="s">
        <x:v>5008</x:v>
      </x:c>
      <x:c r="J1200" s="809">
        <x:v>180</x:v>
      </x:c>
      <x:c r="K1200" s="1265" t="s">
        <x:v>7724</x:v>
      </x:c>
    </x:row>
    <x:row r="1201" spans="1:11">
      <x:c r="A1201" s="810">
        <x:v>0.68680555555555556</x:v>
      </x:c>
      <x:c r="B1201" s="972" t="s">
        <x:v>2901</x:v>
      </x:c>
      <x:c r="C1201" s="972" t="s">
        <x:v>6314</x:v>
      </x:c>
      <x:c r="D1201" s="972" t="s">
        <x:v>7729</x:v>
      </x:c>
      <x:c r="E1201" s="972" t="s">
        <x:v>2935</x:v>
      </x:c>
      <x:c r="F1201" s="972" t="s">
        <x:v>3472</x:v>
      </x:c>
      <x:c r="G1201" s="1003" t="s">
        <x:v>7766</x:v>
      </x:c>
      <x:c r="H1201" s="1003" t="s">
        <x:v>7766</x:v>
      </x:c>
      <x:c r="I1201" s="469" t="s">
        <x:v>2976</x:v>
      </x:c>
      <x:c r="J1201" s="809">
        <x:v>380</x:v>
      </x:c>
      <x:c r="K1201" s="1265" t="s">
        <x:v>7724</x:v>
      </x:c>
    </x:row>
    <x:row r="1202" spans="1:11">
      <x:c r="A1202" s="806">
        <x:v>0.69652777777777775</x:v>
      </x:c>
      <x:c r="B1202" s="969">
        <x:v>612986</x:v>
      </x:c>
      <x:c r="C1202" s="970" t="s">
        <x:v>6314</x:v>
      </x:c>
      <x:c r="D1202" s="970" t="s">
        <x:v>7729</x:v>
      </x:c>
      <x:c r="E1202" s="970" t="s">
        <x:v>2935</x:v>
      </x:c>
      <x:c r="F1202" s="970" t="s">
        <x:v>4088</x:v>
      </x:c>
      <x:c r="G1202" s="808" t="s">
        <x:v>6992</x:v>
      </x:c>
      <x:c r="H1202" s="808" t="s">
        <x:v>8853</x:v>
      </x:c>
      <x:c r="I1202" s="469" t="s">
        <x:v>5008</x:v>
      </x:c>
      <x:c r="J1202" s="809">
        <x:v>193</x:v>
      </x:c>
      <x:c r="K1202" s="1265" t="s">
        <x:v>434</x:v>
      </x:c>
    </x:row>
    <x:row r="1203" spans="1:11">
      <x:c r="A1203" s="810">
        <x:v>0.71944444444444444</x:v>
      </x:c>
      <x:c r="B1203" s="971">
        <x:v>612987</x:v>
      </x:c>
      <x:c r="C1203" s="972" t="s">
        <x:v>6314</x:v>
      </x:c>
      <x:c r="D1203" s="972" t="s">
        <x:v>7703</x:v>
      </x:c>
      <x:c r="E1203" s="972" t="s">
        <x:v>2935</x:v>
      </x:c>
      <x:c r="F1203" s="972" t="s">
        <x:v>1663</x:v>
      </x:c>
      <x:c r="G1203" s="1003" t="s">
        <x:v>7766</x:v>
      </x:c>
      <x:c r="H1203" s="1003" t="s">
        <x:v>7766</x:v>
      </x:c>
      <x:c r="I1203" s="469" t="s">
        <x:v>5008</x:v>
      </x:c>
      <x:c r="J1203" s="809">
        <x:v>330</x:v>
      </x:c>
      <x:c r="K1203" s="1265" t="s">
        <x:v>7724</x:v>
      </x:c>
    </x:row>
    <x:row r="1204" spans="1:11">
      <x:c r="A1204" s="806">
        <x:v>0.8618055555555556</x:v>
      </x:c>
      <x:c r="B1204" s="969">
        <x:v>612988</x:v>
      </x:c>
      <x:c r="C1204" s="970" t="s">
        <x:v>5507</x:v>
      </x:c>
      <x:c r="D1204" s="970" t="s">
        <x:v>7729</x:v>
      </x:c>
      <x:c r="E1204" s="970" t="s">
        <x:v>5033</x:v>
      </x:c>
      <x:c r="F1204" s="970" t="s">
        <x:v>1451</x:v>
      </x:c>
      <x:c r="G1204" s="808" t="s">
        <x:v>3023</x:v>
      </x:c>
      <x:c r="H1204" s="808" t="s">
        <x:v>1949</x:v>
      </x:c>
      <x:c r="I1204" s="469" t="s">
        <x:v>7747</x:v>
      </x:c>
      <x:c r="J1204" s="809">
        <x:v>180</x:v>
      </x:c>
      <x:c r="K1204" s="1265" t="s">
        <x:v>7724</x:v>
      </x:c>
    </x:row>
    <x:row r="1205" spans="1:11" ht="16.75">
      <x:c r="A1205" s="986">
        <x:v>0.89375000000000004</x:v>
      </x:c>
      <x:c r="B1205" s="1075">
        <x:v>612989</x:v>
      </x:c>
      <x:c r="C1205" s="987" t="s">
        <x:v>6314</x:v>
      </x:c>
      <x:c r="D1205" s="987" t="s">
        <x:v>7729</x:v>
      </x:c>
      <x:c r="E1205" s="987" t="s">
        <x:v>5987</x:v>
      </x:c>
      <x:c r="F1205" s="987" t="s">
        <x:v>1340</x:v>
      </x:c>
      <x:c r="G1205" s="1063" t="s">
        <x:v>7766</x:v>
      </x:c>
      <x:c r="H1205" s="1063" t="s">
        <x:v>7766</x:v>
      </x:c>
      <x:c r="I1205" s="724" t="s">
        <x:v>7747</x:v>
      </x:c>
      <x:c r="J1205" s="819">
        <x:v>220</x:v>
      </x:c>
      <x:c r="K1205" s="1266" t="s">
        <x:v>434</x:v>
      </x:c>
    </x:row>
    <x:row r="1206" spans="1:11" ht="16.75">
      <x:c r="A1206" s="1068" t="s">
        <x:v>6400</x:v>
      </x:c>
      <x:c r="B1206" s="1069">
        <x:v>612990</x:v>
      </x:c>
      <x:c r="C1206" s="1070" t="s">
        <x:v>6314</x:v>
      </x:c>
      <x:c r="D1206" s="1070" t="s">
        <x:v>7729</x:v>
      </x:c>
      <x:c r="E1206" s="1070" t="s">
        <x:v>433</x:v>
      </x:c>
      <x:c r="F1206" s="1070" t="s">
        <x:v>7930</x:v>
      </x:c>
      <x:c r="G1206" s="1066" t="s">
        <x:v>7766</x:v>
      </x:c>
      <x:c r="H1206" s="1066" t="s">
        <x:v>7766</x:v>
      </x:c>
      <x:c r="I1206" s="719" t="s">
        <x:v>5008</x:v>
      </x:c>
      <x:c r="J1206" s="805">
        <x:v>240</x:v>
      </x:c>
      <x:c r="K1206" s="1264" t="s">
        <x:v>7724</x:v>
      </x:c>
    </x:row>
    <x:row r="1207" spans="1:11">
      <x:c r="A1207" s="810">
        <x:v>0.71875</x:v>
      </x:c>
      <x:c r="B1207" s="971">
        <x:v>612991</x:v>
      </x:c>
      <x:c r="C1207" s="972" t="s">
        <x:v>6314</x:v>
      </x:c>
      <x:c r="D1207" s="972" t="s">
        <x:v>7703</x:v>
      </x:c>
      <x:c r="E1207" s="972" t="s">
        <x:v>2935</x:v>
      </x:c>
      <x:c r="F1207" s="972" t="s">
        <x:v>1619</x:v>
      </x:c>
      <x:c r="G1207" s="1003" t="s">
        <x:v>7766</x:v>
      </x:c>
      <x:c r="H1207" s="1003" t="s">
        <x:v>7766</x:v>
      </x:c>
      <x:c r="I1207" s="469" t="s">
        <x:v>5008</x:v>
      </x:c>
      <x:c r="J1207" s="809">
        <x:v>280</x:v>
      </x:c>
      <x:c r="K1207" s="1265" t="s">
        <x:v>7724</x:v>
      </x:c>
    </x:row>
    <x:row r="1208" spans="1:11">
      <x:c r="A1208" s="806">
        <x:v>0.82708333333333328</x:v>
      </x:c>
      <x:c r="B1208" s="970" t="s">
        <x:v>4865</x:v>
      </x:c>
      <x:c r="C1208" s="970" t="s">
        <x:v>6314</x:v>
      </x:c>
      <x:c r="D1208" s="970" t="s">
        <x:v>7751</x:v>
      </x:c>
      <x:c r="E1208" s="970" t="s">
        <x:v>4903</x:v>
      </x:c>
      <x:c r="F1208" s="970" t="s">
        <x:v>6963</x:v>
      </x:c>
      <x:c r="G1208" s="808" t="s">
        <x:v>3124</x:v>
      </x:c>
      <x:c r="H1208" s="808" t="s">
        <x:v>2103</x:v>
      </x:c>
      <x:c r="I1208" s="469" t="s">
        <x:v>2976</x:v>
      </x:c>
      <x:c r="J1208" s="809">
        <x:v>250</x:v>
      </x:c>
      <x:c r="K1208" s="1265" t="s">
        <x:v>7724</x:v>
      </x:c>
    </x:row>
    <x:row r="1209" spans="1:11">
      <x:c r="A1209" s="810">
        <x:v>0.86736111111111114</x:v>
      </x:c>
      <x:c r="B1209" s="972" t="s">
        <x:v>3008</x:v>
      </x:c>
      <x:c r="C1209" s="972" t="s">
        <x:v>6314</x:v>
      </x:c>
      <x:c r="D1209" s="972" t="s">
        <x:v>7752</x:v>
      </x:c>
      <x:c r="E1209" s="972" t="s">
        <x:v>433</x:v>
      </x:c>
      <x:c r="F1209" s="972" t="s">
        <x:v>2952</x:v>
      </x:c>
      <x:c r="G1209" s="808" t="s">
        <x:v>6984</x:v>
      </x:c>
      <x:c r="H1209" s="808" t="s">
        <x:v>8413</x:v>
      </x:c>
      <x:c r="I1209" s="469" t="s">
        <x:v>2976</x:v>
      </x:c>
      <x:c r="J1209" s="809">
        <x:v>800</x:v>
      </x:c>
      <x:c r="K1209" s="1265" t="s">
        <x:v>434</x:v>
      </x:c>
    </x:row>
    <x:row r="1210" spans="1:11">
      <x:c r="A1210" s="806">
        <x:v>0.88958333333333328</x:v>
      </x:c>
      <x:c r="B1210" s="970" t="s">
        <x:v>7000</x:v>
      </x:c>
      <x:c r="C1210" s="1273"/>
      <x:c r="D1210" s="970" t="s">
        <x:v>7703</x:v>
      </x:c>
      <x:c r="E1210" s="970" t="s">
        <x:v>2935</x:v>
      </x:c>
      <x:c r="F1210" s="970" t="s">
        <x:v>3475</x:v>
      </x:c>
      <x:c r="G1210" s="808" t="s">
        <x:v>7300</x:v>
      </x:c>
      <x:c r="H1210" s="808" t="s">
        <x:v>4325</x:v>
      </x:c>
      <x:c r="I1210" s="469" t="s">
        <x:v>2976</x:v>
      </x:c>
      <x:c r="J1210" s="809">
        <x:v>250</x:v>
      </x:c>
      <x:c r="K1210" s="1265" t="s">
        <x:v>434</x:v>
      </x:c>
    </x:row>
    <x:row r="1211" spans="1:11" ht="16.75">
      <x:c r="A1211" s="1147">
        <x:v>0.91249999999999998</x:v>
      </x:c>
      <x:c r="B1211" s="819">
        <x:v>12995</x:v>
      </x:c>
      <x:c r="C1211" s="987" t="s">
        <x:v>6314</x:v>
      </x:c>
      <x:c r="D1211" s="987" t="s">
        <x:v>7751</x:v>
      </x:c>
      <x:c r="E1211" s="987" t="s">
        <x:v>2935</x:v>
      </x:c>
      <x:c r="F1211" s="987" t="s">
        <x:v>1667</x:v>
      </x:c>
      <x:c r="G1211" s="818" t="s">
        <x:v>2873</x:v>
      </x:c>
      <x:c r="H1211" s="818" t="s">
        <x:v>8411</x:v>
      </x:c>
      <x:c r="I1211" s="724" t="s">
        <x:v>2976</x:v>
      </x:c>
      <x:c r="J1211" s="819">
        <x:v>468</x:v>
      </x:c>
      <x:c r="K1211" s="1266" t="s">
        <x:v>434</x:v>
      </x:c>
    </x:row>
    <x:row r="1212" spans="1:11" ht="16.75">
      <x:c r="A1212" s="1068" t="s">
        <x:v>617</x:v>
      </x:c>
      <x:c r="B1212" s="1069">
        <x:v>612996</x:v>
      </x:c>
      <x:c r="C1212" s="1070" t="s">
        <x:v>6314</x:v>
      </x:c>
      <x:c r="D1212" s="1070" t="s">
        <x:v>7752</x:v>
      </x:c>
      <x:c r="E1212" s="1070" t="s">
        <x:v>4903</x:v>
      </x:c>
      <x:c r="F1212" s="1070" t="s">
        <x:v>17</x:v>
      </x:c>
      <x:c r="G1212" s="804" t="s">
        <x:v>8121</x:v>
      </x:c>
      <x:c r="H1212" s="804" t="s">
        <x:v>8379</x:v>
      </x:c>
      <x:c r="I1212" s="719" t="s">
        <x:v>7747</x:v>
      </x:c>
      <x:c r="J1212" s="805">
        <x:v>130</x:v>
      </x:c>
      <x:c r="K1212" s="1264" t="s">
        <x:v>7724</x:v>
      </x:c>
    </x:row>
    <x:row r="1213" spans="1:11" ht="16.75">
      <x:c r="A1213" s="986">
        <x:v>0.79722222222222228</x:v>
      </x:c>
      <x:c r="B1213" s="987" t="s">
        <x:v>7483</x:v>
      </x:c>
      <x:c r="C1213" s="987" t="s">
        <x:v>6314</x:v>
      </x:c>
      <x:c r="D1213" s="987" t="s">
        <x:v>7751</x:v>
      </x:c>
      <x:c r="E1213" s="987" t="s">
        <x:v>4903</x:v>
      </x:c>
      <x:c r="F1213" s="987" t="s">
        <x:v>1081</x:v>
      </x:c>
      <x:c r="G1213" s="818" t="s">
        <x:v>2871</x:v>
      </x:c>
      <x:c r="H1213" s="818" t="s">
        <x:v>8455</x:v>
      </x:c>
      <x:c r="I1213" s="724" t="s">
        <x:v>2976</x:v>
      </x:c>
      <x:c r="J1213" s="819">
        <x:v>250</x:v>
      </x:c>
      <x:c r="K1213" s="1266" t="s">
        <x:v>7724</x:v>
      </x:c>
    </x:row>
    <x:row r="1214" spans="1:11" ht="16.75">
      <x:c r="A1214" s="1068" t="s">
        <x:v>498</x:v>
      </x:c>
      <x:c r="B1214" s="1069">
        <x:v>612998</x:v>
      </x:c>
      <x:c r="C1214" s="1070" t="s">
        <x:v>6314</x:v>
      </x:c>
      <x:c r="D1214" s="1070" t="s">
        <x:v>7729</x:v>
      </x:c>
      <x:c r="E1214" s="1070" t="s">
        <x:v>5987</x:v>
      </x:c>
      <x:c r="F1214" s="1070" t="s">
        <x:v>5574</x:v>
      </x:c>
      <x:c r="G1214" s="804" t="s">
        <x:v>7204</x:v>
      </x:c>
      <x:c r="H1214" s="804" t="s">
        <x:v>4251</x:v>
      </x:c>
      <x:c r="I1214" s="719" t="s">
        <x:v>5008</x:v>
      </x:c>
      <x:c r="J1214" s="805">
        <x:v>180</x:v>
      </x:c>
      <x:c r="K1214" s="1264" t="s">
        <x:v>7724</x:v>
      </x:c>
    </x:row>
    <x:row r="1215" spans="1:11">
      <x:c r="A1215" s="810">
        <x:v>0.78333333333333333</x:v>
      </x:c>
      <x:c r="B1215" s="971">
        <x:v>612999</x:v>
      </x:c>
      <x:c r="C1215" s="972" t="s">
        <x:v>6314</x:v>
      </x:c>
      <x:c r="D1215" s="972" t="s">
        <x:v>7752</x:v>
      </x:c>
      <x:c r="E1215" s="972" t="s">
        <x:v>2935</x:v>
      </x:c>
      <x:c r="F1215" s="972" t="s">
        <x:v>7839</x:v>
      </x:c>
      <x:c r="G1215" s="808" t="s">
        <x:v>7401</x:v>
      </x:c>
      <x:c r="H1215" s="808" t="s">
        <x:v>9115</x:v>
      </x:c>
      <x:c r="I1215" s="469" t="s">
        <x:v>7747</x:v>
      </x:c>
      <x:c r="J1215" s="809">
        <x:v>414</x:v>
      </x:c>
      <x:c r="K1215" s="1265" t="s">
        <x:v>434</x:v>
      </x:c>
    </x:row>
    <x:row r="1216" spans="1:11">
      <x:c r="A1216" s="806">
        <x:v>0.81319444444444444</x:v>
      </x:c>
      <x:c r="B1216" s="969">
        <x:v>613000</x:v>
      </x:c>
      <x:c r="C1216" s="970" t="s">
        <x:v>6314</x:v>
      </x:c>
      <x:c r="D1216" s="970" t="s">
        <x:v>7729</x:v>
      </x:c>
      <x:c r="E1216" s="970" t="s">
        <x:v>5033</x:v>
      </x:c>
      <x:c r="F1216" s="970" t="s">
        <x:v>1424</x:v>
      </x:c>
      <x:c r="G1216" s="808" t="s">
        <x:v>3099</x:v>
      </x:c>
      <x:c r="H1216" s="808" t="s">
        <x:v>4128</x:v>
      </x:c>
      <x:c r="I1216" s="469" t="s">
        <x:v>7747</x:v>
      </x:c>
      <x:c r="J1216" s="809">
        <x:v>90</x:v>
      </x:c>
      <x:c r="K1216" s="1265" t="s">
        <x:v>7724</x:v>
      </x:c>
    </x:row>
    <x:row r="1217" spans="1:11">
      <x:c r="A1217" s="810">
        <x:v>0.81736111111111109</x:v>
      </x:c>
      <x:c r="B1217" s="971">
        <x:v>613001</x:v>
      </x:c>
      <x:c r="C1217" s="972" t="s">
        <x:v>6314</x:v>
      </x:c>
      <x:c r="D1217" s="972" t="s">
        <x:v>7752</x:v>
      </x:c>
      <x:c r="E1217" s="972" t="s">
        <x:v>5033</x:v>
      </x:c>
      <x:c r="F1217" s="972" t="s">
        <x:v>409</x:v>
      </x:c>
      <x:c r="G1217" s="808" t="s">
        <x:v>2650</x:v>
      </x:c>
      <x:c r="H1217" s="808" t="s">
        <x:v>5740</x:v>
      </x:c>
      <x:c r="I1217" s="469" t="s">
        <x:v>7747</x:v>
      </x:c>
      <x:c r="J1217" s="809">
        <x:v>850</x:v>
      </x:c>
      <x:c r="K1217" s="1265" t="s">
        <x:v>7724</x:v>
      </x:c>
    </x:row>
    <x:row r="1218" spans="1:11">
      <x:c r="A1218" s="806">
        <x:v>0.83611111111111114</x:v>
      </x:c>
      <x:c r="B1218" s="969">
        <x:v>613002</x:v>
      </x:c>
      <x:c r="C1218" s="970" t="s">
        <x:v>6314</x:v>
      </x:c>
      <x:c r="D1218" s="970" t="s">
        <x:v>7752</x:v>
      </x:c>
      <x:c r="E1218" s="970" t="s">
        <x:v>4903</x:v>
      </x:c>
      <x:c r="F1218" s="970" t="s">
        <x:v>1435</x:v>
      </x:c>
      <x:c r="G1218" s="808" t="s">
        <x:v>4880</x:v>
      </x:c>
      <x:c r="H1218" s="808" t="s">
        <x:v>8593</x:v>
      </x:c>
      <x:c r="I1218" s="469" t="s">
        <x:v>7747</x:v>
      </x:c>
      <x:c r="J1218" s="809">
        <x:v>280</x:v>
      </x:c>
      <x:c r="K1218" s="1265" t="s">
        <x:v>7724</x:v>
      </x:c>
    </x:row>
    <x:row r="1219" spans="1:11">
      <x:c r="A1219" s="810">
        <x:v>0.86805555555555558</x:v>
      </x:c>
      <x:c r="B1219" s="971">
        <x:v>613003</x:v>
      </x:c>
      <x:c r="C1219" s="972" t="s">
        <x:v>6314</x:v>
      </x:c>
      <x:c r="D1219" s="972" t="s">
        <x:v>7751</x:v>
      </x:c>
      <x:c r="E1219" s="972" t="s">
        <x:v>5033</x:v>
      </x:c>
      <x:c r="F1219" s="972" t="s">
        <x:v>5592</x:v>
      </x:c>
      <x:c r="G1219" s="1003" t="s">
        <x:v>7766</x:v>
      </x:c>
      <x:c r="H1219" s="1003" t="s">
        <x:v>7766</x:v>
      </x:c>
      <x:c r="I1219" s="469" t="s">
        <x:v>7747</x:v>
      </x:c>
      <x:c r="J1219" s="809">
        <x:v>250</x:v>
      </x:c>
      <x:c r="K1219" s="1265" t="s">
        <x:v>7724</x:v>
      </x:c>
    </x:row>
    <x:row r="1220" spans="1:11" ht="16.75">
      <x:c r="A1220" s="815">
        <x:v>0.88541666666666663</x:v>
      </x:c>
      <x:c r="B1220" s="1073">
        <x:v>613004</x:v>
      </x:c>
      <x:c r="C1220" s="974" t="s">
        <x:v>6314</x:v>
      </x:c>
      <x:c r="D1220" s="974" t="s">
        <x:v>7751</x:v>
      </x:c>
      <x:c r="E1220" s="974" t="s">
        <x:v>433</x:v>
      </x:c>
      <x:c r="F1220" s="974" t="s">
        <x:v>7840</x:v>
      </x:c>
      <x:c r="G1220" s="818" t="s">
        <x:v>3181</x:v>
      </x:c>
      <x:c r="H1220" s="818" t="s">
        <x:v>4144</x:v>
      </x:c>
      <x:c r="I1220" s="724" t="s">
        <x:v>7747</x:v>
      </x:c>
      <x:c r="J1220" s="819">
        <x:v>160</x:v>
      </x:c>
      <x:c r="K1220" s="1266" t="s">
        <x:v>7724</x:v>
      </x:c>
    </x:row>
    <x:row r="1221" spans="1:11" ht="16.75">
      <x:c r="A1221" s="966" t="s">
        <x:v>536</x:v>
      </x:c>
      <x:c r="B1221" s="968" t="s">
        <x:v>5004</x:v>
      </x:c>
      <x:c r="C1221" s="968" t="s">
        <x:v>6314</x:v>
      </x:c>
      <x:c r="D1221" s="968" t="s">
        <x:v>7752</x:v>
      </x:c>
      <x:c r="E1221" s="968" t="s">
        <x:v>5033</x:v>
      </x:c>
      <x:c r="F1221" s="968" t="s">
        <x:v>1472</x:v>
      </x:c>
      <x:c r="G1221" s="804" t="s">
        <x:v>4960</x:v>
      </x:c>
      <x:c r="H1221" s="804" t="s">
        <x:v>2181</x:v>
      </x:c>
      <x:c r="I1221" s="719" t="s">
        <x:v>2976</x:v>
      </x:c>
      <x:c r="J1221" s="805">
        <x:v>150</x:v>
      </x:c>
      <x:c r="K1221" s="1264" t="s">
        <x:v>7724</x:v>
      </x:c>
    </x:row>
    <x:row r="1222" spans="1:11">
      <x:c r="A1222" s="806">
        <x:v>0.76180555555555551</x:v>
      </x:c>
      <x:c r="B1222" s="969">
        <x:v>613006</x:v>
      </x:c>
      <x:c r="C1222" s="970" t="s">
        <x:v>6314</x:v>
      </x:c>
      <x:c r="D1222" s="970" t="s">
        <x:v>7752</x:v>
      </x:c>
      <x:c r="E1222" s="970" t="s">
        <x:v>2935</x:v>
      </x:c>
      <x:c r="F1222" s="970" t="s">
        <x:v>6072</x:v>
      </x:c>
      <x:c r="G1222" s="808" t="s">
        <x:v>4917</x:v>
      </x:c>
      <x:c r="H1222" s="808" t="s">
        <x:v>8287</x:v>
      </x:c>
      <x:c r="I1222" s="469" t="s">
        <x:v>7747</x:v>
      </x:c>
      <x:c r="J1222" s="809">
        <x:v>351</x:v>
      </x:c>
      <x:c r="K1222" s="1265" t="s">
        <x:v>434</x:v>
      </x:c>
    </x:row>
    <x:row r="1223" spans="1:11">
      <x:c r="A1223" s="810">
        <x:v>0.77083333333333337</x:v>
      </x:c>
      <x:c r="B1223" s="971">
        <x:v>613007</x:v>
      </x:c>
      <x:c r="C1223" s="972" t="s">
        <x:v>6314</x:v>
      </x:c>
      <x:c r="D1223" s="972" t="s">
        <x:v>7752</x:v>
      </x:c>
      <x:c r="E1223" s="972" t="s">
        <x:v>2935</x:v>
      </x:c>
      <x:c r="F1223" s="972" t="s">
        <x:v>7856</x:v>
      </x:c>
      <x:c r="G1223" s="1003" t="s">
        <x:v>7766</x:v>
      </x:c>
      <x:c r="H1223" s="1003" t="s">
        <x:v>7766</x:v>
      </x:c>
      <x:c r="I1223" s="469" t="s">
        <x:v>7747</x:v>
      </x:c>
      <x:c r="J1223" s="809">
        <x:v>290</x:v>
      </x:c>
      <x:c r="K1223" s="1265" t="s">
        <x:v>7724</x:v>
      </x:c>
    </x:row>
    <x:row r="1224" spans="1:11">
      <x:c r="A1224" s="806">
        <x:v>0.81388888888888888</x:v>
      </x:c>
      <x:c r="B1224" s="970" t="s">
        <x:v>8016</x:v>
      </x:c>
      <x:c r="C1224" s="970" t="s">
        <x:v>6314</x:v>
      </x:c>
      <x:c r="D1224" s="970" t="s">
        <x:v>7729</x:v>
      </x:c>
      <x:c r="E1224" s="970" t="s">
        <x:v>4903</x:v>
      </x:c>
      <x:c r="F1224" s="970" t="s">
        <x:v>4839</x:v>
      </x:c>
      <x:c r="G1224" s="1003" t="s">
        <x:v>7766</x:v>
      </x:c>
      <x:c r="H1224" s="1003" t="s">
        <x:v>7766</x:v>
      </x:c>
      <x:c r="I1224" s="469" t="s">
        <x:v>2976</x:v>
      </x:c>
      <x:c r="J1224" s="809">
        <x:v>95</x:v>
      </x:c>
      <x:c r="K1224" s="1265" t="s">
        <x:v>7724</x:v>
      </x:c>
    </x:row>
    <x:row r="1225" spans="1:11" ht="16.75">
      <x:c r="A1225" s="986">
        <x:v>0.8305555555555556</x:v>
      </x:c>
      <x:c r="B1225" s="987" t="s">
        <x:v>2923</x:v>
      </x:c>
      <x:c r="C1225" s="987" t="s">
        <x:v>5507</x:v>
      </x:c>
      <x:c r="D1225" s="987" t="s">
        <x:v>7751</x:v>
      </x:c>
      <x:c r="E1225" s="987" t="s">
        <x:v>4903</x:v>
      </x:c>
      <x:c r="F1225" s="987" t="s">
        <x:v>528</x:v>
      </x:c>
      <x:c r="G1225" s="1063" t="s">
        <x:v>7766</x:v>
      </x:c>
      <x:c r="H1225" s="1063" t="s">
        <x:v>7766</x:v>
      </x:c>
      <x:c r="I1225" s="724" t="s">
        <x:v>2976</x:v>
      </x:c>
      <x:c r="J1225" s="819">
        <x:v>200</x:v>
      </x:c>
      <x:c r="K1225" s="1266" t="s">
        <x:v>7724</x:v>
      </x:c>
    </x:row>
    <x:row r="1226" spans="1:11" ht="16.75">
      <x:c r="A1226" s="1068" t="s">
        <x:v>5355</x:v>
      </x:c>
      <x:c r="B1226" s="1069">
        <x:v>613010</x:v>
      </x:c>
      <x:c r="C1226" s="1070" t="s">
        <x:v>5507</x:v>
      </x:c>
      <x:c r="D1226" s="1070" t="s">
        <x:v>7729</x:v>
      </x:c>
      <x:c r="E1226" s="1070" t="s">
        <x:v>2935</x:v>
      </x:c>
      <x:c r="F1226" s="1070" t="s">
        <x:v>793</x:v>
      </x:c>
      <x:c r="G1226" s="804" t="s">
        <x:v>7053</x:v>
      </x:c>
      <x:c r="H1226" s="804" t="s">
        <x:v>8443</x:v>
      </x:c>
      <x:c r="I1226" s="719" t="s">
        <x:v>5008</x:v>
      </x:c>
      <x:c r="J1226" s="805">
        <x:v>160</x:v>
      </x:c>
      <x:c r="K1226" s="1264" t="s">
        <x:v>7724</x:v>
      </x:c>
    </x:row>
    <x:row r="1227" spans="1:11">
      <x:c r="A1227" s="1302">
        <x:v>0.51041666666666663</x:v>
      </x:c>
      <x:c r="B1227" s="971">
        <x:v>613011</x:v>
      </x:c>
      <x:c r="C1227" s="972" t="s">
        <x:v>6314</x:v>
      </x:c>
      <x:c r="D1227" s="972" t="s">
        <x:v>7752</x:v>
      </x:c>
      <x:c r="E1227" s="972" t="s">
        <x:v>2935</x:v>
      </x:c>
      <x:c r="F1227" s="972" t="s">
        <x:v>8085</x:v>
      </x:c>
      <x:c r="G1227" s="808" t="s">
        <x:v>4861</x:v>
      </x:c>
      <x:c r="H1227" s="808" t="s">
        <x:v>8702</x:v>
      </x:c>
      <x:c r="I1227" s="469" t="s">
        <x:v>5008</x:v>
      </x:c>
      <x:c r="J1227" s="809">
        <x:v>170</x:v>
      </x:c>
      <x:c r="K1227" s="1265" t="s">
        <x:v>7724</x:v>
      </x:c>
    </x:row>
    <x:row r="1228" spans="1:11">
      <x:c r="A1228" s="1303">
        <x:v>0.71250000000000002</x:v>
      </x:c>
      <x:c r="B1228" s="970" t="s">
        <x:v>4988</x:v>
      </x:c>
      <x:c r="C1228" s="970" t="s">
        <x:v>5507</x:v>
      </x:c>
      <x:c r="D1228" s="970" t="s">
        <x:v>7729</x:v>
      </x:c>
      <x:c r="E1228" s="970" t="s">
        <x:v>5987</x:v>
      </x:c>
      <x:c r="F1228" s="970" t="s">
        <x:v>7967</x:v>
      </x:c>
      <x:c r="G1228" s="1003" t="s">
        <x:v>7766</x:v>
      </x:c>
      <x:c r="H1228" s="1003" t="s">
        <x:v>7766</x:v>
      </x:c>
      <x:c r="I1228" s="469" t="s">
        <x:v>2976</x:v>
      </x:c>
      <x:c r="J1228" s="809">
        <x:v>315</x:v>
      </x:c>
      <x:c r="K1228" s="1265" t="s">
        <x:v>434</x:v>
      </x:c>
    </x:row>
    <x:row r="1229" spans="1:11">
      <x:c r="A1229" s="1302">
        <x:v>0.81319444444444444</x:v>
      </x:c>
      <x:c r="B1229" s="971">
        <x:v>613013</x:v>
      </x:c>
      <x:c r="C1229" s="972" t="s">
        <x:v>6314</x:v>
      </x:c>
      <x:c r="D1229" s="972" t="s">
        <x:v>7751</x:v>
      </x:c>
      <x:c r="E1229" s="972" t="s">
        <x:v>5033</x:v>
      </x:c>
      <x:c r="F1229" s="972" t="s">
        <x:v>1233</x:v>
      </x:c>
      <x:c r="G1229" s="1003" t="s">
        <x:v>7766</x:v>
      </x:c>
      <x:c r="H1229" s="1003" t="s">
        <x:v>7766</x:v>
      </x:c>
      <x:c r="I1229" s="469" t="s">
        <x:v>7747</x:v>
      </x:c>
      <x:c r="J1229" s="809">
        <x:v>270</x:v>
      </x:c>
      <x:c r="K1229" s="1265" t="s">
        <x:v>7724</x:v>
      </x:c>
    </x:row>
    <x:row r="1230" spans="1:11">
      <x:c r="A1230" s="1303">
        <x:v>0.82361111111111107</x:v>
      </x:c>
      <x:c r="B1230" s="969">
        <x:v>613014</x:v>
      </x:c>
      <x:c r="C1230" s="970" t="s">
        <x:v>6314</x:v>
      </x:c>
      <x:c r="D1230" s="970" t="s">
        <x:v>7752</x:v>
      </x:c>
      <x:c r="E1230" s="970" t="s">
        <x:v>4903</x:v>
      </x:c>
      <x:c r="F1230" s="970" t="s">
        <x:v>6082</x:v>
      </x:c>
      <x:c r="G1230" s="808" t="s">
        <x:v>8135</x:v>
      </x:c>
      <x:c r="H1230" s="808" t="s">
        <x:v>1966</x:v>
      </x:c>
      <x:c r="I1230" s="469" t="s">
        <x:v>5014</x:v>
      </x:c>
      <x:c r="J1230" s="809">
        <x:v>297</x:v>
      </x:c>
      <x:c r="K1230" s="1265" t="s">
        <x:v>434</x:v>
      </x:c>
    </x:row>
    <x:row r="1231" spans="1:11">
      <x:c r="A1231" s="1302">
        <x:v>0.87152777777777779</x:v>
      </x:c>
      <x:c r="B1231" s="971">
        <x:v>613015</x:v>
      </x:c>
      <x:c r="C1231" s="972" t="s">
        <x:v>5507</x:v>
      </x:c>
      <x:c r="D1231" s="972" t="s">
        <x:v>7751</x:v>
      </x:c>
      <x:c r="E1231" s="972" t="s">
        <x:v>5987</x:v>
      </x:c>
      <x:c r="F1231" s="972" t="s">
        <x:v>1738</x:v>
      </x:c>
      <x:c r="G1231" s="808" t="s">
        <x:v>3087</x:v>
      </x:c>
      <x:c r="H1231" s="808" t="s">
        <x:v>8357</x:v>
      </x:c>
      <x:c r="I1231" s="469" t="s">
        <x:v>7747</x:v>
      </x:c>
      <x:c r="J1231" s="809">
        <x:v>180</x:v>
      </x:c>
      <x:c r="K1231" s="1265" t="s">
        <x:v>7724</x:v>
      </x:c>
    </x:row>
    <x:row r="1232" spans="1:11" ht="16.75">
      <x:c r="A1232" s="1304">
        <x:v>0.96458333333333335</x:v>
      </x:c>
      <x:c r="B1232" s="974" t="s">
        <x:v>7090</x:v>
      </x:c>
      <x:c r="C1232" s="974" t="s">
        <x:v>5507</x:v>
      </x:c>
      <x:c r="D1232" s="974" t="s">
        <x:v>7729</x:v>
      </x:c>
      <x:c r="E1232" s="974" t="s">
        <x:v>5033</x:v>
      </x:c>
      <x:c r="F1232" s="974" t="s">
        <x:v>7970</x:v>
      </x:c>
      <x:c r="G1232" s="818" t="s">
        <x:v>4440</x:v>
      </x:c>
      <x:c r="H1232" s="818" t="s">
        <x:v>2335</x:v>
      </x:c>
      <x:c r="I1232" s="724" t="s">
        <x:v>2976</x:v>
      </x:c>
      <x:c r="J1232" s="819">
        <x:v>198</x:v>
      </x:c>
      <x:c r="K1232" s="1266" t="s">
        <x:v>434</x:v>
      </x:c>
    </x:row>
    <x:row r="1233" spans="1:11" ht="16.75">
      <x:c r="A1233" s="966" t="s">
        <x:v>5543</x:v>
      </x:c>
      <x:c r="B1233" s="967">
        <x:v>613017</x:v>
      </x:c>
      <x:c r="C1233" s="968" t="s">
        <x:v>6314</x:v>
      </x:c>
      <x:c r="D1233" s="968" t="s">
        <x:v>7751</x:v>
      </x:c>
      <x:c r="E1233" s="968" t="s">
        <x:v>2935</x:v>
      </x:c>
      <x:c r="F1233" s="968" t="s">
        <x:v>768</x:v>
      </x:c>
      <x:c r="G1233" s="804" t="s">
        <x:v>4979</x:v>
      </x:c>
      <x:c r="H1233" s="804" t="s">
        <x:v>8430</x:v>
      </x:c>
      <x:c r="I1233" s="719" t="s">
        <x:v>7747</x:v>
      </x:c>
      <x:c r="J1233" s="805">
        <x:v>290</x:v>
      </x:c>
      <x:c r="K1233" s="1264" t="s">
        <x:v>7724</x:v>
      </x:c>
    </x:row>
    <x:row r="1234" spans="1:11">
      <x:c r="A1234" s="1303">
        <x:v>0.67708333333333337</x:v>
      </x:c>
      <x:c r="B1234" s="970" t="s">
        <x:v>7098</x:v>
      </x:c>
      <x:c r="C1234" s="970" t="s">
        <x:v>6314</x:v>
      </x:c>
      <x:c r="D1234" s="970" t="s">
        <x:v>7752</x:v>
      </x:c>
      <x:c r="E1234" s="970" t="s">
        <x:v>2935</x:v>
      </x:c>
      <x:c r="F1234" s="970" t="s">
        <x:v>7868</x:v>
      </x:c>
      <x:c r="G1234" s="1003" t="s">
        <x:v>7766</x:v>
      </x:c>
      <x:c r="H1234" s="1003" t="s">
        <x:v>7766</x:v>
      </x:c>
      <x:c r="I1234" s="469" t="s">
        <x:v>2976</x:v>
      </x:c>
      <x:c r="J1234" s="809">
        <x:v>729</x:v>
      </x:c>
      <x:c r="K1234" s="1265" t="s">
        <x:v>434</x:v>
      </x:c>
    </x:row>
    <x:row r="1235" spans="1:11">
      <x:c r="A1235" s="1302">
        <x:v>0.71111111111111114</x:v>
      </x:c>
      <x:c r="B1235" s="972" t="s">
        <x:v>4898</x:v>
      </x:c>
      <x:c r="C1235" s="972" t="s">
        <x:v>6314</x:v>
      </x:c>
      <x:c r="D1235" s="972" t="s">
        <x:v>7752</x:v>
      </x:c>
      <x:c r="E1235" s="972" t="s">
        <x:v>4903</x:v>
      </x:c>
      <x:c r="F1235" s="972" t="s">
        <x:v>1319</x:v>
      </x:c>
      <x:c r="G1235" s="808" t="s">
        <x:v>3038</x:v>
      </x:c>
      <x:c r="H1235" s="808" t="s">
        <x:v>8733</x:v>
      </x:c>
      <x:c r="I1235" s="469" t="s">
        <x:v>2976</x:v>
      </x:c>
      <x:c r="J1235" s="809">
        <x:v>150</x:v>
      </x:c>
      <x:c r="K1235" s="1265" t="s">
        <x:v>434</x:v>
      </x:c>
    </x:row>
    <x:row r="1236" spans="1:11">
      <x:c r="A1236" s="1303">
        <x:v>0.72361111111111109</x:v>
      </x:c>
      <x:c r="B1236" s="970" t="s">
        <x:v>8063</x:v>
      </x:c>
      <x:c r="C1236" s="970" t="s">
        <x:v>6314</x:v>
      </x:c>
      <x:c r="D1236" s="970" t="s">
        <x:v>7703</x:v>
      </x:c>
      <x:c r="E1236" s="970" t="s">
        <x:v>5987</x:v>
      </x:c>
      <x:c r="F1236" s="970" t="s">
        <x:v>977</x:v>
      </x:c>
      <x:c r="G1236" s="1003" t="s">
        <x:v>7766</x:v>
      </x:c>
      <x:c r="H1236" s="1003" t="s">
        <x:v>7766</x:v>
      </x:c>
      <x:c r="I1236" s="469" t="s">
        <x:v>2976</x:v>
      </x:c>
      <x:c r="J1236" s="809">
        <x:v>315</x:v>
      </x:c>
      <x:c r="K1236" s="1265" t="s">
        <x:v>434</x:v>
      </x:c>
    </x:row>
    <x:row r="1237" spans="1:11">
      <x:c r="A1237" s="1302">
        <x:v>0.7368055555555556</x:v>
      </x:c>
      <x:c r="B1237" s="972" t="s">
        <x:v>8019</x:v>
      </x:c>
      <x:c r="C1237" s="972" t="s">
        <x:v>5507</x:v>
      </x:c>
      <x:c r="D1237" s="972" t="s">
        <x:v>7752</x:v>
      </x:c>
      <x:c r="E1237" s="972" t="s">
        <x:v>5033</x:v>
      </x:c>
      <x:c r="F1237" s="972" t="s">
        <x:v>3240</x:v>
      </x:c>
      <x:c r="G1237" s="808" t="s">
        <x:v>2953</x:v>
      </x:c>
      <x:c r="H1237" s="808" t="s">
        <x:v>5935</x:v>
      </x:c>
      <x:c r="I1237" s="469" t="s">
        <x:v>2976</x:v>
      </x:c>
      <x:c r="J1237" s="809">
        <x:v>770</x:v>
      </x:c>
      <x:c r="K1237" s="1265" t="s">
        <x:v>7724</x:v>
      </x:c>
    </x:row>
    <x:row r="1238" spans="1:11">
      <x:c r="A1238" s="1303">
        <x:v>0.79166666666666663</x:v>
      </x:c>
      <x:c r="B1238" s="969">
        <x:v>613022</x:v>
      </x:c>
      <x:c r="C1238" s="970" t="s">
        <x:v>6314</x:v>
      </x:c>
      <x:c r="D1238" s="970" t="s">
        <x:v>7729</x:v>
      </x:c>
      <x:c r="E1238" s="970" t="s">
        <x:v>2935</x:v>
      </x:c>
      <x:c r="F1238" s="970" t="s">
        <x:v>7844</x:v>
      </x:c>
      <x:c r="G1238" s="808" t="s">
        <x:v>3032</x:v>
      </x:c>
      <x:c r="H1238" s="808" t="s">
        <x:v>5813</x:v>
      </x:c>
      <x:c r="I1238" s="469" t="s">
        <x:v>7747</x:v>
      </x:c>
      <x:c r="J1238" s="809">
        <x:v>190</x:v>
      </x:c>
      <x:c r="K1238" s="1265" t="s">
        <x:v>7724</x:v>
      </x:c>
    </x:row>
    <x:row r="1239" spans="1:11">
      <x:c r="A1239" s="1302">
        <x:v>0.81666666666666665</x:v>
      </x:c>
      <x:c r="B1239" s="971">
        <x:v>613023</x:v>
      </x:c>
      <x:c r="C1239" s="972" t="s">
        <x:v>6314</x:v>
      </x:c>
      <x:c r="D1239" s="972" t="s">
        <x:v>7751</x:v>
      </x:c>
      <x:c r="E1239" s="972" t="s">
        <x:v>2935</x:v>
      </x:c>
      <x:c r="F1239" s="972" t="s">
        <x:v>1106</x:v>
      </x:c>
      <x:c r="G1239" s="808" t="s">
        <x:v>3107</x:v>
      </x:c>
      <x:c r="H1239" s="808" t="s">
        <x:v>9046</x:v>
      </x:c>
      <x:c r="I1239" s="469" t="s">
        <x:v>5008</x:v>
      </x:c>
      <x:c r="J1239" s="809">
        <x:v>260</x:v>
      </x:c>
      <x:c r="K1239" s="1265" t="s">
        <x:v>7724</x:v>
      </x:c>
    </x:row>
    <x:row r="1240" spans="1:11" ht="16.75">
      <x:c r="A1240" s="1304">
        <x:v>0.82152777777777775</x:v>
      </x:c>
      <x:c r="B1240" s="1073">
        <x:v>613024</x:v>
      </x:c>
      <x:c r="C1240" s="974" t="s">
        <x:v>5507</x:v>
      </x:c>
      <x:c r="D1240" s="974" t="s">
        <x:v>7751</x:v>
      </x:c>
      <x:c r="E1240" s="974" t="s">
        <x:v>2935</x:v>
      </x:c>
      <x:c r="F1240" s="974" t="s">
        <x:v>5614</x:v>
      </x:c>
      <x:c r="G1240" s="818" t="s">
        <x:v>3107</x:v>
      </x:c>
      <x:c r="H1240" s="818" t="s">
        <x:v>9046</x:v>
      </x:c>
      <x:c r="I1240" s="724" t="s">
        <x:v>5008</x:v>
      </x:c>
      <x:c r="J1240" s="819">
        <x:v>95</x:v>
      </x:c>
      <x:c r="K1240" s="1266" t="s">
        <x:v>7724</x:v>
      </x:c>
    </x:row>
    <x:row r="1241" spans="1:11" ht="16.75">
      <x:c r="A1241" s="966" t="s">
        <x:v>5469</x:v>
      </x:c>
      <x:c r="B1241" s="967">
        <x:v>613025</x:v>
      </x:c>
      <x:c r="C1241" s="968" t="s">
        <x:v>6314</x:v>
      </x:c>
      <x:c r="D1241" s="968" t="s">
        <x:v>7751</x:v>
      </x:c>
      <x:c r="E1241" s="968" t="s">
        <x:v>2935</x:v>
      </x:c>
      <x:c r="F1241" s="968" t="s">
        <x:v>1620</x:v>
      </x:c>
      <x:c r="G1241" s="804" t="s">
        <x:v>3179</x:v>
      </x:c>
      <x:c r="H1241" s="804" t="s">
        <x:v>5780</x:v>
      </x:c>
      <x:c r="I1241" s="719" t="s">
        <x:v>5008</x:v>
      </x:c>
      <x:c r="J1241" s="805">
        <x:v>325</x:v>
      </x:c>
      <x:c r="K1241" s="1264" t="s">
        <x:v>7724</x:v>
      </x:c>
    </x:row>
    <x:row r="1242" spans="1:11">
      <x:c r="A1242" s="1303">
        <x:v>0.71319444444444446</x:v>
      </x:c>
      <x:c r="B1242" s="969">
        <x:v>613026</x:v>
      </x:c>
      <x:c r="C1242" s="970" t="s">
        <x:v>6314</x:v>
      </x:c>
      <x:c r="D1242" s="970" t="s">
        <x:v>7752</x:v>
      </x:c>
      <x:c r="E1242" s="970" t="s">
        <x:v>4903</x:v>
      </x:c>
      <x:c r="F1242" s="970" t="s">
        <x:v>1253</x:v>
      </x:c>
      <x:c r="G1242" s="808" t="s">
        <x:v>7285</x:v>
      </x:c>
      <x:c r="H1242" s="808" t="s">
        <x:v>1947</x:v>
      </x:c>
      <x:c r="I1242" s="469" t="s">
        <x:v>7747</x:v>
      </x:c>
      <x:c r="J1242" s="809">
        <x:v>280</x:v>
      </x:c>
      <x:c r="K1242" s="1265" t="s">
        <x:v>7724</x:v>
      </x:c>
    </x:row>
    <x:row r="1243" spans="1:11">
      <x:c r="A1243" s="1302">
        <x:v>0.75555555555555554</x:v>
      </x:c>
      <x:c r="B1243" s="972" t="s">
        <x:v>8043</x:v>
      </x:c>
      <x:c r="C1243" s="972" t="s">
        <x:v>6314</x:v>
      </x:c>
      <x:c r="D1243" s="972" t="s">
        <x:v>7752</x:v>
      </x:c>
      <x:c r="E1243" s="972" t="s">
        <x:v>2935</x:v>
      </x:c>
      <x:c r="F1243" s="972" t="s">
        <x:v>7897</x:v>
      </x:c>
      <x:c r="G1243" s="808" t="s">
        <x:v>7336</x:v>
      </x:c>
      <x:c r="H1243" s="808" t="s">
        <x:v>2074</x:v>
      </x:c>
      <x:c r="I1243" s="469" t="s">
        <x:v>2976</x:v>
      </x:c>
      <x:c r="J1243" s="809">
        <x:v>468</x:v>
      </x:c>
      <x:c r="K1243" s="1265" t="s">
        <x:v>434</x:v>
      </x:c>
    </x:row>
    <x:row r="1244" spans="1:11" ht="16.75">
      <x:c r="A1244" s="1304">
        <x:v>0.82152777777777775</x:v>
      </x:c>
      <x:c r="B1244" s="1073">
        <x:v>613028</x:v>
      </x:c>
      <x:c r="C1244" s="974" t="s">
        <x:v>6314</x:v>
      </x:c>
      <x:c r="D1244" s="974" t="s">
        <x:v>7751</x:v>
      </x:c>
      <x:c r="E1244" s="974" t="s">
        <x:v>5033</x:v>
      </x:c>
      <x:c r="F1244" s="974" t="s">
        <x:v>1439</x:v>
      </x:c>
      <x:c r="G1244" s="818" t="s">
        <x:v>6398</x:v>
      </x:c>
      <x:c r="H1244" s="818" t="s">
        <x:v>4129</x:v>
      </x:c>
      <x:c r="I1244" s="724" t="s">
        <x:v>7747</x:v>
      </x:c>
      <x:c r="J1244" s="819">
        <x:v>549</x:v>
      </x:c>
      <x:c r="K1244" s="1266" t="s">
        <x:v>434</x:v>
      </x:c>
    </x:row>
    <x:row r="1245" spans="1:11" ht="16.75">
      <x:c r="A1245" s="966" t="s">
        <x:v>1270</x:v>
      </x:c>
      <x:c r="B1245" s="968" t="s">
        <x:v>5002</x:v>
      </x:c>
      <x:c r="C1245" s="968" t="s">
        <x:v>6314</x:v>
      </x:c>
      <x:c r="D1245" s="968" t="s">
        <x:v>7703</x:v>
      </x:c>
      <x:c r="E1245" s="968" t="s">
        <x:v>2935</x:v>
      </x:c>
      <x:c r="F1245" s="968" t="s">
        <x:v>2603</x:v>
      </x:c>
      <x:c r="G1245" s="1066" t="s">
        <x:v>7766</x:v>
      </x:c>
      <x:c r="H1245" s="1066" t="s">
        <x:v>7766</x:v>
      </x:c>
      <x:c r="I1245" s="719" t="s">
        <x:v>2976</x:v>
      </x:c>
      <x:c r="J1245" s="805">
        <x:v>150</x:v>
      </x:c>
      <x:c r="K1245" s="1264" t="s">
        <x:v>434</x:v>
      </x:c>
    </x:row>
    <x:row r="1246" spans="1:11" ht="16.75">
      <x:c r="A1246" s="1304">
        <x:v>0.65277777777777779</x:v>
      </x:c>
      <x:c r="B1246" s="974" t="s">
        <x:v>3150</x:v>
      </x:c>
      <x:c r="C1246" s="974" t="s">
        <x:v>6314</x:v>
      </x:c>
      <x:c r="D1246" s="974" t="s">
        <x:v>7752</x:v>
      </x:c>
      <x:c r="E1246" s="974" t="s">
        <x:v>4903</x:v>
      </x:c>
      <x:c r="F1246" s="974" t="s">
        <x:v>4843</x:v>
      </x:c>
      <x:c r="G1246" s="818" t="s">
        <x:v>4924</x:v>
      </x:c>
      <x:c r="H1246" s="818" t="s">
        <x:v>2115</x:v>
      </x:c>
      <x:c r="I1246" s="724" t="s">
        <x:v>2976</x:v>
      </x:c>
      <x:c r="J1246" s="819">
        <x:v>364</x:v>
      </x:c>
      <x:c r="K1246" s="1266" t="s">
        <x:v>434</x:v>
      </x:c>
    </x:row>
    <x:row r="1247" spans="1:11" ht="16.75">
      <x:c r="A1247" s="966" t="s">
        <x:v>3553</x:v>
      </x:c>
      <x:c r="B1247" s="968" t="s">
        <x:v>2934</x:v>
      </x:c>
      <x:c r="C1247" s="968" t="s">
        <x:v>5507</x:v>
      </x:c>
      <x:c r="D1247" s="968" t="s">
        <x:v>7752</x:v>
      </x:c>
      <x:c r="E1247" s="968" t="s">
        <x:v>5033</x:v>
      </x:c>
      <x:c r="F1247" s="968" t="s">
        <x:v>2600</x:v>
      </x:c>
      <x:c r="G1247" s="804" t="s">
        <x:v>8035</x:v>
      </x:c>
      <x:c r="H1247" s="804" t="s">
        <x:v>9022</x:v>
      </x:c>
      <x:c r="I1247" s="719" t="s">
        <x:v>2976</x:v>
      </x:c>
      <x:c r="J1247" s="805">
        <x:v>170</x:v>
      </x:c>
      <x:c r="K1247" s="1264" t="s">
        <x:v>434</x:v>
      </x:c>
    </x:row>
    <x:row r="1248" spans="1:11">
      <x:c r="A1248" s="1303">
        <x:v>0.71250000000000002</x:v>
      </x:c>
      <x:c r="B1248" s="970" t="s">
        <x:v>7438</x:v>
      </x:c>
      <x:c r="C1248" s="970" t="s">
        <x:v>6314</x:v>
      </x:c>
      <x:c r="D1248" s="970" t="s">
        <x:v>7751</x:v>
      </x:c>
      <x:c r="E1248" s="970" t="s">
        <x:v>2935</x:v>
      </x:c>
      <x:c r="F1248" s="970" t="s">
        <x:v>7900</x:v>
      </x:c>
      <x:c r="G1248" s="808" t="s">
        <x:v>3002</x:v>
      </x:c>
      <x:c r="H1248" s="808" t="s">
        <x:v>2253</x:v>
      </x:c>
      <x:c r="I1248" s="469" t="s">
        <x:v>2976</x:v>
      </x:c>
      <x:c r="J1248" s="809">
        <x:v>280</x:v>
      </x:c>
      <x:c r="K1248" s="1265" t="s">
        <x:v>7724</x:v>
      </x:c>
    </x:row>
    <x:row r="1249" spans="1:11">
      <x:c r="A1249" s="1302">
        <x:v>0.71875</x:v>
      </x:c>
      <x:c r="B1249" s="972" t="s">
        <x:v>3004</x:v>
      </x:c>
      <x:c r="C1249" s="972" t="s">
        <x:v>6314</x:v>
      </x:c>
      <x:c r="D1249" s="972" t="s">
        <x:v>7751</x:v>
      </x:c>
      <x:c r="E1249" s="972" t="s">
        <x:v>2935</x:v>
      </x:c>
      <x:c r="F1249" s="972" t="s">
        <x:v>7886</x:v>
      </x:c>
      <x:c r="G1249" s="808" t="s">
        <x:v>2606</x:v>
      </x:c>
      <x:c r="H1249" s="808" t="s">
        <x:v>4475</x:v>
      </x:c>
      <x:c r="I1249" s="469" t="s">
        <x:v>2976</x:v>
      </x:c>
      <x:c r="J1249" s="809">
        <x:v>190</x:v>
      </x:c>
      <x:c r="K1249" s="1265" t="s">
        <x:v>7724</x:v>
      </x:c>
    </x:row>
    <x:row r="1250" spans="1:11">
      <x:c r="A1250" s="1303">
        <x:v>0.77569444444444446</x:v>
      </x:c>
      <x:c r="B1250" s="969">
        <x:v>613034</x:v>
      </x:c>
      <x:c r="C1250" s="970" t="s">
        <x:v>6314</x:v>
      </x:c>
      <x:c r="D1250" s="970" t="s">
        <x:v>7729</x:v>
      </x:c>
      <x:c r="E1250" s="970" t="s">
        <x:v>5033</x:v>
      </x:c>
      <x:c r="F1250" s="970" t="s">
        <x:v>1432</x:v>
      </x:c>
      <x:c r="G1250" s="808" t="s">
        <x:v>2973</x:v>
      </x:c>
      <x:c r="H1250" s="808" t="s">
        <x:v>6055</x:v>
      </x:c>
      <x:c r="I1250" s="469" t="s">
        <x:v>7747</x:v>
      </x:c>
      <x:c r="J1250" s="809">
        <x:v>378</x:v>
      </x:c>
      <x:c r="K1250" s="1265" t="s">
        <x:v>434</x:v>
      </x:c>
    </x:row>
    <x:row r="1251" spans="1:11">
      <x:c r="A1251" s="1302">
        <x:v>0.77847222222222223</x:v>
      </x:c>
      <x:c r="B1251" s="971">
        <x:v>613035</x:v>
      </x:c>
      <x:c r="C1251" s="972" t="s">
        <x:v>6314</x:v>
      </x:c>
      <x:c r="D1251" s="972" t="s">
        <x:v>7751</x:v>
      </x:c>
      <x:c r="E1251" s="972" t="s">
        <x:v>5033</x:v>
      </x:c>
      <x:c r="F1251" s="972" t="s">
        <x:v>1245</x:v>
      </x:c>
      <x:c r="G1251" s="808" t="s">
        <x:v>2973</x:v>
      </x:c>
      <x:c r="H1251" s="808" t="s">
        <x:v>6055</x:v>
      </x:c>
      <x:c r="I1251" s="469" t="s">
        <x:v>7747</x:v>
      </x:c>
      <x:c r="J1251" s="809">
        <x:v>170</x:v>
      </x:c>
      <x:c r="K1251" s="1265" t="s">
        <x:v>7724</x:v>
      </x:c>
    </x:row>
    <x:row r="1252" spans="1:11">
      <x:c r="A1252" s="1303">
        <x:v>0.79861111111111116</x:v>
      </x:c>
      <x:c r="B1252" s="969">
        <x:v>613036</x:v>
      </x:c>
      <x:c r="C1252" s="970" t="s">
        <x:v>6314</x:v>
      </x:c>
      <x:c r="D1252" s="970" t="s">
        <x:v>7751</x:v>
      </x:c>
      <x:c r="E1252" s="970" t="s">
        <x:v>5033</x:v>
      </x:c>
      <x:c r="F1252" s="970" t="s">
        <x:v>1420</x:v>
      </x:c>
      <x:c r="G1252" s="808" t="s">
        <x:v>2606</x:v>
      </x:c>
      <x:c r="H1252" s="808" t="s">
        <x:v>5863</x:v>
      </x:c>
      <x:c r="I1252" s="469" t="s">
        <x:v>7747</x:v>
      </x:c>
      <x:c r="J1252" s="809">
        <x:v>140</x:v>
      </x:c>
      <x:c r="K1252" s="1265" t="s">
        <x:v>7724</x:v>
      </x:c>
    </x:row>
    <x:row r="1253" spans="1:11">
      <x:c r="A1253" s="1302">
        <x:v>0.80694444444444446</x:v>
      </x:c>
      <x:c r="B1253" s="971">
        <x:v>613037</x:v>
      </x:c>
      <x:c r="C1253" s="972" t="s">
        <x:v>6314</x:v>
      </x:c>
      <x:c r="D1253" s="972" t="s">
        <x:v>7752</x:v>
      </x:c>
      <x:c r="E1253" s="972" t="s">
        <x:v>4903</x:v>
      </x:c>
      <x:c r="F1253" s="972" t="s">
        <x:v>7932</x:v>
      </x:c>
      <x:c r="G1253" s="1003" t="s">
        <x:v>7766</x:v>
      </x:c>
      <x:c r="H1253" s="1003" t="s">
        <x:v>7766</x:v>
      </x:c>
      <x:c r="I1253" s="469" t="s">
        <x:v>7747</x:v>
      </x:c>
      <x:c r="J1253" s="809">
        <x:v>144</x:v>
      </x:c>
      <x:c r="K1253" s="1265" t="s">
        <x:v>434</x:v>
      </x:c>
    </x:row>
    <x:row r="1254" spans="1:11" ht="16.75">
      <x:c r="A1254" s="1304">
        <x:v>0.86458333333333337</x:v>
      </x:c>
      <x:c r="B1254" s="1073">
        <x:v>613038</x:v>
      </x:c>
      <x:c r="C1254" s="974" t="s">
        <x:v>6314</x:v>
      </x:c>
      <x:c r="D1254" s="974" t="s">
        <x:v>7751</x:v>
      </x:c>
      <x:c r="E1254" s="974" t="s">
        <x:v>5033</x:v>
      </x:c>
      <x:c r="F1254" s="974" t="s">
        <x:v>7905</x:v>
      </x:c>
      <x:c r="G1254" s="818" t="s">
        <x:v>7782</x:v>
      </x:c>
      <x:c r="H1254" s="818" t="s">
        <x:v>4120</x:v>
      </x:c>
      <x:c r="I1254" s="724" t="s">
        <x:v>7747</x:v>
      </x:c>
      <x:c r="J1254" s="819">
        <x:v>150</x:v>
      </x:c>
      <x:c r="K1254" s="1266" t="s">
        <x:v>7724</x:v>
      </x:c>
    </x:row>
    <x:row r="1255" spans="1:11" ht="16.75">
      <x:c r="A1255" s="966" t="s">
        <x:v>5322</x:v>
      </x:c>
      <x:c r="B1255" s="967">
        <x:v>613039</x:v>
      </x:c>
      <x:c r="C1255" s="968" t="s">
        <x:v>6314</x:v>
      </x:c>
      <x:c r="D1255" s="968" t="s">
        <x:v>7729</x:v>
      </x:c>
      <x:c r="E1255" s="968" t="s">
        <x:v>2935</x:v>
      </x:c>
      <x:c r="F1255" s="968" t="s">
        <x:v>14</x:v>
      </x:c>
      <x:c r="G1255" s="804" t="s">
        <x:v>7174</x:v>
      </x:c>
      <x:c r="H1255" s="804" t="s">
        <x:v>5926</x:v>
      </x:c>
      <x:c r="I1255" s="719" t="s">
        <x:v>5008</x:v>
      </x:c>
      <x:c r="J1255" s="805">
        <x:v>220</x:v>
      </x:c>
      <x:c r="K1255" s="1264" t="s">
        <x:v>7724</x:v>
      </x:c>
    </x:row>
    <x:row r="1256" spans="1:11">
      <x:c r="A1256" s="1303">
        <x:v>0.7104166666666667</x:v>
      </x:c>
      <x:c r="B1256" s="969">
        <x:v>613040</x:v>
      </x:c>
      <x:c r="C1256" s="970" t="s">
        <x:v>6314</x:v>
      </x:c>
      <x:c r="D1256" s="970" t="s">
        <x:v>7729</x:v>
      </x:c>
      <x:c r="E1256" s="970" t="s">
        <x:v>2935</x:v>
      </x:c>
      <x:c r="F1256" s="970" t="s">
        <x:v>3474</x:v>
      </x:c>
      <x:c r="G1256" s="808" t="s">
        <x:v>7452</x:v>
      </x:c>
      <x:c r="H1256" s="808" t="s">
        <x:v>4315</x:v>
      </x:c>
      <x:c r="I1256" s="469" t="s">
        <x:v>5008</x:v>
      </x:c>
      <x:c r="J1256" s="809">
        <x:v>190</x:v>
      </x:c>
      <x:c r="K1256" s="1265" t="s">
        <x:v>7724</x:v>
      </x:c>
    </x:row>
    <x:row r="1257" spans="1:11">
      <x:c r="A1257" s="1302">
        <x:v>0.72638888888888886</x:v>
      </x:c>
      <x:c r="B1257" s="971">
        <x:v>613041</x:v>
      </x:c>
      <x:c r="C1257" s="972" t="s">
        <x:v>5507</x:v>
      </x:c>
      <x:c r="D1257" s="972" t="s">
        <x:v>7751</x:v>
      </x:c>
      <x:c r="E1257" s="972" t="s">
        <x:v>2935</x:v>
      </x:c>
      <x:c r="F1257" s="972" t="s">
        <x:v>1652</x:v>
      </x:c>
      <x:c r="G1257" s="1003" t="s">
        <x:v>7766</x:v>
      </x:c>
      <x:c r="H1257" s="1003" t="s">
        <x:v>7766</x:v>
      </x:c>
      <x:c r="I1257" s="469" t="s">
        <x:v>5008</x:v>
      </x:c>
      <x:c r="J1257" s="809">
        <x:v>300</x:v>
      </x:c>
      <x:c r="K1257" s="1265" t="s">
        <x:v>7724</x:v>
      </x:c>
    </x:row>
    <x:row r="1258" spans="1:11" ht="16.75">
      <x:c r="A1258" s="1304">
        <x:v>0.82499999999999996</x:v>
      </x:c>
      <x:c r="B1258" s="1073">
        <x:v>613042</x:v>
      </x:c>
      <x:c r="C1258" s="974" t="s">
        <x:v>5507</x:v>
      </x:c>
      <x:c r="D1258" s="974" t="s">
        <x:v>7729</x:v>
      </x:c>
      <x:c r="E1258" s="974" t="s">
        <x:v>5987</x:v>
      </x:c>
      <x:c r="F1258" s="974" t="s">
        <x:v>1330</x:v>
      </x:c>
      <x:c r="G1258" s="818" t="s">
        <x:v>3072</x:v>
      </x:c>
      <x:c r="H1258" s="818" t="s">
        <x:v>4326</x:v>
      </x:c>
      <x:c r="I1258" s="724" t="s">
        <x:v>7747</x:v>
      </x:c>
      <x:c r="J1258" s="819">
        <x:v>520</x:v>
      </x:c>
      <x:c r="K1258" s="1266" t="s">
        <x:v>7724</x:v>
      </x:c>
    </x:row>
    <x:row r="1259" spans="1:11" ht="16.75">
      <x:c r="A1259" s="966" t="s">
        <x:v>3640</x:v>
      </x:c>
      <x:c r="B1259" s="967">
        <x:v>613043</x:v>
      </x:c>
      <x:c r="C1259" s="968" t="s">
        <x:v>5507</x:v>
      </x:c>
      <x:c r="D1259" s="968" t="s">
        <x:v>7751</x:v>
      </x:c>
      <x:c r="E1259" s="968" t="s">
        <x:v>5987</x:v>
      </x:c>
      <x:c r="F1259" s="968" t="s">
        <x:v>1007</x:v>
      </x:c>
      <x:c r="G1259" s="804" t="s">
        <x:v>7209</x:v>
      </x:c>
      <x:c r="H1259" s="804" t="s">
        <x:v>8276</x:v>
      </x:c>
      <x:c r="I1259" s="719" t="s">
        <x:v>7747</x:v>
      </x:c>
      <x:c r="J1259" s="805">
        <x:v>126</x:v>
      </x:c>
      <x:c r="K1259" s="1264" t="s">
        <x:v>434</x:v>
      </x:c>
    </x:row>
    <x:row r="1260" spans="1:11">
      <x:c r="A1260" s="1303">
        <x:v>0.69513888888888886</x:v>
      </x:c>
      <x:c r="B1260" s="969">
        <x:v>613044</x:v>
      </x:c>
      <x:c r="C1260" s="970" t="s">
        <x:v>6314</x:v>
      </x:c>
      <x:c r="D1260" s="970" t="s">
        <x:v>7752</x:v>
      </x:c>
      <x:c r="E1260" s="970" t="s">
        <x:v>2935</x:v>
      </x:c>
      <x:c r="F1260" s="970" t="s">
        <x:v>3238</x:v>
      </x:c>
      <x:c r="G1260" s="808" t="s">
        <x:v>4995</x:v>
      </x:c>
      <x:c r="H1260" s="808" t="s">
        <x:v>4111</x:v>
      </x:c>
      <x:c r="I1260" s="469" t="s">
        <x:v>5014</x:v>
      </x:c>
      <x:c r="J1260" s="809">
        <x:v>234</x:v>
      </x:c>
      <x:c r="K1260" s="1265" t="s">
        <x:v>7724</x:v>
      </x:c>
    </x:row>
    <x:row r="1261" spans="1:11">
      <x:c r="A1261" s="1302">
        <x:v>0.72986111111111107</x:v>
      </x:c>
      <x:c r="B1261" s="971">
        <x:v>613045</x:v>
      </x:c>
      <x:c r="C1261" s="972" t="s">
        <x:v>6314</x:v>
      </x:c>
      <x:c r="D1261" s="972" t="s">
        <x:v>7729</x:v>
      </x:c>
      <x:c r="E1261" s="972" t="s">
        <x:v>433</x:v>
      </x:c>
      <x:c r="F1261" s="972" t="s">
        <x:v>4076</x:v>
      </x:c>
      <x:c r="G1261" s="808" t="s">
        <x:v>7212</x:v>
      </x:c>
      <x:c r="H1261" s="808" t="s">
        <x:v>8323</x:v>
      </x:c>
      <x:c r="I1261" s="469" t="s">
        <x:v>2976</x:v>
      </x:c>
      <x:c r="J1261" s="809">
        <x:v>350</x:v>
      </x:c>
      <x:c r="K1261" s="1265" t="s">
        <x:v>434</x:v>
      </x:c>
    </x:row>
    <x:row r="1262" spans="1:11">
      <x:c r="A1262" s="1303">
        <x:v>0.7729166666666667</x:v>
      </x:c>
      <x:c r="B1262" s="969">
        <x:v>613046</x:v>
      </x:c>
      <x:c r="C1262" s="970" t="s">
        <x:v>6314</x:v>
      </x:c>
      <x:c r="D1262" s="970" t="s">
        <x:v>7751</x:v>
      </x:c>
      <x:c r="E1262" s="970" t="s">
        <x:v>2935</x:v>
      </x:c>
      <x:c r="F1262" s="970" t="s">
        <x:v>1479</x:v>
      </x:c>
      <x:c r="G1262" s="1003" t="s">
        <x:v>7766</x:v>
      </x:c>
      <x:c r="H1262" s="1003" t="s">
        <x:v>7766</x:v>
      </x:c>
      <x:c r="I1262" s="469" t="s">
        <x:v>7747</x:v>
      </x:c>
      <x:c r="J1262" s="809">
        <x:v>100</x:v>
      </x:c>
      <x:c r="K1262" s="1265" t="s">
        <x:v>7724</x:v>
      </x:c>
    </x:row>
    <x:row r="1263" spans="1:11" ht="16.75">
      <x:c r="A1263" s="1305">
        <x:v>0.85069444444444442</x:v>
      </x:c>
      <x:c r="B1263" s="1075">
        <x:v>613047</x:v>
      </x:c>
      <x:c r="C1263" s="987" t="s">
        <x:v>6314</x:v>
      </x:c>
      <x:c r="D1263" s="987" t="s">
        <x:v>7751</x:v>
      </x:c>
      <x:c r="E1263" s="987" t="s">
        <x:v>2935</x:v>
      </x:c>
      <x:c r="F1263" s="987" t="s">
        <x:v>1452</x:v>
      </x:c>
      <x:c r="G1263" s="1063" t="s">
        <x:v>7766</x:v>
      </x:c>
      <x:c r="H1263" s="1063" t="s">
        <x:v>7766</x:v>
      </x:c>
      <x:c r="I1263" s="724" t="s">
        <x:v>7747</x:v>
      </x:c>
      <x:c r="J1263" s="819">
        <x:v>234</x:v>
      </x:c>
      <x:c r="K1263" s="1266" t="s">
        <x:v>434</x:v>
      </x:c>
    </x:row>
    <x:row r="1264" spans="1:9">
      <x:c r="A1264" s="1277" t="s">
        <x:v>10245</x:v>
      </x:c>
      <x:c r="B1264" s="1315">
        <x:v>613048</x:v>
      </x:c>
      <x:c r="C1264" s="1278" t="s">
        <x:v>5507</x:v>
      </x:c>
      <x:c r="D1264" s="1278" t="s">
        <x:v>7752</x:v>
      </x:c>
      <x:c r="E1264" s="1278" t="s">
        <x:v>2935</x:v>
      </x:c>
      <x:c r="F1264" s="1316" t="s">
        <x:v>7871</x:v>
      </x:c>
      <x:c r="I1264" s="1493"/>
    </x:row>
    <x:row r="1265" spans="1:9">
      <x:c r="A1265" s="1275" t="s">
        <x:v>10079</x:v>
      </x:c>
      <x:c r="B1265" s="1276">
        <x:v>613049</x:v>
      </x:c>
      <x:c r="C1265" s="953" t="s">
        <x:v>5507</x:v>
      </x:c>
      <x:c r="D1265" s="953" t="s">
        <x:v>7703</x:v>
      </x:c>
      <x:c r="E1265" s="953" t="s">
        <x:v>2935</x:v>
      </x:c>
      <x:c r="F1265" s="954" t="s">
        <x:v>1618</x:v>
      </x:c>
      <x:c r="I1265" s="469"/>
    </x:row>
    <x:row r="1266" spans="1:9">
      <x:c r="A1266" s="1082" t="s">
        <x:v>10131</x:v>
      </x:c>
      <x:c r="B1266" s="1274">
        <x:v>613050</x:v>
      </x:c>
      <x:c r="C1266" s="949" t="s">
        <x:v>5507</x:v>
      </x:c>
      <x:c r="D1266" s="949" t="s">
        <x:v>7751</x:v>
      </x:c>
      <x:c r="E1266" s="949" t="s">
        <x:v>433</x:v>
      </x:c>
      <x:c r="F1266" s="950" t="s">
        <x:v>6067</x:v>
      </x:c>
      <x:c r="I1266" s="469"/>
    </x:row>
    <x:row r="1267" spans="1:9">
      <x:c r="A1267" s="1275" t="s">
        <x:v>10033</x:v>
      </x:c>
      <x:c r="B1267" s="1276">
        <x:v>613051</x:v>
      </x:c>
      <x:c r="C1267" s="953" t="s">
        <x:v>5507</x:v>
      </x:c>
      <x:c r="D1267" s="953" t="s">
        <x:v>7752</x:v>
      </x:c>
      <x:c r="E1267" s="953" t="s">
        <x:v>2935</x:v>
      </x:c>
      <x:c r="F1267" s="954" t="s">
        <x:v>2850</x:v>
      </x:c>
      <x:c r="I1267" s="469"/>
    </x:row>
    <x:row r="1268" spans="1:9">
      <x:c r="A1268" s="1082" t="s">
        <x:v>10154</x:v>
      </x:c>
      <x:c r="B1268" s="1274">
        <x:v>613052</x:v>
      </x:c>
      <x:c r="C1268" s="949" t="s">
        <x:v>6314</x:v>
      </x:c>
      <x:c r="D1268" s="949" t="s">
        <x:v>7751</x:v>
      </x:c>
      <x:c r="E1268" s="949" t="s">
        <x:v>5987</x:v>
      </x:c>
      <x:c r="F1268" s="950" t="s">
        <x:v>5608</x:v>
      </x:c>
      <x:c r="I1268" s="469"/>
    </x:row>
    <x:row r="1269" spans="1:9">
      <x:c r="A1269" s="1275" t="s">
        <x:v>10167</x:v>
      </x:c>
      <x:c r="B1269" s="1276">
        <x:v>613053</x:v>
      </x:c>
      <x:c r="C1269" s="953" t="s">
        <x:v>6314</x:v>
      </x:c>
      <x:c r="D1269" s="953" t="s">
        <x:v>7752</x:v>
      </x:c>
      <x:c r="E1269" s="953" t="s">
        <x:v>5033</x:v>
      </x:c>
      <x:c r="F1269" s="954" t="s">
        <x:v>2825</x:v>
      </x:c>
      <x:c r="I1269" s="469"/>
    </x:row>
    <x:row r="1270" spans="1:9">
      <x:c r="A1270" s="1082" t="s">
        <x:v>10234</x:v>
      </x:c>
      <x:c r="B1270" s="949" t="s">
        <x:v>3095</x:v>
      </x:c>
      <x:c r="C1270" s="949" t="s">
        <x:v>5507</x:v>
      </x:c>
      <x:c r="D1270" s="949" t="s">
        <x:v>7703</x:v>
      </x:c>
      <x:c r="E1270" s="949" t="s">
        <x:v>5033</x:v>
      </x:c>
      <x:c r="F1270" s="950" t="s">
        <x:v>366</x:v>
      </x:c>
      <x:c r="I1270" s="469"/>
    </x:row>
    <x:row r="1271" spans="1:9">
      <x:c r="A1271" s="1275" t="s">
        <x:v>10041</x:v>
      </x:c>
      <x:c r="B1271" s="1276">
        <x:v>613055</x:v>
      </x:c>
      <x:c r="C1271" s="953" t="s">
        <x:v>5507</x:v>
      </x:c>
      <x:c r="D1271" s="953" t="s">
        <x:v>7751</x:v>
      </x:c>
      <x:c r="E1271" s="953" t="s">
        <x:v>2935</x:v>
      </x:c>
      <x:c r="F1271" s="954" t="s">
        <x:v>1734</x:v>
      </x:c>
      <x:c r="I1271" s="469"/>
    </x:row>
    <x:row r="1272" spans="1:9">
      <x:c r="A1272" s="1082" t="s">
        <x:v>9988</x:v>
      </x:c>
      <x:c r="B1272" s="949" t="s">
        <x:v>7433</x:v>
      </x:c>
      <x:c r="C1272" s="949" t="s">
        <x:v>6314</x:v>
      </x:c>
      <x:c r="D1272" s="949" t="s">
        <x:v>7751</x:v>
      </x:c>
      <x:c r="E1272" s="949" t="s">
        <x:v>5033</x:v>
      </x:c>
      <x:c r="F1272" s="950" t="s">
        <x:v>535</x:v>
      </x:c>
      <x:c r="I1272" s="469"/>
    </x:row>
    <x:row r="1273" spans="1:9">
      <x:c r="A1273" s="1275" t="s">
        <x:v>10217</x:v>
      </x:c>
      <x:c r="B1273" s="953" t="s">
        <x:v>7994</x:v>
      </x:c>
      <x:c r="C1273" s="953" t="s">
        <x:v>5507</x:v>
      </x:c>
      <x:c r="D1273" s="953" t="s">
        <x:v>7752</x:v>
      </x:c>
      <x:c r="E1273" s="953" t="s">
        <x:v>2935</x:v>
      </x:c>
      <x:c r="F1273" s="954" t="s">
        <x:v>4816</x:v>
      </x:c>
      <x:c r="I1273" s="469"/>
    </x:row>
    <x:row r="1274" spans="1:9">
      <x:c r="A1274" s="1082" t="s">
        <x:v>10267</x:v>
      </x:c>
      <x:c r="B1274" s="1274">
        <x:v>613058</x:v>
      </x:c>
      <x:c r="C1274" s="949" t="s">
        <x:v>6314</x:v>
      </x:c>
      <x:c r="D1274" s="949" t="s">
        <x:v>7729</x:v>
      </x:c>
      <x:c r="E1274" s="949" t="s">
        <x:v>5987</x:v>
      </x:c>
      <x:c r="F1274" s="950" t="s">
        <x:v>1104</x:v>
      </x:c>
      <x:c r="I1274" s="469"/>
    </x:row>
    <x:row r="1275" spans="1:9">
      <x:c r="A1275" s="1275" t="s">
        <x:v>10284</x:v>
      </x:c>
      <x:c r="B1275" s="953" t="s">
        <x:v>7206</x:v>
      </x:c>
      <x:c r="C1275" s="953" t="s">
        <x:v>6314</x:v>
      </x:c>
      <x:c r="D1275" s="953" t="s">
        <x:v>7703</x:v>
      </x:c>
      <x:c r="E1275" s="953" t="s">
        <x:v>2935</x:v>
      </x:c>
      <x:c r="F1275" s="954" t="s">
        <x:v>1329</x:v>
      </x:c>
      <x:c r="I1275" s="469"/>
    </x:row>
    <x:row r="1276" spans="1:9">
      <x:c r="A1276" s="1082" t="s">
        <x:v>10093</x:v>
      </x:c>
      <x:c r="B1276" s="949" t="s">
        <x:v>6985</x:v>
      </x:c>
      <x:c r="C1276" s="949" t="s">
        <x:v>6314</x:v>
      </x:c>
      <x:c r="D1276" s="949" t="s">
        <x:v>7752</x:v>
      </x:c>
      <x:c r="E1276" s="949" t="s">
        <x:v>4903</x:v>
      </x:c>
      <x:c r="F1276" s="950" t="s">
        <x:v>1781</x:v>
      </x:c>
      <x:c r="I1276" s="469"/>
    </x:row>
    <x:row r="1277" spans="1:9">
      <x:c r="A1277" s="1275" t="s">
        <x:v>10047</x:v>
      </x:c>
      <x:c r="B1277" s="953" t="s">
        <x:v>2663</x:v>
      </x:c>
      <x:c r="C1277" s="953" t="s">
        <x:v>6314</x:v>
      </x:c>
      <x:c r="D1277" s="953" t="s">
        <x:v>7752</x:v>
      </x:c>
      <x:c r="E1277" s="953" t="s">
        <x:v>4903</x:v>
      </x:c>
      <x:c r="F1277" s="954" t="s">
        <x:v>4093</x:v>
      </x:c>
      <x:c r="I1277" s="469"/>
    </x:row>
    <x:row r="1278" spans="1:9">
      <x:c r="A1278" s="1082" t="s">
        <x:v>10174</x:v>
      </x:c>
      <x:c r="B1278" s="949" t="s">
        <x:v>2628</x:v>
      </x:c>
      <x:c r="C1278" s="949" t="s">
        <x:v>6314</x:v>
      </x:c>
      <x:c r="D1278" s="949" t="s">
        <x:v>7703</x:v>
      </x:c>
      <x:c r="E1278" s="949" t="s">
        <x:v>5987</x:v>
      </x:c>
      <x:c r="F1278" s="950" t="s">
        <x:v>8493</x:v>
      </x:c>
      <x:c r="I1278" s="469"/>
    </x:row>
    <x:row r="1279" spans="1:9">
      <x:c r="A1279" s="1275" t="s">
        <x:v>10251</x:v>
      </x:c>
      <x:c r="B1279" s="1276">
        <x:v>613063</x:v>
      </x:c>
      <x:c r="C1279" s="953" t="s">
        <x:v>5507</x:v>
      </x:c>
      <x:c r="D1279" s="953" t="s">
        <x:v>7751</x:v>
      </x:c>
      <x:c r="E1279" s="953" t="s">
        <x:v>5033</x:v>
      </x:c>
      <x:c r="F1279" s="954" t="s">
        <x:v>3234</x:v>
      </x:c>
      <x:c r="I1279" s="469"/>
    </x:row>
    <x:row r="1280" spans="1:9">
      <x:c r="A1280" s="1082" t="s">
        <x:v>10040</x:v>
      </x:c>
      <x:c r="B1280" s="1274">
        <x:v>613064</x:v>
      </x:c>
      <x:c r="C1280" s="949" t="s">
        <x:v>5507</x:v>
      </x:c>
      <x:c r="D1280" s="949" t="s">
        <x:v>7729</x:v>
      </x:c>
      <x:c r="E1280" s="949" t="s">
        <x:v>5033</x:v>
      </x:c>
      <x:c r="F1280" s="950" t="s">
        <x:v>999</x:v>
      </x:c>
      <x:c r="I1280" s="469"/>
    </x:row>
    <x:row r="1281" spans="1:9">
      <x:c r="A1281" s="1275" t="s">
        <x:v>9979</x:v>
      </x:c>
      <x:c r="B1281" s="953" t="s">
        <x:v>4945</x:v>
      </x:c>
      <x:c r="C1281" s="953" t="s">
        <x:v>5507</x:v>
      </x:c>
      <x:c r="D1281" s="953" t="s">
        <x:v>7703</x:v>
      </x:c>
      <x:c r="E1281" s="953" t="s">
        <x:v>5033</x:v>
      </x:c>
      <x:c r="F1281" s="954" t="s">
        <x:v>1622</x:v>
      </x:c>
      <x:c r="I1281" s="469"/>
    </x:row>
    <x:row r="1282" spans="1:9">
      <x:c r="A1282" s="1082" t="s">
        <x:v>10146</x:v>
      </x:c>
      <x:c r="B1282" s="949" t="s">
        <x:v>8049</x:v>
      </x:c>
      <x:c r="C1282" s="949" t="s">
        <x:v>6314</x:v>
      </x:c>
      <x:c r="D1282" s="949" t="s">
        <x:v>7703</x:v>
      </x:c>
      <x:c r="E1282" s="949" t="s">
        <x:v>5033</x:v>
      </x:c>
      <x:c r="F1282" s="950" t="s">
        <x:v>1037</x:v>
      </x:c>
      <x:c r="I1282" s="469"/>
    </x:row>
    <x:row r="1283" spans="1:9">
      <x:c r="A1283" s="1275" t="s">
        <x:v>10013</x:v>
      </x:c>
      <x:c r="B1283" s="953" t="s">
        <x:v>4921</x:v>
      </x:c>
      <x:c r="C1283" s="953" t="s">
        <x:v>6314</x:v>
      </x:c>
      <x:c r="D1283" s="953" t="s">
        <x:v>7703</x:v>
      </x:c>
      <x:c r="E1283" s="953" t="s">
        <x:v>5987</x:v>
      </x:c>
      <x:c r="F1283" s="954" t="s">
        <x:v>1507</x:v>
      </x:c>
      <x:c r="I1283" s="469"/>
    </x:row>
    <x:row r="1284" spans="1:9">
      <x:c r="A1284" s="1082" t="s">
        <x:v>9985</x:v>
      </x:c>
      <x:c r="B1284" s="1274">
        <x:v>613068</x:v>
      </x:c>
      <x:c r="C1284" s="949" t="s">
        <x:v>5507</x:v>
      </x:c>
      <x:c r="D1284" s="949" t="s">
        <x:v>7729</x:v>
      </x:c>
      <x:c r="E1284" s="949" t="s">
        <x:v>5033</x:v>
      </x:c>
      <x:c r="F1284" s="950" t="s">
        <x:v>6071</x:v>
      </x:c>
      <x:c r="I1284" s="469"/>
    </x:row>
    <x:row r="1285" spans="1:9">
      <x:c r="A1285" s="1275" t="s">
        <x:v>10068</x:v>
      </x:c>
      <x:c r="B1285" s="1276">
        <x:v>613069</x:v>
      </x:c>
      <x:c r="C1285" s="953" t="s">
        <x:v>6314</x:v>
      </x:c>
      <x:c r="D1285" s="953" t="s">
        <x:v>7752</x:v>
      </x:c>
      <x:c r="E1285" s="953" t="s">
        <x:v>433</x:v>
      </x:c>
      <x:c r="F1285" s="954" t="s">
        <x:v>7857</x:v>
      </x:c>
      <x:c r="I1285" s="469"/>
    </x:row>
    <x:row r="1286" spans="1:9">
      <x:c r="A1286" s="1082" t="s">
        <x:v>10124</x:v>
      </x:c>
      <x:c r="B1286" s="949" t="s">
        <x:v>2883</x:v>
      </x:c>
      <x:c r="C1286" s="949" t="s">
        <x:v>6314</x:v>
      </x:c>
      <x:c r="D1286" s="949" t="s">
        <x:v>7751</x:v>
      </x:c>
      <x:c r="E1286" s="949" t="s">
        <x:v>2935</x:v>
      </x:c>
      <x:c r="F1286" s="950" t="s">
        <x:v>1617</x:v>
      </x:c>
      <x:c r="I1286" s="469"/>
    </x:row>
    <x:row r="1287" spans="1:11" s="89" customFormat="1">
      <x:c r="A1287" s="1082" t="s">
        <x:v>10084</x:v>
      </x:c>
      <x:c r="B1287" s="1274">
        <x:v>613071</x:v>
      </x:c>
      <x:c r="C1287" s="949" t="s">
        <x:v>5507</x:v>
      </x:c>
      <x:c r="D1287" s="949" t="s">
        <x:v>7751</x:v>
      </x:c>
      <x:c r="E1287" s="949" t="s">
        <x:v>4903</x:v>
      </x:c>
      <x:c r="F1287" s="950" t="s">
        <x:v>393</x:v>
      </x:c>
      <x:c r="G1287" s="187"/>
      <x:c r="H1287" s="187"/>
      <x:c r="I1287" s="469"/>
      <x:c r="J1287" s="184"/>
      <x:c r="K1287" s="229"/>
    </x:row>
    <x:row r="1288" spans="1:9">
      <x:c r="A1288" s="1275" t="s">
        <x:v>10371</x:v>
      </x:c>
      <x:c r="B1288" s="953" t="s">
        <x:v>7462</x:v>
      </x:c>
      <x:c r="C1288" s="953" t="s">
        <x:v>6314</x:v>
      </x:c>
      <x:c r="D1288" s="953" t="s">
        <x:v>7729</x:v>
      </x:c>
      <x:c r="E1288" s="953" t="s">
        <x:v>4903</x:v>
      </x:c>
      <x:c r="F1288" s="954" t="s">
        <x:v>5600</x:v>
      </x:c>
      <x:c r="I1288" s="469"/>
    </x:row>
    <x:row r="1289" spans="1:9">
      <x:c r="A1289" s="1275" t="s">
        <x:v>10014</x:v>
      </x:c>
      <x:c r="B1289" s="1276">
        <x:v>613073</x:v>
      </x:c>
      <x:c r="C1289" s="953" t="s">
        <x:v>5507</x:v>
      </x:c>
      <x:c r="D1289" s="953" t="s">
        <x:v>7751</x:v>
      </x:c>
      <x:c r="E1289" s="953" t="s">
        <x:v>4903</x:v>
      </x:c>
      <x:c r="F1289" s="954" t="s">
        <x:v>8484</x:v>
      </x:c>
      <x:c r="I1289" s="469"/>
    </x:row>
    <x:row r="1290" spans="1:9">
      <x:c r="A1290" s="1082" t="s">
        <x:v>10325</x:v>
      </x:c>
      <x:c r="B1290" s="1274">
        <x:v>613074</x:v>
      </x:c>
      <x:c r="C1290" s="949" t="s">
        <x:v>5507</x:v>
      </x:c>
      <x:c r="D1290" s="949" t="s">
        <x:v>7751</x:v>
      </x:c>
      <x:c r="E1290" s="949" t="s">
        <x:v>2935</x:v>
      </x:c>
      <x:c r="F1290" s="950" t="s">
        <x:v>2845</x:v>
      </x:c>
      <x:c r="I1290" s="469"/>
    </x:row>
    <x:row r="1291" spans="1:9">
      <x:c r="A1291" s="1275" t="s">
        <x:v>10187</x:v>
      </x:c>
      <x:c r="B1291" s="1276">
        <x:v>613075</x:v>
      </x:c>
      <x:c r="C1291" s="953" t="s">
        <x:v>6314</x:v>
      </x:c>
      <x:c r="D1291" s="953" t="s">
        <x:v>7703</x:v>
      </x:c>
      <x:c r="E1291" s="953" t="s">
        <x:v>2935</x:v>
      </x:c>
      <x:c r="F1291" s="954" t="s">
        <x:v>2392</x:v>
      </x:c>
      <x:c r="I1291" s="469"/>
    </x:row>
    <x:row r="1292" spans="1:9">
      <x:c r="A1292" s="1082" t="s">
        <x:v>10315</x:v>
      </x:c>
      <x:c r="B1292" s="1274">
        <x:v>613076</x:v>
      </x:c>
      <x:c r="C1292" s="949" t="s">
        <x:v>6314</x:v>
      </x:c>
      <x:c r="D1292" s="949" t="s">
        <x:v>7729</x:v>
      </x:c>
      <x:c r="E1292" s="949" t="s">
        <x:v>4903</x:v>
      </x:c>
      <x:c r="F1292" s="950" t="s">
        <x:v>7487</x:v>
      </x:c>
      <x:c r="I1292" s="469"/>
    </x:row>
    <x:row r="1293" spans="1:9">
      <x:c r="A1293" s="1275" t="s">
        <x:v>10083</x:v>
      </x:c>
      <x:c r="B1293" s="1276">
        <x:v>613077</x:v>
      </x:c>
      <x:c r="C1293" s="953" t="s">
        <x:v>6314</x:v>
      </x:c>
      <x:c r="D1293" s="953" t="s">
        <x:v>7752</x:v>
      </x:c>
      <x:c r="E1293" s="953" t="s">
        <x:v>433</x:v>
      </x:c>
      <x:c r="F1293" s="954" t="s">
        <x:v>976</x:v>
      </x:c>
      <x:c r="I1293" s="469"/>
    </x:row>
    <x:row r="1294" spans="1:9">
      <x:c r="A1294" s="1082" t="s">
        <x:v>10130</x:v>
      </x:c>
      <x:c r="B1294" s="1274">
        <x:v>613078</x:v>
      </x:c>
      <x:c r="C1294" s="949" t="s">
        <x:v>6314</x:v>
      </x:c>
      <x:c r="D1294" s="949" t="s">
        <x:v>7752</x:v>
      </x:c>
      <x:c r="E1294" s="949" t="s">
        <x:v>5033</x:v>
      </x:c>
      <x:c r="F1294" s="950" t="s">
        <x:v>442</x:v>
      </x:c>
      <x:c r="I1294" s="469"/>
    </x:row>
    <x:row r="1295" spans="1:9">
      <x:c r="A1295" s="1275" t="s">
        <x:v>10002</x:v>
      </x:c>
      <x:c r="B1295" s="1276">
        <x:v>613079</x:v>
      </x:c>
      <x:c r="C1295" s="953" t="s">
        <x:v>6314</x:v>
      </x:c>
      <x:c r="D1295" s="953" t="s">
        <x:v>7729</x:v>
      </x:c>
      <x:c r="E1295" s="953" t="s">
        <x:v>4903</x:v>
      </x:c>
      <x:c r="F1295" s="954" t="s">
        <x:v>8081</x:v>
      </x:c>
      <x:c r="I1295" s="469"/>
    </x:row>
    <x:row r="1296" spans="1:9">
      <x:c r="A1296" s="1082" t="s">
        <x:v>10204</x:v>
      </x:c>
      <x:c r="B1296" s="1274">
        <x:v>613080</x:v>
      </x:c>
      <x:c r="C1296" s="949" t="s">
        <x:v>6314</x:v>
      </x:c>
      <x:c r="D1296" s="949" t="s">
        <x:v>7729</x:v>
      </x:c>
      <x:c r="E1296" s="949" t="s">
        <x:v>4903</x:v>
      </x:c>
      <x:c r="F1296" s="950" t="s">
        <x:v>8113</x:v>
      </x:c>
      <x:c r="I1296" s="469"/>
    </x:row>
    <x:row r="1297" spans="1:9">
      <x:c r="A1297" s="1275" t="s">
        <x:v>10025</x:v>
      </x:c>
      <x:c r="B1297" s="1276">
        <x:v>613081</x:v>
      </x:c>
      <x:c r="C1297" s="953" t="s">
        <x:v>6314</x:v>
      </x:c>
      <x:c r="D1297" s="953" t="s">
        <x:v>7729</x:v>
      </x:c>
      <x:c r="E1297" s="953" t="s">
        <x:v>5987</x:v>
      </x:c>
      <x:c r="F1297" s="954" t="s">
        <x:v>7489</x:v>
      </x:c>
      <x:c r="I1297" s="469"/>
    </x:row>
    <x:row r="1298" spans="1:9">
      <x:c r="A1298" s="1082" t="s">
        <x:v>10142</x:v>
      </x:c>
      <x:c r="B1298" s="1274">
        <x:v>613082</x:v>
      </x:c>
      <x:c r="C1298" s="949" t="s">
        <x:v>6314</x:v>
      </x:c>
      <x:c r="D1298" s="949" t="s">
        <x:v>7729</x:v>
      </x:c>
      <x:c r="E1298" s="949" t="s">
        <x:v>2935</x:v>
      </x:c>
      <x:c r="F1298" s="950" t="s">
        <x:v>7898</x:v>
      </x:c>
      <x:c r="I1298" s="469"/>
    </x:row>
    <x:row r="1299" spans="1:9">
      <x:c r="A1299" s="1275" t="s">
        <x:v>10366</x:v>
      </x:c>
      <x:c r="B1299" s="1276">
        <x:v>613083</x:v>
      </x:c>
      <x:c r="C1299" s="953" t="s">
        <x:v>6314</x:v>
      </x:c>
      <x:c r="D1299" s="953" t="s">
        <x:v>7751</x:v>
      </x:c>
      <x:c r="E1299" s="953" t="s">
        <x:v>2935</x:v>
      </x:c>
      <x:c r="F1299" s="954" t="s">
        <x:v>8087</x:v>
      </x:c>
      <x:c r="I1299" s="469"/>
    </x:row>
    <x:row r="1300" spans="1:9">
      <x:c r="A1300" s="1082" t="s">
        <x:v>10000</x:v>
      </x:c>
      <x:c r="B1300" s="949" t="s">
        <x:v>7436</x:v>
      </x:c>
      <x:c r="C1300" s="949" t="s">
        <x:v>5507</x:v>
      </x:c>
      <x:c r="D1300" s="949" t="s">
        <x:v>7752</x:v>
      </x:c>
      <x:c r="E1300" s="949" t="s">
        <x:v>4903</x:v>
      </x:c>
      <x:c r="F1300" s="950" t="s">
        <x:v>790</x:v>
      </x:c>
      <x:c r="I1300" s="469"/>
    </x:row>
    <x:row r="1301" spans="1:9">
      <x:c r="A1301" s="1275" t="s">
        <x:v>10158</x:v>
      </x:c>
      <x:c r="B1301" s="953" t="s">
        <x:v>2625</x:v>
      </x:c>
      <x:c r="C1301" s="953" t="s">
        <x:v>5507</x:v>
      </x:c>
      <x:c r="D1301" s="953" t="s">
        <x:v>7751</x:v>
      </x:c>
      <x:c r="E1301" s="953" t="s">
        <x:v>5033</x:v>
      </x:c>
      <x:c r="F1301" s="954" t="s">
        <x:v>2948</x:v>
      </x:c>
      <x:c r="I1301" s="469"/>
    </x:row>
    <x:row r="1302" spans="1:9">
      <x:c r="A1302" s="1082" t="s">
        <x:v>10322</x:v>
      </x:c>
      <x:c r="B1302" s="1274">
        <x:v>613087</x:v>
      </x:c>
      <x:c r="C1302" s="949" t="s">
        <x:v>6314</x:v>
      </x:c>
      <x:c r="D1302" s="949" t="s">
        <x:v>7751</x:v>
      </x:c>
      <x:c r="E1302" s="949" t="s">
        <x:v>4903</x:v>
      </x:c>
      <x:c r="F1302" s="950" t="s">
        <x:v>1434</x:v>
      </x:c>
      <x:c r="I1302" s="469"/>
    </x:row>
    <x:row r="1303" spans="1:9">
      <x:c r="A1303" s="1275" t="s">
        <x:v>10021</x:v>
      </x:c>
      <x:c r="B1303" s="1276">
        <x:v>613088</x:v>
      </x:c>
      <x:c r="C1303" s="953" t="s">
        <x:v>5507</x:v>
      </x:c>
      <x:c r="D1303" s="953" t="s">
        <x:v>7729</x:v>
      </x:c>
      <x:c r="E1303" s="953" t="s">
        <x:v>2935</x:v>
      </x:c>
      <x:c r="F1303" s="954" t="s">
        <x:v>771</x:v>
      </x:c>
      <x:c r="I1303" s="469"/>
    </x:row>
    <x:row r="1304" spans="1:9">
      <x:c r="A1304" s="1082" t="s">
        <x:v>10289</x:v>
      </x:c>
      <x:c r="B1304" s="1274">
        <x:v>613089</x:v>
      </x:c>
      <x:c r="C1304" s="949" t="s">
        <x:v>6314</x:v>
      </x:c>
      <x:c r="D1304" s="949" t="s">
        <x:v>7752</x:v>
      </x:c>
      <x:c r="E1304" s="949" t="s">
        <x:v>5033</x:v>
      </x:c>
      <x:c r="F1304" s="950" t="s">
        <x:v>1459</x:v>
      </x:c>
      <x:c r="I1304" s="469"/>
    </x:row>
    <x:row r="1305" spans="1:9">
      <x:c r="A1305" s="1275" t="s">
        <x:v>10137</x:v>
      </x:c>
      <x:c r="B1305" s="953" t="s">
        <x:v>7448</x:v>
      </x:c>
      <x:c r="C1305" s="953" t="s">
        <x:v>6314</x:v>
      </x:c>
      <x:c r="D1305" s="953" t="s">
        <x:v>7751</x:v>
      </x:c>
      <x:c r="E1305" s="953" t="s">
        <x:v>5033</x:v>
      </x:c>
      <x:c r="F1305" s="954" t="s">
        <x:v>1316</x:v>
      </x:c>
      <x:c r="I1305" s="469"/>
    </x:row>
    <x:row r="1306" spans="1:11" s="89" customFormat="1">
      <x:c r="A1306" s="1275"/>
      <x:c r="B1306" s="953">
        <x:v>13091</x:v>
      </x:c>
      <x:c r="C1306" s="953"/>
      <x:c r="D1306" s="953"/>
      <x:c r="E1306" s="953"/>
      <x:c r="F1306" s="954"/>
      <x:c r="G1306" s="187"/>
      <x:c r="H1306" s="187"/>
      <x:c r="I1306" s="469" t="s">
        <x:v>5014</x:v>
      </x:c>
      <x:c r="J1306" s="184"/>
      <x:c r="K1306" s="229"/>
    </x:row>
    <x:row r="1307" spans="1:9">
      <x:c r="A1307" s="1082" t="s">
        <x:v>9995</x:v>
      </x:c>
      <x:c r="B1307" s="1274">
        <x:v>613092</x:v>
      </x:c>
      <x:c r="C1307" s="949" t="s">
        <x:v>5507</x:v>
      </x:c>
      <x:c r="D1307" s="949" t="s">
        <x:v>7729</x:v>
      </x:c>
      <x:c r="E1307" s="949" t="s">
        <x:v>5987</x:v>
      </x:c>
      <x:c r="F1307" s="950" t="s">
        <x:v>1060</x:v>
      </x:c>
      <x:c r="I1307" s="469"/>
    </x:row>
    <x:row r="1308" spans="1:9">
      <x:c r="A1308" s="1275" t="s">
        <x:v>10064</x:v>
      </x:c>
      <x:c r="B1308" s="953" t="s">
        <x:v>7132</x:v>
      </x:c>
      <x:c r="C1308" s="953" t="s">
        <x:v>6314</x:v>
      </x:c>
      <x:c r="D1308" s="953" t="s">
        <x:v>7752</x:v>
      </x:c>
      <x:c r="E1308" s="953" t="s">
        <x:v>5033</x:v>
      </x:c>
      <x:c r="F1308" s="954" t="s">
        <x:v>363</x:v>
      </x:c>
      <x:c r="I1308" s="469"/>
    </x:row>
    <x:row r="1309" spans="1:9">
      <x:c r="A1309" s="1317" t="s">
        <x:v>10193</x:v>
      </x:c>
      <x:c r="B1309" s="962" t="s">
        <x:v>2693</x:v>
      </x:c>
      <x:c r="C1309" s="962" t="s">
        <x:v>6314</x:v>
      </x:c>
      <x:c r="D1309" s="962" t="s">
        <x:v>7752</x:v>
      </x:c>
      <x:c r="E1309" s="962" t="s">
        <x:v>433</x:v>
      </x:c>
      <x:c r="F1309" s="963" t="s">
        <x:v>1076</x:v>
      </x:c>
      <x:c r="I1309" s="469"/>
    </x:row>
    <x:row r="1310" spans="9:9">
      <x:c r="I1310" s="1492"/>
    </x:row>
    <x:row r="1311" spans="1:11" ht="16.75">
      <x:c r="A1311" s="1404">
        <x:v>0.70833333333333337</x:v>
      </x:c>
      <x:c r="B1311" s="967">
        <x:v>100077</x:v>
      </x:c>
      <x:c r="C1311" s="968" t="s">
        <x:v>6314</x:v>
      </x:c>
      <x:c r="D1311" s="968" t="s">
        <x:v>7751</x:v>
      </x:c>
      <x:c r="E1311" s="968" t="s">
        <x:v>4903</x:v>
      </x:c>
      <x:c r="F1311" s="968" t="s">
        <x:v>397</x:v>
      </x:c>
      <x:c r="G1311" s="804" t="s">
        <x:v>43</x:v>
      </x:c>
      <x:c r="H1311" s="804" t="s">
        <x:v>10843</x:v>
      </x:c>
      <x:c r="I1311" s="719" t="s">
        <x:v>34</x:v>
      </x:c>
      <x:c r="J1311" s="805">
        <x:v>320</x:v>
      </x:c>
      <x:c r="K1311" s="1264" t="s">
        <x:v>7724</x:v>
      </x:c>
    </x:row>
    <x:row r="1312" spans="1:11">
      <x:c r="A1312" s="1303">
        <x:v>0.59236111111111112</x:v>
      </x:c>
      <x:c r="B1312" s="969">
        <x:v>100078</x:v>
      </x:c>
      <x:c r="C1312" s="970" t="s">
        <x:v>6314</x:v>
      </x:c>
      <x:c r="D1312" s="970" t="s">
        <x:v>7729</x:v>
      </x:c>
      <x:c r="E1312" s="970" t="s">
        <x:v>5987</x:v>
      </x:c>
      <x:c r="F1312" s="970" t="s">
        <x:v>1169</x:v>
      </x:c>
      <x:c r="G1312" s="1003" t="s">
        <x:v>7766</x:v>
      </x:c>
      <x:c r="H1312" s="1003" t="s">
        <x:v>7766</x:v>
      </x:c>
      <x:c r="I1312" s="469" t="s">
        <x:v>7313</x:v>
      </x:c>
      <x:c r="J1312" s="809">
        <x:v>170</x:v>
      </x:c>
      <x:c r="K1312" s="1265" t="s">
        <x:v>7724</x:v>
      </x:c>
    </x:row>
    <x:row r="1313" spans="1:11">
      <x:c r="A1313" s="1302">
        <x:v>0.63472222222222219</x:v>
      </x:c>
      <x:c r="B1313" s="971">
        <x:v>100079</x:v>
      </x:c>
      <x:c r="C1313" s="972" t="s">
        <x:v>6314</x:v>
      </x:c>
      <x:c r="D1313" s="972" t="s">
        <x:v>7729</x:v>
      </x:c>
      <x:c r="E1313" s="972" t="s">
        <x:v>4903</x:v>
      </x:c>
      <x:c r="F1313" s="972" t="s">
        <x:v>11583</x:v>
      </x:c>
      <x:c r="G1313" s="808" t="s">
        <x:v>7123</x:v>
      </x:c>
      <x:c r="H1313" s="808" t="s">
        <x:v>9519</x:v>
      </x:c>
      <x:c r="I1313" s="469" t="s">
        <x:v>7313</x:v>
      </x:c>
      <x:c r="J1313" s="809">
        <x:v>130</x:v>
      </x:c>
      <x:c r="K1313" s="1265" t="s">
        <x:v>7724</x:v>
      </x:c>
    </x:row>
    <x:row r="1314" spans="1:11">
      <x:c r="A1314" s="1303">
        <x:v>0.69236111111111109</x:v>
      </x:c>
      <x:c r="B1314" s="969">
        <x:v>100080</x:v>
      </x:c>
      <x:c r="C1314" s="970" t="s">
        <x:v>6314</x:v>
      </x:c>
      <x:c r="D1314" s="970" t="s">
        <x:v>7752</x:v>
      </x:c>
      <x:c r="E1314" s="970" t="s">
        <x:v>4903</x:v>
      </x:c>
      <x:c r="F1314" s="970" t="s">
        <x:v>2495</x:v>
      </x:c>
      <x:c r="G1314" s="1003" t="s">
        <x:v>7766</x:v>
      </x:c>
      <x:c r="H1314" s="1003" t="s">
        <x:v>7766</x:v>
      </x:c>
      <x:c r="I1314" s="469" t="s">
        <x:v>7313</x:v>
      </x:c>
      <x:c r="J1314" s="809">
        <x:v>700</x:v>
      </x:c>
      <x:c r="K1314" s="1265" t="s">
        <x:v>434</x:v>
      </x:c>
    </x:row>
    <x:row r="1315" spans="1:11">
      <x:c r="A1315" s="1302">
        <x:v>0.69930555555555551</x:v>
      </x:c>
      <x:c r="B1315" s="971">
        <x:v>100081</x:v>
      </x:c>
      <x:c r="C1315" s="972" t="s">
        <x:v>6314</x:v>
      </x:c>
      <x:c r="D1315" s="972" t="s">
        <x:v>7703</x:v>
      </x:c>
      <x:c r="E1315" s="972" t="s">
        <x:v>5987</x:v>
      </x:c>
      <x:c r="F1315" s="972" t="s">
        <x:v>7836</x:v>
      </x:c>
      <x:c r="G1315" s="808" t="s">
        <x:v>196</x:v>
      </x:c>
      <x:c r="H1315" s="808" t="s">
        <x:v>9856</x:v>
      </x:c>
      <x:c r="I1315" s="469" t="s">
        <x:v>5014</x:v>
      </x:c>
      <x:c r="J1315" s="809">
        <x:v>190</x:v>
      </x:c>
      <x:c r="K1315" s="1265" t="s">
        <x:v>7724</x:v>
      </x:c>
    </x:row>
    <x:row r="1316" spans="1:11">
      <x:c r="A1316" s="1303">
        <x:v>0.70972222222222225</x:v>
      </x:c>
      <x:c r="B1316" s="969">
        <x:v>100082</x:v>
      </x:c>
      <x:c r="C1316" s="970" t="s">
        <x:v>6314</x:v>
      </x:c>
      <x:c r="D1316" s="970" t="s">
        <x:v>7751</x:v>
      </x:c>
      <x:c r="E1316" s="970" t="s">
        <x:v>2935</x:v>
      </x:c>
      <x:c r="F1316" s="970" t="s">
        <x:v>786</x:v>
      </x:c>
      <x:c r="G1316" s="808" t="s">
        <x:v>7028</x:v>
      </x:c>
      <x:c r="H1316" s="808" t="s">
        <x:v>9422</x:v>
      </x:c>
      <x:c r="I1316" s="469" t="s">
        <x:v>7313</x:v>
      </x:c>
      <x:c r="J1316" s="809">
        <x:v>162</x:v>
      </x:c>
      <x:c r="K1316" s="1265" t="s">
        <x:v>434</x:v>
      </x:c>
    </x:row>
    <x:row r="1317" spans="1:11">
      <x:c r="A1317" s="1302">
        <x:v>0.72499999999999998</x:v>
      </x:c>
      <x:c r="B1317" s="971">
        <x:v>100083</x:v>
      </x:c>
      <x:c r="C1317" s="972" t="s">
        <x:v>6314</x:v>
      </x:c>
      <x:c r="D1317" s="972" t="s">
        <x:v>7751</x:v>
      </x:c>
      <x:c r="E1317" s="972" t="s">
        <x:v>5987</x:v>
      </x:c>
      <x:c r="F1317" s="972" t="s">
        <x:v>3485</x:v>
      </x:c>
      <x:c r="G1317" s="1003" t="s">
        <x:v>7766</x:v>
      </x:c>
      <x:c r="H1317" s="1003" t="s">
        <x:v>7766</x:v>
      </x:c>
      <x:c r="I1317" s="469" t="s">
        <x:v>5014</x:v>
      </x:c>
      <x:c r="J1317" s="809">
        <x:v>150</x:v>
      </x:c>
      <x:c r="K1317" s="1265" t="s">
        <x:v>7724</x:v>
      </x:c>
    </x:row>
    <x:row r="1318" spans="1:11" ht="16.75">
      <x:c r="A1318" s="1304">
        <x:v>0.9506944444444444</x:v>
      </x:c>
      <x:c r="B1318" s="1073">
        <x:v>100084</x:v>
      </x:c>
      <x:c r="C1318" s="974" t="s">
        <x:v>6314</x:v>
      </x:c>
      <x:c r="D1318" s="974" t="s">
        <x:v>7729</x:v>
      </x:c>
      <x:c r="E1318" s="974" t="s">
        <x:v>4903</x:v>
      </x:c>
      <x:c r="F1318" s="974" t="s">
        <x:v>11572</x:v>
      </x:c>
      <x:c r="G1318" s="1063" t="s">
        <x:v>7766</x:v>
      </x:c>
      <x:c r="H1318" s="1063" t="s">
        <x:v>7766</x:v>
      </x:c>
      <x:c r="I1318" s="724" t="s">
        <x:v>7313</x:v>
      </x:c>
      <x:c r="J1318" s="819">
        <x:v>150</x:v>
      </x:c>
      <x:c r="K1318" s="1266" t="s">
        <x:v>7724</x:v>
      </x:c>
    </x:row>
    <x:row r="1319" spans="1:11" s="83" customFormat="1" ht="16.75">
      <x:c r="A1319" s="1068" t="s">
        <x:v>718</x:v>
      </x:c>
      <x:c r="B1319" s="1069">
        <x:v>100085</x:v>
      </x:c>
      <x:c r="C1319" s="1070" t="s">
        <x:v>6314</x:v>
      </x:c>
      <x:c r="D1319" s="1070" t="s">
        <x:v>7751</x:v>
      </x:c>
      <x:c r="E1319" s="1070" t="s">
        <x:v>2935</x:v>
      </x:c>
      <x:c r="F1319" s="1070" t="s">
        <x:v>10509</x:v>
      </x:c>
      <x:c r="G1319" s="1066" t="s">
        <x:v>7766</x:v>
      </x:c>
      <x:c r="H1319" s="1066" t="s">
        <x:v>7766</x:v>
      </x:c>
      <x:c r="I1319" s="719" t="s">
        <x:v>7747</x:v>
      </x:c>
      <x:c r="J1319" s="805">
        <x:v>160</x:v>
      </x:c>
      <x:c r="K1319" s="1264" t="s">
        <x:v>7724</x:v>
      </x:c>
    </x:row>
    <x:row r="1320" spans="1:11">
      <x:c r="A1320" s="1302">
        <x:v>0.5</x:v>
      </x:c>
      <x:c r="B1320" s="971">
        <x:v>100086</x:v>
      </x:c>
      <x:c r="C1320" s="972" t="s">
        <x:v>6314</x:v>
      </x:c>
      <x:c r="D1320" s="972" t="s">
        <x:v>7751</x:v>
      </x:c>
      <x:c r="E1320" s="972" t="s">
        <x:v>2935</x:v>
      </x:c>
      <x:c r="F1320" s="972" t="s">
        <x:v>1391</x:v>
      </x:c>
      <x:c r="G1320" s="1003" t="s">
        <x:v>7766</x:v>
      </x:c>
      <x:c r="H1320" s="1003" t="s">
        <x:v>7766</x:v>
      </x:c>
      <x:c r="I1320" s="469" t="s">
        <x:v>7747</x:v>
      </x:c>
      <x:c r="J1320" s="809">
        <x:v>150</x:v>
      </x:c>
      <x:c r="K1320" s="1265" t="s">
        <x:v>7724</x:v>
      </x:c>
    </x:row>
    <x:row r="1321" spans="1:11">
      <x:c r="A1321" s="1302">
        <x:v>0.57847222222222228</x:v>
      </x:c>
      <x:c r="B1321" s="971">
        <x:v>100087</x:v>
      </x:c>
      <x:c r="C1321" s="972" t="s">
        <x:v>6314</x:v>
      </x:c>
      <x:c r="D1321" s="972" t="s">
        <x:v>7703</x:v>
      </x:c>
      <x:c r="E1321" s="972" t="s">
        <x:v>5987</x:v>
      </x:c>
      <x:c r="F1321" s="972" t="s">
        <x:v>7838</x:v>
      </x:c>
      <x:c r="G1321" s="1003" t="s">
        <x:v>7766</x:v>
      </x:c>
      <x:c r="H1321" s="1003" t="s">
        <x:v>7766</x:v>
      </x:c>
      <x:c r="I1321" s="469" t="s">
        <x:v>7747</x:v>
      </x:c>
      <x:c r="J1321" s="809">
        <x:v>346</x:v>
      </x:c>
      <x:c r="K1321" s="1265" t="s">
        <x:v>434</x:v>
      </x:c>
    </x:row>
    <x:row r="1322" spans="1:11">
      <x:c r="A1322" s="1303">
        <x:v>0.60624999999999996</x:v>
      </x:c>
      <x:c r="B1322" s="969">
        <x:v>100088</x:v>
      </x:c>
      <x:c r="C1322" s="970" t="s">
        <x:v>6314</x:v>
      </x:c>
      <x:c r="D1322" s="970" t="s">
        <x:v>7729</x:v>
      </x:c>
      <x:c r="E1322" s="970" t="s">
        <x:v>4903</x:v>
      </x:c>
      <x:c r="F1322" s="970" t="s">
        <x:v>12421</x:v>
      </x:c>
      <x:c r="G1322" s="1003" t="s">
        <x:v>7766</x:v>
      </x:c>
      <x:c r="H1322" s="1003" t="s">
        <x:v>7766</x:v>
      </x:c>
      <x:c r="I1322" s="469" t="s">
        <x:v>7313</x:v>
      </x:c>
      <x:c r="J1322" s="809">
        <x:v>200</x:v>
      </x:c>
      <x:c r="K1322" s="1265" t="s">
        <x:v>7724</x:v>
      </x:c>
    </x:row>
    <x:row r="1323" spans="1:11" s="83" customFormat="1">
      <x:c r="A1323" s="1303">
        <x:v>0.66319444444444442</x:v>
      </x:c>
      <x:c r="B1323" s="969">
        <x:v>100089</x:v>
      </x:c>
      <x:c r="C1323" s="970"/>
      <x:c r="D1323" s="970"/>
      <x:c r="E1323" s="970"/>
      <x:c r="F1323" s="970"/>
      <x:c r="G1323" s="1003" t="s">
        <x:v>7766</x:v>
      </x:c>
      <x:c r="H1323" s="1003" t="s">
        <x:v>7766</x:v>
      </x:c>
      <x:c r="I1323" s="469" t="s">
        <x:v>5014</x:v>
      </x:c>
      <x:c r="J1323" s="809">
        <x:v>130</x:v>
      </x:c>
      <x:c r="K1323" s="1265" t="s">
        <x:v>7724</x:v>
      </x:c>
    </x:row>
    <x:row r="1324" spans="1:11">
      <x:c r="A1324" s="1302">
        <x:v>0.67152777777777772</x:v>
      </x:c>
      <x:c r="B1324" s="971">
        <x:v>100090</x:v>
      </x:c>
      <x:c r="C1324" s="972" t="s">
        <x:v>6314</x:v>
      </x:c>
      <x:c r="D1324" s="972" t="s">
        <x:v>7751</x:v>
      </x:c>
      <x:c r="E1324" s="972" t="s">
        <x:v>433</x:v>
      </x:c>
      <x:c r="F1324" s="972" t="s">
        <x:v>9972</x:v>
      </x:c>
      <x:c r="G1324" s="1003" t="s">
        <x:v>7766</x:v>
      </x:c>
      <x:c r="H1324" s="1003" t="s">
        <x:v>7766</x:v>
      </x:c>
      <x:c r="I1324" s="469" t="s">
        <x:v>5014</x:v>
      </x:c>
      <x:c r="J1324" s="809">
        <x:v>560</x:v>
      </x:c>
      <x:c r="K1324" s="1265" t="s">
        <x:v>7724</x:v>
      </x:c>
    </x:row>
    <x:row r="1325" spans="1:11">
      <x:c r="A1325" s="1303">
        <x:v>0.69305555555555554</x:v>
      </x:c>
      <x:c r="B1325" s="969">
        <x:v>100091</x:v>
      </x:c>
      <x:c r="C1325" s="970" t="s">
        <x:v>6314</x:v>
      </x:c>
      <x:c r="D1325" s="970" t="s">
        <x:v>7729</x:v>
      </x:c>
      <x:c r="E1325" s="970" t="s">
        <x:v>5987</x:v>
      </x:c>
      <x:c r="F1325" s="970" t="s">
        <x:v>1556</x:v>
      </x:c>
      <x:c r="G1325" s="808" t="s">
        <x:v>165</x:v>
      </x:c>
      <x:c r="H1325" s="808" t="s">
        <x:v>9198</x:v>
      </x:c>
      <x:c r="I1325" s="469" t="s">
        <x:v>7747</x:v>
      </x:c>
      <x:c r="J1325" s="809">
        <x:v>310</x:v>
      </x:c>
      <x:c r="K1325" s="1265" t="s">
        <x:v>7724</x:v>
      </x:c>
    </x:row>
    <x:row r="1326" spans="1:11">
      <x:c r="A1326" s="1302">
        <x:v>0.7993055555555556</x:v>
      </x:c>
      <x:c r="B1326" s="971">
        <x:v>100092</x:v>
      </x:c>
      <x:c r="C1326" s="972" t="s">
        <x:v>6314</x:v>
      </x:c>
      <x:c r="D1326" s="972" t="s">
        <x:v>7703</x:v>
      </x:c>
      <x:c r="E1326" s="972" t="s">
        <x:v>5033</x:v>
      </x:c>
      <x:c r="F1326" s="972" t="s">
        <x:v>12418</x:v>
      </x:c>
      <x:c r="G1326" s="808" t="s">
        <x:v>78</x:v>
      </x:c>
      <x:c r="H1326" s="808" t="s">
        <x:v>11222</x:v>
      </x:c>
      <x:c r="I1326" s="469" t="s">
        <x:v>5014</x:v>
      </x:c>
      <x:c r="J1326" s="809">
        <x:v>500</x:v>
      </x:c>
      <x:c r="K1326" s="1265" t="s">
        <x:v>7724</x:v>
      </x:c>
    </x:row>
    <x:row r="1327" spans="1:11">
      <x:c r="A1327" s="1303">
        <x:v>0.80000000000000004</x:v>
      </x:c>
      <x:c r="B1327" s="969">
        <x:v>100093</x:v>
      </x:c>
      <x:c r="C1327" s="970" t="s">
        <x:v>5507</x:v>
      </x:c>
      <x:c r="D1327" s="970" t="s">
        <x:v>7752</x:v>
      </x:c>
      <x:c r="E1327" s="970" t="s">
        <x:v>5033</x:v>
      </x:c>
      <x:c r="F1327" s="970" t="s">
        <x:v>9179</x:v>
      </x:c>
      <x:c r="G1327" s="808" t="s">
        <x:v>78</x:v>
      </x:c>
      <x:c r="H1327" s="808" t="s">
        <x:v>11222</x:v>
      </x:c>
      <x:c r="I1327" s="469" t="s">
        <x:v>5014</x:v>
      </x:c>
      <x:c r="J1327" s="809">
        <x:v>190</x:v>
      </x:c>
      <x:c r="K1327" s="1265" t="s">
        <x:v>7724</x:v>
      </x:c>
    </x:row>
    <x:row r="1328" spans="1:11">
      <x:c r="A1328" s="1302">
        <x:v>0.80138888888888893</x:v>
      </x:c>
      <x:c r="B1328" s="971">
        <x:v>100094</x:v>
      </x:c>
      <x:c r="C1328" s="972" t="s">
        <x:v>6314</x:v>
      </x:c>
      <x:c r="D1328" s="972" t="s">
        <x:v>7751</x:v>
      </x:c>
      <x:c r="E1328" s="972" t="s">
        <x:v>2935</x:v>
      </x:c>
      <x:c r="F1328" s="972" t="s">
        <x:v>5586</x:v>
      </x:c>
      <x:c r="G1328" s="1003" t="s">
        <x:v>7766</x:v>
      </x:c>
      <x:c r="H1328" s="1003" t="s">
        <x:v>7766</x:v>
      </x:c>
      <x:c r="I1328" s="469" t="s">
        <x:v>7313</x:v>
      </x:c>
      <x:c r="J1328" s="809">
        <x:v>180</x:v>
      </x:c>
      <x:c r="K1328" s="1265" t="s">
        <x:v>7724</x:v>
      </x:c>
    </x:row>
    <x:row r="1329" spans="1:11">
      <x:c r="A1329" s="1303">
        <x:v>0.80347222222222225</x:v>
      </x:c>
      <x:c r="B1329" s="969">
        <x:v>100095</x:v>
      </x:c>
      <x:c r="C1329" s="970" t="s">
        <x:v>6314</x:v>
      </x:c>
      <x:c r="D1329" s="970" t="s">
        <x:v>7752</x:v>
      </x:c>
      <x:c r="E1329" s="970" t="s">
        <x:v>2935</x:v>
      </x:c>
      <x:c r="F1329" s="970" t="s">
        <x:v>12419</x:v>
      </x:c>
      <x:c r="G1329" s="808" t="s">
        <x:v>3169</x:v>
      </x:c>
      <x:c r="H1329" s="808" t="s">
        <x:v>11208</x:v>
      </x:c>
      <x:c r="I1329" s="469" t="s">
        <x:v>5014</x:v>
      </x:c>
      <x:c r="J1329" s="809">
        <x:v>350</x:v>
      </x:c>
      <x:c r="K1329" s="1265" t="s">
        <x:v>7724</x:v>
      </x:c>
    </x:row>
    <x:row r="1330" spans="1:11">
      <x:c r="A1330" s="1302">
        <x:v>0.80763888888888891</x:v>
      </x:c>
      <x:c r="B1330" s="971">
        <x:v>100096</x:v>
      </x:c>
      <x:c r="C1330" s="972" t="s">
        <x:v>6314</x:v>
      </x:c>
      <x:c r="D1330" s="972" t="s">
        <x:v>7751</x:v>
      </x:c>
      <x:c r="E1330" s="972" t="s">
        <x:v>2935</x:v>
      </x:c>
      <x:c r="F1330" s="972" t="s">
        <x:v>7837</x:v>
      </x:c>
      <x:c r="G1330" s="808" t="s">
        <x:v>2943</x:v>
      </x:c>
      <x:c r="H1330" s="808" t="s">
        <x:v>9562</x:v>
      </x:c>
      <x:c r="I1330" s="469" t="s">
        <x:v>5014</x:v>
      </x:c>
      <x:c r="J1330" s="809">
        <x:v>170</x:v>
      </x:c>
      <x:c r="K1330" s="1265" t="s">
        <x:v>7724</x:v>
      </x:c>
    </x:row>
    <x:row r="1331" spans="1:11">
      <x:c r="A1331" s="1303">
        <x:v>0.87777777777777777</x:v>
      </x:c>
      <x:c r="B1331" s="969">
        <x:v>100097</x:v>
      </x:c>
      <x:c r="C1331" s="970" t="s">
        <x:v>6314</x:v>
      </x:c>
      <x:c r="D1331" s="970" t="s">
        <x:v>7751</x:v>
      </x:c>
      <x:c r="E1331" s="970" t="s">
        <x:v>5987</x:v>
      </x:c>
      <x:c r="F1331" s="970" t="s">
        <x:v>9346</x:v>
      </x:c>
      <x:c r="G1331" s="808" t="s">
        <x:v>76</x:v>
      </x:c>
      <x:c r="H1331" s="808" t="s">
        <x:v>11167</x:v>
      </x:c>
      <x:c r="I1331" s="469" t="s">
        <x:v>5014</x:v>
      </x:c>
      <x:c r="J1331" s="809">
        <x:v>370</x:v>
      </x:c>
      <x:c r="K1331" s="1265" t="s">
        <x:v>7724</x:v>
      </x:c>
    </x:row>
    <x:row r="1332" spans="1:11">
      <x:c r="A1332" s="1302">
        <x:v>0.89722222222222225</x:v>
      </x:c>
      <x:c r="B1332" s="971">
        <x:v>100098</x:v>
      </x:c>
      <x:c r="C1332" s="972" t="s">
        <x:v>6314</x:v>
      </x:c>
      <x:c r="D1332" s="972" t="s">
        <x:v>7729</x:v>
      </x:c>
      <x:c r="E1332" s="972" t="s">
        <x:v>2935</x:v>
      </x:c>
      <x:c r="F1332" s="972" t="s">
        <x:v>4813</x:v>
      </x:c>
      <x:c r="G1332" s="1003" t="s">
        <x:v>7766</x:v>
      </x:c>
      <x:c r="H1332" s="1003" t="s">
        <x:v>7766</x:v>
      </x:c>
      <x:c r="I1332" s="469" t="s">
        <x:v>5014</x:v>
      </x:c>
      <x:c r="J1332" s="809">
        <x:v>380</x:v>
      </x:c>
      <x:c r="K1332" s="1265" t="s">
        <x:v>7724</x:v>
      </x:c>
    </x:row>
    <x:row r="1333" spans="1:11">
      <x:c r="A1333" s="1303">
        <x:v>0.92569444444444449</x:v>
      </x:c>
      <x:c r="B1333" s="969">
        <x:v>100099</x:v>
      </x:c>
      <x:c r="C1333" s="970" t="s">
        <x:v>6314</x:v>
      </x:c>
      <x:c r="D1333" s="970" t="s">
        <x:v>7729</x:v>
      </x:c>
      <x:c r="E1333" s="970" t="s">
        <x:v>4903</x:v>
      </x:c>
      <x:c r="F1333" s="970" t="s">
        <x:v>1217</x:v>
      </x:c>
      <x:c r="G1333" s="1003" t="s">
        <x:v>7766</x:v>
      </x:c>
      <x:c r="H1333" s="1003" t="s">
        <x:v>7766</x:v>
      </x:c>
      <x:c r="I1333" s="469" t="s">
        <x:v>7313</x:v>
      </x:c>
      <x:c r="J1333" s="809">
        <x:v>200</x:v>
      </x:c>
      <x:c r="K1333" s="1265" t="s">
        <x:v>7724</x:v>
      </x:c>
    </x:row>
    <x:row r="1334" spans="1:11">
      <x:c r="A1334" s="1302">
        <x:v>0.95625000000000004</x:v>
      </x:c>
      <x:c r="B1334" s="971">
        <x:v>100100</x:v>
      </x:c>
      <x:c r="C1334" s="972" t="s">
        <x:v>6314</x:v>
      </x:c>
      <x:c r="D1334" s="972" t="s">
        <x:v>7729</x:v>
      </x:c>
      <x:c r="E1334" s="972" t="s">
        <x:v>5987</x:v>
      </x:c>
      <x:c r="F1334" s="972" t="s">
        <x:v>11</x:v>
      </x:c>
      <x:c r="G1334" s="1003" t="s">
        <x:v>7766</x:v>
      </x:c>
      <x:c r="H1334" s="1003" t="s">
        <x:v>7766</x:v>
      </x:c>
      <x:c r="I1334" s="469" t="s">
        <x:v>7313</x:v>
      </x:c>
      <x:c r="J1334" s="809">
        <x:v>441</x:v>
      </x:c>
      <x:c r="K1334" s="1265" t="s">
        <x:v>434</x:v>
      </x:c>
    </x:row>
    <x:row r="1335" spans="1:11" ht="16.75">
      <x:c r="A1335" s="1304">
        <x:v>0.95902777777777781</x:v>
      </x:c>
      <x:c r="B1335" s="1073">
        <x:v>100101</x:v>
      </x:c>
      <x:c r="C1335" s="974" t="s">
        <x:v>5507</x:v>
      </x:c>
      <x:c r="D1335" s="974" t="s">
        <x:v>7729</x:v>
      </x:c>
      <x:c r="E1335" s="974" t="s">
        <x:v>5987</x:v>
      </x:c>
      <x:c r="F1335" s="974" t="s">
        <x:v>523</x:v>
      </x:c>
      <x:c r="G1335" s="1063" t="s">
        <x:v>7766</x:v>
      </x:c>
      <x:c r="H1335" s="1063" t="s">
        <x:v>7766</x:v>
      </x:c>
      <x:c r="I1335" s="724" t="s">
        <x:v>7313</x:v>
      </x:c>
      <x:c r="J1335" s="819">
        <x:v>140</x:v>
      </x:c>
      <x:c r="K1335" s="1266" t="s">
        <x:v>7724</x:v>
      </x:c>
    </x:row>
    <x:row r="1336" spans="1:9">
      <x:c r="A1336" s="1079" t="s">
        <x:v>10114</x:v>
      </x:c>
      <x:c r="B1336" s="1318">
        <x:v>100107</x:v>
      </x:c>
      <x:c r="C1336" s="1080" t="s">
        <x:v>6314</x:v>
      </x:c>
      <x:c r="D1336" s="1080" t="s">
        <x:v>7752</x:v>
      </x:c>
      <x:c r="E1336" s="1080" t="s">
        <x:v>2935</x:v>
      </x:c>
      <x:c r="F1336" s="1081" t="s">
        <x:v>9959</x:v>
      </x:c>
      <x:c r="I1336" s="1494"/>
    </x:row>
    <x:row r="1337" spans="1:11" ht="16.75">
      <x:c r="A1337" s="1068" t="s">
        <x:v>12290</x:v>
      </x:c>
      <x:c r="B1337" s="1069">
        <x:v>100112</x:v>
      </x:c>
      <x:c r="C1337" s="1070" t="s">
        <x:v>6314</x:v>
      </x:c>
      <x:c r="D1337" s="1070" t="s">
        <x:v>7729</x:v>
      </x:c>
      <x:c r="E1337" s="1070" t="s">
        <x:v>2935</x:v>
      </x:c>
      <x:c r="F1337" s="1070" t="s">
        <x:v>1596</x:v>
      </x:c>
      <x:c r="G1337" s="1066" t="s">
        <x:v>7766</x:v>
      </x:c>
      <x:c r="H1337" s="1066" t="s">
        <x:v>7766</x:v>
      </x:c>
      <x:c r="I1337" s="719" t="s">
        <x:v>7747</x:v>
      </x:c>
      <x:c r="J1337" s="805">
        <x:v>120</x:v>
      </x:c>
      <x:c r="K1337" s="1264" t="s">
        <x:v>7724</x:v>
      </x:c>
    </x:row>
    <x:row r="1338" spans="1:11">
      <x:c r="A1338" s="1302">
        <x:v>0.66736111111111107</x:v>
      </x:c>
      <x:c r="B1338" s="971">
        <x:v>100113</x:v>
      </x:c>
      <x:c r="C1338" s="972" t="s">
        <x:v>6314</x:v>
      </x:c>
      <x:c r="D1338" s="972" t="s">
        <x:v>7751</x:v>
      </x:c>
      <x:c r="E1338" s="972" t="s">
        <x:v>4903</x:v>
      </x:c>
      <x:c r="F1338" s="972" t="s">
        <x:v>7803</x:v>
      </x:c>
      <x:c r="G1338" s="1003" t="s">
        <x:v>7766</x:v>
      </x:c>
      <x:c r="H1338" s="1003" t="s">
        <x:v>7766</x:v>
      </x:c>
      <x:c r="I1338" s="469" t="s">
        <x:v>7313</x:v>
      </x:c>
      <x:c r="J1338" s="809">
        <x:v>170</x:v>
      </x:c>
      <x:c r="K1338" s="1265" t="s">
        <x:v>7724</x:v>
      </x:c>
    </x:row>
    <x:row r="1339" spans="1:11">
      <x:c r="A1339" s="1303">
        <x:v>0.68472222222222223</x:v>
      </x:c>
      <x:c r="B1339" s="969">
        <x:v>100114</x:v>
      </x:c>
      <x:c r="C1339" s="970" t="s">
        <x:v>6314</x:v>
      </x:c>
      <x:c r="D1339" s="970" t="s">
        <x:v>7751</x:v>
      </x:c>
      <x:c r="E1339" s="970" t="s">
        <x:v>5987</x:v>
      </x:c>
      <x:c r="F1339" s="970" t="s">
        <x:v>7829</x:v>
      </x:c>
      <x:c r="G1339" s="1003" t="s">
        <x:v>7766</x:v>
      </x:c>
      <x:c r="H1339" s="1003" t="s">
        <x:v>7766</x:v>
      </x:c>
      <x:c r="I1339" s="469" t="s">
        <x:v>7313</x:v>
      </x:c>
      <x:c r="J1339" s="809">
        <x:v>150</x:v>
      </x:c>
      <x:c r="K1339" s="1265" t="s">
        <x:v>7724</x:v>
      </x:c>
    </x:row>
    <x:row r="1340" spans="1:11">
      <x:c r="A1340" s="1302">
        <x:v>0.73888888888888893</x:v>
      </x:c>
      <x:c r="B1340" s="971">
        <x:v>100115</x:v>
      </x:c>
      <x:c r="C1340" s="972" t="s">
        <x:v>6314</x:v>
      </x:c>
      <x:c r="D1340" s="972" t="s">
        <x:v>7729</x:v>
      </x:c>
      <x:c r="E1340" s="972" t="s">
        <x:v>5987</x:v>
      </x:c>
      <x:c r="F1340" s="972" t="s">
        <x:v>11467</x:v>
      </x:c>
      <x:c r="G1340" s="1003" t="s">
        <x:v>7766</x:v>
      </x:c>
      <x:c r="H1340" s="1003" t="s">
        <x:v>7766</x:v>
      </x:c>
      <x:c r="I1340" s="469" t="s">
        <x:v>34</x:v>
      </x:c>
      <x:c r="J1340" s="809">
        <x:v>330</x:v>
      </x:c>
      <x:c r="K1340" s="1265" t="s">
        <x:v>7724</x:v>
      </x:c>
    </x:row>
    <x:row r="1341" spans="1:11" s="82" customFormat="1">
      <x:c r="A1341" s="1082" t="s">
        <x:v>10248</x:v>
      </x:c>
      <x:c r="B1341" s="1274">
        <x:v>100116</x:v>
      </x:c>
      <x:c r="C1341" s="972"/>
      <x:c r="D1341" s="972"/>
      <x:c r="E1341" s="972"/>
      <x:c r="F1341" s="972"/>
      <x:c r="G1341" s="808" t="s">
        <x:v>3184</x:v>
      </x:c>
      <x:c r="H1341" s="808" t="s">
        <x:v>9701</x:v>
      </x:c>
      <x:c r="I1341" s="469" t="s">
        <x:v>34</x:v>
      </x:c>
      <x:c r="J1341" s="809">
        <x:v>780</x:v>
      </x:c>
      <x:c r="K1341" s="1265" t="s">
        <x:v>7724</x:v>
      </x:c>
    </x:row>
    <x:row r="1342" spans="1:11">
      <x:c r="A1342" s="1303">
        <x:v>0.76458333333333328</x:v>
      </x:c>
      <x:c r="B1342" s="969">
        <x:v>100117</x:v>
      </x:c>
      <x:c r="C1342" s="970" t="s">
        <x:v>6314</x:v>
      </x:c>
      <x:c r="D1342" s="970" t="s">
        <x:v>7752</x:v>
      </x:c>
      <x:c r="E1342" s="970" t="s">
        <x:v>2935</x:v>
      </x:c>
      <x:c r="F1342" s="970" t="s">
        <x:v>940</x:v>
      </x:c>
      <x:c r="G1342" s="1003" t="s">
        <x:v>7766</x:v>
      </x:c>
      <x:c r="H1342" s="1003" t="s">
        <x:v>7766</x:v>
      </x:c>
      <x:c r="I1342" s="469" t="s">
        <x:v>7747</x:v>
      </x:c>
      <x:c r="J1342" s="809">
        <x:v>680</x:v>
      </x:c>
      <x:c r="K1342" s="1265" t="s">
        <x:v>7724</x:v>
      </x:c>
    </x:row>
    <x:row r="1343" spans="1:11" s="82" customFormat="1">
      <x:c r="A1343" s="1275" t="s">
        <x:v>10069</x:v>
      </x:c>
      <x:c r="B1343" s="1276">
        <x:v>100118</x:v>
      </x:c>
      <x:c r="C1343" s="970"/>
      <x:c r="D1343" s="970"/>
      <x:c r="E1343" s="970"/>
      <x:c r="F1343" s="970"/>
      <x:c r="G1343" s="808" t="s">
        <x:v>4862</x:v>
      </x:c>
      <x:c r="H1343" s="808" t="s">
        <x:v>9287</x:v>
      </x:c>
      <x:c r="I1343" s="469" t="s">
        <x:v>34</x:v>
      </x:c>
      <x:c r="J1343" s="809">
        <x:v>460</x:v>
      </x:c>
      <x:c r="K1343" s="1265" t="s">
        <x:v>7724</x:v>
      </x:c>
    </x:row>
    <x:row r="1344" spans="1:11" s="82" customFormat="1">
      <x:c r="A1344" s="1275" t="s">
        <x:v>10009</x:v>
      </x:c>
      <x:c r="B1344" s="1276">
        <x:v>100119</x:v>
      </x:c>
      <x:c r="C1344" s="970"/>
      <x:c r="D1344" s="970"/>
      <x:c r="E1344" s="970"/>
      <x:c r="F1344" s="970"/>
      <x:c r="G1344" s="1003" t="s">
        <x:v>7766</x:v>
      </x:c>
      <x:c r="H1344" s="1003" t="s">
        <x:v>7766</x:v>
      </x:c>
      <x:c r="I1344" s="469" t="s">
        <x:v>7747</x:v>
      </x:c>
      <x:c r="J1344" s="809">
        <x:v>190</x:v>
      </x:c>
      <x:c r="K1344" s="1265" t="s">
        <x:v>7724</x:v>
      </x:c>
    </x:row>
    <x:row r="1345" spans="1:11">
      <x:c r="A1345" s="1302">
        <x:v>0.82499999999999996</x:v>
      </x:c>
      <x:c r="B1345" s="971">
        <x:v>100120</x:v>
      </x:c>
      <x:c r="C1345" s="972" t="s">
        <x:v>6314</x:v>
      </x:c>
      <x:c r="D1345" s="972" t="s">
        <x:v>7751</x:v>
      </x:c>
      <x:c r="E1345" s="972" t="s">
        <x:v>4903</x:v>
      </x:c>
      <x:c r="F1345" s="972" t="s">
        <x:v>2833</x:v>
      </x:c>
      <x:c r="G1345" s="808" t="s">
        <x:v>221</x:v>
      </x:c>
      <x:c r="H1345" s="808" t="s">
        <x:v>9555</x:v>
      </x:c>
      <x:c r="I1345" s="469" t="s">
        <x:v>7313</x:v>
      </x:c>
      <x:c r="J1345" s="809">
        <x:v>530</x:v>
      </x:c>
      <x:c r="K1345" s="1265" t="s">
        <x:v>434</x:v>
      </x:c>
    </x:row>
    <x:row r="1346" spans="1:11" s="82" customFormat="1">
      <x:c r="A1346" s="1302">
        <x:v>0.83333333333333337</x:v>
      </x:c>
      <x:c r="B1346" s="971">
        <x:v>121</x:v>
      </x:c>
      <x:c r="C1346" s="972"/>
      <x:c r="D1346" s="972"/>
      <x:c r="E1346" s="972"/>
      <x:c r="F1346" s="972"/>
      <x:c r="G1346" s="808" t="s">
        <x:v>7154</x:v>
      </x:c>
      <x:c r="H1346" s="808" t="s">
        <x:v>10730</x:v>
      </x:c>
      <x:c r="I1346" s="469" t="s">
        <x:v>5014</x:v>
      </x:c>
      <x:c r="J1346" s="809">
        <x:v>190</x:v>
      </x:c>
      <x:c r="K1346" s="1265" t="s">
        <x:v>7724</x:v>
      </x:c>
    </x:row>
    <x:row r="1347" spans="1:11">
      <x:c r="A1347" s="1303">
        <x:v>0.87777777777777777</x:v>
      </x:c>
      <x:c r="B1347" s="969">
        <x:v>100122</x:v>
      </x:c>
      <x:c r="C1347" s="970" t="s">
        <x:v>6314</x:v>
      </x:c>
      <x:c r="D1347" s="970" t="s">
        <x:v>7752</x:v>
      </x:c>
      <x:c r="E1347" s="970" t="s">
        <x:v>433</x:v>
      </x:c>
      <x:c r="F1347" s="970" t="s">
        <x:v>7877</x:v>
      </x:c>
      <x:c r="G1347" s="1003" t="s">
        <x:v>7766</x:v>
      </x:c>
      <x:c r="H1347" s="1003" t="s">
        <x:v>7766</x:v>
      </x:c>
      <x:c r="I1347" s="469" t="s">
        <x:v>7313</x:v>
      </x:c>
      <x:c r="J1347" s="809">
        <x:v>450</x:v>
      </x:c>
      <x:c r="K1347" s="1265" t="s">
        <x:v>7724</x:v>
      </x:c>
    </x:row>
    <x:row r="1348" spans="1:11" ht="16.75">
      <x:c r="A1348" s="1305">
        <x:v>0.9375</x:v>
      </x:c>
      <x:c r="B1348" s="1075">
        <x:v>100123</x:v>
      </x:c>
      <x:c r="C1348" s="987" t="s">
        <x:v>6314</x:v>
      </x:c>
      <x:c r="D1348" s="987" t="s">
        <x:v>7751</x:v>
      </x:c>
      <x:c r="E1348" s="987" t="s">
        <x:v>2935</x:v>
      </x:c>
      <x:c r="F1348" s="987" t="s">
        <x:v>2499</x:v>
      </x:c>
      <x:c r="G1348" s="1063" t="s">
        <x:v>7766</x:v>
      </x:c>
      <x:c r="H1348" s="1063" t="s">
        <x:v>7766</x:v>
      </x:c>
      <x:c r="I1348" s="724" t="s">
        <x:v>7313</x:v>
      </x:c>
      <x:c r="J1348" s="819">
        <x:v>150</x:v>
      </x:c>
      <x:c r="K1348" s="1266" t="s">
        <x:v>7724</x:v>
      </x:c>
    </x:row>
    <x:row r="1349" spans="1:11" ht="16.75">
      <x:c r="A1349" s="1068" t="s">
        <x:v>350</x:v>
      </x:c>
      <x:c r="B1349" s="1069">
        <x:v>100124</x:v>
      </x:c>
      <x:c r="C1349" s="1070" t="s">
        <x:v>6314</x:v>
      </x:c>
      <x:c r="D1349" s="1070" t="s">
        <x:v>7751</x:v>
      </x:c>
      <x:c r="E1349" s="1070" t="s">
        <x:v>2935</x:v>
      </x:c>
      <x:c r="F1349" s="1070" t="s">
        <x:v>9975</x:v>
      </x:c>
      <x:c r="G1349" s="804" t="s">
        <x:v>7739</x:v>
      </x:c>
      <x:c r="H1349" s="804" t="s">
        <x:v>9531</x:v>
      </x:c>
      <x:c r="I1349" s="719" t="s">
        <x:v>7747</x:v>
      </x:c>
      <x:c r="J1349" s="805">
        <x:v>260</x:v>
      </x:c>
      <x:c r="K1349" s="1264" t="s">
        <x:v>7724</x:v>
      </x:c>
    </x:row>
    <x:row r="1350" spans="1:11">
      <x:c r="A1350" s="1302">
        <x:v>0.49444444444444446</x:v>
      </x:c>
      <x:c r="B1350" s="971">
        <x:v>100125</x:v>
      </x:c>
      <x:c r="C1350" s="972" t="s">
        <x:v>6314</x:v>
      </x:c>
      <x:c r="D1350" s="972" t="s">
        <x:v>7751</x:v>
      </x:c>
      <x:c r="E1350" s="972" t="s">
        <x:v>5987</x:v>
      </x:c>
      <x:c r="F1350" s="972" t="s">
        <x:v>1165</x:v>
      </x:c>
      <x:c r="G1350" s="808" t="s">
        <x:v>7340</x:v>
      </x:c>
      <x:c r="H1350" s="808" t="s">
        <x:v>9253</x:v>
      </x:c>
      <x:c r="I1350" s="469" t="s">
        <x:v>7747</x:v>
      </x:c>
      <x:c r="J1350" s="809">
        <x:v>160</x:v>
      </x:c>
      <x:c r="K1350" s="1265" t="s">
        <x:v>7724</x:v>
      </x:c>
    </x:row>
    <x:row r="1351" spans="1:11">
      <x:c r="A1351" s="1303">
        <x:v>0.50902777777777775</x:v>
      </x:c>
      <x:c r="B1351" s="969">
        <x:v>100126</x:v>
      </x:c>
      <x:c r="C1351" s="970" t="s">
        <x:v>6314</x:v>
      </x:c>
      <x:c r="D1351" s="970" t="s">
        <x:v>7752</x:v>
      </x:c>
      <x:c r="E1351" s="970" t="s">
        <x:v>2935</x:v>
      </x:c>
      <x:c r="F1351" s="970" t="s">
        <x:v>7792</x:v>
      </x:c>
      <x:c r="G1351" s="1003" t="s">
        <x:v>7766</x:v>
      </x:c>
      <x:c r="H1351" s="1003" t="s">
        <x:v>7766</x:v>
      </x:c>
      <x:c r="I1351" s="469" t="s">
        <x:v>7313</x:v>
      </x:c>
      <x:c r="J1351" s="809">
        <x:v>220</x:v>
      </x:c>
      <x:c r="K1351" s="1265" t="s">
        <x:v>7724</x:v>
      </x:c>
    </x:row>
    <x:row r="1352" spans="1:11">
      <x:c r="A1352" s="1303">
        <x:v>0.56666666666666665</x:v>
      </x:c>
      <x:c r="B1352" s="969">
        <x:v>100127</x:v>
      </x:c>
      <x:c r="C1352" s="970" t="s">
        <x:v>6314</x:v>
      </x:c>
      <x:c r="D1352" s="970" t="s">
        <x:v>7751</x:v>
      </x:c>
      <x:c r="E1352" s="970" t="s">
        <x:v>2935</x:v>
      </x:c>
      <x:c r="F1352" s="970" t="s">
        <x:v>4815</x:v>
      </x:c>
      <x:c r="G1352" s="1003" t="s">
        <x:v>7766</x:v>
      </x:c>
      <x:c r="H1352" s="1003" t="s">
        <x:v>7766</x:v>
      </x:c>
      <x:c r="I1352" s="469" t="s">
        <x:v>7313</x:v>
      </x:c>
      <x:c r="J1352" s="809">
        <x:v>150</x:v>
      </x:c>
      <x:c r="K1352" s="1265" t="s">
        <x:v>7724</x:v>
      </x:c>
    </x:row>
    <x:row r="1353" spans="1:11">
      <x:c r="A1353" s="1302">
        <x:v>0.57499999999999996</x:v>
      </x:c>
      <x:c r="B1353" s="971">
        <x:v>100128</x:v>
      </x:c>
      <x:c r="C1353" s="972" t="s">
        <x:v>6314</x:v>
      </x:c>
      <x:c r="D1353" s="972" t="s">
        <x:v>7729</x:v>
      </x:c>
      <x:c r="E1353" s="972" t="s">
        <x:v>2935</x:v>
      </x:c>
      <x:c r="F1353" s="972" t="s">
        <x:v>2839</x:v>
      </x:c>
      <x:c r="G1353" s="1003" t="s">
        <x:v>7766</x:v>
      </x:c>
      <x:c r="H1353" s="1003" t="s">
        <x:v>7766</x:v>
      </x:c>
      <x:c r="I1353" s="469" t="s">
        <x:v>7313</x:v>
      </x:c>
      <x:c r="J1353" s="809">
        <x:v>370</x:v>
      </x:c>
      <x:c r="K1353" s="1265" t="s">
        <x:v>7724</x:v>
      </x:c>
    </x:row>
    <x:row r="1354" spans="1:11">
      <x:c r="A1354" s="1303">
        <x:v>0.63888888888888884</x:v>
      </x:c>
      <x:c r="B1354" s="969">
        <x:v>100129</x:v>
      </x:c>
      <x:c r="C1354" s="970" t="s">
        <x:v>6314</x:v>
      </x:c>
      <x:c r="D1354" s="970" t="s">
        <x:v>7703</x:v>
      </x:c>
      <x:c r="E1354" s="970" t="s">
        <x:v>4903</x:v>
      </x:c>
      <x:c r="F1354" s="970" t="s">
        <x:v>1207</x:v>
      </x:c>
      <x:c r="G1354" s="1003" t="s">
        <x:v>7766</x:v>
      </x:c>
      <x:c r="H1354" s="1003" t="s">
        <x:v>7766</x:v>
      </x:c>
      <x:c r="I1354" s="469" t="s">
        <x:v>34</x:v>
      </x:c>
      <x:c r="J1354" s="809">
        <x:v>320</x:v>
      </x:c>
      <x:c r="K1354" s="1265" t="s">
        <x:v>7724</x:v>
      </x:c>
    </x:row>
    <x:row r="1355" spans="1:11">
      <x:c r="A1355" s="1302">
        <x:v>0.64513888888888893</x:v>
      </x:c>
      <x:c r="B1355" s="971">
        <x:v>100130</x:v>
      </x:c>
      <x:c r="C1355" s="972" t="s">
        <x:v>6314</x:v>
      </x:c>
      <x:c r="D1355" s="972" t="s">
        <x:v>7752</x:v>
      </x:c>
      <x:c r="E1355" s="972" t="s">
        <x:v>433</x:v>
      </x:c>
      <x:c r="F1355" s="972" t="s">
        <x:v>7809</x:v>
      </x:c>
      <x:c r="G1355" s="1003" t="s">
        <x:v>7766</x:v>
      </x:c>
      <x:c r="H1355" s="1003" t="s">
        <x:v>7766</x:v>
      </x:c>
      <x:c r="I1355" s="469" t="s">
        <x:v>7313</x:v>
      </x:c>
      <x:c r="J1355" s="809">
        <x:v>160</x:v>
      </x:c>
      <x:c r="K1355" s="1265" t="s">
        <x:v>7724</x:v>
      </x:c>
    </x:row>
    <x:row r="1356" spans="1:11">
      <x:c r="A1356" s="1303">
        <x:v>0.70972222222222225</x:v>
      </x:c>
      <x:c r="B1356" s="969">
        <x:v>100131</x:v>
      </x:c>
      <x:c r="C1356" s="970" t="s">
        <x:v>6314</x:v>
      </x:c>
      <x:c r="D1356" s="970" t="s">
        <x:v>7703</x:v>
      </x:c>
      <x:c r="E1356" s="970" t="s">
        <x:v>5987</x:v>
      </x:c>
      <x:c r="F1356" s="970" t="s">
        <x:v>11585</x:v>
      </x:c>
      <x:c r="G1356" s="1003" t="s">
        <x:v>7766</x:v>
      </x:c>
      <x:c r="H1356" s="1003" t="s">
        <x:v>7766</x:v>
      </x:c>
      <x:c r="I1356" s="469" t="s">
        <x:v>34</x:v>
      </x:c>
      <x:c r="J1356" s="809">
        <x:v>140</x:v>
      </x:c>
      <x:c r="K1356" s="1265" t="s">
        <x:v>7724</x:v>
      </x:c>
    </x:row>
    <x:row r="1357" spans="1:11">
      <x:c r="A1357" s="1302">
        <x:v>0.72083333333333333</x:v>
      </x:c>
      <x:c r="B1357" s="971">
        <x:v>100132</x:v>
      </x:c>
      <x:c r="C1357" s="972" t="s">
        <x:v>6314</x:v>
      </x:c>
      <x:c r="D1357" s="972" t="s">
        <x:v>7752</x:v>
      </x:c>
      <x:c r="E1357" s="972" t="s">
        <x:v>5987</x:v>
      </x:c>
      <x:c r="F1357" s="972" t="s">
        <x:v>9974</x:v>
      </x:c>
      <x:c r="G1357" s="808" t="s">
        <x:v>30</x:v>
      </x:c>
      <x:c r="H1357" s="808" t="s">
        <x:v>9483</x:v>
      </x:c>
      <x:c r="I1357" s="469" t="s">
        <x:v>7747</x:v>
      </x:c>
      <x:c r="J1357" s="809">
        <x:v>190</x:v>
      </x:c>
      <x:c r="K1357" s="1265" t="s">
        <x:v>7724</x:v>
      </x:c>
    </x:row>
    <x:row r="1358" spans="1:11">
      <x:c r="A1358" s="1303">
        <x:v>0.72291666666666665</x:v>
      </x:c>
      <x:c r="B1358" s="969">
        <x:v>100133</x:v>
      </x:c>
      <x:c r="C1358" s="970" t="s">
        <x:v>6314</x:v>
      </x:c>
      <x:c r="D1358" s="970" t="s">
        <x:v>7729</x:v>
      </x:c>
      <x:c r="E1358" s="970" t="s">
        <x:v>2935</x:v>
      </x:c>
      <x:c r="F1358" s="970" t="s">
        <x:v>9923</x:v>
      </x:c>
      <x:c r="G1358" s="808" t="s">
        <x:v>8036</x:v>
      </x:c>
      <x:c r="H1358" s="808" t="s">
        <x:v>5638</x:v>
      </x:c>
      <x:c r="I1358" s="469" t="s">
        <x:v>5014</x:v>
      </x:c>
      <x:c r="J1358" s="809">
        <x:v>140</x:v>
      </x:c>
      <x:c r="K1358" s="1265" t="s">
        <x:v>7724</x:v>
      </x:c>
    </x:row>
    <x:row r="1359" spans="1:11">
      <x:c r="A1359" s="1302">
        <x:v>0.74027777777777781</x:v>
      </x:c>
      <x:c r="B1359" s="971">
        <x:v>100134</x:v>
      </x:c>
      <x:c r="C1359" s="972" t="s">
        <x:v>6314</x:v>
      </x:c>
      <x:c r="D1359" s="972" t="s">
        <x:v>7729</x:v>
      </x:c>
      <x:c r="E1359" s="972" t="s">
        <x:v>4903</x:v>
      </x:c>
      <x:c r="F1359" s="972" t="s">
        <x:v>961</x:v>
      </x:c>
      <x:c r="G1359" s="808" t="s">
        <x:v>118</x:v>
      </x:c>
      <x:c r="H1359" s="808" t="s">
        <x:v>10746</x:v>
      </x:c>
      <x:c r="I1359" s="469" t="s">
        <x:v>7747</x:v>
      </x:c>
      <x:c r="J1359" s="809">
        <x:v>190</x:v>
      </x:c>
      <x:c r="K1359" s="1265" t="s">
        <x:v>7724</x:v>
      </x:c>
    </x:row>
    <x:row r="1360" spans="1:11">
      <x:c r="A1360" s="1303">
        <x:v>0.75416666666666665</x:v>
      </x:c>
      <x:c r="B1360" s="969">
        <x:v>100135</x:v>
      </x:c>
      <x:c r="C1360" s="970" t="s">
        <x:v>6314</x:v>
      </x:c>
      <x:c r="D1360" s="970" t="s">
        <x:v>7729</x:v>
      </x:c>
      <x:c r="E1360" s="970" t="s">
        <x:v>5987</x:v>
      </x:c>
      <x:c r="F1360" s="970" t="s">
        <x:v>12383</x:v>
      </x:c>
      <x:c r="G1360" s="1003" t="s">
        <x:v>7766</x:v>
      </x:c>
      <x:c r="H1360" s="1003" t="s">
        <x:v>7766</x:v>
      </x:c>
      <x:c r="I1360" s="469" t="s">
        <x:v>7747</x:v>
      </x:c>
      <x:c r="J1360" s="809">
        <x:v>150</x:v>
      </x:c>
      <x:c r="K1360" s="1265" t="s">
        <x:v>7724</x:v>
      </x:c>
    </x:row>
    <x:row r="1361" spans="1:11">
      <x:c r="A1361" s="1302">
        <x:v>0.84999999999999998</x:v>
      </x:c>
      <x:c r="B1361" s="971">
        <x:v>100136</x:v>
      </x:c>
      <x:c r="C1361" s="972" t="s">
        <x:v>6314</x:v>
      </x:c>
      <x:c r="D1361" s="972" t="s">
        <x:v>7729</x:v>
      </x:c>
      <x:c r="E1361" s="972" t="s">
        <x:v>5987</x:v>
      </x:c>
      <x:c r="F1361" s="972" t="s">
        <x:v>11476</x:v>
      </x:c>
      <x:c r="G1361" s="1003" t="s">
        <x:v>7766</x:v>
      </x:c>
      <x:c r="H1361" s="1003" t="s">
        <x:v>7766</x:v>
      </x:c>
      <x:c r="I1361" s="469" t="s">
        <x:v>34</x:v>
      </x:c>
      <x:c r="J1361" s="809">
        <x:v>280</x:v>
      </x:c>
      <x:c r="K1361" s="1265" t="s">
        <x:v>7724</x:v>
      </x:c>
    </x:row>
    <x:row r="1362" spans="1:11">
      <x:c r="A1362" s="1303">
        <x:v>0.85416666666666663</x:v>
      </x:c>
      <x:c r="B1362" s="969">
        <x:v>100137</x:v>
      </x:c>
      <x:c r="C1362" s="970" t="s">
        <x:v>6314</x:v>
      </x:c>
      <x:c r="D1362" s="970" t="s">
        <x:v>7751</x:v>
      </x:c>
      <x:c r="E1362" s="970" t="s">
        <x:v>2935</x:v>
      </x:c>
      <x:c r="F1362" s="970" t="s">
        <x:v>9372</x:v>
      </x:c>
      <x:c r="G1362" s="808" t="s">
        <x:v>4917</x:v>
      </x:c>
      <x:c r="H1362" s="808" t="s">
        <x:v>11194</x:v>
      </x:c>
      <x:c r="I1362" s="469" t="s">
        <x:v>7313</x:v>
      </x:c>
      <x:c r="J1362" s="809">
        <x:v>180</x:v>
      </x:c>
      <x:c r="K1362" s="1265" t="s">
        <x:v>7724</x:v>
      </x:c>
    </x:row>
    <x:row r="1363" spans="1:11">
      <x:c r="A1363" s="1302">
        <x:v>0.85972222222222228</x:v>
      </x:c>
      <x:c r="B1363" s="971">
        <x:v>100138</x:v>
      </x:c>
      <x:c r="C1363" s="972" t="s">
        <x:v>6314</x:v>
      </x:c>
      <x:c r="D1363" s="972" t="s">
        <x:v>7729</x:v>
      </x:c>
      <x:c r="E1363" s="972" t="s">
        <x:v>4903</x:v>
      </x:c>
      <x:c r="F1363" s="972" t="s">
        <x:v>10465</x:v>
      </x:c>
      <x:c r="G1363" s="808" t="s">
        <x:v>304</x:v>
      </x:c>
      <x:c r="H1363" s="808" t="s">
        <x:v>10903</x:v>
      </x:c>
      <x:c r="I1363" s="469" t="s">
        <x:v>7313</x:v>
      </x:c>
      <x:c r="J1363" s="809">
        <x:v>150</x:v>
      </x:c>
      <x:c r="K1363" s="1265" t="s">
        <x:v>7724</x:v>
      </x:c>
    </x:row>
    <x:row r="1364" spans="1:11" ht="16.75">
      <x:c r="A1364" s="1304">
        <x:v>0.96875</x:v>
      </x:c>
      <x:c r="B1364" s="1073">
        <x:v>100139</x:v>
      </x:c>
      <x:c r="C1364" s="974" t="s">
        <x:v>6314</x:v>
      </x:c>
      <x:c r="D1364" s="974" t="s">
        <x:v>7751</x:v>
      </x:c>
      <x:c r="E1364" s="974" t="s">
        <x:v>2935</x:v>
      </x:c>
      <x:c r="F1364" s="974" t="s">
        <x:v>9612</x:v>
      </x:c>
      <x:c r="G1364" s="1063" t="s">
        <x:v>7766</x:v>
      </x:c>
      <x:c r="H1364" s="1063" t="s">
        <x:v>7766</x:v>
      </x:c>
      <x:c r="I1364" s="724" t="s">
        <x:v>5014</x:v>
      </x:c>
      <x:c r="J1364" s="819">
        <x:v>459</x:v>
      </x:c>
      <x:c r="K1364" s="1266" t="s">
        <x:v>434</x:v>
      </x:c>
    </x:row>
    <x:row r="1365" spans="1:11" s="79" customFormat="1" ht="16.75">
      <x:c r="A1365" s="1068" t="s">
        <x:v>340</x:v>
      </x:c>
      <x:c r="B1365" s="1069">
        <x:v>100140</x:v>
      </x:c>
      <x:c r="C1365" s="1070" t="s">
        <x:v>6314</x:v>
      </x:c>
      <x:c r="D1365" s="1070" t="s">
        <x:v>7752</x:v>
      </x:c>
      <x:c r="E1365" s="1070" t="s">
        <x:v>2935</x:v>
      </x:c>
      <x:c r="F1365" s="1070" t="s">
        <x:v>11511</x:v>
      </x:c>
      <x:c r="G1365" s="1066" t="s">
        <x:v>7766</x:v>
      </x:c>
      <x:c r="H1365" s="1066" t="s">
        <x:v>7766</x:v>
      </x:c>
      <x:c r="I1365" s="719" t="s">
        <x:v>7313</x:v>
      </x:c>
      <x:c r="J1365" s="805">
        <x:v>550</x:v>
      </x:c>
      <x:c r="K1365" s="1264" t="s">
        <x:v>7724</x:v>
      </x:c>
    </x:row>
    <x:row r="1366" spans="1:11">
      <x:c r="A1366" s="1302">
        <x:v>0.5131944444444444</x:v>
      </x:c>
      <x:c r="B1366" s="971">
        <x:v>100141</x:v>
      </x:c>
      <x:c r="C1366" s="972" t="s">
        <x:v>6314</x:v>
      </x:c>
      <x:c r="D1366" s="972" t="s">
        <x:v>7751</x:v>
      </x:c>
      <x:c r="E1366" s="972" t="s">
        <x:v>4903</x:v>
      </x:c>
      <x:c r="F1366" s="972" t="s">
        <x:v>11576</x:v>
      </x:c>
      <x:c r="G1366" s="808" t="s">
        <x:v>155</x:v>
      </x:c>
      <x:c r="H1366" s="808" t="s">
        <x:v>10734</x:v>
      </x:c>
      <x:c r="I1366" s="469" t="s">
        <x:v>7747</x:v>
      </x:c>
      <x:c r="J1366" s="809">
        <x:v>160</x:v>
      </x:c>
      <x:c r="K1366" s="1265" t="s">
        <x:v>7724</x:v>
      </x:c>
    </x:row>
    <x:row r="1367" spans="1:11">
      <x:c r="A1367" s="1302">
        <x:v>0.53680555555555554</x:v>
      </x:c>
      <x:c r="B1367" s="971">
        <x:v>100142</x:v>
      </x:c>
      <x:c r="C1367" s="972" t="s">
        <x:v>6314</x:v>
      </x:c>
      <x:c r="D1367" s="972" t="s">
        <x:v>7729</x:v>
      </x:c>
      <x:c r="E1367" s="972" t="s">
        <x:v>4903</x:v>
      </x:c>
      <x:c r="F1367" s="972" t="s">
        <x:v>5590</x:v>
      </x:c>
      <x:c r="G1367" s="1003" t="s">
        <x:v>7766</x:v>
      </x:c>
      <x:c r="H1367" s="1003" t="s">
        <x:v>7766</x:v>
      </x:c>
      <x:c r="I1367" s="469" t="s">
        <x:v>7747</x:v>
      </x:c>
      <x:c r="J1367" s="809">
        <x:v>190</x:v>
      </x:c>
      <x:c r="K1367" s="1265" t="s">
        <x:v>7724</x:v>
      </x:c>
    </x:row>
    <x:row r="1368" spans="1:11">
      <x:c r="A1368" s="1303">
        <x:v>0.55347222222222225</x:v>
      </x:c>
      <x:c r="B1368" s="969">
        <x:v>100143</x:v>
      </x:c>
      <x:c r="C1368" s="970" t="s">
        <x:v>6314</x:v>
      </x:c>
      <x:c r="D1368" s="970" t="s">
        <x:v>7729</x:v>
      </x:c>
      <x:c r="E1368" s="970" t="s">
        <x:v>5033</x:v>
      </x:c>
      <x:c r="F1368" s="970" t="s">
        <x:v>1133</x:v>
      </x:c>
      <x:c r="G1368" s="808" t="s">
        <x:v>182</x:v>
      </x:c>
      <x:c r="H1368" s="808" t="s">
        <x:v>9429</x:v>
      </x:c>
      <x:c r="I1368" s="469" t="s">
        <x:v>7747</x:v>
      </x:c>
      <x:c r="J1368" s="809">
        <x:v>190</x:v>
      </x:c>
      <x:c r="K1368" s="1265" t="s">
        <x:v>7724</x:v>
      </x:c>
    </x:row>
    <x:row r="1369" spans="1:11">
      <x:c r="A1369" s="1302">
        <x:v>0.57361111111111107</x:v>
      </x:c>
      <x:c r="B1369" s="971">
        <x:v>100144</x:v>
      </x:c>
      <x:c r="C1369" s="972" t="s">
        <x:v>5507</x:v>
      </x:c>
      <x:c r="D1369" s="972" t="s">
        <x:v>7752</x:v>
      </x:c>
      <x:c r="E1369" s="972" t="s">
        <x:v>2935</x:v>
      </x:c>
      <x:c r="F1369" s="972" t="s">
        <x:v>12349</x:v>
      </x:c>
      <x:c r="G1369" s="1003" t="s">
        <x:v>7766</x:v>
      </x:c>
      <x:c r="H1369" s="1003" t="s">
        <x:v>7766</x:v>
      </x:c>
      <x:c r="I1369" s="469" t="s">
        <x:v>7313</x:v>
      </x:c>
      <x:c r="J1369" s="809">
        <x:v>369</x:v>
      </x:c>
      <x:c r="K1369" s="1265" t="s">
        <x:v>434</x:v>
      </x:c>
    </x:row>
    <x:row r="1370" spans="1:11">
      <x:c r="A1370" s="1303">
        <x:v>0.59027777777777779</x:v>
      </x:c>
      <x:c r="B1370" s="969">
        <x:v>100145</x:v>
      </x:c>
      <x:c r="C1370" s="970" t="s">
        <x:v>6314</x:v>
      </x:c>
      <x:c r="D1370" s="970" t="s">
        <x:v>7752</x:v>
      </x:c>
      <x:c r="E1370" s="970" t="s">
        <x:v>5987</x:v>
      </x:c>
      <x:c r="F1370" s="970" t="s">
        <x:v>2502</x:v>
      </x:c>
      <x:c r="G1370" s="1003" t="s">
        <x:v>7766</x:v>
      </x:c>
      <x:c r="H1370" s="1003" t="s">
        <x:v>7766</x:v>
      </x:c>
      <x:c r="I1370" s="469" t="s">
        <x:v>34</x:v>
      </x:c>
      <x:c r="J1370" s="809">
        <x:v>180</x:v>
      </x:c>
      <x:c r="K1370" s="1265" t="s">
        <x:v>7724</x:v>
      </x:c>
    </x:row>
    <x:row r="1371" spans="1:11">
      <x:c r="A1371" s="1302">
        <x:v>0.63888888888888884</x:v>
      </x:c>
      <x:c r="B1371" s="971">
        <x:v>100146</x:v>
      </x:c>
      <x:c r="C1371" s="972" t="s">
        <x:v>6314</x:v>
      </x:c>
      <x:c r="D1371" s="972" t="s">
        <x:v>7751</x:v>
      </x:c>
      <x:c r="E1371" s="972" t="s">
        <x:v>2935</x:v>
      </x:c>
      <x:c r="F1371" s="972" t="s">
        <x:v>9186</x:v>
      </x:c>
      <x:c r="G1371" s="1003" t="s">
        <x:v>7766</x:v>
      </x:c>
      <x:c r="H1371" s="1003" t="s">
        <x:v>7766</x:v>
      </x:c>
      <x:c r="I1371" s="469" t="s">
        <x:v>34</x:v>
      </x:c>
      <x:c r="J1371" s="809">
        <x:v>120</x:v>
      </x:c>
      <x:c r="K1371" s="1265" t="s">
        <x:v>7724</x:v>
      </x:c>
    </x:row>
    <x:row r="1372" spans="1:11">
      <x:c r="A1372" s="1303">
        <x:v>0.64027777777777772</x:v>
      </x:c>
      <x:c r="B1372" s="969">
        <x:v>100147</x:v>
      </x:c>
      <x:c r="C1372" s="970" t="s">
        <x:v>6314</x:v>
      </x:c>
      <x:c r="D1372" s="970" t="s">
        <x:v>7751</x:v>
      </x:c>
      <x:c r="E1372" s="970" t="s">
        <x:v>2935</x:v>
      </x:c>
      <x:c r="F1372" s="970" t="s">
        <x:v>10487</x:v>
      </x:c>
      <x:c r="G1372" s="1003" t="s">
        <x:v>7766</x:v>
      </x:c>
      <x:c r="H1372" s="1003" t="s">
        <x:v>7766</x:v>
      </x:c>
      <x:c r="I1372" s="469" t="s">
        <x:v>5014</x:v>
      </x:c>
      <x:c r="J1372" s="809">
        <x:v>690</x:v>
      </x:c>
      <x:c r="K1372" s="1265" t="s">
        <x:v>7724</x:v>
      </x:c>
    </x:row>
    <x:row r="1373" spans="1:11">
      <x:c r="A1373" s="1302">
        <x:v>0.76875000000000004</x:v>
      </x:c>
      <x:c r="B1373" s="971">
        <x:v>100148</x:v>
      </x:c>
      <x:c r="C1373" s="972" t="s">
        <x:v>6314</x:v>
      </x:c>
      <x:c r="D1373" s="972" t="s">
        <x:v>7752</x:v>
      </x:c>
      <x:c r="E1373" s="972" t="s">
        <x:v>5033</x:v>
      </x:c>
      <x:c r="F1373" s="972" t="s">
        <x:v>972</x:v>
      </x:c>
      <x:c r="G1373" s="1003" t="s">
        <x:v>7766</x:v>
      </x:c>
      <x:c r="H1373" s="1003" t="s">
        <x:v>7766</x:v>
      </x:c>
      <x:c r="I1373" s="469" t="s">
        <x:v>34</x:v>
      </x:c>
      <x:c r="J1373" s="809">
        <x:v>440</x:v>
      </x:c>
      <x:c r="K1373" s="1265" t="s">
        <x:v>7724</x:v>
      </x:c>
    </x:row>
    <x:row r="1374" spans="1:11">
      <x:c r="A1374" s="1303">
        <x:v>0.78333333333333333</x:v>
      </x:c>
      <x:c r="B1374" s="969">
        <x:v>100149</x:v>
      </x:c>
      <x:c r="C1374" s="970" t="s">
        <x:v>6314</x:v>
      </x:c>
      <x:c r="D1374" s="970" t="s">
        <x:v>7751</x:v>
      </x:c>
      <x:c r="E1374" s="970" t="s">
        <x:v>2935</x:v>
      </x:c>
      <x:c r="F1374" s="970" t="s">
        <x:v>9933</x:v>
      </x:c>
      <x:c r="G1374" s="1003" t="s">
        <x:v>7766</x:v>
      </x:c>
      <x:c r="H1374" s="1003" t="s">
        <x:v>7766</x:v>
      </x:c>
      <x:c r="I1374" s="469" t="s">
        <x:v>7747</x:v>
      </x:c>
      <x:c r="J1374" s="809">
        <x:v>150</x:v>
      </x:c>
      <x:c r="K1374" s="1265" t="s">
        <x:v>7724</x:v>
      </x:c>
    </x:row>
    <x:row r="1375" spans="1:11">
      <x:c r="A1375" s="1302">
        <x:v>0.81458333333333333</x:v>
      </x:c>
      <x:c r="B1375" s="971">
        <x:v>100150</x:v>
      </x:c>
      <x:c r="C1375" s="972" t="s">
        <x:v>6314</x:v>
      </x:c>
      <x:c r="D1375" s="972" t="s">
        <x:v>7729</x:v>
      </x:c>
      <x:c r="E1375" s="972" t="s">
        <x:v>2935</x:v>
      </x:c>
      <x:c r="F1375" s="972" t="s">
        <x:v>2500</x:v>
      </x:c>
      <x:c r="G1375" s="1003" t="s">
        <x:v>7766</x:v>
      </x:c>
      <x:c r="H1375" s="1003" t="s">
        <x:v>7766</x:v>
      </x:c>
      <x:c r="I1375" s="469" t="s">
        <x:v>7313</x:v>
      </x:c>
      <x:c r="J1375" s="809">
        <x:v>610</x:v>
      </x:c>
      <x:c r="K1375" s="1265" t="s">
        <x:v>7724</x:v>
      </x:c>
    </x:row>
    <x:row r="1376" spans="1:11" ht="16.75">
      <x:c r="A1376" s="1304">
        <x:v>0.8569444444444444</x:v>
      </x:c>
      <x:c r="B1376" s="1073">
        <x:v>100151</x:v>
      </x:c>
      <x:c r="C1376" s="974" t="s">
        <x:v>6314</x:v>
      </x:c>
      <x:c r="D1376" s="974" t="s">
        <x:v>7752</x:v>
      </x:c>
      <x:c r="E1376" s="974" t="s">
        <x:v>4903</x:v>
      </x:c>
      <x:c r="F1376" s="974" t="s">
        <x:v>1124</x:v>
      </x:c>
      <x:c r="G1376" s="818" t="s">
        <x:v>281</x:v>
      </x:c>
      <x:c r="H1376" s="818" t="s">
        <x:v>9276</x:v>
      </x:c>
      <x:c r="I1376" s="724" t="s">
        <x:v>34</x:v>
      </x:c>
      <x:c r="J1376" s="819">
        <x:v>190</x:v>
      </x:c>
      <x:c r="K1376" s="1266" t="s">
        <x:v>7724</x:v>
      </x:c>
    </x:row>
    <x:row r="1377" spans="1:11" ht="16.75">
      <x:c r="A1377" s="966" t="s">
        <x:v>10394</x:v>
      </x:c>
      <x:c r="B1377" s="967">
        <x:v>100152</x:v>
      </x:c>
      <x:c r="C1377" s="968" t="s">
        <x:v>6314</x:v>
      </x:c>
      <x:c r="D1377" s="968" t="s">
        <x:v>7729</x:v>
      </x:c>
      <x:c r="E1377" s="968" t="s">
        <x:v>2935</x:v>
      </x:c>
      <x:c r="F1377" s="968" t="s">
        <x:v>10685</x:v>
      </x:c>
      <x:c r="G1377" s="804" t="s">
        <x:v>58</x:v>
      </x:c>
      <x:c r="H1377" s="804" t="s">
        <x:v>9492</x:v>
      </x:c>
      <x:c r="I1377" s="719" t="s">
        <x:v>7747</x:v>
      </x:c>
      <x:c r="J1377" s="805">
        <x:v>150</x:v>
      </x:c>
      <x:c r="K1377" s="1264" t="s">
        <x:v>7724</x:v>
      </x:c>
    </x:row>
    <x:row r="1378" spans="1:11">
      <x:c r="A1378" s="1303">
        <x:v>0.46944444444444444</x:v>
      </x:c>
      <x:c r="B1378" s="969">
        <x:v>100153</x:v>
      </x:c>
      <x:c r="C1378" s="970" t="s">
        <x:v>6314</x:v>
      </x:c>
      <x:c r="D1378" s="970" t="s">
        <x:v>7729</x:v>
      </x:c>
      <x:c r="E1378" s="970" t="s">
        <x:v>2935</x:v>
      </x:c>
      <x:c r="F1378" s="970" t="s">
        <x:v>934</x:v>
      </x:c>
      <x:c r="G1378" s="1003" t="s">
        <x:v>7766</x:v>
      </x:c>
      <x:c r="H1378" s="1003" t="s">
        <x:v>7766</x:v>
      </x:c>
      <x:c r="I1378" s="469" t="s">
        <x:v>7747</x:v>
      </x:c>
      <x:c r="J1378" s="809">
        <x:v>342</x:v>
      </x:c>
      <x:c r="K1378" s="1265" t="s">
        <x:v>434</x:v>
      </x:c>
    </x:row>
    <x:row r="1379" spans="1:11">
      <x:c r="A1379" s="1302">
        <x:v>0.67013888888888884</x:v>
      </x:c>
      <x:c r="B1379" s="971">
        <x:v>100154</x:v>
      </x:c>
      <x:c r="C1379" s="972" t="s">
        <x:v>6314</x:v>
      </x:c>
      <x:c r="D1379" s="972" t="s">
        <x:v>7729</x:v>
      </x:c>
      <x:c r="E1379" s="972" t="s">
        <x:v>4903</x:v>
      </x:c>
      <x:c r="F1379" s="972" t="s">
        <x:v>8094</x:v>
      </x:c>
      <x:c r="G1379" s="1003" t="s">
        <x:v>7766</x:v>
      </x:c>
      <x:c r="H1379" s="1003" t="s">
        <x:v>7766</x:v>
      </x:c>
      <x:c r="I1379" s="469" t="s">
        <x:v>7313</x:v>
      </x:c>
      <x:c r="J1379" s="809">
        <x:v>220</x:v>
      </x:c>
      <x:c r="K1379" s="1265" t="s">
        <x:v>7724</x:v>
      </x:c>
    </x:row>
    <x:row r="1380" spans="1:11">
      <x:c r="A1380" s="1303">
        <x:v>0.74305555555555558</x:v>
      </x:c>
      <x:c r="B1380" s="969">
        <x:v>100155</x:v>
      </x:c>
      <x:c r="C1380" s="970" t="s">
        <x:v>6314</x:v>
      </x:c>
      <x:c r="D1380" s="970" t="s">
        <x:v>7752</x:v>
      </x:c>
      <x:c r="E1380" s="970" t="s">
        <x:v>4903</x:v>
      </x:c>
      <x:c r="F1380" s="970" t="s">
        <x:v>12423</x:v>
      </x:c>
      <x:c r="G1380" s="1003" t="s">
        <x:v>7766</x:v>
      </x:c>
      <x:c r="H1380" s="1003" t="s">
        <x:v>7766</x:v>
      </x:c>
      <x:c r="I1380" s="469" t="s">
        <x:v>34</x:v>
      </x:c>
      <x:c r="J1380" s="809">
        <x:v>150</x:v>
      </x:c>
      <x:c r="K1380" s="1265" t="s">
        <x:v>7724</x:v>
      </x:c>
    </x:row>
    <x:row r="1381" spans="1:11">
      <x:c r="A1381" s="1302">
        <x:v>0.77222222222222225</x:v>
      </x:c>
      <x:c r="B1381" s="971">
        <x:v>100156</x:v>
      </x:c>
      <x:c r="C1381" s="972" t="s">
        <x:v>6314</x:v>
      </x:c>
      <x:c r="D1381" s="972" t="s">
        <x:v>7752</x:v>
      </x:c>
      <x:c r="E1381" s="972" t="s">
        <x:v>433</x:v>
      </x:c>
      <x:c r="F1381" s="972" t="s">
        <x:v>1640</x:v>
      </x:c>
      <x:c r="G1381" s="1003" t="s">
        <x:v>7766</x:v>
      </x:c>
      <x:c r="H1381" s="1003" t="s">
        <x:v>7766</x:v>
      </x:c>
      <x:c r="I1381" s="469" t="s">
        <x:v>34</x:v>
      </x:c>
      <x:c r="J1381" s="809">
        <x:v>180</x:v>
      </x:c>
      <x:c r="K1381" s="1265" t="s">
        <x:v>7724</x:v>
      </x:c>
    </x:row>
    <x:row r="1382" spans="1:11">
      <x:c r="A1382" s="1303">
        <x:v>0.85416666666666663</x:v>
      </x:c>
      <x:c r="B1382" s="969">
        <x:v>100157</x:v>
      </x:c>
      <x:c r="C1382" s="970" t="s">
        <x:v>6314</x:v>
      </x:c>
      <x:c r="D1382" s="970" t="s">
        <x:v>7752</x:v>
      </x:c>
      <x:c r="E1382" s="970" t="s">
        <x:v>4903</x:v>
      </x:c>
      <x:c r="F1382" s="970" t="s">
        <x:v>9893</x:v>
      </x:c>
      <x:c r="G1382" s="808" t="s">
        <x:v>9465</x:v>
      </x:c>
      <x:c r="H1382" s="808" t="s">
        <x:v>11218</x:v>
      </x:c>
      <x:c r="I1382" s="469" t="s">
        <x:v>7313</x:v>
      </x:c>
      <x:c r="J1382" s="809">
        <x:v>160</x:v>
      </x:c>
      <x:c r="K1382" s="1265" t="s">
        <x:v>7724</x:v>
      </x:c>
    </x:row>
    <x:row r="1383" spans="1:11">
      <x:c r="A1383" s="1302">
        <x:v>0.88402777777777775</x:v>
      </x:c>
      <x:c r="B1383" s="971">
        <x:v>100158</x:v>
      </x:c>
      <x:c r="C1383" s="972" t="s">
        <x:v>6314</x:v>
      </x:c>
      <x:c r="D1383" s="972" t="s">
        <x:v>7751</x:v>
      </x:c>
      <x:c r="E1383" s="972" t="s">
        <x:v>5033</x:v>
      </x:c>
      <x:c r="F1383" s="972" t="s">
        <x:v>1163</x:v>
      </x:c>
      <x:c r="G1383" s="808" t="s">
        <x:v>7277</x:v>
      </x:c>
      <x:c r="H1383" s="808" t="s">
        <x:v>9579</x:v>
      </x:c>
      <x:c r="I1383" s="469" t="s">
        <x:v>7747</x:v>
      </x:c>
      <x:c r="J1383" s="809">
        <x:v>330</x:v>
      </x:c>
      <x:c r="K1383" s="1265" t="s">
        <x:v>7724</x:v>
      </x:c>
    </x:row>
    <x:row r="1384" spans="1:11" ht="16.75">
      <x:c r="A1384" s="1304">
        <x:v>0.91111111111111109</x:v>
      </x:c>
      <x:c r="B1384" s="1073">
        <x:v>100159</x:v>
      </x:c>
      <x:c r="C1384" s="974" t="s">
        <x:v>6314</x:v>
      </x:c>
      <x:c r="D1384" s="974" t="s">
        <x:v>7752</x:v>
      </x:c>
      <x:c r="E1384" s="974" t="s">
        <x:v>2935</x:v>
      </x:c>
      <x:c r="F1384" s="974" t="s">
        <x:v>407</x:v>
      </x:c>
      <x:c r="G1384" s="1063" t="s">
        <x:v>7766</x:v>
      </x:c>
      <x:c r="H1384" s="1063" t="s">
        <x:v>7766</x:v>
      </x:c>
      <x:c r="I1384" s="724" t="s">
        <x:v>34</x:v>
      </x:c>
      <x:c r="J1384" s="819">
        <x:v>250</x:v>
      </x:c>
      <x:c r="K1384" s="1266" t="s">
        <x:v>7724</x:v>
      </x:c>
    </x:row>
    <x:row r="1385" spans="1:11" ht="16.75">
      <x:c r="A1385" s="966" t="s">
        <x:v>327</x:v>
      </x:c>
      <x:c r="B1385" s="967">
        <x:v>100160</x:v>
      </x:c>
      <x:c r="C1385" s="968" t="s">
        <x:v>6314</x:v>
      </x:c>
      <x:c r="D1385" s="968" t="s">
        <x:v>7751</x:v>
      </x:c>
      <x:c r="E1385" s="968" t="s">
        <x:v>5987</x:v>
      </x:c>
      <x:c r="F1385" s="968" t="s">
        <x:v>401</x:v>
      </x:c>
      <x:c r="G1385" s="1066" t="s">
        <x:v>7766</x:v>
      </x:c>
      <x:c r="H1385" s="1066" t="s">
        <x:v>7766</x:v>
      </x:c>
      <x:c r="I1385" s="719" t="s">
        <x:v>34</x:v>
      </x:c>
      <x:c r="J1385" s="805">
        <x:v>190</x:v>
      </x:c>
      <x:c r="K1385" s="1264" t="s">
        <x:v>7724</x:v>
      </x:c>
    </x:row>
    <x:row r="1386" spans="1:11">
      <x:c r="A1386" s="1303">
        <x:v>0.5229166666666667</x:v>
      </x:c>
      <x:c r="B1386" s="969">
        <x:v>100161</x:v>
      </x:c>
      <x:c r="C1386" s="970" t="s">
        <x:v>6314</x:v>
      </x:c>
      <x:c r="D1386" s="970" t="s">
        <x:v>7752</x:v>
      </x:c>
      <x:c r="E1386" s="970" t="s">
        <x:v>4903</x:v>
      </x:c>
      <x:c r="F1386" s="970" t="s">
        <x:v>1366</x:v>
      </x:c>
      <x:c r="G1386" s="808" t="s">
        <x:v>173</x:v>
      </x:c>
      <x:c r="H1386" s="808" t="s">
        <x:v>11185</x:v>
      </x:c>
      <x:c r="I1386" s="469" t="s">
        <x:v>34</x:v>
      </x:c>
      <x:c r="J1386" s="809">
        <x:v>160</x:v>
      </x:c>
      <x:c r="K1386" s="1265" t="s">
        <x:v>7724</x:v>
      </x:c>
    </x:row>
    <x:row r="1387" spans="1:11">
      <x:c r="A1387" s="1302">
        <x:v>0.53125</x:v>
      </x:c>
      <x:c r="B1387" s="971">
        <x:v>162</x:v>
      </x:c>
      <x:c r="C1387" s="972" t="s">
        <x:v>6314</x:v>
      </x:c>
      <x:c r="D1387" s="972" t="s">
        <x:v>7729</x:v>
      </x:c>
      <x:c r="E1387" s="972" t="s">
        <x:v>2935</x:v>
      </x:c>
      <x:c r="F1387" s="972" t="s">
        <x:v>404</x:v>
      </x:c>
      <x:c r="G1387" s="1003" t="s">
        <x:v>7766</x:v>
      </x:c>
      <x:c r="H1387" s="1003" t="s">
        <x:v>7766</x:v>
      </x:c>
      <x:c r="I1387" s="469" t="s">
        <x:v>5014</x:v>
      </x:c>
      <x:c r="J1387" s="809">
        <x:v>459</x:v>
      </x:c>
      <x:c r="K1387" s="1265" t="s">
        <x:v>7724</x:v>
      </x:c>
    </x:row>
    <x:row r="1388" spans="1:11">
      <x:c r="A1388" s="1303">
        <x:v>0.57013888888888886</x:v>
      </x:c>
      <x:c r="B1388" s="969">
        <x:v>163</x:v>
      </x:c>
      <x:c r="C1388" s="970" t="s">
        <x:v>6314</x:v>
      </x:c>
      <x:c r="D1388" s="970" t="s">
        <x:v>7729</x:v>
      </x:c>
      <x:c r="E1388" s="970" t="s">
        <x:v>4903</x:v>
      </x:c>
      <x:c r="F1388" s="970" t="s">
        <x:v>2506</x:v>
      </x:c>
      <x:c r="G1388" s="808" t="s">
        <x:v>10868</x:v>
      </x:c>
      <x:c r="H1388" s="808" t="s">
        <x:v>9721</x:v>
      </x:c>
      <x:c r="I1388" s="469" t="s">
        <x:v>5014</x:v>
      </x:c>
      <x:c r="J1388" s="809">
        <x:v>160</x:v>
      </x:c>
      <x:c r="K1388" s="1265" t="s">
        <x:v>7724</x:v>
      </x:c>
    </x:row>
    <x:row r="1389" spans="1:11">
      <x:c r="A1389" s="1302">
        <x:v>0.57708333333333328</x:v>
      </x:c>
      <x:c r="B1389" s="971">
        <x:v>164</x:v>
      </x:c>
      <x:c r="C1389" s="972" t="s">
        <x:v>6314</x:v>
      </x:c>
      <x:c r="D1389" s="972" t="s">
        <x:v>7729</x:v>
      </x:c>
      <x:c r="E1389" s="972" t="s">
        <x:v>5987</x:v>
      </x:c>
      <x:c r="F1389" s="972" t="s">
        <x:v>9376</x:v>
      </x:c>
      <x:c r="G1389" s="808" t="s">
        <x:v>9673</x:v>
      </x:c>
      <x:c r="H1389" s="808" t="s">
        <x:v>9660</x:v>
      </x:c>
      <x:c r="I1389" s="469" t="s">
        <x:v>5014</x:v>
      </x:c>
      <x:c r="J1389" s="809">
        <x:v>130</x:v>
      </x:c>
      <x:c r="K1389" s="1265" t="s">
        <x:v>7724</x:v>
      </x:c>
    </x:row>
    <x:row r="1390" spans="1:11">
      <x:c r="A1390" s="1302">
        <x:v>0.72430555555555554</x:v>
      </x:c>
      <x:c r="B1390" s="971">
        <x:v>100165</x:v>
      </x:c>
      <x:c r="C1390" s="809"/>
      <x:c r="D1390" s="809"/>
      <x:c r="E1390" s="809"/>
      <x:c r="F1390" s="809"/>
      <x:c r="G1390" s="808" t="s">
        <x:v>109</x:v>
      </x:c>
      <x:c r="H1390" s="808" t="s">
        <x:v>9270</x:v>
      </x:c>
      <x:c r="I1390" s="469" t="s">
        <x:v>7313</x:v>
      </x:c>
      <x:c r="J1390" s="809">
        <x:v>140</x:v>
      </x:c>
      <x:c r="K1390" s="1265" t="s">
        <x:v>7724</x:v>
      </x:c>
    </x:row>
    <x:row r="1391" spans="1:11">
      <x:c r="A1391" s="1303">
        <x:v>0.8833333333333333</x:v>
      </x:c>
      <x:c r="B1391" s="969">
        <x:v>100166</x:v>
      </x:c>
      <x:c r="C1391" s="809"/>
      <x:c r="D1391" s="809"/>
      <x:c r="E1391" s="809"/>
      <x:c r="F1391" s="809"/>
      <x:c r="G1391" s="1003" t="s">
        <x:v>7766</x:v>
      </x:c>
      <x:c r="H1391" s="1003" t="s">
        <x:v>7766</x:v>
      </x:c>
      <x:c r="I1391" s="469" t="s">
        <x:v>7313</x:v>
      </x:c>
      <x:c r="J1391" s="809">
        <x:v>180</x:v>
      </x:c>
      <x:c r="K1391" s="1265" t="s">
        <x:v>7724</x:v>
      </x:c>
    </x:row>
    <x:row r="1392" spans="1:11" ht="16.75">
      <x:c r="A1392" s="1305">
        <x:v>0.95416666666666672</x:v>
      </x:c>
      <x:c r="B1392" s="1075">
        <x:v>100167</x:v>
      </x:c>
      <x:c r="C1392" s="819"/>
      <x:c r="D1392" s="819"/>
      <x:c r="E1392" s="819"/>
      <x:c r="F1392" s="819"/>
      <x:c r="G1392" s="1063" t="s">
        <x:v>7766</x:v>
      </x:c>
      <x:c r="H1392" s="1063" t="s">
        <x:v>7766</x:v>
      </x:c>
      <x:c r="I1392" s="724" t="s">
        <x:v>7313</x:v>
      </x:c>
      <x:c r="J1392" s="819">
        <x:v>460</x:v>
      </x:c>
      <x:c r="K1392" s="1266" t="s">
        <x:v>7724</x:v>
      </x:c>
    </x:row>
    <x:row r="1393" spans="1:11" ht="16.75">
      <x:c r="A1393" s="1068" t="s">
        <x:v>736</x:v>
      </x:c>
      <x:c r="B1393" s="1069">
        <x:v>100168</x:v>
      </x:c>
      <x:c r="C1393" s="1070" t="s">
        <x:v>6314</x:v>
      </x:c>
      <x:c r="D1393" s="1070" t="s">
        <x:v>7729</x:v>
      </x:c>
      <x:c r="E1393" s="1070" t="s">
        <x:v>4903</x:v>
      </x:c>
      <x:c r="F1393" s="1070" t="s">
        <x:v>965</x:v>
      </x:c>
      <x:c r="G1393" s="804" t="s">
        <x:v>42</x:v>
      </x:c>
      <x:c r="H1393" s="804" t="s">
        <x:v>9279</x:v>
      </x:c>
      <x:c r="I1393" s="719" t="s">
        <x:v>7747</x:v>
      </x:c>
      <x:c r="J1393" s="805">
        <x:v>250</x:v>
      </x:c>
      <x:c r="K1393" s="1264" t="s">
        <x:v>7724</x:v>
      </x:c>
    </x:row>
    <x:row r="1394" spans="1:11">
      <x:c r="A1394" s="1302">
        <x:v>0.50138888888888888</x:v>
      </x:c>
      <x:c r="B1394" s="971">
        <x:v>100169</x:v>
      </x:c>
      <x:c r="C1394" s="972" t="s">
        <x:v>6314</x:v>
      </x:c>
      <x:c r="D1394" s="972" t="s">
        <x:v>7752</x:v>
      </x:c>
      <x:c r="E1394" s="972" t="s">
        <x:v>4903</x:v>
      </x:c>
      <x:c r="F1394" s="972" t="s">
        <x:v>405</x:v>
      </x:c>
      <x:c r="G1394" s="808" t="s">
        <x:v>175</x:v>
      </x:c>
      <x:c r="H1394" s="808" t="s">
        <x:v>11185</x:v>
      </x:c>
      <x:c r="I1394" s="469" t="s">
        <x:v>5014</x:v>
      </x:c>
      <x:c r="J1394" s="809">
        <x:v>220</x:v>
      </x:c>
      <x:c r="K1394" s="1265" t="s">
        <x:v>434</x:v>
      </x:c>
    </x:row>
    <x:row r="1395" spans="1:11">
      <x:c r="A1395" s="1303">
        <x:v>0.65138888888888891</x:v>
      </x:c>
      <x:c r="B1395" s="969">
        <x:v>100170</x:v>
      </x:c>
      <x:c r="C1395" s="970" t="s">
        <x:v>6314</x:v>
      </x:c>
      <x:c r="D1395" s="970" t="s">
        <x:v>7751</x:v>
      </x:c>
      <x:c r="E1395" s="970" t="s">
        <x:v>5987</x:v>
      </x:c>
      <x:c r="F1395" s="970" t="s">
        <x:v>6962</x:v>
      </x:c>
      <x:c r="G1395" s="1003" t="s">
        <x:v>7766</x:v>
      </x:c>
      <x:c r="H1395" s="1003" t="s">
        <x:v>7766</x:v>
      </x:c>
      <x:c r="I1395" s="469" t="s">
        <x:v>7313</x:v>
      </x:c>
      <x:c r="J1395" s="809">
        <x:v>160</x:v>
      </x:c>
      <x:c r="K1395" s="1265" t="s">
        <x:v>7724</x:v>
      </x:c>
    </x:row>
    <x:row r="1396" spans="1:11">
      <x:c r="A1396" s="1302">
        <x:v>0.65555555555555556</x:v>
      </x:c>
      <x:c r="B1396" s="971">
        <x:v>100171</x:v>
      </x:c>
      <x:c r="C1396" s="972" t="s">
        <x:v>6314</x:v>
      </x:c>
      <x:c r="D1396" s="972" t="s">
        <x:v>7751</x:v>
      </x:c>
      <x:c r="E1396" s="972" t="s">
        <x:v>5987</x:v>
      </x:c>
      <x:c r="F1396" s="972" t="s">
        <x:v>10681</x:v>
      </x:c>
      <x:c r="G1396" s="808" t="s">
        <x:v>7035</x:v>
      </x:c>
      <x:c r="H1396" s="808" t="s">
        <x:v>9544</x:v>
      </x:c>
      <x:c r="I1396" s="469" t="s">
        <x:v>7747</x:v>
      </x:c>
      <x:c r="J1396" s="809">
        <x:v>410</x:v>
      </x:c>
      <x:c r="K1396" s="1265" t="s">
        <x:v>7724</x:v>
      </x:c>
    </x:row>
    <x:row r="1397" spans="1:11">
      <x:c r="A1397" s="1303">
        <x:v>0.7319444444444444</x:v>
      </x:c>
      <x:c r="B1397" s="969">
        <x:v>100172</x:v>
      </x:c>
      <x:c r="C1397" s="970" t="s">
        <x:v>6314</x:v>
      </x:c>
      <x:c r="D1397" s="970" t="s">
        <x:v>7751</x:v>
      </x:c>
      <x:c r="E1397" s="970" t="s">
        <x:v>4903</x:v>
      </x:c>
      <x:c r="F1397" s="970" t="s">
        <x:v>10454</x:v>
      </x:c>
      <x:c r="G1397" s="1003" t="s">
        <x:v>7766</x:v>
      </x:c>
      <x:c r="H1397" s="1003" t="s">
        <x:v>7766</x:v>
      </x:c>
      <x:c r="I1397" s="469" t="s">
        <x:v>7313</x:v>
      </x:c>
      <x:c r="J1397" s="809">
        <x:v>140</x:v>
      </x:c>
      <x:c r="K1397" s="1265" t="s">
        <x:v>7724</x:v>
      </x:c>
    </x:row>
    <x:row r="1398" spans="1:11">
      <x:c r="A1398" s="1302">
        <x:v>0.73611111111111116</x:v>
      </x:c>
      <x:c r="B1398" s="971">
        <x:v>100173</x:v>
      </x:c>
      <x:c r="C1398" s="972" t="s">
        <x:v>6314</x:v>
      </x:c>
      <x:c r="D1398" s="972" t="s">
        <x:v>7751</x:v>
      </x:c>
      <x:c r="E1398" s="972" t="s">
        <x:v>2935</x:v>
      </x:c>
      <x:c r="F1398" s="972" t="s">
        <x:v>9934</x:v>
      </x:c>
      <x:c r="G1398" s="1003" t="s">
        <x:v>7766</x:v>
      </x:c>
      <x:c r="H1398" s="1003" t="s">
        <x:v>7766</x:v>
      </x:c>
      <x:c r="I1398" s="469" t="s">
        <x:v>7747</x:v>
      </x:c>
      <x:c r="J1398" s="809">
        <x:v>160</x:v>
      </x:c>
      <x:c r="K1398" s="1265" t="s">
        <x:v>7724</x:v>
      </x:c>
    </x:row>
    <x:row r="1399" spans="1:11" ht="16.75">
      <x:c r="A1399" s="1304">
        <x:v>0.8569444444444444</x:v>
      </x:c>
      <x:c r="B1399" s="1073">
        <x:v>100174</x:v>
      </x:c>
      <x:c r="C1399" s="974" t="s">
        <x:v>6314</x:v>
      </x:c>
      <x:c r="D1399" s="974" t="s">
        <x:v>7729</x:v>
      </x:c>
      <x:c r="E1399" s="974" t="s">
        <x:v>5987</x:v>
      </x:c>
      <x:c r="F1399" s="974" t="s">
        <x:v>12350</x:v>
      </x:c>
      <x:c r="G1399" s="1063" t="s">
        <x:v>7766</x:v>
      </x:c>
      <x:c r="H1399" s="1063" t="s">
        <x:v>7766</x:v>
      </x:c>
      <x:c r="I1399" s="724" t="s">
        <x:v>7313</x:v>
      </x:c>
      <x:c r="J1399" s="819">
        <x:v>494</x:v>
      </x:c>
      <x:c r="K1399" s="1266" t="s">
        <x:v>434</x:v>
      </x:c>
    </x:row>
    <x:row r="1400" spans="1:11" ht="16.75">
      <x:c r="A1400" s="966" t="s">
        <x:v>10559</x:v>
      </x:c>
      <x:c r="B1400" s="967">
        <x:v>100175</x:v>
      </x:c>
      <x:c r="C1400" s="968" t="s">
        <x:v>6314</x:v>
      </x:c>
      <x:c r="D1400" s="968" t="s">
        <x:v>7729</x:v>
      </x:c>
      <x:c r="E1400" s="968" t="s">
        <x:v>2935</x:v>
      </x:c>
      <x:c r="F1400" s="968" t="s">
        <x:v>5583</x:v>
      </x:c>
      <x:c r="G1400" s="804" t="s">
        <x:v>7130</x:v>
      </x:c>
      <x:c r="H1400" s="804" t="s">
        <x:v>11210</x:v>
      </x:c>
      <x:c r="I1400" s="719" t="s">
        <x:v>5014</x:v>
      </x:c>
      <x:c r="J1400" s="805">
        <x:v>594</x:v>
      </x:c>
      <x:c r="K1400" s="1264" t="s">
        <x:v>434</x:v>
      </x:c>
    </x:row>
    <x:row r="1401" spans="1:11" ht="16.75">
      <x:c r="A1401" s="1304">
        <x:v>0.9194444444444444</x:v>
      </x:c>
      <x:c r="B1401" s="1073">
        <x:v>100176</x:v>
      </x:c>
      <x:c r="C1401" s="974" t="s">
        <x:v>6314</x:v>
      </x:c>
      <x:c r="D1401" s="974" t="s">
        <x:v>7751</x:v>
      </x:c>
      <x:c r="E1401" s="974" t="s">
        <x:v>4903</x:v>
      </x:c>
      <x:c r="F1401" s="974" t="s">
        <x:v>9964</x:v>
      </x:c>
      <x:c r="G1401" s="818" t="s">
        <x:v>87</x:v>
      </x:c>
      <x:c r="H1401" s="818" t="s">
        <x:v>11193</x:v>
      </x:c>
      <x:c r="I1401" s="724" t="s">
        <x:v>7747</x:v>
      </x:c>
      <x:c r="J1401" s="819">
        <x:v>140</x:v>
      </x:c>
      <x:c r="K1401" s="1266" t="s">
        <x:v>7724</x:v>
      </x:c>
    </x:row>
    <x:row r="1402" spans="1:11" ht="16.75">
      <x:c r="A1402" s="966" t="s">
        <x:v>11858</x:v>
      </x:c>
      <x:c r="B1402" s="967">
        <x:v>100177</x:v>
      </x:c>
      <x:c r="C1402" s="968" t="s">
        <x:v>6314</x:v>
      </x:c>
      <x:c r="D1402" s="968" t="s">
        <x:v>7729</x:v>
      </x:c>
      <x:c r="E1402" s="968" t="s">
        <x:v>5987</x:v>
      </x:c>
      <x:c r="F1402" s="968" t="s">
        <x:v>7817</x:v>
      </x:c>
      <x:c r="G1402" s="1066" t="s">
        <x:v>7766</x:v>
      </x:c>
      <x:c r="H1402" s="1066" t="s">
        <x:v>7766</x:v>
      </x:c>
      <x:c r="I1402" s="719" t="s">
        <x:v>7313</x:v>
      </x:c>
      <x:c r="J1402" s="805">
        <x:v>150</x:v>
      </x:c>
      <x:c r="K1402" s="1264" t="s">
        <x:v>7724</x:v>
      </x:c>
    </x:row>
    <x:row r="1403" spans="1:11">
      <x:c r="A1403" s="1303">
        <x:v>0.64375000000000004</x:v>
      </x:c>
      <x:c r="B1403" s="969">
        <x:v>100178</x:v>
      </x:c>
      <x:c r="C1403" s="970" t="s">
        <x:v>6314</x:v>
      </x:c>
      <x:c r="D1403" s="970" t="s">
        <x:v>7751</x:v>
      </x:c>
      <x:c r="E1403" s="970" t="s">
        <x:v>4903</x:v>
      </x:c>
      <x:c r="F1403" s="970" t="s">
        <x:v>9957</x:v>
      </x:c>
      <x:c r="G1403" s="1003" t="s">
        <x:v>7766</x:v>
      </x:c>
      <x:c r="H1403" s="1003" t="s">
        <x:v>7766</x:v>
      </x:c>
      <x:c r="I1403" s="469" t="s">
        <x:v>34</x:v>
      </x:c>
      <x:c r="J1403" s="809">
        <x:v>270</x:v>
      </x:c>
      <x:c r="K1403" s="1265" t="s">
        <x:v>7724</x:v>
      </x:c>
    </x:row>
    <x:row r="1404" spans="1:11">
      <x:c r="A1404" s="1302">
        <x:v>0.67500000000000004</x:v>
      </x:c>
      <x:c r="B1404" s="971">
        <x:v>100179</x:v>
      </x:c>
      <x:c r="C1404" s="972" t="s">
        <x:v>6314</x:v>
      </x:c>
      <x:c r="D1404" s="972" t="s">
        <x:v>7729</x:v>
      </x:c>
      <x:c r="E1404" s="972" t="s">
        <x:v>2935</x:v>
      </x:c>
      <x:c r="F1404" s="972" t="s">
        <x:v>2513</x:v>
      </x:c>
      <x:c r="G1404" s="808" t="s">
        <x:v>7478</x:v>
      </x:c>
      <x:c r="H1404" s="808" t="s">
        <x:v>11183</x:v>
      </x:c>
      <x:c r="I1404" s="469" t="s">
        <x:v>7313</x:v>
      </x:c>
      <x:c r="J1404" s="809">
        <x:v>180</x:v>
      </x:c>
      <x:c r="K1404" s="1265" t="s">
        <x:v>7724</x:v>
      </x:c>
    </x:row>
    <x:row r="1405" spans="1:11">
      <x:c r="A1405" s="1303">
        <x:v>0.85833333333333328</x:v>
      </x:c>
      <x:c r="B1405" s="969">
        <x:v>100180</x:v>
      </x:c>
      <x:c r="C1405" s="970" t="s">
        <x:v>6314</x:v>
      </x:c>
      <x:c r="D1405" s="970" t="s">
        <x:v>7751</x:v>
      </x:c>
      <x:c r="E1405" s="970" t="s">
        <x:v>5987</x:v>
      </x:c>
      <x:c r="F1405" s="970" t="s">
        <x:v>9977</x:v>
      </x:c>
      <x:c r="G1405" s="1003" t="s">
        <x:v>7766</x:v>
      </x:c>
      <x:c r="H1405" s="1003" t="s">
        <x:v>7766</x:v>
      </x:c>
      <x:c r="I1405" s="469" t="s">
        <x:v>34</x:v>
      </x:c>
      <x:c r="J1405" s="809">
        <x:v>320</x:v>
      </x:c>
      <x:c r="K1405" s="1265" t="s">
        <x:v>7724</x:v>
      </x:c>
    </x:row>
    <x:row r="1406" spans="1:11">
      <x:c r="A1406" s="1302">
        <x:v>0.89236111111111116</x:v>
      </x:c>
      <x:c r="B1406" s="971">
        <x:v>100181</x:v>
      </x:c>
      <x:c r="C1406" s="972" t="s">
        <x:v>6314</x:v>
      </x:c>
      <x:c r="D1406" s="972" t="s">
        <x:v>7752</x:v>
      </x:c>
      <x:c r="E1406" s="972" t="s">
        <x:v>4903</x:v>
      </x:c>
      <x:c r="F1406" s="972" t="s">
        <x:v>1390</x:v>
      </x:c>
      <x:c r="G1406" s="1003" t="s">
        <x:v>7766</x:v>
      </x:c>
      <x:c r="H1406" s="1003" t="s">
        <x:v>7766</x:v>
      </x:c>
      <x:c r="I1406" s="469" t="s">
        <x:v>34</x:v>
      </x:c>
      <x:c r="J1406" s="809">
        <x:v>450</x:v>
      </x:c>
      <x:c r="K1406" s="1265" t="s">
        <x:v>434</x:v>
      </x:c>
    </x:row>
    <x:row r="1407" spans="1:11">
      <x:c r="A1407" s="1303">
        <x:v>0.90763888888888888</x:v>
      </x:c>
      <x:c r="B1407" s="969">
        <x:v>100182</x:v>
      </x:c>
      <x:c r="C1407" s="970" t="s">
        <x:v>6314</x:v>
      </x:c>
      <x:c r="D1407" s="970" t="s">
        <x:v>7729</x:v>
      </x:c>
      <x:c r="E1407" s="970" t="s">
        <x:v>4903</x:v>
      </x:c>
      <x:c r="F1407" s="970" t="s">
        <x:v>951</x:v>
      </x:c>
      <x:c r="G1407" s="808" t="s">
        <x:v>238</x:v>
      </x:c>
      <x:c r="H1407" s="808" t="s">
        <x:v>9403</x:v>
      </x:c>
      <x:c r="I1407" s="469" t="s">
        <x:v>7747</x:v>
      </x:c>
      <x:c r="J1407" s="809">
        <x:v>290</x:v>
      </x:c>
      <x:c r="K1407" s="1265" t="s">
        <x:v>7724</x:v>
      </x:c>
    </x:row>
    <x:row r="1408" spans="1:11" ht="16.75">
      <x:c r="A1408" s="1305">
        <x:v>0.91111111111111109</x:v>
      </x:c>
      <x:c r="B1408" s="1075">
        <x:v>100183</x:v>
      </x:c>
      <x:c r="C1408" s="987" t="s">
        <x:v>5507</x:v>
      </x:c>
      <x:c r="D1408" s="987" t="s">
        <x:v>7729</x:v>
      </x:c>
      <x:c r="E1408" s="987" t="s">
        <x:v>2935</x:v>
      </x:c>
      <x:c r="F1408" s="987" t="s">
        <x:v>11580</x:v>
      </x:c>
      <x:c r="G1408" s="818" t="s">
        <x:v>238</x:v>
      </x:c>
      <x:c r="H1408" s="818" t="s">
        <x:v>9403</x:v>
      </x:c>
      <x:c r="I1408" s="724" t="s">
        <x:v>7747</x:v>
      </x:c>
      <x:c r="J1408" s="819">
        <x:v>340</x:v>
      </x:c>
      <x:c r="K1408" s="1266" t="s">
        <x:v>7724</x:v>
      </x:c>
    </x:row>
    <x:row r="1409" spans="1:11" ht="16.75">
      <x:c r="A1409" s="1068" t="s">
        <x:v>11897</x:v>
      </x:c>
      <x:c r="B1409" s="1069">
        <x:v>100184</x:v>
      </x:c>
      <x:c r="C1409" s="1070" t="s">
        <x:v>6314</x:v>
      </x:c>
      <x:c r="D1409" s="1070" t="s">
        <x:v>7729</x:v>
      </x:c>
      <x:c r="E1409" s="1070" t="s">
        <x:v>4903</x:v>
      </x:c>
      <x:c r="F1409" s="1070" t="s">
        <x:v>9189</x:v>
      </x:c>
      <x:c r="G1409" s="1066" t="s">
        <x:v>7766</x:v>
      </x:c>
      <x:c r="H1409" s="1066" t="s">
        <x:v>7766</x:v>
      </x:c>
      <x:c r="I1409" s="719" t="s">
        <x:v>34</x:v>
      </x:c>
      <x:c r="J1409" s="805">
        <x:v>200</x:v>
      </x:c>
      <x:c r="K1409" s="1264" t="s">
        <x:v>7724</x:v>
      </x:c>
    </x:row>
    <x:row r="1410" spans="1:11">
      <x:c r="A1410" s="1302">
        <x:v>0.66597222222222219</x:v>
      </x:c>
      <x:c r="B1410" s="971">
        <x:v>100185</x:v>
      </x:c>
      <x:c r="C1410" s="972" t="s">
        <x:v>6314</x:v>
      </x:c>
      <x:c r="D1410" s="972" t="s">
        <x:v>7729</x:v>
      </x:c>
      <x:c r="E1410" s="972" t="s">
        <x:v>5987</x:v>
      </x:c>
      <x:c r="F1410" s="972" t="s">
        <x:v>521</x:v>
      </x:c>
      <x:c r="G1410" s="1003" t="s">
        <x:v>7766</x:v>
      </x:c>
      <x:c r="H1410" s="1003" t="s">
        <x:v>7766</x:v>
      </x:c>
      <x:c r="I1410" s="469" t="s">
        <x:v>7747</x:v>
      </x:c>
      <x:c r="J1410" s="809">
        <x:v>205</x:v>
      </x:c>
      <x:c r="K1410" s="1265" t="s">
        <x:v>7724</x:v>
      </x:c>
    </x:row>
    <x:row r="1411" spans="1:11">
      <x:c r="A1411" s="1303">
        <x:v>0.7319444444444444</x:v>
      </x:c>
      <x:c r="B1411" s="969">
        <x:v>100186</x:v>
      </x:c>
      <x:c r="C1411" s="970" t="s">
        <x:v>6314</x:v>
      </x:c>
      <x:c r="D1411" s="970" t="s">
        <x:v>7729</x:v>
      </x:c>
      <x:c r="E1411" s="970" t="s">
        <x:v>5987</x:v>
      </x:c>
      <x:c r="F1411" s="970" t="s">
        <x:v>7876</x:v>
      </x:c>
      <x:c r="G1411" s="1003" t="s">
        <x:v>7766</x:v>
      </x:c>
      <x:c r="H1411" s="1003" t="s">
        <x:v>7766</x:v>
      </x:c>
      <x:c r="I1411" s="469" t="s">
        <x:v>7313</x:v>
      </x:c>
      <x:c r="J1411" s="809">
        <x:v>571.5</x:v>
      </x:c>
      <x:c r="K1411" s="1265" t="s">
        <x:v>434</x:v>
      </x:c>
    </x:row>
    <x:row r="1412" spans="1:11">
      <x:c r="A1412" s="1302">
        <x:v>0.73888888888888893</x:v>
      </x:c>
      <x:c r="B1412" s="971">
        <x:v>100187</x:v>
      </x:c>
      <x:c r="C1412" s="972" t="s">
        <x:v>6314</x:v>
      </x:c>
      <x:c r="D1412" s="972" t="s">
        <x:v>7752</x:v>
      </x:c>
      <x:c r="E1412" s="972" t="s">
        <x:v>5987</x:v>
      </x:c>
      <x:c r="F1412" s="972" t="s">
        <x:v>10691</x:v>
      </x:c>
      <x:c r="G1412" s="1003" t="s">
        <x:v>7766</x:v>
      </x:c>
      <x:c r="H1412" s="1003" t="s">
        <x:v>7766</x:v>
      </x:c>
      <x:c r="I1412" s="469" t="s">
        <x:v>5014</x:v>
      </x:c>
      <x:c r="J1412" s="809">
        <x:v>170</x:v>
      </x:c>
      <x:c r="K1412" s="1265" t="s">
        <x:v>7724</x:v>
      </x:c>
    </x:row>
    <x:row r="1413" spans="1:11">
      <x:c r="A1413" s="1303">
        <x:v>0.78125</x:v>
      </x:c>
      <x:c r="B1413" s="969">
        <x:v>100188</x:v>
      </x:c>
      <x:c r="C1413" s="970" t="s">
        <x:v>6314</x:v>
      </x:c>
      <x:c r="D1413" s="970" t="s">
        <x:v>7729</x:v>
      </x:c>
      <x:c r="E1413" s="970" t="s">
        <x:v>4903</x:v>
      </x:c>
      <x:c r="F1413" s="970" t="s">
        <x:v>10545</x:v>
      </x:c>
      <x:c r="G1413" s="1003" t="s">
        <x:v>7766</x:v>
      </x:c>
      <x:c r="H1413" s="1003" t="s">
        <x:v>7766</x:v>
      </x:c>
      <x:c r="I1413" s="469" t="s">
        <x:v>7747</x:v>
      </x:c>
      <x:c r="J1413" s="809">
        <x:v>369</x:v>
      </x:c>
      <x:c r="K1413" s="1265" t="s">
        <x:v>434</x:v>
      </x:c>
    </x:row>
    <x:row r="1414" spans="1:11">
      <x:c r="A1414" s="1302">
        <x:v>0.80833333333333335</x:v>
      </x:c>
      <x:c r="B1414" s="971">
        <x:v>100189</x:v>
      </x:c>
      <x:c r="C1414" s="972" t="s">
        <x:v>6314</x:v>
      </x:c>
      <x:c r="D1414" s="972" t="s">
        <x:v>7752</x:v>
      </x:c>
      <x:c r="E1414" s="972" t="s">
        <x:v>4903</x:v>
      </x:c>
      <x:c r="F1414" s="972" t="s">
        <x:v>11458</x:v>
      </x:c>
      <x:c r="G1414" s="1003" t="s">
        <x:v>7766</x:v>
      </x:c>
      <x:c r="H1414" s="1003" t="s">
        <x:v>7766</x:v>
      </x:c>
      <x:c r="I1414" s="469" t="s">
        <x:v>7313</x:v>
      </x:c>
      <x:c r="J1414" s="809">
        <x:v>180</x:v>
      </x:c>
      <x:c r="K1414" s="1265" t="s">
        <x:v>7724</x:v>
      </x:c>
    </x:row>
    <x:row r="1415" spans="1:11">
      <x:c r="A1415" s="1303">
        <x:v>0.83125000000000004</x:v>
      </x:c>
      <x:c r="B1415" s="969">
        <x:v>100190</x:v>
      </x:c>
      <x:c r="C1415" s="970" t="s">
        <x:v>6314</x:v>
      </x:c>
      <x:c r="D1415" s="970" t="s">
        <x:v>7729</x:v>
      </x:c>
      <x:c r="E1415" s="970" t="s">
        <x:v>4903</x:v>
      </x:c>
      <x:c r="F1415" s="970" t="s">
        <x:v>7833</x:v>
      </x:c>
      <x:c r="G1415" s="808" t="s">
        <x:v>11765</x:v>
      </x:c>
      <x:c r="H1415" s="808" t="s">
        <x:v>9456</x:v>
      </x:c>
      <x:c r="I1415" s="469" t="s">
        <x:v>7313</x:v>
      </x:c>
      <x:c r="J1415" s="809">
        <x:v>260</x:v>
      </x:c>
      <x:c r="K1415" s="1265" t="s">
        <x:v>7724</x:v>
      </x:c>
    </x:row>
    <x:row r="1416" spans="1:12" ht="16.75">
      <x:c r="A1416" s="1305">
        <x:v>0.93680555555555556</x:v>
      </x:c>
      <x:c r="B1416" s="1075">
        <x:v>100191</x:v>
      </x:c>
      <x:c r="C1416" s="987" t="s">
        <x:v>6314</x:v>
      </x:c>
      <x:c r="D1416" s="987" t="s">
        <x:v>7751</x:v>
      </x:c>
      <x:c r="E1416" s="987" t="s">
        <x:v>2935</x:v>
      </x:c>
      <x:c r="F1416" s="987" t="s">
        <x:v>1397</x:v>
      </x:c>
      <x:c r="G1416" s="818" t="s">
        <x:v>10738</x:v>
      </x:c>
      <x:c r="H1416" s="818" t="s">
        <x:v>10782</x:v>
      </x:c>
      <x:c r="I1416" s="724" t="s">
        <x:v>34</x:v>
      </x:c>
      <x:c r="J1416" s="819">
        <x:v>279</x:v>
      </x:c>
      <x:c r="K1416" s="1266" t="s">
        <x:v>434</x:v>
      </x:c>
      <x:c r="L1416" s="1343" t="s">
        <x:v>12436</x:v>
      </x:c>
    </x:row>
    <x:row r="1417" spans="1:11" s="66" customFormat="1" ht="16.75">
      <x:c r="A1417" s="966" t="s">
        <x:v>10634</x:v>
      </x:c>
      <x:c r="B1417" s="967">
        <x:v>100192</x:v>
      </x:c>
      <x:c r="C1417" s="968" t="s">
        <x:v>6314</x:v>
      </x:c>
      <x:c r="D1417" s="968" t="s">
        <x:v>7752</x:v>
      </x:c>
      <x:c r="E1417" s="968" t="s">
        <x:v>4903</x:v>
      </x:c>
      <x:c r="F1417" s="968" t="s">
        <x:v>1162</x:v>
      </x:c>
      <x:c r="G1417" s="804" t="s">
        <x:v>7086</x:v>
      </x:c>
      <x:c r="H1417" s="804" t="s">
        <x:v>10904</x:v>
      </x:c>
      <x:c r="I1417" s="719" t="s">
        <x:v>7313</x:v>
      </x:c>
      <x:c r="J1417" s="805">
        <x:v>400</x:v>
      </x:c>
      <x:c r="K1417" s="1264" t="s">
        <x:v>434</x:v>
      </x:c>
    </x:row>
    <x:row r="1418" spans="1:11">
      <x:c r="A1418" s="1303">
        <x:v>0.71875</x:v>
      </x:c>
      <x:c r="B1418" s="969">
        <x:v>100193</x:v>
      </x:c>
      <x:c r="C1418" s="970" t="s">
        <x:v>6314</x:v>
      </x:c>
      <x:c r="D1418" s="970" t="s">
        <x:v>7703</x:v>
      </x:c>
      <x:c r="E1418" s="970" t="s">
        <x:v>2935</x:v>
      </x:c>
      <x:c r="F1418" s="970" t="s">
        <x:v>399</x:v>
      </x:c>
      <x:c r="G1418" s="1003" t="s">
        <x:v>7766</x:v>
      </x:c>
      <x:c r="H1418" s="1003" t="s">
        <x:v>7766</x:v>
      </x:c>
      <x:c r="I1418" s="469" t="s">
        <x:v>5014</x:v>
      </x:c>
      <x:c r="J1418" s="809">
        <x:v>143</x:v>
      </x:c>
      <x:c r="K1418" s="1265" t="s">
        <x:v>434</x:v>
      </x:c>
    </x:row>
    <x:row r="1419" spans="1:11">
      <x:c r="A1419" s="1303">
        <x:v>0.73819444444444449</x:v>
      </x:c>
      <x:c r="B1419" s="969">
        <x:v>100194</x:v>
      </x:c>
      <x:c r="C1419" s="970" t="s">
        <x:v>5507</x:v>
      </x:c>
      <x:c r="D1419" s="970" t="s">
        <x:v>7752</x:v>
      </x:c>
      <x:c r="E1419" s="970" t="s">
        <x:v>4903</x:v>
      </x:c>
      <x:c r="F1419" s="970" t="s">
        <x:v>2494</x:v>
      </x:c>
      <x:c r="G1419" s="808" t="s">
        <x:v>11766</x:v>
      </x:c>
      <x:c r="H1419" s="808" t="s">
        <x:v>9578</x:v>
      </x:c>
      <x:c r="I1419" s="469" t="s">
        <x:v>5014</x:v>
      </x:c>
      <x:c r="J1419" s="809">
        <x:v>550</x:v>
      </x:c>
      <x:c r="K1419" s="1265" t="s">
        <x:v>434</x:v>
      </x:c>
    </x:row>
    <x:row r="1420" spans="1:11">
      <x:c r="A1420" s="1302">
        <x:v>0.82916666666666672</x:v>
      </x:c>
      <x:c r="B1420" s="971">
        <x:v>100195</x:v>
      </x:c>
      <x:c r="C1420" s="972" t="s">
        <x:v>6314</x:v>
      </x:c>
      <x:c r="D1420" s="972" t="s">
        <x:v>7752</x:v>
      </x:c>
      <x:c r="E1420" s="972" t="s">
        <x:v>5987</x:v>
      </x:c>
      <x:c r="F1420" s="972" t="s">
        <x:v>9930</x:v>
      </x:c>
      <x:c r="G1420" s="1003" t="s">
        <x:v>7766</x:v>
      </x:c>
      <x:c r="H1420" s="1003" t="s">
        <x:v>7766</x:v>
      </x:c>
      <x:c r="I1420" s="469" t="s">
        <x:v>34</x:v>
      </x:c>
      <x:c r="J1420" s="809">
        <x:v>150</x:v>
      </x:c>
      <x:c r="K1420" s="1265" t="s">
        <x:v>7724</x:v>
      </x:c>
    </x:row>
    <x:row r="1421" spans="1:11">
      <x:c r="A1421" s="1303">
        <x:v>0.86597222222222225</x:v>
      </x:c>
      <x:c r="B1421" s="969">
        <x:v>100196</x:v>
      </x:c>
      <x:c r="C1421" s="970" t="s">
        <x:v>6314</x:v>
      </x:c>
      <x:c r="D1421" s="970" t="s">
        <x:v>7729</x:v>
      </x:c>
      <x:c r="E1421" s="970" t="s">
        <x:v>2935</x:v>
      </x:c>
      <x:c r="F1421" s="970" t="s">
        <x:v>11299</x:v>
      </x:c>
      <x:c r="G1421" s="1003" t="s">
        <x:v>7766</x:v>
      </x:c>
      <x:c r="H1421" s="1003" t="s">
        <x:v>7766</x:v>
      </x:c>
      <x:c r="I1421" s="469" t="s">
        <x:v>5014</x:v>
      </x:c>
      <x:c r="J1421" s="809">
        <x:v>500</x:v>
      </x:c>
      <x:c r="K1421" s="1265" t="s">
        <x:v>7724</x:v>
      </x:c>
    </x:row>
    <x:row r="1422" spans="1:11">
      <x:c r="A1422" s="1302">
        <x:v>0.97222222222222221</x:v>
      </x:c>
      <x:c r="B1422" s="971">
        <x:v>100197</x:v>
      </x:c>
      <x:c r="C1422" s="972" t="s">
        <x:v>6314</x:v>
      </x:c>
      <x:c r="D1422" s="972" t="s">
        <x:v>7729</x:v>
      </x:c>
      <x:c r="E1422" s="972" t="s">
        <x:v>4903</x:v>
      </x:c>
      <x:c r="F1422" s="972" t="s">
        <x:v>9924</x:v>
      </x:c>
      <x:c r="G1422" s="808" t="s">
        <x:v>177</x:v>
      </x:c>
      <x:c r="H1422" s="808" t="s">
        <x:v>10739</x:v>
      </x:c>
      <x:c r="I1422" s="469" t="s">
        <x:v>7747</x:v>
      </x:c>
      <x:c r="J1422" s="809">
        <x:v>170</x:v>
      </x:c>
      <x:c r="K1422" s="1265" t="s">
        <x:v>7724</x:v>
      </x:c>
    </x:row>
    <x:row r="1423" spans="1:11" ht="16.75">
      <x:c r="A1423" s="1304">
        <x:v>0.98263888888888884</x:v>
      </x:c>
      <x:c r="B1423" s="1073">
        <x:v>100198</x:v>
      </x:c>
      <x:c r="C1423" s="974" t="s">
        <x:v>6314</x:v>
      </x:c>
      <x:c r="D1423" s="974" t="s">
        <x:v>7751</x:v>
      </x:c>
      <x:c r="E1423" s="974" t="s">
        <x:v>5987</x:v>
      </x:c>
      <x:c r="F1423" s="974" t="s">
        <x:v>10472</x:v>
      </x:c>
      <x:c r="G1423" s="1063" t="s">
        <x:v>7766</x:v>
      </x:c>
      <x:c r="H1423" s="1063" t="s">
        <x:v>7766</x:v>
      </x:c>
      <x:c r="I1423" s="724" t="s">
        <x:v>7313</x:v>
      </x:c>
      <x:c r="J1423" s="819">
        <x:v>160</x:v>
      </x:c>
      <x:c r="K1423" s="1266" t="s">
        <x:v>7724</x:v>
      </x:c>
    </x:row>
    <x:row r="1424" spans="1:11" ht="16.75">
      <x:c r="A1424" s="966" t="s">
        <x:v>11833</x:v>
      </x:c>
      <x:c r="B1424" s="967">
        <x:v>100199</x:v>
      </x:c>
      <x:c r="C1424" s="968" t="s">
        <x:v>6314</x:v>
      </x:c>
      <x:c r="D1424" s="968" t="s">
        <x:v>7729</x:v>
      </x:c>
      <x:c r="E1424" s="968" t="s">
        <x:v>2935</x:v>
      </x:c>
      <x:c r="F1424" s="968" t="s">
        <x:v>1634</x:v>
      </x:c>
      <x:c r="G1424" s="804" t="s">
        <x:v>7380</x:v>
      </x:c>
      <x:c r="H1424" s="804" t="s">
        <x:v>10810</x:v>
      </x:c>
      <x:c r="I1424" s="719" t="s">
        <x:v>7747</x:v>
      </x:c>
      <x:c r="J1424" s="805">
        <x:v>150</x:v>
      </x:c>
      <x:c r="K1424" s="1264" t="s">
        <x:v>7724</x:v>
      </x:c>
    </x:row>
    <x:row r="1425" spans="1:11">
      <x:c r="A1425" s="1303">
        <x:v>0.50694444444444442</x:v>
      </x:c>
      <x:c r="B1425" s="969">
        <x:v>100200</x:v>
      </x:c>
      <x:c r="C1425" s="970" t="s">
        <x:v>6314</x:v>
      </x:c>
      <x:c r="D1425" s="970" t="s">
        <x:v>7751</x:v>
      </x:c>
      <x:c r="E1425" s="970" t="s">
        <x:v>5987</x:v>
      </x:c>
      <x:c r="F1425" s="970" t="s">
        <x:v>1404</x:v>
      </x:c>
      <x:c r="G1425" s="1003" t="s">
        <x:v>7766</x:v>
      </x:c>
      <x:c r="H1425" s="1003" t="s">
        <x:v>7766</x:v>
      </x:c>
      <x:c r="I1425" s="469" t="s">
        <x:v>7313</x:v>
      </x:c>
      <x:c r="J1425" s="809">
        <x:v>160</x:v>
      </x:c>
      <x:c r="K1425" s="1265" t="s">
        <x:v>7724</x:v>
      </x:c>
    </x:row>
    <x:row r="1426" spans="1:11">
      <x:c r="A1426" s="1302">
        <x:v>0.69097222222222221</x:v>
      </x:c>
      <x:c r="B1426" s="971">
        <x:v>100201</x:v>
      </x:c>
      <x:c r="C1426" s="972" t="s">
        <x:v>6314</x:v>
      </x:c>
      <x:c r="D1426" s="972" t="s">
        <x:v>7729</x:v>
      </x:c>
      <x:c r="E1426" s="972" t="s">
        <x:v>5987</x:v>
      </x:c>
      <x:c r="F1426" s="972" t="s">
        <x:v>12347</x:v>
      </x:c>
      <x:c r="G1426" s="1003" t="s">
        <x:v>7766</x:v>
      </x:c>
      <x:c r="H1426" s="1003" t="s">
        <x:v>7766</x:v>
      </x:c>
      <x:c r="I1426" s="469" t="s">
        <x:v>7313</x:v>
      </x:c>
      <x:c r="J1426" s="809">
        <x:v>260</x:v>
      </x:c>
      <x:c r="K1426" s="1265" t="s">
        <x:v>7724</x:v>
      </x:c>
    </x:row>
    <x:row r="1427" spans="1:11">
      <x:c r="A1427" s="1303">
        <x:v>0.71111111111111114</x:v>
      </x:c>
      <x:c r="B1427" s="969">
        <x:v>100202</x:v>
      </x:c>
      <x:c r="C1427" s="970" t="s">
        <x:v>6314</x:v>
      </x:c>
      <x:c r="D1427" s="970" t="s">
        <x:v>7752</x:v>
      </x:c>
      <x:c r="E1427" s="970" t="s">
        <x:v>4903</x:v>
      </x:c>
      <x:c r="F1427" s="970" t="s">
        <x:v>400</x:v>
      </x:c>
      <x:c r="G1427" s="808" t="s">
        <x:v>205</x:v>
      </x:c>
      <x:c r="H1427" s="808" t="s">
        <x:v>10806</x:v>
      </x:c>
      <x:c r="I1427" s="469" t="s">
        <x:v>34</x:v>
      </x:c>
      <x:c r="J1427" s="809">
        <x:v>243</x:v>
      </x:c>
      <x:c r="K1427" s="1265" t="s">
        <x:v>434</x:v>
      </x:c>
    </x:row>
    <x:row r="1428" spans="1:11" s="66" customFormat="1">
      <x:c r="A1428" s="1303">
        <x:v>0.79791666666666672</x:v>
      </x:c>
      <x:c r="B1428" s="969">
        <x:v>100203</x:v>
      </x:c>
      <x:c r="C1428" s="970"/>
      <x:c r="D1428" s="970"/>
      <x:c r="E1428" s="970"/>
      <x:c r="F1428" s="970"/>
      <x:c r="G1428" s="808" t="s">
        <x:v>11776</x:v>
      </x:c>
      <x:c r="H1428" s="808" t="s">
        <x:v>9496</x:v>
      </x:c>
      <x:c r="I1428" s="469" t="s">
        <x:v>5014</x:v>
      </x:c>
      <x:c r="J1428" s="809">
        <x:v>450</x:v>
      </x:c>
      <x:c r="K1428" s="1265" t="s">
        <x:v>7724</x:v>
      </x:c>
    </x:row>
    <x:row r="1429" spans="1:11" ht="16.75">
      <x:c r="A1429" s="1305">
        <x:v>0.84097222222222223</x:v>
      </x:c>
      <x:c r="B1429" s="1073">
        <x:v>100204</x:v>
      </x:c>
      <x:c r="C1429" s="987" t="s">
        <x:v>6314</x:v>
      </x:c>
      <x:c r="D1429" s="987" t="s">
        <x:v>7729</x:v>
      </x:c>
      <x:c r="E1429" s="987" t="s">
        <x:v>5987</x:v>
      </x:c>
      <x:c r="F1429" s="987" t="s">
        <x:v>11311</x:v>
      </x:c>
      <x:c r="G1429" s="1063" t="s">
        <x:v>7766</x:v>
      </x:c>
      <x:c r="H1429" s="1063" t="s">
        <x:v>7766</x:v>
      </x:c>
      <x:c r="I1429" s="724" t="s">
        <x:v>7313</x:v>
      </x:c>
      <x:c r="J1429" s="819">
        <x:v>440</x:v>
      </x:c>
      <x:c r="K1429" s="1266" t="s">
        <x:v>7724</x:v>
      </x:c>
    </x:row>
    <x:row r="1430" spans="1:11" ht="16.75">
      <x:c r="A1430" s="1068" t="s">
        <x:v>10648</x:v>
      </x:c>
      <x:c r="B1430" s="1069">
        <x:v>100205</x:v>
      </x:c>
      <x:c r="C1430" s="1070" t="s">
        <x:v>6314</x:v>
      </x:c>
      <x:c r="D1430" s="1070" t="s">
        <x:v>7751</x:v>
      </x:c>
      <x:c r="E1430" s="1070" t="s">
        <x:v>5987</x:v>
      </x:c>
      <x:c r="F1430" s="1070" t="s">
        <x:v>9944</x:v>
      </x:c>
      <x:c r="G1430" s="1066" t="s">
        <x:v>7766</x:v>
      </x:c>
      <x:c r="H1430" s="1066" t="s">
        <x:v>7766</x:v>
      </x:c>
      <x:c r="I1430" s="719" t="s">
        <x:v>34</x:v>
      </x:c>
      <x:c r="J1430" s="805">
        <x:v>190</x:v>
      </x:c>
      <x:c r="K1430" s="1264" t="s">
        <x:v>7724</x:v>
      </x:c>
    </x:row>
    <x:row r="1431" spans="1:11">
      <x:c r="A1431" s="1302">
        <x:v>0.63472222222222219</x:v>
      </x:c>
      <x:c r="B1431" s="971">
        <x:v>100206</x:v>
      </x:c>
      <x:c r="C1431" s="972" t="s">
        <x:v>6314</x:v>
      </x:c>
      <x:c r="D1431" s="972" t="s">
        <x:v>7751</x:v>
      </x:c>
      <x:c r="E1431" s="972" t="s">
        <x:v>5987</x:v>
      </x:c>
      <x:c r="F1431" s="972" t="s">
        <x:v>388</x:v>
      </x:c>
      <x:c r="G1431" s="1003" t="s">
        <x:v>7766</x:v>
      </x:c>
      <x:c r="H1431" s="1003" t="s">
        <x:v>7766</x:v>
      </x:c>
      <x:c r="I1431" s="469" t="s">
        <x:v>7313</x:v>
      </x:c>
      <x:c r="J1431" s="809">
        <x:v>240</x:v>
      </x:c>
      <x:c r="K1431" s="1265" t="s">
        <x:v>7724</x:v>
      </x:c>
    </x:row>
    <x:row r="1432" spans="1:11">
      <x:c r="A1432" s="1303">
        <x:v>0.63749999999999996</x:v>
      </x:c>
      <x:c r="B1432" s="969">
        <x:v>100207</x:v>
      </x:c>
      <x:c r="C1432" s="970" t="s">
        <x:v>5507</x:v>
      </x:c>
      <x:c r="D1432" s="970" t="s">
        <x:v>7751</x:v>
      </x:c>
      <x:c r="E1432" s="970" t="s">
        <x:v>5987</x:v>
      </x:c>
      <x:c r="F1432" s="970" t="s">
        <x:v>8097</x:v>
      </x:c>
      <x:c r="G1432" s="1003" t="s">
        <x:v>7766</x:v>
      </x:c>
      <x:c r="H1432" s="1003" t="s">
        <x:v>7766</x:v>
      </x:c>
      <x:c r="I1432" s="469" t="s">
        <x:v>7313</x:v>
      </x:c>
      <x:c r="J1432" s="809">
        <x:v>280</x:v>
      </x:c>
      <x:c r="K1432" s="1265" t="s">
        <x:v>7724</x:v>
      </x:c>
    </x:row>
    <x:row r="1433" spans="1:11">
      <x:c r="A1433" s="1302">
        <x:v>0.70902777777777781</x:v>
      </x:c>
      <x:c r="B1433" s="971">
        <x:v>100208</x:v>
      </x:c>
      <x:c r="C1433" s="972" t="s">
        <x:v>6314</x:v>
      </x:c>
      <x:c r="D1433" s="972" t="s">
        <x:v>7751</x:v>
      </x:c>
      <x:c r="E1433" s="972" t="s">
        <x:v>4903</x:v>
      </x:c>
      <x:c r="F1433" s="972" t="s">
        <x:v>1395</x:v>
      </x:c>
      <x:c r="G1433" s="808" t="s">
        <x:v>7346</x:v>
      </x:c>
      <x:c r="H1433" s="808" t="s">
        <x:v>1880</x:v>
      </x:c>
      <x:c r="I1433" s="469" t="s">
        <x:v>34</x:v>
      </x:c>
      <x:c r="J1433" s="809">
        <x:v>330</x:v>
      </x:c>
      <x:c r="K1433" s="1265" t="s">
        <x:v>7724</x:v>
      </x:c>
    </x:row>
    <x:row r="1434" spans="1:11">
      <x:c r="A1434" s="1303">
        <x:v>0.80833333333333335</x:v>
      </x:c>
      <x:c r="B1434" s="969">
        <x:v>100209</x:v>
      </x:c>
      <x:c r="C1434" s="970" t="s">
        <x:v>6314</x:v>
      </x:c>
      <x:c r="D1434" s="970" t="s">
        <x:v>7751</x:v>
      </x:c>
      <x:c r="E1434" s="970" t="s">
        <x:v>4903</x:v>
      </x:c>
      <x:c r="F1434" s="970" t="s">
        <x:v>11460</x:v>
      </x:c>
      <x:c r="G1434" s="1003" t="s">
        <x:v>7766</x:v>
      </x:c>
      <x:c r="H1434" s="1003" t="s">
        <x:v>7766</x:v>
      </x:c>
      <x:c r="I1434" s="469" t="s">
        <x:v>7313</x:v>
      </x:c>
      <x:c r="J1434" s="809">
        <x:v>160</x:v>
      </x:c>
      <x:c r="K1434" s="1265" t="s">
        <x:v>7724</x:v>
      </x:c>
    </x:row>
    <x:row r="1435" spans="1:11">
      <x:c r="A1435" s="1302">
        <x:v>0.87916666666666665</x:v>
      </x:c>
      <x:c r="B1435" s="971">
        <x:v>100210</x:v>
      </x:c>
      <x:c r="C1435" s="972" t="s">
        <x:v>6314</x:v>
      </x:c>
      <x:c r="D1435" s="972" t="s">
        <x:v>7729</x:v>
      </x:c>
      <x:c r="E1435" s="972" t="s">
        <x:v>2935</x:v>
      </x:c>
      <x:c r="F1435" s="972" t="s">
        <x:v>11508</x:v>
      </x:c>
      <x:c r="G1435" s="1003" t="s">
        <x:v>7766</x:v>
      </x:c>
      <x:c r="H1435" s="1003" t="s">
        <x:v>7766</x:v>
      </x:c>
      <x:c r="I1435" s="469" t="s">
        <x:v>7313</x:v>
      </x:c>
      <x:c r="J1435" s="809">
        <x:v>100</x:v>
      </x:c>
      <x:c r="K1435" s="1265" t="s">
        <x:v>7724</x:v>
      </x:c>
    </x:row>
    <x:row r="1436" spans="1:11">
      <x:c r="A1436" s="1303">
        <x:v>0.8930555555555556</x:v>
      </x:c>
      <x:c r="B1436" s="969">
        <x:v>100211</x:v>
      </x:c>
      <x:c r="C1436" s="970" t="s">
        <x:v>6314</x:v>
      </x:c>
      <x:c r="D1436" s="970" t="s">
        <x:v>7729</x:v>
      </x:c>
      <x:c r="E1436" s="970" t="s">
        <x:v>2935</x:v>
      </x:c>
      <x:c r="F1436" s="970" t="s">
        <x:v>9359</x:v>
      </x:c>
      <x:c r="G1436" s="1003" t="s">
        <x:v>7766</x:v>
      </x:c>
      <x:c r="H1436" s="1003" t="s">
        <x:v>7766</x:v>
      </x:c>
      <x:c r="I1436" s="469" t="s">
        <x:v>7313</x:v>
      </x:c>
      <x:c r="J1436" s="809">
        <x:v>170</x:v>
      </x:c>
      <x:c r="K1436" s="1265" t="s">
        <x:v>7724</x:v>
      </x:c>
    </x:row>
    <x:row r="1437" spans="1:11">
      <x:c r="A1437" s="1302">
        <x:v>0.95833333333333337</x:v>
      </x:c>
      <x:c r="B1437" s="971">
        <x:v>100212</x:v>
      </x:c>
      <x:c r="C1437" s="972" t="s">
        <x:v>6314</x:v>
      </x:c>
      <x:c r="D1437" s="972" t="s">
        <x:v>7751</x:v>
      </x:c>
      <x:c r="E1437" s="972" t="s">
        <x:v>433</x:v>
      </x:c>
      <x:c r="F1437" s="972" t="s">
        <x:v>7812</x:v>
      </x:c>
      <x:c r="G1437" s="808" t="s">
        <x:v>7399</x:v>
      </x:c>
      <x:c r="H1437" s="808" t="s">
        <x:v>9696</x:v>
      </x:c>
      <x:c r="I1437" s="469" t="s">
        <x:v>7313</x:v>
      </x:c>
      <x:c r="J1437" s="809">
        <x:v>190</x:v>
      </x:c>
      <x:c r="K1437" s="1265" t="s">
        <x:v>7724</x:v>
      </x:c>
    </x:row>
    <x:row r="1438" spans="1:11" ht="16.75">
      <x:c r="A1438" s="1304">
        <x:v>0.97569444444444442</x:v>
      </x:c>
      <x:c r="B1438" s="1073">
        <x:v>100213</x:v>
      </x:c>
      <x:c r="C1438" s="974" t="s">
        <x:v>6314</x:v>
      </x:c>
      <x:c r="D1438" s="974" t="s">
        <x:v>7751</x:v>
      </x:c>
      <x:c r="E1438" s="974" t="s">
        <x:v>433</x:v>
      </x:c>
      <x:c r="F1438" s="974" t="s">
        <x:v>4830</x:v>
      </x:c>
      <x:c r="G1438" s="1063" t="s">
        <x:v>7766</x:v>
      </x:c>
      <x:c r="H1438" s="1063" t="s">
        <x:v>7766</x:v>
      </x:c>
      <x:c r="I1438" s="724" t="s">
        <x:v>7313</x:v>
      </x:c>
      <x:c r="J1438" s="819">
        <x:v>630</x:v>
      </x:c>
      <x:c r="K1438" s="1266" t="s">
        <x:v>7724</x:v>
      </x:c>
    </x:row>
    <x:row r="1439" spans="1:11" ht="16.75">
      <x:c r="A1439" s="966" t="s">
        <x:v>10567</x:v>
      </x:c>
      <x:c r="B1439" s="967">
        <x:v>100214</x:v>
      </x:c>
      <x:c r="C1439" s="968" t="s">
        <x:v>6314</x:v>
      </x:c>
      <x:c r="D1439" s="968" t="s">
        <x:v>7751</x:v>
      </x:c>
      <x:c r="E1439" s="968" t="s">
        <x:v>4903</x:v>
      </x:c>
      <x:c r="F1439" s="968" t="s">
        <x:v>1559</x:v>
      </x:c>
      <x:c r="G1439" s="1066" t="s">
        <x:v>7766</x:v>
      </x:c>
      <x:c r="H1439" s="1066" t="s">
        <x:v>7766</x:v>
      </x:c>
      <x:c r="I1439" s="719" t="s">
        <x:v>7747</x:v>
      </x:c>
      <x:c r="J1439" s="805">
        <x:v>190</x:v>
      </x:c>
      <x:c r="K1439" s="1264" t="s">
        <x:v>7724</x:v>
      </x:c>
    </x:row>
    <x:row r="1440" spans="1:11">
      <x:c r="A1440" s="1303">
        <x:v>0.65972222222222221</x:v>
      </x:c>
      <x:c r="B1440" s="969">
        <x:v>100215</x:v>
      </x:c>
      <x:c r="C1440" s="970" t="s">
        <x:v>6314</x:v>
      </x:c>
      <x:c r="D1440" s="970" t="s">
        <x:v>7729</x:v>
      </x:c>
      <x:c r="E1440" s="970" t="s">
        <x:v>4903</x:v>
      </x:c>
      <x:c r="F1440" s="970" t="s">
        <x:v>1222</x:v>
      </x:c>
      <x:c r="G1440" s="808" t="s">
        <x:v>7360</x:v>
      </x:c>
      <x:c r="H1440" s="808" t="s">
        <x:v>9431</x:v>
      </x:c>
      <x:c r="I1440" s="469" t="s">
        <x:v>7313</x:v>
      </x:c>
      <x:c r="J1440" s="809">
        <x:v>170</x:v>
      </x:c>
      <x:c r="K1440" s="1265" t="s">
        <x:v>7724</x:v>
      </x:c>
    </x:row>
    <x:row r="1441" spans="1:11">
      <x:c r="A1441" s="1302">
        <x:v>0.76041666666666663</x:v>
      </x:c>
      <x:c r="B1441" s="971">
        <x:v>100216</x:v>
      </x:c>
      <x:c r="C1441" s="972" t="s">
        <x:v>6314</x:v>
      </x:c>
      <x:c r="D1441" s="972" t="s">
        <x:v>7751</x:v>
      </x:c>
      <x:c r="E1441" s="972" t="s">
        <x:v>2935</x:v>
      </x:c>
      <x:c r="F1441" s="972" t="s">
        <x:v>9928</x:v>
      </x:c>
      <x:c r="G1441" s="1003" t="s">
        <x:v>7766</x:v>
      </x:c>
      <x:c r="H1441" s="1003" t="s">
        <x:v>7766</x:v>
      </x:c>
      <x:c r="I1441" s="469" t="s">
        <x:v>7747</x:v>
      </x:c>
      <x:c r="J1441" s="809">
        <x:v>200</x:v>
      </x:c>
      <x:c r="K1441" s="1265" t="s">
        <x:v>7724</x:v>
      </x:c>
    </x:row>
    <x:row r="1442" spans="1:11">
      <x:c r="A1442" s="1303">
        <x:v>0.85069444444444442</x:v>
      </x:c>
      <x:c r="B1442" s="969">
        <x:v>100217</x:v>
      </x:c>
      <x:c r="C1442" s="970" t="s">
        <x:v>6314</x:v>
      </x:c>
      <x:c r="D1442" s="970" t="s">
        <x:v>7729</x:v>
      </x:c>
      <x:c r="E1442" s="970" t="s">
        <x:v>4903</x:v>
      </x:c>
      <x:c r="F1442" s="970" t="s">
        <x:v>2838</x:v>
      </x:c>
      <x:c r="G1442" s="1003" t="s">
        <x:v>7766</x:v>
      </x:c>
      <x:c r="H1442" s="1003" t="s">
        <x:v>7766</x:v>
      </x:c>
      <x:c r="I1442" s="469" t="s">
        <x:v>7313</x:v>
      </x:c>
      <x:c r="J1442" s="809">
        <x:v>130</x:v>
      </x:c>
      <x:c r="K1442" s="1265" t="s">
        <x:v>7724</x:v>
      </x:c>
    </x:row>
    <x:row r="1443" spans="1:11">
      <x:c r="A1443" s="1302">
        <x:v>0.85416666666666663</x:v>
      </x:c>
      <x:c r="B1443" s="971">
        <x:v>100218</x:v>
      </x:c>
      <x:c r="C1443" s="972" t="s">
        <x:v>5507</x:v>
      </x:c>
      <x:c r="D1443" s="972" t="s">
        <x:v>7729</x:v>
      </x:c>
      <x:c r="E1443" s="972" t="s">
        <x:v>4903</x:v>
      </x:c>
      <x:c r="F1443" s="972" t="s">
        <x:v>1368</x:v>
      </x:c>
      <x:c r="G1443" s="1003" t="s">
        <x:v>7766</x:v>
      </x:c>
      <x:c r="H1443" s="1003" t="s">
        <x:v>7766</x:v>
      </x:c>
      <x:c r="I1443" s="469" t="s">
        <x:v>7313</x:v>
      </x:c>
      <x:c r="J1443" s="809">
        <x:v>160</x:v>
      </x:c>
      <x:c r="K1443" s="1265" t="s">
        <x:v>7724</x:v>
      </x:c>
    </x:row>
    <x:row r="1444" spans="1:11">
      <x:c r="A1444" s="1303">
        <x:v>0.87013888888888891</x:v>
      </x:c>
      <x:c r="B1444" s="969">
        <x:v>100219</x:v>
      </x:c>
      <x:c r="C1444" s="970" t="s">
        <x:v>6314</x:v>
      </x:c>
      <x:c r="D1444" s="970" t="s">
        <x:v>7751</x:v>
      </x:c>
      <x:c r="E1444" s="970" t="s">
        <x:v>5987</x:v>
      </x:c>
      <x:c r="F1444" s="970" t="s">
        <x:v>7828</x:v>
      </x:c>
      <x:c r="G1444" s="1003" t="s">
        <x:v>7766</x:v>
      </x:c>
      <x:c r="H1444" s="1003" t="s">
        <x:v>7766</x:v>
      </x:c>
      <x:c r="I1444" s="469" t="s">
        <x:v>5014</x:v>
      </x:c>
      <x:c r="J1444" s="809">
        <x:v>340</x:v>
      </x:c>
      <x:c r="K1444" s="1265" t="s">
        <x:v>7724</x:v>
      </x:c>
    </x:row>
    <x:row r="1445" spans="1:12">
      <x:c r="A1445" s="1302">
        <x:v>0.87222222222222223</x:v>
      </x:c>
      <x:c r="B1445" s="971">
        <x:v>100220</x:v>
      </x:c>
      <x:c r="C1445" s="972" t="s">
        <x:v>6314</x:v>
      </x:c>
      <x:c r="D1445" s="972" t="s">
        <x:v>7751</x:v>
      </x:c>
      <x:c r="E1445" s="972" t="s">
        <x:v>4903</x:v>
      </x:c>
      <x:c r="F1445" s="972" t="s">
        <x:v>11506</x:v>
      </x:c>
      <x:c r="G1445" s="808" t="s">
        <x:v>9670</x:v>
      </x:c>
      <x:c r="H1445" s="1003" t="s">
        <x:v>7766</x:v>
      </x:c>
      <x:c r="I1445" s="469" t="s">
        <x:v>7313</x:v>
      </x:c>
      <x:c r="J1445" s="809">
        <x:v>320</x:v>
      </x:c>
      <x:c r="K1445" s="1265" t="s">
        <x:v>7724</x:v>
      </x:c>
      <x:c r="L1445" s="1343" t="s">
        <x:v>11878</x:v>
      </x:c>
    </x:row>
    <x:row r="1446" spans="1:12">
      <x:c r="A1446" s="1303">
        <x:v>0.87916666666666665</x:v>
      </x:c>
      <x:c r="B1446" s="969">
        <x:v>100221</x:v>
      </x:c>
      <x:c r="C1446" s="970" t="s">
        <x:v>6314</x:v>
      </x:c>
      <x:c r="D1446" s="970" t="s">
        <x:v>7751</x:v>
      </x:c>
      <x:c r="E1446" s="970" t="s">
        <x:v>4903</x:v>
      </x:c>
      <x:c r="F1446" s="970" t="s">
        <x:v>10488</x:v>
      </x:c>
      <x:c r="G1446" s="808" t="s">
        <x:v>8024</x:v>
      </x:c>
      <x:c r="H1446" s="1003" t="s">
        <x:v>7766</x:v>
      </x:c>
      <x:c r="I1446" s="469" t="s">
        <x:v>7313</x:v>
      </x:c>
      <x:c r="J1446" s="809">
        <x:v>150</x:v>
      </x:c>
      <x:c r="K1446" s="1265" t="s">
        <x:v>7724</x:v>
      </x:c>
      <x:c r="L1446" s="1343" t="s">
        <x:v>10125</x:v>
      </x:c>
    </x:row>
    <x:row r="1447" spans="1:11" ht="16.75">
      <x:c r="A1447" s="1305">
        <x:v>0.92083333333333328</x:v>
      </x:c>
      <x:c r="B1447" s="1075">
        <x:v>100222</x:v>
      </x:c>
      <x:c r="C1447" s="987" t="s">
        <x:v>6314</x:v>
      </x:c>
      <x:c r="D1447" s="987" t="s">
        <x:v>7729</x:v>
      </x:c>
      <x:c r="E1447" s="987" t="s">
        <x:v>5987</x:v>
      </x:c>
      <x:c r="F1447" s="987" t="s">
        <x:v>9374</x:v>
      </x:c>
      <x:c r="G1447" s="1063" t="s">
        <x:v>7766</x:v>
      </x:c>
      <x:c r="H1447" s="1063" t="s">
        <x:v>7766</x:v>
      </x:c>
      <x:c r="I1447" s="724" t="s">
        <x:v>7313</x:v>
      </x:c>
      <x:c r="J1447" s="819">
        <x:v>100</x:v>
      </x:c>
      <x:c r="K1447" s="1266" t="s">
        <x:v>7724</x:v>
      </x:c>
    </x:row>
    <x:row r="1448" spans="1:11" ht="16.75">
      <x:c r="A1448" s="1068" t="s">
        <x:v>10627</x:v>
      </x:c>
      <x:c r="B1448" s="1069">
        <x:v>100223</x:v>
      </x:c>
      <x:c r="C1448" s="1070" t="s">
        <x:v>6314</x:v>
      </x:c>
      <x:c r="D1448" s="1070" t="s">
        <x:v>7751</x:v>
      </x:c>
      <x:c r="E1448" s="1070" t="s">
        <x:v>5033</x:v>
      </x:c>
      <x:c r="F1448" s="1070" t="s">
        <x:v>524</x:v>
      </x:c>
      <x:c r="G1448" s="1066" t="s">
        <x:v>7766</x:v>
      </x:c>
      <x:c r="H1448" s="1066" t="s">
        <x:v>7766</x:v>
      </x:c>
      <x:c r="I1448" s="719" t="s">
        <x:v>34</x:v>
      </x:c>
      <x:c r="J1448" s="805">
        <x:v>180</x:v>
      </x:c>
      <x:c r="K1448" s="1264" t="s">
        <x:v>7724</x:v>
      </x:c>
    </x:row>
    <x:row r="1449" spans="1:11">
      <x:c r="A1449" s="1302">
        <x:v>0.47361111111111109</x:v>
      </x:c>
      <x:c r="B1449" s="971">
        <x:v>100224</x:v>
      </x:c>
      <x:c r="C1449" s="972" t="s">
        <x:v>6314</x:v>
      </x:c>
      <x:c r="D1449" s="972" t="s">
        <x:v>7752</x:v>
      </x:c>
      <x:c r="E1449" s="972" t="s">
        <x:v>5987</x:v>
      </x:c>
      <x:c r="F1449" s="972" t="s">
        <x:v>10502</x:v>
      </x:c>
      <x:c r="G1449" s="1003" t="s">
        <x:v>7766</x:v>
      </x:c>
      <x:c r="H1449" s="1003" t="s">
        <x:v>7766</x:v>
      </x:c>
      <x:c r="I1449" s="469" t="s">
        <x:v>34</x:v>
      </x:c>
      <x:c r="J1449" s="809">
        <x:v>150</x:v>
      </x:c>
      <x:c r="K1449" s="1265" t="s">
        <x:v>7724</x:v>
      </x:c>
    </x:row>
    <x:row r="1450" spans="1:11">
      <x:c r="A1450" s="1303">
        <x:v>0.50416666666666665</x:v>
      </x:c>
      <x:c r="B1450" s="969">
        <x:v>100225</x:v>
      </x:c>
      <x:c r="C1450" s="970" t="s">
        <x:v>6314</x:v>
      </x:c>
      <x:c r="D1450" s="970" t="s">
        <x:v>7729</x:v>
      </x:c>
      <x:c r="E1450" s="970" t="s">
        <x:v>4903</x:v>
      </x:c>
      <x:c r="F1450" s="970" t="s">
        <x:v>12385</x:v>
      </x:c>
      <x:c r="G1450" s="808" t="s">
        <x:v>50</x:v>
      </x:c>
      <x:c r="H1450" s="808" t="s">
        <x:v>9653</x:v>
      </x:c>
      <x:c r="I1450" s="469" t="s">
        <x:v>34</x:v>
      </x:c>
      <x:c r="J1450" s="809">
        <x:v>180</x:v>
      </x:c>
      <x:c r="K1450" s="1265" t="s">
        <x:v>7724</x:v>
      </x:c>
    </x:row>
    <x:row r="1451" spans="1:11" s="66" customFormat="1">
      <x:c r="A1451" s="1303">
        <x:v>0.61250000000000004</x:v>
      </x:c>
      <x:c r="B1451" s="969">
        <x:v>100226</x:v>
      </x:c>
      <x:c r="C1451" s="970" t="s">
        <x:v>6314</x:v>
      </x:c>
      <x:c r="D1451" s="970" t="s">
        <x:v>7752</x:v>
      </x:c>
      <x:c r="E1451" s="970" t="s">
        <x:v>5987</x:v>
      </x:c>
      <x:c r="F1451" s="970" t="s">
        <x:v>958</x:v>
      </x:c>
      <x:c r="G1451" s="808" t="s">
        <x:v>53</x:v>
      </x:c>
      <x:c r="H1451" s="808" t="s">
        <x:v>10887</x:v>
      </x:c>
      <x:c r="I1451" s="469" t="s">
        <x:v>34</x:v>
      </x:c>
      <x:c r="J1451" s="809">
        <x:v>430</x:v>
      </x:c>
      <x:c r="K1451" s="1265" t="s">
        <x:v>7724</x:v>
      </x:c>
    </x:row>
    <x:row r="1452" spans="1:11">
      <x:c r="A1452" s="1302">
        <x:v>0.64444444444444449</x:v>
      </x:c>
      <x:c r="B1452" s="971">
        <x:v>100227</x:v>
      </x:c>
      <x:c r="C1452" s="972" t="s">
        <x:v>6314</x:v>
      </x:c>
      <x:c r="D1452" s="972" t="s">
        <x:v>7729</x:v>
      </x:c>
      <x:c r="E1452" s="972" t="s">
        <x:v>5987</x:v>
      </x:c>
      <x:c r="F1452" s="972" t="s">
        <x:v>10707</x:v>
      </x:c>
      <x:c r="G1452" s="1003" t="s">
        <x:v>7766</x:v>
      </x:c>
      <x:c r="H1452" s="1003" t="s">
        <x:v>7766</x:v>
      </x:c>
      <x:c r="I1452" s="469" t="s">
        <x:v>7747</x:v>
      </x:c>
      <x:c r="J1452" s="809">
        <x:v>200</x:v>
      </x:c>
      <x:c r="K1452" s="1265" t="s">
        <x:v>7724</x:v>
      </x:c>
    </x:row>
    <x:row r="1453" spans="1:11">
      <x:c r="A1453" s="1302">
        <x:v>0.78333333333333333</x:v>
      </x:c>
      <x:c r="B1453" s="971">
        <x:v>100228</x:v>
      </x:c>
      <x:c r="C1453" s="972" t="s">
        <x:v>6314</x:v>
      </x:c>
      <x:c r="D1453" s="972" t="s">
        <x:v>7703</x:v>
      </x:c>
      <x:c r="E1453" s="972" t="s">
        <x:v>4903</x:v>
      </x:c>
      <x:c r="F1453" s="972" t="s">
        <x:v>2497</x:v>
      </x:c>
      <x:c r="G1453" s="1003" t="s">
        <x:v>7766</x:v>
      </x:c>
      <x:c r="H1453" s="1003" t="s">
        <x:v>7766</x:v>
      </x:c>
      <x:c r="I1453" s="469" t="s">
        <x:v>34</x:v>
      </x:c>
      <x:c r="J1453" s="809">
        <x:v>400</x:v>
      </x:c>
      <x:c r="K1453" s="1265" t="s">
        <x:v>434</x:v>
      </x:c>
    </x:row>
    <x:row r="1454" spans="1:11">
      <x:c r="A1454" s="1303">
        <x:v>0.78749999999999998</x:v>
      </x:c>
      <x:c r="B1454" s="969">
        <x:v>100229</x:v>
      </x:c>
      <x:c r="C1454" s="970" t="s">
        <x:v>5507</x:v>
      </x:c>
      <x:c r="D1454" s="970" t="s">
        <x:v>7703</x:v>
      </x:c>
      <x:c r="E1454" s="970" t="s">
        <x:v>4903</x:v>
      </x:c>
      <x:c r="F1454" s="970" t="s">
        <x:v>9958</x:v>
      </x:c>
      <x:c r="G1454" s="808" t="s">
        <x:v>169</x:v>
      </x:c>
      <x:c r="H1454" s="808" t="s">
        <x:v>11188</x:v>
      </x:c>
      <x:c r="I1454" s="469" t="s">
        <x:v>5014</x:v>
      </x:c>
      <x:c r="J1454" s="809">
        <x:v>180</x:v>
      </x:c>
      <x:c r="K1454" s="1265" t="s">
        <x:v>434</x:v>
      </x:c>
    </x:row>
    <x:row r="1455" spans="1:11">
      <x:c r="A1455" s="1302">
        <x:v>0.83125000000000004</x:v>
      </x:c>
      <x:c r="B1455" s="971">
        <x:v>100230</x:v>
      </x:c>
      <x:c r="C1455" s="972" t="s">
        <x:v>6314</x:v>
      </x:c>
      <x:c r="D1455" s="972" t="s">
        <x:v>7751</x:v>
      </x:c>
      <x:c r="E1455" s="972" t="s">
        <x:v>5987</x:v>
      </x:c>
      <x:c r="F1455" s="972" t="s">
        <x:v>12305</x:v>
      </x:c>
      <x:c r="G1455" s="1003" t="s">
        <x:v>7766</x:v>
      </x:c>
      <x:c r="H1455" s="1003" t="s">
        <x:v>7766</x:v>
      </x:c>
      <x:c r="I1455" s="469" t="s">
        <x:v>7747</x:v>
      </x:c>
      <x:c r="J1455" s="809">
        <x:v>150</x:v>
      </x:c>
      <x:c r="K1455" s="1265" t="s">
        <x:v>7724</x:v>
      </x:c>
    </x:row>
    <x:row r="1456" spans="1:11">
      <x:c r="A1456" s="1303">
        <x:v>0.84027777777777779</x:v>
      </x:c>
      <x:c r="B1456" s="969">
        <x:v>100231</x:v>
      </x:c>
      <x:c r="C1456" s="970" t="s">
        <x:v>6314</x:v>
      </x:c>
      <x:c r="D1456" s="970" t="s">
        <x:v>7729</x:v>
      </x:c>
      <x:c r="E1456" s="970" t="s">
        <x:v>433</x:v>
      </x:c>
      <x:c r="F1456" s="970" t="s">
        <x:v>941</x:v>
      </x:c>
      <x:c r="G1456" s="1003" t="s">
        <x:v>7766</x:v>
      </x:c>
      <x:c r="H1456" s="1003" t="s">
        <x:v>7766</x:v>
      </x:c>
      <x:c r="I1456" s="469" t="s">
        <x:v>7747</x:v>
      </x:c>
      <x:c r="J1456" s="809">
        <x:v>680</x:v>
      </x:c>
      <x:c r="K1456" s="1265" t="s">
        <x:v>7724</x:v>
      </x:c>
    </x:row>
    <x:row r="1457" spans="1:11">
      <x:c r="A1457" s="1302">
        <x:v>0.9194444444444444</x:v>
      </x:c>
      <x:c r="B1457" s="971">
        <x:v>100232</x:v>
      </x:c>
      <x:c r="C1457" s="972" t="s">
        <x:v>6314</x:v>
      </x:c>
      <x:c r="D1457" s="972" t="s">
        <x:v>7751</x:v>
      </x:c>
      <x:c r="E1457" s="972" t="s">
        <x:v>5987</x:v>
      </x:c>
      <x:c r="F1457" s="972" t="s">
        <x:v>9962</x:v>
      </x:c>
      <x:c r="G1457" s="1003" t="s">
        <x:v>7766</x:v>
      </x:c>
      <x:c r="H1457" s="1003" t="s">
        <x:v>7766</x:v>
      </x:c>
      <x:c r="I1457" s="469" t="s">
        <x:v>7747</x:v>
      </x:c>
      <x:c r="J1457" s="809">
        <x:v>160</x:v>
      </x:c>
      <x:c r="K1457" s="1265" t="s">
        <x:v>7724</x:v>
      </x:c>
    </x:row>
    <x:row r="1458" spans="1:11" ht="16.75">
      <x:c r="A1458" s="1304">
        <x:v>0.97916666666666663</x:v>
      </x:c>
      <x:c r="B1458" s="1073">
        <x:v>100233</x:v>
      </x:c>
      <x:c r="C1458" s="974" t="s">
        <x:v>6314</x:v>
      </x:c>
      <x:c r="D1458" s="974" t="s">
        <x:v>7752</x:v>
      </x:c>
      <x:c r="E1458" s="974" t="s">
        <x:v>5033</x:v>
      </x:c>
      <x:c r="F1458" s="974" t="s">
        <x:v>10518</x:v>
      </x:c>
      <x:c r="G1458" s="1063" t="s">
        <x:v>7766</x:v>
      </x:c>
      <x:c r="H1458" s="1063" t="s">
        <x:v>7766</x:v>
      </x:c>
      <x:c r="I1458" s="724" t="s">
        <x:v>7747</x:v>
      </x:c>
      <x:c r="J1458" s="819">
        <x:v>684</x:v>
      </x:c>
      <x:c r="K1458" s="1266" t="s">
        <x:v>434</x:v>
      </x:c>
    </x:row>
    <x:row r="1459" spans="1:11" ht="16.75">
      <x:c r="A1459" s="966" t="s">
        <x:v>10651</x:v>
      </x:c>
      <x:c r="B1459" s="967">
        <x:v>100234</x:v>
      </x:c>
      <x:c r="C1459" s="968" t="s">
        <x:v>6314</x:v>
      </x:c>
      <x:c r="D1459" s="968" t="s">
        <x:v>7752</x:v>
      </x:c>
      <x:c r="E1459" s="968" t="s">
        <x:v>5987</x:v>
      </x:c>
      <x:c r="F1459" s="968" t="s">
        <x:v>12437</x:v>
      </x:c>
      <x:c r="G1459" s="1066" t="s">
        <x:v>7766</x:v>
      </x:c>
      <x:c r="H1459" s="1066" t="s">
        <x:v>7766</x:v>
      </x:c>
      <x:c r="I1459" s="719" t="s">
        <x:v>7747</x:v>
      </x:c>
      <x:c r="J1459" s="805">
        <x:v>180</x:v>
      </x:c>
      <x:c r="K1459" s="1264" t="s">
        <x:v>7724</x:v>
      </x:c>
    </x:row>
    <x:row r="1460" spans="1:11">
      <x:c r="A1460" s="1303">
        <x:v>0.45347222222222222</x:v>
      </x:c>
      <x:c r="B1460" s="969">
        <x:v>100235</x:v>
      </x:c>
      <x:c r="C1460" s="970" t="s">
        <x:v>6314</x:v>
      </x:c>
      <x:c r="D1460" s="970" t="s">
        <x:v>7752</x:v>
      </x:c>
      <x:c r="E1460" s="970" t="s">
        <x:v>4903</x:v>
      </x:c>
      <x:c r="F1460" s="970" t="s">
        <x:v>12420</x:v>
      </x:c>
      <x:c r="G1460" s="808" t="s">
        <x:v>82</x:v>
      </x:c>
      <x:c r="H1460" s="808" t="s">
        <x:v>10788</x:v>
      </x:c>
      <x:c r="I1460" s="469" t="s">
        <x:v>7747</x:v>
      </x:c>
      <x:c r="J1460" s="809">
        <x:v>190</x:v>
      </x:c>
      <x:c r="K1460" s="1265" t="s">
        <x:v>7724</x:v>
      </x:c>
    </x:row>
    <x:row r="1461" spans="1:11">
      <x:c r="A1461" s="1302">
        <x:v>0.52083333333333337</x:v>
      </x:c>
      <x:c r="B1461" s="971">
        <x:v>100236</x:v>
      </x:c>
      <x:c r="C1461" s="972" t="s">
        <x:v>6314</x:v>
      </x:c>
      <x:c r="D1461" s="972" t="s">
        <x:v>7752</x:v>
      </x:c>
      <x:c r="E1461" s="972" t="s">
        <x:v>4903</x:v>
      </x:c>
      <x:c r="F1461" s="972" t="s">
        <x:v>12353</x:v>
      </x:c>
      <x:c r="G1461" s="1003" t="s">
        <x:v>7766</x:v>
      </x:c>
      <x:c r="H1461" s="1003" t="s">
        <x:v>7766</x:v>
      </x:c>
      <x:c r="I1461" s="469" t="s">
        <x:v>7747</x:v>
      </x:c>
      <x:c r="J1461" s="809">
        <x:v>450</x:v>
      </x:c>
      <x:c r="K1461" s="1265" t="s">
        <x:v>434</x:v>
      </x:c>
    </x:row>
    <x:row r="1462" spans="1:11">
      <x:c r="A1462" s="1303">
        <x:v>0.6381944444444444</x:v>
      </x:c>
      <x:c r="B1462" s="969">
        <x:v>100237</x:v>
      </x:c>
      <x:c r="C1462" s="970" t="s">
        <x:v>5507</x:v>
      </x:c>
      <x:c r="D1462" s="970" t="s">
        <x:v>7751</x:v>
      </x:c>
      <x:c r="E1462" s="970" t="s">
        <x:v>433</x:v>
      </x:c>
      <x:c r="F1462" s="970" t="s">
        <x:v>1408</x:v>
      </x:c>
      <x:c r="G1462" s="808" t="s">
        <x:v>7399</x:v>
      </x:c>
      <x:c r="H1462" s="808" t="s">
        <x:v>9696</x:v>
      </x:c>
      <x:c r="I1462" s="469" t="s">
        <x:v>7313</x:v>
      </x:c>
      <x:c r="J1462" s="809">
        <x:v>330</x:v>
      </x:c>
      <x:c r="K1462" s="1265" t="s">
        <x:v>7724</x:v>
      </x:c>
    </x:row>
    <x:row r="1463" spans="1:11">
      <x:c r="A1463" s="1302">
        <x:v>0.64027777777777772</x:v>
      </x:c>
      <x:c r="B1463" s="971">
        <x:v>100238</x:v>
      </x:c>
      <x:c r="C1463" s="972" t="s">
        <x:v>6314</x:v>
      </x:c>
      <x:c r="D1463" s="972" t="s">
        <x:v>7703</x:v>
      </x:c>
      <x:c r="E1463" s="972" t="s">
        <x:v>4903</x:v>
      </x:c>
      <x:c r="F1463" s="972" t="s">
        <x:v>9927</x:v>
      </x:c>
      <x:c r="G1463" s="1003" t="s">
        <x:v>7766</x:v>
      </x:c>
      <x:c r="H1463" s="1003" t="s">
        <x:v>7766</x:v>
      </x:c>
      <x:c r="I1463" s="469" t="s">
        <x:v>34</x:v>
      </x:c>
      <x:c r="J1463" s="809">
        <x:v>190</x:v>
      </x:c>
      <x:c r="K1463" s="1265" t="s">
        <x:v>7724</x:v>
      </x:c>
    </x:row>
    <x:row r="1464" spans="1:12">
      <x:c r="A1464" s="1303">
        <x:v>0.71388888888888891</x:v>
      </x:c>
      <x:c r="B1464" s="969">
        <x:v>100239</x:v>
      </x:c>
      <x:c r="C1464" s="970" t="s">
        <x:v>6314</x:v>
      </x:c>
      <x:c r="D1464" s="970" t="s">
        <x:v>7751</x:v>
      </x:c>
      <x:c r="E1464" s="970" t="s">
        <x:v>2935</x:v>
      </x:c>
      <x:c r="F1464" s="970" t="s">
        <x:v>7830</x:v>
      </x:c>
      <x:c r="G1464" s="808" t="s">
        <x:v>2872</x:v>
      </x:c>
      <x:c r="H1464" s="808" t="s">
        <x:v>11234</x:v>
      </x:c>
      <x:c r="I1464" s="469" t="s">
        <x:v>7313</x:v>
      </x:c>
      <x:c r="J1464" s="809">
        <x:v>150</x:v>
      </x:c>
      <x:c r="K1464" s="1265" t="s">
        <x:v>7724</x:v>
      </x:c>
      <x:c r="L1464" s="1343" t="s">
        <x:v>9600</x:v>
      </x:c>
    </x:row>
    <x:row r="1465" spans="1:11">
      <x:c r="A1465" s="1302">
        <x:v>0.73958333333333337</x:v>
      </x:c>
      <x:c r="B1465" s="971">
        <x:v>100240</x:v>
      </x:c>
      <x:c r="C1465" s="972" t="s">
        <x:v>6314</x:v>
      </x:c>
      <x:c r="D1465" s="972" t="s">
        <x:v>7729</x:v>
      </x:c>
      <x:c r="E1465" s="972" t="s">
        <x:v>5987</x:v>
      </x:c>
      <x:c r="F1465" s="972" t="s">
        <x:v>1225</x:v>
      </x:c>
      <x:c r="G1465" s="1003" t="s">
        <x:v>7766</x:v>
      </x:c>
      <x:c r="H1465" s="1003" t="s">
        <x:v>7766</x:v>
      </x:c>
      <x:c r="I1465" s="469" t="s">
        <x:v>7313</x:v>
      </x:c>
      <x:c r="J1465" s="809">
        <x:v>260</x:v>
      </x:c>
      <x:c r="K1465" s="1265" t="s">
        <x:v>7724</x:v>
      </x:c>
    </x:row>
    <x:row r="1466" spans="1:11">
      <x:c r="A1466" s="1303">
        <x:v>0.75486111111111109</x:v>
      </x:c>
      <x:c r="B1466" s="969">
        <x:v>100241</x:v>
      </x:c>
      <x:c r="C1466" s="970" t="s">
        <x:v>6314</x:v>
      </x:c>
      <x:c r="D1466" s="970" t="s">
        <x:v>7752</x:v>
      </x:c>
      <x:c r="E1466" s="970" t="s">
        <x:v>433</x:v>
      </x:c>
      <x:c r="F1466" s="970" t="s">
        <x:v>952</x:v>
      </x:c>
      <x:c r="G1466" s="1003" t="s">
        <x:v>7766</x:v>
      </x:c>
      <x:c r="H1466" s="1003" t="s">
        <x:v>7766</x:v>
      </x:c>
      <x:c r="I1466" s="469" t="s">
        <x:v>34</x:v>
      </x:c>
      <x:c r="J1466" s="809">
        <x:v>300</x:v>
      </x:c>
      <x:c r="K1466" s="1265" t="s">
        <x:v>7724</x:v>
      </x:c>
    </x:row>
    <x:row r="1467" spans="1:11">
      <x:c r="A1467" s="1302">
        <x:v>0.78472222222222221</x:v>
      </x:c>
      <x:c r="B1467" s="971">
        <x:v>100242</x:v>
      </x:c>
      <x:c r="C1467" s="972" t="s">
        <x:v>6314</x:v>
      </x:c>
      <x:c r="D1467" s="972" t="s">
        <x:v>7751</x:v>
      </x:c>
      <x:c r="E1467" s="972" t="s">
        <x:v>2935</x:v>
      </x:c>
      <x:c r="F1467" s="972" t="s">
        <x:v>12398</x:v>
      </x:c>
      <x:c r="G1467" s="808" t="s">
        <x:v>131</x:v>
      </x:c>
      <x:c r="H1467" s="808" t="s">
        <x:v>9248</x:v>
      </x:c>
      <x:c r="I1467" s="469" t="s">
        <x:v>7747</x:v>
      </x:c>
      <x:c r="J1467" s="809">
        <x:v>260</x:v>
      </x:c>
      <x:c r="K1467" s="1265" t="s">
        <x:v>7724</x:v>
      </x:c>
    </x:row>
    <x:row r="1468" spans="1:11">
      <x:c r="A1468" s="1303">
        <x:v>0.84375</x:v>
      </x:c>
      <x:c r="B1468" s="969">
        <x:v>100243</x:v>
      </x:c>
      <x:c r="C1468" s="970" t="s">
        <x:v>5507</x:v>
      </x:c>
      <x:c r="D1468" s="970" t="s">
        <x:v>7751</x:v>
      </x:c>
      <x:c r="E1468" s="970" t="s">
        <x:v>5987</x:v>
      </x:c>
      <x:c r="F1468" s="970" t="s">
        <x:v>5588</x:v>
      </x:c>
      <x:c r="G1468" s="808" t="s">
        <x:v>8024</x:v>
      </x:c>
      <x:c r="H1468" s="808" t="s">
        <x:v>10728</x:v>
      </x:c>
      <x:c r="I1468" s="469" t="s">
        <x:v>34</x:v>
      </x:c>
      <x:c r="J1468" s="809">
        <x:v>380</x:v>
      </x:c>
      <x:c r="K1468" s="1265" t="s">
        <x:v>7724</x:v>
      </x:c>
    </x:row>
    <x:row r="1469" spans="1:12">
      <x:c r="A1469" s="1302">
        <x:v>0.85069444444444442</x:v>
      </x:c>
      <x:c r="B1469" s="971">
        <x:v>100244</x:v>
      </x:c>
      <x:c r="C1469" s="972" t="s">
        <x:v>6314</x:v>
      </x:c>
      <x:c r="D1469" s="972" t="s">
        <x:v>7751</x:v>
      </x:c>
      <x:c r="E1469" s="972" t="s">
        <x:v>4903</x:v>
      </x:c>
      <x:c r="F1469" s="972" t="s">
        <x:v>9368</x:v>
      </x:c>
      <x:c r="G1469" s="808" t="s">
        <x:v>112</x:v>
      </x:c>
      <x:c r="H1469" s="808" t="s">
        <x:v>9493</x:v>
      </x:c>
      <x:c r="I1469" s="469" t="s">
        <x:v>7313</x:v>
      </x:c>
      <x:c r="J1469" s="809">
        <x:v>680</x:v>
      </x:c>
      <x:c r="K1469" s="1265" t="s">
        <x:v>7724</x:v>
      </x:c>
      <x:c r="L1469" s="1343" t="s">
        <x:v>9588</x:v>
      </x:c>
    </x:row>
    <x:row r="1470" spans="1:11">
      <x:c r="A1470" s="1303">
        <x:v>0.86111111111111116</x:v>
      </x:c>
      <x:c r="B1470" s="969">
        <x:v>100245</x:v>
      </x:c>
      <x:c r="C1470" s="970" t="s">
        <x:v>6314</x:v>
      </x:c>
      <x:c r="D1470" s="970" t="s">
        <x:v>7752</x:v>
      </x:c>
      <x:c r="E1470" s="970" t="s">
        <x:v>4903</x:v>
      </x:c>
      <x:c r="F1470" s="970" t="s">
        <x:v>4822</x:v>
      </x:c>
      <x:c r="G1470" s="808" t="s">
        <x:v>291</x:v>
      </x:c>
      <x:c r="H1470" s="808" t="s">
        <x:v>9272</x:v>
      </x:c>
      <x:c r="I1470" s="469" t="s">
        <x:v>7313</x:v>
      </x:c>
      <x:c r="J1470" s="809">
        <x:v>190</x:v>
      </x:c>
      <x:c r="K1470" s="1265" t="s">
        <x:v>7724</x:v>
      </x:c>
    </x:row>
    <x:row r="1471" spans="1:11">
      <x:c r="A1471" s="1302">
        <x:v>0.87083333333333335</x:v>
      </x:c>
      <x:c r="B1471" s="971">
        <x:v>100246</x:v>
      </x:c>
      <x:c r="C1471" s="972" t="s">
        <x:v>6314</x:v>
      </x:c>
      <x:c r="D1471" s="972" t="s">
        <x:v>7751</x:v>
      </x:c>
      <x:c r="E1471" s="972" t="s">
        <x:v>4903</x:v>
      </x:c>
      <x:c r="F1471" s="972" t="s">
        <x:v>11569</x:v>
      </x:c>
      <x:c r="G1471" s="808" t="s">
        <x:v>9523</x:v>
      </x:c>
      <x:c r="H1471" s="808" t="s">
        <x:v>9463</x:v>
      </x:c>
      <x:c r="I1471" s="469" t="s">
        <x:v>34</x:v>
      </x:c>
      <x:c r="J1471" s="809">
        <x:v>200</x:v>
      </x:c>
      <x:c r="K1471" s="1265" t="s">
        <x:v>7724</x:v>
      </x:c>
    </x:row>
    <x:row r="1472" spans="1:11">
      <x:c r="A1472" s="1303">
        <x:v>0.89930555555555558</x:v>
      </x:c>
      <x:c r="B1472" s="969">
        <x:v>100247</x:v>
      </x:c>
      <x:c r="C1472" s="970" t="s">
        <x:v>6314</x:v>
      </x:c>
      <x:c r="D1472" s="970" t="s">
        <x:v>7729</x:v>
      </x:c>
      <x:c r="E1472" s="970" t="s">
        <x:v>5987</x:v>
      </x:c>
      <x:c r="F1472" s="970" t="s">
        <x:v>10531</x:v>
      </x:c>
      <x:c r="G1472" s="1003" t="s">
        <x:v>7766</x:v>
      </x:c>
      <x:c r="H1472" s="1003" t="s">
        <x:v>7766</x:v>
      </x:c>
      <x:c r="I1472" s="469" t="s">
        <x:v>34</x:v>
      </x:c>
      <x:c r="J1472" s="809">
        <x:v>110</x:v>
      </x:c>
      <x:c r="K1472" s="1265" t="s">
        <x:v>7724</x:v>
      </x:c>
    </x:row>
    <x:row r="1473" spans="1:11" ht="16.75">
      <x:c r="A1473" s="1305">
        <x:v>0.90347222222222223</x:v>
      </x:c>
      <x:c r="B1473" s="1075">
        <x:v>100248</x:v>
      </x:c>
      <x:c r="C1473" s="987" t="s">
        <x:v>6314</x:v>
      </x:c>
      <x:c r="D1473" s="987" t="s">
        <x:v>7729</x:v>
      </x:c>
      <x:c r="E1473" s="987" t="s">
        <x:v>5987</x:v>
      </x:c>
      <x:c r="F1473" s="987" t="s">
        <x:v>2837</x:v>
      </x:c>
      <x:c r="G1473" s="1063" t="s">
        <x:v>7766</x:v>
      </x:c>
      <x:c r="H1473" s="1063" t="s">
        <x:v>7766</x:v>
      </x:c>
      <x:c r="I1473" s="724" t="s">
        <x:v>7313</x:v>
      </x:c>
      <x:c r="J1473" s="819">
        <x:v>330</x:v>
      </x:c>
      <x:c r="K1473" s="1266" t="s">
        <x:v>7724</x:v>
      </x:c>
    </x:row>
    <x:row r="1474" spans="1:11" ht="16.75">
      <x:c r="A1474" s="1068" t="s">
        <x:v>11909</x:v>
      </x:c>
      <x:c r="B1474" s="1069">
        <x:v>100249</x:v>
      </x:c>
      <x:c r="C1474" s="1070" t="s">
        <x:v>6314</x:v>
      </x:c>
      <x:c r="D1474" s="1070" t="s">
        <x:v>7752</x:v>
      </x:c>
      <x:c r="E1474" s="1070" t="s">
        <x:v>5987</x:v>
      </x:c>
      <x:c r="F1474" s="1070" t="s">
        <x:v>1637</x:v>
      </x:c>
      <x:c r="G1474" s="1066" t="s">
        <x:v>7766</x:v>
      </x:c>
      <x:c r="H1474" s="1066" t="s">
        <x:v>7766</x:v>
      </x:c>
      <x:c r="I1474" s="719" t="s">
        <x:v>34</x:v>
      </x:c>
      <x:c r="J1474" s="805">
        <x:v>330</x:v>
      </x:c>
      <x:c r="K1474" s="1264" t="s">
        <x:v>7724</x:v>
      </x:c>
    </x:row>
    <x:row r="1475" spans="1:11">
      <x:c r="A1475" s="1302">
        <x:v>0.59236111111111112</x:v>
      </x:c>
      <x:c r="B1475" s="971">
        <x:v>100250</x:v>
      </x:c>
      <x:c r="C1475" s="972" t="s">
        <x:v>6314</x:v>
      </x:c>
      <x:c r="D1475" s="972" t="s">
        <x:v>7751</x:v>
      </x:c>
      <x:c r="E1475" s="972" t="s">
        <x:v>2935</x:v>
      </x:c>
      <x:c r="F1475" s="972" t="s">
        <x:v>1632</x:v>
      </x:c>
      <x:c r="G1475" s="808" t="s">
        <x:v>8013</x:v>
      </x:c>
      <x:c r="H1475" s="808" t="s">
        <x:v>5999</x:v>
      </x:c>
      <x:c r="I1475" s="469" t="s">
        <x:v>34</x:v>
      </x:c>
      <x:c r="J1475" s="809">
        <x:v>333</x:v>
      </x:c>
      <x:c r="K1475" s="1265" t="s">
        <x:v>434</x:v>
      </x:c>
    </x:row>
    <x:row r="1476" spans="1:11">
      <x:c r="A1476" s="1303">
        <x:v>0.81527777777777777</x:v>
      </x:c>
      <x:c r="B1476" s="969">
        <x:v>100251</x:v>
      </x:c>
      <x:c r="C1476" s="970" t="s">
        <x:v>6314</x:v>
      </x:c>
      <x:c r="D1476" s="970" t="s">
        <x:v>7752</x:v>
      </x:c>
      <x:c r="E1476" s="970" t="s">
        <x:v>4903</x:v>
      </x:c>
      <x:c r="F1476" s="970" t="s">
        <x:v>12399</x:v>
      </x:c>
      <x:c r="G1476" s="1003" t="s">
        <x:v>7766</x:v>
      </x:c>
      <x:c r="H1476" s="1003" t="s">
        <x:v>7766</x:v>
      </x:c>
      <x:c r="I1476" s="469" t="s">
        <x:v>5014</x:v>
      </x:c>
      <x:c r="J1476" s="809">
        <x:v>240</x:v>
      </x:c>
      <x:c r="K1476" s="1265" t="s">
        <x:v>7724</x:v>
      </x:c>
    </x:row>
    <x:row r="1477" spans="1:11">
      <x:c r="A1477" s="1302">
        <x:v>0.87638888888888888</x:v>
      </x:c>
      <x:c r="B1477" s="971">
        <x:v>100252</x:v>
      </x:c>
      <x:c r="C1477" s="972" t="s">
        <x:v>6314</x:v>
      </x:c>
      <x:c r="D1477" s="972" t="s">
        <x:v>7729</x:v>
      </x:c>
      <x:c r="E1477" s="972" t="s">
        <x:v>2935</x:v>
      </x:c>
      <x:c r="F1477" s="972" t="s">
        <x:v>7797</x:v>
      </x:c>
      <x:c r="G1477" s="1003" t="s">
        <x:v>7766</x:v>
      </x:c>
      <x:c r="H1477" s="1003" t="s">
        <x:v>7766</x:v>
      </x:c>
      <x:c r="I1477" s="469" t="s">
        <x:v>7313</x:v>
      </x:c>
      <x:c r="J1477" s="809">
        <x:v>190</x:v>
      </x:c>
      <x:c r="K1477" s="1265" t="s">
        <x:v>7724</x:v>
      </x:c>
    </x:row>
    <x:row r="1478" spans="1:11" ht="16.75">
      <x:c r="A1478" s="1304">
        <x:v>0.97638888888888886</x:v>
      </x:c>
      <x:c r="B1478" s="1073">
        <x:v>100253</x:v>
      </x:c>
      <x:c r="C1478" s="974" t="s">
        <x:v>6314</x:v>
      </x:c>
      <x:c r="D1478" s="974" t="s">
        <x:v>7751</x:v>
      </x:c>
      <x:c r="E1478" s="974" t="s">
        <x:v>5033</x:v>
      </x:c>
      <x:c r="F1478" s="974" t="s">
        <x:v>10698</x:v>
      </x:c>
      <x:c r="G1478" s="1063" t="s">
        <x:v>7766</x:v>
      </x:c>
      <x:c r="H1478" s="1063" t="s">
        <x:v>7766</x:v>
      </x:c>
      <x:c r="I1478" s="724" t="s">
        <x:v>7747</x:v>
      </x:c>
      <x:c r="J1478" s="819">
        <x:v>150</x:v>
      </x:c>
      <x:c r="K1478" s="1266" t="s">
        <x:v>7724</x:v>
      </x:c>
    </x:row>
    <x:row r="1479" spans="1:11" ht="16.75">
      <x:c r="A1479" s="966" t="s">
        <x:v>10427</x:v>
      </x:c>
      <x:c r="B1479" s="967">
        <x:v>100254</x:v>
      </x:c>
      <x:c r="C1479" s="968" t="s">
        <x:v>6314</x:v>
      </x:c>
      <x:c r="D1479" s="968" t="s">
        <x:v>7729</x:v>
      </x:c>
      <x:c r="E1479" s="968" t="s">
        <x:v>433</x:v>
      </x:c>
      <x:c r="F1479" s="968" t="s">
        <x:v>970</x:v>
      </x:c>
      <x:c r="G1479" s="804" t="s">
        <x:v>282</x:v>
      </x:c>
      <x:c r="H1479" s="804" t="s">
        <x:v>9286</x:v>
      </x:c>
      <x:c r="I1479" s="719" t="s">
        <x:v>34</x:v>
      </x:c>
      <x:c r="J1479" s="805">
        <x:v>290</x:v>
      </x:c>
      <x:c r="K1479" s="1264" t="s">
        <x:v>7724</x:v>
      </x:c>
    </x:row>
    <x:row r="1480" spans="1:11" ht="16.75">
      <x:c r="A1480" s="1304">
        <x:v>0.74513888888888891</x:v>
      </x:c>
      <x:c r="B1480" s="1073">
        <x:v>100255</x:v>
      </x:c>
      <x:c r="C1480" s="974" t="s">
        <x:v>6314</x:v>
      </x:c>
      <x:c r="D1480" s="974" t="s">
        <x:v>7752</x:v>
      </x:c>
      <x:c r="E1480" s="974" t="s">
        <x:v>2935</x:v>
      </x:c>
      <x:c r="F1480" s="974" t="s">
        <x:v>11463</x:v>
      </x:c>
      <x:c r="G1480" s="1063" t="s">
        <x:v>7766</x:v>
      </x:c>
      <x:c r="H1480" s="1063" t="s">
        <x:v>7766</x:v>
      </x:c>
      <x:c r="I1480" s="724" t="s">
        <x:v>7313</x:v>
      </x:c>
      <x:c r="J1480" s="819">
        <x:v>240</x:v>
      </x:c>
      <x:c r="K1480" s="1266" t="s">
        <x:v>7724</x:v>
      </x:c>
    </x:row>
    <x:row r="1481" spans="1:11" ht="16.75">
      <x:c r="A1481" s="966" t="s">
        <x:v>732</x:v>
      </x:c>
      <x:c r="B1481" s="967">
        <x:v>100256</x:v>
      </x:c>
      <x:c r="C1481" s="968" t="s">
        <x:v>6314</x:v>
      </x:c>
      <x:c r="D1481" s="968" t="s">
        <x:v>7752</x:v>
      </x:c>
      <x:c r="E1481" s="968" t="s">
        <x:v>5987</x:v>
      </x:c>
      <x:c r="F1481" s="968" t="s">
        <x:v>1132</x:v>
      </x:c>
      <x:c r="G1481" s="1066" t="s">
        <x:v>7766</x:v>
      </x:c>
      <x:c r="H1481" s="1066" t="s">
        <x:v>7766</x:v>
      </x:c>
      <x:c r="I1481" s="719" t="s">
        <x:v>5014</x:v>
      </x:c>
      <x:c r="J1481" s="805">
        <x:v>290</x:v>
      </x:c>
      <x:c r="K1481" s="1264" t="s">
        <x:v>7724</x:v>
      </x:c>
    </x:row>
    <x:row r="1482" spans="1:11">
      <x:c r="A1482" s="1303">
        <x:v>0.66319444444444442</x:v>
      </x:c>
      <x:c r="B1482" s="969">
        <x:v>100257</x:v>
      </x:c>
      <x:c r="C1482" s="970" t="s">
        <x:v>6314</x:v>
      </x:c>
      <x:c r="D1482" s="970" t="s">
        <x:v>7751</x:v>
      </x:c>
      <x:c r="E1482" s="970" t="s">
        <x:v>5987</x:v>
      </x:c>
      <x:c r="F1482" s="970" t="s">
        <x:v>9932</x:v>
      </x:c>
      <x:c r="G1482" s="1003" t="s">
        <x:v>7766</x:v>
      </x:c>
      <x:c r="H1482" s="1003" t="s">
        <x:v>7766</x:v>
      </x:c>
      <x:c r="I1482" s="469" t="s">
        <x:v>7747</x:v>
      </x:c>
      <x:c r="J1482" s="809">
        <x:v>100</x:v>
      </x:c>
      <x:c r="K1482" s="1265" t="s">
        <x:v>7724</x:v>
      </x:c>
    </x:row>
    <x:row r="1483" spans="1:11">
      <x:c r="A1483" s="1302">
        <x:v>0.69027777777777777</x:v>
      </x:c>
      <x:c r="B1483" s="971">
        <x:v>100258</x:v>
      </x:c>
      <x:c r="C1483" s="972" t="s">
        <x:v>6314</x:v>
      </x:c>
      <x:c r="D1483" s="972" t="s">
        <x:v>7729</x:v>
      </x:c>
      <x:c r="E1483" s="972" t="s">
        <x:v>433</x:v>
      </x:c>
      <x:c r="F1483" s="972" t="s">
        <x:v>10490</x:v>
      </x:c>
      <x:c r="G1483" s="1003" t="s">
        <x:v>7766</x:v>
      </x:c>
      <x:c r="H1483" s="1003" t="s">
        <x:v>7766</x:v>
      </x:c>
      <x:c r="I1483" s="469" t="s">
        <x:v>7313</x:v>
      </x:c>
      <x:c r="J1483" s="809">
        <x:v>180</x:v>
      </x:c>
      <x:c r="K1483" s="1265" t="s">
        <x:v>7724</x:v>
      </x:c>
    </x:row>
    <x:row r="1484" spans="1:11">
      <x:c r="A1484" s="1303">
        <x:v>0.81874999999999998</x:v>
      </x:c>
      <x:c r="B1484" s="969">
        <x:v>100259</x:v>
      </x:c>
      <x:c r="C1484" s="970" t="s">
        <x:v>6314</x:v>
      </x:c>
      <x:c r="D1484" s="970" t="s">
        <x:v>7751</x:v>
      </x:c>
      <x:c r="E1484" s="970" t="s">
        <x:v>5987</x:v>
      </x:c>
      <x:c r="F1484" s="970" t="s">
        <x:v>9940</x:v>
      </x:c>
      <x:c r="G1484" s="1003" t="s">
        <x:v>7766</x:v>
      </x:c>
      <x:c r="H1484" s="1003" t="s">
        <x:v>7766</x:v>
      </x:c>
      <x:c r="I1484" s="469" t="s">
        <x:v>7747</x:v>
      </x:c>
      <x:c r="J1484" s="809">
        <x:v>220</x:v>
      </x:c>
      <x:c r="K1484" s="1265" t="s">
        <x:v>7724</x:v>
      </x:c>
    </x:row>
    <x:row r="1485" spans="1:11" ht="16.75">
      <x:c r="A1485" s="1305">
        <x:v>0.87916666666666665</x:v>
      </x:c>
      <x:c r="B1485" s="1075">
        <x:v>100260</x:v>
      </x:c>
      <x:c r="C1485" s="987" t="s">
        <x:v>6314</x:v>
      </x:c>
      <x:c r="D1485" s="987" t="s">
        <x:v>7752</x:v>
      </x:c>
      <x:c r="E1485" s="987" t="s">
        <x:v>5987</x:v>
      </x:c>
      <x:c r="F1485" s="987" t="s">
        <x:v>10471</x:v>
      </x:c>
      <x:c r="G1485" s="1063" t="s">
        <x:v>7766</x:v>
      </x:c>
      <x:c r="H1485" s="1063" t="s">
        <x:v>7766</x:v>
      </x:c>
      <x:c r="I1485" s="724" t="s">
        <x:v>7313</x:v>
      </x:c>
      <x:c r="J1485" s="819">
        <x:v>170</x:v>
      </x:c>
      <x:c r="K1485" s="1266" t="s">
        <x:v>7724</x:v>
      </x:c>
    </x:row>
    <x:row r="1486" spans="1:11" ht="16.75">
      <x:c r="A1486" s="1068" t="s">
        <x:v>11919</x:v>
      </x:c>
      <x:c r="B1486" s="1069">
        <x:v>100261</x:v>
      </x:c>
      <x:c r="C1486" s="1070" t="s">
        <x:v>6314</x:v>
      </x:c>
      <x:c r="D1486" s="1070" t="s">
        <x:v>7752</x:v>
      </x:c>
      <x:c r="E1486" s="1070" t="s">
        <x:v>5987</x:v>
      </x:c>
      <x:c r="F1486" s="1070" t="s">
        <x:v>12409</x:v>
      </x:c>
      <x:c r="G1486" s="1066" t="s">
        <x:v>7766</x:v>
      </x:c>
      <x:c r="H1486" s="1066" t="s">
        <x:v>7766</x:v>
      </x:c>
      <x:c r="I1486" s="719" t="s">
        <x:v>34</x:v>
      </x:c>
      <x:c r="J1486" s="805">
        <x:v>252</x:v>
      </x:c>
      <x:c r="K1486" s="1264" t="s">
        <x:v>434</x:v>
      </x:c>
    </x:row>
    <x:row r="1487" spans="1:11">
      <x:c r="A1487" s="1302">
        <x:v>0.53055555555555556</x:v>
      </x:c>
      <x:c r="B1487" s="971">
        <x:v>100262</x:v>
      </x:c>
      <x:c r="C1487" s="972" t="s">
        <x:v>6314</x:v>
      </x:c>
      <x:c r="D1487" s="972" t="s">
        <x:v>7752</x:v>
      </x:c>
      <x:c r="E1487" s="972" t="s">
        <x:v>5987</x:v>
      </x:c>
      <x:c r="F1487" s="972" t="s">
        <x:v>1392</x:v>
      </x:c>
      <x:c r="G1487" s="808" t="s">
        <x:v>11204</x:v>
      </x:c>
      <x:c r="H1487" s="808" t="s">
        <x:v>10742</x:v>
      </x:c>
      <x:c r="I1487" s="469" t="s">
        <x:v>34</x:v>
      </x:c>
      <x:c r="J1487" s="809">
        <x:v>140</x:v>
      </x:c>
      <x:c r="K1487" s="1265" t="s">
        <x:v>7724</x:v>
      </x:c>
    </x:row>
    <x:row r="1488" spans="1:11">
      <x:c r="A1488" s="1303">
        <x:v>0.82499999999999996</x:v>
      </x:c>
      <x:c r="B1488" s="969">
        <x:v>100263</x:v>
      </x:c>
      <x:c r="C1488" s="970" t="s">
        <x:v>6314</x:v>
      </x:c>
      <x:c r="D1488" s="970" t="s">
        <x:v>7729</x:v>
      </x:c>
      <x:c r="E1488" s="970" t="s">
        <x:v>5987</x:v>
      </x:c>
      <x:c r="F1488" s="970" t="s">
        <x:v>7793</x:v>
      </x:c>
      <x:c r="G1488" s="1003" t="s">
        <x:v>7766</x:v>
      </x:c>
      <x:c r="H1488" s="1003" t="s">
        <x:v>7766</x:v>
      </x:c>
      <x:c r="I1488" s="469" t="s">
        <x:v>7313</x:v>
      </x:c>
      <x:c r="J1488" s="809">
        <x:v>190</x:v>
      </x:c>
      <x:c r="K1488" s="1265" t="s">
        <x:v>7724</x:v>
      </x:c>
    </x:row>
    <x:row r="1489" spans="1:11" ht="16.75">
      <x:c r="A1489" s="1305">
        <x:v>0.82708333333333328</x:v>
      </x:c>
      <x:c r="B1489" s="1075">
        <x:v>100264</x:v>
      </x:c>
      <x:c r="C1489" s="987" t="s">
        <x:v>5507</x:v>
      </x:c>
      <x:c r="D1489" s="987" t="s">
        <x:v>7729</x:v>
      </x:c>
      <x:c r="E1489" s="987" t="s">
        <x:v>5987</x:v>
      </x:c>
      <x:c r="F1489" s="987" t="s">
        <x:v>4817</x:v>
      </x:c>
      <x:c r="G1489" s="1063" t="s">
        <x:v>7766</x:v>
      </x:c>
      <x:c r="H1489" s="1063" t="s">
        <x:v>7766</x:v>
      </x:c>
      <x:c r="I1489" s="724" t="s">
        <x:v>7313</x:v>
      </x:c>
      <x:c r="J1489" s="819">
        <x:v>160</x:v>
      </x:c>
      <x:c r="K1489" s="1266" t="s">
        <x:v>7724</x:v>
      </x:c>
    </x:row>
    <x:row r="1490" spans="1:11" s="64" customFormat="1" ht="16.75">
      <x:c r="A1490" s="966" t="s">
        <x:v>10435</x:v>
      </x:c>
      <x:c r="B1490" s="967">
        <x:v>100265</x:v>
      </x:c>
      <x:c r="C1490" s="968" t="s">
        <x:v>6314</x:v>
      </x:c>
      <x:c r="D1490" s="968" t="s">
        <x:v>7751</x:v>
      </x:c>
      <x:c r="E1490" s="968" t="s">
        <x:v>4903</x:v>
      </x:c>
      <x:c r="F1490" s="968" t="s">
        <x:v>2835</x:v>
      </x:c>
      <x:c r="G1490" s="1066" t="s">
        <x:v>7766</x:v>
      </x:c>
      <x:c r="H1490" s="1066" t="s">
        <x:v>7766</x:v>
      </x:c>
      <x:c r="I1490" s="719" t="s">
        <x:v>7313</x:v>
      </x:c>
      <x:c r="J1490" s="805">
        <x:v>150</x:v>
      </x:c>
      <x:c r="K1490" s="1264" t="s">
        <x:v>7724</x:v>
      </x:c>
    </x:row>
    <x:row r="1491" spans="1:11">
      <x:c r="A1491" s="1303">
        <x:v>0.625</x:v>
      </x:c>
      <x:c r="B1491" s="969">
        <x:v>100266</x:v>
      </x:c>
      <x:c r="C1491" s="970" t="s">
        <x:v>6314</x:v>
      </x:c>
      <x:c r="D1491" s="970" t="s">
        <x:v>7729</x:v>
      </x:c>
      <x:c r="E1491" s="970" t="s">
        <x:v>4903</x:v>
      </x:c>
      <x:c r="F1491" s="970" t="s">
        <x:v>10670</x:v>
      </x:c>
      <x:c r="G1491" s="1003" t="s">
        <x:v>7766</x:v>
      </x:c>
      <x:c r="H1491" s="1003" t="s">
        <x:v>7766</x:v>
      </x:c>
      <x:c r="I1491" s="469" t="s">
        <x:v>7747</x:v>
      </x:c>
      <x:c r="J1491" s="809">
        <x:v>150</x:v>
      </x:c>
      <x:c r="K1491" s="1265" t="s">
        <x:v>7724</x:v>
      </x:c>
    </x:row>
    <x:row r="1492" spans="1:11" s="64" customFormat="1">
      <x:c r="A1492" s="1303">
        <x:v>0.84791666666666665</x:v>
      </x:c>
      <x:c r="B1492" s="969">
        <x:v>100267</x:v>
      </x:c>
      <x:c r="C1492" s="970" t="s">
        <x:v>6314</x:v>
      </x:c>
      <x:c r="D1492" s="970" t="s">
        <x:v>7751</x:v>
      </x:c>
      <x:c r="E1492" s="970" t="s">
        <x:v>2935</x:v>
      </x:c>
      <x:c r="F1492" s="970" t="s">
        <x:v>947</x:v>
      </x:c>
      <x:c r="G1492" s="808" t="s">
        <x:v>8023</x:v>
      </x:c>
      <x:c r="H1492" s="808" t="s">
        <x:v>9509</x:v>
      </x:c>
      <x:c r="I1492" s="469" t="s">
        <x:v>7747</x:v>
      </x:c>
      <x:c r="J1492" s="809">
        <x:v>380</x:v>
      </x:c>
      <x:c r="K1492" s="1265" t="s">
        <x:v>7724</x:v>
      </x:c>
    </x:row>
    <x:row r="1493" spans="1:11" s="64" customFormat="1">
      <x:c r="A1493" s="1302">
        <x:v>0.87291666666666667</x:v>
      </x:c>
      <x:c r="B1493" s="971">
        <x:v>100268</x:v>
      </x:c>
      <x:c r="C1493" s="972" t="s">
        <x:v>6314</x:v>
      </x:c>
      <x:c r="D1493" s="972" t="s">
        <x:v>7751</x:v>
      </x:c>
      <x:c r="E1493" s="972" t="s">
        <x:v>2935</x:v>
      </x:c>
      <x:c r="F1493" s="972" t="s">
        <x:v>10499</x:v>
      </x:c>
      <x:c r="G1493" s="1003" t="s">
        <x:v>7766</x:v>
      </x:c>
      <x:c r="H1493" s="1003" t="s">
        <x:v>7766</x:v>
      </x:c>
      <x:c r="I1493" s="469" t="s">
        <x:v>7747</x:v>
      </x:c>
      <x:c r="J1493" s="809">
        <x:v>150</x:v>
      </x:c>
      <x:c r="K1493" s="1265" t="s">
        <x:v>7724</x:v>
      </x:c>
    </x:row>
    <x:row r="1494" spans="1:11" ht="16.75">
      <x:c r="A1494" s="1344">
        <x:v>0.97430555555555554</x:v>
      </x:c>
      <x:c r="B1494" s="819">
        <x:v>100269</x:v>
      </x:c>
      <x:c r="C1494" s="819"/>
      <x:c r="D1494" s="819"/>
      <x:c r="E1494" s="819"/>
      <x:c r="F1494" s="819"/>
      <x:c r="G1494" s="1063" t="s">
        <x:v>7766</x:v>
      </x:c>
      <x:c r="H1494" s="1063" t="s">
        <x:v>7766</x:v>
      </x:c>
      <x:c r="I1494" s="724" t="s">
        <x:v>7747</x:v>
      </x:c>
      <x:c r="J1494" s="819">
        <x:v>342</x:v>
      </x:c>
      <x:c r="K1494" s="1266" t="s">
        <x:v>434</x:v>
      </x:c>
    </x:row>
    <x:row r="1495" spans="1:11" ht="16.75">
      <x:c r="A1495" s="1068" t="s">
        <x:v>11830</x:v>
      </x:c>
      <x:c r="B1495" s="1069">
        <x:v>100270</x:v>
      </x:c>
      <x:c r="C1495" s="1070" t="s">
        <x:v>6314</x:v>
      </x:c>
      <x:c r="D1495" s="1070" t="s">
        <x:v>7703</x:v>
      </x:c>
      <x:c r="E1495" s="1070" t="s">
        <x:v>433</x:v>
      </x:c>
      <x:c r="F1495" s="1070" t="s">
        <x:v>10483</x:v>
      </x:c>
      <x:c r="G1495" s="1066" t="s">
        <x:v>7766</x:v>
      </x:c>
      <x:c r="H1495" s="1066" t="s">
        <x:v>7766</x:v>
      </x:c>
      <x:c r="I1495" s="719" t="s">
        <x:v>34</x:v>
      </x:c>
      <x:c r="J1495" s="805">
        <x:v>369</x:v>
      </x:c>
      <x:c r="K1495" s="1264" t="s">
        <x:v>434</x:v>
      </x:c>
    </x:row>
    <x:row r="1496" spans="1:11">
      <x:c r="A1496" s="1302">
        <x:v>0.67847222222222225</x:v>
      </x:c>
      <x:c r="B1496" s="971">
        <x:v>100271</x:v>
      </x:c>
      <x:c r="C1496" s="972" t="s">
        <x:v>6314</x:v>
      </x:c>
      <x:c r="D1496" s="972" t="s">
        <x:v>7729</x:v>
      </x:c>
      <x:c r="E1496" s="972" t="s">
        <x:v>4903</x:v>
      </x:c>
      <x:c r="F1496" s="972" t="s">
        <x:v>9604</x:v>
      </x:c>
      <x:c r="G1496" s="808" t="s">
        <x:v>7313</x:v>
      </x:c>
      <x:c r="H1496" s="808" t="s">
        <x:v>10759</x:v>
      </x:c>
      <x:c r="I1496" s="469" t="s">
        <x:v>5014</x:v>
      </x:c>
      <x:c r="J1496" s="809">
        <x:v>120</x:v>
      </x:c>
      <x:c r="K1496" s="1265" t="s">
        <x:v>7724</x:v>
      </x:c>
    </x:row>
    <x:row r="1497" spans="1:11" ht="16.75">
      <x:c r="A1497" s="1304">
        <x:v>0.71458333333333335</x:v>
      </x:c>
      <x:c r="B1497" s="1073">
        <x:v>100272</x:v>
      </x:c>
      <x:c r="C1497" s="974" t="s">
        <x:v>6314</x:v>
      </x:c>
      <x:c r="D1497" s="974" t="s">
        <x:v>7729</x:v>
      </x:c>
      <x:c r="E1497" s="974" t="s">
        <x:v>5987</x:v>
      </x:c>
      <x:c r="F1497" s="974" t="s">
        <x:v>1137</x:v>
      </x:c>
      <x:c r="G1497" s="1063" t="s">
        <x:v>7766</x:v>
      </x:c>
      <x:c r="H1497" s="1063" t="s">
        <x:v>7766</x:v>
      </x:c>
      <x:c r="I1497" s="724" t="s">
        <x:v>5014</x:v>
      </x:c>
      <x:c r="J1497" s="819">
        <x:v>260</x:v>
      </x:c>
      <x:c r="K1497" s="1266" t="s">
        <x:v>7724</x:v>
      </x:c>
    </x:row>
    <x:row r="1498" spans="1:11" ht="16.75">
      <x:c r="A1498" s="966" t="s">
        <x:v>10625</x:v>
      </x:c>
      <x:c r="B1498" s="967">
        <x:v>100273</x:v>
      </x:c>
      <x:c r="C1498" s="968" t="s">
        <x:v>6314</x:v>
      </x:c>
      <x:c r="D1498" s="968" t="s">
        <x:v>7729</x:v>
      </x:c>
      <x:c r="E1498" s="968" t="s">
        <x:v>2935</x:v>
      </x:c>
      <x:c r="F1498" s="968" t="s">
        <x:v>11309</x:v>
      </x:c>
      <x:c r="G1498" s="1066" t="s">
        <x:v>7766</x:v>
      </x:c>
      <x:c r="H1498" s="1066" t="s">
        <x:v>7766</x:v>
      </x:c>
      <x:c r="I1498" s="719" t="s">
        <x:v>7313</x:v>
      </x:c>
      <x:c r="J1498" s="805">
        <x:v>140</x:v>
      </x:c>
      <x:c r="K1498" s="1264" t="s">
        <x:v>7724</x:v>
      </x:c>
    </x:row>
    <x:row r="1499" spans="1:11">
      <x:c r="A1499" s="1303">
        <x:v>0.64861111111111114</x:v>
      </x:c>
      <x:c r="B1499" s="969">
        <x:v>100274</x:v>
      </x:c>
      <x:c r="C1499" s="970" t="s">
        <x:v>6314</x:v>
      </x:c>
      <x:c r="D1499" s="970" t="s">
        <x:v>7752</x:v>
      </x:c>
      <x:c r="E1499" s="970" t="s">
        <x:v>4903</x:v>
      </x:c>
      <x:c r="F1499" s="970" t="s">
        <x:v>12366</x:v>
      </x:c>
      <x:c r="G1499" s="808" t="s">
        <x:v>73</x:v>
      </x:c>
      <x:c r="H1499" s="808" t="s">
        <x:v>10838</x:v>
      </x:c>
      <x:c r="I1499" s="469" t="s">
        <x:v>7747</x:v>
      </x:c>
      <x:c r="J1499" s="809">
        <x:v>640</x:v>
      </x:c>
      <x:c r="K1499" s="1265" t="s">
        <x:v>7724</x:v>
      </x:c>
    </x:row>
    <x:row r="1500" spans="1:11">
      <x:c r="A1500" s="1302">
        <x:v>0.72083333333333333</x:v>
      </x:c>
      <x:c r="B1500" s="971">
        <x:v>100275</x:v>
      </x:c>
      <x:c r="C1500" s="972" t="s">
        <x:v>6314</x:v>
      </x:c>
      <x:c r="D1500" s="972" t="s">
        <x:v>7752</x:v>
      </x:c>
      <x:c r="E1500" s="972" t="s">
        <x:v>4903</x:v>
      </x:c>
      <x:c r="F1500" s="972" t="s">
        <x:v>11574</x:v>
      </x:c>
      <x:c r="G1500" s="808" t="s">
        <x:v>9640</x:v>
      </x:c>
      <x:c r="H1500" s="808" t="s">
        <x:v>10873</x:v>
      </x:c>
      <x:c r="I1500" s="469" t="s">
        <x:v>34</x:v>
      </x:c>
      <x:c r="J1500" s="809">
        <x:v>190</x:v>
      </x:c>
      <x:c r="K1500" s="1265" t="s">
        <x:v>7724</x:v>
      </x:c>
    </x:row>
    <x:row r="1501" spans="1:12">
      <x:c r="A1501" s="1303">
        <x:v>0.73958333333333337</x:v>
      </x:c>
      <x:c r="B1501" s="969">
        <x:v>100276</x:v>
      </x:c>
      <x:c r="C1501" s="970" t="s">
        <x:v>5507</x:v>
      </x:c>
      <x:c r="D1501" s="970" t="s">
        <x:v>7751</x:v>
      </x:c>
      <x:c r="E1501" s="970" t="s">
        <x:v>2935</x:v>
      </x:c>
      <x:c r="F1501" s="970" t="s">
        <x:v>938</x:v>
      </x:c>
      <x:c r="G1501" s="808" t="s">
        <x:v>7361</x:v>
      </x:c>
      <x:c r="H1501" s="808" t="s">
        <x:v>2092</x:v>
      </x:c>
      <x:c r="I1501" s="469" t="s">
        <x:v>5014</x:v>
      </x:c>
      <x:c r="J1501" s="809">
        <x:v>170</x:v>
      </x:c>
      <x:c r="K1501" s="1265" t="s">
        <x:v>434</x:v>
      </x:c>
      <x:c r="L1501" s="1345" t="s">
        <x:v>7901</x:v>
      </x:c>
    </x:row>
    <x:row r="1502" spans="1:11" ht="16.75">
      <x:c r="A1502" s="1305">
        <x:v>0.75416666666666665</x:v>
      </x:c>
      <x:c r="B1502" s="1075">
        <x:v>100277</x:v>
      </x:c>
      <x:c r="C1502" s="987" t="s">
        <x:v>6314</x:v>
      </x:c>
      <x:c r="D1502" s="987" t="s">
        <x:v>7752</x:v>
      </x:c>
      <x:c r="E1502" s="987" t="s">
        <x:v>4903</x:v>
      </x:c>
      <x:c r="F1502" s="987" t="s">
        <x:v>11504</x:v>
      </x:c>
      <x:c r="G1502" s="818" t="s">
        <x:v>279</x:v>
      </x:c>
      <x:c r="H1502" s="818" t="s">
        <x:v>9205</x:v>
      </x:c>
      <x:c r="I1502" s="724" t="s">
        <x:v>34</x:v>
      </x:c>
      <x:c r="J1502" s="819">
        <x:v>150</x:v>
      </x:c>
      <x:c r="K1502" s="1266" t="s">
        <x:v>7724</x:v>
      </x:c>
    </x:row>
    <x:row r="1503" spans="1:11" ht="16.75">
      <x:c r="A1503" s="1068" t="s">
        <x:v>11853</x:v>
      </x:c>
      <x:c r="B1503" s="1069">
        <x:v>100278</x:v>
      </x:c>
      <x:c r="C1503" s="1070" t="s">
        <x:v>6314</x:v>
      </x:c>
      <x:c r="D1503" s="1070" t="s">
        <x:v>7729</x:v>
      </x:c>
      <x:c r="E1503" s="1070" t="s">
        <x:v>2935</x:v>
      </x:c>
      <x:c r="F1503" s="1070" t="s">
        <x:v>11584</x:v>
      </x:c>
      <x:c r="G1503" s="1066" t="s">
        <x:v>7766</x:v>
      </x:c>
      <x:c r="H1503" s="1066" t="s">
        <x:v>7766</x:v>
      </x:c>
      <x:c r="I1503" s="719" t="s">
        <x:v>7313</x:v>
      </x:c>
      <x:c r="J1503" s="805">
        <x:v>130</x:v>
      </x:c>
      <x:c r="K1503" s="1264" t="s">
        <x:v>7724</x:v>
      </x:c>
    </x:row>
    <x:row r="1504" spans="1:11">
      <x:c r="A1504" s="1302">
        <x:v>0.51111111111111107</x:v>
      </x:c>
      <x:c r="B1504" s="971">
        <x:v>100279</x:v>
      </x:c>
      <x:c r="C1504" s="972" t="s">
        <x:v>5507</x:v>
      </x:c>
      <x:c r="D1504" s="972" t="s">
        <x:v>7729</x:v>
      </x:c>
      <x:c r="E1504" s="972" t="s">
        <x:v>2935</x:v>
      </x:c>
      <x:c r="F1504" s="972" t="s">
        <x:v>11291</x:v>
      </x:c>
      <x:c r="G1504" s="1003" t="s">
        <x:v>7766</x:v>
      </x:c>
      <x:c r="H1504" s="1003" t="s">
        <x:v>7766</x:v>
      </x:c>
      <x:c r="I1504" s="469" t="s">
        <x:v>7313</x:v>
      </x:c>
      <x:c r="J1504" s="809">
        <x:v>160</x:v>
      </x:c>
      <x:c r="K1504" s="1265" t="s">
        <x:v>7724</x:v>
      </x:c>
    </x:row>
    <x:row r="1505" spans="1:11">
      <x:c r="A1505" s="1303">
        <x:v>0.68888888888888888</x:v>
      </x:c>
      <x:c r="B1505" s="969">
        <x:v>100280</x:v>
      </x:c>
      <x:c r="C1505" s="970" t="s">
        <x:v>6314</x:v>
      </x:c>
      <x:c r="D1505" s="970" t="s">
        <x:v>7751</x:v>
      </x:c>
      <x:c r="E1505" s="970" t="s">
        <x:v>433</x:v>
      </x:c>
      <x:c r="F1505" s="970" t="s">
        <x:v>12364</x:v>
      </x:c>
      <x:c r="G1505" s="808" t="s">
        <x:v>168</x:v>
      </x:c>
      <x:c r="H1505" s="808" t="s">
        <x:v>9739</x:v>
      </x:c>
      <x:c r="I1505" s="469" t="s">
        <x:v>7747</x:v>
      </x:c>
      <x:c r="J1505" s="809">
        <x:v>230</x:v>
      </x:c>
      <x:c r="K1505" s="1265" t="s">
        <x:v>7724</x:v>
      </x:c>
    </x:row>
    <x:row r="1506" spans="1:12">
      <x:c r="A1506" s="1302">
        <x:v>0.88888888888888884</x:v>
      </x:c>
      <x:c r="B1506" s="971">
        <x:v>100281</x:v>
      </x:c>
      <x:c r="C1506" s="972" t="s">
        <x:v>6314</x:v>
      </x:c>
      <x:c r="D1506" s="972" t="s">
        <x:v>7729</x:v>
      </x:c>
      <x:c r="E1506" s="972" t="s">
        <x:v>4903</x:v>
      </x:c>
      <x:c r="F1506" s="972" t="s">
        <x:v>11293</x:v>
      </x:c>
      <x:c r="G1506" s="808" t="s">
        <x:v>51</x:v>
      </x:c>
      <x:c r="H1506" s="808" t="s">
        <x:v>10857</x:v>
      </x:c>
      <x:c r="I1506" s="469" t="s">
        <x:v>7313</x:v>
      </x:c>
      <x:c r="J1506" s="809">
        <x:v>200</x:v>
      </x:c>
      <x:c r="K1506" s="1265" t="s">
        <x:v>7724</x:v>
      </x:c>
      <x:c r="L1506" s="1345" t="s">
        <x:v>717</x:v>
      </x:c>
    </x:row>
    <x:row r="1507" spans="1:11">
      <x:c r="A1507" s="1303">
        <x:v>0.8930555555555556</x:v>
      </x:c>
      <x:c r="B1507" s="969">
        <x:v>100282</x:v>
      </x:c>
      <x:c r="C1507" s="970" t="s">
        <x:v>6314</x:v>
      </x:c>
      <x:c r="D1507" s="970" t="s">
        <x:v>7729</x:v>
      </x:c>
      <x:c r="E1507" s="970" t="s">
        <x:v>4903</x:v>
      </x:c>
      <x:c r="F1507" s="970" t="s">
        <x:v>11302</x:v>
      </x:c>
      <x:c r="G1507" s="808" t="s">
        <x:v>7154</x:v>
      </x:c>
      <x:c r="H1507" s="808" t="s">
        <x:v>10908</x:v>
      </x:c>
      <x:c r="I1507" s="469" t="s">
        <x:v>34</x:v>
      </x:c>
      <x:c r="J1507" s="809">
        <x:v>180</x:v>
      </x:c>
      <x:c r="K1507" s="1265" t="s">
        <x:v>7724</x:v>
      </x:c>
    </x:row>
    <x:row r="1508" spans="1:11">
      <x:c r="A1508" s="1302">
        <x:v>0.8979166666666667</x:v>
      </x:c>
      <x:c r="B1508" s="971">
        <x:v>100283</x:v>
      </x:c>
      <x:c r="C1508" s="972" t="s">
        <x:v>5507</x:v>
      </x:c>
      <x:c r="D1508" s="972" t="s">
        <x:v>7729</x:v>
      </x:c>
      <x:c r="E1508" s="972" t="s">
        <x:v>4903</x:v>
      </x:c>
      <x:c r="F1508" s="972" t="s">
        <x:v>10466</x:v>
      </x:c>
      <x:c r="G1508" s="808" t="s">
        <x:v>7154</x:v>
      </x:c>
      <x:c r="H1508" s="808" t="s">
        <x:v>10908</x:v>
      </x:c>
      <x:c r="I1508" s="469" t="s">
        <x:v>34</x:v>
      </x:c>
      <x:c r="J1508" s="809">
        <x:v>300</x:v>
      </x:c>
      <x:c r="K1508" s="1265" t="s">
        <x:v>434</x:v>
      </x:c>
    </x:row>
    <x:row r="1509" spans="1:11">
      <x:c r="A1509" s="1303">
        <x:v>0.93958333333333333</x:v>
      </x:c>
      <x:c r="B1509" s="969">
        <x:v>100284</x:v>
      </x:c>
      <x:c r="C1509" s="970" t="s">
        <x:v>6314</x:v>
      </x:c>
      <x:c r="D1509" s="970" t="s">
        <x:v>7752</x:v>
      </x:c>
      <x:c r="E1509" s="970" t="s">
        <x:v>4903</x:v>
      </x:c>
      <x:c r="F1509" s="970" t="s">
        <x:v>1579</x:v>
      </x:c>
      <x:c r="G1509" s="1003" t="s">
        <x:v>7766</x:v>
      </x:c>
      <x:c r="H1509" s="1003" t="s">
        <x:v>7766</x:v>
      </x:c>
      <x:c r="I1509" s="469" t="s">
        <x:v>7747</x:v>
      </x:c>
      <x:c r="J1509" s="809">
        <x:v>270</x:v>
      </x:c>
      <x:c r="K1509" s="1265" t="s">
        <x:v>434</x:v>
      </x:c>
    </x:row>
    <x:row r="1510" spans="1:11" ht="16.75">
      <x:c r="A1510" s="1305">
        <x:v>0.94097222222222221</x:v>
      </x:c>
      <x:c r="B1510" s="1075">
        <x:v>100285</x:v>
      </x:c>
      <x:c r="C1510" s="987" t="s">
        <x:v>6314</x:v>
      </x:c>
      <x:c r="D1510" s="987" t="s">
        <x:v>7729</x:v>
      </x:c>
      <x:c r="E1510" s="987" t="s">
        <x:v>5987</x:v>
      </x:c>
      <x:c r="F1510" s="987" t="s">
        <x:v>9931</x:v>
      </x:c>
      <x:c r="G1510" s="1063" t="s">
        <x:v>7766</x:v>
      </x:c>
      <x:c r="H1510" s="1063" t="s">
        <x:v>7766</x:v>
      </x:c>
      <x:c r="I1510" s="724" t="s">
        <x:v>5014</x:v>
      </x:c>
      <x:c r="J1510" s="819">
        <x:v>150</x:v>
      </x:c>
      <x:c r="K1510" s="1266" t="s">
        <x:v>7724</x:v>
      </x:c>
    </x:row>
    <x:row r="1511" spans="1:11" ht="16.75">
      <x:c r="A1511" s="1068" t="s">
        <x:v>11818</x:v>
      </x:c>
      <x:c r="B1511" s="1069">
        <x:v>100286</x:v>
      </x:c>
      <x:c r="C1511" s="1070" t="s">
        <x:v>6314</x:v>
      </x:c>
      <x:c r="D1511" s="1070" t="s">
        <x:v>7703</x:v>
      </x:c>
      <x:c r="E1511" s="1070" t="s">
        <x:v>5987</x:v>
      </x:c>
      <x:c r="F1511" s="1070" t="s">
        <x:v>9960</x:v>
      </x:c>
      <x:c r="G1511" s="1066" t="s">
        <x:v>7766</x:v>
      </x:c>
      <x:c r="H1511" s="1066" t="s">
        <x:v>7766</x:v>
      </x:c>
      <x:c r="I1511" s="719" t="s">
        <x:v>34</x:v>
      </x:c>
      <x:c r="J1511" s="805">
        <x:v>150</x:v>
      </x:c>
      <x:c r="K1511" s="1264" t="s">
        <x:v>434</x:v>
      </x:c>
    </x:row>
    <x:row r="1512" spans="1:11">
      <x:c r="A1512" s="1302">
        <x:v>0.6333333333333333</x:v>
      </x:c>
      <x:c r="B1512" s="971">
        <x:v>100287</x:v>
      </x:c>
      <x:c r="C1512" s="972" t="s">
        <x:v>6314</x:v>
      </x:c>
      <x:c r="D1512" s="972" t="s">
        <x:v>7703</x:v>
      </x:c>
      <x:c r="E1512" s="972" t="s">
        <x:v>4903</x:v>
      </x:c>
      <x:c r="F1512" s="972" t="s">
        <x:v>12338</x:v>
      </x:c>
      <x:c r="G1512" s="1003" t="s">
        <x:v>7766</x:v>
      </x:c>
      <x:c r="H1512" s="1003" t="s">
        <x:v>7766</x:v>
      </x:c>
      <x:c r="I1512" s="469" t="s">
        <x:v>34</x:v>
      </x:c>
      <x:c r="J1512" s="809">
        <x:v>170</x:v>
      </x:c>
      <x:c r="K1512" s="1265" t="s">
        <x:v>434</x:v>
      </x:c>
    </x:row>
    <x:row r="1513" spans="1:11">
      <x:c r="A1513" s="1303">
        <x:v>0.68888888888888888</x:v>
      </x:c>
      <x:c r="B1513" s="969">
        <x:v>100288</x:v>
      </x:c>
      <x:c r="C1513" s="970" t="s">
        <x:v>6314</x:v>
      </x:c>
      <x:c r="D1513" s="970" t="s">
        <x:v>7752</x:v>
      </x:c>
      <x:c r="E1513" s="970" t="s">
        <x:v>5987</x:v>
      </x:c>
      <x:c r="F1513" s="970" t="s">
        <x:v>10706</x:v>
      </x:c>
      <x:c r="G1513" s="808" t="s">
        <x:v>149</x:v>
      </x:c>
      <x:c r="H1513" s="808" t="s">
        <x:v>9569</x:v>
      </x:c>
      <x:c r="I1513" s="469" t="s">
        <x:v>34</x:v>
      </x:c>
      <x:c r="J1513" s="809">
        <x:v>170</x:v>
      </x:c>
      <x:c r="K1513" s="1265" t="s">
        <x:v>7724</x:v>
      </x:c>
    </x:row>
    <x:row r="1514" spans="1:11">
      <x:c r="A1514" s="1302">
        <x:v>0.74097222222222225</x:v>
      </x:c>
      <x:c r="B1514" s="971">
        <x:v>100289</x:v>
      </x:c>
      <x:c r="C1514" s="972" t="s">
        <x:v>6314</x:v>
      </x:c>
      <x:c r="D1514" s="972" t="s">
        <x:v>7751</x:v>
      </x:c>
      <x:c r="E1514" s="972" t="s">
        <x:v>5033</x:v>
      </x:c>
      <x:c r="F1514" s="972" t="s">
        <x:v>9913</x:v>
      </x:c>
      <x:c r="G1514" s="1003" t="s">
        <x:v>7766</x:v>
      </x:c>
      <x:c r="H1514" s="1003" t="s">
        <x:v>7766</x:v>
      </x:c>
      <x:c r="I1514" s="469" t="s">
        <x:v>7747</x:v>
      </x:c>
      <x:c r="J1514" s="809">
        <x:v>230</x:v>
      </x:c>
      <x:c r="K1514" s="1265" t="s">
        <x:v>7724</x:v>
      </x:c>
    </x:row>
    <x:row r="1515" spans="1:11">
      <x:c r="A1515" s="1303">
        <x:v>0.78819444444444442</x:v>
      </x:c>
      <x:c r="B1515" s="969">
        <x:v>100290</x:v>
      </x:c>
      <x:c r="C1515" s="970" t="s">
        <x:v>5507</x:v>
      </x:c>
      <x:c r="D1515" s="970" t="s">
        <x:v>7752</x:v>
      </x:c>
      <x:c r="E1515" s="970" t="s">
        <x:v>5987</x:v>
      </x:c>
      <x:c r="F1515" s="970" t="s">
        <x:v>3493</x:v>
      </x:c>
      <x:c r="G1515" s="1003" t="s">
        <x:v>7766</x:v>
      </x:c>
      <x:c r="H1515" s="1003" t="s">
        <x:v>7766</x:v>
      </x:c>
      <x:c r="I1515" s="469" t="s">
        <x:v>7313</x:v>
      </x:c>
      <x:c r="J1515" s="809">
        <x:v>729</x:v>
      </x:c>
      <x:c r="K1515" s="1265" t="s">
        <x:v>434</x:v>
      </x:c>
    </x:row>
    <x:row r="1516" spans="1:11">
      <x:c r="A1516" s="1302">
        <x:v>0.87777777777777777</x:v>
      </x:c>
      <x:c r="B1516" s="971">
        <x:v>100291</x:v>
      </x:c>
      <x:c r="C1516" s="972" t="s">
        <x:v>5507</x:v>
      </x:c>
      <x:c r="D1516" s="972" t="s">
        <x:v>7729</x:v>
      </x:c>
      <x:c r="E1516" s="972" t="s">
        <x:v>4903</x:v>
      </x:c>
      <x:c r="F1516" s="972" t="s">
        <x:v>747</x:v>
      </x:c>
      <x:c r="G1516" s="1003" t="s">
        <x:v>7766</x:v>
      </x:c>
      <x:c r="H1516" s="1003" t="s">
        <x:v>7766</x:v>
      </x:c>
      <x:c r="I1516" s="469" t="s">
        <x:v>34</x:v>
      </x:c>
      <x:c r="J1516" s="809">
        <x:v>10</x:v>
      </x:c>
      <x:c r="K1516" s="1265" t="s">
        <x:v>7766</x:v>
      </x:c>
    </x:row>
    <x:row r="1517" spans="1:11">
      <x:c r="A1517" s="1303">
        <x:v>0.94444444444444442</x:v>
      </x:c>
      <x:c r="B1517" s="969">
        <x:v>100293</x:v>
      </x:c>
      <x:c r="C1517" s="970" t="s">
        <x:v>6314</x:v>
      </x:c>
      <x:c r="D1517" s="970" t="s">
        <x:v>7751</x:v>
      </x:c>
      <x:c r="E1517" s="970" t="s">
        <x:v>5033</x:v>
      </x:c>
      <x:c r="F1517" s="970" t="s">
        <x:v>10537</x:v>
      </x:c>
      <x:c r="G1517" s="808" t="s">
        <x:v>7731</x:v>
      </x:c>
      <x:c r="H1517" s="808" t="s">
        <x:v>9466</x:v>
      </x:c>
      <x:c r="I1517" s="469" t="s">
        <x:v>34</x:v>
      </x:c>
      <x:c r="J1517" s="809">
        <x:v>260</x:v>
      </x:c>
      <x:c r="K1517" s="1265" t="s">
        <x:v>7724</x:v>
      </x:c>
    </x:row>
    <x:row r="1518" spans="1:11">
      <x:c r="A1518" s="1302">
        <x:v>0.94652777777777775</x:v>
      </x:c>
      <x:c r="B1518" s="971">
        <x:v>100293</x:v>
      </x:c>
      <x:c r="C1518" s="972" t="s">
        <x:v>6314</x:v>
      </x:c>
      <x:c r="D1518" s="972" t="s">
        <x:v>7752</x:v>
      </x:c>
      <x:c r="E1518" s="972" t="s">
        <x:v>2935</x:v>
      </x:c>
      <x:c r="F1518" s="972" t="s">
        <x:v>526</x:v>
      </x:c>
      <x:c r="G1518" s="808" t="s">
        <x:v>7188</x:v>
      </x:c>
      <x:c r="H1518" s="808" t="s">
        <x:v>9275</x:v>
      </x:c>
      <x:c r="I1518" s="469" t="s">
        <x:v>7747</x:v>
      </x:c>
      <x:c r="J1518" s="809">
        <x:v>400</x:v>
      </x:c>
      <x:c r="K1518" s="1265" t="s">
        <x:v>434</x:v>
      </x:c>
    </x:row>
    <x:row r="1519" spans="1:11" ht="16.75">
      <x:c r="A1519" s="1304">
        <x:v>0.96527777777777779</x:v>
      </x:c>
      <x:c r="B1519" s="1073">
        <x:v>100294</x:v>
      </x:c>
      <x:c r="C1519" s="974" t="s">
        <x:v>6314</x:v>
      </x:c>
      <x:c r="D1519" s="974" t="s">
        <x:v>7751</x:v>
      </x:c>
      <x:c r="E1519" s="974" t="s">
        <x:v>5987</x:v>
      </x:c>
      <x:c r="F1519" s="974" t="s">
        <x:v>1595</x:v>
      </x:c>
      <x:c r="G1519" s="818" t="s">
        <x:v>172</x:v>
      </x:c>
      <x:c r="H1519" s="818" t="s">
        <x:v>9461</x:v>
      </x:c>
      <x:c r="I1519" s="724" t="s">
        <x:v>5014</x:v>
      </x:c>
      <x:c r="J1519" s="819">
        <x:v>190</x:v>
      </x:c>
      <x:c r="K1519" s="1266" t="s">
        <x:v>434</x:v>
      </x:c>
    </x:row>
    <x:row r="1520" spans="1:11" ht="16.75">
      <x:c r="A1520" s="966" t="s">
        <x:v>10558</x:v>
      </x:c>
      <x:c r="B1520" s="967">
        <x:v>100295</x:v>
      </x:c>
      <x:c r="C1520" s="968" t="s">
        <x:v>6314</x:v>
      </x:c>
      <x:c r="D1520" s="968" t="s">
        <x:v>7729</x:v>
      </x:c>
      <x:c r="E1520" s="968" t="s">
        <x:v>5987</x:v>
      </x:c>
      <x:c r="F1520" s="968" t="s">
        <x:v>12316</x:v>
      </x:c>
      <x:c r="G1520" s="804" t="s">
        <x:v>138</x:v>
      </x:c>
      <x:c r="H1520" s="804" t="s">
        <x:v>9564</x:v>
      </x:c>
      <x:c r="I1520" s="719" t="s">
        <x:v>7747</x:v>
      </x:c>
      <x:c r="J1520" s="805">
        <x:v>100</x:v>
      </x:c>
      <x:c r="K1520" s="1264" t="s">
        <x:v>7724</x:v>
      </x:c>
    </x:row>
    <x:row r="1521" spans="1:11">
      <x:c r="A1521" s="1303">
        <x:v>0.68125000000000002</x:v>
      </x:c>
      <x:c r="B1521" s="969">
        <x:v>100296</x:v>
      </x:c>
      <x:c r="C1521" s="970" t="s">
        <x:v>6314</x:v>
      </x:c>
      <x:c r="D1521" s="970" t="s">
        <x:v>7752</x:v>
      </x:c>
      <x:c r="E1521" s="970" t="s">
        <x:v>433</x:v>
      </x:c>
      <x:c r="F1521" s="970" t="s">
        <x:v>381</x:v>
      </x:c>
      <x:c r="G1521" s="808" t="s">
        <x:v>317</x:v>
      </x:c>
      <x:c r="H1521" s="808" t="s">
        <x:v>11203</x:v>
      </x:c>
      <x:c r="I1521" s="469" t="s">
        <x:v>34</x:v>
      </x:c>
      <x:c r="J1521" s="809">
        <x:v>290</x:v>
      </x:c>
      <x:c r="K1521" s="1265" t="s">
        <x:v>7724</x:v>
      </x:c>
    </x:row>
    <x:row r="1522" spans="1:11">
      <x:c r="A1522" s="1302">
        <x:v>0.88402777777777775</x:v>
      </x:c>
      <x:c r="B1522" s="971">
        <x:v>100297</x:v>
      </x:c>
      <x:c r="C1522" s="972" t="s">
        <x:v>6314</x:v>
      </x:c>
      <x:c r="D1522" s="972" t="s">
        <x:v>7751</x:v>
      </x:c>
      <x:c r="E1522" s="972" t="s">
        <x:v>2935</x:v>
      </x:c>
      <x:c r="F1522" s="972" t="s">
        <x:v>10582</x:v>
      </x:c>
      <x:c r="G1522" s="1003" t="s">
        <x:v>7766</x:v>
      </x:c>
      <x:c r="H1522" s="1003" t="s">
        <x:v>7766</x:v>
      </x:c>
      <x:c r="I1522" s="469" t="s">
        <x:v>7313</x:v>
      </x:c>
      <x:c r="J1522" s="809">
        <x:v>190</x:v>
      </x:c>
      <x:c r="K1522" s="1265" t="s">
        <x:v>7724</x:v>
      </x:c>
    </x:row>
    <x:row r="1523" spans="1:11">
      <x:c r="A1523" s="1303">
        <x:v>0.93263888888888891</x:v>
      </x:c>
      <x:c r="B1523" s="969">
        <x:v>100298</x:v>
      </x:c>
      <x:c r="C1523" s="970" t="s">
        <x:v>6314</x:v>
      </x:c>
      <x:c r="D1523" s="970" t="s">
        <x:v>7703</x:v>
      </x:c>
      <x:c r="E1523" s="970" t="s">
        <x:v>5033</x:v>
      </x:c>
      <x:c r="F1523" s="970" t="s">
        <x:v>1411</x:v>
      </x:c>
      <x:c r="G1523" s="1003" t="s">
        <x:v>7766</x:v>
      </x:c>
      <x:c r="H1523" s="1003" t="s">
        <x:v>7766</x:v>
      </x:c>
      <x:c r="I1523" s="469" t="s">
        <x:v>34</x:v>
      </x:c>
      <x:c r="J1523" s="809">
        <x:v>540</x:v>
      </x:c>
      <x:c r="K1523" s="1265" t="s">
        <x:v>434</x:v>
      </x:c>
    </x:row>
    <x:row r="1524" spans="1:11">
      <x:c r="A1524" s="1302">
        <x:v>0.94999999999999996</x:v>
      </x:c>
      <x:c r="B1524" s="971">
        <x:v>100299</x:v>
      </x:c>
      <x:c r="C1524" s="972" t="s">
        <x:v>6314</x:v>
      </x:c>
      <x:c r="D1524" s="972" t="s">
        <x:v>7752</x:v>
      </x:c>
      <x:c r="E1524" s="972" t="s">
        <x:v>5033</x:v>
      </x:c>
      <x:c r="F1524" s="972" t="s">
        <x:v>10540</x:v>
      </x:c>
      <x:c r="G1524" s="808" t="s">
        <x:v>3184</x:v>
      </x:c>
      <x:c r="H1524" s="808" t="s">
        <x:v>10837</x:v>
      </x:c>
      <x:c r="I1524" s="469" t="s">
        <x:v>7747</x:v>
      </x:c>
      <x:c r="J1524" s="809">
        <x:v>520</x:v>
      </x:c>
      <x:c r="K1524" s="1265" t="s">
        <x:v>434</x:v>
      </x:c>
    </x:row>
    <x:row r="1525" spans="1:11" ht="16.75">
      <x:c r="A1525" s="1304">
        <x:v>0.98958333333333337</x:v>
      </x:c>
      <x:c r="B1525" s="1073">
        <x:v>100300</x:v>
      </x:c>
      <x:c r="C1525" s="974" t="s">
        <x:v>5507</x:v>
      </x:c>
      <x:c r="D1525" s="974" t="s">
        <x:v>7751</x:v>
      </x:c>
      <x:c r="E1525" s="974" t="s">
        <x:v>2935</x:v>
      </x:c>
      <x:c r="F1525" s="974" t="s">
        <x:v>12390</x:v>
      </x:c>
      <x:c r="G1525" s="1063" t="s">
        <x:v>7766</x:v>
      </x:c>
      <x:c r="H1525" s="1063" t="s">
        <x:v>7766</x:v>
      </x:c>
      <x:c r="I1525" s="724" t="s">
        <x:v>5014</x:v>
      </x:c>
      <x:c r="J1525" s="819">
        <x:v>130</x:v>
      </x:c>
      <x:c r="K1525" s="1266" t="s">
        <x:v>434</x:v>
      </x:c>
    </x:row>
    <x:row r="1526" spans="1:11" ht="16.75">
      <x:c r="A1526" s="966" t="s">
        <x:v>12161</x:v>
      </x:c>
      <x:c r="B1526" s="967">
        <x:v>100301</x:v>
      </x:c>
      <x:c r="C1526" s="968" t="s">
        <x:v>6314</x:v>
      </x:c>
      <x:c r="D1526" s="968" t="s">
        <x:v>7729</x:v>
      </x:c>
      <x:c r="E1526" s="968" t="s">
        <x:v>2935</x:v>
      </x:c>
      <x:c r="F1526" s="968" t="s">
        <x:v>749</x:v>
      </x:c>
      <x:c r="G1526" s="1066" t="s">
        <x:v>7766</x:v>
      </x:c>
      <x:c r="H1526" s="1066" t="s">
        <x:v>7766</x:v>
      </x:c>
      <x:c r="I1526" s="719" t="s">
        <x:v>7313</x:v>
      </x:c>
      <x:c r="J1526" s="805">
        <x:v>400</x:v>
      </x:c>
      <x:c r="K1526" s="1264" t="s">
        <x:v>434</x:v>
      </x:c>
    </x:row>
    <x:row r="1527" spans="1:11">
      <x:c r="A1527" s="1303">
        <x:v>0.52430555555555558</x:v>
      </x:c>
      <x:c r="B1527" s="969">
        <x:v>100302</x:v>
      </x:c>
      <x:c r="C1527" s="970" t="s">
        <x:v>6314</x:v>
      </x:c>
      <x:c r="D1527" s="970" t="s">
        <x:v>7752</x:v>
      </x:c>
      <x:c r="E1527" s="970" t="s">
        <x:v>5987</x:v>
      </x:c>
      <x:c r="F1527" s="970" t="s">
        <x:v>10594</x:v>
      </x:c>
      <x:c r="G1527" s="1003" t="s">
        <x:v>7766</x:v>
      </x:c>
      <x:c r="H1527" s="1003" t="s">
        <x:v>7766</x:v>
      </x:c>
      <x:c r="I1527" s="469" t="s">
        <x:v>7313</x:v>
      </x:c>
      <x:c r="J1527" s="809">
        <x:v>150</x:v>
      </x:c>
      <x:c r="K1527" s="1265" t="s">
        <x:v>7724</x:v>
      </x:c>
    </x:row>
    <x:row r="1528" spans="1:11">
      <x:c r="A1528" s="1302">
        <x:v>0.6118055555555556</x:v>
      </x:c>
      <x:c r="B1528" s="971">
        <x:v>100303</x:v>
      </x:c>
      <x:c r="C1528" s="972" t="s">
        <x:v>6314</x:v>
      </x:c>
      <x:c r="D1528" s="972" t="s">
        <x:v>7703</x:v>
      </x:c>
      <x:c r="E1528" s="972" t="s">
        <x:v>2935</x:v>
      </x:c>
      <x:c r="F1528" s="972" t="s">
        <x:v>784</x:v>
      </x:c>
      <x:c r="G1528" s="1003" t="s">
        <x:v>7766</x:v>
      </x:c>
      <x:c r="H1528" s="1003" t="s">
        <x:v>7766</x:v>
      </x:c>
      <x:c r="I1528" s="469" t="s">
        <x:v>7313</x:v>
      </x:c>
      <x:c r="J1528" s="809">
        <x:v>180</x:v>
      </x:c>
      <x:c r="K1528" s="1265" t="s">
        <x:v>7724</x:v>
      </x:c>
    </x:row>
    <x:row r="1529" spans="1:11">
      <x:c r="A1529" s="1303">
        <x:v>0.6479166666666667</x:v>
      </x:c>
      <x:c r="B1529" s="969">
        <x:v>100304</x:v>
      </x:c>
      <x:c r="C1529" s="970" t="s">
        <x:v>6314</x:v>
      </x:c>
      <x:c r="D1529" s="970" t="s">
        <x:v>7751</x:v>
      </x:c>
      <x:c r="E1529" s="970" t="s">
        <x:v>2935</x:v>
      </x:c>
      <x:c r="F1529" s="970" t="s">
        <x:v>1209</x:v>
      </x:c>
      <x:c r="G1529" s="808" t="s">
        <x:v>139</x:v>
      </x:c>
      <x:c r="H1529" s="808" t="s">
        <x:v>10891</x:v>
      </x:c>
      <x:c r="I1529" s="469" t="s">
        <x:v>34</x:v>
      </x:c>
      <x:c r="J1529" s="809">
        <x:v>170</x:v>
      </x:c>
      <x:c r="K1529" s="1265" t="s">
        <x:v>7724</x:v>
      </x:c>
    </x:row>
    <x:row r="1530" spans="1:11">
      <x:c r="A1530" s="1302">
        <x:v>0.69722222222222219</x:v>
      </x:c>
      <x:c r="B1530" s="971">
        <x:v>100305</x:v>
      </x:c>
      <x:c r="C1530" s="972" t="s">
        <x:v>6314</x:v>
      </x:c>
      <x:c r="D1530" s="972" t="s">
        <x:v>7751</x:v>
      </x:c>
      <x:c r="E1530" s="972" t="s">
        <x:v>2935</x:v>
      </x:c>
      <x:c r="F1530" s="972" t="s">
        <x:v>944</x:v>
      </x:c>
      <x:c r="G1530" s="808" t="s">
        <x:v>119</x:v>
      </x:c>
      <x:c r="H1530" s="808" t="s">
        <x:v>10732</x:v>
      </x:c>
      <x:c r="I1530" s="469" t="s">
        <x:v>34</x:v>
      </x:c>
      <x:c r="J1530" s="809">
        <x:v>110</x:v>
      </x:c>
      <x:c r="K1530" s="1265" t="s">
        <x:v>434</x:v>
      </x:c>
    </x:row>
    <x:row r="1531" spans="1:11">
      <x:c r="A1531" s="1303">
        <x:v>0.71458333333333335</x:v>
      </x:c>
      <x:c r="B1531" s="969">
        <x:v>100306</x:v>
      </x:c>
      <x:c r="C1531" s="970" t="s">
        <x:v>6314</x:v>
      </x:c>
      <x:c r="D1531" s="970" t="s">
        <x:v>7729</x:v>
      </x:c>
      <x:c r="E1531" s="970" t="s">
        <x:v>4903</x:v>
      </x:c>
      <x:c r="F1531" s="970" t="s">
        <x:v>11292</x:v>
      </x:c>
      <x:c r="G1531" s="808" t="s">
        <x:v>7731</x:v>
      </x:c>
      <x:c r="H1531" s="808" t="s">
        <x:v>9582</x:v>
      </x:c>
      <x:c r="I1531" s="469" t="s">
        <x:v>7313</x:v>
      </x:c>
      <x:c r="J1531" s="809">
        <x:v>300</x:v>
      </x:c>
      <x:c r="K1531" s="1265" t="s">
        <x:v>7724</x:v>
      </x:c>
    </x:row>
    <x:row r="1532" spans="1:11">
      <x:c r="A1532" s="1302">
        <x:v>0.83888888888888891</x:v>
      </x:c>
      <x:c r="B1532" s="971">
        <x:v>100307</x:v>
      </x:c>
      <x:c r="C1532" s="972" t="s">
        <x:v>6314</x:v>
      </x:c>
      <x:c r="D1532" s="972" t="s">
        <x:v>7752</x:v>
      </x:c>
      <x:c r="E1532" s="972" t="s">
        <x:v>5987</x:v>
      </x:c>
      <x:c r="F1532" s="972" t="s">
        <x:v>12121</x:v>
      </x:c>
      <x:c r="G1532" s="1003" t="s">
        <x:v>7766</x:v>
      </x:c>
      <x:c r="H1532" s="1003" t="s">
        <x:v>7766</x:v>
      </x:c>
      <x:c r="I1532" s="469" t="s">
        <x:v>34</x:v>
      </x:c>
      <x:c r="J1532" s="809">
        <x:v>170</x:v>
      </x:c>
      <x:c r="K1532" s="1265" t="s">
        <x:v>434</x:v>
      </x:c>
    </x:row>
    <x:row r="1533" spans="1:11" ht="16.75">
      <x:c r="A1533" s="1304">
        <x:v>0.85069444444444442</x:v>
      </x:c>
      <x:c r="B1533" s="1073">
        <x:v>100308</x:v>
      </x:c>
      <x:c r="C1533" s="974" t="s">
        <x:v>6314</x:v>
      </x:c>
      <x:c r="D1533" s="974" t="s">
        <x:v>7729</x:v>
      </x:c>
      <x:c r="E1533" s="974" t="s">
        <x:v>4903</x:v>
      </x:c>
      <x:c r="F1533" s="974" t="s">
        <x:v>2947</x:v>
      </x:c>
      <x:c r="G1533" s="818" t="s">
        <x:v>229</x:v>
      </x:c>
      <x:c r="H1533" s="818" t="s">
        <x:v>9574</x:v>
      </x:c>
      <x:c r="I1533" s="724" t="s">
        <x:v>34</x:v>
      </x:c>
      <x:c r="J1533" s="819">
        <x:v>300</x:v>
      </x:c>
      <x:c r="K1533" s="1266" t="s">
        <x:v>7724</x:v>
      </x:c>
    </x:row>
    <x:row r="1534" spans="1:11" ht="16.75">
      <x:c r="A1534" s="966" t="s">
        <x:v>344</x:v>
      </x:c>
      <x:c r="B1534" s="967">
        <x:v>100309</x:v>
      </x:c>
      <x:c r="C1534" s="968" t="s">
        <x:v>6314</x:v>
      </x:c>
      <x:c r="D1534" s="968" t="s">
        <x:v>7729</x:v>
      </x:c>
      <x:c r="E1534" s="968" t="s">
        <x:v>5987</x:v>
      </x:c>
      <x:c r="F1534" s="968" t="s">
        <x:v>945</x:v>
      </x:c>
      <x:c r="G1534" s="804" t="s">
        <x:v>320</x:v>
      </x:c>
      <x:c r="H1534" s="804" t="s">
        <x:v>9504</x:v>
      </x:c>
      <x:c r="I1534" s="719" t="s">
        <x:v>7747</x:v>
      </x:c>
      <x:c r="J1534" s="805">
        <x:v>230</x:v>
      </x:c>
      <x:c r="K1534" s="1264" t="s">
        <x:v>7724</x:v>
      </x:c>
    </x:row>
    <x:row r="1535" spans="1:11">
      <x:c r="A1535" s="1303">
        <x:v>0.58750000000000002</x:v>
      </x:c>
      <x:c r="B1535" s="969">
        <x:v>100310</x:v>
      </x:c>
      <x:c r="C1535" s="970" t="s">
        <x:v>6314</x:v>
      </x:c>
      <x:c r="D1535" s="970" t="s">
        <x:v>7729</x:v>
      </x:c>
      <x:c r="E1535" s="970" t="s">
        <x:v>4903</x:v>
      </x:c>
      <x:c r="F1535" s="970" t="s">
        <x:v>9978</x:v>
      </x:c>
      <x:c r="G1535" s="1003" t="s">
        <x:v>7766</x:v>
      </x:c>
      <x:c r="H1535" s="1003" t="s">
        <x:v>7766</x:v>
      </x:c>
      <x:c r="I1535" s="469" t="s">
        <x:v>7747</x:v>
      </x:c>
      <x:c r="J1535" s="809">
        <x:v>150</x:v>
      </x:c>
      <x:c r="K1535" s="1265" t="s">
        <x:v>434</x:v>
      </x:c>
    </x:row>
    <x:row r="1536" spans="1:11">
      <x:c r="A1536" s="1302">
        <x:v>0.78611111111111109</x:v>
      </x:c>
      <x:c r="B1536" s="971">
        <x:v>100311</x:v>
      </x:c>
      <x:c r="C1536" s="972" t="s">
        <x:v>6314</x:v>
      </x:c>
      <x:c r="D1536" s="972" t="s">
        <x:v>7752</x:v>
      </x:c>
      <x:c r="E1536" s="972" t="s">
        <x:v>2935</x:v>
      </x:c>
      <x:c r="F1536" s="972" t="s">
        <x:v>9603</x:v>
      </x:c>
      <x:c r="G1536" s="1003" t="s">
        <x:v>7766</x:v>
      </x:c>
      <x:c r="H1536" s="1003" t="s">
        <x:v>7766</x:v>
      </x:c>
      <x:c r="I1536" s="469" t="s">
        <x:v>7747</x:v>
      </x:c>
      <x:c r="J1536" s="809">
        <x:v>230</x:v>
      </x:c>
      <x:c r="K1536" s="1265" t="s">
        <x:v>434</x:v>
      </x:c>
    </x:row>
    <x:row r="1537" spans="1:11">
      <x:c r="A1537" s="1303">
        <x:v>0.84166666666666667</x:v>
      </x:c>
      <x:c r="B1537" s="969">
        <x:v>100312</x:v>
      </x:c>
      <x:c r="C1537" s="970" t="s">
        <x:v>6314</x:v>
      </x:c>
      <x:c r="D1537" s="970" t="s">
        <x:v>7729</x:v>
      </x:c>
      <x:c r="E1537" s="970" t="s">
        <x:v>4903</x:v>
      </x:c>
      <x:c r="F1537" s="970" t="s">
        <x:v>1308</x:v>
      </x:c>
      <x:c r="G1537" s="1003" t="s">
        <x:v>7766</x:v>
      </x:c>
      <x:c r="H1537" s="1003" t="s">
        <x:v>7766</x:v>
      </x:c>
      <x:c r="I1537" s="469" t="s">
        <x:v>7313</x:v>
      </x:c>
      <x:c r="J1537" s="809">
        <x:v>160</x:v>
      </x:c>
      <x:c r="K1537" s="1265" t="s">
        <x:v>7724</x:v>
      </x:c>
    </x:row>
    <x:row r="1538" spans="1:11">
      <x:c r="A1538" s="1302">
        <x:v>0.87847222222222221</x:v>
      </x:c>
      <x:c r="B1538" s="971">
        <x:v>100313</x:v>
      </x:c>
      <x:c r="C1538" s="972" t="s">
        <x:v>6314</x:v>
      </x:c>
      <x:c r="D1538" s="972" t="s">
        <x:v>7703</x:v>
      </x:c>
      <x:c r="E1538" s="972" t="s">
        <x:v>2935</x:v>
      </x:c>
      <x:c r="F1538" s="972" t="s">
        <x:v>12116</x:v>
      </x:c>
      <x:c r="G1538" s="808" t="s">
        <x:v>72</x:v>
      </x:c>
      <x:c r="H1538" s="808" t="s">
        <x:v>10845</x:v>
      </x:c>
      <x:c r="I1538" s="469" t="s">
        <x:v>7313</x:v>
      </x:c>
      <x:c r="J1538" s="809">
        <x:v>370</x:v>
      </x:c>
      <x:c r="K1538" s="1265" t="s">
        <x:v>434</x:v>
      </x:c>
    </x:row>
    <x:row r="1539" spans="1:11" ht="16.75">
      <x:c r="A1539" s="1304">
        <x:v>0.91805555555555551</x:v>
      </x:c>
      <x:c r="B1539" s="1073">
        <x:v>100314</x:v>
      </x:c>
      <x:c r="C1539" s="974" t="s">
        <x:v>6314</x:v>
      </x:c>
      <x:c r="D1539" s="974" t="s">
        <x:v>7703</x:v>
      </x:c>
      <x:c r="E1539" s="974" t="s">
        <x:v>2935</x:v>
      </x:c>
      <x:c r="F1539" s="974" t="s">
        <x:v>11304</x:v>
      </x:c>
      <x:c r="G1539" s="818" t="s">
        <x:v>45</x:v>
      </x:c>
      <x:c r="H1539" s="818" t="s">
        <x:v>10796</x:v>
      </x:c>
      <x:c r="I1539" s="724" t="s">
        <x:v>7313</x:v>
      </x:c>
      <x:c r="J1539" s="819">
        <x:v>650</x:v>
      </x:c>
      <x:c r="K1539" s="1266" t="s">
        <x:v>434</x:v>
      </x:c>
    </x:row>
    <x:row r="1540" spans="1:11" s="56" customFormat="1" ht="16.75">
      <x:c r="A1540" s="1360" t="s">
        <x:v>11822</x:v>
      </x:c>
      <x:c r="B1540" s="1069">
        <x:v>100315</x:v>
      </x:c>
      <x:c r="C1540" s="1278" t="s">
        <x:v>6314</x:v>
      </x:c>
      <x:c r="D1540" s="1278" t="s">
        <x:v>7729</x:v>
      </x:c>
      <x:c r="E1540" s="1278" t="s">
        <x:v>5987</x:v>
      </x:c>
      <x:c r="F1540" s="1316" t="s">
        <x:v>10704</x:v>
      </x:c>
      <x:c r="G1540" s="1066" t="s">
        <x:v>7766</x:v>
      </x:c>
      <x:c r="H1540" s="1066" t="s">
        <x:v>7766</x:v>
      </x:c>
      <x:c r="I1540" s="719" t="s">
        <x:v>7747</x:v>
      </x:c>
      <x:c r="J1540" s="805">
        <x:v>270</x:v>
      </x:c>
      <x:c r="K1540" s="1264" t="s">
        <x:v>434</x:v>
      </x:c>
    </x:row>
    <x:row r="1541" spans="1:11">
      <x:c r="A1541" s="1302">
        <x:v>0.83472222222222225</x:v>
      </x:c>
      <x:c r="B1541" s="971">
        <x:v>100316</x:v>
      </x:c>
      <x:c r="C1541" s="972" t="s">
        <x:v>6314</x:v>
      </x:c>
      <x:c r="D1541" s="972" t="s">
        <x:v>7729</x:v>
      </x:c>
      <x:c r="E1541" s="972" t="s">
        <x:v>5033</x:v>
      </x:c>
      <x:c r="F1541" s="972" t="s">
        <x:v>7832</x:v>
      </x:c>
      <x:c r="G1541" s="808" t="s">
        <x:v>2917</x:v>
      </x:c>
      <x:c r="H1541" s="808" t="s">
        <x:v>9503</x:v>
      </x:c>
      <x:c r="I1541" s="469" t="s">
        <x:v>34</x:v>
      </x:c>
      <x:c r="J1541" s="809">
        <x:v>520</x:v>
      </x:c>
      <x:c r="K1541" s="1265" t="s">
        <x:v>7724</x:v>
      </x:c>
    </x:row>
    <x:row r="1542" spans="1:11">
      <x:c r="A1542" s="1303">
        <x:v>0.83611111111111114</x:v>
      </x:c>
      <x:c r="B1542" s="969">
        <x:v>100317</x:v>
      </x:c>
      <x:c r="C1542" s="970" t="s">
        <x:v>5507</x:v>
      </x:c>
      <x:c r="D1542" s="970" t="s">
        <x:v>7729</x:v>
      </x:c>
      <x:c r="E1542" s="970" t="s">
        <x:v>5033</x:v>
      </x:c>
      <x:c r="F1542" s="970" t="s">
        <x:v>1376</x:v>
      </x:c>
      <x:c r="G1542" s="1003" t="s">
        <x:v>7766</x:v>
      </x:c>
      <x:c r="H1542" s="1003" t="s">
        <x:v>7766</x:v>
      </x:c>
      <x:c r="I1542" s="469" t="s">
        <x:v>34</x:v>
      </x:c>
      <x:c r="J1542" s="809">
        <x:v>160</x:v>
      </x:c>
      <x:c r="K1542" s="1265" t="s">
        <x:v>7724</x:v>
      </x:c>
    </x:row>
    <x:row r="1543" spans="1:11">
      <x:c r="A1543" s="1302">
        <x:v>0.8979166666666667</x:v>
      </x:c>
      <x:c r="B1543" s="971">
        <x:v>100318</x:v>
      </x:c>
      <x:c r="C1543" s="972" t="s">
        <x:v>6314</x:v>
      </x:c>
      <x:c r="D1543" s="972" t="s">
        <x:v>7729</x:v>
      </x:c>
      <x:c r="E1543" s="972" t="s">
        <x:v>4903</x:v>
      </x:c>
      <x:c r="F1543" s="972" t="s">
        <x:v>1639</x:v>
      </x:c>
      <x:c r="G1543" s="808" t="s">
        <x:v>55</x:v>
      </x:c>
      <x:c r="H1543" s="808" t="s">
        <x:v>10821</x:v>
      </x:c>
      <x:c r="I1543" s="469" t="s">
        <x:v>34</x:v>
      </x:c>
      <x:c r="J1543" s="809">
        <x:v>230</x:v>
      </x:c>
      <x:c r="K1543" s="1265" t="s">
        <x:v>434</x:v>
      </x:c>
    </x:row>
    <x:row r="1544" spans="1:11" ht="16.75">
      <x:c r="A1544" s="1304">
        <x:v>0.94930555555555551</x:v>
      </x:c>
      <x:c r="B1544" s="1073">
        <x:v>100319</x:v>
      </x:c>
      <x:c r="C1544" s="974" t="s">
        <x:v>6314</x:v>
      </x:c>
      <x:c r="D1544" s="974" t="s">
        <x:v>7752</x:v>
      </x:c>
      <x:c r="E1544" s="974" t="s">
        <x:v>4903</x:v>
      </x:c>
      <x:c r="F1544" s="974" t="s">
        <x:v>12422</x:v>
      </x:c>
      <x:c r="G1544" s="818" t="s">
        <x:v>65</x:v>
      </x:c>
      <x:c r="H1544" s="818" t="s">
        <x:v>9490</x:v>
      </x:c>
      <x:c r="I1544" s="724" t="s">
        <x:v>34</x:v>
      </x:c>
      <x:c r="J1544" s="819">
        <x:v>150</x:v>
      </x:c>
      <x:c r="K1544" s="1266" t="s">
        <x:v>434</x:v>
      </x:c>
    </x:row>
    <x:row r="1545" spans="1:11" ht="16.75">
      <x:c r="A1545" s="966" t="s">
        <x:v>10404</x:v>
      </x:c>
      <x:c r="B1545" s="967">
        <x:v>100320</x:v>
      </x:c>
      <x:c r="C1545" s="968" t="s">
        <x:v>6314</x:v>
      </x:c>
      <x:c r="D1545" s="968" t="s">
        <x:v>7729</x:v>
      </x:c>
      <x:c r="E1545" s="968" t="s">
        <x:v>4903</x:v>
      </x:c>
      <x:c r="F1545" s="968" t="s">
        <x:v>1593</x:v>
      </x:c>
      <x:c r="G1545" s="1066" t="s">
        <x:v>7766</x:v>
      </x:c>
      <x:c r="H1545" s="1066" t="s">
        <x:v>7766</x:v>
      </x:c>
      <x:c r="I1545" s="719" t="s">
        <x:v>7747</x:v>
      </x:c>
      <x:c r="J1545" s="805">
        <x:v>190</x:v>
      </x:c>
      <x:c r="K1545" s="1264" t="s">
        <x:v>7724</x:v>
      </x:c>
    </x:row>
    <x:row r="1546" spans="1:11" s="55" customFormat="1">
      <x:c r="A1546" s="1302">
        <x:v>0.74375000000000002</x:v>
      </x:c>
      <x:c r="B1546" s="971">
        <x:v>100321</x:v>
      </x:c>
      <x:c r="C1546" s="972" t="s">
        <x:v>5507</x:v>
      </x:c>
      <x:c r="D1546" s="972" t="s">
        <x:v>7729</x:v>
      </x:c>
      <x:c r="E1546" s="972" t="s">
        <x:v>5987</x:v>
      </x:c>
      <x:c r="F1546" s="972" t="s">
        <x:v>7834</x:v>
      </x:c>
      <x:c r="G1546" s="1003" t="s">
        <x:v>7766</x:v>
      </x:c>
      <x:c r="H1546" s="1003" t="s">
        <x:v>7766</x:v>
      </x:c>
      <x:c r="I1546" s="469" t="s">
        <x:v>7313</x:v>
      </x:c>
      <x:c r="J1546" s="809">
        <x:v>170</x:v>
      </x:c>
      <x:c r="K1546" s="1265" t="s">
        <x:v>7724</x:v>
      </x:c>
    </x:row>
    <x:row r="1547" spans="1:11">
      <x:c r="A1547" s="1303">
        <x:v>0.74513888888888891</x:v>
      </x:c>
      <x:c r="B1547" s="969">
        <x:v>100322</x:v>
      </x:c>
      <x:c r="C1547" s="970" t="s">
        <x:v>6314</x:v>
      </x:c>
      <x:c r="D1547" s="970" t="s">
        <x:v>7729</x:v>
      </x:c>
      <x:c r="E1547" s="970" t="s">
        <x:v>4903</x:v>
      </x:c>
      <x:c r="F1547" s="970" t="s">
        <x:v>9917</x:v>
      </x:c>
      <x:c r="G1547" s="808" t="s">
        <x:v>190</x:v>
      </x:c>
      <x:c r="H1547" s="808" t="s">
        <x:v>9417</x:v>
      </x:c>
      <x:c r="I1547" s="469" t="s">
        <x:v>7747</x:v>
      </x:c>
      <x:c r="J1547" s="809">
        <x:v>300</x:v>
      </x:c>
      <x:c r="K1547" s="1265" t="s">
        <x:v>434</x:v>
      </x:c>
    </x:row>
    <x:row r="1548" spans="1:11">
      <x:c r="A1548" s="1303">
        <x:v>0.97222222222222221</x:v>
      </x:c>
      <x:c r="B1548" s="969">
        <x:v>100323</x:v>
      </x:c>
      <x:c r="C1548" s="970" t="s">
        <x:v>6314</x:v>
      </x:c>
      <x:c r="D1548" s="970" t="s">
        <x:v>7751</x:v>
      </x:c>
      <x:c r="E1548" s="970" t="s">
        <x:v>5033</x:v>
      </x:c>
      <x:c r="F1548" s="970" t="s">
        <x:v>2498</x:v>
      </x:c>
      <x:c r="G1548" s="1003" t="s">
        <x:v>7766</x:v>
      </x:c>
      <x:c r="H1548" s="1003" t="s">
        <x:v>7766</x:v>
      </x:c>
      <x:c r="I1548" s="469" t="s">
        <x:v>7313</x:v>
      </x:c>
      <x:c r="J1548" s="809">
        <x:v>450</x:v>
      </x:c>
      <x:c r="K1548" s="1265" t="s">
        <x:v>7724</x:v>
      </x:c>
    </x:row>
    <x:row r="1549" spans="1:11" ht="16.75">
      <x:c r="A1549" s="1305">
        <x:v>0.98888888888888893</x:v>
      </x:c>
      <x:c r="B1549" s="1075">
        <x:v>100324</x:v>
      </x:c>
      <x:c r="C1549" s="987" t="s">
        <x:v>6314</x:v>
      </x:c>
      <x:c r="D1549" s="987" t="s">
        <x:v>7729</x:v>
      </x:c>
      <x:c r="E1549" s="987" t="s">
        <x:v>4903</x:v>
      </x:c>
      <x:c r="F1549" s="987" t="s">
        <x:v>9352</x:v>
      </x:c>
      <x:c r="G1549" s="1063" t="s">
        <x:v>7766</x:v>
      </x:c>
      <x:c r="H1549" s="1063" t="s">
        <x:v>7766</x:v>
      </x:c>
      <x:c r="I1549" s="724" t="s">
        <x:v>7313</x:v>
      </x:c>
      <x:c r="J1549" s="819">
        <x:v>600</x:v>
      </x:c>
      <x:c r="K1549" s="1266" t="s">
        <x:v>434</x:v>
      </x:c>
    </x:row>
    <x:row r="1550" spans="1:11" ht="16.75">
      <x:c r="A1550" s="966" t="s">
        <x:v>12103</x:v>
      </x:c>
      <x:c r="B1550" s="967">
        <x:v>100325</x:v>
      </x:c>
      <x:c r="C1550" s="968" t="s">
        <x:v>6314</x:v>
      </x:c>
      <x:c r="D1550" s="968" t="s">
        <x:v>7752</x:v>
      </x:c>
      <x:c r="E1550" s="968" t="s">
        <x:v>5987</x:v>
      </x:c>
      <x:c r="F1550" s="968" t="s">
        <x:v>12417</x:v>
      </x:c>
      <x:c r="G1550" s="804" t="s">
        <x:v>88</x:v>
      </x:c>
      <x:c r="H1550" s="804" t="s">
        <x:v>11211</x:v>
      </x:c>
      <x:c r="I1550" s="719" t="s">
        <x:v>34</x:v>
      </x:c>
      <x:c r="J1550" s="805">
        <x:v>190</x:v>
      </x:c>
      <x:c r="K1550" s="1264" t="s">
        <x:v>7724</x:v>
      </x:c>
    </x:row>
    <x:row r="1551" spans="1:11">
      <x:c r="A1551" s="1303">
        <x:v>0.66041666666666665</x:v>
      </x:c>
      <x:c r="B1551" s="969">
        <x:v>100326</x:v>
      </x:c>
      <x:c r="C1551" s="970" t="s">
        <x:v>6314</x:v>
      </x:c>
      <x:c r="D1551" s="970" t="s">
        <x:v>7752</x:v>
      </x:c>
      <x:c r="E1551" s="970" t="s">
        <x:v>2935</x:v>
      </x:c>
      <x:c r="F1551" s="970" t="s">
        <x:v>1314</x:v>
      </x:c>
      <x:c r="G1551" s="1003" t="s">
        <x:v>7766</x:v>
      </x:c>
      <x:c r="H1551" s="1003" t="s">
        <x:v>7766</x:v>
      </x:c>
      <x:c r="I1551" s="469" t="s">
        <x:v>7313</x:v>
      </x:c>
      <x:c r="J1551" s="809">
        <x:v>90</x:v>
      </x:c>
      <x:c r="K1551" s="1265" t="s">
        <x:v>434</x:v>
      </x:c>
    </x:row>
    <x:row r="1552" spans="1:11">
      <x:c r="A1552" s="1302">
        <x:v>0.82847222222222228</x:v>
      </x:c>
      <x:c r="B1552" s="971">
        <x:v>100327</x:v>
      </x:c>
      <x:c r="C1552" s="972" t="s">
        <x:v>5507</x:v>
      </x:c>
      <x:c r="D1552" s="972" t="s">
        <x:v>7752</x:v>
      </x:c>
      <x:c r="E1552" s="972" t="s">
        <x:v>2935</x:v>
      </x:c>
      <x:c r="F1552" s="972" t="s">
        <x:v>9182</x:v>
      </x:c>
      <x:c r="G1552" s="808" t="s">
        <x:v>317</x:v>
      </x:c>
      <x:c r="H1552" s="808" t="s">
        <x:v>11203</x:v>
      </x:c>
      <x:c r="I1552" s="469" t="s">
        <x:v>7747</x:v>
      </x:c>
      <x:c r="J1552" s="809">
        <x:v>310</x:v>
      </x:c>
      <x:c r="K1552" s="1265" t="s">
        <x:v>434</x:v>
      </x:c>
    </x:row>
    <x:row r="1553" spans="1:11" s="53" customFormat="1">
      <x:c r="A1553" s="1302">
        <x:v>0.84513888888888888</x:v>
      </x:c>
      <x:c r="B1553" s="971">
        <x:v>100328</x:v>
      </x:c>
      <x:c r="C1553" s="972" t="s">
        <x:v>6314</x:v>
      </x:c>
      <x:c r="D1553" s="972" t="s">
        <x:v>7729</x:v>
      </x:c>
      <x:c r="E1553" s="972" t="s">
        <x:v>4903</x:v>
      </x:c>
      <x:c r="F1553" s="972" t="s">
        <x:v>11462</x:v>
      </x:c>
      <x:c r="G1553" s="808" t="s">
        <x:v>7179</x:v>
      </x:c>
      <x:c r="H1553" s="808" t="s">
        <x:v>9502</x:v>
      </x:c>
      <x:c r="I1553" s="469" t="s">
        <x:v>34</x:v>
      </x:c>
      <x:c r="J1553" s="809">
        <x:v>740</x:v>
      </x:c>
      <x:c r="K1553" s="1265" t="s">
        <x:v>7724</x:v>
      </x:c>
    </x:row>
    <x:row r="1554" spans="1:11" s="53" customFormat="1">
      <x:c r="A1554" s="1303">
        <x:v>0.86458333333333337</x:v>
      </x:c>
      <x:c r="B1554" s="969">
        <x:v>100329</x:v>
      </x:c>
      <x:c r="C1554" s="970" t="s">
        <x:v>6314</x:v>
      </x:c>
      <x:c r="D1554" s="970" t="s">
        <x:v>7751</x:v>
      </x:c>
      <x:c r="E1554" s="970" t="s">
        <x:v>2935</x:v>
      </x:c>
      <x:c r="F1554" s="970" t="s">
        <x:v>10696</x:v>
      </x:c>
      <x:c r="G1554" s="808" t="s">
        <x:v>84</x:v>
      </x:c>
      <x:c r="H1554" s="808" t="s">
        <x:v>10773</x:v>
      </x:c>
      <x:c r="I1554" s="469" t="s">
        <x:v>34</x:v>
      </x:c>
      <x:c r="J1554" s="809">
        <x:v>160</x:v>
      </x:c>
      <x:c r="K1554" s="1265" t="s">
        <x:v>7724</x:v>
      </x:c>
    </x:row>
    <x:row r="1555" spans="1:11">
      <x:c r="A1555" s="1303">
        <x:v>0.86805555555555558</x:v>
      </x:c>
      <x:c r="B1555" s="969">
        <x:v>100330</x:v>
      </x:c>
      <x:c r="C1555" s="970" t="s">
        <x:v>6314</x:v>
      </x:c>
      <x:c r="D1555" s="970" t="s">
        <x:v>7703</x:v>
      </x:c>
      <x:c r="E1555" s="970" t="s">
        <x:v>433</x:v>
      </x:c>
      <x:c r="F1555" s="970" t="s">
        <x:v>962</x:v>
      </x:c>
      <x:c r="G1555" s="808" t="s">
        <x:v>132</x:v>
      </x:c>
      <x:c r="H1555" s="808" t="s">
        <x:v>10859</x:v>
      </x:c>
      <x:c r="I1555" s="469" t="s">
        <x:v>7747</x:v>
      </x:c>
      <x:c r="J1555" s="809">
        <x:v>170</x:v>
      </x:c>
      <x:c r="K1555" s="1265" t="s">
        <x:v>434</x:v>
      </x:c>
    </x:row>
    <x:row r="1556" spans="1:11">
      <x:c r="A1556" s="1302">
        <x:v>0.89930555555555558</x:v>
      </x:c>
      <x:c r="B1556" s="971">
        <x:v>100331</x:v>
      </x:c>
      <x:c r="C1556" s="972" t="s">
        <x:v>6314</x:v>
      </x:c>
      <x:c r="D1556" s="972" t="s">
        <x:v>7752</x:v>
      </x:c>
      <x:c r="E1556" s="972" t="s">
        <x:v>4903</x:v>
      </x:c>
      <x:c r="F1556" s="972" t="s">
        <x:v>9322</x:v>
      </x:c>
      <x:c r="G1556" s="808" t="s">
        <x:v>7130</x:v>
      </x:c>
      <x:c r="H1556" s="808" t="s">
        <x:v>9282</x:v>
      </x:c>
      <x:c r="I1556" s="469" t="s">
        <x:v>7313</x:v>
      </x:c>
      <x:c r="J1556" s="809">
        <x:v>445</x:v>
      </x:c>
      <x:c r="K1556" s="1265" t="s">
        <x:v>434</x:v>
      </x:c>
    </x:row>
    <x:row r="1557" spans="1:11" ht="16.75">
      <x:c r="A1557" s="1304">
        <x:v>0.93333333333333335</x:v>
      </x:c>
      <x:c r="B1557" s="1073">
        <x:v>100332</x:v>
      </x:c>
      <x:c r="C1557" s="974" t="s">
        <x:v>6314</x:v>
      </x:c>
      <x:c r="D1557" s="974" t="s">
        <x:v>7729</x:v>
      </x:c>
      <x:c r="E1557" s="974" t="s">
        <x:v>4903</x:v>
      </x:c>
      <x:c r="F1557" s="974" t="s">
        <x:v>1126</x:v>
      </x:c>
      <x:c r="G1557" s="1063" t="s">
        <x:v>7766</x:v>
      </x:c>
      <x:c r="H1557" s="1063" t="s">
        <x:v>7766</x:v>
      </x:c>
      <x:c r="I1557" s="724" t="s">
        <x:v>34</x:v>
      </x:c>
      <x:c r="J1557" s="819">
        <x:v>150</x:v>
      </x:c>
      <x:c r="K1557" s="1266" t="s">
        <x:v>434</x:v>
      </x:c>
    </x:row>
    <x:row r="1558" spans="1:11" ht="16.75">
      <x:c r="A1558" s="966" t="s">
        <x:v>11880</x:v>
      </x:c>
      <x:c r="B1558" s="967">
        <x:v>100333</x:v>
      </x:c>
      <x:c r="C1558" s="968" t="s">
        <x:v>6314</x:v>
      </x:c>
      <x:c r="D1558" s="968" t="s">
        <x:v>7729</x:v>
      </x:c>
      <x:c r="E1558" s="968" t="s">
        <x:v>4903</x:v>
      </x:c>
      <x:c r="F1558" s="968" t="s">
        <x:v>11509</x:v>
      </x:c>
      <x:c r="G1558" s="804" t="s">
        <x:v>4872</x:v>
      </x:c>
      <x:c r="H1558" s="804" t="s">
        <x:v>11184</x:v>
      </x:c>
      <x:c r="I1558" s="719" t="s">
        <x:v>7313</x:v>
      </x:c>
      <x:c r="J1558" s="805">
        <x:v>150</x:v>
      </x:c>
      <x:c r="K1558" s="1264" t="s">
        <x:v>7724</x:v>
      </x:c>
    </x:row>
    <x:row r="1559" spans="1:11">
      <x:c r="A1559" s="1303">
        <x:v>0.63541666666666663</x:v>
      </x:c>
      <x:c r="B1559" s="969">
        <x:v>100334</x:v>
      </x:c>
      <x:c r="C1559" s="970" t="s">
        <x:v>6314</x:v>
      </x:c>
      <x:c r="D1559" s="970" t="s">
        <x:v>7751</x:v>
      </x:c>
      <x:c r="E1559" s="970" t="s">
        <x:v>5033</x:v>
      </x:c>
      <x:c r="F1559" s="970" t="s">
        <x:v>1367</x:v>
      </x:c>
      <x:c r="G1559" s="808" t="s">
        <x:v>222</x:v>
      </x:c>
      <x:c r="H1559" s="808" t="s">
        <x:v>9293</x:v>
      </x:c>
      <x:c r="I1559" s="469" t="s">
        <x:v>34</x:v>
      </x:c>
      <x:c r="J1559" s="809">
        <x:v>185</x:v>
      </x:c>
      <x:c r="K1559" s="1265" t="s">
        <x:v>434</x:v>
      </x:c>
    </x:row>
    <x:row r="1560" spans="1:11">
      <x:c r="A1560" s="1302">
        <x:v>0.67500000000000004</x:v>
      </x:c>
      <x:c r="B1560" s="971">
        <x:v>100335</x:v>
      </x:c>
      <x:c r="C1560" s="972" t="s">
        <x:v>6314</x:v>
      </x:c>
      <x:c r="D1560" s="972" t="s">
        <x:v>7752</x:v>
      </x:c>
      <x:c r="E1560" s="972" t="s">
        <x:v>5987</x:v>
      </x:c>
      <x:c r="F1560" s="972" t="s">
        <x:v>9908</x:v>
      </x:c>
      <x:c r="G1560" s="1003" t="s">
        <x:v>7766</x:v>
      </x:c>
      <x:c r="H1560" s="1003" t="s">
        <x:v>7766</x:v>
      </x:c>
      <x:c r="I1560" s="469" t="s">
        <x:v>7313</x:v>
      </x:c>
      <x:c r="J1560" s="809">
        <x:v>280</x:v>
      </x:c>
      <x:c r="K1560" s="1265" t="s">
        <x:v>434</x:v>
      </x:c>
    </x:row>
    <x:row r="1561" spans="1:11">
      <x:c r="A1561" s="1303">
        <x:v>0.79513888888888884</x:v>
      </x:c>
      <x:c r="B1561" s="969">
        <x:v>100336</x:v>
      </x:c>
      <x:c r="C1561" s="970" t="s">
        <x:v>6314</x:v>
      </x:c>
      <x:c r="D1561" s="970" t="s">
        <x:v>7752</x:v>
      </x:c>
      <x:c r="E1561" s="970" t="s">
        <x:v>4903</x:v>
      </x:c>
      <x:c r="F1561" s="970" t="s">
        <x:v>964</x:v>
      </x:c>
      <x:c r="G1561" s="808" t="s">
        <x:v>236</x:v>
      </x:c>
      <x:c r="H1561" s="808" t="s">
        <x:v>9284</x:v>
      </x:c>
      <x:c r="I1561" s="469" t="s">
        <x:v>7747</x:v>
      </x:c>
      <x:c r="J1561" s="809">
        <x:v>350</x:v>
      </x:c>
      <x:c r="K1561" s="1265" t="s">
        <x:v>7724</x:v>
      </x:c>
    </x:row>
    <x:row r="1562" spans="1:11">
      <x:c r="A1562" s="1302">
        <x:v>0.79722222222222228</x:v>
      </x:c>
      <x:c r="B1562" s="971">
        <x:v>100337</x:v>
      </x:c>
      <x:c r="C1562" s="972" t="s">
        <x:v>6314</x:v>
      </x:c>
      <x:c r="D1562" s="972" t="s">
        <x:v>7752</x:v>
      </x:c>
      <x:c r="E1562" s="972" t="s">
        <x:v>5987</x:v>
      </x:c>
      <x:c r="F1562" s="972" t="s">
        <x:v>11575</x:v>
      </x:c>
      <x:c r="G1562" s="808" t="s">
        <x:v>260</x:v>
      </x:c>
      <x:c r="H1562" s="808" t="s">
        <x:v>10889</x:v>
      </x:c>
      <x:c r="I1562" s="469" t="s">
        <x:v>34</x:v>
      </x:c>
      <x:c r="J1562" s="809">
        <x:v>160</x:v>
      </x:c>
      <x:c r="K1562" s="1265" t="s">
        <x:v>7724</x:v>
      </x:c>
    </x:row>
    <x:row r="1563" spans="1:11">
      <x:c r="A1563" s="1303">
        <x:v>0.96736111111111112</x:v>
      </x:c>
      <x:c r="B1563" s="969">
        <x:v>100338</x:v>
      </x:c>
      <x:c r="C1563" s="970" t="s">
        <x:v>6314</x:v>
      </x:c>
      <x:c r="D1563" s="970" t="s">
        <x:v>7752</x:v>
      </x:c>
      <x:c r="E1563" s="970" t="s">
        <x:v>4903</x:v>
      </x:c>
      <x:c r="F1563" s="970" t="s">
        <x:v>408</x:v>
      </x:c>
      <x:c r="G1563" s="808" t="s">
        <x:v>120</x:v>
      </x:c>
      <x:c r="H1563" s="808" t="s">
        <x:v>10894</x:v>
      </x:c>
      <x:c r="I1563" s="469" t="s">
        <x:v>34</x:v>
      </x:c>
      <x:c r="J1563" s="809">
        <x:v>450</x:v>
      </x:c>
      <x:c r="K1563" s="1265" t="s">
        <x:v>434</x:v>
      </x:c>
    </x:row>
    <x:row r="1564" spans="1:11" ht="16.75">
      <x:c r="A1564" s="1305">
        <x:v>0.97430555555555554</x:v>
      </x:c>
      <x:c r="B1564" s="1075">
        <x:v>100339</x:v>
      </x:c>
      <x:c r="C1564" s="987" t="s">
        <x:v>6314</x:v>
      </x:c>
      <x:c r="D1564" s="987" t="s">
        <x:v>7752</x:v>
      </x:c>
      <x:c r="E1564" s="987" t="s">
        <x:v>2935</x:v>
      </x:c>
      <x:c r="F1564" s="987" t="s">
        <x:v>8102</x:v>
      </x:c>
      <x:c r="G1564" s="1063" t="s">
        <x:v>7766</x:v>
      </x:c>
      <x:c r="H1564" s="1063" t="s">
        <x:v>7766</x:v>
      </x:c>
      <x:c r="I1564" s="724" t="s">
        <x:v>7313</x:v>
      </x:c>
      <x:c r="J1564" s="819">
        <x:v>180</x:v>
      </x:c>
      <x:c r="K1564" s="1266" t="s">
        <x:v>434</x:v>
      </x:c>
    </x:row>
    <x:row r="1565" spans="1:11" ht="16.75">
      <x:c r="A1565" s="1360" t="s">
        <x:v>11782</x:v>
      </x:c>
      <x:c r="B1565" s="1069">
        <x:v>100340</x:v>
      </x:c>
      <x:c r="C1565" s="1070" t="s">
        <x:v>6314</x:v>
      </x:c>
      <x:c r="D1565" s="1070" t="s">
        <x:v>7751</x:v>
      </x:c>
      <x:c r="E1565" s="1070" t="s">
        <x:v>5033</x:v>
      </x:c>
      <x:c r="F1565" s="1070" t="s">
        <x:v>1378</x:v>
      </x:c>
      <x:c r="G1565" s="804" t="s">
        <x:v>288</x:v>
      </x:c>
      <x:c r="H1565" s="804" t="s">
        <x:v>9522</x:v>
      </x:c>
      <x:c r="I1565" s="719" t="s">
        <x:v>7747</x:v>
      </x:c>
      <x:c r="J1565" s="805">
        <x:v>720</x:v>
      </x:c>
      <x:c r="K1565" s="1264" t="s">
        <x:v>7724</x:v>
      </x:c>
    </x:row>
    <x:row r="1566" spans="1:11">
      <x:c r="A1566" s="1302">
        <x:v>0.50486111111111109</x:v>
      </x:c>
      <x:c r="B1566" s="971">
        <x:v>100341</x:v>
      </x:c>
      <x:c r="C1566" s="972" t="s">
        <x:v>6314</x:v>
      </x:c>
      <x:c r="D1566" s="972" t="s">
        <x:v>7729</x:v>
      </x:c>
      <x:c r="E1566" s="972" t="s">
        <x:v>4903</x:v>
      </x:c>
      <x:c r="F1566" s="972" t="s">
        <x:v>9921</x:v>
      </x:c>
      <x:c r="G1566" s="808" t="s">
        <x:v>53</x:v>
      </x:c>
      <x:c r="H1566" s="808" t="s">
        <x:v>10887</x:v>
      </x:c>
      <x:c r="I1566" s="469" t="s">
        <x:v>34</x:v>
      </x:c>
      <x:c r="J1566" s="809">
        <x:v>180</x:v>
      </x:c>
      <x:c r="K1566" s="1265" t="s">
        <x:v>7724</x:v>
      </x:c>
    </x:row>
    <x:row r="1567" spans="1:11" s="51" customFormat="1">
      <x:c r="A1567" s="1302">
        <x:v>0.67083333333333328</x:v>
      </x:c>
      <x:c r="B1567" s="971">
        <x:v>100342</x:v>
      </x:c>
      <x:c r="C1567" s="953" t="s">
        <x:v>6314</x:v>
      </x:c>
      <x:c r="D1567" s="953" t="s">
        <x:v>7729</x:v>
      </x:c>
      <x:c r="E1567" s="953" t="s">
        <x:v>4903</x:v>
      </x:c>
      <x:c r="F1567" s="954" t="s">
        <x:v>9973</x:v>
      </x:c>
      <x:c r="G1567" s="808" t="s">
        <x:v>295</x:v>
      </x:c>
      <x:c r="H1567" s="808" t="s">
        <x:v>9214</x:v>
      </x:c>
      <x:c r="I1567" s="469" t="s">
        <x:v>34</x:v>
      </x:c>
      <x:c r="J1567" s="809">
        <x:v>130</x:v>
      </x:c>
      <x:c r="K1567" s="1265" t="s">
        <x:v>434</x:v>
      </x:c>
    </x:row>
    <x:row r="1568" spans="1:11">
      <x:c r="A1568" s="1303">
        <x:v>0.73819444444444449</x:v>
      </x:c>
      <x:c r="B1568" s="969">
        <x:v>100343</x:v>
      </x:c>
      <x:c r="C1568" s="970" t="s">
        <x:v>6314</x:v>
      </x:c>
      <x:c r="D1568" s="970" t="s">
        <x:v>7752</x:v>
      </x:c>
      <x:c r="E1568" s="970" t="s">
        <x:v>4903</x:v>
      </x:c>
      <x:c r="F1568" s="970" t="s">
        <x:v>8095</x:v>
      </x:c>
      <x:c r="G1568" s="808" t="s">
        <x:v>7315</x:v>
      </x:c>
      <x:c r="H1568" s="808" t="s">
        <x:v>9202</x:v>
      </x:c>
      <x:c r="I1568" s="469" t="s">
        <x:v>7313</x:v>
      </x:c>
      <x:c r="J1568" s="809">
        <x:v>255</x:v>
      </x:c>
      <x:c r="K1568" s="1265" t="s">
        <x:v>434</x:v>
      </x:c>
    </x:row>
    <x:row r="1569" spans="1:11">
      <x:c r="A1569" s="1302">
        <x:v>0.76666666666666672</x:v>
      </x:c>
      <x:c r="B1569" s="971">
        <x:v>100344</x:v>
      </x:c>
      <x:c r="C1569" s="972" t="s">
        <x:v>6314</x:v>
      </x:c>
      <x:c r="D1569" s="972" t="s">
        <x:v>7751</x:v>
      </x:c>
      <x:c r="E1569" s="972" t="s">
        <x:v>5987</x:v>
      </x:c>
      <x:c r="F1569" s="972" t="s">
        <x:v>1585</x:v>
      </x:c>
      <x:c r="G1569" s="1003" t="s">
        <x:v>7766</x:v>
      </x:c>
      <x:c r="H1569" s="1003" t="s">
        <x:v>7766</x:v>
      </x:c>
      <x:c r="I1569" s="469" t="s">
        <x:v>7747</x:v>
      </x:c>
      <x:c r="J1569" s="809">
        <x:v>230</x:v>
      </x:c>
      <x:c r="K1569" s="1265" t="s">
        <x:v>7724</x:v>
      </x:c>
    </x:row>
    <x:row r="1570" spans="1:11">
      <x:c r="A1570" s="1303">
        <x:v>0.88888888888888884</x:v>
      </x:c>
      <x:c r="B1570" s="969">
        <x:v>100345</x:v>
      </x:c>
      <x:c r="C1570" s="970" t="s">
        <x:v>6314</x:v>
      </x:c>
      <x:c r="D1570" s="970" t="s">
        <x:v>7729</x:v>
      </x:c>
      <x:c r="E1570" s="970" t="s">
        <x:v>5033</x:v>
      </x:c>
      <x:c r="F1570" s="970" t="s">
        <x:v>11298</x:v>
      </x:c>
      <x:c r="G1570" s="808" t="s">
        <x:v>7194</x:v>
      </x:c>
      <x:c r="H1570" s="808" t="s">
        <x:v>9468</x:v>
      </x:c>
      <x:c r="I1570" s="469" t="s">
        <x:v>7313</x:v>
      </x:c>
      <x:c r="J1570" s="809">
        <x:v>180</x:v>
      </x:c>
      <x:c r="K1570" s="1265" t="s">
        <x:v>7724</x:v>
      </x:c>
    </x:row>
    <x:row r="1571" spans="1:11" ht="16.75">
      <x:c r="A1571" s="1305">
        <x:v>0.99583333333333335</x:v>
      </x:c>
      <x:c r="B1571" s="1075">
        <x:v>100346</x:v>
      </x:c>
      <x:c r="C1571" s="987" t="s">
        <x:v>6314</x:v>
      </x:c>
      <x:c r="D1571" s="987" t="s">
        <x:v>7729</x:v>
      </x:c>
      <x:c r="E1571" s="987" t="s">
        <x:v>2935</x:v>
      </x:c>
      <x:c r="F1571" s="987" t="s">
        <x:v>10493</x:v>
      </x:c>
      <x:c r="G1571" s="1063" t="s">
        <x:v>7766</x:v>
      </x:c>
      <x:c r="H1571" s="1063" t="s">
        <x:v>7766</x:v>
      </x:c>
      <x:c r="I1571" s="724" t="s">
        <x:v>34</x:v>
      </x:c>
      <x:c r="J1571" s="819">
        <x:v>150</x:v>
      </x:c>
      <x:c r="K1571" s="1266" t="s">
        <x:v>434</x:v>
      </x:c>
    </x:row>
    <x:row r="1572" spans="1:11" ht="16.75">
      <x:c r="A1572" s="1068" t="s">
        <x:v>720</x:v>
      </x:c>
      <x:c r="B1572" s="1069">
        <x:v>100347</x:v>
      </x:c>
      <x:c r="C1572" s="1070" t="s">
        <x:v>6314</x:v>
      </x:c>
      <x:c r="D1572" s="1070" t="s">
        <x:v>7751</x:v>
      </x:c>
      <x:c r="E1572" s="1070" t="s">
        <x:v>4903</x:v>
      </x:c>
      <x:c r="F1572" s="1070" t="s">
        <x:v>10692</x:v>
      </x:c>
      <x:c r="G1572" s="804" t="s">
        <x:v>126</x:v>
      </x:c>
      <x:c r="H1572" s="804" t="s">
        <x:v>10892</x:v>
      </x:c>
      <x:c r="I1572" s="719" t="s">
        <x:v>34</x:v>
      </x:c>
      <x:c r="J1572" s="805">
        <x:v>130</x:v>
      </x:c>
      <x:c r="K1572" s="1264" t="s">
        <x:v>434</x:v>
      </x:c>
    </x:row>
    <x:row r="1573" spans="1:11">
      <x:c r="A1573" s="1303">
        <x:v>0.58611111111111114</x:v>
      </x:c>
      <x:c r="B1573" s="969">
        <x:v>100348</x:v>
      </x:c>
      <x:c r="C1573" s="970" t="s">
        <x:v>6314</x:v>
      </x:c>
      <x:c r="D1573" s="970" t="s">
        <x:v>7752</x:v>
      </x:c>
      <x:c r="E1573" s="970" t="s">
        <x:v>5033</x:v>
      </x:c>
      <x:c r="F1573" s="970" t="s">
        <x:v>7872</x:v>
      </x:c>
      <x:c r="G1573" s="808" t="s">
        <x:v>81</x:v>
      </x:c>
      <x:c r="H1573" s="808" t="s">
        <x:v>10733</x:v>
      </x:c>
      <x:c r="I1573" s="469" t="s">
        <x:v>34</x:v>
      </x:c>
      <x:c r="J1573" s="809">
        <x:v>175</x:v>
      </x:c>
      <x:c r="K1573" s="1265" t="s">
        <x:v>434</x:v>
      </x:c>
    </x:row>
    <x:row r="1574" spans="1:11">
      <x:c r="A1574" s="1302">
        <x:v>0.59999999999999998</x:v>
      </x:c>
      <x:c r="B1574" s="971">
        <x:v>100349</x:v>
      </x:c>
      <x:c r="C1574" s="972" t="s">
        <x:v>6314</x:v>
      </x:c>
      <x:c r="D1574" s="972" t="s">
        <x:v>7752</x:v>
      </x:c>
      <x:c r="E1574" s="972" t="s">
        <x:v>5987</x:v>
      </x:c>
      <x:c r="F1574" s="972" t="s">
        <x:v>7875</x:v>
      </x:c>
      <x:c r="G1574" s="808" t="s">
        <x:v>5793</x:v>
      </x:c>
      <x:c r="H1574" s="808" t="s">
        <x:v>9192</x:v>
      </x:c>
      <x:c r="I1574" s="469" t="s">
        <x:v>34</x:v>
      </x:c>
      <x:c r="J1574" s="809">
        <x:v>945</x:v>
      </x:c>
      <x:c r="K1574" s="1265" t="s">
        <x:v>434</x:v>
      </x:c>
    </x:row>
    <x:row r="1575" spans="1:11">
      <x:c r="A1575" s="1303">
        <x:v>0.76458333333333328</x:v>
      </x:c>
      <x:c r="B1575" s="969">
        <x:v>100350</x:v>
      </x:c>
      <x:c r="C1575" s="970" t="s">
        <x:v>5507</x:v>
      </x:c>
      <x:c r="D1575" s="970" t="s">
        <x:v>7752</x:v>
      </x:c>
      <x:c r="E1575" s="970" t="s">
        <x:v>5987</x:v>
      </x:c>
      <x:c r="F1575" s="970" t="s">
        <x:v>11564</x:v>
      </x:c>
      <x:c r="G1575" s="808" t="s">
        <x:v>317</x:v>
      </x:c>
      <x:c r="H1575" s="808" t="s">
        <x:v>11203</x:v>
      </x:c>
      <x:c r="I1575" s="469" t="s">
        <x:v>7313</x:v>
      </x:c>
      <x:c r="J1575" s="809">
        <x:v>350</x:v>
      </x:c>
      <x:c r="K1575" s="1265" t="s">
        <x:v>434</x:v>
      </x:c>
    </x:row>
    <x:row r="1576" spans="1:11">
      <x:c r="A1576" s="1302">
        <x:v>0.84236111111111112</x:v>
      </x:c>
      <x:c r="B1576" s="971">
        <x:v>100351</x:v>
      </x:c>
      <x:c r="C1576" s="972" t="s">
        <x:v>6314</x:v>
      </x:c>
      <x:c r="D1576" s="972" t="s">
        <x:v>7729</x:v>
      </x:c>
      <x:c r="E1576" s="972" t="s">
        <x:v>4903</x:v>
      </x:c>
      <x:c r="F1576" s="972" t="s">
        <x:v>9318</x:v>
      </x:c>
      <x:c r="G1576" s="808" t="s">
        <x:v>9220</x:v>
      </x:c>
      <x:c r="H1576" s="808" t="s">
        <x:v>9281</x:v>
      </x:c>
      <x:c r="I1576" s="469" t="s">
        <x:v>7313</x:v>
      </x:c>
      <x:c r="J1576" s="809">
        <x:v>162</x:v>
      </x:c>
      <x:c r="K1576" s="1265" t="s">
        <x:v>434</x:v>
      </x:c>
    </x:row>
    <x:row r="1577" spans="1:11" ht="16.75">
      <x:c r="A1577" s="1304">
        <x:v>0.92708333333333337</x:v>
      </x:c>
      <x:c r="B1577" s="1073">
        <x:v>100352</x:v>
      </x:c>
      <x:c r="C1577" s="974" t="s">
        <x:v>6314</x:v>
      </x:c>
      <x:c r="D1577" s="974" t="s">
        <x:v>7751</x:v>
      </x:c>
      <x:c r="E1577" s="974" t="s">
        <x:v>2935</x:v>
      </x:c>
      <x:c r="F1577" s="974" t="s">
        <x:v>1405</x:v>
      </x:c>
      <x:c r="G1577" s="1063" t="s">
        <x:v>7766</x:v>
      </x:c>
      <x:c r="H1577" s="1063" t="s">
        <x:v>7766</x:v>
      </x:c>
      <x:c r="I1577" s="724" t="s">
        <x:v>7313</x:v>
      </x:c>
      <x:c r="J1577" s="819">
        <x:v>360</x:v>
      </x:c>
      <x:c r="K1577" s="1266" t="s">
        <x:v>434</x:v>
      </x:c>
    </x:row>
    <x:row r="1578" spans="1:11" ht="16.75">
      <x:c r="A1578" s="966" t="s">
        <x:v>12141</x:v>
      </x:c>
      <x:c r="B1578" s="967">
        <x:v>100353</x:v>
      </x:c>
      <x:c r="C1578" s="968" t="s">
        <x:v>6314</x:v>
      </x:c>
      <x:c r="D1578" s="968" t="s">
        <x:v>7751</x:v>
      </x:c>
      <x:c r="E1578" s="968" t="s">
        <x:v>4903</x:v>
      </x:c>
      <x:c r="F1578" s="968" t="s">
        <x:v>12396</x:v>
      </x:c>
      <x:c r="G1578" s="804" t="s">
        <x:v>285</x:v>
      </x:c>
      <x:c r="H1578" s="804" t="s">
        <x:v>10816</x:v>
      </x:c>
      <x:c r="I1578" s="719" t="s">
        <x:v>7747</x:v>
      </x:c>
      <x:c r="J1578" s="805">
        <x:v>520</x:v>
      </x:c>
      <x:c r="K1578" s="1264" t="s">
        <x:v>434</x:v>
      </x:c>
    </x:row>
    <x:row r="1579" spans="1:11">
      <x:c r="A1579" s="1303">
        <x:v>0.55625000000000002</x:v>
      </x:c>
      <x:c r="B1579" s="969">
        <x:v>100354</x:v>
      </x:c>
      <x:c r="C1579" s="970" t="s">
        <x:v>6314</x:v>
      </x:c>
      <x:c r="D1579" s="970" t="s">
        <x:v>7751</x:v>
      </x:c>
      <x:c r="E1579" s="970" t="s">
        <x:v>4903</x:v>
      </x:c>
      <x:c r="F1579" s="970" t="s">
        <x:v>10533</x:v>
      </x:c>
      <x:c r="G1579" s="808" t="s">
        <x:v>136</x:v>
      </x:c>
      <x:c r="H1579" s="808" t="s">
        <x:v>10786</x:v>
      </x:c>
      <x:c r="I1579" s="469" t="s">
        <x:v>7747</x:v>
      </x:c>
      <x:c r="J1579" s="809">
        <x:v>130</x:v>
      </x:c>
      <x:c r="K1579" s="1265" t="s">
        <x:v>434</x:v>
      </x:c>
    </x:row>
    <x:row r="1580" spans="1:11" s="49" customFormat="1">
      <x:c r="A1580" s="1303">
        <x:v>0.59097222222222223</x:v>
      </x:c>
      <x:c r="B1580" s="969">
        <x:v>100355</x:v>
      </x:c>
      <x:c r="C1580" s="953" t="s">
        <x:v>6314</x:v>
      </x:c>
      <x:c r="D1580" s="953" t="s">
        <x:v>7752</x:v>
      </x:c>
      <x:c r="E1580" s="953" t="s">
        <x:v>2935</x:v>
      </x:c>
      <x:c r="F1580" s="954" t="s">
        <x:v>2841</x:v>
      </x:c>
      <x:c r="G1580" s="1003" t="s">
        <x:v>7766</x:v>
      </x:c>
      <x:c r="H1580" s="1003" t="s">
        <x:v>7766</x:v>
      </x:c>
      <x:c r="I1580" s="469" t="s">
        <x:v>5014</x:v>
      </x:c>
      <x:c r="J1580" s="809">
        <x:v>130</x:v>
      </x:c>
      <x:c r="K1580" s="1265" t="s">
        <x:v>434</x:v>
      </x:c>
    </x:row>
    <x:row r="1581" spans="1:11">
      <x:c r="A1581" s="1302">
        <x:v>0.6381944444444444</x:v>
      </x:c>
      <x:c r="B1581" s="971">
        <x:v>100356</x:v>
      </x:c>
      <x:c r="C1581" s="972" t="s">
        <x:v>6314</x:v>
      </x:c>
      <x:c r="D1581" s="972" t="s">
        <x:v>7752</x:v>
      </x:c>
      <x:c r="E1581" s="972" t="s">
        <x:v>2935</x:v>
      </x:c>
      <x:c r="F1581" s="972" t="s">
        <x:v>9366</x:v>
      </x:c>
      <x:c r="G1581" s="1003" t="s">
        <x:v>7766</x:v>
      </x:c>
      <x:c r="H1581" s="1003" t="s">
        <x:v>7766</x:v>
      </x:c>
      <x:c r="I1581" s="469" t="s">
        <x:v>7313</x:v>
      </x:c>
      <x:c r="J1581" s="809">
        <x:v>160</x:v>
      </x:c>
      <x:c r="K1581" s="1265" t="s">
        <x:v>434</x:v>
      </x:c>
    </x:row>
    <x:row r="1582" spans="1:11">
      <x:c r="A1582" s="1303">
        <x:v>0.65833333333333333</x:v>
      </x:c>
      <x:c r="B1582" s="969">
        <x:v>100357</x:v>
      </x:c>
      <x:c r="C1582" s="970" t="s">
        <x:v>6314</x:v>
      </x:c>
      <x:c r="D1582" s="970" t="s">
        <x:v>7729</x:v>
      </x:c>
      <x:c r="E1582" s="970" t="s">
        <x:v>4903</x:v>
      </x:c>
      <x:c r="F1582" s="970" t="s">
        <x:v>1224</x:v>
      </x:c>
      <x:c r="G1582" s="1003" t="s">
        <x:v>7766</x:v>
      </x:c>
      <x:c r="H1582" s="1003" t="s">
        <x:v>7766</x:v>
      </x:c>
      <x:c r="I1582" s="469" t="s">
        <x:v>7313</x:v>
      </x:c>
      <x:c r="J1582" s="809">
        <x:v>550</x:v>
      </x:c>
      <x:c r="K1582" s="1265" t="s">
        <x:v>434</x:v>
      </x:c>
    </x:row>
    <x:row r="1583" spans="1:11">
      <x:c r="A1583" s="1302">
        <x:v>0.67152777777777772</x:v>
      </x:c>
      <x:c r="B1583" s="971">
        <x:v>100358</x:v>
      </x:c>
      <x:c r="C1583" s="972" t="s">
        <x:v>6314</x:v>
      </x:c>
      <x:c r="D1583" s="972" t="s">
        <x:v>7729</x:v>
      </x:c>
      <x:c r="E1583" s="972" t="s">
        <x:v>4903</x:v>
      </x:c>
      <x:c r="F1583" s="972" t="s">
        <x:v>1206</x:v>
      </x:c>
      <x:c r="G1583" s="808" t="s">
        <x:v>94</x:v>
      </x:c>
      <x:c r="H1583" s="808" t="s">
        <x:v>9583</x:v>
      </x:c>
      <x:c r="I1583" s="469" t="s">
        <x:v>7313</x:v>
      </x:c>
      <x:c r="J1583" s="809">
        <x:v>170</x:v>
      </x:c>
      <x:c r="K1583" s="1265" t="s">
        <x:v>434</x:v>
      </x:c>
    </x:row>
    <x:row r="1584" spans="1:11" ht="16.75">
      <x:c r="A1584" s="1304">
        <x:v>0.93055555555555558</x:v>
      </x:c>
      <x:c r="B1584" s="1073">
        <x:v>100359</x:v>
      </x:c>
      <x:c r="C1584" s="974" t="s">
        <x:v>6314</x:v>
      </x:c>
      <x:c r="D1584" s="974" t="s">
        <x:v>7752</x:v>
      </x:c>
      <x:c r="E1584" s="974" t="s">
        <x:v>2935</x:v>
      </x:c>
      <x:c r="F1584" s="974" t="s">
        <x:v>753</x:v>
      </x:c>
      <x:c r="G1584" s="818" t="s">
        <x:v>4998</x:v>
      </x:c>
      <x:c r="H1584" s="818" t="s">
        <x:v>9259</x:v>
      </x:c>
      <x:c r="I1584" s="724" t="s">
        <x:v>7313</x:v>
      </x:c>
      <x:c r="J1584" s="819">
        <x:v>435</x:v>
      </x:c>
      <x:c r="K1584" s="1266" t="s">
        <x:v>434</x:v>
      </x:c>
    </x:row>
    <x:row r="1585" spans="1:11" ht="16.75">
      <x:c r="A1585" s="966" t="s">
        <x:v>11912</x:v>
      </x:c>
      <x:c r="B1585" s="967">
        <x:v>100360</x:v>
      </x:c>
      <x:c r="C1585" s="968" t="s">
        <x:v>6314</x:v>
      </x:c>
      <x:c r="D1585" s="968" t="s">
        <x:v>7729</x:v>
      </x:c>
      <x:c r="E1585" s="968" t="s">
        <x:v>5033</x:v>
      </x:c>
      <x:c r="F1585" s="968" t="s">
        <x:v>11455</x:v>
      </x:c>
      <x:c r="G1585" s="804" t="s">
        <x:v>6970</x:v>
      </x:c>
      <x:c r="H1585" s="804" t="s">
        <x:v>10731</x:v>
      </x:c>
      <x:c r="I1585" s="719" t="s">
        <x:v>7313</x:v>
      </x:c>
      <x:c r="J1585" s="805">
        <x:v>200</x:v>
      </x:c>
      <x:c r="K1585" s="1264" t="s">
        <x:v>7724</x:v>
      </x:c>
    </x:row>
    <x:row r="1586" spans="1:11">
      <x:c r="A1586" s="1303">
        <x:v>0.59097222222222223</x:v>
      </x:c>
      <x:c r="B1586" s="969">
        <x:v>100361</x:v>
      </x:c>
      <x:c r="C1586" s="970" t="s">
        <x:v>6314</x:v>
      </x:c>
      <x:c r="D1586" s="970" t="s">
        <x:v>7729</x:v>
      </x:c>
      <x:c r="E1586" s="970" t="s">
        <x:v>4903</x:v>
      </x:c>
      <x:c r="F1586" s="970" t="s">
        <x:v>1212</x:v>
      </x:c>
      <x:c r="G1586" s="1003" t="s">
        <x:v>7766</x:v>
      </x:c>
      <x:c r="H1586" s="1003" t="s">
        <x:v>7766</x:v>
      </x:c>
      <x:c r="I1586" s="469" t="s">
        <x:v>7313</x:v>
      </x:c>
      <x:c r="J1586" s="809">
        <x:v>145</x:v>
      </x:c>
      <x:c r="K1586" s="1265" t="s">
        <x:v>7724</x:v>
      </x:c>
    </x:row>
    <x:row r="1587" spans="1:11">
      <x:c r="A1587" s="1303">
        <x:v>0.71458333333333335</x:v>
      </x:c>
      <x:c r="B1587" s="969">
        <x:v>100362</x:v>
      </x:c>
      <x:c r="C1587" s="970" t="s">
        <x:v>6314</x:v>
      </x:c>
      <x:c r="D1587" s="970" t="s">
        <x:v>7752</x:v>
      </x:c>
      <x:c r="E1587" s="970" t="s">
        <x:v>5033</x:v>
      </x:c>
      <x:c r="F1587" s="970" t="s">
        <x:v>9970</x:v>
      </x:c>
      <x:c r="G1587" s="808" t="s">
        <x:v>212</x:v>
      </x:c>
      <x:c r="H1587" s="808" t="s">
        <x:v>9295</x:v>
      </x:c>
      <x:c r="I1587" s="469" t="s">
        <x:v>7747</x:v>
      </x:c>
      <x:c r="J1587" s="809">
        <x:v>510</x:v>
      </x:c>
      <x:c r="K1587" s="1265" t="s">
        <x:v>434</x:v>
      </x:c>
    </x:row>
    <x:row r="1588" spans="1:11">
      <x:c r="A1588" s="1302">
        <x:v>0.71805555555555556</x:v>
      </x:c>
      <x:c r="B1588" s="971">
        <x:v>100363</x:v>
      </x:c>
      <x:c r="C1588" s="972" t="s">
        <x:v>6314</x:v>
      </x:c>
      <x:c r="D1588" s="972" t="s">
        <x:v>7729</x:v>
      </x:c>
      <x:c r="E1588" s="972" t="s">
        <x:v>2935</x:v>
      </x:c>
      <x:c r="F1588" s="972" t="s">
        <x:v>757</x:v>
      </x:c>
      <x:c r="G1588" s="808" t="s">
        <x:v>2929</x:v>
      </x:c>
      <x:c r="H1588" s="808" t="s">
        <x:v>9580</x:v>
      </x:c>
      <x:c r="I1588" s="469" t="s">
        <x:v>7313</x:v>
      </x:c>
      <x:c r="J1588" s="809">
        <x:v>180</x:v>
      </x:c>
      <x:c r="K1588" s="1265" t="s">
        <x:v>434</x:v>
      </x:c>
    </x:row>
    <x:row r="1589" spans="1:11">
      <x:c r="A1589" s="1303">
        <x:v>0.85486111111111107</x:v>
      </x:c>
      <x:c r="B1589" s="969">
        <x:v>100364</x:v>
      </x:c>
      <x:c r="C1589" s="970" t="s">
        <x:v>6314</x:v>
      </x:c>
      <x:c r="D1589" s="970" t="s">
        <x:v>7751</x:v>
      </x:c>
      <x:c r="E1589" s="970" t="s">
        <x:v>2935</x:v>
      </x:c>
      <x:c r="F1589" s="970" t="s">
        <x:v>973</x:v>
      </x:c>
      <x:c r="G1589" s="1003" t="s">
        <x:v>7766</x:v>
      </x:c>
      <x:c r="H1589" s="1003" t="s">
        <x:v>7766</x:v>
      </x:c>
      <x:c r="I1589" s="469" t="s">
        <x:v>7747</x:v>
      </x:c>
      <x:c r="J1589" s="809">
        <x:v>180</x:v>
      </x:c>
      <x:c r="K1589" s="1265" t="s">
        <x:v>7724</x:v>
      </x:c>
    </x:row>
    <x:row r="1590" spans="1:11" ht="16.75">
      <x:c r="A1590" s="1305">
        <x:v>0.94097222222222221</x:v>
      </x:c>
      <x:c r="B1590" s="1075">
        <x:v>100365</x:v>
      </x:c>
      <x:c r="C1590" s="987" t="s">
        <x:v>6314</x:v>
      </x:c>
      <x:c r="D1590" s="987" t="s">
        <x:v>7729</x:v>
      </x:c>
      <x:c r="E1590" s="987" t="s">
        <x:v>5033</x:v>
      </x:c>
      <x:c r="F1590" s="987" t="s">
        <x:v>1311</x:v>
      </x:c>
      <x:c r="G1590" s="818" t="s">
        <x:v>2943</x:v>
      </x:c>
      <x:c r="H1590" s="818" t="s">
        <x:v>10775</x:v>
      </x:c>
      <x:c r="I1590" s="724" t="s">
        <x:v>7747</x:v>
      </x:c>
      <x:c r="J1590" s="819">
        <x:v>900</x:v>
      </x:c>
      <x:c r="K1590" s="1266" t="s">
        <x:v>7724</x:v>
      </x:c>
    </x:row>
    <x:row r="1591" spans="1:11" ht="16.75">
      <x:c r="A1591" s="1068" t="s">
        <x:v>10633</x:v>
      </x:c>
      <x:c r="B1591" s="1069">
        <x:v>100366</x:v>
      </x:c>
      <x:c r="C1591" s="1070" t="s">
        <x:v>6314</x:v>
      </x:c>
      <x:c r="D1591" s="1070" t="s">
        <x:v>7729</x:v>
      </x:c>
      <x:c r="E1591" s="1070" t="s">
        <x:v>5033</x:v>
      </x:c>
      <x:c r="F1591" s="1070" t="s">
        <x:v>10694</x:v>
      </x:c>
      <x:c r="G1591" s="1066" t="s">
        <x:v>7766</x:v>
      </x:c>
      <x:c r="H1591" s="1066" t="s">
        <x:v>7766</x:v>
      </x:c>
      <x:c r="I1591" s="719" t="s">
        <x:v>34</x:v>
      </x:c>
      <x:c r="J1591" s="805">
        <x:v>150</x:v>
      </x:c>
      <x:c r="K1591" s="1264" t="s">
        <x:v>7724</x:v>
      </x:c>
    </x:row>
    <x:row r="1592" spans="1:11">
      <x:c r="A1592" s="1302">
        <x:v>0.66388888888888886</x:v>
      </x:c>
      <x:c r="B1592" s="971">
        <x:v>100367</x:v>
      </x:c>
      <x:c r="C1592" s="972" t="s">
        <x:v>6314</x:v>
      </x:c>
      <x:c r="D1592" s="972" t="s">
        <x:v>7751</x:v>
      </x:c>
      <x:c r="E1592" s="972" t="s">
        <x:v>5033</x:v>
      </x:c>
      <x:c r="F1592" s="972" t="s">
        <x:v>9915</x:v>
      </x:c>
      <x:c r="G1592" s="808" t="s">
        <x:v>7005</x:v>
      </x:c>
      <x:c r="H1592" s="808" t="s">
        <x:v>10842</x:v>
      </x:c>
      <x:c r="I1592" s="469" t="s">
        <x:v>7747</x:v>
      </x:c>
      <x:c r="J1592" s="809">
        <x:v>160</x:v>
      </x:c>
      <x:c r="K1592" s="1265" t="s">
        <x:v>7724</x:v>
      </x:c>
    </x:row>
    <x:row r="1593" spans="1:11">
      <x:c r="A1593" s="1303">
        <x:v>0.67708333333333337</x:v>
      </x:c>
      <x:c r="B1593" s="969">
        <x:v>100368</x:v>
      </x:c>
      <x:c r="C1593" s="970" t="s">
        <x:v>6314</x:v>
      </x:c>
      <x:c r="D1593" s="970" t="s">
        <x:v>7751</x:v>
      </x:c>
      <x:c r="E1593" s="970" t="s">
        <x:v>2935</x:v>
      </x:c>
      <x:c r="F1593" s="970" t="s">
        <x:v>10506</x:v>
      </x:c>
      <x:c r="G1593" s="808" t="s">
        <x:v>7380</x:v>
      </x:c>
      <x:c r="H1593" s="808" t="s">
        <x:v>9552</x:v>
      </x:c>
      <x:c r="I1593" s="469" t="s">
        <x:v>34</x:v>
      </x:c>
      <x:c r="J1593" s="809">
        <x:v>320</x:v>
      </x:c>
      <x:c r="K1593" s="1265" t="s">
        <x:v>434</x:v>
      </x:c>
    </x:row>
    <x:row r="1594" spans="1:11">
      <x:c r="A1594" s="1302">
        <x:v>0.78402777777777777</x:v>
      </x:c>
      <x:c r="B1594" s="971">
        <x:v>100369</x:v>
      </x:c>
      <x:c r="C1594" s="972" t="s">
        <x:v>6314</x:v>
      </x:c>
      <x:c r="D1594" s="972" t="s">
        <x:v>7729</x:v>
      </x:c>
      <x:c r="E1594" s="972" t="s">
        <x:v>433</x:v>
      </x:c>
      <x:c r="F1594" s="972" t="s">
        <x:v>10492</x:v>
      </x:c>
      <x:c r="G1594" s="1003" t="s">
        <x:v>7766</x:v>
      </x:c>
      <x:c r="H1594" s="1003" t="s">
        <x:v>7766</x:v>
      </x:c>
      <x:c r="I1594" s="469" t="s">
        <x:v>34</x:v>
      </x:c>
      <x:c r="J1594" s="809">
        <x:v>170</x:v>
      </x:c>
      <x:c r="K1594" s="1265" t="s">
        <x:v>7724</x:v>
      </x:c>
    </x:row>
    <x:row r="1595" spans="1:11">
      <x:c r="A1595" s="1303">
        <x:v>0.88263888888888886</x:v>
      </x:c>
      <x:c r="B1595" s="969">
        <x:v>100370</x:v>
      </x:c>
      <x:c r="C1595" s="970" t="s">
        <x:v>5507</x:v>
      </x:c>
      <x:c r="D1595" s="970" t="s">
        <x:v>7752</x:v>
      </x:c>
      <x:c r="E1595" s="970" t="s">
        <x:v>4903</x:v>
      </x:c>
      <x:c r="F1595" s="970" t="s">
        <x:v>5587</x:v>
      </x:c>
      <x:c r="G1595" s="808" t="s">
        <x:v>156</x:v>
      </x:c>
      <x:c r="H1595" s="808" t="s">
        <x:v>9578</x:v>
      </x:c>
      <x:c r="I1595" s="469" t="s">
        <x:v>7747</x:v>
      </x:c>
      <x:c r="J1595" s="809">
        <x:v>320</x:v>
      </x:c>
      <x:c r="K1595" s="1265" t="s">
        <x:v>7724</x:v>
      </x:c>
    </x:row>
    <x:row r="1596" spans="1:11">
      <x:c r="A1596" s="1302">
        <x:v>0.95694444444444449</x:v>
      </x:c>
      <x:c r="B1596" s="971">
        <x:v>100371</x:v>
      </x:c>
      <x:c r="C1596" s="972" t="s">
        <x:v>6314</x:v>
      </x:c>
      <x:c r="D1596" s="972" t="s">
        <x:v>7729</x:v>
      </x:c>
      <x:c r="E1596" s="972" t="s">
        <x:v>4903</x:v>
      </x:c>
      <x:c r="F1596" s="972" t="s">
        <x:v>7826</x:v>
      </x:c>
      <x:c r="G1596" s="808" t="s">
        <x:v>7257</x:v>
      </x:c>
      <x:c r="H1596" s="808" t="s">
        <x:v>10757</x:v>
      </x:c>
      <x:c r="I1596" s="469" t="s">
        <x:v>7747</x:v>
      </x:c>
      <x:c r="J1596" s="809">
        <x:v>170</x:v>
      </x:c>
      <x:c r="K1596" s="1265" t="s">
        <x:v>434</x:v>
      </x:c>
    </x:row>
    <x:row r="1597" spans="1:11">
      <x:c r="A1597" s="1303">
        <x:v>0.97847222222222219</x:v>
      </x:c>
      <x:c r="B1597" s="969">
        <x:v>100372</x:v>
      </x:c>
      <x:c r="C1597" s="970" t="s">
        <x:v>6314</x:v>
      </x:c>
      <x:c r="D1597" s="970" t="s">
        <x:v>7729</x:v>
      </x:c>
      <x:c r="E1597" s="970" t="s">
        <x:v>2935</x:v>
      </x:c>
      <x:c r="F1597" s="970" t="s">
        <x:v>936</x:v>
      </x:c>
      <x:c r="G1597" s="808" t="s">
        <x:v>7704</x:v>
      </x:c>
      <x:c r="H1597" s="808" t="s">
        <x:v>9244</x:v>
      </x:c>
      <x:c r="I1597" s="469" t="s">
        <x:v>7747</x:v>
      </x:c>
      <x:c r="J1597" s="809">
        <x:v>300</x:v>
      </x:c>
      <x:c r="K1597" s="1265" t="s">
        <x:v>7724</x:v>
      </x:c>
    </x:row>
    <x:row r="1598" spans="1:11" ht="16.75">
      <x:c r="A1598" s="1305">
        <x:v>0.99027777777777781</x:v>
      </x:c>
      <x:c r="B1598" s="1075">
        <x:v>100373</x:v>
      </x:c>
      <x:c r="C1598" s="987" t="s">
        <x:v>6314</x:v>
      </x:c>
      <x:c r="D1598" s="987" t="s">
        <x:v>7729</x:v>
      </x:c>
      <x:c r="E1598" s="987" t="s">
        <x:v>2935</x:v>
      </x:c>
      <x:c r="F1598" s="987" t="s">
        <x:v>12368</x:v>
      </x:c>
      <x:c r="G1598" s="818" t="s">
        <x:v>193</x:v>
      </x:c>
      <x:c r="H1598" s="818" t="s">
        <x:v>9201</x:v>
      </x:c>
      <x:c r="I1598" s="724" t="s">
        <x:v>7747</x:v>
      </x:c>
      <x:c r="J1598" s="819">
        <x:v>320</x:v>
      </x:c>
      <x:c r="K1598" s="1266" t="s">
        <x:v>7724</x:v>
      </x:c>
    </x:row>
    <x:row r="1599" spans="1:11" ht="16.75">
      <x:c r="A1599" s="1068" t="s">
        <x:v>12130</x:v>
      </x:c>
      <x:c r="B1599" s="1069">
        <x:v>100374</x:v>
      </x:c>
      <x:c r="C1599" s="1070" t="s">
        <x:v>6314</x:v>
      </x:c>
      <x:c r="D1599" s="1070" t="s">
        <x:v>7729</x:v>
      </x:c>
      <x:c r="E1599" s="1070" t="s">
        <x:v>4903</x:v>
      </x:c>
      <x:c r="F1599" s="1070" t="s">
        <x:v>946</x:v>
      </x:c>
      <x:c r="G1599" s="804" t="s">
        <x:v>272</x:v>
      </x:c>
      <x:c r="H1599" s="804" t="s">
        <x:v>9280</x:v>
      </x:c>
      <x:c r="I1599" s="719" t="s">
        <x:v>7747</x:v>
      </x:c>
      <x:c r="J1599" s="805">
        <x:v>220</x:v>
      </x:c>
      <x:c r="K1599" s="1264" t="s">
        <x:v>7724</x:v>
      </x:c>
    </x:row>
    <x:row r="1600" spans="1:11" ht="16.75">
      <x:c r="A1600" s="1305">
        <x:v>0.71319444444444446</x:v>
      </x:c>
      <x:c r="B1600" s="1075">
        <x:v>100375</x:v>
      </x:c>
      <x:c r="C1600" s="987" t="s">
        <x:v>6314</x:v>
      </x:c>
      <x:c r="D1600" s="987" t="s">
        <x:v>7751</x:v>
      </x:c>
      <x:c r="E1600" s="987" t="s">
        <x:v>2935</x:v>
      </x:c>
      <x:c r="F1600" s="987" t="s">
        <x:v>10516</x:v>
      </x:c>
      <x:c r="G1600" s="818" t="s">
        <x:v>115</x:v>
      </x:c>
      <x:c r="H1600" s="818" t="s">
        <x:v>10741</x:v>
      </x:c>
      <x:c r="I1600" s="724" t="s">
        <x:v>34</x:v>
      </x:c>
      <x:c r="J1600" s="819">
        <x:v>160</x:v>
      </x:c>
      <x:c r="K1600" s="1266" t="s">
        <x:v>7724</x:v>
      </x:c>
    </x:row>
    <x:row r="1601" spans="1:11" ht="16.75">
      <x:c r="A1601" s="1068" t="s">
        <x:v>10398</x:v>
      </x:c>
      <x:c r="B1601" s="1069">
        <x:v>100376</x:v>
      </x:c>
      <x:c r="C1601" s="1070" t="s">
        <x:v>6314</x:v>
      </x:c>
      <x:c r="D1601" s="1070" t="s">
        <x:v>7752</x:v>
      </x:c>
      <x:c r="E1601" s="1070" t="s">
        <x:v>2935</x:v>
      </x:c>
      <x:c r="F1601" s="1070" t="s">
        <x:v>9349</x:v>
      </x:c>
      <x:c r="G1601" s="804" t="s">
        <x:v>2907</x:v>
      </x:c>
      <x:c r="H1601" s="804" t="s">
        <x:v>9514</x:v>
      </x:c>
      <x:c r="I1601" s="719" t="s">
        <x:v>7313</x:v>
      </x:c>
      <x:c r="J1601" s="805">
        <x:v>170</x:v>
      </x:c>
      <x:c r="K1601" s="1264" t="s">
        <x:v>434</x:v>
      </x:c>
    </x:row>
    <x:row r="1602" spans="1:11">
      <x:c r="A1602" s="1302">
        <x:v>0.64166666666666672</x:v>
      </x:c>
      <x:c r="B1602" s="971">
        <x:v>100377</x:v>
      </x:c>
      <x:c r="C1602" s="972" t="s">
        <x:v>6314</x:v>
      </x:c>
      <x:c r="D1602" s="972" t="s">
        <x:v>7751</x:v>
      </x:c>
      <x:c r="E1602" s="972" t="s">
        <x:v>4903</x:v>
      </x:c>
      <x:c r="F1602" s="972" t="s">
        <x:v>7816</x:v>
      </x:c>
      <x:c r="G1602" s="808" t="s">
        <x:v>167</x:v>
      </x:c>
      <x:c r="H1602" s="808" t="s">
        <x:v>10866</x:v>
      </x:c>
      <x:c r="I1602" s="469" t="s">
        <x:v>7747</x:v>
      </x:c>
      <x:c r="J1602" s="809">
        <x:v>90</x:v>
      </x:c>
      <x:c r="K1602" s="1265" t="s">
        <x:v>434</x:v>
      </x:c>
    </x:row>
    <x:row r="1603" spans="1:11">
      <x:c r="A1603" s="1303">
        <x:v>0.65694444444444444</x:v>
      </x:c>
      <x:c r="B1603" s="969">
        <x:v>100378</x:v>
      </x:c>
      <x:c r="C1603" s="970" t="s">
        <x:v>6314</x:v>
      </x:c>
      <x:c r="D1603" s="970" t="s">
        <x:v>7729</x:v>
      </x:c>
      <x:c r="E1603" s="970" t="s">
        <x:v>2935</x:v>
      </x:c>
      <x:c r="F1603" s="970" t="s">
        <x:v>761</x:v>
      </x:c>
      <x:c r="G1603" s="1003" t="s">
        <x:v>7766</x:v>
      </x:c>
      <x:c r="H1603" s="1003" t="s">
        <x:v>7766</x:v>
      </x:c>
      <x:c r="I1603" s="469" t="s">
        <x:v>7313</x:v>
      </x:c>
      <x:c r="J1603" s="809">
        <x:v>260</x:v>
      </x:c>
      <x:c r="K1603" s="1265" t="s">
        <x:v>7724</x:v>
      </x:c>
    </x:row>
    <x:row r="1604" spans="1:11" s="46" customFormat="1">
      <x:c r="A1604" s="1303">
        <x:v>0.70347222222222228</x:v>
      </x:c>
      <x:c r="B1604" s="969">
        <x:v>100379</x:v>
      </x:c>
      <x:c r="C1604" s="970" t="s">
        <x:v>6314</x:v>
      </x:c>
      <x:c r="D1604" s="970" t="s">
        <x:v>7729</x:v>
      </x:c>
      <x:c r="E1604" s="970" t="s">
        <x:v>5987</x:v>
      </x:c>
      <x:c r="F1604" s="970" t="s">
        <x:v>9185</x:v>
      </x:c>
      <x:c r="G1604" s="808" t="s">
        <x:v>152</x:v>
      </x:c>
      <x:c r="H1604" s="808" t="s">
        <x:v>10760</x:v>
      </x:c>
      <x:c r="I1604" s="469" t="s">
        <x:v>7747</x:v>
      </x:c>
      <x:c r="J1604" s="809">
        <x:v>335</x:v>
      </x:c>
      <x:c r="K1604" s="1265" t="s">
        <x:v>434</x:v>
      </x:c>
    </x:row>
    <x:row r="1605" spans="1:11">
      <x:c r="A1605" s="1302">
        <x:v>0.70833333333333337</x:v>
      </x:c>
      <x:c r="B1605" s="971">
        <x:v>100380</x:v>
      </x:c>
      <x:c r="C1605" s="972" t="s">
        <x:v>6314</x:v>
      </x:c>
      <x:c r="D1605" s="972" t="s">
        <x:v>7751</x:v>
      </x:c>
      <x:c r="E1605" s="972" t="s">
        <x:v>2935</x:v>
      </x:c>
      <x:c r="F1605" s="972" t="s">
        <x:v>1412</x:v>
      </x:c>
      <x:c r="G1605" s="1003" t="s">
        <x:v>7766</x:v>
      </x:c>
      <x:c r="H1605" s="1003" t="s">
        <x:v>7766</x:v>
      </x:c>
      <x:c r="I1605" s="469" t="s">
        <x:v>7313</x:v>
      </x:c>
      <x:c r="J1605" s="809">
        <x:v>135</x:v>
      </x:c>
      <x:c r="K1605" s="1265" t="s">
        <x:v>434</x:v>
      </x:c>
    </x:row>
    <x:row r="1606" spans="1:11">
      <x:c r="A1606" s="1302">
        <x:v>0.76875000000000004</x:v>
      </x:c>
      <x:c r="B1606" s="971">
        <x:v>100381</x:v>
      </x:c>
      <x:c r="C1606" s="972" t="s">
        <x:v>6314</x:v>
      </x:c>
      <x:c r="D1606" s="972" t="s">
        <x:v>7703</x:v>
      </x:c>
      <x:c r="E1606" s="972" t="s">
        <x:v>2935</x:v>
      </x:c>
      <x:c r="F1606" s="972" t="s">
        <x:v>1139</x:v>
      </x:c>
      <x:c r="G1606" s="808" t="s">
        <x:v>96</x:v>
      </x:c>
      <x:c r="H1606" s="808" t="s">
        <x:v>9536</x:v>
      </x:c>
      <x:c r="I1606" s="469" t="s">
        <x:v>34</x:v>
      </x:c>
      <x:c r="J1606" s="809">
        <x:v>180</x:v>
      </x:c>
      <x:c r="K1606" s="1265" t="s">
        <x:v>434</x:v>
      </x:c>
    </x:row>
    <x:row r="1607" spans="1:11">
      <x:c r="A1607" s="1303">
        <x:v>0.94861111111111107</x:v>
      </x:c>
      <x:c r="B1607" s="969">
        <x:v>100382</x:v>
      </x:c>
      <x:c r="C1607" s="970" t="s">
        <x:v>6314</x:v>
      </x:c>
      <x:c r="D1607" s="970" t="s">
        <x:v>7751</x:v>
      </x:c>
      <x:c r="E1607" s="970" t="s">
        <x:v>2935</x:v>
      </x:c>
      <x:c r="F1607" s="970" t="s">
        <x:v>1125</x:v>
      </x:c>
      <x:c r="G1607" s="808" t="s">
        <x:v>150</x:v>
      </x:c>
      <x:c r="H1607" s="808" t="s">
        <x:v>10826</x:v>
      </x:c>
      <x:c r="I1607" s="469" t="s">
        <x:v>7747</x:v>
      </x:c>
      <x:c r="J1607" s="809">
        <x:v>140</x:v>
      </x:c>
      <x:c r="K1607" s="1265" t="s">
        <x:v>7724</x:v>
      </x:c>
    </x:row>
    <x:row r="1608" spans="1:11" ht="16.75">
      <x:c r="A1608" s="1305">
        <x:v>0.95138888888888884</x:v>
      </x:c>
      <x:c r="B1608" s="1075">
        <x:v>100383</x:v>
      </x:c>
      <x:c r="C1608" s="987" t="s">
        <x:v>6314</x:v>
      </x:c>
      <x:c r="D1608" s="987" t="s">
        <x:v>7751</x:v>
      </x:c>
      <x:c r="E1608" s="987" t="s">
        <x:v>2935</x:v>
      </x:c>
      <x:c r="F1608" s="987" t="s">
        <x:v>9364</x:v>
      </x:c>
      <x:c r="G1608" s="818" t="s">
        <x:v>75</x:v>
      </x:c>
      <x:c r="H1608" s="818" t="s">
        <x:v>9420</x:v>
      </x:c>
      <x:c r="I1608" s="724" t="s">
        <x:v>7313</x:v>
      </x:c>
      <x:c r="J1608" s="819">
        <x:v>145</x:v>
      </x:c>
      <x:c r="K1608" s="1266" t="s">
        <x:v>434</x:v>
      </x:c>
    </x:row>
    <x:row r="1609" spans="1:11" ht="16.75">
      <x:c r="A1609" s="1068" t="s">
        <x:v>10618</x:v>
      </x:c>
      <x:c r="B1609" s="1069">
        <x:v>100384</x:v>
      </x:c>
      <x:c r="C1609" s="1070" t="s">
        <x:v>6314</x:v>
      </x:c>
      <x:c r="D1609" s="1070" t="s">
        <x:v>7752</x:v>
      </x:c>
      <x:c r="E1609" s="1070" t="s">
        <x:v>2935</x:v>
      </x:c>
      <x:c r="F1609" s="1070" t="s">
        <x:v>12363</x:v>
      </x:c>
      <x:c r="G1609" s="804" t="s">
        <x:v>2643</x:v>
      </x:c>
      <x:c r="H1609" s="804" t="s">
        <x:v>10854</x:v>
      </x:c>
      <x:c r="I1609" s="719" t="s">
        <x:v>34</x:v>
      </x:c>
      <x:c r="J1609" s="805">
        <x:v>320</x:v>
      </x:c>
      <x:c r="K1609" s="1264" t="s">
        <x:v>434</x:v>
      </x:c>
    </x:row>
    <x:row r="1610" spans="1:11">
      <x:c r="A1610" s="1302">
        <x:v>0.52500000000000002</x:v>
      </x:c>
      <x:c r="B1610" s="971">
        <x:v>100385</x:v>
      </x:c>
      <x:c r="C1610" s="972" t="s">
        <x:v>6314</x:v>
      </x:c>
      <x:c r="D1610" s="972" t="s">
        <x:v>7729</x:v>
      </x:c>
      <x:c r="E1610" s="972" t="s">
        <x:v>2935</x:v>
      </x:c>
      <x:c r="F1610" s="972" t="s">
        <x:v>10460</x:v>
      </x:c>
      <x:c r="G1610" s="1003" t="s">
        <x:v>7766</x:v>
      </x:c>
      <x:c r="H1610" s="1003" t="s">
        <x:v>7766</x:v>
      </x:c>
      <x:c r="I1610" s="469" t="s">
        <x:v>7313</x:v>
      </x:c>
      <x:c r="J1610" s="809">
        <x:v>160</x:v>
      </x:c>
      <x:c r="K1610" s="1265" t="s">
        <x:v>7724</x:v>
      </x:c>
    </x:row>
    <x:row r="1611" spans="1:11">
      <x:c r="A1611" s="1303">
        <x:v>0.69027777777777777</x:v>
      </x:c>
      <x:c r="B1611" s="969">
        <x:v>100386</x:v>
      </x:c>
      <x:c r="C1611" s="970" t="s">
        <x:v>6314</x:v>
      </x:c>
      <x:c r="D1611" s="970" t="s">
        <x:v>7752</x:v>
      </x:c>
      <x:c r="E1611" s="970" t="s">
        <x:v>4903</x:v>
      </x:c>
      <x:c r="F1611" s="970" t="s">
        <x:v>411</x:v>
      </x:c>
      <x:c r="G1611" s="1003" t="s">
        <x:v>7766</x:v>
      </x:c>
      <x:c r="H1611" s="1003" t="s">
        <x:v>7766</x:v>
      </x:c>
      <x:c r="I1611" s="469" t="s">
        <x:v>7313</x:v>
      </x:c>
      <x:c r="J1611" s="809">
        <x:v>140</x:v>
      </x:c>
      <x:c r="K1611" s="1265" t="s">
        <x:v>434</x:v>
      </x:c>
    </x:row>
    <x:row r="1612" spans="1:11">
      <x:c r="A1612" s="1302">
        <x:v>0.72291666666666665</x:v>
      </x:c>
      <x:c r="B1612" s="971">
        <x:v>100387</x:v>
      </x:c>
      <x:c r="C1612" s="972" t="s">
        <x:v>6314</x:v>
      </x:c>
      <x:c r="D1612" s="972" t="s">
        <x:v>7729</x:v>
      </x:c>
      <x:c r="E1612" s="972" t="s">
        <x:v>5033</x:v>
      </x:c>
      <x:c r="F1612" s="972" t="s">
        <x:v>12387</x:v>
      </x:c>
      <x:c r="G1612" s="1003" t="s">
        <x:v>7766</x:v>
      </x:c>
      <x:c r="H1612" s="1003" t="s">
        <x:v>7766</x:v>
      </x:c>
      <x:c r="I1612" s="469" t="s">
        <x:v>7747</x:v>
      </x:c>
      <x:c r="J1612" s="809">
        <x:v>435</x:v>
      </x:c>
      <x:c r="K1612" s="1265" t="s">
        <x:v>434</x:v>
      </x:c>
    </x:row>
    <x:row r="1613" spans="1:11">
      <x:c r="A1613" s="1303">
        <x:v>0.74861111111111112</x:v>
      </x:c>
      <x:c r="B1613" s="969">
        <x:v>100388</x:v>
      </x:c>
      <x:c r="C1613" s="970" t="s">
        <x:v>6314</x:v>
      </x:c>
      <x:c r="D1613" s="970" t="s">
        <x:v>7752</x:v>
      </x:c>
      <x:c r="E1613" s="970" t="s">
        <x:v>2935</x:v>
      </x:c>
      <x:c r="F1613" s="970" t="s">
        <x:v>12340</x:v>
      </x:c>
      <x:c r="G1613" s="808" t="s">
        <x:v>47</x:v>
      </x:c>
      <x:c r="H1613" s="808" t="s">
        <x:v>11280</x:v>
      </x:c>
      <x:c r="I1613" s="469" t="s">
        <x:v>34</x:v>
      </x:c>
      <x:c r="J1613" s="809">
        <x:v>570</x:v>
      </x:c>
      <x:c r="K1613" s="1265" t="s">
        <x:v>434</x:v>
      </x:c>
    </x:row>
    <x:row r="1614" spans="1:11">
      <x:c r="A1614" s="1302">
        <x:v>0.7993055555555556</x:v>
      </x:c>
      <x:c r="B1614" s="971">
        <x:v>100389</x:v>
      </x:c>
      <x:c r="C1614" s="972" t="s">
        <x:v>6314</x:v>
      </x:c>
      <x:c r="D1614" s="972" t="s">
        <x:v>7729</x:v>
      </x:c>
      <x:c r="E1614" s="972" t="s">
        <x:v>4903</x:v>
      </x:c>
      <x:c r="F1614" s="972" t="s">
        <x:v>1052</x:v>
      </x:c>
      <x:c r="G1614" s="808" t="s">
        <x:v>310</x:v>
      </x:c>
      <x:c r="H1614" s="808" t="s">
        <x:v>9557</x:v>
      </x:c>
      <x:c r="I1614" s="469" t="s">
        <x:v>34</x:v>
      </x:c>
      <x:c r="J1614" s="809">
        <x:v>190</x:v>
      </x:c>
      <x:c r="K1614" s="1265" t="s">
        <x:v>7724</x:v>
      </x:c>
    </x:row>
    <x:row r="1615" spans="1:11">
      <x:c r="A1615" s="1303">
        <x:v>0.80277777777777781</x:v>
      </x:c>
      <x:c r="B1615" s="969">
        <x:v>100390</x:v>
      </x:c>
      <x:c r="C1615" s="970" t="s">
        <x:v>6314</x:v>
      </x:c>
      <x:c r="D1615" s="970" t="s">
        <x:v>7729</x:v>
      </x:c>
      <x:c r="E1615" s="970" t="s">
        <x:v>2935</x:v>
      </x:c>
      <x:c r="F1615" s="970" t="s">
        <x:v>12411</x:v>
      </x:c>
      <x:c r="G1615" s="808" t="s">
        <x:v>7375</x:v>
      </x:c>
      <x:c r="H1615" s="808" t="s">
        <x:v>10804</x:v>
      </x:c>
      <x:c r="I1615" s="469" t="s">
        <x:v>7313</x:v>
      </x:c>
      <x:c r="J1615" s="809">
        <x:v>360</x:v>
      </x:c>
      <x:c r="K1615" s="1265" t="s">
        <x:v>434</x:v>
      </x:c>
    </x:row>
    <x:row r="1616" spans="1:11">
      <x:c r="A1616" s="1302">
        <x:v>0.83472222222222225</x:v>
      </x:c>
      <x:c r="B1616" s="971">
        <x:v>100391</x:v>
      </x:c>
      <x:c r="C1616" s="972" t="s">
        <x:v>6314</x:v>
      </x:c>
      <x:c r="D1616" s="972" t="s">
        <x:v>7729</x:v>
      </x:c>
      <x:c r="E1616" s="972" t="s">
        <x:v>2935</x:v>
      </x:c>
      <x:c r="F1616" s="972" t="s">
        <x:v>929</x:v>
      </x:c>
      <x:c r="G1616" s="808" t="s">
        <x:v>2917</x:v>
      </x:c>
      <x:c r="H1616" s="808" t="s">
        <x:v>9224</x:v>
      </x:c>
      <x:c r="I1616" s="469" t="s">
        <x:v>34</x:v>
      </x:c>
      <x:c r="J1616" s="809">
        <x:v>135</x:v>
      </x:c>
      <x:c r="K1616" s="1265" t="s">
        <x:v>434</x:v>
      </x:c>
    </x:row>
    <x:row r="1617" spans="1:11" ht="16.75">
      <x:c r="A1617" s="1304">
        <x:v>0.84791666666666665</x:v>
      </x:c>
      <x:c r="B1617" s="1073">
        <x:v>100392</x:v>
      </x:c>
      <x:c r="C1617" s="974" t="s">
        <x:v>6314</x:v>
      </x:c>
      <x:c r="D1617" s="974" t="s">
        <x:v>7703</x:v>
      </x:c>
      <x:c r="E1617" s="974" t="s">
        <x:v>5033</x:v>
      </x:c>
      <x:c r="F1617" s="974" t="s">
        <x:v>9379</x:v>
      </x:c>
      <x:c r="G1617" s="818" t="s">
        <x:v>140</x:v>
      </x:c>
      <x:c r="H1617" s="818" t="s">
        <x:v>9261</x:v>
      </x:c>
      <x:c r="I1617" s="724" t="s">
        <x:v>7313</x:v>
      </x:c>
      <x:c r="J1617" s="819">
        <x:v>215</x:v>
      </x:c>
      <x:c r="K1617" s="1266" t="s">
        <x:v>434</x:v>
      </x:c>
    </x:row>
    <x:row r="1618" spans="1:11" ht="16.75">
      <x:c r="A1618" s="966" t="s">
        <x:v>10428</x:v>
      </x:c>
      <x:c r="B1618" s="967">
        <x:v>100393</x:v>
      </x:c>
      <x:c r="C1618" s="968" t="s">
        <x:v>6314</x:v>
      </x:c>
      <x:c r="D1618" s="968" t="s">
        <x:v>7751</x:v>
      </x:c>
      <x:c r="E1618" s="968" t="s">
        <x:v>2935</x:v>
      </x:c>
      <x:c r="F1618" s="968" t="s">
        <x:v>387</x:v>
      </x:c>
      <x:c r="G1618" s="804" t="s">
        <x:v>7375</x:v>
      </x:c>
      <x:c r="H1618" s="804" t="s">
        <x:v>9495</x:v>
      </x:c>
      <x:c r="I1618" s="719" t="s">
        <x:v>7747</x:v>
      </x:c>
      <x:c r="J1618" s="805">
        <x:v>210</x:v>
      </x:c>
      <x:c r="K1618" s="1264" t="s">
        <x:v>434</x:v>
      </x:c>
    </x:row>
    <x:row r="1619" spans="1:11" ht="16.75">
      <x:c r="A1619" s="1304">
        <x:v>0.70416666666666672</x:v>
      </x:c>
      <x:c r="B1619" s="1073">
        <x:v>100394</x:v>
      </x:c>
      <x:c r="C1619" s="974" t="s">
        <x:v>6314</x:v>
      </x:c>
      <x:c r="D1619" s="974" t="s">
        <x:v>7729</x:v>
      </x:c>
      <x:c r="E1619" s="974" t="s">
        <x:v>5987</x:v>
      </x:c>
      <x:c r="F1619" s="974" t="s">
        <x:v>11487</x:v>
      </x:c>
      <x:c r="G1619" s="818" t="s">
        <x:v>11764</x:v>
      </x:c>
      <x:c r="H1619" s="818" t="s">
        <x:v>9545</x:v>
      </x:c>
      <x:c r="I1619" s="724" t="s">
        <x:v>7313</x:v>
      </x:c>
      <x:c r="J1619" s="819">
        <x:v>160</x:v>
      </x:c>
      <x:c r="K1619" s="1266" t="s">
        <x:v>434</x:v>
      </x:c>
    </x:row>
    <x:row r="1620" spans="1:11" ht="16.75">
      <x:c r="A1620" s="966" t="s">
        <x:v>10439</x:v>
      </x:c>
      <x:c r="B1620" s="967">
        <x:v>100395</x:v>
      </x:c>
      <x:c r="C1620" s="968" t="s">
        <x:v>6314</x:v>
      </x:c>
      <x:c r="D1620" s="968" t="s">
        <x:v>7729</x:v>
      </x:c>
      <x:c r="E1620" s="968" t="s">
        <x:v>4903</x:v>
      </x:c>
      <x:c r="F1620" s="968" t="s">
        <x:v>1056</x:v>
      </x:c>
      <x:c r="G1620" s="804" t="s">
        <x:v>7380</x:v>
      </x:c>
      <x:c r="H1620" s="804" t="s">
        <x:v>10805</x:v>
      </x:c>
      <x:c r="I1620" s="719" t="s">
        <x:v>7313</x:v>
      </x:c>
      <x:c r="J1620" s="805">
        <x:v>130</x:v>
      </x:c>
      <x:c r="K1620" s="1264" t="s">
        <x:v>7724</x:v>
      </x:c>
    </x:row>
    <x:row r="1621" spans="1:11" ht="16.75">
      <x:c r="A1621" s="1304">
        <x:v>0.81388888888888888</x:v>
      </x:c>
      <x:c r="B1621" s="1073">
        <x:v>100396</x:v>
      </x:c>
      <x:c r="C1621" s="974" t="s">
        <x:v>6314</x:v>
      </x:c>
      <x:c r="D1621" s="974" t="s">
        <x:v>7751</x:v>
      </x:c>
      <x:c r="E1621" s="974" t="s">
        <x:v>5033</x:v>
      </x:c>
      <x:c r="F1621" s="974" t="s">
        <x:v>4819</x:v>
      </x:c>
      <x:c r="G1621" s="818" t="s">
        <x:v>89</x:v>
      </x:c>
      <x:c r="H1621" s="818" t="s">
        <x:v>10881</x:v>
      </x:c>
      <x:c r="I1621" s="724" t="s">
        <x:v>7747</x:v>
      </x:c>
      <x:c r="J1621" s="819">
        <x:v>420</x:v>
      </x:c>
      <x:c r="K1621" s="1266" t="s">
        <x:v>434</x:v>
      </x:c>
    </x:row>
    <x:row r="1622" spans="1:11" ht="16.75">
      <x:c r="A1622" s="966" t="s">
        <x:v>11910</x:v>
      </x:c>
      <x:c r="B1622" s="967">
        <x:v>100397</x:v>
      </x:c>
      <x:c r="C1622" s="968" t="s">
        <x:v>6314</x:v>
      </x:c>
      <x:c r="D1622" s="968" t="s">
        <x:v>7729</x:v>
      </x:c>
      <x:c r="E1622" s="968" t="s">
        <x:v>2935</x:v>
      </x:c>
      <x:c r="F1622" s="968" t="s">
        <x:v>10505</x:v>
      </x:c>
      <x:c r="G1622" s="804" t="s">
        <x:v>85</x:v>
      </x:c>
      <x:c r="H1622" s="804" t="s">
        <x:v>11240</x:v>
      </x:c>
      <x:c r="I1622" s="719" t="s">
        <x:v>7747</x:v>
      </x:c>
      <x:c r="J1622" s="805">
        <x:v>140</x:v>
      </x:c>
      <x:c r="K1622" s="1264" t="s">
        <x:v>434</x:v>
      </x:c>
    </x:row>
    <x:row r="1623" spans="1:11">
      <x:c r="A1623" s="1303">
        <x:v>0.62430555555555556</x:v>
      </x:c>
      <x:c r="B1623" s="969">
        <x:v>100399</x:v>
      </x:c>
      <x:c r="C1623" s="970" t="s">
        <x:v>6314</x:v>
      </x:c>
      <x:c r="D1623" s="970" t="s">
        <x:v>7703</x:v>
      </x:c>
      <x:c r="E1623" s="970" t="s">
        <x:v>4903</x:v>
      </x:c>
      <x:c r="F1623" s="970" t="s">
        <x:v>1582</x:v>
      </x:c>
      <x:c r="G1623" s="808" t="s">
        <x:v>2943</x:v>
      </x:c>
      <x:c r="H1623" s="808" t="s">
        <x:v>10834</x:v>
      </x:c>
      <x:c r="I1623" s="469" t="s">
        <x:v>7747</x:v>
      </x:c>
      <x:c r="J1623" s="809">
        <x:v>305</x:v>
      </x:c>
      <x:c r="K1623" s="1265" t="s">
        <x:v>434</x:v>
      </x:c>
    </x:row>
    <x:row r="1624" spans="1:11">
      <x:c r="A1624" s="1302">
        <x:v>0.6020833333333333</x:v>
      </x:c>
      <x:c r="B1624" s="1385" t="s">
        <x:v>9844</x:v>
      </x:c>
      <x:c r="C1624" s="972" t="s">
        <x:v>5507</x:v>
      </x:c>
      <x:c r="D1624" s="972" t="s">
        <x:v>7729</x:v>
      </x:c>
      <x:c r="E1624" s="972" t="s">
        <x:v>5987</x:v>
      </x:c>
      <x:c r="F1624" s="972" t="s">
        <x:v>1616</x:v>
      </x:c>
      <x:c r="G1624" s="808" t="s">
        <x:v>11764</x:v>
      </x:c>
      <x:c r="H1624" s="808" t="s">
        <x:v>9545</x:v>
      </x:c>
      <x:c r="I1624" s="469" t="s">
        <x:v>7747</x:v>
      </x:c>
      <x:c r="J1624" s="809">
        <x:v>130</x:v>
      </x:c>
      <x:c r="K1624" s="1265" t="s">
        <x:v>7724</x:v>
      </x:c>
    </x:row>
    <x:row r="1625" spans="1:11">
      <x:c r="A1625" s="1303">
        <x:v>0.90000000000000002</x:v>
      </x:c>
      <x:c r="B1625" s="969">
        <x:v>100401</x:v>
      </x:c>
      <x:c r="C1625" s="970" t="s">
        <x:v>6314</x:v>
      </x:c>
      <x:c r="D1625" s="970" t="s">
        <x:v>7752</x:v>
      </x:c>
      <x:c r="E1625" s="970" t="s">
        <x:v>5033</x:v>
      </x:c>
      <x:c r="F1625" s="970" t="s">
        <x:v>379</x:v>
      </x:c>
      <x:c r="G1625" s="808" t="s">
        <x:v>3123</x:v>
      </x:c>
      <x:c r="H1625" s="808" t="s">
        <x:v>9414</x:v>
      </x:c>
      <x:c r="I1625" s="469" t="s">
        <x:v>7747</x:v>
      </x:c>
      <x:c r="J1625" s="809">
        <x:v>120</x:v>
      </x:c>
      <x:c r="K1625" s="1265" t="s">
        <x:v>434</x:v>
      </x:c>
    </x:row>
    <x:row r="1626" spans="1:11">
      <x:c r="A1626" s="1302">
        <x:v>0.91319444444444442</x:v>
      </x:c>
      <x:c r="B1626" s="971">
        <x:v>100402</x:v>
      </x:c>
      <x:c r="C1626" s="972" t="s">
        <x:v>6314</x:v>
      </x:c>
      <x:c r="D1626" s="972" t="s">
        <x:v>7751</x:v>
      </x:c>
      <x:c r="E1626" s="972" t="s">
        <x:v>4903</x:v>
      </x:c>
      <x:c r="F1626" s="972" t="s">
        <x:v>7835</x:v>
      </x:c>
      <x:c r="G1626" s="808" t="s">
        <x:v>11769</x:v>
      </x:c>
      <x:c r="H1626" s="808" t="s">
        <x:v>9303</x:v>
      </x:c>
      <x:c r="I1626" s="469" t="s">
        <x:v>7747</x:v>
      </x:c>
      <x:c r="J1626" s="809">
        <x:v>140</x:v>
      </x:c>
      <x:c r="K1626" s="1265" t="s">
        <x:v>7724</x:v>
      </x:c>
    </x:row>
    <x:row r="1627" spans="1:11">
      <x:c r="A1627" s="1303">
        <x:v>0.92013888888888884</x:v>
      </x:c>
      <x:c r="B1627" s="969">
        <x:v>100403</x:v>
      </x:c>
      <x:c r="C1627" s="970" t="s">
        <x:v>6314</x:v>
      </x:c>
      <x:c r="D1627" s="970" t="s">
        <x:v>7729</x:v>
      </x:c>
      <x:c r="E1627" s="970" t="s">
        <x:v>5987</x:v>
      </x:c>
      <x:c r="F1627" s="970" t="s">
        <x:v>10688</x:v>
      </x:c>
      <x:c r="G1627" s="808" t="s">
        <x:v>111</x:v>
      </x:c>
      <x:c r="H1627" s="808" t="s">
        <x:v>9207</x:v>
      </x:c>
      <x:c r="I1627" s="469" t="s">
        <x:v>7747</x:v>
      </x:c>
      <x:c r="J1627" s="809">
        <x:v>220</x:v>
      </x:c>
      <x:c r="K1627" s="1265" t="s">
        <x:v>434</x:v>
      </x:c>
    </x:row>
    <x:row r="1628" spans="1:11" ht="16.75">
      <x:c r="A1628" s="1305">
        <x:v>0.93055555555555558</x:v>
      </x:c>
      <x:c r="B1628" s="1075">
        <x:v>100404</x:v>
      </x:c>
      <x:c r="C1628" s="987" t="s">
        <x:v>6314</x:v>
      </x:c>
      <x:c r="D1628" s="987" t="s">
        <x:v>7729</x:v>
      </x:c>
      <x:c r="E1628" s="987" t="s">
        <x:v>5987</x:v>
      </x:c>
      <x:c r="F1628" s="987" t="s">
        <x:v>9969</x:v>
      </x:c>
      <x:c r="G1628" s="818" t="s">
        <x:v>2895</x:v>
      </x:c>
      <x:c r="H1628" s="818" t="s">
        <x:v>10898</x:v>
      </x:c>
      <x:c r="I1628" s="724" t="s">
        <x:v>7747</x:v>
      </x:c>
      <x:c r="J1628" s="819">
        <x:v>180</x:v>
      </x:c>
      <x:c r="K1628" s="1266" t="s">
        <x:v>434</x:v>
      </x:c>
    </x:row>
    <x:row r="1629" spans="1:11" ht="16.75">
      <x:c r="A1629" s="1068" t="s">
        <x:v>11925</x:v>
      </x:c>
      <x:c r="B1629" s="1069">
        <x:v>100405</x:v>
      </x:c>
      <x:c r="C1629" s="1070" t="s">
        <x:v>6314</x:v>
      </x:c>
      <x:c r="D1629" s="1070" t="s">
        <x:v>7752</x:v>
      </x:c>
      <x:c r="E1629" s="1070" t="s">
        <x:v>5033</x:v>
      </x:c>
      <x:c r="F1629" s="1070" t="s">
        <x:v>10597</x:v>
      </x:c>
      <x:c r="G1629" s="804" t="s">
        <x:v>306</x:v>
      </x:c>
      <x:c r="H1629" s="804" t="s">
        <x:v>9296</x:v>
      </x:c>
      <x:c r="I1629" s="719" t="s">
        <x:v>7313</x:v>
      </x:c>
      <x:c r="J1629" s="805">
        <x:v>160</x:v>
      </x:c>
      <x:c r="K1629" s="1264" t="s">
        <x:v>434</x:v>
      </x:c>
    </x:row>
    <x:row r="1630" spans="1:11">
      <x:c r="A1630" s="1302">
        <x:v>0.5708333333333333</x:v>
      </x:c>
      <x:c r="B1630" s="971">
        <x:v>100406</x:v>
      </x:c>
      <x:c r="C1630" s="972" t="s">
        <x:v>6314</x:v>
      </x:c>
      <x:c r="D1630" s="972" t="s">
        <x:v>7729</x:v>
      </x:c>
      <x:c r="E1630" s="972" t="s">
        <x:v>2935</x:v>
      </x:c>
      <x:c r="F1630" s="972" t="s">
        <x:v>11586</x:v>
      </x:c>
      <x:c r="G1630" s="1003" t="s">
        <x:v>7766</x:v>
      </x:c>
      <x:c r="H1630" s="1003" t="s">
        <x:v>7766</x:v>
      </x:c>
      <x:c r="I1630" s="469" t="s">
        <x:v>5014</x:v>
      </x:c>
      <x:c r="J1630" s="809">
        <x:v>300</x:v>
      </x:c>
      <x:c r="K1630" s="1265" t="s">
        <x:v>434</x:v>
      </x:c>
    </x:row>
    <x:row r="1631" spans="1:11">
      <x:c r="A1631" s="1303">
        <x:v>0.71805555555555556</x:v>
      </x:c>
      <x:c r="B1631" s="969">
        <x:v>100407</x:v>
      </x:c>
      <x:c r="C1631" s="970" t="s">
        <x:v>6314</x:v>
      </x:c>
      <x:c r="D1631" s="970" t="s">
        <x:v>7752</x:v>
      </x:c>
      <x:c r="E1631" s="970" t="s">
        <x:v>5033</x:v>
      </x:c>
      <x:c r="F1631" s="970" t="s">
        <x:v>12414</x:v>
      </x:c>
      <x:c r="G1631" s="808" t="s">
        <x:v>153</x:v>
      </x:c>
      <x:c r="H1631" s="808" t="s">
        <x:v>9397</x:v>
      </x:c>
      <x:c r="I1631" s="469" t="s">
        <x:v>34</x:v>
      </x:c>
      <x:c r="J1631" s="809">
        <x:v>630</x:v>
      </x:c>
      <x:c r="K1631" s="1265" t="s">
        <x:v>434</x:v>
      </x:c>
    </x:row>
    <x:row r="1632" spans="1:11" ht="16.75">
      <x:c r="A1632" s="1305">
        <x:v>0.91249999999999998</x:v>
      </x:c>
      <x:c r="B1632" s="1075">
        <x:v>100408</x:v>
      </x:c>
      <x:c r="C1632" s="987" t="s">
        <x:v>5507</x:v>
      </x:c>
      <x:c r="D1632" s="987" t="s">
        <x:v>7703</x:v>
      </x:c>
      <x:c r="E1632" s="987" t="s">
        <x:v>2935</x:v>
      </x:c>
      <x:c r="F1632" s="987" t="s">
        <x:v>11521</x:v>
      </x:c>
      <x:c r="G1632" s="818" t="s">
        <x:v>3065</x:v>
      </x:c>
      <x:c r="H1632" s="818" t="s">
        <x:v>9666</x:v>
      </x:c>
      <x:c r="I1632" s="724" t="s">
        <x:v>7747</x:v>
      </x:c>
      <x:c r="J1632" s="819">
        <x:v>140</x:v>
      </x:c>
      <x:c r="K1632" s="1266" t="s">
        <x:v>434</x:v>
      </x:c>
    </x:row>
    <x:row r="1633" spans="1:11" ht="16.75">
      <x:c r="A1633" s="1068" t="s">
        <x:v>10445</x:v>
      </x:c>
      <x:c r="B1633" s="1069">
        <x:v>100409</x:v>
      </x:c>
      <x:c r="C1633" s="1070" t="s">
        <x:v>6314</x:v>
      </x:c>
      <x:c r="D1633" s="1070" t="s">
        <x:v>7752</x:v>
      </x:c>
      <x:c r="E1633" s="1070" t="s">
        <x:v>4903</x:v>
      </x:c>
      <x:c r="F1633" s="1070" t="s">
        <x:v>1384</x:v>
      </x:c>
      <x:c r="G1633" s="804" t="s">
        <x:v>170</x:v>
      </x:c>
      <x:c r="H1633" s="804" t="s">
        <x:v>10771</x:v>
      </x:c>
      <x:c r="I1633" s="719" t="s">
        <x:v>7747</x:v>
      </x:c>
      <x:c r="J1633" s="805">
        <x:v>190</x:v>
      </x:c>
      <x:c r="K1633" s="1264" t="s">
        <x:v>7724</x:v>
      </x:c>
    </x:row>
    <x:row r="1634" spans="1:11">
      <x:c r="A1634" s="1302">
        <x:v>0.70694444444444449</x:v>
      </x:c>
      <x:c r="B1634" s="971">
        <x:v>100410</x:v>
      </x:c>
      <x:c r="C1634" s="972" t="s">
        <x:v>6314</x:v>
      </x:c>
      <x:c r="D1634" s="972" t="s">
        <x:v>7729</x:v>
      </x:c>
      <x:c r="E1634" s="972" t="s">
        <x:v>2935</x:v>
      </x:c>
      <x:c r="F1634" s="972" t="s">
        <x:v>4824</x:v>
      </x:c>
      <x:c r="G1634" s="1003" t="s">
        <x:v>7766</x:v>
      </x:c>
      <x:c r="H1634" s="1003" t="s">
        <x:v>7766</x:v>
      </x:c>
      <x:c r="I1634" s="469" t="s">
        <x:v>7313</x:v>
      </x:c>
      <x:c r="J1634" s="809">
        <x:v>125</x:v>
      </x:c>
      <x:c r="K1634" s="1265" t="s">
        <x:v>434</x:v>
      </x:c>
    </x:row>
    <x:row r="1635" spans="1:11">
      <x:c r="A1635" s="1303">
        <x:v>0.72013888888888888</x:v>
      </x:c>
      <x:c r="B1635" s="969">
        <x:v>100411</x:v>
      </x:c>
      <x:c r="C1635" s="970" t="s">
        <x:v>6314</x:v>
      </x:c>
      <x:c r="D1635" s="970" t="s">
        <x:v>7751</x:v>
      </x:c>
      <x:c r="E1635" s="970" t="s">
        <x:v>5033</x:v>
      </x:c>
      <x:c r="F1635" s="970" t="s">
        <x:v>763</x:v>
      </x:c>
      <x:c r="G1635" s="808" t="s">
        <x:v>3123</x:v>
      </x:c>
      <x:c r="H1635" s="808" t="s">
        <x:v>9459</x:v>
      </x:c>
      <x:c r="I1635" s="469" t="s">
        <x:v>7313</x:v>
      </x:c>
      <x:c r="J1635" s="809">
        <x:v>620</x:v>
      </x:c>
      <x:c r="K1635" s="1265" t="s">
        <x:v>7724</x:v>
      </x:c>
    </x:row>
    <x:row r="1636" spans="1:11">
      <x:c r="A1636" s="1302">
        <x:v>0.72152777777777777</x:v>
      </x:c>
      <x:c r="B1636" s="971">
        <x:v>100412</x:v>
      </x:c>
      <x:c r="C1636" s="972" t="s">
        <x:v>6314</x:v>
      </x:c>
      <x:c r="D1636" s="972" t="s">
        <x:v>7751</x:v>
      </x:c>
      <x:c r="E1636" s="972" t="s">
        <x:v>5033</x:v>
      </x:c>
      <x:c r="F1636" s="972" t="s">
        <x:v>1361</x:v>
      </x:c>
      <x:c r="G1636" s="808" t="s">
        <x:v>3184</x:v>
      </x:c>
      <x:c r="H1636" s="808" t="s">
        <x:v>9577</x:v>
      </x:c>
      <x:c r="I1636" s="469" t="s">
        <x:v>7747</x:v>
      </x:c>
      <x:c r="J1636" s="809">
        <x:v>340</x:v>
      </x:c>
      <x:c r="K1636" s="1265" t="s">
        <x:v>7724</x:v>
      </x:c>
    </x:row>
    <x:row r="1637" spans="1:11">
      <x:c r="A1637" s="1303">
        <x:v>0.73541666666666672</x:v>
      </x:c>
      <x:c r="B1637" s="969">
        <x:v>100413</x:v>
      </x:c>
      <x:c r="C1637" s="970" t="s">
        <x:v>6314</x:v>
      </x:c>
      <x:c r="D1637" s="970" t="s">
        <x:v>7752</x:v>
      </x:c>
      <x:c r="E1637" s="970" t="s">
        <x:v>2935</x:v>
      </x:c>
      <x:c r="F1637" s="970" t="s">
        <x:v>12374</x:v>
      </x:c>
      <x:c r="G1637" s="808" t="s">
        <x:v>4990</x:v>
      </x:c>
      <x:c r="H1637" s="808" t="s">
        <x:v>9458</x:v>
      </x:c>
      <x:c r="I1637" s="469" t="s">
        <x:v>7747</x:v>
      </x:c>
      <x:c r="J1637" s="809">
        <x:v>335</x:v>
      </x:c>
      <x:c r="K1637" s="1265" t="s">
        <x:v>434</x:v>
      </x:c>
    </x:row>
    <x:row r="1638" spans="1:11">
      <x:c r="A1638" s="1302">
        <x:v>0.78472222222222221</x:v>
      </x:c>
      <x:c r="B1638" s="971">
        <x:v>100414</x:v>
      </x:c>
      <x:c r="C1638" s="972" t="s">
        <x:v>6314</x:v>
      </x:c>
      <x:c r="D1638" s="972" t="s">
        <x:v>7729</x:v>
      </x:c>
      <x:c r="E1638" s="972" t="s">
        <x:v>4903</x:v>
      </x:c>
      <x:c r="F1638" s="972" t="s">
        <x:v>1407</x:v>
      </x:c>
      <x:c r="G1638" s="808" t="s">
        <x:v>92</x:v>
      </x:c>
      <x:c r="H1638" s="808" t="s">
        <x:v>9446</x:v>
      </x:c>
      <x:c r="I1638" s="469" t="s">
        <x:v>34</x:v>
      </x:c>
      <x:c r="J1638" s="809">
        <x:v>240</x:v>
      </x:c>
      <x:c r="K1638" s="1265" t="s">
        <x:v>434</x:v>
      </x:c>
    </x:row>
    <x:row r="1639" spans="1:11">
      <x:c r="A1639" s="1303">
        <x:v>0.84305555555555556</x:v>
      </x:c>
      <x:c r="B1639" s="969">
        <x:v>100415</x:v>
      </x:c>
      <x:c r="C1639" s="970" t="s">
        <x:v>6314</x:v>
      </x:c>
      <x:c r="D1639" s="970" t="s">
        <x:v>7729</x:v>
      </x:c>
      <x:c r="E1639" s="970" t="s">
        <x:v>2935</x:v>
      </x:c>
      <x:c r="F1639" s="970" t="s">
        <x:v>1155</x:v>
      </x:c>
      <x:c r="G1639" s="808" t="s">
        <x:v>319</x:v>
      </x:c>
      <x:c r="H1639" s="808" t="s">
        <x:v>9262</x:v>
      </x:c>
      <x:c r="I1639" s="469" t="s">
        <x:v>34</x:v>
      </x:c>
      <x:c r="J1639" s="809">
        <x:v>435</x:v>
      </x:c>
      <x:c r="K1639" s="1265" t="s">
        <x:v>434</x:v>
      </x:c>
    </x:row>
    <x:row r="1640" spans="1:11">
      <x:c r="A1640" s="1302">
        <x:v>0.89861111111111114</x:v>
      </x:c>
      <x:c r="B1640" s="971">
        <x:v>100416</x:v>
      </x:c>
      <x:c r="C1640" s="972" t="s">
        <x:v>6314</x:v>
      </x:c>
      <x:c r="D1640" s="972" t="s">
        <x:v>7751</x:v>
      </x:c>
      <x:c r="E1640" s="972" t="s">
        <x:v>2935</x:v>
      </x:c>
      <x:c r="F1640" s="972" t="s">
        <x:v>10669</x:v>
      </x:c>
      <x:c r="G1640" s="808" t="s">
        <x:v>56</x:v>
      </x:c>
      <x:c r="H1640" s="808" t="s">
        <x:v>9478</x:v>
      </x:c>
      <x:c r="I1640" s="469" t="s">
        <x:v>34</x:v>
      </x:c>
      <x:c r="J1640" s="809">
        <x:v>120</x:v>
      </x:c>
      <x:c r="K1640" s="1265" t="s">
        <x:v>434</x:v>
      </x:c>
    </x:row>
    <x:row r="1641" spans="1:11">
      <x:c r="A1641" s="1303">
        <x:v>0.90138888888888891</x:v>
      </x:c>
      <x:c r="B1641" s="969">
        <x:v>100417</x:v>
      </x:c>
      <x:c r="C1641" s="970" t="s">
        <x:v>5507</x:v>
      </x:c>
      <x:c r="D1641" s="970" t="s">
        <x:v>7751</x:v>
      </x:c>
      <x:c r="E1641" s="970" t="s">
        <x:v>2935</x:v>
      </x:c>
      <x:c r="F1641" s="970" t="s">
        <x:v>11582</x:v>
      </x:c>
      <x:c r="G1641" s="808" t="s">
        <x:v>56</x:v>
      </x:c>
      <x:c r="H1641" s="808" t="s">
        <x:v>9478</x:v>
      </x:c>
      <x:c r="I1641" s="469" t="s">
        <x:v>34</x:v>
      </x:c>
      <x:c r="J1641" s="809">
        <x:v>155</x:v>
      </x:c>
      <x:c r="K1641" s="1265" t="s">
        <x:v>434</x:v>
      </x:c>
    </x:row>
    <x:row r="1642" spans="1:11">
      <x:c r="A1642" s="1302">
        <x:v>0.91874999999999996</x:v>
      </x:c>
      <x:c r="B1642" s="971">
        <x:v>100418</x:v>
      </x:c>
      <x:c r="C1642" s="972" t="s">
        <x:v>5507</x:v>
      </x:c>
      <x:c r="D1642" s="972" t="s">
        <x:v>7729</x:v>
      </x:c>
      <x:c r="E1642" s="972" t="s">
        <x:v>5033</x:v>
      </x:c>
      <x:c r="F1642" s="972" t="s">
        <x:v>1393</x:v>
      </x:c>
      <x:c r="G1642" s="808" t="s">
        <x:v>56</x:v>
      </x:c>
      <x:c r="H1642" s="808" t="s">
        <x:v>9478</x:v>
      </x:c>
      <x:c r="I1642" s="469" t="s">
        <x:v>7747</x:v>
      </x:c>
      <x:c r="J1642" s="809">
        <x:v>370</x:v>
      </x:c>
      <x:c r="K1642" s="1265" t="s">
        <x:v>434</x:v>
      </x:c>
    </x:row>
    <x:row r="1643" spans="1:11">
      <x:c r="A1643" s="1386">
        <x:v>0.97986111111111107</x:v>
      </x:c>
      <x:c r="B1643" s="1387">
        <x:v>100419</x:v>
      </x:c>
      <x:c r="C1643" s="1144" t="s">
        <x:v>6314</x:v>
      </x:c>
      <x:c r="D1643" s="1144" t="s">
        <x:v>7729</x:v>
      </x:c>
      <x:c r="E1643" s="1144" t="s">
        <x:v>4903</x:v>
      </x:c>
      <x:c r="F1643" s="1144" t="s">
        <x:v>5584</x:v>
      </x:c>
      <x:c r="G1643" s="1145" t="s">
        <x:v>177</x:v>
      </x:c>
      <x:c r="H1643" s="1145" t="s">
        <x:v>10739</x:v>
      </x:c>
      <x:c r="I1643" s="1492" t="s">
        <x:v>7747</x:v>
      </x:c>
      <x:c r="J1643" s="1146">
        <x:v>315</x:v>
      </x:c>
      <x:c r="K1643" s="1101" t="s">
        <x:v>434</x:v>
      </x:c>
    </x:row>
    <x:row r="1644" spans="1:11" ht="16.75">
      <x:c r="A1644" s="966" t="s">
        <x:v>12164</x:v>
      </x:c>
      <x:c r="B1644" s="967">
        <x:v>100420</x:v>
      </x:c>
      <x:c r="C1644" s="968" t="s">
        <x:v>6314</x:v>
      </x:c>
      <x:c r="D1644" s="968" t="s">
        <x:v>7751</x:v>
      </x:c>
      <x:c r="E1644" s="968" t="s">
        <x:v>4903</x:v>
      </x:c>
      <x:c r="F1644" s="968" t="s">
        <x:v>1168</x:v>
      </x:c>
      <x:c r="G1644" s="804" t="s">
        <x:v>216</x:v>
      </x:c>
      <x:c r="H1644" s="804" t="s">
        <x:v>11170</x:v>
      </x:c>
      <x:c r="I1644" s="719" t="s">
        <x:v>34</x:v>
      </x:c>
      <x:c r="J1644" s="805">
        <x:v>160</x:v>
      </x:c>
      <x:c r="K1644" s="1264" t="s">
        <x:v>7724</x:v>
      </x:c>
    </x:row>
    <x:row r="1645" spans="1:11">
      <x:c r="A1645" s="1303">
        <x:v>0.6791666666666667</x:v>
      </x:c>
      <x:c r="B1645" s="969">
        <x:v>100421</x:v>
      </x:c>
      <x:c r="C1645" s="970" t="s">
        <x:v>6314</x:v>
      </x:c>
      <x:c r="D1645" s="970" t="s">
        <x:v>7729</x:v>
      </x:c>
      <x:c r="E1645" s="970" t="s">
        <x:v>2935</x:v>
      </x:c>
      <x:c r="F1645" s="970" t="s">
        <x:v>11303</x:v>
      </x:c>
      <x:c r="G1645" s="1003" t="s">
        <x:v>7766</x:v>
      </x:c>
      <x:c r="H1645" s="1003" t="s">
        <x:v>7766</x:v>
      </x:c>
      <x:c r="I1645" s="469" t="s">
        <x:v>7313</x:v>
      </x:c>
      <x:c r="J1645" s="809">
        <x:v>150</x:v>
      </x:c>
      <x:c r="K1645" s="1265" t="s">
        <x:v>434</x:v>
      </x:c>
    </x:row>
    <x:row r="1646" spans="1:11">
      <x:c r="A1646" s="1302">
        <x:v>0.67986111111111114</x:v>
      </x:c>
      <x:c r="B1646" s="971">
        <x:v>100422</x:v>
      </x:c>
      <x:c r="C1646" s="972" t="s">
        <x:v>6314</x:v>
      </x:c>
      <x:c r="D1646" s="972" t="s">
        <x:v>7729</x:v>
      </x:c>
      <x:c r="E1646" s="972" t="s">
        <x:v>2935</x:v>
      </x:c>
      <x:c r="F1646" s="972" t="s">
        <x:v>10544</x:v>
      </x:c>
      <x:c r="G1646" s="808" t="s">
        <x:v>117</x:v>
      </x:c>
      <x:c r="H1646" s="808" t="s">
        <x:v>11217</x:v>
      </x:c>
      <x:c r="I1646" s="469" t="s">
        <x:v>7747</x:v>
      </x:c>
      <x:c r="J1646" s="809">
        <x:v>180</x:v>
      </x:c>
      <x:c r="K1646" s="1265" t="s">
        <x:v>7724</x:v>
      </x:c>
    </x:row>
    <x:row r="1647" spans="1:11">
      <x:c r="A1647" s="1303">
        <x:v>0.7055555555555556</x:v>
      </x:c>
      <x:c r="B1647" s="969">
        <x:v>100423</x:v>
      </x:c>
      <x:c r="C1647" s="970" t="s">
        <x:v>5507</x:v>
      </x:c>
      <x:c r="D1647" s="970" t="s">
        <x:v>7729</x:v>
      </x:c>
      <x:c r="E1647" s="970" t="s">
        <x:v>4903</x:v>
      </x:c>
      <x:c r="F1647" s="970" t="s">
        <x:v>9900</x:v>
      </x:c>
      <x:c r="G1647" s="808" t="s">
        <x:v>143</x:v>
      </x:c>
      <x:c r="H1647" s="808" t="s">
        <x:v>9426</x:v>
      </x:c>
      <x:c r="I1647" s="469" t="s">
        <x:v>7313</x:v>
      </x:c>
      <x:c r="J1647" s="809">
        <x:v>135</x:v>
      </x:c>
      <x:c r="K1647" s="1265" t="s">
        <x:v>434</x:v>
      </x:c>
    </x:row>
    <x:row r="1648" spans="1:11" s="41" customFormat="1">
      <x:c r="A1648" s="1303">
        <x:v>0.74236111111111114</x:v>
      </x:c>
      <x:c r="B1648" s="969">
        <x:v>100424</x:v>
      </x:c>
      <x:c r="C1648" s="970" t="s">
        <x:v>6314</x:v>
      </x:c>
      <x:c r="D1648" s="970" t="s">
        <x:v>7751</x:v>
      </x:c>
      <x:c r="E1648" s="970" t="s">
        <x:v>5033</x:v>
      </x:c>
      <x:c r="F1648" s="970" t="s">
        <x:v>2842</x:v>
      </x:c>
      <x:c r="G1648" s="808" t="s">
        <x:v>7104</x:v>
      </x:c>
      <x:c r="H1648" s="808" t="s">
        <x:v>9528</x:v>
      </x:c>
      <x:c r="I1648" s="469" t="s">
        <x:v>7313</x:v>
      </x:c>
      <x:c r="J1648" s="809">
        <x:v>170</x:v>
      </x:c>
      <x:c r="K1648" s="1265" t="s">
        <x:v>7724</x:v>
      </x:c>
    </x:row>
    <x:row r="1649" spans="1:11">
      <x:c r="A1649" s="1302">
        <x:v>0.75277777777777777</x:v>
      </x:c>
      <x:c r="B1649" s="971">
        <x:v>100425</x:v>
      </x:c>
      <x:c r="C1649" s="972" t="s">
        <x:v>6314</x:v>
      </x:c>
      <x:c r="D1649" s="972" t="s">
        <x:v>7752</x:v>
      </x:c>
      <x:c r="E1649" s="972" t="s">
        <x:v>4903</x:v>
      </x:c>
      <x:c r="F1649" s="972" t="s">
        <x:v>11488</x:v>
      </x:c>
      <x:c r="G1649" s="808" t="s">
        <x:v>7333</x:v>
      </x:c>
      <x:c r="H1649" s="808" t="s">
        <x:v>9223</x:v>
      </x:c>
      <x:c r="I1649" s="469" t="s">
        <x:v>7313</x:v>
      </x:c>
      <x:c r="J1649" s="809">
        <x:v>234</x:v>
      </x:c>
      <x:c r="K1649" s="1265" t="s">
        <x:v>434</x:v>
      </x:c>
    </x:row>
    <x:row r="1650" spans="1:11">
      <x:c r="A1650" s="1302">
        <x:v>0.81944444444444442</x:v>
      </x:c>
      <x:c r="B1650" s="971">
        <x:v>100426</x:v>
      </x:c>
      <x:c r="C1650" s="972" t="s">
        <x:v>6314</x:v>
      </x:c>
      <x:c r="D1650" s="972" t="s">
        <x:v>7751</x:v>
      </x:c>
      <x:c r="E1650" s="972" t="s">
        <x:v>4903</x:v>
      </x:c>
      <x:c r="F1650" s="972" t="s">
        <x:v>9898</x:v>
      </x:c>
      <x:c r="G1650" s="808" t="s">
        <x:v>11205</x:v>
      </x:c>
      <x:c r="H1650" s="808" t="s">
        <x:v>9215</x:v>
      </x:c>
      <x:c r="I1650" s="469" t="s">
        <x:v>34</x:v>
      </x:c>
      <x:c r="J1650" s="809">
        <x:v>170</x:v>
      </x:c>
      <x:c r="K1650" s="1265" t="s">
        <x:v>434</x:v>
      </x:c>
    </x:row>
    <x:row r="1651" spans="1:11">
      <x:c r="A1651" s="1303">
        <x:v>0.8305555555555556</x:v>
      </x:c>
      <x:c r="B1651" s="969">
        <x:v>100427</x:v>
      </x:c>
      <x:c r="C1651" s="970" t="s">
        <x:v>6314</x:v>
      </x:c>
      <x:c r="D1651" s="970" t="s">
        <x:v>7729</x:v>
      </x:c>
      <x:c r="E1651" s="970" t="s">
        <x:v>5033</x:v>
      </x:c>
      <x:c r="F1651" s="970" t="s">
        <x:v>1310</x:v>
      </x:c>
      <x:c r="G1651" s="808" t="s">
        <x:v>2943</x:v>
      </x:c>
      <x:c r="H1651" s="808" t="s">
        <x:v>10869</x:v>
      </x:c>
      <x:c r="I1651" s="469" t="s">
        <x:v>7313</x:v>
      </x:c>
      <x:c r="J1651" s="809">
        <x:v>450</x:v>
      </x:c>
      <x:c r="K1651" s="1265" t="s">
        <x:v>434</x:v>
      </x:c>
    </x:row>
    <x:row r="1652" spans="1:11" ht="16.75">
      <x:c r="A1652" s="1305">
        <x:v>0.84652777777777777</x:v>
      </x:c>
      <x:c r="B1652" s="1075">
        <x:v>100428</x:v>
      </x:c>
      <x:c r="C1652" s="987" t="s">
        <x:v>6314</x:v>
      </x:c>
      <x:c r="D1652" s="987" t="s">
        <x:v>7729</x:v>
      </x:c>
      <x:c r="E1652" s="987" t="s">
        <x:v>2935</x:v>
      </x:c>
      <x:c r="F1652" s="987" t="s">
        <x:v>1380</x:v>
      </x:c>
      <x:c r="G1652" s="818" t="s">
        <x:v>3011</x:v>
      </x:c>
      <x:c r="H1652" s="818" t="s">
        <x:v>9480</x:v>
      </x:c>
      <x:c r="I1652" s="724" t="s">
        <x:v>7747</x:v>
      </x:c>
      <x:c r="J1652" s="819">
        <x:v>550</x:v>
      </x:c>
      <x:c r="K1652" s="1266" t="s">
        <x:v>7724</x:v>
      </x:c>
    </x:row>
    <x:row r="1653" spans="1:12" ht="16.75">
      <x:c r="A1653" s="1068" t="s">
        <x:v>11788</x:v>
      </x:c>
      <x:c r="B1653" s="1069">
        <x:v>100429</x:v>
      </x:c>
      <x:c r="C1653" s="1070" t="s">
        <x:v>6314</x:v>
      </x:c>
      <x:c r="D1653" s="1070" t="s">
        <x:v>7751</x:v>
      </x:c>
      <x:c r="E1653" s="1070" t="s">
        <x:v>4903</x:v>
      </x:c>
      <x:c r="F1653" s="1070" t="s">
        <x:v>10693</x:v>
      </x:c>
      <x:c r="G1653" s="804" t="s">
        <x:v>2694</x:v>
      </x:c>
      <x:c r="H1653" s="804" t="s">
        <x:v>9573</x:v>
      </x:c>
      <x:c r="I1653" s="719" t="s">
        <x:v>5014</x:v>
      </x:c>
      <x:c r="J1653" s="805">
        <x:v>200</x:v>
      </x:c>
      <x:c r="K1653" s="1264" t="s">
        <x:v>434</x:v>
      </x:c>
      <x:c r="L1653" s="1388" t="s">
        <x:v>12150</x:v>
      </x:c>
    </x:row>
    <x:row r="1654" spans="1:11">
      <x:c r="A1654" s="1302">
        <x:v>0.65208333333333335</x:v>
      </x:c>
      <x:c r="B1654" s="971">
        <x:v>100430</x:v>
      </x:c>
      <x:c r="C1654" s="972" t="s">
        <x:v>6314</x:v>
      </x:c>
      <x:c r="D1654" s="972" t="s">
        <x:v>7729</x:v>
      </x:c>
      <x:c r="E1654" s="972" t="s">
        <x:v>2935</x:v>
      </x:c>
      <x:c r="F1654" s="972" t="s">
        <x:v>9183</x:v>
      </x:c>
      <x:c r="G1654" s="808" t="s">
        <x:v>162</x:v>
      </x:c>
      <x:c r="H1654" s="808" t="s">
        <x:v>9575</x:v>
      </x:c>
      <x:c r="I1654" s="469" t="s">
        <x:v>7747</x:v>
      </x:c>
      <x:c r="J1654" s="809">
        <x:v>325</x:v>
      </x:c>
      <x:c r="K1654" s="1265" t="s">
        <x:v>434</x:v>
      </x:c>
    </x:row>
    <x:row r="1655" spans="1:11">
      <x:c r="A1655" s="1303">
        <x:v>0.68472222222222223</x:v>
      </x:c>
      <x:c r="B1655" s="969">
        <x:v>100431</x:v>
      </x:c>
      <x:c r="C1655" s="970" t="s">
        <x:v>6314</x:v>
      </x:c>
      <x:c r="D1655" s="970" t="s">
        <x:v>7752</x:v>
      </x:c>
      <x:c r="E1655" s="970" t="s">
        <x:v>4903</x:v>
      </x:c>
      <x:c r="F1655" s="970" t="s">
        <x:v>414</x:v>
      </x:c>
      <x:c r="G1655" s="808" t="s">
        <x:v>59</x:v>
      </x:c>
      <x:c r="H1655" s="808" t="s">
        <x:v>9219</x:v>
      </x:c>
      <x:c r="I1655" s="469" t="s">
        <x:v>7313</x:v>
      </x:c>
      <x:c r="J1655" s="809">
        <x:v>350</x:v>
      </x:c>
      <x:c r="K1655" s="1265" t="s">
        <x:v>434</x:v>
      </x:c>
    </x:row>
    <x:row r="1656" spans="1:11">
      <x:c r="A1656" s="1302">
        <x:v>0.71597222222222223</x:v>
      </x:c>
      <x:c r="B1656" s="971">
        <x:v>100432</x:v>
      </x:c>
      <x:c r="C1656" s="972" t="s">
        <x:v>6314</x:v>
      </x:c>
      <x:c r="D1656" s="972" t="s">
        <x:v>7752</x:v>
      </x:c>
      <x:c r="E1656" s="972" t="s">
        <x:v>4903</x:v>
      </x:c>
      <x:c r="F1656" s="972" t="s">
        <x:v>12403</x:v>
      </x:c>
      <x:c r="G1656" s="808" t="s">
        <x:v>263</x:v>
      </x:c>
      <x:c r="H1656" s="808" t="s">
        <x:v>9543</x:v>
      </x:c>
      <x:c r="I1656" s="469" t="s">
        <x:v>7747</x:v>
      </x:c>
      <x:c r="J1656" s="809">
        <x:v>135</x:v>
      </x:c>
      <x:c r="K1656" s="1265" t="s">
        <x:v>434</x:v>
      </x:c>
    </x:row>
    <x:row r="1657" spans="1:11">
      <x:c r="A1657" s="1303">
        <x:v>0.80138888888888893</x:v>
      </x:c>
      <x:c r="B1657" s="969">
        <x:v>100433</x:v>
      </x:c>
      <x:c r="C1657" s="970" t="s">
        <x:v>6314</x:v>
      </x:c>
      <x:c r="D1657" s="970" t="s">
        <x:v>7752</x:v>
      </x:c>
      <x:c r="E1657" s="970" t="s">
        <x:v>5987</x:v>
      </x:c>
      <x:c r="F1657" s="970" t="s">
        <x:v>416</x:v>
      </x:c>
      <x:c r="G1657" s="808" t="s">
        <x:v>9673</x:v>
      </x:c>
      <x:c r="H1657" s="808" t="s">
        <x:v>11187</x:v>
      </x:c>
      <x:c r="I1657" s="469" t="s">
        <x:v>34</x:v>
      </x:c>
      <x:c r="J1657" s="809">
        <x:v>250</x:v>
      </x:c>
      <x:c r="K1657" s="1265" t="s">
        <x:v>434</x:v>
      </x:c>
    </x:row>
    <x:row r="1658" spans="1:11">
      <x:c r="A1658" s="1302">
        <x:v>0.82638888888888884</x:v>
      </x:c>
      <x:c r="B1658" s="971">
        <x:v>100434</x:v>
      </x:c>
      <x:c r="C1658" s="972" t="s">
        <x:v>6314</x:v>
      </x:c>
      <x:c r="D1658" s="972" t="s">
        <x:v>7729</x:v>
      </x:c>
      <x:c r="E1658" s="972" t="s">
        <x:v>4903</x:v>
      </x:c>
      <x:c r="F1658" s="972" t="s">
        <x:v>7870</x:v>
      </x:c>
      <x:c r="G1658" s="1003" t="s">
        <x:v>7766</x:v>
      </x:c>
      <x:c r="H1658" s="1003" t="s">
        <x:v>7766</x:v>
      </x:c>
      <x:c r="I1658" s="469" t="s">
        <x:v>7313</x:v>
      </x:c>
      <x:c r="J1658" s="809">
        <x:v>408</x:v>
      </x:c>
      <x:c r="K1658" s="1265" t="s">
        <x:v>434</x:v>
      </x:c>
    </x:row>
    <x:row r="1659" spans="1:11" ht="16.75">
      <x:c r="A1659" s="1304">
        <x:v>0.97847222222222219</x:v>
      </x:c>
      <x:c r="B1659" s="1073">
        <x:v>100435</x:v>
      </x:c>
      <x:c r="C1659" s="974" t="s">
        <x:v>6314</x:v>
      </x:c>
      <x:c r="D1659" s="974" t="s">
        <x:v>7729</x:v>
      </x:c>
      <x:c r="E1659" s="974" t="s">
        <x:v>4903</x:v>
      </x:c>
      <x:c r="F1659" s="974" t="s">
        <x:v>10495</x:v>
      </x:c>
      <x:c r="G1659" s="1063" t="s">
        <x:v>7766</x:v>
      </x:c>
      <x:c r="H1659" s="1063" t="s">
        <x:v>7766</x:v>
      </x:c>
      <x:c r="I1659" s="724" t="s">
        <x:v>7747</x:v>
      </x:c>
      <x:c r="J1659" s="819">
        <x:v>295</x:v>
      </x:c>
      <x:c r="K1659" s="1266" t="s">
        <x:v>434</x:v>
      </x:c>
    </x:row>
    <x:row r="1660" spans="1:11" ht="16.75">
      <x:c r="A1660" s="966" t="s">
        <x:v>10401</x:v>
      </x:c>
      <x:c r="B1660" s="967">
        <x:v>100436</x:v>
      </x:c>
      <x:c r="C1660" s="968" t="s">
        <x:v>6314</x:v>
      </x:c>
      <x:c r="D1660" s="968" t="s">
        <x:v>7729</x:v>
      </x:c>
      <x:c r="E1660" s="968" t="s">
        <x:v>2935</x:v>
      </x:c>
      <x:c r="F1660" s="968" t="s">
        <x:v>10486</x:v>
      </x:c>
      <x:c r="G1660" s="804" t="s">
        <x:v>256</x:v>
      </x:c>
      <x:c r="H1660" s="804" t="s">
        <x:v>9513</x:v>
      </x:c>
      <x:c r="I1660" s="719" t="s">
        <x:v>34</x:v>
      </x:c>
      <x:c r="J1660" s="805">
        <x:v>335</x:v>
      </x:c>
      <x:c r="K1660" s="1264" t="s">
        <x:v>434</x:v>
      </x:c>
    </x:row>
    <x:row r="1661" spans="1:11">
      <x:c r="A1661" s="1303">
        <x:v>0.75694444444444442</x:v>
      </x:c>
      <x:c r="B1661" s="969">
        <x:v>100437</x:v>
      </x:c>
      <x:c r="C1661" s="970" t="s">
        <x:v>6314</x:v>
      </x:c>
      <x:c r="D1661" s="970" t="s">
        <x:v>7729</x:v>
      </x:c>
      <x:c r="E1661" s="970" t="s">
        <x:v>5987</x:v>
      </x:c>
      <x:c r="F1661" s="970" t="s">
        <x:v>10586</x:v>
      </x:c>
      <x:c r="G1661" s="808" t="s">
        <x:v>2917</x:v>
      </x:c>
      <x:c r="H1661" s="808" t="s">
        <x:v>11190</x:v>
      </x:c>
      <x:c r="I1661" s="469" t="s">
        <x:v>34</x:v>
      </x:c>
      <x:c r="J1661" s="809">
        <x:v>470</x:v>
      </x:c>
      <x:c r="K1661" s="1265" t="s">
        <x:v>434</x:v>
      </x:c>
    </x:row>
    <x:row r="1662" spans="1:11">
      <x:c r="A1662" s="1302">
        <x:v>0.8979166666666667</x:v>
      </x:c>
      <x:c r="B1662" s="971">
        <x:v>100438</x:v>
      </x:c>
      <x:c r="C1662" s="972" t="s">
        <x:v>6314</x:v>
      </x:c>
      <x:c r="D1662" s="972" t="s">
        <x:v>7751</x:v>
      </x:c>
      <x:c r="E1662" s="972" t="s">
        <x:v>4903</x:v>
      </x:c>
      <x:c r="F1662" s="972" t="s">
        <x:v>8104</x:v>
      </x:c>
      <x:c r="G1662" s="808" t="s">
        <x:v>275</x:v>
      </x:c>
      <x:c r="H1662" s="808" t="s">
        <x:v>9563</x:v>
      </x:c>
      <x:c r="I1662" s="469" t="s">
        <x:v>7313</x:v>
      </x:c>
      <x:c r="J1662" s="809">
        <x:v>144</x:v>
      </x:c>
      <x:c r="K1662" s="1265" t="s">
        <x:v>434</x:v>
      </x:c>
    </x:row>
    <x:row r="1663" spans="1:11">
      <x:c r="A1663" s="1303">
        <x:v>0.92777777777777781</x:v>
      </x:c>
      <x:c r="B1663" s="969">
        <x:v>100439</x:v>
      </x:c>
      <x:c r="C1663" s="970" t="s">
        <x:v>6314</x:v>
      </x:c>
      <x:c r="D1663" s="970" t="s">
        <x:v>7729</x:v>
      </x:c>
      <x:c r="E1663" s="970" t="s">
        <x:v>5033</x:v>
      </x:c>
      <x:c r="F1663" s="970" t="s">
        <x:v>10580</x:v>
      </x:c>
      <x:c r="G1663" s="808" t="s">
        <x:v>7380</x:v>
      </x:c>
      <x:c r="H1663" s="808" t="s">
        <x:v>9567</x:v>
      </x:c>
      <x:c r="I1663" s="469" t="s">
        <x:v>7313</x:v>
      </x:c>
      <x:c r="J1663" s="809">
        <x:v>162</x:v>
      </x:c>
      <x:c r="K1663" s="1265" t="s">
        <x:v>434</x:v>
      </x:c>
    </x:row>
    <x:row r="1664" spans="1:11" ht="16.75">
      <x:c r="A1664" s="1305">
        <x:v>0.93263888888888891</x:v>
      </x:c>
      <x:c r="B1664" s="1075">
        <x:v>100440</x:v>
      </x:c>
      <x:c r="C1664" s="987" t="s">
        <x:v>6314</x:v>
      </x:c>
      <x:c r="D1664" s="987" t="s">
        <x:v>7751</x:v>
      </x:c>
      <x:c r="E1664" s="987" t="s">
        <x:v>2935</x:v>
      </x:c>
      <x:c r="F1664" s="987" t="s">
        <x:v>9375</x:v>
      </x:c>
      <x:c r="G1664" s="818" t="s">
        <x:v>2919</x:v>
      </x:c>
      <x:c r="H1664" s="818" t="s">
        <x:v>9581</x:v>
      </x:c>
      <x:c r="I1664" s="724" t="s">
        <x:v>7313</x:v>
      </x:c>
      <x:c r="J1664" s="819">
        <x:v>140</x:v>
      </x:c>
      <x:c r="K1664" s="1266" t="s">
        <x:v>434</x:v>
      </x:c>
    </x:row>
    <x:row r="1665" spans="1:11" ht="16.75">
      <x:c r="A1665" s="1068" t="s">
        <x:v>11793</x:v>
      </x:c>
      <x:c r="B1665" s="1069">
        <x:v>100441</x:v>
      </x:c>
      <x:c r="C1665" s="1070" t="s">
        <x:v>6314</x:v>
      </x:c>
      <x:c r="D1665" s="1070" t="s">
        <x:v>7729</x:v>
      </x:c>
      <x:c r="E1665" s="1070" t="s">
        <x:v>4903</x:v>
      </x:c>
      <x:c r="F1665" s="1070" t="s">
        <x:v>10475</x:v>
      </x:c>
      <x:c r="G1665" s="1066" t="s">
        <x:v>7766</x:v>
      </x:c>
      <x:c r="H1665" s="1066" t="s">
        <x:v>7766</x:v>
      </x:c>
      <x:c r="I1665" s="719" t="s">
        <x:v>7313</x:v>
      </x:c>
      <x:c r="J1665" s="805">
        <x:v>72</x:v>
      </x:c>
      <x:c r="K1665" s="1264" t="s">
        <x:v>434</x:v>
      </x:c>
    </x:row>
    <x:row r="1666" spans="1:11">
      <x:c r="A1666" s="1302">
        <x:v>0.82777777777777772</x:v>
      </x:c>
      <x:c r="B1666" s="971">
        <x:v>100442</x:v>
      </x:c>
      <x:c r="C1666" s="972" t="s">
        <x:v>6314</x:v>
      </x:c>
      <x:c r="D1666" s="972" t="s">
        <x:v>7729</x:v>
      </x:c>
      <x:c r="E1666" s="972" t="s">
        <x:v>2935</x:v>
      </x:c>
      <x:c r="F1666" s="972" t="s">
        <x:v>705</x:v>
      </x:c>
      <x:c r="G1666" s="808" t="s">
        <x:v>6981</x:v>
      </x:c>
      <x:c r="H1666" s="808" t="s">
        <x:v>11228</x:v>
      </x:c>
      <x:c r="I1666" s="469" t="s">
        <x:v>7313</x:v>
      </x:c>
      <x:c r="J1666" s="809">
        <x:v>360</x:v>
      </x:c>
      <x:c r="K1666" s="1265" t="s">
        <x:v>434</x:v>
      </x:c>
    </x:row>
    <x:row r="1667" spans="1:11">
      <x:c r="A1667" s="1303">
        <x:v>0.86388888888888893</x:v>
      </x:c>
      <x:c r="B1667" s="969">
        <x:v>100443</x:v>
      </x:c>
      <x:c r="C1667" s="970" t="s">
        <x:v>6314</x:v>
      </x:c>
      <x:c r="D1667" s="970" t="s">
        <x:v>7729</x:v>
      </x:c>
      <x:c r="E1667" s="970" t="s">
        <x:v>4903</x:v>
      </x:c>
      <x:c r="F1667" s="970" t="s">
        <x:v>5620</x:v>
      </x:c>
      <x:c r="G1667" s="808" t="s">
        <x:v>7157</x:v>
      </x:c>
      <x:c r="H1667" s="808" t="s">
        <x:v>9565</x:v>
      </x:c>
      <x:c r="I1667" s="469" t="s">
        <x:v>7313</x:v>
      </x:c>
      <x:c r="J1667" s="809">
        <x:v>140</x:v>
      </x:c>
      <x:c r="K1667" s="1265" t="s">
        <x:v>434</x:v>
      </x:c>
    </x:row>
    <x:row r="1668" spans="1:11" ht="16.75">
      <x:c r="A1668" s="1305">
        <x:v>0.95138888888888884</x:v>
      </x:c>
      <x:c r="B1668" s="1075">
        <x:v>100444</x:v>
      </x:c>
      <x:c r="C1668" s="987" t="s">
        <x:v>6314</x:v>
      </x:c>
      <x:c r="D1668" s="987" t="s">
        <x:v>7752</x:v>
      </x:c>
      <x:c r="E1668" s="987" t="s">
        <x:v>2935</x:v>
      </x:c>
      <x:c r="F1668" s="987" t="s">
        <x:v>12343</x:v>
      </x:c>
      <x:c r="G1668" s="818" t="s">
        <x:v>3178</x:v>
      </x:c>
      <x:c r="H1668" s="818" t="s">
        <x:v>9546</x:v>
      </x:c>
      <x:c r="I1668" s="724" t="s">
        <x:v>7313</x:v>
      </x:c>
      <x:c r="J1668" s="819">
        <x:v>290</x:v>
      </x:c>
      <x:c r="K1668" s="1266" t="s">
        <x:v>434</x:v>
      </x:c>
    </x:row>
    <x:row r="1669" spans="1:11" ht="16.75">
      <x:c r="A1669" s="1068" t="s">
        <x:v>10632</x:v>
      </x:c>
      <x:c r="B1669" s="1069">
        <x:v>100445</x:v>
      </x:c>
      <x:c r="C1669" s="1070" t="s">
        <x:v>6314</x:v>
      </x:c>
      <x:c r="D1669" s="1070" t="s">
        <x:v>7752</x:v>
      </x:c>
      <x:c r="E1669" s="1070" t="s">
        <x:v>4903</x:v>
      </x:c>
      <x:c r="F1669" s="1070" t="s">
        <x:v>1546</x:v>
      </x:c>
      <x:c r="G1669" s="804" t="s">
        <x:v>7126</x:v>
      </x:c>
      <x:c r="H1669" s="804" t="s">
        <x:v>9568</x:v>
      </x:c>
      <x:c r="I1669" s="719" t="s">
        <x:v>7747</x:v>
      </x:c>
      <x:c r="J1669" s="805">
        <x:v>240</x:v>
      </x:c>
      <x:c r="K1669" s="1264" t="s">
        <x:v>434</x:v>
      </x:c>
    </x:row>
    <x:row r="1670" spans="1:11">
      <x:c r="A1670" s="1302">
        <x:v>0.48333333333333334</x:v>
      </x:c>
      <x:c r="B1670" s="971">
        <x:v>100446</x:v>
      </x:c>
      <x:c r="C1670" s="972" t="s">
        <x:v>6314</x:v>
      </x:c>
      <x:c r="D1670" s="972" t="s">
        <x:v>7729</x:v>
      </x:c>
      <x:c r="E1670" s="972" t="s">
        <x:v>2935</x:v>
      </x:c>
      <x:c r="F1670" s="972" t="s">
        <x:v>1386</x:v>
      </x:c>
      <x:c r="G1670" s="1003" t="s">
        <x:v>7766</x:v>
      </x:c>
      <x:c r="H1670" s="1003" t="s">
        <x:v>7766</x:v>
      </x:c>
      <x:c r="I1670" s="469" t="s">
        <x:v>7747</x:v>
      </x:c>
      <x:c r="J1670" s="809">
        <x:v>135</x:v>
      </x:c>
      <x:c r="K1670" s="1265" t="s">
        <x:v>434</x:v>
      </x:c>
    </x:row>
    <x:row r="1671" spans="1:11">
      <x:c r="A1671" s="1303">
        <x:v>0.51736111111111116</x:v>
      </x:c>
      <x:c r="B1671" s="969">
        <x:v>100447</x:v>
      </x:c>
      <x:c r="C1671" s="970" t="s">
        <x:v>6314</x:v>
      </x:c>
      <x:c r="D1671" s="970" t="s">
        <x:v>7751</x:v>
      </x:c>
      <x:c r="E1671" s="970" t="s">
        <x:v>4903</x:v>
      </x:c>
      <x:c r="F1671" s="970" t="s">
        <x:v>12431</x:v>
      </x:c>
      <x:c r="G1671" s="808" t="s">
        <x:v>46</x:v>
      </x:c>
      <x:c r="H1671" s="808" t="s">
        <x:v>9508</x:v>
      </x:c>
      <x:c r="I1671" s="469" t="s">
        <x:v>7747</x:v>
      </x:c>
      <x:c r="J1671" s="809">
        <x:v>330</x:v>
      </x:c>
      <x:c r="K1671" s="1265" t="s">
        <x:v>434</x:v>
      </x:c>
    </x:row>
    <x:row r="1672" spans="1:11">
      <x:c r="A1672" s="1302">
        <x:v>0.55972222222222223</x:v>
      </x:c>
      <x:c r="B1672" s="971">
        <x:v>100448</x:v>
      </x:c>
      <x:c r="C1672" s="972" t="s">
        <x:v>6314</x:v>
      </x:c>
      <x:c r="D1672" s="972" t="s">
        <x:v>7729</x:v>
      </x:c>
      <x:c r="E1672" s="972" t="s">
        <x:v>4903</x:v>
      </x:c>
      <x:c r="F1672" s="972" t="s">
        <x:v>959</x:v>
      </x:c>
      <x:c r="G1672" s="808" t="s">
        <x:v>219</x:v>
      </x:c>
      <x:c r="H1672" s="808" t="s">
        <x:v>9437</x:v>
      </x:c>
      <x:c r="I1672" s="469" t="s">
        <x:v>7747</x:v>
      </x:c>
      <x:c r="J1672" s="809">
        <x:v>360</x:v>
      </x:c>
      <x:c r="K1672" s="1265" t="s">
        <x:v>434</x:v>
      </x:c>
    </x:row>
    <x:row r="1673" spans="1:11">
      <x:c r="A1673" s="1303">
        <x:v>0.75902777777777775</x:v>
      </x:c>
      <x:c r="B1673" s="969">
        <x:v>449</x:v>
      </x:c>
      <x:c r="C1673" s="970" t="s">
        <x:v>6314</x:v>
      </x:c>
      <x:c r="D1673" s="970" t="s">
        <x:v>7751</x:v>
      </x:c>
      <x:c r="E1673" s="970" t="s">
        <x:v>4903</x:v>
      </x:c>
      <x:c r="F1673" s="970" t="s">
        <x:v>12380</x:v>
      </x:c>
      <x:c r="G1673" s="1003" t="s">
        <x:v>7766</x:v>
      </x:c>
      <x:c r="H1673" s="1003" t="s">
        <x:v>7766</x:v>
      </x:c>
      <x:c r="I1673" s="469" t="s">
        <x:v>5014</x:v>
      </x:c>
      <x:c r="J1673" s="809">
        <x:v>300</x:v>
      </x:c>
      <x:c r="K1673" s="1265" t="s">
        <x:v>7724</x:v>
      </x:c>
    </x:row>
    <x:row r="1674" spans="1:11">
      <x:c r="A1674" s="1302">
        <x:v>0.81458333333333333</x:v>
      </x:c>
      <x:c r="B1674" s="971">
        <x:v>100450</x:v>
      </x:c>
      <x:c r="C1674" s="972" t="s">
        <x:v>6314</x:v>
      </x:c>
      <x:c r="D1674" s="972" t="s">
        <x:v>7729</x:v>
      </x:c>
      <x:c r="E1674" s="972" t="s">
        <x:v>4903</x:v>
      </x:c>
      <x:c r="F1674" s="972" t="s">
        <x:v>1613</x:v>
      </x:c>
      <x:c r="G1674" s="808" t="s">
        <x:v>67</x:v>
      </x:c>
      <x:c r="H1674" s="808" t="s">
        <x:v>10832</x:v>
      </x:c>
      <x:c r="I1674" s="469" t="s">
        <x:v>7747</x:v>
      </x:c>
      <x:c r="J1674" s="809">
        <x:v>135</x:v>
      </x:c>
      <x:c r="K1674" s="1265" t="s">
        <x:v>434</x:v>
      </x:c>
    </x:row>
    <x:row r="1675" spans="1:11">
      <x:c r="A1675" s="1303">
        <x:v>0.86875000000000002</x:v>
      </x:c>
      <x:c r="B1675" s="969">
        <x:v>100451</x:v>
      </x:c>
      <x:c r="C1675" s="970" t="s">
        <x:v>6314</x:v>
      </x:c>
      <x:c r="D1675" s="970" t="s">
        <x:v>7751</x:v>
      </x:c>
      <x:c r="E1675" s="970" t="s">
        <x:v>4903</x:v>
      </x:c>
      <x:c r="F1675" s="970" t="s">
        <x:v>1377</x:v>
      </x:c>
      <x:c r="G1675" s="1003" t="s">
        <x:v>7766</x:v>
      </x:c>
      <x:c r="H1675" s="1003" t="s">
        <x:v>7766</x:v>
      </x:c>
      <x:c r="I1675" s="469" t="s">
        <x:v>7747</x:v>
      </x:c>
      <x:c r="J1675" s="809">
        <x:v>210</x:v>
      </x:c>
      <x:c r="K1675" s="1265" t="s">
        <x:v>7724</x:v>
      </x:c>
    </x:row>
    <x:row r="1676" spans="1:11">
      <x:c r="A1676" s="1302">
        <x:v>0.89861111111111114</x:v>
      </x:c>
      <x:c r="B1676" s="971">
        <x:v>100452</x:v>
      </x:c>
      <x:c r="C1676" s="972" t="s">
        <x:v>6314</x:v>
      </x:c>
      <x:c r="D1676" s="972" t="s">
        <x:v>7752</x:v>
      </x:c>
      <x:c r="E1676" s="972" t="s">
        <x:v>5033</x:v>
      </x:c>
      <x:c r="F1676" s="972" t="s">
        <x:v>9928</x:v>
      </x:c>
      <x:c r="G1676" s="808" t="s">
        <x:v>2919</x:v>
      </x:c>
      <x:c r="H1676" s="808" t="s">
        <x:v>9524</x:v>
      </x:c>
      <x:c r="I1676" s="469" t="s">
        <x:v>7747</x:v>
      </x:c>
      <x:c r="J1676" s="809">
        <x:v>230</x:v>
      </x:c>
      <x:c r="K1676" s="1265" t="s">
        <x:v>7724</x:v>
      </x:c>
    </x:row>
    <x:row r="1677" spans="1:11" ht="16.75">
      <x:c r="A1677" s="1304">
        <x:v>0.91180555555555554</x:v>
      </x:c>
      <x:c r="B1677" s="1073">
        <x:v>100453</x:v>
      </x:c>
      <x:c r="C1677" s="974" t="s">
        <x:v>6314</x:v>
      </x:c>
      <x:c r="D1677" s="974" t="s">
        <x:v>7751</x:v>
      </x:c>
      <x:c r="E1677" s="974" t="s">
        <x:v>2935</x:v>
      </x:c>
      <x:c r="F1677" s="974" t="s">
        <x:v>1388</x:v>
      </x:c>
      <x:c r="G1677" s="818" t="s">
        <x:v>6966</x:v>
      </x:c>
      <x:c r="H1677" s="818" t="s">
        <x:v>9477</x:v>
      </x:c>
      <x:c r="I1677" s="724" t="s">
        <x:v>5014</x:v>
      </x:c>
      <x:c r="J1677" s="819">
        <x:v>207</x:v>
      </x:c>
      <x:c r="K1677" s="1266" t="s">
        <x:v>434</x:v>
      </x:c>
    </x:row>
    <x:row r="1678" spans="1:11" ht="16.75">
      <x:c r="A1678" s="966" t="s">
        <x:v>12149</x:v>
      </x:c>
      <x:c r="B1678" s="967">
        <x:v>100454</x:v>
      </x:c>
      <x:c r="C1678" s="968" t="s">
        <x:v>6314</x:v>
      </x:c>
      <x:c r="D1678" s="968" t="s">
        <x:v>7752</x:v>
      </x:c>
      <x:c r="E1678" s="968" t="s">
        <x:v>4903</x:v>
      </x:c>
      <x:c r="F1678" s="968" t="s">
        <x:v>942</x:v>
      </x:c>
      <x:c r="G1678" s="1066" t="s">
        <x:v>7766</x:v>
      </x:c>
      <x:c r="H1678" s="1066" t="s">
        <x:v>7766</x:v>
      </x:c>
      <x:c r="I1678" s="719" t="s">
        <x:v>7747</x:v>
      </x:c>
      <x:c r="J1678" s="805">
        <x:v>145</x:v>
      </x:c>
      <x:c r="K1678" s="1264" t="s">
        <x:v>434</x:v>
      </x:c>
    </x:row>
    <x:row r="1679" spans="1:11">
      <x:c r="A1679" s="1303">
        <x:v>0.64097222222222228</x:v>
      </x:c>
      <x:c r="B1679" s="969">
        <x:v>100455</x:v>
      </x:c>
      <x:c r="C1679" s="970" t="s">
        <x:v>6314</x:v>
      </x:c>
      <x:c r="D1679" s="970" t="s">
        <x:v>7729</x:v>
      </x:c>
      <x:c r="E1679" s="970" t="s">
        <x:v>5987</x:v>
      </x:c>
      <x:c r="F1679" s="970" t="s">
        <x:v>1054</x:v>
      </x:c>
      <x:c r="G1679" s="1003" t="s">
        <x:v>7766</x:v>
      </x:c>
      <x:c r="H1679" s="1003" t="s">
        <x:v>7766</x:v>
      </x:c>
      <x:c r="I1679" s="469" t="s">
        <x:v>7313</x:v>
      </x:c>
      <x:c r="J1679" s="809">
        <x:v>190</x:v>
      </x:c>
      <x:c r="K1679" s="1265" t="s">
        <x:v>434</x:v>
      </x:c>
    </x:row>
    <x:row r="1680" spans="1:11">
      <x:c r="A1680" s="1302">
        <x:v>0.67986111111111114</x:v>
      </x:c>
      <x:c r="B1680" s="971">
        <x:v>100456</x:v>
      </x:c>
      <x:c r="C1680" s="972" t="s">
        <x:v>6314</x:v>
      </x:c>
      <x:c r="D1680" s="972" t="s">
        <x:v>7703</x:v>
      </x:c>
      <x:c r="E1680" s="972" t="s">
        <x:v>2935</x:v>
      </x:c>
      <x:c r="F1680" s="972" t="s">
        <x:v>1129</x:v>
      </x:c>
      <x:c r="G1680" s="1003" t="s">
        <x:v>7766</x:v>
      </x:c>
      <x:c r="H1680" s="1003" t="s">
        <x:v>7766</x:v>
      </x:c>
      <x:c r="I1680" s="469" t="s">
        <x:v>7747</x:v>
      </x:c>
      <x:c r="J1680" s="809">
        <x:v>285</x:v>
      </x:c>
      <x:c r="K1680" s="1265" t="s">
        <x:v>434</x:v>
      </x:c>
    </x:row>
    <x:row r="1681" spans="1:11">
      <x:c r="A1681" s="1303">
        <x:v>0.68472222222222223</x:v>
      </x:c>
      <x:c r="B1681" s="969">
        <x:v>100457</x:v>
      </x:c>
      <x:c r="C1681" s="970" t="s">
        <x:v>5507</x:v>
      </x:c>
      <x:c r="D1681" s="970" t="s">
        <x:v>7751</x:v>
      </x:c>
      <x:c r="E1681" s="970" t="s">
        <x:v>2935</x:v>
      </x:c>
      <x:c r="F1681" s="970" t="s">
        <x:v>4818</x:v>
      </x:c>
      <x:c r="G1681" s="1003" t="s">
        <x:v>7766</x:v>
      </x:c>
      <x:c r="H1681" s="1003" t="s">
        <x:v>7766</x:v>
      </x:c>
      <x:c r="I1681" s="469" t="s">
        <x:v>7313</x:v>
      </x:c>
      <x:c r="J1681" s="809">
        <x:v>70</x:v>
      </x:c>
      <x:c r="K1681" s="1265" t="s">
        <x:v>7724</x:v>
      </x:c>
    </x:row>
    <x:row r="1682" spans="1:11" ht="16.75">
      <x:c r="A1682" s="1305">
        <x:v>0.70902777777777781</x:v>
      </x:c>
      <x:c r="B1682" s="1075">
        <x:v>100458</x:v>
      </x:c>
      <x:c r="C1682" s="987" t="s">
        <x:v>6314</x:v>
      </x:c>
      <x:c r="D1682" s="987" t="s">
        <x:v>7703</x:v>
      </x:c>
      <x:c r="E1682" s="987" t="s">
        <x:v>2935</x:v>
      </x:c>
      <x:c r="F1682" s="987" t="s">
        <x:v>9950</x:v>
      </x:c>
      <x:c r="G1682" s="818" t="s">
        <x:v>3032</x:v>
      </x:c>
      <x:c r="H1682" s="818" t="s">
        <x:v>9501</x:v>
      </x:c>
      <x:c r="I1682" s="724" t="s">
        <x:v>7747</x:v>
      </x:c>
      <x:c r="J1682" s="819">
        <x:v>180</x:v>
      </x:c>
      <x:c r="K1682" s="1266" t="s">
        <x:v>434</x:v>
      </x:c>
    </x:row>
    <x:row r="1683" spans="1:11" ht="16.75">
      <x:c r="A1683" s="1068" t="s">
        <x:v>11809</x:v>
      </x:c>
      <x:c r="B1683" s="1069">
        <x:v>100459</x:v>
      </x:c>
      <x:c r="C1683" s="1070" t="s">
        <x:v>6314</x:v>
      </x:c>
      <x:c r="D1683" s="1070" t="s">
        <x:v>7729</x:v>
      </x:c>
      <x:c r="E1683" s="1070" t="s">
        <x:v>5987</x:v>
      </x:c>
      <x:c r="F1683" s="1070" t="s">
        <x:v>9910</x:v>
      </x:c>
      <x:c r="G1683" s="1066" t="s">
        <x:v>7766</x:v>
      </x:c>
      <x:c r="H1683" s="1066" t="s">
        <x:v>7766</x:v>
      </x:c>
      <x:c r="I1683" s="719" t="s">
        <x:v>7313</x:v>
      </x:c>
      <x:c r="J1683" s="805">
        <x:v>260</x:v>
      </x:c>
      <x:c r="K1683" s="1264" t="s">
        <x:v>434</x:v>
      </x:c>
    </x:row>
    <x:row r="1684" spans="1:11">
      <x:c r="A1684" s="1302">
        <x:v>0.7583333333333333</x:v>
      </x:c>
      <x:c r="B1684" s="971">
        <x:v>100460</x:v>
      </x:c>
      <x:c r="C1684" s="972" t="s">
        <x:v>6314</x:v>
      </x:c>
      <x:c r="D1684" s="972" t="s">
        <x:v>7729</x:v>
      </x:c>
      <x:c r="E1684" s="972" t="s">
        <x:v>4903</x:v>
      </x:c>
      <x:c r="F1684" s="972" t="s">
        <x:v>1160</x:v>
      </x:c>
      <x:c r="G1684" s="1003" t="s">
        <x:v>7766</x:v>
      </x:c>
      <x:c r="H1684" s="1003" t="s">
        <x:v>7766</x:v>
      </x:c>
      <x:c r="I1684" s="469" t="s">
        <x:v>7747</x:v>
      </x:c>
      <x:c r="J1684" s="809">
        <x:v>430</x:v>
      </x:c>
      <x:c r="K1684" s="1265" t="s">
        <x:v>7724</x:v>
      </x:c>
    </x:row>
    <x:row r="1685" spans="1:11">
      <x:c r="A1685" s="1303">
        <x:v>0.78402777777777777</x:v>
      </x:c>
      <x:c r="B1685" s="969">
        <x:v>100461</x:v>
      </x:c>
      <x:c r="C1685" s="970" t="s">
        <x:v>6314</x:v>
      </x:c>
      <x:c r="D1685" s="970" t="s">
        <x:v>7751</x:v>
      </x:c>
      <x:c r="E1685" s="970" t="s">
        <x:v>5987</x:v>
      </x:c>
      <x:c r="F1685" s="970" t="s">
        <x:v>12307</x:v>
      </x:c>
      <x:c r="G1685" s="808" t="s">
        <x:v>11771</x:v>
      </x:c>
      <x:c r="H1685" s="808" t="s">
        <x:v>10776</x:v>
      </x:c>
      <x:c r="I1685" s="469" t="s">
        <x:v>5014</x:v>
      </x:c>
      <x:c r="J1685" s="809">
        <x:v>250</x:v>
      </x:c>
      <x:c r="K1685" s="1265" t="s">
        <x:v>434</x:v>
      </x:c>
    </x:row>
    <x:row r="1686" spans="1:11">
      <x:c r="A1686" s="1302">
        <x:v>0.79583333333333328</x:v>
      </x:c>
      <x:c r="B1686" s="971">
        <x:v>100462</x:v>
      </x:c>
      <x:c r="C1686" s="972" t="s">
        <x:v>6314</x:v>
      </x:c>
      <x:c r="D1686" s="972" t="s">
        <x:v>7729</x:v>
      </x:c>
      <x:c r="E1686" s="972" t="s">
        <x:v>4903</x:v>
      </x:c>
      <x:c r="F1686" s="972" t="s">
        <x:v>12327</x:v>
      </x:c>
      <x:c r="G1686" s="808" t="s">
        <x:v>7315</x:v>
      </x:c>
      <x:c r="H1686" s="808" t="s">
        <x:v>11237</x:v>
      </x:c>
      <x:c r="I1686" s="469" t="s">
        <x:v>7747</x:v>
      </x:c>
      <x:c r="J1686" s="809">
        <x:v>150</x:v>
      </x:c>
      <x:c r="K1686" s="1265" t="s">
        <x:v>7724</x:v>
      </x:c>
    </x:row>
    <x:row r="1687" spans="1:11">
      <x:c r="A1687" s="1303">
        <x:v>0.81041666666666667</x:v>
      </x:c>
      <x:c r="B1687" s="969">
        <x:v>100463</x:v>
      </x:c>
      <x:c r="C1687" s="970" t="s">
        <x:v>6314</x:v>
      </x:c>
      <x:c r="D1687" s="970" t="s">
        <x:v>7752</x:v>
      </x:c>
      <x:c r="E1687" s="970" t="s">
        <x:v>433</x:v>
      </x:c>
      <x:c r="F1687" s="970" t="s">
        <x:v>11561</x:v>
      </x:c>
      <x:c r="G1687" s="808" t="s">
        <x:v>38</x:v>
      </x:c>
      <x:c r="H1687" s="808" t="s">
        <x:v>10862</x:v>
      </x:c>
      <x:c r="I1687" s="469" t="s">
        <x:v>7313</x:v>
      </x:c>
      <x:c r="J1687" s="809">
        <x:v>270</x:v>
      </x:c>
      <x:c r="K1687" s="1265" t="s">
        <x:v>434</x:v>
      </x:c>
    </x:row>
    <x:row r="1688" spans="1:11">
      <x:c r="A1688" s="1302">
        <x:v>0.86805555555555558</x:v>
      </x:c>
      <x:c r="B1688" s="971">
        <x:v>100464</x:v>
      </x:c>
      <x:c r="C1688" s="972" t="s">
        <x:v>6314</x:v>
      </x:c>
      <x:c r="D1688" s="972" t="s">
        <x:v>7752</x:v>
      </x:c>
      <x:c r="E1688" s="972" t="s">
        <x:v>2935</x:v>
      </x:c>
      <x:c r="F1688" s="972" t="s">
        <x:v>11512</x:v>
      </x:c>
      <x:c r="G1688" s="808" t="s">
        <x:v>137</x:v>
      </x:c>
      <x:c r="H1688" s="808" t="s">
        <x:v>10809</x:v>
      </x:c>
      <x:c r="I1688" s="469" t="s">
        <x:v>5014</x:v>
      </x:c>
      <x:c r="J1688" s="809">
        <x:v>135</x:v>
      </x:c>
      <x:c r="K1688" s="1265" t="s">
        <x:v>434</x:v>
      </x:c>
    </x:row>
    <x:row r="1689" spans="1:11">
      <x:c r="A1689" s="1303">
        <x:v>0.90277777777777779</x:v>
      </x:c>
      <x:c r="B1689" s="969">
        <x:v>100465</x:v>
      </x:c>
      <x:c r="C1689" s="970" t="s">
        <x:v>6314</x:v>
      </x:c>
      <x:c r="D1689" s="970" t="s">
        <x:v>7751</x:v>
      </x:c>
      <x:c r="E1689" s="970" t="s">
        <x:v>4903</x:v>
      </x:c>
      <x:c r="F1689" s="970" t="s">
        <x:v>12392</x:v>
      </x:c>
      <x:c r="G1689" s="808" t="s">
        <x:v>151</x:v>
      </x:c>
      <x:c r="H1689" s="808" t="s">
        <x:v>10791</x:v>
      </x:c>
      <x:c r="I1689" s="469" t="s">
        <x:v>7747</x:v>
      </x:c>
      <x:c r="J1689" s="809">
        <x:v>180</x:v>
      </x:c>
      <x:c r="K1689" s="1265" t="s">
        <x:v>434</x:v>
      </x:c>
    </x:row>
    <x:row r="1690" spans="1:11" ht="16.75">
      <x:c r="A1690" s="1305">
        <x:v>0.91319444444444442</x:v>
      </x:c>
      <x:c r="B1690" s="1075">
        <x:v>100466</x:v>
      </x:c>
      <x:c r="C1690" s="987" t="s">
        <x:v>6314</x:v>
      </x:c>
      <x:c r="D1690" s="987" t="s">
        <x:v>7752</x:v>
      </x:c>
      <x:c r="E1690" s="987" t="s">
        <x:v>4903</x:v>
      </x:c>
      <x:c r="F1690" s="987" t="s">
        <x:v>7823</x:v>
      </x:c>
      <x:c r="G1690" s="818" t="s">
        <x:v>8011</x:v>
      </x:c>
      <x:c r="H1690" s="818" t="s">
        <x:v>9427</x:v>
      </x:c>
      <x:c r="I1690" s="724" t="s">
        <x:v>7313</x:v>
      </x:c>
      <x:c r="J1690" s="819">
        <x:v>460</x:v>
      </x:c>
      <x:c r="K1690" s="1266" t="s">
        <x:v>434</x:v>
      </x:c>
    </x:row>
    <x:row r="1691" spans="1:11" ht="16.75">
      <x:c r="A1691" s="1068" t="s">
        <x:v>10566</x:v>
      </x:c>
      <x:c r="B1691" s="1069">
        <x:v>100467</x:v>
      </x:c>
      <x:c r="C1691" s="1070" t="s">
        <x:v>6314</x:v>
      </x:c>
      <x:c r="D1691" s="1070" t="s">
        <x:v>7703</x:v>
      </x:c>
      <x:c r="E1691" s="1070" t="s">
        <x:v>5987</x:v>
      </x:c>
      <x:c r="F1691" s="1070" t="s">
        <x:v>1555</x:v>
      </x:c>
      <x:c r="G1691" s="804" t="s">
        <x:v>9432</x:v>
      </x:c>
      <x:c r="H1691" s="804" t="s">
        <x:v>9483</x:v>
      </x:c>
      <x:c r="I1691" s="719" t="s">
        <x:v>7747</x:v>
      </x:c>
      <x:c r="J1691" s="805">
        <x:v>160</x:v>
      </x:c>
      <x:c r="K1691" s="1264" t="s">
        <x:v>7724</x:v>
      </x:c>
    </x:row>
    <x:row r="1692" spans="1:11">
      <x:c r="A1692" s="1302">
        <x:v>0.58125000000000004</x:v>
      </x:c>
      <x:c r="B1692" s="971">
        <x:v>100468</x:v>
      </x:c>
      <x:c r="C1692" s="972" t="s">
        <x:v>6314</x:v>
      </x:c>
      <x:c r="D1692" s="972" t="s">
        <x:v>7729</x:v>
      </x:c>
      <x:c r="E1692" s="972" t="s">
        <x:v>2935</x:v>
      </x:c>
      <x:c r="F1692" s="972" t="s">
        <x:v>8093</x:v>
      </x:c>
      <x:c r="G1692" s="808" t="s">
        <x:v>7481</x:v>
      </x:c>
      <x:c r="H1692" s="808" t="s">
        <x:v>9517</x:v>
      </x:c>
      <x:c r="I1692" s="469" t="s">
        <x:v>7313</x:v>
      </x:c>
      <x:c r="J1692" s="809">
        <x:v>275</x:v>
      </x:c>
      <x:c r="K1692" s="1265" t="s">
        <x:v>434</x:v>
      </x:c>
    </x:row>
    <x:row r="1693" spans="1:11">
      <x:c r="A1693" s="1303">
        <x:v>0.66666666666666663</x:v>
      </x:c>
      <x:c r="B1693" s="969">
        <x:v>100469</x:v>
      </x:c>
      <x:c r="C1693" s="970" t="s">
        <x:v>6314</x:v>
      </x:c>
      <x:c r="D1693" s="970" t="s">
        <x:v>7751</x:v>
      </x:c>
      <x:c r="E1693" s="970" t="s">
        <x:v>2935</x:v>
      </x:c>
      <x:c r="F1693" s="970" t="s">
        <x:v>10584</x:v>
      </x:c>
      <x:c r="G1693" s="808" t="s">
        <x:v>283</x:v>
      </x:c>
      <x:c r="H1693" s="808" t="s">
        <x:v>9494</x:v>
      </x:c>
      <x:c r="I1693" s="469" t="s">
        <x:v>7313</x:v>
      </x:c>
      <x:c r="J1693" s="809">
        <x:v>125</x:v>
      </x:c>
      <x:c r="K1693" s="1265" t="s">
        <x:v>434</x:v>
      </x:c>
    </x:row>
    <x:row r="1694" spans="1:11">
      <x:c r="A1694" s="1302">
        <x:v>0.76458333333333328</x:v>
      </x:c>
      <x:c r="B1694" s="971">
        <x:v>100470</x:v>
      </x:c>
      <x:c r="C1694" s="972" t="s">
        <x:v>6314</x:v>
      </x:c>
      <x:c r="D1694" s="972" t="s">
        <x:v>7752</x:v>
      </x:c>
      <x:c r="E1694" s="972" t="s">
        <x:v>4903</x:v>
      </x:c>
      <x:c r="F1694" s="972" t="s">
        <x:v>1562</x:v>
      </x:c>
      <x:c r="G1694" s="808" t="s">
        <x:v>11772</x:v>
      </x:c>
      <x:c r="H1694" s="808" t="s">
        <x:v>10823</x:v>
      </x:c>
      <x:c r="I1694" s="469" t="s">
        <x:v>7747</x:v>
      </x:c>
      <x:c r="J1694" s="809">
        <x:v>170</x:v>
      </x:c>
      <x:c r="K1694" s="1265" t="s">
        <x:v>434</x:v>
      </x:c>
    </x:row>
    <x:row r="1695" spans="1:11">
      <x:c r="A1695" s="1303">
        <x:v>0.78888888888888886</x:v>
      </x:c>
      <x:c r="B1695" s="969">
        <x:v>100471</x:v>
      </x:c>
      <x:c r="C1695" s="970" t="s">
        <x:v>6314</x:v>
      </x:c>
      <x:c r="D1695" s="970" t="s">
        <x:v>7729</x:v>
      </x:c>
      <x:c r="E1695" s="970" t="s">
        <x:v>4903</x:v>
      </x:c>
      <x:c r="F1695" s="970" t="s">
        <x:v>10468</x:v>
      </x:c>
      <x:c r="G1695" s="808" t="s">
        <x:v>234</x:v>
      </x:c>
      <x:c r="H1695" s="808" t="s">
        <x:v>9218</x:v>
      </x:c>
      <x:c r="I1695" s="469" t="s">
        <x:v>7313</x:v>
      </x:c>
      <x:c r="J1695" s="809">
        <x:v>160</x:v>
      </x:c>
      <x:c r="K1695" s="1265" t="s">
        <x:v>7724</x:v>
      </x:c>
    </x:row>
    <x:row r="1696" spans="1:11" ht="16.75">
      <x:c r="A1696" s="1305">
        <x:v>0.95625000000000004</x:v>
      </x:c>
      <x:c r="B1696" s="1075">
        <x:v>100472</x:v>
      </x:c>
      <x:c r="C1696" s="987" t="s">
        <x:v>6314</x:v>
      </x:c>
      <x:c r="D1696" s="987" t="s">
        <x:v>7729</x:v>
      </x:c>
      <x:c r="E1696" s="987" t="s">
        <x:v>4903</x:v>
      </x:c>
      <x:c r="F1696" s="987" t="s">
        <x:v>9350</x:v>
      </x:c>
      <x:c r="G1696" s="818" t="s">
        <x:v>64</x:v>
      </x:c>
      <x:c r="H1696" s="818" t="s">
        <x:v>9533</x:v>
      </x:c>
      <x:c r="I1696" s="724" t="s">
        <x:v>7313</x:v>
      </x:c>
      <x:c r="J1696" s="819">
        <x:v>140</x:v>
      </x:c>
      <x:c r="K1696" s="1266" t="s">
        <x:v>434</x:v>
      </x:c>
    </x:row>
    <x:row r="1697" spans="1:11" ht="16.75">
      <x:c r="A1697" s="1068" t="s">
        <x:v>11950</x:v>
      </x:c>
      <x:c r="B1697" s="1069">
        <x:v>100473</x:v>
      </x:c>
      <x:c r="C1697" s="1070" t="s">
        <x:v>6314</x:v>
      </x:c>
      <x:c r="D1697" s="1070" t="s">
        <x:v>7751</x:v>
      </x:c>
      <x:c r="E1697" s="1070" t="s">
        <x:v>5033</x:v>
      </x:c>
      <x:c r="F1697" s="1070" t="s">
        <x:v>12441</x:v>
      </x:c>
      <x:c r="G1697" s="804" t="s">
        <x:v>8035</x:v>
      </x:c>
      <x:c r="H1697" s="804" t="s">
        <x:v>9529</x:v>
      </x:c>
      <x:c r="I1697" s="719" t="s">
        <x:v>7747</x:v>
      </x:c>
      <x:c r="J1697" s="805">
        <x:v>325</x:v>
      </x:c>
      <x:c r="K1697" s="1264" t="s">
        <x:v>434</x:v>
      </x:c>
    </x:row>
    <x:row r="1698" spans="1:11">
      <x:c r="A1698" s="1302">
        <x:v>0.65902777777777777</x:v>
      </x:c>
      <x:c r="B1698" s="971">
        <x:v>100474</x:v>
      </x:c>
      <x:c r="C1698" s="972" t="s">
        <x:v>6314</x:v>
      </x:c>
      <x:c r="D1698" s="972" t="s">
        <x:v>7752</x:v>
      </x:c>
      <x:c r="E1698" s="972" t="s">
        <x:v>2935</x:v>
      </x:c>
      <x:c r="F1698" s="972" t="s">
        <x:v>3491</x:v>
      </x:c>
      <x:c r="G1698" s="1003" t="s">
        <x:v>7766</x:v>
      </x:c>
      <x:c r="H1698" s="1003" t="s">
        <x:v>7766</x:v>
      </x:c>
      <x:c r="I1698" s="469" t="s">
        <x:v>7313</x:v>
      </x:c>
      <x:c r="J1698" s="809">
        <x:v>100</x:v>
      </x:c>
      <x:c r="K1698" s="1265" t="s">
        <x:v>7724</x:v>
      </x:c>
    </x:row>
    <x:row r="1699" spans="1:11">
      <x:c r="A1699" s="1303">
        <x:v>0.73750000000000004</x:v>
      </x:c>
      <x:c r="B1699" s="969">
        <x:v>100475</x:v>
      </x:c>
      <x:c r="C1699" s="970" t="s">
        <x:v>6314</x:v>
      </x:c>
      <x:c r="D1699" s="970" t="s">
        <x:v>7752</x:v>
      </x:c>
      <x:c r="E1699" s="970" t="s">
        <x:v>4903</x:v>
      </x:c>
      <x:c r="F1699" s="970" t="s">
        <x:v>1614</x:v>
      </x:c>
      <x:c r="G1699" s="808" t="s">
        <x:v>28</x:v>
      </x:c>
      <x:c r="H1699" s="808" t="s">
        <x:v>9576</x:v>
      </x:c>
      <x:c r="I1699" s="469" t="s">
        <x:v>7747</x:v>
      </x:c>
      <x:c r="J1699" s="809">
        <x:v>260</x:v>
      </x:c>
      <x:c r="K1699" s="1265" t="s">
        <x:v>434</x:v>
      </x:c>
    </x:row>
    <x:row r="1700" spans="1:11">
      <x:c r="A1700" s="1302">
        <x:v>0.77083333333333337</x:v>
      </x:c>
      <x:c r="B1700" s="971">
        <x:v>100476</x:v>
      </x:c>
      <x:c r="C1700" s="972" t="s">
        <x:v>6314</x:v>
      </x:c>
      <x:c r="D1700" s="972" t="s">
        <x:v>7729</x:v>
      </x:c>
      <x:c r="E1700" s="972" t="s">
        <x:v>5033</x:v>
      </x:c>
      <x:c r="F1700" s="972" t="s">
        <x:v>10684</x:v>
      </x:c>
      <x:c r="G1700" s="808" t="s">
        <x:v>11763</x:v>
      </x:c>
      <x:c r="H1700" s="808" t="s">
        <x:v>9469</x:v>
      </x:c>
      <x:c r="I1700" s="469" t="s">
        <x:v>7747</x:v>
      </x:c>
      <x:c r="J1700" s="809">
        <x:v>420</x:v>
      </x:c>
      <x:c r="K1700" s="1265" t="s">
        <x:v>434</x:v>
      </x:c>
    </x:row>
    <x:row r="1701" spans="1:11" ht="16.75">
      <x:c r="A1701" s="1304">
        <x:v>0.95208333333333328</x:v>
      </x:c>
      <x:c r="B1701" s="1073">
        <x:v>100477</x:v>
      </x:c>
      <x:c r="C1701" s="974" t="s">
        <x:v>6314</x:v>
      </x:c>
      <x:c r="D1701" s="974" t="s">
        <x:v>7752</x:v>
      </x:c>
      <x:c r="E1701" s="974" t="s">
        <x:v>4903</x:v>
      </x:c>
      <x:c r="F1701" s="974" t="s">
        <x:v>8090</x:v>
      </x:c>
      <x:c r="G1701" s="818" t="s">
        <x:v>316</x:v>
      </x:c>
      <x:c r="H1701" s="818" t="s">
        <x:v>9474</x:v>
      </x:c>
      <x:c r="I1701" s="724" t="s">
        <x:v>7313</x:v>
      </x:c>
      <x:c r="J1701" s="819">
        <x:v>135</x:v>
      </x:c>
      <x:c r="K1701" s="1266" t="s">
        <x:v>434</x:v>
      </x:c>
    </x:row>
    <x:row r="1702" spans="1:11" ht="16.75">
      <x:c r="A1702" s="966" t="s">
        <x:v>10424</x:v>
      </x:c>
      <x:c r="B1702" s="967">
        <x:v>100478</x:v>
      </x:c>
      <x:c r="C1702" s="968" t="s">
        <x:v>6314</x:v>
      </x:c>
      <x:c r="D1702" s="968" t="s">
        <x:v>7729</x:v>
      </x:c>
      <x:c r="E1702" s="968" t="s">
        <x:v>2935</x:v>
      </x:c>
      <x:c r="F1702" s="968" t="s">
        <x:v>9357</x:v>
      </x:c>
      <x:c r="G1702" s="1066" t="s">
        <x:v>7766</x:v>
      </x:c>
      <x:c r="H1702" s="1066" t="s">
        <x:v>7766</x:v>
      </x:c>
      <x:c r="I1702" s="719" t="s">
        <x:v>7313</x:v>
      </x:c>
      <x:c r="J1702" s="805">
        <x:v>115</x:v>
      </x:c>
      <x:c r="K1702" s="1264" t="s">
        <x:v>434</x:v>
      </x:c>
    </x:row>
    <x:row r="1703" spans="1:11">
      <x:c r="A1703" s="1303">
        <x:v>0.67222222222222228</x:v>
      </x:c>
      <x:c r="B1703" s="969">
        <x:v>100479</x:v>
      </x:c>
      <x:c r="C1703" s="970" t="s">
        <x:v>6314</x:v>
      </x:c>
      <x:c r="D1703" s="970" t="s">
        <x:v>7752</x:v>
      </x:c>
      <x:c r="E1703" s="970" t="s">
        <x:v>5987</x:v>
      </x:c>
      <x:c r="F1703" s="970" t="s">
        <x:v>10512</x:v>
      </x:c>
      <x:c r="G1703" s="808" t="s">
        <x:v>159</x:v>
      </x:c>
      <x:c r="H1703" s="808" t="s">
        <x:v>9209</x:v>
      </x:c>
      <x:c r="I1703" s="469" t="s">
        <x:v>7747</x:v>
      </x:c>
      <x:c r="J1703" s="809">
        <x:v>370</x:v>
      </x:c>
      <x:c r="K1703" s="1265" t="s">
        <x:v>7724</x:v>
      </x:c>
    </x:row>
    <x:row r="1704" spans="1:11" s="30" customFormat="1">
      <x:c r="A1704" s="1303">
        <x:v>0.90902777777777777</x:v>
      </x:c>
      <x:c r="B1704" s="969">
        <x:v>100480</x:v>
      </x:c>
      <x:c r="C1704" s="970" t="s">
        <x:v>6314</x:v>
      </x:c>
      <x:c r="D1704" s="970" t="s">
        <x:v>7751</x:v>
      </x:c>
      <x:c r="E1704" s="970" t="s">
        <x:v>2935</x:v>
      </x:c>
      <x:c r="F1704" s="970" t="s">
        <x:v>12304</x:v>
      </x:c>
      <x:c r="G1704" s="1003" t="s">
        <x:v>7766</x:v>
      </x:c>
      <x:c r="H1704" s="1003" t="s">
        <x:v>7766</x:v>
      </x:c>
      <x:c r="I1704" s="469" t="s">
        <x:v>7747</x:v>
      </x:c>
      <x:c r="J1704" s="809">
        <x:v>135</x:v>
      </x:c>
      <x:c r="K1704" s="1265" t="s">
        <x:v>434</x:v>
      </x:c>
    </x:row>
    <x:row r="1705" spans="1:11" ht="16.75">
      <x:c r="A1705" s="1305">
        <x:v>0.92013888888888884</x:v>
      </x:c>
      <x:c r="B1705" s="1075">
        <x:v>100481</x:v>
      </x:c>
      <x:c r="C1705" s="987" t="s">
        <x:v>6314</x:v>
      </x:c>
      <x:c r="D1705" s="987" t="s">
        <x:v>7752</x:v>
      </x:c>
      <x:c r="E1705" s="987" t="s">
        <x:v>4903</x:v>
      </x:c>
      <x:c r="F1705" s="987" t="s">
        <x:v>1557</x:v>
      </x:c>
      <x:c r="G1705" s="818" t="s">
        <x:v>7340</x:v>
      </x:c>
      <x:c r="H1705" s="818" t="s">
        <x:v>11207</x:v>
      </x:c>
      <x:c r="I1705" s="724" t="s">
        <x:v>7747</x:v>
      </x:c>
      <x:c r="J1705" s="819">
        <x:v>320</x:v>
      </x:c>
      <x:c r="K1705" s="1266" t="s">
        <x:v>434</x:v>
      </x:c>
    </x:row>
    <x:row r="1706" spans="1:11" ht="16.75">
      <x:c r="A1706" s="966" t="s">
        <x:v>10430</x:v>
      </x:c>
      <x:c r="B1706" s="967">
        <x:v>100482</x:v>
      </x:c>
      <x:c r="C1706" s="968" t="s">
        <x:v>6314</x:v>
      </x:c>
      <x:c r="D1706" s="968" t="s">
        <x:v>7729</x:v>
      </x:c>
      <x:c r="E1706" s="968" t="s">
        <x:v>5033</x:v>
      </x:c>
      <x:c r="F1706" s="968" t="s">
        <x:v>9323</x:v>
      </x:c>
      <x:c r="G1706" s="804" t="s">
        <x:v>37</x:v>
      </x:c>
      <x:c r="H1706" s="804" t="s">
        <x:v>9553</x:v>
      </x:c>
      <x:c r="I1706" s="719" t="s">
        <x:v>7313</x:v>
      </x:c>
      <x:c r="J1706" s="805">
        <x:v>180</x:v>
      </x:c>
      <x:c r="K1706" s="1264" t="s">
        <x:v>434</x:v>
      </x:c>
    </x:row>
    <x:row r="1707" spans="1:11">
      <x:c r="A1707" s="1303">
        <x:v>0.54513888888888884</x:v>
      </x:c>
      <x:c r="B1707" s="969">
        <x:v>100483</x:v>
      </x:c>
      <x:c r="C1707" s="970" t="s">
        <x:v>6314</x:v>
      </x:c>
      <x:c r="D1707" s="970" t="s">
        <x:v>7729</x:v>
      </x:c>
      <x:c r="E1707" s="970" t="s">
        <x:v>2935</x:v>
      </x:c>
      <x:c r="F1707" s="970" t="s">
        <x:v>9355</x:v>
      </x:c>
      <x:c r="G1707" s="808" t="s">
        <x:v>86</x:v>
      </x:c>
      <x:c r="H1707" s="808" t="s">
        <x:v>10827</x:v>
      </x:c>
      <x:c r="I1707" s="469" t="s">
        <x:v>7313</x:v>
      </x:c>
      <x:c r="J1707" s="809">
        <x:v>135</x:v>
      </x:c>
      <x:c r="K1707" s="1265" t="s">
        <x:v>434</x:v>
      </x:c>
    </x:row>
    <x:row r="1708" spans="1:11">
      <x:c r="A1708" s="1302">
        <x:v>0.56388888888888888</x:v>
      </x:c>
      <x:c r="B1708" s="971">
        <x:v>100484</x:v>
      </x:c>
      <x:c r="C1708" s="972" t="s">
        <x:v>6314</x:v>
      </x:c>
      <x:c r="D1708" s="972" t="s">
        <x:v>7752</x:v>
      </x:c>
      <x:c r="E1708" s="972" t="s">
        <x:v>4903</x:v>
      </x:c>
      <x:c r="F1708" s="972" t="s">
        <x:v>11526</x:v>
      </x:c>
      <x:c r="G1708" s="808" t="s">
        <x:v>7380</x:v>
      </x:c>
      <x:c r="H1708" s="808" t="s">
        <x:v>9444</x:v>
      </x:c>
      <x:c r="I1708" s="469" t="s">
        <x:v>7313</x:v>
      </x:c>
      <x:c r="J1708" s="809">
        <x:v>108</x:v>
      </x:c>
      <x:c r="K1708" s="1265" t="s">
        <x:v>434</x:v>
      </x:c>
    </x:row>
    <x:row r="1709" spans="1:11">
      <x:c r="A1709" s="1303">
        <x:v>0.6479166666666667</x:v>
      </x:c>
      <x:c r="B1709" s="969">
        <x:v>100485</x:v>
      </x:c>
      <x:c r="C1709" s="970" t="s">
        <x:v>5507</x:v>
      </x:c>
      <x:c r="D1709" s="970" t="s">
        <x:v>7729</x:v>
      </x:c>
      <x:c r="E1709" s="970" t="s">
        <x:v>2935</x:v>
      </x:c>
      <x:c r="F1709" s="970" t="s">
        <x:v>11454</x:v>
      </x:c>
      <x:c r="G1709" s="1003" t="s">
        <x:v>7766</x:v>
      </x:c>
      <x:c r="H1709" s="1003" t="s">
        <x:v>7766</x:v>
      </x:c>
      <x:c r="I1709" s="469" t="s">
        <x:v>7313</x:v>
      </x:c>
      <x:c r="J1709" s="809">
        <x:v>120</x:v>
      </x:c>
      <x:c r="K1709" s="1265" t="s">
        <x:v>434</x:v>
      </x:c>
    </x:row>
    <x:row r="1710" spans="1:11">
      <x:c r="A1710" s="1302">
        <x:v>0.74791666666666667</x:v>
      </x:c>
      <x:c r="B1710" s="971">
        <x:v>100486</x:v>
      </x:c>
      <x:c r="C1710" s="972" t="s">
        <x:v>6314</x:v>
      </x:c>
      <x:c r="D1710" s="972" t="s">
        <x:v>7752</x:v>
      </x:c>
      <x:c r="E1710" s="972" t="s">
        <x:v>2935</x:v>
      </x:c>
      <x:c r="F1710" s="972" t="s">
        <x:v>10507</x:v>
      </x:c>
      <x:c r="G1710" s="808" t="s">
        <x:v>7999</x:v>
      </x:c>
      <x:c r="H1710" s="808" t="s">
        <x:v>10747</x:v>
      </x:c>
      <x:c r="I1710" s="469" t="s">
        <x:v>7747</x:v>
      </x:c>
      <x:c r="J1710" s="809">
        <x:v>115</x:v>
      </x:c>
      <x:c r="K1710" s="1265" t="s">
        <x:v>434</x:v>
      </x:c>
    </x:row>
    <x:row r="1711" spans="1:11" ht="16.75">
      <x:c r="A1711" s="1304">
        <x:v>0.79236111111111107</x:v>
      </x:c>
      <x:c r="B1711" s="1073">
        <x:v>100487</x:v>
      </x:c>
      <x:c r="C1711" s="974" t="s">
        <x:v>6314</x:v>
      </x:c>
      <x:c r="D1711" s="974" t="s">
        <x:v>7729</x:v>
      </x:c>
      <x:c r="E1711" s="974" t="s">
        <x:v>2935</x:v>
      </x:c>
      <x:c r="F1711" s="974" t="s">
        <x:v>1591</x:v>
      </x:c>
      <x:c r="G1711" s="818" t="s">
        <x:v>181</x:v>
      </x:c>
      <x:c r="H1711" s="818" t="s">
        <x:v>9476</x:v>
      </x:c>
      <x:c r="I1711" s="724" t="s">
        <x:v>7747</x:v>
      </x:c>
      <x:c r="J1711" s="819">
        <x:v>234</x:v>
      </x:c>
      <x:c r="K1711" s="1266" t="s">
        <x:v>434</x:v>
      </x:c>
    </x:row>
    <x:row r="1712" spans="1:11" ht="16.75">
      <x:c r="A1712" s="966" t="s">
        <x:v>11806</x:v>
      </x:c>
      <x:c r="B1712" s="967">
        <x:v>100488</x:v>
      </x:c>
      <x:c r="C1712" s="968" t="s">
        <x:v>6314</x:v>
      </x:c>
      <x:c r="D1712" s="968" t="s">
        <x:v>7752</x:v>
      </x:c>
      <x:c r="E1712" s="968" t="s">
        <x:v>2935</x:v>
      </x:c>
      <x:c r="F1712" s="968" t="s">
        <x:v>750</x:v>
      </x:c>
      <x:c r="G1712" s="1066" t="s">
        <x:v>7766</x:v>
      </x:c>
      <x:c r="H1712" s="1066" t="s">
        <x:v>7766</x:v>
      </x:c>
      <x:c r="I1712" s="719" t="s">
        <x:v>7313</x:v>
      </x:c>
      <x:c r="J1712" s="805">
        <x:v>315</x:v>
      </x:c>
      <x:c r="K1712" s="1264" t="s">
        <x:v>434</x:v>
      </x:c>
    </x:row>
    <x:row r="1713" spans="1:11" ht="16.75">
      <x:c r="A1713" s="1304">
        <x:v>0.82013888888888886</x:v>
      </x:c>
      <x:c r="B1713" s="1073">
        <x:v>100489</x:v>
      </x:c>
      <x:c r="C1713" s="974" t="s">
        <x:v>6314</x:v>
      </x:c>
      <x:c r="D1713" s="974" t="s">
        <x:v>7729</x:v>
      </x:c>
      <x:c r="E1713" s="974" t="s">
        <x:v>2935</x:v>
      </x:c>
      <x:c r="F1713" s="974" t="s">
        <x:v>1156</x:v>
      </x:c>
      <x:c r="G1713" s="818" t="s">
        <x:v>2872</x:v>
      </x:c>
      <x:c r="H1713" s="818" t="s">
        <x:v>9194</x:v>
      </x:c>
      <x:c r="I1713" s="724" t="s">
        <x:v>7747</x:v>
      </x:c>
      <x:c r="J1713" s="819">
        <x:v>300</x:v>
      </x:c>
      <x:c r="K1713" s="1266" t="s">
        <x:v>434</x:v>
      </x:c>
    </x:row>
    <x:row r="1714" spans="1:11" ht="16.75">
      <x:c r="A1714" s="966" t="s">
        <x:v>12182</x:v>
      </x:c>
      <x:c r="B1714" s="967">
        <x:v>100490</x:v>
      </x:c>
      <x:c r="C1714" s="968" t="s">
        <x:v>6314</x:v>
      </x:c>
      <x:c r="D1714" s="968" t="s">
        <x:v>7703</x:v>
      </x:c>
      <x:c r="E1714" s="968" t="s">
        <x:v>2935</x:v>
      </x:c>
      <x:c r="F1714" s="968" t="s">
        <x:v>7806</x:v>
      </x:c>
      <x:c r="G1714" s="1066" t="s">
        <x:v>7766</x:v>
      </x:c>
      <x:c r="H1714" s="1066" t="s">
        <x:v>7766</x:v>
      </x:c>
      <x:c r="I1714" s="719" t="s">
        <x:v>7313</x:v>
      </x:c>
      <x:c r="J1714" s="805">
        <x:v>280</x:v>
      </x:c>
      <x:c r="K1714" s="1264" t="s">
        <x:v>434</x:v>
      </x:c>
    </x:row>
    <x:row r="1715" spans="1:11">
      <x:c r="A1715" s="1303">
        <x:v>0.59652777777777777</x:v>
      </x:c>
      <x:c r="B1715" s="969">
        <x:v>100491</x:v>
      </x:c>
      <x:c r="C1715" s="970" t="s">
        <x:v>6314</x:v>
      </x:c>
      <x:c r="D1715" s="970" t="s">
        <x:v>7729</x:v>
      </x:c>
      <x:c r="E1715" s="970" t="s">
        <x:v>5033</x:v>
      </x:c>
      <x:c r="F1715" s="970" t="s">
        <x:v>2832</x:v>
      </x:c>
      <x:c r="G1715" s="808" t="s">
        <x:v>322</x:v>
      </x:c>
      <x:c r="H1715" s="808" t="s">
        <x:v>9534</x:v>
      </x:c>
      <x:c r="I1715" s="469" t="s">
        <x:v>7313</x:v>
      </x:c>
      <x:c r="J1715" s="809">
        <x:v>300</x:v>
      </x:c>
      <x:c r="K1715" s="1265" t="s">
        <x:v>7724</x:v>
      </x:c>
    </x:row>
    <x:row r="1716" spans="1:11">
      <x:c r="A1716" s="1302">
        <x:v>0.78472222222222221</x:v>
      </x:c>
      <x:c r="B1716" s="971">
        <x:v>100492</x:v>
      </x:c>
      <x:c r="C1716" s="972" t="s">
        <x:v>6314</x:v>
      </x:c>
      <x:c r="D1716" s="972" t="s">
        <x:v>7751</x:v>
      </x:c>
      <x:c r="E1716" s="972" t="s">
        <x:v>4903</x:v>
      </x:c>
      <x:c r="F1716" s="972" t="s">
        <x:v>1383</x:v>
      </x:c>
      <x:c r="G1716" s="808" t="s">
        <x:v>134</x:v>
      </x:c>
      <x:c r="H1716" s="808" t="s">
        <x:v>10774</x:v>
      </x:c>
      <x:c r="I1716" s="469" t="s">
        <x:v>7747</x:v>
      </x:c>
      <x:c r="J1716" s="809">
        <x:v>180</x:v>
      </x:c>
      <x:c r="K1716" s="1265" t="s">
        <x:v>434</x:v>
      </x:c>
    </x:row>
    <x:row r="1717" spans="1:11" ht="16.75">
      <x:c r="A1717" s="1304">
        <x:v>0.80277777777777781</x:v>
      </x:c>
      <x:c r="B1717" s="1073">
        <x:v>100493</x:v>
      </x:c>
      <x:c r="C1717" s="974" t="s">
        <x:v>6314</x:v>
      </x:c>
      <x:c r="D1717" s="974" t="s">
        <x:v>7729</x:v>
      </x:c>
      <x:c r="E1717" s="974" t="s">
        <x:v>5987</x:v>
      </x:c>
      <x:c r="F1717" s="974" t="s">
        <x:v>12313</x:v>
      </x:c>
      <x:c r="G1717" s="818" t="s">
        <x:v>2897</x:v>
      </x:c>
      <x:c r="H1717" s="818" t="s">
        <x:v>9210</x:v>
      </x:c>
      <x:c r="I1717" s="724" t="s">
        <x:v>5014</x:v>
      </x:c>
      <x:c r="J1717" s="819">
        <x:v>70</x:v>
      </x:c>
      <x:c r="K1717" s="1266" t="s">
        <x:v>434</x:v>
      </x:c>
    </x:row>
    <x:row r="1718" spans="1:11" ht="16.75">
      <x:c r="A1718" s="966" t="s">
        <x:v>10413</x:v>
      </x:c>
      <x:c r="B1718" s="967">
        <x:v>100494</x:v>
      </x:c>
      <x:c r="C1718" s="968" t="s">
        <x:v>6314</x:v>
      </x:c>
      <x:c r="D1718" s="968" t="s">
        <x:v>7729</x:v>
      </x:c>
      <x:c r="E1718" s="968" t="s">
        <x:v>2935</x:v>
      </x:c>
      <x:c r="F1718" s="968" t="s">
        <x:v>9370</x:v>
      </x:c>
      <x:c r="G1718" s="804" t="s">
        <x:v>7429</x:v>
      </x:c>
      <x:c r="H1718" s="804" t="s">
        <x:v>2049</x:v>
      </x:c>
      <x:c r="I1718" s="719" t="s">
        <x:v>7313</x:v>
      </x:c>
      <x:c r="J1718" s="805">
        <x:v>180</x:v>
      </x:c>
      <x:c r="K1718" s="1264" t="s">
        <x:v>7724</x:v>
      </x:c>
    </x:row>
    <x:row r="1719" spans="1:11">
      <x:c r="A1719" s="1303">
        <x:v>0.6118055555555556</x:v>
      </x:c>
      <x:c r="B1719" s="969">
        <x:v>100495</x:v>
      </x:c>
      <x:c r="C1719" s="970" t="s">
        <x:v>6314</x:v>
      </x:c>
      <x:c r="D1719" s="970" t="s">
        <x:v>7752</x:v>
      </x:c>
      <x:c r="E1719" s="970" t="s">
        <x:v>2935</x:v>
      </x:c>
      <x:c r="F1719" s="970" t="s">
        <x:v>12302</x:v>
      </x:c>
      <x:c r="G1719" s="808" t="s">
        <x:v>7086</x:v>
      </x:c>
      <x:c r="H1719" s="808" t="s">
        <x:v>10722</x:v>
      </x:c>
      <x:c r="I1719" s="469" t="s">
        <x:v>7747</x:v>
      </x:c>
      <x:c r="J1719" s="809">
        <x:v>610</x:v>
      </x:c>
      <x:c r="K1719" s="1265" t="s">
        <x:v>434</x:v>
      </x:c>
    </x:row>
    <x:row r="1720" spans="1:11">
      <x:c r="A1720" s="1302">
        <x:v>0.72569444444444442</x:v>
      </x:c>
      <x:c r="B1720" s="971">
        <x:v>100496</x:v>
      </x:c>
      <x:c r="C1720" s="972" t="s">
        <x:v>6314</x:v>
      </x:c>
      <x:c r="D1720" s="972" t="s">
        <x:v>7752</x:v>
      </x:c>
      <x:c r="E1720" s="972" t="s">
        <x:v>2935</x:v>
      </x:c>
      <x:c r="F1720" s="972" t="s">
        <x:v>11465</x:v>
      </x:c>
      <x:c r="G1720" s="808" t="s">
        <x:v>3131</x:v>
      </x:c>
      <x:c r="H1720" s="808" t="s">
        <x:v>11191</x:v>
      </x:c>
      <x:c r="I1720" s="469" t="s">
        <x:v>7313</x:v>
      </x:c>
      <x:c r="J1720" s="809">
        <x:v>170</x:v>
      </x:c>
      <x:c r="K1720" s="1265" t="s">
        <x:v>434</x:v>
      </x:c>
    </x:row>
    <x:row r="1721" spans="1:11" ht="16.75">
      <x:c r="A1721" s="1304">
        <x:v>0.92986111111111114</x:v>
      </x:c>
      <x:c r="B1721" s="1073">
        <x:v>100497</x:v>
      </x:c>
      <x:c r="C1721" s="974" t="s">
        <x:v>6314</x:v>
      </x:c>
      <x:c r="D1721" s="974" t="s">
        <x:v>7751</x:v>
      </x:c>
      <x:c r="E1721" s="974" t="s">
        <x:v>4903</x:v>
      </x:c>
      <x:c r="F1721" s="974" t="s">
        <x:v>12407</x:v>
      </x:c>
      <x:c r="G1721" s="818" t="s">
        <x:v>187</x:v>
      </x:c>
      <x:c r="H1721" s="818" t="s">
        <x:v>9530</x:v>
      </x:c>
      <x:c r="I1721" s="724" t="s">
        <x:v>7747</x:v>
      </x:c>
      <x:c r="J1721" s="819">
        <x:v>115</x:v>
      </x:c>
      <x:c r="K1721" s="1266" t="s">
        <x:v>434</x:v>
      </x:c>
    </x:row>
    <x:row r="1722" spans="1:11" ht="16.75">
      <x:c r="A1722" s="966" t="s">
        <x:v>12185</x:v>
      </x:c>
      <x:c r="B1722" s="967">
        <x:v>100498</x:v>
      </x:c>
      <x:c r="C1722" s="968" t="s">
        <x:v>6314</x:v>
      </x:c>
      <x:c r="D1722" s="968" t="s">
        <x:v>7729</x:v>
      </x:c>
      <x:c r="E1722" s="968" t="s">
        <x:v>4903</x:v>
      </x:c>
      <x:c r="F1722" s="968" t="s">
        <x:v>10467</x:v>
      </x:c>
      <x:c r="G1722" s="1066" t="s">
        <x:v>7766</x:v>
      </x:c>
      <x:c r="H1722" s="1066" t="s">
        <x:v>7766</x:v>
      </x:c>
      <x:c r="I1722" s="719" t="s">
        <x:v>7313</x:v>
      </x:c>
      <x:c r="J1722" s="805">
        <x:v>105</x:v>
      </x:c>
      <x:c r="K1722" s="1264" t="s">
        <x:v>434</x:v>
      </x:c>
    </x:row>
    <x:row r="1723" spans="1:11">
      <x:c r="A1723" s="1303">
        <x:v>0.55208333333333337</x:v>
      </x:c>
      <x:c r="B1723" s="969">
        <x:v>100499</x:v>
      </x:c>
      <x:c r="C1723" s="970" t="s">
        <x:v>6314</x:v>
      </x:c>
      <x:c r="D1723" s="970" t="s">
        <x:v>7703</x:v>
      </x:c>
      <x:c r="E1723" s="970" t="s">
        <x:v>4903</x:v>
      </x:c>
      <x:c r="F1723" s="970" t="s">
        <x:v>12373</x:v>
      </x:c>
      <x:c r="G1723" s="808" t="s">
        <x:v>287</x:v>
      </x:c>
      <x:c r="H1723" s="808" t="s">
        <x:v>9551</x:v>
      </x:c>
      <x:c r="I1723" s="469" t="s">
        <x:v>7747</x:v>
      </x:c>
      <x:c r="J1723" s="809">
        <x:v>170</x:v>
      </x:c>
      <x:c r="K1723" s="1265" t="s">
        <x:v>434</x:v>
      </x:c>
    </x:row>
    <x:row r="1724" spans="1:11">
      <x:c r="A1724" s="1302">
        <x:v>0.70416666666666672</x:v>
      </x:c>
      <x:c r="B1724" s="971">
        <x:v>100500</x:v>
      </x:c>
      <x:c r="C1724" s="972" t="s">
        <x:v>6314</x:v>
      </x:c>
      <x:c r="D1724" s="972" t="s">
        <x:v>7751</x:v>
      </x:c>
      <x:c r="E1724" s="972" t="s">
        <x:v>4903</x:v>
      </x:c>
      <x:c r="F1724" s="972" t="s">
        <x:v>12315</x:v>
      </x:c>
      <x:c r="G1724" s="1003" t="s">
        <x:v>7766</x:v>
      </x:c>
      <x:c r="H1724" s="1003" t="s">
        <x:v>7766</x:v>
      </x:c>
      <x:c r="I1724" s="469" t="s">
        <x:v>7747</x:v>
      </x:c>
      <x:c r="J1724" s="809">
        <x:v>450</x:v>
      </x:c>
      <x:c r="K1724" s="1265" t="s">
        <x:v>7724</x:v>
      </x:c>
    </x:row>
    <x:row r="1725" spans="1:11">
      <x:c r="A1725" s="1303">
        <x:v>0.7055555555555556</x:v>
      </x:c>
      <x:c r="B1725" s="969">
        <x:v>100501</x:v>
      </x:c>
      <x:c r="C1725" s="970" t="s">
        <x:v>6314</x:v>
      </x:c>
      <x:c r="D1725" s="970" t="s">
        <x:v>7751</x:v>
      </x:c>
      <x:c r="E1725" s="970" t="s">
        <x:v>4903</x:v>
      </x:c>
      <x:c r="F1725" s="970" t="s">
        <x:v>12319</x:v>
      </x:c>
      <x:c r="G1725" s="808" t="s">
        <x:v>160</x:v>
      </x:c>
      <x:c r="H1725" s="808" t="s">
        <x:v>9278</x:v>
      </x:c>
      <x:c r="I1725" s="469" t="s">
        <x:v>7747</x:v>
      </x:c>
      <x:c r="J1725" s="809">
        <x:v>130</x:v>
      </x:c>
      <x:c r="K1725" s="1265" t="s">
        <x:v>7724</x:v>
      </x:c>
    </x:row>
    <x:row r="1726" spans="1:11" s="30" customFormat="1">
      <x:c r="A1726" s="1303">
        <x:v>0.70833333333333337</x:v>
      </x:c>
      <x:c r="B1726" s="969">
        <x:v>100502</x:v>
      </x:c>
      <x:c r="C1726" s="970" t="s">
        <x:v>6314</x:v>
      </x:c>
      <x:c r="D1726" s="970" t="s">
        <x:v>7751</x:v>
      </x:c>
      <x:c r="E1726" s="970" t="s">
        <x:v>5033</x:v>
      </x:c>
      <x:c r="F1726" s="970" t="s">
        <x:v>11513</x:v>
      </x:c>
      <x:c r="G1726" s="808" t="s">
        <x:v>11767</x:v>
      </x:c>
      <x:c r="H1726" s="808" t="s">
        <x:v>10737</x:v>
      </x:c>
      <x:c r="I1726" s="469" t="s">
        <x:v>7313</x:v>
      </x:c>
      <x:c r="J1726" s="809">
        <x:v>144</x:v>
      </x:c>
      <x:c r="K1726" s="1265" t="s">
        <x:v>434</x:v>
      </x:c>
    </x:row>
    <x:row r="1727" spans="1:11">
      <x:c r="A1727" s="1302">
        <x:v>0.7104166666666667</x:v>
      </x:c>
      <x:c r="B1727" s="971">
        <x:v>100503</x:v>
      </x:c>
      <x:c r="C1727" s="972" t="s">
        <x:v>6314</x:v>
      </x:c>
      <x:c r="D1727" s="972" t="s">
        <x:v>7729</x:v>
      </x:c>
      <x:c r="E1727" s="972" t="s">
        <x:v>433</x:v>
      </x:c>
      <x:c r="F1727" s="972" t="s">
        <x:v>953</x:v>
      </x:c>
      <x:c r="G1727" s="808" t="s">
        <x:v>108</x:v>
      </x:c>
      <x:c r="H1727" s="808" t="s">
        <x:v>9421</x:v>
      </x:c>
      <x:c r="I1727" s="469" t="s">
        <x:v>7747</x:v>
      </x:c>
      <x:c r="J1727" s="809">
        <x:v>180</x:v>
      </x:c>
      <x:c r="K1727" s="1265" t="s">
        <x:v>7724</x:v>
      </x:c>
    </x:row>
    <x:row r="1728" spans="1:11">
      <x:c r="A1728" s="1302">
        <x:v>0.73541666666666672</x:v>
      </x:c>
      <x:c r="B1728" s="971">
        <x:v>100504</x:v>
      </x:c>
      <x:c r="C1728" s="972" t="s">
        <x:v>6314</x:v>
      </x:c>
      <x:c r="D1728" s="972" t="s">
        <x:v>7729</x:v>
      </x:c>
      <x:c r="E1728" s="972" t="s">
        <x:v>4903</x:v>
      </x:c>
      <x:c r="F1728" s="972" t="s">
        <x:v>7800</x:v>
      </x:c>
      <x:c r="G1728" s="808" t="s">
        <x:v>113</x:v>
      </x:c>
      <x:c r="H1728" s="808" t="s">
        <x:v>9416</x:v>
      </x:c>
      <x:c r="I1728" s="469" t="s">
        <x:v>7313</x:v>
      </x:c>
      <x:c r="J1728" s="809">
        <x:v>170</x:v>
      </x:c>
      <x:c r="K1728" s="1265" t="s">
        <x:v>434</x:v>
      </x:c>
    </x:row>
    <x:row r="1729" spans="1:11">
      <x:c r="A1729" s="1303">
        <x:v>0.74583333333333335</x:v>
      </x:c>
      <x:c r="B1729" s="969">
        <x:v>100505</x:v>
      </x:c>
      <x:c r="C1729" s="970" t="s">
        <x:v>6314</x:v>
      </x:c>
      <x:c r="D1729" s="970" t="s">
        <x:v>7729</x:v>
      </x:c>
      <x:c r="E1729" s="970" t="s">
        <x:v>5987</x:v>
      </x:c>
      <x:c r="F1729" s="970" t="s">
        <x:v>1203</x:v>
      </x:c>
      <x:c r="G1729" s="808" t="s">
        <x:v>230</x:v>
      </x:c>
      <x:c r="H1729" s="808" t="s">
        <x:v>9515</x:v>
      </x:c>
      <x:c r="I1729" s="469" t="s">
        <x:v>7313</x:v>
      </x:c>
      <x:c r="J1729" s="809">
        <x:v>170</x:v>
      </x:c>
      <x:c r="K1729" s="1265" t="s">
        <x:v>434</x:v>
      </x:c>
    </x:row>
    <x:row r="1730" spans="1:12" ht="16.75">
      <x:c r="A1730" s="1305">
        <x:v>0.87916666666666665</x:v>
      </x:c>
      <x:c r="B1730" s="1075">
        <x:v>100506</x:v>
      </x:c>
      <x:c r="C1730" s="987" t="s">
        <x:v>5507</x:v>
      </x:c>
      <x:c r="D1730" s="987" t="s">
        <x:v>7729</x:v>
      </x:c>
      <x:c r="E1730" s="987" t="s">
        <x:v>5033</x:v>
      </x:c>
      <x:c r="F1730" s="987" t="s">
        <x:v>1382</x:v>
      </x:c>
      <x:c r="G1730" s="1063" t="s">
        <x:v>7766</x:v>
      </x:c>
      <x:c r="H1730" s="1063" t="s">
        <x:v>7766</x:v>
      </x:c>
      <x:c r="I1730" s="724" t="s">
        <x:v>7747</x:v>
      </x:c>
      <x:c r="J1730" s="819">
        <x:v>0</x:v>
      </x:c>
      <x:c r="K1730" s="1266" t="s">
        <x:v>7766</x:v>
      </x:c>
      <x:c r="L1730" s="30" t="s">
        <x:v>185</x:v>
      </x:c>
    </x:row>
    <x:row r="1731" spans="1:11" ht="16.75">
      <x:c r="A1731" s="1068" t="s">
        <x:v>11843</x:v>
      </x:c>
      <x:c r="B1731" s="1069">
        <x:v>100507</x:v>
      </x:c>
      <x:c r="C1731" s="1070" t="s">
        <x:v>5507</x:v>
      </x:c>
      <x:c r="D1731" s="1070" t="s">
        <x:v>7751</x:v>
      </x:c>
      <x:c r="E1731" s="1070" t="s">
        <x:v>5987</x:v>
      </x:c>
      <x:c r="F1731" s="1070" t="s">
        <x:v>4827</x:v>
      </x:c>
      <x:c r="G1731" s="1066" t="s">
        <x:v>7766</x:v>
      </x:c>
      <x:c r="H1731" s="1066" t="s">
        <x:v>7766</x:v>
      </x:c>
      <x:c r="I1731" s="719" t="s">
        <x:v>7313</x:v>
      </x:c>
      <x:c r="J1731" s="805">
        <x:v>430</x:v>
      </x:c>
      <x:c r="K1731" s="1264" t="s">
        <x:v>7724</x:v>
      </x:c>
    </x:row>
    <x:row r="1732" spans="1:11">
      <x:c r="A1732" s="1302">
        <x:v>0.45347222222222222</x:v>
      </x:c>
      <x:c r="B1732" s="971">
        <x:v>100508</x:v>
      </x:c>
      <x:c r="C1732" s="972" t="s">
        <x:v>6314</x:v>
      </x:c>
      <x:c r="D1732" s="972" t="s">
        <x:v>7729</x:v>
      </x:c>
      <x:c r="E1732" s="972" t="s">
        <x:v>433</x:v>
      </x:c>
      <x:c r="F1732" s="972" t="s">
        <x:v>7819</x:v>
      </x:c>
      <x:c r="G1732" s="1003" t="s">
        <x:v>7766</x:v>
      </x:c>
      <x:c r="H1732" s="1003" t="s">
        <x:v>7766</x:v>
      </x:c>
      <x:c r="I1732" s="469" t="s">
        <x:v>7313</x:v>
      </x:c>
      <x:c r="J1732" s="809">
        <x:v>120</x:v>
      </x:c>
      <x:c r="K1732" s="1265" t="s">
        <x:v>7724</x:v>
      </x:c>
    </x:row>
    <x:row r="1733" spans="1:11">
      <x:c r="A1733" s="1303">
        <x:v>0.58888888888888891</x:v>
      </x:c>
      <x:c r="B1733" s="969">
        <x:v>100509</x:v>
      </x:c>
      <x:c r="C1733" s="970" t="s">
        <x:v>6314</x:v>
      </x:c>
      <x:c r="D1733" s="970" t="s">
        <x:v>7703</x:v>
      </x:c>
      <x:c r="E1733" s="970" t="s">
        <x:v>5987</x:v>
      </x:c>
      <x:c r="F1733" s="970" t="s">
        <x:v>967</x:v>
      </x:c>
      <x:c r="G1733" s="808" t="s">
        <x:v>121</x:v>
      </x:c>
      <x:c r="H1733" s="808" t="s">
        <x:v>9507</x:v>
      </x:c>
      <x:c r="I1733" s="469" t="s">
        <x:v>7747</x:v>
      </x:c>
      <x:c r="J1733" s="809">
        <x:v>520</x:v>
      </x:c>
      <x:c r="K1733" s="1265" t="s">
        <x:v>434</x:v>
      </x:c>
    </x:row>
    <x:row r="1734" spans="1:11">
      <x:c r="A1734" s="1302">
        <x:v>0.62361111111111112</x:v>
      </x:c>
      <x:c r="B1734" s="971">
        <x:v>100510</x:v>
      </x:c>
      <x:c r="C1734" s="972" t="s">
        <x:v>6314</x:v>
      </x:c>
      <x:c r="D1734" s="972" t="s">
        <x:v>7752</x:v>
      </x:c>
      <x:c r="E1734" s="972" t="s">
        <x:v>4903</x:v>
      </x:c>
      <x:c r="F1734" s="972" t="s">
        <x:v>1608</x:v>
      </x:c>
      <x:c r="G1734" s="808" t="s">
        <x:v>192</x:v>
      </x:c>
      <x:c r="H1734" s="808" t="s">
        <x:v>11274</x:v>
      </x:c>
      <x:c r="I1734" s="469" t="s">
        <x:v>7747</x:v>
      </x:c>
      <x:c r="J1734" s="809">
        <x:v>180</x:v>
      </x:c>
      <x:c r="K1734" s="1265" t="s">
        <x:v>434</x:v>
      </x:c>
    </x:row>
    <x:row r="1735" spans="1:11">
      <x:c r="A1735" s="1303">
        <x:v>0.69305555555555554</x:v>
      </x:c>
      <x:c r="B1735" s="969">
        <x:v>100511</x:v>
      </x:c>
      <x:c r="C1735" s="970" t="s">
        <x:v>6314</x:v>
      </x:c>
      <x:c r="D1735" s="970" t="s">
        <x:v>7751</x:v>
      </x:c>
      <x:c r="E1735" s="970" t="s">
        <x:v>5033</x:v>
      </x:c>
      <x:c r="F1735" s="970" t="s">
        <x:v>11296</x:v>
      </x:c>
      <x:c r="G1735" s="808" t="s">
        <x:v>3123</x:v>
      </x:c>
      <x:c r="H1735" s="808" t="s">
        <x:v>9491</x:v>
      </x:c>
      <x:c r="I1735" s="469" t="s">
        <x:v>7313</x:v>
      </x:c>
      <x:c r="J1735" s="809">
        <x:v>190</x:v>
      </x:c>
      <x:c r="K1735" s="1265" t="s">
        <x:v>7724</x:v>
      </x:c>
    </x:row>
    <x:row r="1736" spans="1:11" ht="16.75">
      <x:c r="A1736" s="1305">
        <x:v>0.80486111111111114</x:v>
      </x:c>
      <x:c r="B1736" s="1075">
        <x:v>100512</x:v>
      </x:c>
      <x:c r="C1736" s="987" t="s">
        <x:v>5507</x:v>
      </x:c>
      <x:c r="D1736" s="987" t="s">
        <x:v>7751</x:v>
      </x:c>
      <x:c r="E1736" s="987" t="s">
        <x:v>4903</x:v>
      </x:c>
      <x:c r="F1736" s="987" t="s">
        <x:v>11570</x:v>
      </x:c>
      <x:c r="G1736" s="818" t="s">
        <x:v>113</x:v>
      </x:c>
      <x:c r="H1736" s="818" t="s">
        <x:v>9416</x:v>
      </x:c>
      <x:c r="I1736" s="724" t="s">
        <x:v>7747</x:v>
      </x:c>
      <x:c r="J1736" s="819">
        <x:v>140</x:v>
      </x:c>
      <x:c r="K1736" s="1266" t="s">
        <x:v>434</x:v>
      </x:c>
    </x:row>
    <x:row r="1737" spans="1:11" ht="16.75">
      <x:c r="A1737" s="1068" t="s">
        <x:v>728</x:v>
      </x:c>
      <x:c r="B1737" s="1069">
        <x:v>100513</x:v>
      </x:c>
      <x:c r="C1737" s="1070" t="s">
        <x:v>6314</x:v>
      </x:c>
      <x:c r="D1737" s="1070" t="s">
        <x:v>7703</x:v>
      </x:c>
      <x:c r="E1737" s="1070" t="s">
        <x:v>4903</x:v>
      </x:c>
      <x:c r="F1737" s="1070" t="s">
        <x:v>10522</x:v>
      </x:c>
      <x:c r="G1737" s="804" t="s">
        <x:v>9470</x:v>
      </x:c>
      <x:c r="H1737" s="804" t="s">
        <x:v>9433</x:v>
      </x:c>
      <x:c r="I1737" s="719" t="s">
        <x:v>5014</x:v>
      </x:c>
      <x:c r="J1737" s="805">
        <x:v>250</x:v>
      </x:c>
      <x:c r="K1737" s="1264" t="s">
        <x:v>434</x:v>
      </x:c>
    </x:row>
    <x:row r="1738" spans="1:11">
      <x:c r="A1738" s="1302">
        <x:v>0.72291666666666665</x:v>
      </x:c>
      <x:c r="B1738" s="971">
        <x:v>100514</x:v>
      </x:c>
      <x:c r="C1738" s="972" t="s">
        <x:v>6314</x:v>
      </x:c>
      <x:c r="D1738" s="972" t="s">
        <x:v>7729</x:v>
      </x:c>
      <x:c r="E1738" s="972" t="s">
        <x:v>4903</x:v>
      </x:c>
      <x:c r="F1738" s="972" t="s">
        <x:v>1583</x:v>
      </x:c>
      <x:c r="G1738" s="808" t="s">
        <x:v>229</x:v>
      </x:c>
      <x:c r="H1738" s="808" t="s">
        <x:v>9439</x:v>
      </x:c>
      <x:c r="I1738" s="469" t="s">
        <x:v>5014</x:v>
      </x:c>
      <x:c r="J1738" s="809">
        <x:v>144</x:v>
      </x:c>
      <x:c r="K1738" s="1265" t="s">
        <x:v>434</x:v>
      </x:c>
    </x:row>
    <x:row r="1739" spans="1:11">
      <x:c r="A1739" s="1303">
        <x:v>0.84999999999999998</x:v>
      </x:c>
      <x:c r="B1739" s="969">
        <x:v>100515</x:v>
      </x:c>
      <x:c r="C1739" s="970" t="s">
        <x:v>6314</x:v>
      </x:c>
      <x:c r="D1739" s="970" t="s">
        <x:v>7729</x:v>
      </x:c>
      <x:c r="E1739" s="970" t="s">
        <x:v>4903</x:v>
      </x:c>
      <x:c r="F1739" s="970" t="s">
        <x:v>10595</x:v>
      </x:c>
      <x:c r="G1739" s="808" t="s">
        <x:v>217</x:v>
      </x:c>
      <x:c r="H1739" s="808" t="s">
        <x:v>11278</x:v>
      </x:c>
      <x:c r="I1739" s="469" t="s">
        <x:v>7313</x:v>
      </x:c>
      <x:c r="J1739" s="809">
        <x:v>357</x:v>
      </x:c>
      <x:c r="K1739" s="1265" t="s">
        <x:v>434</x:v>
      </x:c>
    </x:row>
    <x:row r="1740" spans="1:11">
      <x:c r="A1740" s="1302">
        <x:v>0.89861111111111114</x:v>
      </x:c>
      <x:c r="B1740" s="971">
        <x:v>100516</x:v>
      </x:c>
      <x:c r="C1740" s="972" t="s">
        <x:v>6314</x:v>
      </x:c>
      <x:c r="D1740" s="972" t="s">
        <x:v>7729</x:v>
      </x:c>
      <x:c r="E1740" s="972" t="s">
        <x:v>4903</x:v>
      </x:c>
      <x:c r="F1740" s="972" t="s">
        <x:v>11453</x:v>
      </x:c>
      <x:c r="G1740" s="808" t="s">
        <x:v>225</x:v>
      </x:c>
      <x:c r="H1740" s="808" t="s">
        <x:v>9212</x:v>
      </x:c>
      <x:c r="I1740" s="469" t="s">
        <x:v>7313</x:v>
      </x:c>
      <x:c r="J1740" s="809">
        <x:v>150</x:v>
      </x:c>
      <x:c r="K1740" s="1265" t="s">
        <x:v>434</x:v>
      </x:c>
    </x:row>
    <x:row r="1741" spans="1:11" ht="16.75">
      <x:c r="A1741" s="1304">
        <x:v>0.90902777777777777</x:v>
      </x:c>
      <x:c r="B1741" s="1073">
        <x:v>100517</x:v>
      </x:c>
      <x:c r="C1741" s="974" t="s">
        <x:v>5507</x:v>
      </x:c>
      <x:c r="D1741" s="974" t="s">
        <x:v>7752</x:v>
      </x:c>
      <x:c r="E1741" s="974" t="s">
        <x:v>4903</x:v>
      </x:c>
      <x:c r="F1741" s="974" t="s">
        <x:v>3492</x:v>
      </x:c>
      <x:c r="G1741" s="818" t="s">
        <x:v>236</x:v>
      </x:c>
      <x:c r="H1741" s="818" t="s">
        <x:v>9284</x:v>
      </x:c>
      <x:c r="I1741" s="724" t="s">
        <x:v>7313</x:v>
      </x:c>
      <x:c r="J1741" s="819">
        <x:v>500</x:v>
      </x:c>
      <x:c r="K1741" s="1266" t="s">
        <x:v>434</x:v>
      </x:c>
    </x:row>
    <x:row r="1742" spans="1:11" ht="16.75">
      <x:c r="A1742" s="966" t="s">
        <x:v>10548</x:v>
      </x:c>
      <x:c r="B1742" s="967">
        <x:v>100518</x:v>
      </x:c>
      <x:c r="C1742" s="968" t="s">
        <x:v>6314</x:v>
      </x:c>
      <x:c r="D1742" s="968" t="s">
        <x:v>7703</x:v>
      </x:c>
      <x:c r="E1742" s="968" t="s">
        <x:v>4903</x:v>
      </x:c>
      <x:c r="F1742" s="968" t="s">
        <x:v>10530</x:v>
      </x:c>
      <x:c r="G1742" s="804" t="s">
        <x:v>32</x:v>
      </x:c>
      <x:c r="H1742" s="804" t="s">
        <x:v>10858</x:v>
      </x:c>
      <x:c r="I1742" s="719" t="s">
        <x:v>7747</x:v>
      </x:c>
      <x:c r="J1742" s="805">
        <x:v>545</x:v>
      </x:c>
      <x:c r="K1742" s="1264" t="s">
        <x:v>434</x:v>
      </x:c>
    </x:row>
    <x:row r="1743" spans="1:11">
      <x:c r="A1743" s="1303">
        <x:v>0.59930555555555554</x:v>
      </x:c>
      <x:c r="B1743" s="969">
        <x:v>100519</x:v>
      </x:c>
      <x:c r="C1743" s="970" t="s">
        <x:v>6314</x:v>
      </x:c>
      <x:c r="D1743" s="970" t="s">
        <x:v>7729</x:v>
      </x:c>
      <x:c r="E1743" s="970" t="s">
        <x:v>4903</x:v>
      </x:c>
      <x:c r="F1743" s="970" t="s">
        <x:v>10476</x:v>
      </x:c>
      <x:c r="G1743" s="808" t="s">
        <x:v>9292</x:v>
      </x:c>
      <x:c r="H1743" s="808" t="s">
        <x:v>9299</x:v>
      </x:c>
      <x:c r="I1743" s="469" t="s">
        <x:v>7313</x:v>
      </x:c>
      <x:c r="J1743" s="809">
        <x:v>150</x:v>
      </x:c>
      <x:c r="K1743" s="1265" t="s">
        <x:v>434</x:v>
      </x:c>
    </x:row>
    <x:row r="1744" spans="1:11">
      <x:c r="A1744" s="1302">
        <x:v>0.75</x:v>
      </x:c>
      <x:c r="B1744" s="971">
        <x:v>100520</x:v>
      </x:c>
      <x:c r="C1744" s="972" t="s">
        <x:v>6314</x:v>
      </x:c>
      <x:c r="D1744" s="972" t="s">
        <x:v>7752</x:v>
      </x:c>
      <x:c r="E1744" s="972" t="s">
        <x:v>2935</x:v>
      </x:c>
      <x:c r="F1744" s="972" t="s">
        <x:v>12359</x:v>
      </x:c>
      <x:c r="G1744" s="808" t="s">
        <x:v>7420</x:v>
      </x:c>
      <x:c r="H1744" s="808" t="s">
        <x:v>9206</x:v>
      </x:c>
      <x:c r="I1744" s="469" t="s">
        <x:v>7747</x:v>
      </x:c>
      <x:c r="J1744" s="809">
        <x:v>320</x:v>
      </x:c>
      <x:c r="K1744" s="1265" t="s">
        <x:v>7724</x:v>
      </x:c>
    </x:row>
    <x:row r="1745" spans="1:11">
      <x:c r="A1745" s="1303">
        <x:v>0.8256944444444444</x:v>
      </x:c>
      <x:c r="B1745" s="969">
        <x:v>100521</x:v>
      </x:c>
      <x:c r="C1745" s="970" t="s">
        <x:v>6314</x:v>
      </x:c>
      <x:c r="D1745" s="970" t="s">
        <x:v>7752</x:v>
      </x:c>
      <x:c r="E1745" s="970" t="s">
        <x:v>4903</x:v>
      </x:c>
      <x:c r="F1745" s="970" t="s">
        <x:v>3490</x:v>
      </x:c>
      <x:c r="G1745" s="808" t="s">
        <x:v>9217</x:v>
      </x:c>
      <x:c r="H1745" s="808" t="s">
        <x:v>9305</x:v>
      </x:c>
      <x:c r="I1745" s="469" t="s">
        <x:v>7313</x:v>
      </x:c>
      <x:c r="J1745" s="809">
        <x:v>135</x:v>
      </x:c>
      <x:c r="K1745" s="1265" t="s">
        <x:v>434</x:v>
      </x:c>
    </x:row>
    <x:row r="1746" spans="1:11" ht="16.75">
      <x:c r="A1746" s="1305">
        <x:v>0.94722222222222219</x:v>
      </x:c>
      <x:c r="B1746" s="1075">
        <x:v>100522</x:v>
      </x:c>
      <x:c r="C1746" s="987" t="s">
        <x:v>6314</x:v>
      </x:c>
      <x:c r="D1746" s="987" t="s">
        <x:v>7752</x:v>
      </x:c>
      <x:c r="E1746" s="987" t="s">
        <x:v>5033</x:v>
      </x:c>
      <x:c r="F1746" s="987" t="s">
        <x:v>6960</x:v>
      </x:c>
      <x:c r="G1746" s="1063" t="s">
        <x:v>7766</x:v>
      </x:c>
      <x:c r="H1746" s="1063" t="s">
        <x:v>7766</x:v>
      </x:c>
      <x:c r="I1746" s="724" t="s">
        <x:v>7313</x:v>
      </x:c>
      <x:c r="J1746" s="819">
        <x:v>590</x:v>
      </x:c>
      <x:c r="K1746" s="1266" t="s">
        <x:v>434</x:v>
      </x:c>
    </x:row>
    <x:row r="1747" spans="1:11" ht="16.75">
      <x:c r="A1747" s="1068" t="s">
        <x:v>10611</x:v>
      </x:c>
      <x:c r="B1747" s="1069">
        <x:v>100523</x:v>
      </x:c>
      <x:c r="C1747" s="1070" t="s">
        <x:v>6314</x:v>
      </x:c>
      <x:c r="D1747" s="1070" t="s">
        <x:v>7703</x:v>
      </x:c>
      <x:c r="E1747" s="1070" t="s">
        <x:v>4903</x:v>
      </x:c>
      <x:c r="F1747" s="1070" t="s">
        <x:v>935</x:v>
      </x:c>
      <x:c r="G1747" s="804" t="s">
        <x:v>305</x:v>
      </x:c>
      <x:c r="H1747" s="804" t="s">
        <x:v>9741</x:v>
      </x:c>
      <x:c r="I1747" s="719" t="s">
        <x:v>7747</x:v>
      </x:c>
      <x:c r="J1747" s="805">
        <x:v>160</x:v>
      </x:c>
      <x:c r="K1747" s="1264" t="s">
        <x:v>434</x:v>
      </x:c>
    </x:row>
    <x:row r="1748" spans="1:11">
      <x:c r="A1748" s="1302">
        <x:v>0.71875</x:v>
      </x:c>
      <x:c r="B1748" s="971">
        <x:v>100524</x:v>
      </x:c>
      <x:c r="C1748" s="972" t="s">
        <x:v>6314</x:v>
      </x:c>
      <x:c r="D1748" s="972" t="s">
        <x:v>7729</x:v>
      </x:c>
      <x:c r="E1748" s="972" t="s">
        <x:v>433</x:v>
      </x:c>
      <x:c r="F1748" s="972" t="s">
        <x:v>1565</x:v>
      </x:c>
      <x:c r="G1748" s="808" t="s">
        <x:v>7015</x:v>
      </x:c>
      <x:c r="H1748" s="808" t="s">
        <x:v>9190</x:v>
      </x:c>
      <x:c r="I1748" s="469" t="s">
        <x:v>7747</x:v>
      </x:c>
      <x:c r="J1748" s="809">
        <x:v>160</x:v>
      </x:c>
      <x:c r="K1748" s="1265" t="s">
        <x:v>434</x:v>
      </x:c>
    </x:row>
    <x:row r="1749" spans="1:11">
      <x:c r="A1749" s="1303">
        <x:v>0.73333333333333328</x:v>
      </x:c>
      <x:c r="B1749" s="969">
        <x:v>100525</x:v>
      </x:c>
      <x:c r="C1749" s="970" t="s">
        <x:v>6314</x:v>
      </x:c>
      <x:c r="D1749" s="970" t="s">
        <x:v>7751</x:v>
      </x:c>
      <x:c r="E1749" s="970" t="s">
        <x:v>433</x:v>
      </x:c>
      <x:c r="F1749" s="970" t="s">
        <x:v>9954</x:v>
      </x:c>
      <x:c r="G1749" s="1003" t="s">
        <x:v>7766</x:v>
      </x:c>
      <x:c r="H1749" s="1003" t="s">
        <x:v>7766</x:v>
      </x:c>
      <x:c r="I1749" s="469" t="s">
        <x:v>7747</x:v>
      </x:c>
      <x:c r="J1749" s="809">
        <x:v>140</x:v>
      </x:c>
      <x:c r="K1749" s="1265" t="s">
        <x:v>7724</x:v>
      </x:c>
    </x:row>
    <x:row r="1750" spans="1:11">
      <x:c r="A1750" s="1302">
        <x:v>0.74027777777777781</x:v>
      </x:c>
      <x:c r="B1750" s="971">
        <x:v>100526</x:v>
      </x:c>
      <x:c r="C1750" s="972" t="s">
        <x:v>5507</x:v>
      </x:c>
      <x:c r="D1750" s="972" t="s">
        <x:v>7751</x:v>
      </x:c>
      <x:c r="E1750" s="972" t="s">
        <x:v>433</x:v>
      </x:c>
      <x:c r="F1750" s="972" t="s">
        <x:v>9943</x:v>
      </x:c>
      <x:c r="G1750" s="1003" t="s">
        <x:v>7766</x:v>
      </x:c>
      <x:c r="H1750" s="1003" t="s">
        <x:v>7766</x:v>
      </x:c>
      <x:c r="I1750" s="469" t="s">
        <x:v>7747</x:v>
      </x:c>
      <x:c r="J1750" s="809">
        <x:v>350</x:v>
      </x:c>
      <x:c r="K1750" s="1265" t="s">
        <x:v>7724</x:v>
      </x:c>
    </x:row>
    <x:row r="1751" spans="1:11">
      <x:c r="A1751" s="1303">
        <x:v>0.80208333333333337</x:v>
      </x:c>
      <x:c r="B1751" s="969">
        <x:v>527</x:v>
      </x:c>
      <x:c r="C1751" s="970" t="s">
        <x:v>6314</x:v>
      </x:c>
      <x:c r="D1751" s="970" t="s">
        <x:v>7751</x:v>
      </x:c>
      <x:c r="E1751" s="970" t="s">
        <x:v>5033</x:v>
      </x:c>
      <x:c r="F1751" s="970" t="s">
        <x:v>525</x:v>
      </x:c>
      <x:c r="G1751" s="1003" t="s">
        <x:v>7766</x:v>
      </x:c>
      <x:c r="H1751" s="1003" t="s">
        <x:v>7766</x:v>
      </x:c>
      <x:c r="I1751" s="469" t="s">
        <x:v>5014</x:v>
      </x:c>
      <x:c r="J1751" s="809">
        <x:v>200</x:v>
      </x:c>
      <x:c r="K1751" s="1265" t="s">
        <x:v>7724</x:v>
      </x:c>
    </x:row>
    <x:row r="1752" spans="1:11" ht="16.75">
      <x:c r="A1752" s="1305">
        <x:v>0.93680555555555556</x:v>
      </x:c>
      <x:c r="B1752" s="1075">
        <x:v>100528</x:v>
      </x:c>
      <x:c r="C1752" s="987" t="s">
        <x:v>6314</x:v>
      </x:c>
      <x:c r="D1752" s="987" t="s">
        <x:v>7729</x:v>
      </x:c>
      <x:c r="E1752" s="987" t="s">
        <x:v>4903</x:v>
      </x:c>
      <x:c r="F1752" s="987" t="s">
        <x:v>10697</x:v>
      </x:c>
      <x:c r="G1752" s="818" t="s">
        <x:v>93</x:v>
      </x:c>
      <x:c r="H1752" s="818" t="s">
        <x:v>9689</x:v>
      </x:c>
      <x:c r="I1752" s="724" t="s">
        <x:v>7747</x:v>
      </x:c>
      <x:c r="J1752" s="819">
        <x:v>260</x:v>
      </x:c>
      <x:c r="K1752" s="1266" t="s">
        <x:v>434</x:v>
      </x:c>
    </x:row>
    <x:row r="1753" spans="1:11" ht="16.75">
      <x:c r="A1753" s="1068" t="s">
        <x:v>11789</x:v>
      </x:c>
      <x:c r="B1753" s="1069">
        <x:v>100529</x:v>
      </x:c>
      <x:c r="C1753" s="1070" t="s">
        <x:v>5507</x:v>
      </x:c>
      <x:c r="D1753" s="1070" t="s">
        <x:v>7752</x:v>
      </x:c>
      <x:c r="E1753" s="1070" t="s">
        <x:v>433</x:v>
      </x:c>
      <x:c r="F1753" s="1070" t="s">
        <x:v>11470</x:v>
      </x:c>
      <x:c r="G1753" s="804" t="s">
        <x:v>2861</x:v>
      </x:c>
      <x:c r="H1753" s="804" t="s">
        <x:v>10850</x:v>
      </x:c>
      <x:c r="I1753" s="719" t="s">
        <x:v>7313</x:v>
      </x:c>
      <x:c r="J1753" s="805">
        <x:v>360</x:v>
      </x:c>
      <x:c r="K1753" s="1264" t="s">
        <x:v>434</x:v>
      </x:c>
    </x:row>
    <x:row r="1754" spans="1:11">
      <x:c r="A1754" s="1302">
        <x:v>0.68680555555555556</x:v>
      </x:c>
      <x:c r="B1754" s="971">
        <x:v>100530</x:v>
      </x:c>
      <x:c r="C1754" s="972" t="s">
        <x:v>6314</x:v>
      </x:c>
      <x:c r="D1754" s="972" t="s">
        <x:v>7752</x:v>
      </x:c>
      <x:c r="E1754" s="972" t="s">
        <x:v>2935</x:v>
      </x:c>
      <x:c r="F1754" s="972" t="s">
        <x:v>9324</x:v>
      </x:c>
      <x:c r="G1754" s="808" t="s">
        <x:v>11774</x:v>
      </x:c>
      <x:c r="H1754" s="808" t="s">
        <x:v>10787</x:v>
      </x:c>
      <x:c r="I1754" s="469" t="s">
        <x:v>7313</x:v>
      </x:c>
      <x:c r="J1754" s="809">
        <x:v>250</x:v>
      </x:c>
      <x:c r="K1754" s="1265" t="s">
        <x:v>434</x:v>
      </x:c>
    </x:row>
    <x:row r="1755" spans="1:11">
      <x:c r="A1755" s="1303">
        <x:v>0.69097222222222221</x:v>
      </x:c>
      <x:c r="B1755" s="969">
        <x:v>100531</x:v>
      </x:c>
      <x:c r="C1755" s="970" t="s">
        <x:v>6314</x:v>
      </x:c>
      <x:c r="D1755" s="970" t="s">
        <x:v>7703</x:v>
      </x:c>
      <x:c r="E1755" s="970" t="s">
        <x:v>4903</x:v>
      </x:c>
      <x:c r="F1755" s="970" t="s">
        <x:v>2840</x:v>
      </x:c>
      <x:c r="G1755" s="808" t="s">
        <x:v>254</x:v>
      </x:c>
      <x:c r="H1755" s="808" t="s">
        <x:v>10802</x:v>
      </x:c>
      <x:c r="I1755" s="469" t="s">
        <x:v>7747</x:v>
      </x:c>
      <x:c r="J1755" s="809">
        <x:v>1269</x:v>
      </x:c>
      <x:c r="K1755" s="1265" t="s">
        <x:v>434</x:v>
      </x:c>
    </x:row>
    <x:row r="1756" spans="1:11">
      <x:c r="A1756" s="1302">
        <x:v>0.70763888888888893</x:v>
      </x:c>
      <x:c r="B1756" s="971">
        <x:v>100532</x:v>
      </x:c>
      <x:c r="C1756" s="972" t="s">
        <x:v>6314</x:v>
      </x:c>
      <x:c r="D1756" s="972" t="s">
        <x:v>7751</x:v>
      </x:c>
      <x:c r="E1756" s="972" t="s">
        <x:v>2935</x:v>
      </x:c>
      <x:c r="F1756" s="972" t="s">
        <x:v>9903</x:v>
      </x:c>
      <x:c r="G1756" s="1003" t="s">
        <x:v>7766</x:v>
      </x:c>
      <x:c r="H1756" s="1003" t="s">
        <x:v>7766</x:v>
      </x:c>
      <x:c r="I1756" s="469" t="s">
        <x:v>7313</x:v>
      </x:c>
      <x:c r="J1756" s="809">
        <x:v>140</x:v>
      </x:c>
      <x:c r="K1756" s="1265" t="s">
        <x:v>434</x:v>
      </x:c>
    </x:row>
    <x:row r="1757" spans="1:11">
      <x:c r="A1757" s="1303">
        <x:v>0.76875000000000004</x:v>
      </x:c>
      <x:c r="B1757" s="969">
        <x:v>100533</x:v>
      </x:c>
      <x:c r="C1757" s="970" t="s">
        <x:v>6314</x:v>
      </x:c>
      <x:c r="D1757" s="970" t="s">
        <x:v>7752</x:v>
      </x:c>
      <x:c r="E1757" s="970" t="s">
        <x:v>4903</x:v>
      </x:c>
      <x:c r="F1757" s="970" t="s">
        <x:v>10529</x:v>
      </x:c>
      <x:c r="G1757" s="808" t="s">
        <x:v>3123</x:v>
      </x:c>
      <x:c r="H1757" s="808" t="s">
        <x:v>10841</x:v>
      </x:c>
      <x:c r="I1757" s="469" t="s">
        <x:v>7747</x:v>
      </x:c>
      <x:c r="J1757" s="809">
        <x:v>374</x:v>
      </x:c>
      <x:c r="K1757" s="1265" t="s">
        <x:v>434</x:v>
      </x:c>
    </x:row>
    <x:row r="1758" spans="1:11">
      <x:c r="A1758" s="1302">
        <x:v>0.77013888888888893</x:v>
      </x:c>
      <x:c r="B1758" s="971">
        <x:v>100534</x:v>
      </x:c>
      <x:c r="C1758" s="972" t="s">
        <x:v>6314</x:v>
      </x:c>
      <x:c r="D1758" s="972" t="s">
        <x:v>7751</x:v>
      </x:c>
      <x:c r="E1758" s="972" t="s">
        <x:v>4903</x:v>
      </x:c>
      <x:c r="F1758" s="972" t="s">
        <x:v>12334</x:v>
      </x:c>
      <x:c r="G1758" s="1003" t="s">
        <x:v>7766</x:v>
      </x:c>
      <x:c r="H1758" s="1003" t="s">
        <x:v>7766</x:v>
      </x:c>
      <x:c r="I1758" s="469" t="s">
        <x:v>7747</x:v>
      </x:c>
      <x:c r="J1758" s="809">
        <x:v>120</x:v>
      </x:c>
      <x:c r="K1758" s="1265" t="s">
        <x:v>434</x:v>
      </x:c>
    </x:row>
    <x:row r="1759" spans="1:11">
      <x:c r="A1759" s="1303">
        <x:v>0.77500000000000002</x:v>
      </x:c>
      <x:c r="B1759" s="969">
        <x:v>100535</x:v>
      </x:c>
      <x:c r="C1759" s="970" t="s">
        <x:v>6314</x:v>
      </x:c>
      <x:c r="D1759" s="970" t="s">
        <x:v>7751</x:v>
      </x:c>
      <x:c r="E1759" s="970" t="s">
        <x:v>5987</x:v>
      </x:c>
      <x:c r="F1759" s="970" t="s">
        <x:v>2843</x:v>
      </x:c>
      <x:c r="G1759" s="808" t="s">
        <x:v>7313</x:v>
      </x:c>
      <x:c r="H1759" s="808" t="s">
        <x:v>9556</x:v>
      </x:c>
      <x:c r="I1759" s="469" t="s">
        <x:v>7747</x:v>
      </x:c>
      <x:c r="J1759" s="809">
        <x:v>140</x:v>
      </x:c>
      <x:c r="K1759" s="1265" t="s">
        <x:v>7724</x:v>
      </x:c>
    </x:row>
    <x:row r="1760" spans="1:11">
      <x:c r="A1760" s="1302">
        <x:v>0.79097222222222219</x:v>
      </x:c>
      <x:c r="B1760" s="971">
        <x:v>100536</x:v>
      </x:c>
      <x:c r="C1760" s="972" t="s">
        <x:v>6314</x:v>
      </x:c>
      <x:c r="D1760" s="972" t="s">
        <x:v>7752</x:v>
      </x:c>
      <x:c r="E1760" s="972" t="s">
        <x:v>4903</x:v>
      </x:c>
      <x:c r="F1760" s="972" t="s">
        <x:v>758</x:v>
      </x:c>
      <x:c r="G1760" s="808" t="s">
        <x:v>3077</x:v>
      </x:c>
      <x:c r="H1760" s="808" t="s">
        <x:v>9521</x:v>
      </x:c>
      <x:c r="I1760" s="469" t="s">
        <x:v>7313</x:v>
      </x:c>
      <x:c r="J1760" s="809">
        <x:v>171</x:v>
      </x:c>
      <x:c r="K1760" s="1265" t="s">
        <x:v>434</x:v>
      </x:c>
    </x:row>
    <x:row r="1761" spans="1:11" ht="16.75">
      <x:c r="A1761" s="1304">
        <x:v>0.88194444444444442</x:v>
      </x:c>
      <x:c r="B1761" s="1073">
        <x:v>100537</x:v>
      </x:c>
      <x:c r="C1761" s="974" t="s">
        <x:v>6314</x:v>
      </x:c>
      <x:c r="D1761" s="974" t="s">
        <x:v>7752</x:v>
      </x:c>
      <x:c r="E1761" s="974" t="s">
        <x:v>4903</x:v>
      </x:c>
      <x:c r="F1761" s="974" t="s">
        <x:v>9894</x:v>
      </x:c>
      <x:c r="G1761" s="818" t="s">
        <x:v>2943</x:v>
      </x:c>
      <x:c r="H1761" s="818" t="s">
        <x:v>9506</x:v>
      </x:c>
      <x:c r="I1761" s="724" t="s">
        <x:v>7313</x:v>
      </x:c>
      <x:c r="J1761" s="819">
        <x:v>125</x:v>
      </x:c>
      <x:c r="K1761" s="1266" t="s">
        <x:v>434</x:v>
      </x:c>
    </x:row>
    <x:row r="1762" spans="1:11" ht="16.75">
      <x:c r="A1762" s="966" t="s">
        <x:v>11838</x:v>
      </x:c>
      <x:c r="B1762" s="967">
        <x:v>100538</x:v>
      </x:c>
      <x:c r="C1762" s="968" t="s">
        <x:v>6314</x:v>
      </x:c>
      <x:c r="D1762" s="968" t="s">
        <x:v>7729</x:v>
      </x:c>
      <x:c r="E1762" s="968" t="s">
        <x:v>4903</x:v>
      </x:c>
      <x:c r="F1762" s="968" t="s">
        <x:v>10497</x:v>
      </x:c>
      <x:c r="G1762" s="804" t="s">
        <x:v>273</x:v>
      </x:c>
      <x:c r="H1762" s="804" t="s">
        <x:v>9419</x:v>
      </x:c>
      <x:c r="I1762" s="719" t="s">
        <x:v>7747</x:v>
      </x:c>
      <x:c r="J1762" s="805">
        <x:v>180</x:v>
      </x:c>
      <x:c r="K1762" s="1264" t="s">
        <x:v>434</x:v>
      </x:c>
    </x:row>
    <x:row r="1763" spans="1:11">
      <x:c r="A1763" s="1303">
        <x:v>0.62986111111111109</x:v>
      </x:c>
      <x:c r="B1763" s="969">
        <x:v>100539</x:v>
      </x:c>
      <x:c r="C1763" s="970" t="s">
        <x:v>6314</x:v>
      </x:c>
      <x:c r="D1763" s="970" t="s">
        <x:v>7729</x:v>
      </x:c>
      <x:c r="E1763" s="970" t="s">
        <x:v>2935</x:v>
      </x:c>
      <x:c r="F1763" s="970" t="s">
        <x:v>1</x:v>
      </x:c>
      <x:c r="G1763" s="808" t="s">
        <x:v>3079</x:v>
      </x:c>
      <x:c r="H1763" s="808" t="s">
        <x:v>9499</x:v>
      </x:c>
      <x:c r="I1763" s="469" t="s">
        <x:v>7313</x:v>
      </x:c>
      <x:c r="J1763" s="809">
        <x:v>140</x:v>
      </x:c>
      <x:c r="K1763" s="1265" t="s">
        <x:v>7724</x:v>
      </x:c>
    </x:row>
    <x:row r="1764" spans="1:11">
      <x:c r="A1764" s="1302">
        <x:v>0.74930555555555556</x:v>
      </x:c>
      <x:c r="B1764" s="971">
        <x:v>100540</x:v>
      </x:c>
      <x:c r="C1764" s="972" t="s">
        <x:v>6314</x:v>
      </x:c>
      <x:c r="D1764" s="972" t="s">
        <x:v>7752</x:v>
      </x:c>
      <x:c r="E1764" s="972" t="s">
        <x:v>2935</x:v>
      </x:c>
      <x:c r="F1764" s="972" t="s">
        <x:v>12303</x:v>
      </x:c>
      <x:c r="G1764" s="808" t="s">
        <x:v>74</x:v>
      </x:c>
      <x:c r="H1764" s="808" t="s">
        <x:v>9445</x:v>
      </x:c>
      <x:c r="I1764" s="469" t="s">
        <x:v>7747</x:v>
      </x:c>
      <x:c r="J1764" s="809">
        <x:v>180</x:v>
      </x:c>
      <x:c r="K1764" s="1265" t="s">
        <x:v>7724</x:v>
      </x:c>
    </x:row>
    <x:row r="1765" spans="1:11">
      <x:c r="A1765" s="1303">
        <x:v>0.79652777777777772</x:v>
      </x:c>
      <x:c r="B1765" s="969">
        <x:v>100541</x:v>
      </x:c>
      <x:c r="C1765" s="970" t="s">
        <x:v>6314</x:v>
      </x:c>
      <x:c r="D1765" s="970" t="s">
        <x:v>7751</x:v>
      </x:c>
      <x:c r="E1765" s="970" t="s">
        <x:v>4903</x:v>
      </x:c>
      <x:c r="F1765" s="970" t="s">
        <x:v>12433</x:v>
      </x:c>
      <x:c r="G1765" s="808" t="s">
        <x:v>2624</x:v>
      </x:c>
      <x:c r="H1765" s="808" t="s">
        <x:v>9301</x:v>
      </x:c>
      <x:c r="I1765" s="469" t="s">
        <x:v>7747</x:v>
      </x:c>
      <x:c r="J1765" s="809">
        <x:v>160</x:v>
      </x:c>
      <x:c r="K1765" s="1265" t="s">
        <x:v>7724</x:v>
      </x:c>
    </x:row>
    <x:row r="1766" spans="1:11">
      <x:c r="A1766" s="1302">
        <x:v>0.80208333333333337</x:v>
      </x:c>
      <x:c r="B1766" s="971">
        <x:v>100542</x:v>
      </x:c>
      <x:c r="C1766" s="972" t="s">
        <x:v>6314</x:v>
      </x:c>
      <x:c r="D1766" s="972" t="s">
        <x:v>7729</x:v>
      </x:c>
      <x:c r="E1766" s="972" t="s">
        <x:v>5987</x:v>
      </x:c>
      <x:c r="F1766" s="972" t="s">
        <x:v>7866</x:v>
      </x:c>
      <x:c r="G1766" s="808" t="s">
        <x:v>26</x:v>
      </x:c>
      <x:c r="H1766" s="808" t="s">
        <x:v>9511</x:v>
      </x:c>
      <x:c r="I1766" s="469" t="s">
        <x:v>7313</x:v>
      </x:c>
      <x:c r="J1766" s="809">
        <x:v>160</x:v>
      </x:c>
      <x:c r="K1766" s="1265" t="s">
        <x:v>7724</x:v>
      </x:c>
    </x:row>
    <x:row r="1767" spans="1:11">
      <x:c r="A1767" s="1303">
        <x:v>0.91527777777777775</x:v>
      </x:c>
      <x:c r="B1767" s="969">
        <x:v>100543</x:v>
      </x:c>
      <x:c r="C1767" s="970" t="s">
        <x:v>6314</x:v>
      </x:c>
      <x:c r="D1767" s="970" t="s">
        <x:v>7752</x:v>
      </x:c>
      <x:c r="E1767" s="970" t="s">
        <x:v>2935</x:v>
      </x:c>
      <x:c r="F1767" s="970" t="s">
        <x:v>9361</x:v>
      </x:c>
      <x:c r="G1767" s="808" t="s">
        <x:v>300</x:v>
      </x:c>
      <x:c r="H1767" s="808" t="s">
        <x:v>10783</x:v>
      </x:c>
      <x:c r="I1767" s="469" t="s">
        <x:v>7313</x:v>
      </x:c>
      <x:c r="J1767" s="809">
        <x:v>144</x:v>
      </x:c>
      <x:c r="K1767" s="1265" t="s">
        <x:v>434</x:v>
      </x:c>
    </x:row>
    <x:row r="1768" spans="1:11" ht="16.75">
      <x:c r="A1768" s="1305">
        <x:v>0.93541666666666667</x:v>
      </x:c>
      <x:c r="B1768" s="1075">
        <x:v>100544</x:v>
      </x:c>
      <x:c r="C1768" s="987" t="s">
        <x:v>6314</x:v>
      </x:c>
      <x:c r="D1768" s="987" t="s">
        <x:v>7703</x:v>
      </x:c>
      <x:c r="E1768" s="987" t="s">
        <x:v>4903</x:v>
      </x:c>
      <x:c r="F1768" s="987" t="s">
        <x:v>358</x:v>
      </x:c>
      <x:c r="G1768" s="818" t="s">
        <x:v>154</x:v>
      </x:c>
      <x:c r="H1768" s="818" t="s">
        <x:v>9443</x:v>
      </x:c>
      <x:c r="I1768" s="724" t="s">
        <x:v>7313</x:v>
      </x:c>
      <x:c r="J1768" s="819">
        <x:v>800</x:v>
      </x:c>
      <x:c r="K1768" s="1266" t="s">
        <x:v>434</x:v>
      </x:c>
    </x:row>
    <x:row r="1769" spans="1:11" ht="16.75">
      <x:c r="A1769" s="1068" t="s">
        <x:v>12098</x:v>
      </x:c>
      <x:c r="B1769" s="1069">
        <x:v>100545</x:v>
      </x:c>
      <x:c r="C1769" s="1070" t="s">
        <x:v>6314</x:v>
      </x:c>
      <x:c r="D1769" s="1070" t="s">
        <x:v>7751</x:v>
      </x:c>
      <x:c r="E1769" s="1070" t="s">
        <x:v>5033</x:v>
      </x:c>
      <x:c r="F1769" s="1070" t="s">
        <x:v>956</x:v>
      </x:c>
      <x:c r="G1769" s="804" t="s">
        <x:v>85</x:v>
      </x:c>
      <x:c r="H1769" s="804" t="s">
        <x:v>9460</x:v>
      </x:c>
      <x:c r="I1769" s="719" t="s">
        <x:v>7747</x:v>
      </x:c>
      <x:c r="J1769" s="805">
        <x:v>405</x:v>
      </x:c>
      <x:c r="K1769" s="1264" t="s">
        <x:v>434</x:v>
      </x:c>
    </x:row>
    <x:row r="1770" spans="1:11">
      <x:c r="A1770" s="1302">
        <x:v>0.6069444444444444</x:v>
      </x:c>
      <x:c r="B1770" s="971">
        <x:v>100546</x:v>
      </x:c>
      <x:c r="C1770" s="972" t="s">
        <x:v>6314</x:v>
      </x:c>
      <x:c r="D1770" s="972" t="s">
        <x:v>7703</x:v>
      </x:c>
      <x:c r="E1770" s="972" t="s">
        <x:v>4903</x:v>
      </x:c>
      <x:c r="F1770" s="972" t="s">
        <x:v>12336</x:v>
      </x:c>
      <x:c r="G1770" s="808" t="s">
        <x:v>235</x:v>
      </x:c>
      <x:c r="H1770" s="808" t="s">
        <x:v>10863</x:v>
      </x:c>
      <x:c r="I1770" s="469" t="s">
        <x:v>7313</x:v>
      </x:c>
      <x:c r="J1770" s="809">
        <x:v>400</x:v>
      </x:c>
      <x:c r="K1770" s="1265" t="s">
        <x:v>434</x:v>
      </x:c>
    </x:row>
    <x:row r="1771" spans="1:11">
      <x:c r="A1771" s="1303">
        <x:v>0.62847222222222221</x:v>
      </x:c>
      <x:c r="B1771" s="969">
        <x:v>100547</x:v>
      </x:c>
      <x:c r="C1771" s="970" t="s">
        <x:v>6314</x:v>
      </x:c>
      <x:c r="D1771" s="970" t="s">
        <x:v>7729</x:v>
      </x:c>
      <x:c r="E1771" s="970" t="s">
        <x:v>5033</x:v>
      </x:c>
      <x:c r="F1771" s="970" t="s">
        <x:v>415</x:v>
      </x:c>
      <x:c r="G1771" s="808" t="s">
        <x:v>2862</x:v>
      </x:c>
      <x:c r="H1771" s="808" t="s">
        <x:v>9489</x:v>
      </x:c>
      <x:c r="I1771" s="469" t="s">
        <x:v>7313</x:v>
      </x:c>
      <x:c r="J1771" s="809">
        <x:v>395</x:v>
      </x:c>
      <x:c r="K1771" s="1265" t="s">
        <x:v>434</x:v>
      </x:c>
    </x:row>
    <x:row r="1772" spans="1:11">
      <x:c r="A1772" s="1302">
        <x:v>0.69097222222222221</x:v>
      </x:c>
      <x:c r="B1772" s="971">
        <x:v>100548</x:v>
      </x:c>
      <x:c r="C1772" s="972" t="s">
        <x:v>6314</x:v>
      </x:c>
      <x:c r="D1772" s="972" t="s">
        <x:v>7729</x:v>
      </x:c>
      <x:c r="E1772" s="972" t="s">
        <x:v>2935</x:v>
      </x:c>
      <x:c r="F1772" s="972" t="s">
        <x:v>3487</x:v>
      </x:c>
      <x:c r="G1772" s="808" t="s">
        <x:v>303</x:v>
      </x:c>
      <x:c r="H1772" s="808" t="s">
        <x:v>10751</x:v>
      </x:c>
      <x:c r="I1772" s="469" t="s">
        <x:v>7313</x:v>
      </x:c>
      <x:c r="J1772" s="809">
        <x:v>290</x:v>
      </x:c>
      <x:c r="K1772" s="1265" t="s">
        <x:v>434</x:v>
      </x:c>
    </x:row>
    <x:row r="1773" spans="1:11" ht="16.75">
      <x:c r="A1773" s="1304">
        <x:v>0.81805555555555554</x:v>
      </x:c>
      <x:c r="B1773" s="1073">
        <x:v>100549</x:v>
      </x:c>
      <x:c r="C1773" s="974" t="s">
        <x:v>6314</x:v>
      </x:c>
      <x:c r="D1773" s="974" t="s">
        <x:v>7752</x:v>
      </x:c>
      <x:c r="E1773" s="974" t="s">
        <x:v>2935</x:v>
      </x:c>
      <x:c r="F1773" s="974" t="s">
        <x:v>2496</x:v>
      </x:c>
      <x:c r="G1773" s="1405" t="s">
        <x:v>35</x:v>
      </x:c>
      <x:c r="H1773" s="818" t="s">
        <x:v>11289</x:v>
      </x:c>
      <x:c r="I1773" s="724" t="s">
        <x:v>7747</x:v>
      </x:c>
      <x:c r="J1773" s="819">
        <x:v>200</x:v>
      </x:c>
      <x:c r="K1773" s="1266" t="s">
        <x:v>434</x:v>
      </x:c>
    </x:row>
    <x:row r="1774" spans="1:11" ht="16.75">
      <x:c r="A1774" s="966" t="s">
        <x:v>12133</x:v>
      </x:c>
      <x:c r="B1774" s="967">
        <x:v>100550</x:v>
      </x:c>
      <x:c r="C1774" s="968" t="s">
        <x:v>5507</x:v>
      </x:c>
      <x:c r="D1774" s="968" t="s">
        <x:v>7752</x:v>
      </x:c>
      <x:c r="E1774" s="968" t="s">
        <x:v>2935</x:v>
      </x:c>
      <x:c r="F1774" s="968" t="s">
        <x:v>10678</x:v>
      </x:c>
      <x:c r="G1774" s="804" t="s">
        <x:v>74</x:v>
      </x:c>
      <x:c r="H1774" s="804" t="s">
        <x:v>9445</x:v>
      </x:c>
      <x:c r="I1774" s="719" t="s">
        <x:v>7747</x:v>
      </x:c>
      <x:c r="J1774" s="805">
        <x:v>670</x:v>
      </x:c>
      <x:c r="K1774" s="1264" t="s">
        <x:v>7724</x:v>
      </x:c>
    </x:row>
    <x:row r="1775" spans="1:11" ht="16.75">
      <x:c r="A1775" s="1304">
        <x:v>0.79097222222222219</x:v>
      </x:c>
      <x:c r="B1775" s="1073">
        <x:v>100551</x:v>
      </x:c>
      <x:c r="C1775" s="974" t="s">
        <x:v>5507</x:v>
      </x:c>
      <x:c r="D1775" s="974" t="s">
        <x:v>7751</x:v>
      </x:c>
      <x:c r="E1775" s="974" t="s">
        <x:v>5033</x:v>
      </x:c>
      <x:c r="F1775" s="974" t="s">
        <x:v>11522</x:v>
      </x:c>
      <x:c r="G1775" s="818" t="s">
        <x:v>6992</x:v>
      </x:c>
      <x:c r="H1775" s="818" t="s">
        <x:v>10886</x:v>
      </x:c>
      <x:c r="I1775" s="724" t="s">
        <x:v>7313</x:v>
      </x:c>
      <x:c r="J1775" s="819">
        <x:v>145</x:v>
      </x:c>
      <x:c r="K1775" s="1266" t="s">
        <x:v>434</x:v>
      </x:c>
    </x:row>
    <x:row r="1776" spans="1:11" ht="16.75">
      <x:c r="A1776" s="966" t="s">
        <x:v>11905</x:v>
      </x:c>
      <x:c r="B1776" s="967">
        <x:v>100552</x:v>
      </x:c>
      <x:c r="C1776" s="968" t="s">
        <x:v>6314</x:v>
      </x:c>
      <x:c r="D1776" s="968" t="s">
        <x:v>7752</x:v>
      </x:c>
      <x:c r="E1776" s="968" t="s">
        <x:v>4903</x:v>
      </x:c>
      <x:c r="F1776" s="968" t="s">
        <x:v>11492</x:v>
      </x:c>
      <x:c r="G1776" s="804" t="s">
        <x:v>7188</x:v>
      </x:c>
      <x:c r="H1776" s="804" t="s">
        <x:v>11174</x:v>
      </x:c>
      <x:c r="I1776" s="719" t="s">
        <x:v>7313</x:v>
      </x:c>
      <x:c r="J1776" s="805">
        <x:v>135</x:v>
      </x:c>
      <x:c r="K1776" s="1264" t="s">
        <x:v>434</x:v>
      </x:c>
    </x:row>
    <x:row r="1777" spans="1:11">
      <x:c r="A1777" s="1303">
        <x:v>0.63402777777777775</x:v>
      </x:c>
      <x:c r="B1777" s="969">
        <x:v>100553</x:v>
      </x:c>
      <x:c r="C1777" s="970" t="s">
        <x:v>6314</x:v>
      </x:c>
      <x:c r="D1777" s="970" t="s">
        <x:v>7729</x:v>
      </x:c>
      <x:c r="E1777" s="970" t="s">
        <x:v>2935</x:v>
      </x:c>
      <x:c r="F1777" s="970" t="s">
        <x:v>12342</x:v>
      </x:c>
      <x:c r="G1777" s="808" t="s">
        <x:v>2650</x:v>
      </x:c>
      <x:c r="H1777" s="808" t="s">
        <x:v>11189</x:v>
      </x:c>
      <x:c r="I1777" s="469" t="s">
        <x:v>7313</x:v>
      </x:c>
      <x:c r="J1777" s="809">
        <x:v>170</x:v>
      </x:c>
      <x:c r="K1777" s="1265" t="s">
        <x:v>434</x:v>
      </x:c>
    </x:row>
    <x:row r="1778" spans="1:11" s="30" customFormat="1">
      <x:c r="A1778" s="1303">
        <x:v>0.66597222222222219</x:v>
      </x:c>
      <x:c r="B1778" s="969">
        <x:v>554</x:v>
      </x:c>
      <x:c r="C1778" s="970"/>
      <x:c r="D1778" s="970"/>
      <x:c r="E1778" s="970"/>
      <x:c r="F1778" s="970"/>
      <x:c r="G1778" s="808" t="s">
        <x:v>3099</x:v>
      </x:c>
      <x:c r="H1778" s="808" t="s">
        <x:v>9203</x:v>
      </x:c>
      <x:c r="I1778" s="469" t="s">
        <x:v>5014</x:v>
      </x:c>
      <x:c r="J1778" s="809">
        <x:v>160</x:v>
      </x:c>
      <x:c r="K1778" s="1265" t="s">
        <x:v>7724</x:v>
      </x:c>
    </x:row>
    <x:row r="1779" spans="1:11">
      <x:c r="A1779" s="1302">
        <x:v>0.77152777777777781</x:v>
      </x:c>
      <x:c r="B1779" s="971">
        <x:v>100555</x:v>
      </x:c>
      <x:c r="C1779" s="972" t="s">
        <x:v>6314</x:v>
      </x:c>
      <x:c r="D1779" s="972" t="s">
        <x:v>7752</x:v>
      </x:c>
      <x:c r="E1779" s="972" t="s">
        <x:v>4903</x:v>
      </x:c>
      <x:c r="F1779" s="972" t="s">
        <x:v>755</x:v>
      </x:c>
      <x:c r="G1779" s="808" t="s">
        <x:v>301</x:v>
      </x:c>
      <x:c r="H1779" s="808" t="s">
        <x:v>9211</x:v>
      </x:c>
      <x:c r="I1779" s="469" t="s">
        <x:v>7313</x:v>
      </x:c>
      <x:c r="J1779" s="809">
        <x:v>288</x:v>
      </x:c>
      <x:c r="K1779" s="1265" t="s">
        <x:v>434</x:v>
      </x:c>
    </x:row>
    <x:row r="1780" spans="1:12" s="30" customFormat="1">
      <x:c r="A1780" s="1302">
        <x:v>0.7729166666666667</x:v>
      </x:c>
      <x:c r="B1780" s="971">
        <x:v>556</x:v>
      </x:c>
      <x:c r="C1780" s="972"/>
      <x:c r="D1780" s="972"/>
      <x:c r="E1780" s="972"/>
      <x:c r="F1780" s="972"/>
      <x:c r="G1780" s="808" t="s">
        <x:v>123</x:v>
      </x:c>
      <x:c r="H1780" s="808" t="s">
        <x:v>9222</x:v>
      </x:c>
      <x:c r="I1780" s="469" t="s">
        <x:v>5014</x:v>
      </x:c>
      <x:c r="J1780" s="809">
        <x:v>180</x:v>
      </x:c>
      <x:c r="K1780" s="1265" t="s">
        <x:v>7724</x:v>
      </x:c>
      <x:c r="L1780" s="1406" t="s">
        <x:v>9591</x:v>
      </x:c>
    </x:row>
    <x:row r="1781" spans="1:11">
      <x:c r="A1781" s="1303">
        <x:v>0.78749999999999998</x:v>
      </x:c>
      <x:c r="B1781" s="969">
        <x:v>100557</x:v>
      </x:c>
      <x:c r="C1781" s="970" t="s">
        <x:v>6314</x:v>
      </x:c>
      <x:c r="D1781" s="970" t="s">
        <x:v>7729</x:v>
      </x:c>
      <x:c r="E1781" s="970" t="s">
        <x:v>2935</x:v>
      </x:c>
      <x:c r="F1781" s="970" t="s">
        <x:v>756</x:v>
      </x:c>
      <x:c r="G1781" s="808" t="s">
        <x:v>157</x:v>
      </x:c>
      <x:c r="H1781" s="808" t="s">
        <x:v>9258</x:v>
      </x:c>
      <x:c r="I1781" s="469" t="s">
        <x:v>7313</x:v>
      </x:c>
      <x:c r="J1781" s="809">
        <x:v>198</x:v>
      </x:c>
      <x:c r="K1781" s="1265" t="s">
        <x:v>434</x:v>
      </x:c>
    </x:row>
    <x:row r="1782" spans="1:11" ht="16.75">
      <x:c r="A1782" s="1305">
        <x:v>0.86458333333333337</x:v>
      </x:c>
      <x:c r="B1782" s="1075">
        <x:v>100558</x:v>
      </x:c>
      <x:c r="C1782" s="987" t="s">
        <x:v>6314</x:v>
      </x:c>
      <x:c r="D1782" s="987" t="s">
        <x:v>7729</x:v>
      </x:c>
      <x:c r="E1782" s="987" t="s">
        <x:v>433</x:v>
      </x:c>
      <x:c r="F1782" s="987" t="s">
        <x:v>11494</x:v>
      </x:c>
      <x:c r="G1782" s="818" t="s">
        <x:v>7204</x:v>
      </x:c>
      <x:c r="H1782" s="818" t="s">
        <x:v>9411</x:v>
      </x:c>
      <x:c r="I1782" s="724" t="s">
        <x:v>7313</x:v>
      </x:c>
      <x:c r="J1782" s="819">
        <x:v>400</x:v>
      </x:c>
      <x:c r="K1782" s="1266" t="s">
        <x:v>434</x:v>
      </x:c>
    </x:row>
    <x:row r="1783" spans="1:11" ht="16.75">
      <x:c r="A1783" s="1068" t="s">
        <x:v>10403</x:v>
      </x:c>
      <x:c r="B1783" s="1069">
        <x:v>100559</x:v>
      </x:c>
      <x:c r="C1783" s="1070" t="s">
        <x:v>6314</x:v>
      </x:c>
      <x:c r="D1783" s="1070" t="s">
        <x:v>7751</x:v>
      </x:c>
      <x:c r="E1783" s="1070" t="s">
        <x:v>2935</x:v>
      </x:c>
      <x:c r="F1783" s="1070" t="s">
        <x:v>1387</x:v>
      </x:c>
      <x:c r="G1783" s="804" t="s">
        <x:v>4956</x:v>
      </x:c>
      <x:c r="H1783" s="804" t="s">
        <x:v>9195</x:v>
      </x:c>
      <x:c r="I1783" s="719" t="s">
        <x:v>7747</x:v>
      </x:c>
      <x:c r="J1783" s="805">
        <x:v>520</x:v>
      </x:c>
      <x:c r="K1783" s="1264" t="s">
        <x:v>7724</x:v>
      </x:c>
    </x:row>
    <x:row r="1784" spans="1:11">
      <x:c r="A1784" s="1302">
        <x:v>0.6020833333333333</x:v>
      </x:c>
      <x:c r="B1784" s="971">
        <x:v>100560</x:v>
      </x:c>
      <x:c r="C1784" s="1407"/>
      <x:c r="D1784" s="972" t="s">
        <x:v>7703</x:v>
      </x:c>
      <x:c r="E1784" s="972" t="s">
        <x:v>5987</x:v>
      </x:c>
      <x:c r="F1784" s="972" t="s">
        <x:v>1379</x:v>
      </x:c>
      <x:c r="G1784" s="808" t="s">
        <x:v>4846</x:v>
      </x:c>
      <x:c r="H1784" s="808" t="s">
        <x:v>11197</x:v>
      </x:c>
      <x:c r="I1784" s="469" t="s">
        <x:v>7747</x:v>
      </x:c>
      <x:c r="J1784" s="809">
        <x:v>260</x:v>
      </x:c>
      <x:c r="K1784" s="1265" t="s">
        <x:v>434</x:v>
      </x:c>
    </x:row>
    <x:row r="1785" spans="1:11" ht="16.75">
      <x:c r="A1785" s="1304">
        <x:v>0.80833333333333335</x:v>
      </x:c>
      <x:c r="B1785" s="1073">
        <x:v>100561</x:v>
      </x:c>
      <x:c r="C1785" s="974" t="s">
        <x:v>6314</x:v>
      </x:c>
      <x:c r="D1785" s="974" t="s">
        <x:v>7751</x:v>
      </x:c>
      <x:c r="E1785" s="974" t="s">
        <x:v>4903</x:v>
      </x:c>
      <x:c r="F1785" s="974" t="s">
        <x:v>10500</x:v>
      </x:c>
      <x:c r="G1785" s="818" t="s">
        <x:v>124</x:v>
      </x:c>
      <x:c r="H1785" s="818" t="s">
        <x:v>9249</x:v>
      </x:c>
      <x:c r="I1785" s="724" t="s">
        <x:v>7747</x:v>
      </x:c>
      <x:c r="J1785" s="819">
        <x:v>145</x:v>
      </x:c>
      <x:c r="K1785" s="1266" t="s">
        <x:v>434</x:v>
      </x:c>
    </x:row>
    <x:row r="1786" spans="1:11" ht="17.149999999999999">
      <x:c r="A1786" s="1420" t="s">
        <x:v>12089</x:v>
      </x:c>
      <x:c r="B1786" s="1421">
        <x:v>100562</x:v>
      </x:c>
      <x:c r="C1786" s="1422" t="s">
        <x:v>6314</x:v>
      </x:c>
      <x:c r="D1786" s="1422" t="s">
        <x:v>7703</x:v>
      </x:c>
      <x:c r="E1786" s="1422" t="s">
        <x:v>5987</x:v>
      </x:c>
      <x:c r="F1786" s="1422" t="s">
        <x:v>9949</x:v>
      </x:c>
      <x:c r="G1786" s="1423" t="s">
        <x:v>148</x:v>
      </x:c>
      <x:c r="H1786" s="1423" t="s">
        <x:v>9561</x:v>
      </x:c>
      <x:c r="I1786" s="1495" t="s">
        <x:v>7747</x:v>
      </x:c>
      <x:c r="J1786" s="1424">
        <x:v>657</x:v>
      </x:c>
      <x:c r="K1786" s="1425" t="s">
        <x:v>434</x:v>
      </x:c>
    </x:row>
    <x:row r="1787" spans="1:11" ht="16.75">
      <x:c r="A1787" s="1068" t="s">
        <x:v>10552</x:v>
      </x:c>
      <x:c r="B1787" s="1069">
        <x:v>100563</x:v>
      </x:c>
      <x:c r="C1787" s="1070" t="s">
        <x:v>6314</x:v>
      </x:c>
      <x:c r="D1787" s="1070" t="s">
        <x:v>7752</x:v>
      </x:c>
      <x:c r="E1787" s="1070" t="s">
        <x:v>5033</x:v>
      </x:c>
      <x:c r="F1787" s="1070" t="s">
        <x:v>11474</x:v>
      </x:c>
      <x:c r="G1787" s="804" t="s">
        <x:v>280</x:v>
      </x:c>
      <x:c r="H1787" s="804" t="s">
        <x:v>9572</x:v>
      </x:c>
      <x:c r="I1787" s="719" t="s">
        <x:v>7313</x:v>
      </x:c>
      <x:c r="J1787" s="805">
        <x:v>480</x:v>
      </x:c>
      <x:c r="K1787" s="1264" t="s">
        <x:v>434</x:v>
      </x:c>
    </x:row>
    <x:row r="1788" spans="1:11">
      <x:c r="A1788" s="1302">
        <x:v>0.59930555555555554</x:v>
      </x:c>
      <x:c r="B1788" s="971">
        <x:v>100564</x:v>
      </x:c>
      <x:c r="C1788" s="972" t="s">
        <x:v>5507</x:v>
      </x:c>
      <x:c r="D1788" s="972" t="s">
        <x:v>7752</x:v>
      </x:c>
      <x:c r="E1788" s="972" t="s">
        <x:v>2935</x:v>
      </x:c>
      <x:c r="F1788" s="972" t="s">
        <x:v>12370</x:v>
      </x:c>
      <x:c r="G1788" s="808" t="s">
        <x:v>4990</x:v>
      </x:c>
      <x:c r="H1788" s="808" t="s">
        <x:v>9458</x:v>
      </x:c>
      <x:c r="I1788" s="469" t="s">
        <x:v>5014</x:v>
      </x:c>
      <x:c r="J1788" s="809">
        <x:v>330</x:v>
      </x:c>
      <x:c r="K1788" s="1265" t="s">
        <x:v>434</x:v>
      </x:c>
    </x:row>
    <x:row r="1789" spans="1:11">
      <x:c r="A1789" s="1303">
        <x:v>0.68819444444444444</x:v>
      </x:c>
      <x:c r="B1789" s="969">
        <x:v>100565</x:v>
      </x:c>
      <x:c r="C1789" s="970" t="s">
        <x:v>6314</x:v>
      </x:c>
      <x:c r="D1789" s="970" t="s">
        <x:v>7751</x:v>
      </x:c>
      <x:c r="E1789" s="970" t="s">
        <x:v>2935</x:v>
      </x:c>
      <x:c r="F1789" s="970" t="s">
        <x:v>11484</x:v>
      </x:c>
      <x:c r="G1789" s="1003" t="s">
        <x:v>7766</x:v>
      </x:c>
      <x:c r="H1789" s="1003" t="s">
        <x:v>7766</x:v>
      </x:c>
      <x:c r="I1789" s="469" t="s">
        <x:v>7313</x:v>
      </x:c>
      <x:c r="J1789" s="809">
        <x:v>250</x:v>
      </x:c>
      <x:c r="K1789" s="1265" t="s">
        <x:v>434</x:v>
      </x:c>
    </x:row>
    <x:row r="1790" spans="1:11">
      <x:c r="A1790" s="1302">
        <x:v>0.8041666666666667</x:v>
      </x:c>
      <x:c r="B1790" s="971">
        <x:v>100566</x:v>
      </x:c>
      <x:c r="C1790" s="972" t="s">
        <x:v>6314</x:v>
      </x:c>
      <x:c r="D1790" s="972" t="s">
        <x:v>7751</x:v>
      </x:c>
      <x:c r="E1790" s="972" t="s">
        <x:v>2935</x:v>
      </x:c>
      <x:c r="F1790" s="972" t="s">
        <x:v>8107</x:v>
      </x:c>
      <x:c r="G1790" s="1003" t="s">
        <x:v>7766</x:v>
      </x:c>
      <x:c r="H1790" s="1003" t="s">
        <x:v>7766</x:v>
      </x:c>
      <x:c r="I1790" s="469" t="s">
        <x:v>7747</x:v>
      </x:c>
      <x:c r="J1790" s="809">
        <x:v>260</x:v>
      </x:c>
      <x:c r="K1790" s="1265" t="s">
        <x:v>7724</x:v>
      </x:c>
    </x:row>
    <x:row r="1791" spans="1:11" ht="16.75">
      <x:c r="A1791" s="1304">
        <x:v>0.88402777777777775</x:v>
      </x:c>
      <x:c r="B1791" s="1073">
        <x:v>100567</x:v>
      </x:c>
      <x:c r="C1791" s="974" t="s">
        <x:v>6314</x:v>
      </x:c>
      <x:c r="D1791" s="974" t="s">
        <x:v>7751</x:v>
      </x:c>
      <x:c r="E1791" s="974" t="s">
        <x:v>2935</x:v>
      </x:c>
      <x:c r="F1791" s="974" t="s">
        <x:v>9932</x:v>
      </x:c>
      <x:c r="G1791" s="818" t="s">
        <x:v>3023</x:v>
      </x:c>
      <x:c r="H1791" s="818" t="s">
        <x:v>9549</x:v>
      </x:c>
      <x:c r="I1791" s="724" t="s">
        <x:v>7747</x:v>
      </x:c>
      <x:c r="J1791" s="819">
        <x:v>340</x:v>
      </x:c>
      <x:c r="K1791" s="1266" t="s">
        <x:v>434</x:v>
      </x:c>
    </x:row>
    <x:row r="1792" spans="1:11" ht="16.75">
      <x:c r="A1792" s="966" t="s">
        <x:v>347</x:v>
      </x:c>
      <x:c r="B1792" s="967">
        <x:v>100568</x:v>
      </x:c>
      <x:c r="C1792" s="968" t="s">
        <x:v>6314</x:v>
      </x:c>
      <x:c r="D1792" s="968" t="s">
        <x:v>7752</x:v>
      </x:c>
      <x:c r="E1792" s="968" t="s">
        <x:v>5987</x:v>
      </x:c>
      <x:c r="F1792" s="968" t="s">
        <x:v>11486</x:v>
      </x:c>
      <x:c r="G1792" s="804" t="s">
        <x:v>9302</x:v>
      </x:c>
      <x:c r="H1792" s="804" t="s">
        <x:v>10852</x:v>
      </x:c>
      <x:c r="I1792" s="719" t="s">
        <x:v>7313</x:v>
      </x:c>
      <x:c r="J1792" s="805">
        <x:v>595</x:v>
      </x:c>
      <x:c r="K1792" s="1264" t="s">
        <x:v>434</x:v>
      </x:c>
    </x:row>
    <x:row r="1793" spans="1:11">
      <x:c r="A1793" s="1303">
        <x:v>0.49513888888888891</x:v>
      </x:c>
      <x:c r="B1793" s="969">
        <x:v>100569</x:v>
      </x:c>
      <x:c r="C1793" s="970" t="s">
        <x:v>6314</x:v>
      </x:c>
      <x:c r="D1793" s="970" t="s">
        <x:v>7752</x:v>
      </x:c>
      <x:c r="E1793" s="970" t="s">
        <x:v>2935</x:v>
      </x:c>
      <x:c r="F1793" s="970" t="s">
        <x:v>11498</x:v>
      </x:c>
      <x:c r="G1793" s="808" t="s">
        <x:v>7380</x:v>
      </x:c>
      <x:c r="H1793" s="808" t="s">
        <x:v>9196</x:v>
      </x:c>
      <x:c r="I1793" s="469" t="s">
        <x:v>7313</x:v>
      </x:c>
      <x:c r="J1793" s="809">
        <x:v>160</x:v>
      </x:c>
      <x:c r="K1793" s="1265" t="s">
        <x:v>434</x:v>
      </x:c>
    </x:row>
    <x:row r="1794" spans="1:11">
      <x:c r="A1794" s="1302">
        <x:v>0.57013888888888886</x:v>
      </x:c>
      <x:c r="B1794" s="971">
        <x:v>100570</x:v>
      </x:c>
      <x:c r="C1794" s="972" t="s">
        <x:v>5507</x:v>
      </x:c>
      <x:c r="D1794" s="972" t="s">
        <x:v>7729</x:v>
      </x:c>
      <x:c r="E1794" s="972" t="s">
        <x:v>2935</x:v>
      </x:c>
      <x:c r="F1794" s="972" t="s">
        <x:v>7814</x:v>
      </x:c>
      <x:c r="G1794" s="1003" t="s">
        <x:v>7766</x:v>
      </x:c>
      <x:c r="H1794" s="1003" t="s">
        <x:v>7766</x:v>
      </x:c>
      <x:c r="I1794" s="469" t="s">
        <x:v>7747</x:v>
      </x:c>
      <x:c r="J1794" s="809">
        <x:v>120</x:v>
      </x:c>
      <x:c r="K1794" s="1265" t="s">
        <x:v>434</x:v>
      </x:c>
    </x:row>
    <x:row r="1795" spans="1:11">
      <x:c r="A1795" s="1303">
        <x:v>0.77222222222222225</x:v>
      </x:c>
      <x:c r="B1795" s="969">
        <x:v>100571</x:v>
      </x:c>
      <x:c r="C1795" s="970" t="s">
        <x:v>6314</x:v>
      </x:c>
      <x:c r="D1795" s="970" t="s">
        <x:v>7752</x:v>
      </x:c>
      <x:c r="E1795" s="970" t="s">
        <x:v>5987</x:v>
      </x:c>
      <x:c r="F1795" s="970" t="s">
        <x:v>8099</x:v>
      </x:c>
      <x:c r="G1795" s="1003" t="s">
        <x:v>7766</x:v>
      </x:c>
      <x:c r="H1795" s="1003" t="s">
        <x:v>7766</x:v>
      </x:c>
      <x:c r="I1795" s="469" t="s">
        <x:v>7313</x:v>
      </x:c>
      <x:c r="J1795" s="809">
        <x:v>170</x:v>
      </x:c>
      <x:c r="K1795" s="1265" t="s">
        <x:v>434</x:v>
      </x:c>
    </x:row>
    <x:row r="1796" spans="1:11" ht="16.75">
      <x:c r="A1796" s="1305">
        <x:v>0.82361111111111107</x:v>
      </x:c>
      <x:c r="B1796" s="1075">
        <x:v>100572</x:v>
      </x:c>
      <x:c r="C1796" s="987" t="s">
        <x:v>6314</x:v>
      </x:c>
      <x:c r="D1796" s="987" t="s">
        <x:v>7752</x:v>
      </x:c>
      <x:c r="E1796" s="987" t="s">
        <x:v>2935</x:v>
      </x:c>
      <x:c r="F1796" s="987" t="s">
        <x:v>1398</x:v>
      </x:c>
      <x:c r="G1796" s="1063" t="s">
        <x:v>7766</x:v>
      </x:c>
      <x:c r="H1796" s="1063" t="s">
        <x:v>7766</x:v>
      </x:c>
      <x:c r="I1796" s="724" t="s">
        <x:v>7747</x:v>
      </x:c>
      <x:c r="J1796" s="819">
        <x:v>340</x:v>
      </x:c>
      <x:c r="K1796" s="1266" t="s">
        <x:v>434</x:v>
      </x:c>
    </x:row>
    <x:row r="1797" spans="1:11" ht="16.75">
      <x:c r="A1797" s="1068" t="s">
        <x:v>11791</x:v>
      </x:c>
      <x:c r="B1797" s="1069">
        <x:v>100573</x:v>
      </x:c>
      <x:c r="C1797" s="1070" t="s">
        <x:v>6314</x:v>
      </x:c>
      <x:c r="D1797" s="1070" t="s">
        <x:v>7752</x:v>
      </x:c>
      <x:c r="E1797" s="1070" t="s">
        <x:v>5033</x:v>
      </x:c>
      <x:c r="F1797" s="1070" t="s">
        <x:v>1047</x:v>
      </x:c>
      <x:c r="G1797" s="1066" t="s">
        <x:v>7766</x:v>
      </x:c>
      <x:c r="H1797" s="1066" t="s">
        <x:v>7766</x:v>
      </x:c>
      <x:c r="I1797" s="719" t="s">
        <x:v>7313</x:v>
      </x:c>
      <x:c r="J1797" s="805">
        <x:v>250</x:v>
      </x:c>
      <x:c r="K1797" s="1264" t="s">
        <x:v>7724</x:v>
      </x:c>
    </x:row>
    <x:row r="1798" spans="1:11">
      <x:c r="A1798" s="1302">
        <x:v>0.65138888888888891</x:v>
      </x:c>
      <x:c r="B1798" s="971">
        <x:v>100574</x:v>
      </x:c>
      <x:c r="C1798" s="972" t="s">
        <x:v>6314</x:v>
      </x:c>
      <x:c r="D1798" s="972" t="s">
        <x:v>7752</x:v>
      </x:c>
      <x:c r="E1798" s="972" t="s">
        <x:v>4903</x:v>
      </x:c>
      <x:c r="F1798" s="972" t="s">
        <x:v>12438</x:v>
      </x:c>
      <x:c r="G1798" s="808" t="s">
        <x:v>2976</x:v>
      </x:c>
      <x:c r="H1798" s="808" t="s">
        <x:v>9440</x:v>
      </x:c>
      <x:c r="I1798" s="469" t="s">
        <x:v>7747</x:v>
      </x:c>
      <x:c r="J1798" s="809">
        <x:v>140</x:v>
      </x:c>
      <x:c r="K1798" s="1265" t="s">
        <x:v>7724</x:v>
      </x:c>
    </x:row>
    <x:row r="1799" spans="1:11">
      <x:c r="A1799" s="1303">
        <x:v>0.7006944444444444</x:v>
      </x:c>
      <x:c r="B1799" s="969">
        <x:v>100575</x:v>
      </x:c>
      <x:c r="C1799" s="970" t="s">
        <x:v>6314</x:v>
      </x:c>
      <x:c r="D1799" s="970" t="s">
        <x:v>7729</x:v>
      </x:c>
      <x:c r="E1799" s="970" t="s">
        <x:v>2935</x:v>
      </x:c>
      <x:c r="F1799" s="970" t="s">
        <x:v>12362</x:v>
      </x:c>
      <x:c r="G1799" s="808" t="s">
        <x:v>163</x:v>
      </x:c>
      <x:c r="H1799" s="808" t="s">
        <x:v>11243</x:v>
      </x:c>
      <x:c r="I1799" s="469" t="s">
        <x:v>7747</x:v>
      </x:c>
      <x:c r="J1799" s="809">
        <x:v>170</x:v>
      </x:c>
      <x:c r="K1799" s="1265" t="s">
        <x:v>7724</x:v>
      </x:c>
    </x:row>
    <x:row r="1800" spans="1:11">
      <x:c r="A1800" s="1302">
        <x:v>0.80069444444444449</x:v>
      </x:c>
      <x:c r="B1800" s="971">
        <x:v>100576</x:v>
      </x:c>
      <x:c r="C1800" s="972" t="s">
        <x:v>6314</x:v>
      </x:c>
      <x:c r="D1800" s="972" t="s">
        <x:v>7752</x:v>
      </x:c>
      <x:c r="E1800" s="972" t="s">
        <x:v>2935</x:v>
      </x:c>
      <x:c r="F1800" s="972" t="s">
        <x:v>10581</x:v>
      </x:c>
      <x:c r="G1800" s="808" t="s">
        <x:v>7232</x:v>
      </x:c>
      <x:c r="H1800" s="808" t="s">
        <x:v>9204</x:v>
      </x:c>
      <x:c r="I1800" s="469" t="s">
        <x:v>7313</x:v>
      </x:c>
      <x:c r="J1800" s="809">
        <x:v>189</x:v>
      </x:c>
      <x:c r="K1800" s="1265" t="s">
        <x:v>434</x:v>
      </x:c>
    </x:row>
    <x:row r="1801" spans="1:11">
      <x:c r="A1801" s="1303">
        <x:v>0.92291666666666672</x:v>
      </x:c>
      <x:c r="B1801" s="969">
        <x:v>100577</x:v>
      </x:c>
      <x:c r="C1801" s="970" t="s">
        <x:v>6314</x:v>
      </x:c>
      <x:c r="D1801" s="970" t="s">
        <x:v>7752</x:v>
      </x:c>
      <x:c r="E1801" s="970" t="s">
        <x:v>5987</x:v>
      </x:c>
      <x:c r="F1801" s="970" t="s">
        <x:v>12439</x:v>
      </x:c>
      <x:c r="G1801" s="1003" t="s">
        <x:v>7766</x:v>
      </x:c>
      <x:c r="H1801" s="1003" t="s">
        <x:v>7766</x:v>
      </x:c>
      <x:c r="I1801" s="469" t="s">
        <x:v>7747</x:v>
      </x:c>
      <x:c r="J1801" s="809">
        <x:v>130</x:v>
      </x:c>
      <x:c r="K1801" s="1265" t="s">
        <x:v>7724</x:v>
      </x:c>
    </x:row>
    <x:row r="1802" spans="1:11">
      <x:c r="A1802" s="1302">
        <x:v>0.92777777777777781</x:v>
      </x:c>
      <x:c r="B1802" s="971">
        <x:v>100578</x:v>
      </x:c>
      <x:c r="C1802" s="972" t="s">
        <x:v>6314</x:v>
      </x:c>
      <x:c r="D1802" s="972" t="s">
        <x:v>7729</x:v>
      </x:c>
      <x:c r="E1802" s="972" t="s">
        <x:v>5987</x:v>
      </x:c>
      <x:c r="F1802" s="972" t="s">
        <x:v>12386</x:v>
      </x:c>
      <x:c r="G1802" s="808" t="s">
        <x:v>7482</x:v>
      </x:c>
      <x:c r="H1802" s="808" t="s">
        <x:v>10784</x:v>
      </x:c>
      <x:c r="I1802" s="469" t="s">
        <x:v>7747</x:v>
      </x:c>
      <x:c r="J1802" s="809">
        <x:v>150</x:v>
      </x:c>
      <x:c r="K1802" s="1265" t="s">
        <x:v>7724</x:v>
      </x:c>
    </x:row>
    <x:row r="1803" spans="1:11" ht="16.75">
      <x:c r="A1803" s="1304">
        <x:v>0.93194444444444446</x:v>
      </x:c>
      <x:c r="B1803" s="1073">
        <x:v>100579</x:v>
      </x:c>
      <x:c r="C1803" s="974" t="s">
        <x:v>6314</x:v>
      </x:c>
      <x:c r="D1803" s="974" t="s">
        <x:v>7752</x:v>
      </x:c>
      <x:c r="E1803" s="974" t="s">
        <x:v>5033</x:v>
      </x:c>
      <x:c r="F1803" s="974" t="s">
        <x:v>1396</x:v>
      </x:c>
      <x:c r="G1803" s="1063" t="s">
        <x:v>7766</x:v>
      </x:c>
      <x:c r="H1803" s="1063" t="s">
        <x:v>7766</x:v>
      </x:c>
      <x:c r="I1803" s="724" t="s">
        <x:v>7747</x:v>
      </x:c>
      <x:c r="J1803" s="819">
        <x:v>160</x:v>
      </x:c>
      <x:c r="K1803" s="1266" t="s">
        <x:v>434</x:v>
      </x:c>
    </x:row>
    <x:row r="1804" spans="1:11" ht="16.75">
      <x:c r="A1804" s="966" t="s">
        <x:v>12174</x:v>
      </x:c>
      <x:c r="B1804" s="967">
        <x:v>100580</x:v>
      </x:c>
      <x:c r="C1804" s="968" t="s">
        <x:v>6314</x:v>
      </x:c>
      <x:c r="D1804" s="968" t="s">
        <x:v>7729</x:v>
      </x:c>
      <x:c r="E1804" s="968" t="s">
        <x:v>5987</x:v>
      </x:c>
      <x:c r="F1804" s="968" t="s">
        <x:v>10470</x:v>
      </x:c>
      <x:c r="G1804" s="1066" t="s">
        <x:v>7766</x:v>
      </x:c>
      <x:c r="H1804" s="1066" t="s">
        <x:v>7766</x:v>
      </x:c>
      <x:c r="I1804" s="719" t="s">
        <x:v>7313</x:v>
      </x:c>
      <x:c r="J1804" s="805">
        <x:v>150</x:v>
      </x:c>
      <x:c r="K1804" s="1264" t="s">
        <x:v>434</x:v>
      </x:c>
    </x:row>
    <x:row r="1805" spans="1:11">
      <x:c r="A1805" s="1303">
        <x:v>0.49375000000000002</x:v>
      </x:c>
      <x:c r="B1805" s="969">
        <x:v>100581</x:v>
      </x:c>
      <x:c r="C1805" s="970" t="s">
        <x:v>6314</x:v>
      </x:c>
      <x:c r="D1805" s="970" t="s">
        <x:v>7729</x:v>
      </x:c>
      <x:c r="E1805" s="970" t="s">
        <x:v>4903</x:v>
      </x:c>
      <x:c r="F1805" s="970" t="s">
        <x:v>9909</x:v>
      </x:c>
      <x:c r="G1805" s="1003" t="s">
        <x:v>7766</x:v>
      </x:c>
      <x:c r="H1805" s="1003" t="s">
        <x:v>7766</x:v>
      </x:c>
      <x:c r="I1805" s="469" t="s">
        <x:v>7313</x:v>
      </x:c>
      <x:c r="J1805" s="809">
        <x:v>450</x:v>
      </x:c>
      <x:c r="K1805" s="1265" t="s">
        <x:v>7724</x:v>
      </x:c>
    </x:row>
    <x:row r="1806" spans="1:11">
      <x:c r="A1806" s="1302">
        <x:v>0.53194444444444444</x:v>
      </x:c>
      <x:c r="B1806" s="971">
        <x:v>100582</x:v>
      </x:c>
      <x:c r="C1806" s="972" t="s">
        <x:v>6314</x:v>
      </x:c>
      <x:c r="D1806" s="972" t="s">
        <x:v>7751</x:v>
      </x:c>
      <x:c r="E1806" s="972" t="s">
        <x:v>5033</x:v>
      </x:c>
      <x:c r="F1806" s="972" t="s">
        <x:v>12412</x:v>
      </x:c>
      <x:c r="G1806" s="1003" t="s">
        <x:v>7766</x:v>
      </x:c>
      <x:c r="H1806" s="1003" t="s">
        <x:v>7766</x:v>
      </x:c>
      <x:c r="I1806" s="469" t="s">
        <x:v>7313</x:v>
      </x:c>
      <x:c r="J1806" s="809">
        <x:v>300</x:v>
      </x:c>
      <x:c r="K1806" s="1265" t="s">
        <x:v>434</x:v>
      </x:c>
    </x:row>
    <x:row r="1807" spans="1:11">
      <x:c r="A1807" s="1303">
        <x:v>0.63472222222222219</x:v>
      </x:c>
      <x:c r="B1807" s="969">
        <x:v>100583</x:v>
      </x:c>
      <x:c r="C1807" s="970" t="s">
        <x:v>6314</x:v>
      </x:c>
      <x:c r="D1807" s="970" t="s">
        <x:v>7751</x:v>
      </x:c>
      <x:c r="E1807" s="970" t="s">
        <x:v>2935</x:v>
      </x:c>
      <x:c r="F1807" s="970" t="s">
        <x:v>9918</x:v>
      </x:c>
      <x:c r="G1807" s="808" t="s">
        <x:v>276</x:v>
      </x:c>
      <x:c r="H1807" s="808" t="s">
        <x:v>9497</x:v>
      </x:c>
      <x:c r="I1807" s="469" t="s">
        <x:v>7747</x:v>
      </x:c>
      <x:c r="J1807" s="809">
        <x:v>225</x:v>
      </x:c>
      <x:c r="K1807" s="1265" t="s">
        <x:v>434</x:v>
      </x:c>
    </x:row>
    <x:row r="1808" spans="1:11">
      <x:c r="A1808" s="1302">
        <x:v>0.8256944444444444</x:v>
      </x:c>
      <x:c r="B1808" s="971">
        <x:v>100584</x:v>
      </x:c>
      <x:c r="C1808" s="972" t="s">
        <x:v>6314</x:v>
      </x:c>
      <x:c r="D1808" s="972" t="s">
        <x:v>7751</x:v>
      </x:c>
      <x:c r="E1808" s="972" t="s">
        <x:v>5033</x:v>
      </x:c>
      <x:c r="F1808" s="972" t="s">
        <x:v>1609</x:v>
      </x:c>
      <x:c r="G1808" s="808" t="s">
        <x:v>3123</x:v>
      </x:c>
      <x:c r="H1808" s="808" t="s">
        <x:v>10839</x:v>
      </x:c>
      <x:c r="I1808" s="469" t="s">
        <x:v>7747</x:v>
      </x:c>
      <x:c r="J1808" s="809">
        <x:v>135</x:v>
      </x:c>
      <x:c r="K1808" s="1265" t="s">
        <x:v>434</x:v>
      </x:c>
    </x:row>
    <x:row r="1809" spans="1:11">
      <x:c r="A1809" s="1303">
        <x:v>0.82638888888888884</x:v>
      </x:c>
      <x:c r="B1809" s="970">
        <x:v>100585</x:v>
      </x:c>
      <x:c r="C1809" s="970" t="s">
        <x:v>6314</x:v>
      </x:c>
      <x:c r="D1809" s="970" t="s">
        <x:v>7751</x:v>
      </x:c>
      <x:c r="E1809" s="970" t="s">
        <x:v>5033</x:v>
      </x:c>
      <x:c r="F1809" s="970" t="s">
        <x:v>1140</x:v>
      </x:c>
      <x:c r="G1809" s="808" t="s">
        <x:v>3123</x:v>
      </x:c>
      <x:c r="H1809" s="808" t="s">
        <x:v>10839</x:v>
      </x:c>
      <x:c r="I1809" s="469" t="s">
        <x:v>5014</x:v>
      </x:c>
      <x:c r="J1809" s="809">
        <x:v>135</x:v>
      </x:c>
      <x:c r="K1809" s="1265" t="s">
        <x:v>434</x:v>
      </x:c>
    </x:row>
    <x:row r="1810" spans="1:11" ht="16.75">
      <x:c r="A1810" s="1305">
        <x:v>0.92013888888888884</x:v>
      </x:c>
      <x:c r="B1810" s="1075">
        <x:v>100586</x:v>
      </x:c>
      <x:c r="C1810" s="987" t="s">
        <x:v>6314</x:v>
      </x:c>
      <x:c r="D1810" s="987" t="s">
        <x:v>7751</x:v>
      </x:c>
      <x:c r="E1810" s="987" t="s">
        <x:v>2935</x:v>
      </x:c>
      <x:c r="F1810" s="987" t="s">
        <x:v>1375</x:v>
      </x:c>
      <x:c r="G1810" s="1063" t="s">
        <x:v>7766</x:v>
      </x:c>
      <x:c r="H1810" s="1063" t="s">
        <x:v>7766</x:v>
      </x:c>
      <x:c r="I1810" s="724" t="s">
        <x:v>7747</x:v>
      </x:c>
      <x:c r="J1810" s="819">
        <x:v>90</x:v>
      </x:c>
      <x:c r="K1810" s="1266" t="s">
        <x:v>7724</x:v>
      </x:c>
    </x:row>
    <x:row r="1811" spans="1:11" ht="16.75">
      <x:c r="A1811" s="1068" t="s">
        <x:v>10416</x:v>
      </x:c>
      <x:c r="B1811" s="1069">
        <x:v>100587</x:v>
      </x:c>
      <x:c r="C1811" s="1070" t="s">
        <x:v>6314</x:v>
      </x:c>
      <x:c r="D1811" s="1070" t="s">
        <x:v>7752</x:v>
      </x:c>
      <x:c r="E1811" s="1070" t="s">
        <x:v>4903</x:v>
      </x:c>
      <x:c r="F1811" s="1070" t="s">
        <x:v>9317</x:v>
      </x:c>
      <x:c r="G1811" s="804" t="s">
        <x:v>100</x:v>
      </x:c>
      <x:c r="H1811" s="804" t="s">
        <x:v>9520</x:v>
      </x:c>
      <x:c r="I1811" s="719" t="s">
        <x:v>7313</x:v>
      </x:c>
      <x:c r="J1811" s="805">
        <x:v>485</x:v>
      </x:c>
      <x:c r="K1811" s="1264" t="s">
        <x:v>434</x:v>
      </x:c>
    </x:row>
    <x:row r="1812" spans="1:11" ht="16.75">
      <x:c r="A1812" s="1305">
        <x:v>0.69652777777777775</x:v>
      </x:c>
      <x:c r="B1812" s="1075">
        <x:v>100588</x:v>
      </x:c>
      <x:c r="C1812" s="987" t="s">
        <x:v>6314</x:v>
      </x:c>
      <x:c r="D1812" s="987" t="s">
        <x:v>7752</x:v>
      </x:c>
      <x:c r="E1812" s="987" t="s">
        <x:v>5987</x:v>
      </x:c>
      <x:c r="F1812" s="987" t="s">
        <x:v>760</x:v>
      </x:c>
      <x:c r="G1812" s="1063" t="s">
        <x:v>7766</x:v>
      </x:c>
      <x:c r="H1812" s="1063" t="s">
        <x:v>7766</x:v>
      </x:c>
      <x:c r="I1812" s="724" t="s">
        <x:v>7313</x:v>
      </x:c>
      <x:c r="J1812" s="819">
        <x:v>440</x:v>
      </x:c>
      <x:c r="K1812" s="1266" t="s">
        <x:v>434</x:v>
      </x:c>
    </x:row>
    <x:row r="1813" spans="1:11" ht="16.75">
      <x:c r="A1813" s="1068" t="s">
        <x:v>11827</x:v>
      </x:c>
      <x:c r="B1813" s="1069">
        <x:v>100589</x:v>
      </x:c>
      <x:c r="C1813" s="1070" t="s">
        <x:v>6314</x:v>
      </x:c>
      <x:c r="D1813" s="1070" t="s">
        <x:v>7729</x:v>
      </x:c>
      <x:c r="E1813" s="1070" t="s">
        <x:v>5987</x:v>
      </x:c>
      <x:c r="F1813" s="1070" t="s">
        <x:v>12384</x:v>
      </x:c>
      <x:c r="G1813" s="804" t="s">
        <x:v>183</x:v>
      </x:c>
      <x:c r="H1813" s="804" t="s">
        <x:v>9467</x:v>
      </x:c>
      <x:c r="I1813" s="719" t="s">
        <x:v>5014</x:v>
      </x:c>
      <x:c r="J1813" s="805">
        <x:v>190</x:v>
      </x:c>
      <x:c r="K1813" s="1264" t="s">
        <x:v>7724</x:v>
      </x:c>
    </x:row>
    <x:row r="1814" spans="1:11">
      <x:c r="A1814" s="1302">
        <x:v>0.52430555555555558</x:v>
      </x:c>
      <x:c r="B1814" s="971">
        <x:v>100590</x:v>
      </x:c>
      <x:c r="C1814" s="972" t="s">
        <x:v>6314</x:v>
      </x:c>
      <x:c r="D1814" s="972" t="s">
        <x:v>7752</x:v>
      </x:c>
      <x:c r="E1814" s="972" t="s">
        <x:v>4903</x:v>
      </x:c>
      <x:c r="F1814" s="972" t="s">
        <x:v>12354</x:v>
      </x:c>
      <x:c r="G1814" s="808" t="s">
        <x:v>9550</x:v>
      </x:c>
      <x:c r="H1814" s="808" t="s">
        <x:v>10762</x:v>
      </x:c>
      <x:c r="I1814" s="469" t="s">
        <x:v>7747</x:v>
      </x:c>
      <x:c r="J1814" s="809">
        <x:v>170</x:v>
      </x:c>
      <x:c r="K1814" s="1265" t="s">
        <x:v>434</x:v>
      </x:c>
    </x:row>
    <x:row r="1815" spans="1:11">
      <x:c r="A1815" s="1303">
        <x:v>0.53819444444444442</x:v>
      </x:c>
      <x:c r="B1815" s="969">
        <x:v>100591</x:v>
      </x:c>
      <x:c r="C1815" s="970" t="s">
        <x:v>6314</x:v>
      </x:c>
      <x:c r="D1815" s="970" t="s">
        <x:v>7729</x:v>
      </x:c>
      <x:c r="E1815" s="970" t="s">
        <x:v>5033</x:v>
      </x:c>
      <x:c r="F1815" s="970" t="s">
        <x:v>1159</x:v>
      </x:c>
      <x:c r="G1815" s="808" t="s">
        <x:v>284</x:v>
      </x:c>
      <x:c r="H1815" s="808" t="s">
        <x:v>10792</x:v>
      </x:c>
      <x:c r="I1815" s="469" t="s">
        <x:v>5014</x:v>
      </x:c>
      <x:c r="J1815" s="809">
        <x:v>530</x:v>
      </x:c>
      <x:c r="K1815" s="1265" t="s">
        <x:v>434</x:v>
      </x:c>
    </x:row>
    <x:row r="1816" spans="1:11">
      <x:c r="A1816" s="1302">
        <x:v>0.61250000000000004</x:v>
      </x:c>
      <x:c r="B1816" s="971">
        <x:v>100592</x:v>
      </x:c>
      <x:c r="C1816" s="972" t="s">
        <x:v>6314</x:v>
      </x:c>
      <x:c r="D1816" s="972" t="s">
        <x:v>7729</x:v>
      </x:c>
      <x:c r="E1816" s="972" t="s">
        <x:v>2935</x:v>
      </x:c>
      <x:c r="F1816" s="972" t="s">
        <x:v>12341</x:v>
      </x:c>
      <x:c r="G1816" s="808" t="s">
        <x:v>122</x:v>
      </x:c>
      <x:c r="H1816" s="808" t="s">
        <x:v>9539</x:v>
      </x:c>
      <x:c r="I1816" s="469" t="s">
        <x:v>7313</x:v>
      </x:c>
      <x:c r="J1816" s="809">
        <x:v>520</x:v>
      </x:c>
      <x:c r="K1816" s="1265" t="s">
        <x:v>434</x:v>
      </x:c>
    </x:row>
    <x:row r="1817" spans="1:11">
      <x:c r="A1817" s="1303">
        <x:v>0.63611111111111107</x:v>
      </x:c>
      <x:c r="B1817" s="969">
        <x:v>100593</x:v>
      </x:c>
      <x:c r="C1817" s="970" t="s">
        <x:v>6314</x:v>
      </x:c>
      <x:c r="D1817" s="970" t="s">
        <x:v>7752</x:v>
      </x:c>
      <x:c r="E1817" s="970" t="s">
        <x:v>2935</x:v>
      </x:c>
      <x:c r="F1817" s="970" t="s">
        <x:v>1131</x:v>
      </x:c>
      <x:c r="G1817" s="1003" t="s">
        <x:v>7766</x:v>
      </x:c>
      <x:c r="H1817" s="1003" t="s">
        <x:v>7766</x:v>
      </x:c>
      <x:c r="I1817" s="469" t="s">
        <x:v>7747</x:v>
      </x:c>
      <x:c r="J1817" s="809">
        <x:v>150</x:v>
      </x:c>
      <x:c r="K1817" s="1265" t="s">
        <x:v>7724</x:v>
      </x:c>
    </x:row>
    <x:row r="1818" spans="1:11">
      <x:c r="A1818" s="1302">
        <x:v>0.82430555555555551</x:v>
      </x:c>
      <x:c r="B1818" s="971">
        <x:v>100594</x:v>
      </x:c>
      <x:c r="C1818" s="972" t="s">
        <x:v>6314</x:v>
      </x:c>
      <x:c r="D1818" s="972" t="s">
        <x:v>7729</x:v>
      </x:c>
      <x:c r="E1818" s="972" t="s">
        <x:v>4903</x:v>
      </x:c>
      <x:c r="F1818" s="972" t="s">
        <x:v>12344</x:v>
      </x:c>
      <x:c r="G1818" s="808" t="s">
        <x:v>195</x:v>
      </x:c>
      <x:c r="H1818" s="808" t="s">
        <x:v>9482</x:v>
      </x:c>
      <x:c r="I1818" s="469" t="s">
        <x:v>7313</x:v>
      </x:c>
      <x:c r="J1818" s="809">
        <x:v>170</x:v>
      </x:c>
      <x:c r="K1818" s="1265" t="s">
        <x:v>434</x:v>
      </x:c>
    </x:row>
    <x:row r="1819" spans="1:11">
      <x:c r="A1819" s="1303">
        <x:v>0.84027777777777779</x:v>
      </x:c>
      <x:c r="B1819" s="969">
        <x:v>100595</x:v>
      </x:c>
      <x:c r="C1819" s="970" t="s">
        <x:v>6314</x:v>
      </x:c>
      <x:c r="D1819" s="970" t="s">
        <x:v>7752</x:v>
      </x:c>
      <x:c r="E1819" s="970" t="s">
        <x:v>4903</x:v>
      </x:c>
      <x:c r="F1819" s="970" t="s">
        <x:v>748</x:v>
      </x:c>
      <x:c r="G1819" s="808" t="s">
        <x:v>7978</x:v>
      </x:c>
      <x:c r="H1819" s="808" t="s">
        <x:v>9415</x:v>
      </x:c>
      <x:c r="I1819" s="469" t="s">
        <x:v>7313</x:v>
      </x:c>
      <x:c r="J1819" s="809">
        <x:v>510</x:v>
      </x:c>
      <x:c r="K1819" s="1265" t="s">
        <x:v>434</x:v>
      </x:c>
    </x:row>
    <x:row r="1820" spans="1:11">
      <x:c r="A1820" s="1302">
        <x:v>0.85763888888888884</x:v>
      </x:c>
      <x:c r="B1820" s="971">
        <x:v>100596</x:v>
      </x:c>
      <x:c r="C1820" s="972" t="s">
        <x:v>6314</x:v>
      </x:c>
      <x:c r="D1820" s="972" t="s">
        <x:v>7729</x:v>
      </x:c>
      <x:c r="E1820" s="972" t="s">
        <x:v>4903</x:v>
      </x:c>
      <x:c r="F1820" s="972" t="s">
        <x:v>9613</x:v>
      </x:c>
      <x:c r="G1820" s="1003" t="s">
        <x:v>7766</x:v>
      </x:c>
      <x:c r="H1820" s="1003" t="s">
        <x:v>7766</x:v>
      </x:c>
      <x:c r="I1820" s="469" t="s">
        <x:v>7313</x:v>
      </x:c>
      <x:c r="J1820" s="809">
        <x:v>420</x:v>
      </x:c>
      <x:c r="K1820" s="1265" t="s">
        <x:v>434</x:v>
      </x:c>
    </x:row>
    <x:row r="1821" spans="1:11" ht="16.75">
      <x:c r="A1821" s="1304">
        <x:v>0.88194444444444442</x:v>
      </x:c>
      <x:c r="B1821" s="1073">
        <x:v>100597</x:v>
      </x:c>
      <x:c r="C1821" s="974" t="s">
        <x:v>6314</x:v>
      </x:c>
      <x:c r="D1821" s="974" t="s">
        <x:v>7729</x:v>
      </x:c>
      <x:c r="E1821" s="974" t="s">
        <x:v>4903</x:v>
      </x:c>
      <x:c r="F1821" s="974" t="s">
        <x:v>3483</x:v>
      </x:c>
      <x:c r="G1821" s="818" t="s">
        <x:v>174</x:v>
      </x:c>
      <x:c r="H1821" s="818" t="s">
        <x:v>9424</x:v>
      </x:c>
      <x:c r="I1821" s="724" t="s">
        <x:v>7313</x:v>
      </x:c>
      <x:c r="J1821" s="819">
        <x:v>135</x:v>
      </x:c>
      <x:c r="K1821" s="1266" t="s">
        <x:v>434</x:v>
      </x:c>
    </x:row>
    <x:row r="1822" spans="1:11">
      <x:c r="A1822" s="1412" t="s">
        <x:v>10399</x:v>
      </x:c>
      <x:c r="B1822" s="1413">
        <x:v>100598</x:v>
      </x:c>
      <x:c r="C1822" s="951" t="s">
        <x:v>6314</x:v>
      </x:c>
      <x:c r="D1822" s="951" t="s">
        <x:v>7751</x:v>
      </x:c>
      <x:c r="E1822" s="951" t="s">
        <x:v>4903</x:v>
      </x:c>
      <x:c r="F1822" s="952" t="s">
        <x:v>1360</x:v>
      </x:c>
      <x:c r="G1822" s="187" t="s">
        <x:v>77</x:v>
      </x:c>
      <x:c r="H1822" s="187" t="s">
        <x:v>9434</x:v>
      </x:c>
      <x:c r="I1822" s="1493" t="s">
        <x:v>7747</x:v>
      </x:c>
      <x:c r="J1822" s="184">
        <x:v>195</x:v>
      </x:c>
      <x:c r="K1822" s="229" t="s">
        <x:v>434</x:v>
      </x:c>
    </x:row>
    <x:row r="1823" spans="1:11">
      <x:c r="A1823" s="1464">
        <x:v>0.52847222222222223</x:v>
      </x:c>
      <x:c r="B1823" s="1274">
        <x:v>100599</x:v>
      </x:c>
      <x:c r="C1823" s="949" t="s">
        <x:v>6314</x:v>
      </x:c>
      <x:c r="D1823" s="949" t="s">
        <x:v>7729</x:v>
      </x:c>
      <x:c r="E1823" s="949" t="s">
        <x:v>5987</x:v>
      </x:c>
      <x:c r="F1823" s="950" t="s">
        <x:v>1555</x:v>
      </x:c>
      <x:c r="G1823" s="187" t="s">
        <x:v>214</x:v>
      </x:c>
      <x:c r="H1823" s="187" t="s">
        <x:v>9451</x:v>
      </x:c>
      <x:c r="I1823" s="1493" t="s">
        <x:v>7747</x:v>
      </x:c>
      <x:c r="J1823" s="184">
        <x:v>198</x:v>
      </x:c>
      <x:c r="K1823" s="229" t="s">
        <x:v>434</x:v>
      </x:c>
    </x:row>
    <x:row r="1824" spans="1:11">
      <x:c r="A1824" s="1465">
        <x:v>0.5444444444444444</x:v>
      </x:c>
      <x:c r="B1824" s="1276">
        <x:v>100600</x:v>
      </x:c>
      <x:c r="C1824" s="953" t="s">
        <x:v>6314</x:v>
      </x:c>
      <x:c r="D1824" s="953" t="s">
        <x:v>7729</x:v>
      </x:c>
      <x:c r="E1824" s="953" t="s">
        <x:v>2935</x:v>
      </x:c>
      <x:c r="F1824" s="954" t="s">
        <x:v>12312</x:v>
      </x:c>
      <x:c r="G1824" s="187" t="s">
        <x:v>140</x:v>
      </x:c>
      <x:c r="H1824" s="187" t="s">
        <x:v>10867</x:v>
      </x:c>
      <x:c r="I1824" s="1493" t="s">
        <x:v>7747</x:v>
      </x:c>
      <x:c r="J1824" s="184">
        <x:v>135</x:v>
      </x:c>
      <x:c r="K1824" s="229" t="s">
        <x:v>434</x:v>
      </x:c>
    </x:row>
    <x:row r="1825" spans="1:11">
      <x:c r="A1825" s="1464">
        <x:v>0.54791666666666672</x:v>
      </x:c>
      <x:c r="B1825" s="1274">
        <x:v>100601</x:v>
      </x:c>
      <x:c r="C1825" s="949" t="s">
        <x:v>6314</x:v>
      </x:c>
      <x:c r="D1825" s="949" t="s">
        <x:v>7729</x:v>
      </x:c>
      <x:c r="E1825" s="949" t="s">
        <x:v>5987</x:v>
      </x:c>
      <x:c r="F1825" s="950" t="s">
        <x:v>957</x:v>
      </x:c>
      <x:c r="G1825" s="1003" t="s">
        <x:v>7766</x:v>
      </x:c>
      <x:c r="H1825" s="1003" t="s">
        <x:v>7766</x:v>
      </x:c>
      <x:c r="I1825" s="1493" t="s">
        <x:v>7747</x:v>
      </x:c>
      <x:c r="J1825" s="184">
        <x:v>180</x:v>
      </x:c>
      <x:c r="K1825" s="229" t="s">
        <x:v>7724</x:v>
      </x:c>
    </x:row>
    <x:row r="1826" spans="1:11">
      <x:c r="A1826" s="1465">
        <x:v>0.84513888888888888</x:v>
      </x:c>
      <x:c r="B1826" s="1276">
        <x:v>100602</x:v>
      </x:c>
      <x:c r="C1826" s="953" t="s">
        <x:v>6314</x:v>
      </x:c>
      <x:c r="D1826" s="953" t="s">
        <x:v>7752</x:v>
      </x:c>
      <x:c r="E1826" s="953" t="s">
        <x:v>4903</x:v>
      </x:c>
      <x:c r="F1826" s="954" t="s">
        <x:v>5619</x:v>
      </x:c>
      <x:c r="G1826" s="187" t="s">
        <x:v>10864</x:v>
      </x:c>
      <x:c r="H1826" s="187" t="s">
        <x:v>10906</x:v>
      </x:c>
      <x:c r="I1826" s="1493" t="s">
        <x:v>7747</x:v>
      </x:c>
      <x:c r="J1826" s="184">
        <x:v>144</x:v>
      </x:c>
      <x:c r="K1826" s="229" t="s">
        <x:v>434</x:v>
      </x:c>
    </x:row>
    <x:row r="1827" spans="1:11">
      <x:c r="A1827" s="1464">
        <x:v>0.86458333333333337</x:v>
      </x:c>
      <x:c r="B1827" s="1274">
        <x:v>100603</x:v>
      </x:c>
      <x:c r="C1827" s="949" t="s">
        <x:v>6314</x:v>
      </x:c>
      <x:c r="D1827" s="949" t="s">
        <x:v>7751</x:v>
      </x:c>
      <x:c r="E1827" s="949" t="s">
        <x:v>5987</x:v>
      </x:c>
      <x:c r="F1827" s="950" t="s">
        <x:v>11581</x:v>
      </x:c>
      <x:c r="G1827" s="187" t="s">
        <x:v>9193</x:v>
      </x:c>
      <x:c r="H1827" s="187" t="s">
        <x:v>9532</x:v>
      </x:c>
      <x:c r="I1827" s="1493" t="s">
        <x:v>7747</x:v>
      </x:c>
      <x:c r="J1827" s="184">
        <x:v>330</x:v>
      </x:c>
      <x:c r="K1827" s="229" t="s">
        <x:v>7724</x:v>
      </x:c>
    </x:row>
    <x:row r="1828" spans="1:11">
      <x:c r="A1828" s="1465">
        <x:v>0.91874999999999996</x:v>
      </x:c>
      <x:c r="B1828" s="1276">
        <x:v>100604</x:v>
      </x:c>
      <x:c r="C1828" s="953" t="s">
        <x:v>6314</x:v>
      </x:c>
      <x:c r="D1828" s="953" t="s">
        <x:v>7729</x:v>
      </x:c>
      <x:c r="E1828" s="953" t="s">
        <x:v>2935</x:v>
      </x:c>
      <x:c r="F1828" s="954" t="s">
        <x:v>12301</x:v>
      </x:c>
      <x:c r="G1828" s="187" t="s">
        <x:v>265</x:v>
      </x:c>
      <x:c r="H1828" s="187" t="s">
        <x:v>9298</x:v>
      </x:c>
      <x:c r="I1828" s="1493" t="s">
        <x:v>7747</x:v>
      </x:c>
      <x:c r="J1828" s="184">
        <x:v>630</x:v>
      </x:c>
      <x:c r="K1828" s="229" t="s">
        <x:v>434</x:v>
      </x:c>
    </x:row>
    <x:row r="1829" spans="1:11" s="26" customFormat="1">
      <x:c r="A1829" s="1275" t="s">
        <x:v>11808</x:v>
      </x:c>
      <x:c r="B1829" s="1276">
        <x:v>100605</x:v>
      </x:c>
      <x:c r="C1829" s="953" t="s">
        <x:v>6314</x:v>
      </x:c>
      <x:c r="D1829" s="953" t="s">
        <x:v>7752</x:v>
      </x:c>
      <x:c r="E1829" s="953" t="s">
        <x:v>5987</x:v>
      </x:c>
      <x:c r="F1829" s="954" t="s">
        <x:v>1567</x:v>
      </x:c>
      <x:c r="G1829" s="1003" t="s">
        <x:v>7766</x:v>
      </x:c>
      <x:c r="H1829" s="1003" t="s">
        <x:v>7766</x:v>
      </x:c>
      <x:c r="I1829" s="1493" t="s">
        <x:v>5014</x:v>
      </x:c>
      <x:c r="J1829" s="184">
        <x:v>144</x:v>
      </x:c>
      <x:c r="K1829" s="229" t="s">
        <x:v>434</x:v>
      </x:c>
    </x:row>
    <x:row r="1830" spans="1:11">
      <x:c r="A1830" s="1464">
        <x:v>0.62569444444444444</x:v>
      </x:c>
      <x:c r="B1830" s="1274">
        <x:v>100606</x:v>
      </x:c>
      <x:c r="C1830" s="949" t="s">
        <x:v>6314</x:v>
      </x:c>
      <x:c r="D1830" s="949" t="s">
        <x:v>7752</x:v>
      </x:c>
      <x:c r="E1830" s="949" t="s">
        <x:v>4903</x:v>
      </x:c>
      <x:c r="F1830" s="950" t="s">
        <x:v>11563</x:v>
      </x:c>
      <x:c r="G1830" s="1003" t="s">
        <x:v>7766</x:v>
      </x:c>
      <x:c r="H1830" s="1003" t="s">
        <x:v>7766</x:v>
      </x:c>
      <x:c r="I1830" s="1493" t="s">
        <x:v>7313</x:v>
      </x:c>
      <x:c r="J1830" s="184">
        <x:v>160</x:v>
      </x:c>
      <x:c r="K1830" s="229" t="s">
        <x:v>434</x:v>
      </x:c>
    </x:row>
    <x:row r="1831" spans="1:11">
      <x:c r="A1831" s="1464">
        <x:v>0.68263888888888891</x:v>
      </x:c>
      <x:c r="B1831" s="1274">
        <x:v>100607</x:v>
      </x:c>
      <x:c r="C1831" s="949" t="s">
        <x:v>6314</x:v>
      </x:c>
      <x:c r="D1831" s="949" t="s">
        <x:v>7729</x:v>
      </x:c>
      <x:c r="E1831" s="949" t="s">
        <x:v>2935</x:v>
      </x:c>
      <x:c r="F1831" s="950" t="s">
        <x:v>1312</x:v>
      </x:c>
      <x:c r="G1831" s="187" t="s">
        <x:v>7102</x:v>
      </x:c>
      <x:c r="H1831" s="187" t="s">
        <x:v>10750</x:v>
      </x:c>
      <x:c r="I1831" s="1493" t="s">
        <x:v>5014</x:v>
      </x:c>
      <x:c r="J1831" s="184">
        <x:v>600</x:v>
      </x:c>
      <x:c r="K1831" s="229" t="s">
        <x:v>434</x:v>
      </x:c>
    </x:row>
    <x:row r="1832" spans="1:11">
      <x:c r="A1832" s="1465">
        <x:v>0.69861111111111107</x:v>
      </x:c>
      <x:c r="B1832" s="1276">
        <x:v>100608</x:v>
      </x:c>
      <x:c r="C1832" s="953" t="s">
        <x:v>5507</x:v>
      </x:c>
      <x:c r="D1832" s="953" t="s">
        <x:v>7752</x:v>
      </x:c>
      <x:c r="E1832" s="953" t="s">
        <x:v>4903</x:v>
      </x:c>
      <x:c r="F1832" s="954" t="s">
        <x:v>746</x:v>
      </x:c>
      <x:c r="G1832" s="1003" t="s">
        <x:v>7766</x:v>
      </x:c>
      <x:c r="H1832" s="1003" t="s">
        <x:v>7766</x:v>
      </x:c>
      <x:c r="I1832" s="1493" t="s">
        <x:v>7313</x:v>
      </x:c>
      <x:c r="J1832" s="184">
        <x:v>0</x:v>
      </x:c>
      <x:c r="K1832" s="229" t="s">
        <x:v>7766</x:v>
      </x:c>
    </x:row>
    <x:row r="1833" spans="1:11">
      <x:c r="A1833" s="1466">
        <x:v>0.71388888888888891</x:v>
      </x:c>
      <x:c r="B1833" s="1419">
        <x:v>100609</x:v>
      </x:c>
      <x:c r="C1833" s="962" t="s">
        <x:v>5507</x:v>
      </x:c>
      <x:c r="D1833" s="962" t="s">
        <x:v>7729</x:v>
      </x:c>
      <x:c r="E1833" s="962" t="s">
        <x:v>2935</x:v>
      </x:c>
      <x:c r="F1833" s="963" t="s">
        <x:v>9344</x:v>
      </x:c>
      <x:c r="G1833" s="1003" t="s">
        <x:v>7766</x:v>
      </x:c>
      <x:c r="H1833" s="1003" t="s">
        <x:v>7766</x:v>
      </x:c>
      <x:c r="I1833" s="1493" t="s">
        <x:v>7313</x:v>
      </x:c>
      <x:c r="J1833" s="184">
        <x:v>0</x:v>
      </x:c>
      <x:c r="K1833" s="229" t="s">
        <x:v>7766</x:v>
      </x:c>
    </x:row>
    <x:row r="1834" spans="1:11">
      <x:c r="A1834" s="1412" t="s">
        <x:v>10614</x:v>
      </x:c>
      <x:c r="B1834" s="1413">
        <x:v>100610</x:v>
      </x:c>
      <x:c r="C1834" s="951" t="s">
        <x:v>6314</x:v>
      </x:c>
      <x:c r="D1834" s="951" t="s">
        <x:v>7729</x:v>
      </x:c>
      <x:c r="E1834" s="951" t="s">
        <x:v>4903</x:v>
      </x:c>
      <x:c r="F1834" s="952" t="s">
        <x:v>1170</x:v>
      </x:c>
      <x:c r="G1834" s="1003" t="s">
        <x:v>7766</x:v>
      </x:c>
      <x:c r="H1834" s="1003" t="s">
        <x:v>7766</x:v>
      </x:c>
      <x:c r="I1834" s="1493" t="s">
        <x:v>7747</x:v>
      </x:c>
      <x:c r="J1834" s="184">
        <x:v>153</x:v>
      </x:c>
      <x:c r="K1834" s="229" t="s">
        <x:v>434</x:v>
      </x:c>
    </x:row>
    <x:row r="1835" spans="1:11">
      <x:c r="A1835" s="1464">
        <x:v>0.51736111111111116</x:v>
      </x:c>
      <x:c r="B1835" s="1274">
        <x:v>100611</x:v>
      </x:c>
      <x:c r="C1835" s="949" t="s">
        <x:v>6314</x:v>
      </x:c>
      <x:c r="D1835" s="949" t="s">
        <x:v>7729</x:v>
      </x:c>
      <x:c r="E1835" s="949" t="s">
        <x:v>5987</x:v>
      </x:c>
      <x:c r="F1835" s="950" t="s">
        <x:v>11477</x:v>
      </x:c>
      <x:c r="G1835" s="1003" t="s">
        <x:v>7766</x:v>
      </x:c>
      <x:c r="H1835" s="1003" t="s">
        <x:v>7766</x:v>
      </x:c>
      <x:c r="I1835" s="1493" t="s">
        <x:v>7313</x:v>
      </x:c>
      <x:c r="J1835" s="184">
        <x:v>260</x:v>
      </x:c>
      <x:c r="K1835" s="229" t="s">
        <x:v>7724</x:v>
      </x:c>
    </x:row>
    <x:row r="1836" spans="1:11">
      <x:c r="A1836" s="1465">
        <x:v>0.63749999999999996</x:v>
      </x:c>
      <x:c r="B1836" s="1276">
        <x:v>100612</x:v>
      </x:c>
      <x:c r="C1836" s="953" t="s">
        <x:v>6314</x:v>
      </x:c>
      <x:c r="D1836" s="953" t="s">
        <x:v>7752</x:v>
      </x:c>
      <x:c r="E1836" s="953" t="s">
        <x:v>5987</x:v>
      </x:c>
      <x:c r="F1836" s="954" t="s">
        <x:v>12122</x:v>
      </x:c>
      <x:c r="G1836" s="187" t="s">
        <x:v>2636</x:v>
      </x:c>
      <x:c r="H1836" s="187" t="s">
        <x:v>10847</x:v>
      </x:c>
      <x:c r="I1836" s="1493" t="s">
        <x:v>7313</x:v>
      </x:c>
      <x:c r="J1836" s="184">
        <x:v>540</x:v>
      </x:c>
      <x:c r="K1836" s="229" t="s">
        <x:v>434</x:v>
      </x:c>
    </x:row>
    <x:row r="1837" spans="1:11" s="26" customFormat="1">
      <x:c r="A1837" s="1465">
        <x:v>0.77222222222222225</x:v>
      </x:c>
      <x:c r="B1837" s="1276">
        <x:v>100613</x:v>
      </x:c>
      <x:c r="C1837" s="953"/>
      <x:c r="D1837" s="953"/>
      <x:c r="E1837" s="953"/>
      <x:c r="F1837" s="954"/>
      <x:c r="G1837" s="187" t="s">
        <x:v>9605</x:v>
      </x:c>
      <x:c r="H1837" s="187" t="s">
        <x:v>10852</x:v>
      </x:c>
      <x:c r="I1837" s="1493" t="s">
        <x:v>5014</x:v>
      </x:c>
      <x:c r="J1837" s="184">
        <x:v>0</x:v>
      </x:c>
      <x:c r="K1837" s="229" t="s">
        <x:v>7766</x:v>
      </x:c>
    </x:row>
    <x:row r="1838" spans="1:11">
      <x:c r="A1838" s="1464">
        <x:v>0.84583333333333333</x:v>
      </x:c>
      <x:c r="B1838" s="1274">
        <x:v>100614</x:v>
      </x:c>
      <x:c r="C1838" s="949" t="s">
        <x:v>6314</x:v>
      </x:c>
      <x:c r="D1838" s="949" t="s">
        <x:v>7752</x:v>
      </x:c>
      <x:c r="E1838" s="949" t="s">
        <x:v>2935</x:v>
      </x:c>
      <x:c r="F1838" s="950" t="s">
        <x:v>10541</x:v>
      </x:c>
      <x:c r="G1838" s="187" t="s">
        <x:v>321</x:v>
      </x:c>
      <x:c r="H1838" s="187" t="s">
        <x:v>9406</x:v>
      </x:c>
      <x:c r="I1838" s="1493" t="s">
        <x:v>7747</x:v>
      </x:c>
      <x:c r="J1838" s="184">
        <x:v>297</x:v>
      </x:c>
      <x:c r="K1838" s="229" t="s">
        <x:v>434</x:v>
      </x:c>
    </x:row>
    <x:row r="1839" spans="1:11">
      <x:c r="A1839" s="1465">
        <x:v>0.97777777777777775</x:v>
      </x:c>
      <x:c r="B1839" s="1276">
        <x:v>100615</x:v>
      </x:c>
      <x:c r="C1839" s="953" t="s">
        <x:v>6314</x:v>
      </x:c>
      <x:c r="D1839" s="953" t="s">
        <x:v>7752</x:v>
      </x:c>
      <x:c r="E1839" s="953" t="s">
        <x:v>4903</x:v>
      </x:c>
      <x:c r="F1839" s="954" t="s">
        <x:v>780</x:v>
      </x:c>
      <x:c r="G1839" s="1003" t="s">
        <x:v>7766</x:v>
      </x:c>
      <x:c r="H1839" s="1003" t="s">
        <x:v>7766</x:v>
      </x:c>
      <x:c r="I1839" s="1493" t="s">
        <x:v>7313</x:v>
      </x:c>
      <x:c r="J1839" s="184">
        <x:v>180</x:v>
      </x:c>
      <x:c r="K1839" s="229" t="s">
        <x:v>434</x:v>
      </x:c>
    </x:row>
    <x:row r="1840" spans="1:11">
      <x:c r="A1840" s="1082" t="s">
        <x:v>12134</x:v>
      </x:c>
      <x:c r="B1840" s="1274">
        <x:v>100616</x:v>
      </x:c>
      <x:c r="C1840" s="949" t="s">
        <x:v>6314</x:v>
      </x:c>
      <x:c r="D1840" s="949" t="s">
        <x:v>7703</x:v>
      </x:c>
      <x:c r="E1840" s="949" t="s">
        <x:v>2935</x:v>
      </x:c>
      <x:c r="F1840" s="950" t="s">
        <x:v>1167</x:v>
      </x:c>
      <x:c r="G1840" s="187" t="s">
        <x:v>7301</x:v>
      </x:c>
      <x:c r="H1840" s="187" t="s">
        <x:v>10830</x:v>
      </x:c>
      <x:c r="I1840" s="1493" t="s">
        <x:v>7747</x:v>
      </x:c>
      <x:c r="J1840" s="184">
        <x:v>153</x:v>
      </x:c>
      <x:c r="K1840" s="229" t="s">
        <x:v>434</x:v>
      </x:c>
    </x:row>
    <x:row r="1841" spans="1:11">
      <x:c r="A1841" s="1465">
        <x:v>0.63263888888888886</x:v>
      </x:c>
      <x:c r="B1841" s="1276">
        <x:v>100617</x:v>
      </x:c>
      <x:c r="C1841" s="953" t="s">
        <x:v>6314</x:v>
      </x:c>
      <x:c r="D1841" s="953" t="s">
        <x:v>7729</x:v>
      </x:c>
      <x:c r="E1841" s="953" t="s">
        <x:v>2935</x:v>
      </x:c>
      <x:c r="F1841" s="954" t="s">
        <x:v>2505</x:v>
      </x:c>
      <x:c r="G1841" s="187" t="s">
        <x:v>2636</x:v>
      </x:c>
      <x:c r="H1841" s="187" t="s">
        <x:v>11226</x:v>
      </x:c>
      <x:c r="I1841" s="1493" t="s">
        <x:v>7313</x:v>
      </x:c>
      <x:c r="J1841" s="184">
        <x:v>145</x:v>
      </x:c>
      <x:c r="K1841" s="229" t="s">
        <x:v>434</x:v>
      </x:c>
    </x:row>
    <x:row r="1842" spans="1:11">
      <x:c r="A1842" s="1464">
        <x:v>0.64166666666666672</x:v>
      </x:c>
      <x:c r="B1842" s="1274">
        <x:v>100618</x:v>
      </x:c>
      <x:c r="C1842" s="949" t="s">
        <x:v>6314</x:v>
      </x:c>
      <x:c r="D1842" s="949" t="s">
        <x:v>7703</x:v>
      </x:c>
      <x:c r="E1842" s="949" t="s">
        <x:v>4903</x:v>
      </x:c>
      <x:c r="F1842" s="950" t="s">
        <x:v>7818</x:v>
      </x:c>
      <x:c r="G1842" s="187" t="s">
        <x:v>6992</x:v>
      </x:c>
      <x:c r="H1842" s="187" t="s">
        <x:v>10736</x:v>
      </x:c>
      <x:c r="I1842" s="1493" t="s">
        <x:v>7313</x:v>
      </x:c>
      <x:c r="J1842" s="184">
        <x:v>135</x:v>
      </x:c>
      <x:c r="K1842" s="229" t="s">
        <x:v>434</x:v>
      </x:c>
    </x:row>
    <x:row r="1843" spans="1:11">
      <x:c r="A1843" s="1465">
        <x:v>0.64652777777777781</x:v>
      </x:c>
      <x:c r="B1843" s="1276">
        <x:v>100619</x:v>
      </x:c>
      <x:c r="C1843" s="953" t="s">
        <x:v>6314</x:v>
      </x:c>
      <x:c r="D1843" s="953" t="s">
        <x:v>7729</x:v>
      </x:c>
      <x:c r="E1843" s="953" t="s">
        <x:v>433</x:v>
      </x:c>
      <x:c r="F1843" s="954" t="s">
        <x:v>10485</x:v>
      </x:c>
      <x:c r="G1843" s="187" t="s">
        <x:v>97</x:v>
      </x:c>
      <x:c r="H1843" s="187" t="s">
        <x:v>9304</x:v>
      </x:c>
      <x:c r="I1843" s="1493" t="s">
        <x:v>7313</x:v>
      </x:c>
      <x:c r="J1843" s="184">
        <x:v>130</x:v>
      </x:c>
      <x:c r="K1843" s="229" t="s">
        <x:v>7724</x:v>
      </x:c>
    </x:row>
    <x:row r="1844" spans="1:11">
      <x:c r="A1844" s="1464">
        <x:v>0.65555555555555556</x:v>
      </x:c>
      <x:c r="B1844" s="1274">
        <x:v>100620</x:v>
      </x:c>
      <x:c r="C1844" s="949" t="s">
        <x:v>6314</x:v>
      </x:c>
      <x:c r="D1844" s="949" t="s">
        <x:v>7752</x:v>
      </x:c>
      <x:c r="E1844" s="949" t="s">
        <x:v>5033</x:v>
      </x:c>
      <x:c r="F1844" s="950" t="s">
        <x:v>9378</x:v>
      </x:c>
      <x:c r="G1844" s="187" t="s">
        <x:v>7114</x:v>
      </x:c>
      <x:c r="H1844" s="187" t="s">
        <x:v>9243</x:v>
      </x:c>
      <x:c r="I1844" s="1493" t="s">
        <x:v>7313</x:v>
      </x:c>
      <x:c r="J1844" s="184">
        <x:v>200</x:v>
      </x:c>
      <x:c r="K1844" s="229" t="s">
        <x:v>434</x:v>
      </x:c>
    </x:row>
    <x:row r="1845" spans="1:11">
      <x:c r="A1845" s="1465">
        <x:v>0.66597222222222219</x:v>
      </x:c>
      <x:c r="B1845" s="1276">
        <x:v>100621</x:v>
      </x:c>
      <x:c r="C1845" s="953" t="s">
        <x:v>6314</x:v>
      </x:c>
      <x:c r="D1845" s="953" t="s">
        <x:v>7729</x:v>
      </x:c>
      <x:c r="E1845" s="953" t="s">
        <x:v>4903</x:v>
      </x:c>
      <x:c r="F1845" s="954" t="s">
        <x:v>10480</x:v>
      </x:c>
      <x:c r="G1845" s="187" t="s">
        <x:v>11229</x:v>
      </x:c>
      <x:c r="H1845" s="187" t="s">
        <x:v>9521</x:v>
      </x:c>
      <x:c r="I1845" s="1493" t="s">
        <x:v>7313</x:v>
      </x:c>
      <x:c r="J1845" s="184">
        <x:v>360</x:v>
      </x:c>
      <x:c r="K1845" s="229" t="s">
        <x:v>434</x:v>
      </x:c>
    </x:row>
    <x:row r="1846" spans="1:11">
      <x:c r="A1846" s="1464">
        <x:v>0.74027777777777781</x:v>
      </x:c>
      <x:c r="B1846" s="1274">
        <x:v>100622</x:v>
      </x:c>
      <x:c r="C1846" s="949" t="s">
        <x:v>6314</x:v>
      </x:c>
      <x:c r="D1846" s="949" t="s">
        <x:v>7752</x:v>
      </x:c>
      <x:c r="E1846" s="949" t="s">
        <x:v>2935</x:v>
      </x:c>
      <x:c r="F1846" s="950" t="s">
        <x:v>10700</x:v>
      </x:c>
      <x:c r="G1846" s="187" t="s">
        <x:v>125</x:v>
      </x:c>
      <x:c r="H1846" s="187" t="s">
        <x:v>10790</x:v>
      </x:c>
      <x:c r="I1846" s="1493" t="s">
        <x:v>7747</x:v>
      </x:c>
      <x:c r="J1846" s="184">
        <x:v>396</x:v>
      </x:c>
      <x:c r="K1846" s="229" t="s">
        <x:v>434</x:v>
      </x:c>
    </x:row>
    <x:row r="1847" spans="1:11">
      <x:c r="A1847" s="1465">
        <x:v>0.74722222222222223</x:v>
      </x:c>
      <x:c r="B1847" s="1276">
        <x:v>100623</x:v>
      </x:c>
      <x:c r="C1847" s="953" t="s">
        <x:v>6314</x:v>
      </x:c>
      <x:c r="D1847" s="953" t="s">
        <x:v>7752</x:v>
      </x:c>
      <x:c r="E1847" s="953" t="s">
        <x:v>4903</x:v>
      </x:c>
      <x:c r="F1847" s="954" t="s">
        <x:v>1561</x:v>
      </x:c>
      <x:c r="G1847" s="187" t="s">
        <x:v>133</x:v>
      </x:c>
      <x:c r="H1847" s="187" t="s">
        <x:v>9407</x:v>
      </x:c>
      <x:c r="I1847" s="1493" t="s">
        <x:v>7747</x:v>
      </x:c>
      <x:c r="J1847" s="184">
        <x:v>207</x:v>
      </x:c>
      <x:c r="K1847" s="229" t="s">
        <x:v>434</x:v>
      </x:c>
    </x:row>
    <x:row r="1848" spans="1:11">
      <x:c r="A1848" s="1464">
        <x:v>0.82638888888888884</x:v>
      </x:c>
      <x:c r="B1848" s="1274">
        <x:v>100624</x:v>
      </x:c>
      <x:c r="C1848" s="949" t="s">
        <x:v>6314</x:v>
      </x:c>
      <x:c r="D1848" s="949" t="s">
        <x:v>7752</x:v>
      </x:c>
      <x:c r="E1848" s="949" t="s">
        <x:v>2935</x:v>
      </x:c>
      <x:c r="F1848" s="950" t="s">
        <x:v>7801</x:v>
      </x:c>
      <x:c r="G1848" s="1003" t="s">
        <x:v>7766</x:v>
      </x:c>
      <x:c r="H1848" s="1003" t="s">
        <x:v>7766</x:v>
      </x:c>
      <x:c r="I1848" s="1493" t="s">
        <x:v>7313</x:v>
      </x:c>
      <x:c r="J1848" s="184">
        <x:v>320</x:v>
      </x:c>
      <x:c r="K1848" s="229" t="s">
        <x:v>7724</x:v>
      </x:c>
    </x:row>
    <x:row r="1849" spans="1:11" s="16" customFormat="1">
      <x:c r="A1849" s="1464">
        <x:v>0.82777777777777772</x:v>
      </x:c>
      <x:c r="B1849" s="1274">
        <x:v>100625</x:v>
      </x:c>
      <x:c r="C1849" s="949" t="s">
        <x:v>6314</x:v>
      </x:c>
      <x:c r="D1849" s="949" t="s">
        <x:v>7729</x:v>
      </x:c>
      <x:c r="E1849" s="949" t="s">
        <x:v>4903</x:v>
      </x:c>
      <x:c r="F1849" s="950" t="s">
        <x:v>10527</x:v>
      </x:c>
      <x:c r="G1849" s="187" t="s">
        <x:v>7052</x:v>
      </x:c>
      <x:c r="H1849" s="187" t="s">
        <x:v>11198</x:v>
      </x:c>
      <x:c r="I1849" s="1493" t="s">
        <x:v>7747</x:v>
      </x:c>
      <x:c r="J1849" s="184">
        <x:v>225</x:v>
      </x:c>
      <x:c r="K1849" s="229" t="s">
        <x:v>434</x:v>
      </x:c>
    </x:row>
    <x:row r="1850" spans="1:11">
      <x:c r="A1850" s="1465">
        <x:v>0.8305555555555556</x:v>
      </x:c>
      <x:c r="B1850" s="1276">
        <x:v>100626</x:v>
      </x:c>
      <x:c r="C1850" s="953" t="s">
        <x:v>6314</x:v>
      </x:c>
      <x:c r="D1850" s="953" t="s">
        <x:v>7729</x:v>
      </x:c>
      <x:c r="E1850" s="953" t="s">
        <x:v>5987</x:v>
      </x:c>
      <x:c r="F1850" s="954" t="s">
        <x:v>783</x:v>
      </x:c>
      <x:c r="G1850" s="1003" t="s">
        <x:v>7766</x:v>
      </x:c>
      <x:c r="H1850" s="1003" t="s">
        <x:v>7766</x:v>
      </x:c>
      <x:c r="I1850" s="1493" t="s">
        <x:v>7313</x:v>
      </x:c>
      <x:c r="J1850" s="184">
        <x:v>290</x:v>
      </x:c>
      <x:c r="K1850" s="229" t="s">
        <x:v>434</x:v>
      </x:c>
    </x:row>
    <x:row r="1851" spans="1:11">
      <x:c r="A1851" s="1465">
        <x:v>0.83333333333333337</x:v>
      </x:c>
      <x:c r="B1851" s="1276">
        <x:v>100627</x:v>
      </x:c>
      <x:c r="C1851" s="953" t="s">
        <x:v>6314</x:v>
      </x:c>
      <x:c r="D1851" s="953" t="s">
        <x:v>7752</x:v>
      </x:c>
      <x:c r="E1851" s="953" t="s">
        <x:v>2935</x:v>
      </x:c>
      <x:c r="F1851" s="954" t="s">
        <x:v>1612</x:v>
      </x:c>
      <x:c r="G1851" s="187" t="s">
        <x:v>203</x:v>
      </x:c>
      <x:c r="H1851" s="187" t="s">
        <x:v>11221</x:v>
      </x:c>
      <x:c r="I1851" s="1493" t="s">
        <x:v>7747</x:v>
      </x:c>
      <x:c r="J1851" s="184">
        <x:v>162</x:v>
      </x:c>
      <x:c r="K1851" s="229" t="s">
        <x:v>434</x:v>
      </x:c>
    </x:row>
    <x:row r="1852" spans="1:11">
      <x:c r="A1852" s="1464">
        <x:v>0.84791666666666665</x:v>
      </x:c>
      <x:c r="B1852" s="1274">
        <x:v>100628</x:v>
      </x:c>
      <x:c r="C1852" s="949" t="s">
        <x:v>6314</x:v>
      </x:c>
      <x:c r="D1852" s="949" t="s">
        <x:v>7729</x:v>
      </x:c>
      <x:c r="E1852" s="949" t="s">
        <x:v>5033</x:v>
      </x:c>
      <x:c r="F1852" s="950" t="s">
        <x:v>12415</x:v>
      </x:c>
      <x:c r="G1852" s="187" t="s">
        <x:v>7452</x:v>
      </x:c>
      <x:c r="H1852" s="187" t="s">
        <x:v>9255</x:v>
      </x:c>
      <x:c r="I1852" s="1493" t="s">
        <x:v>7313</x:v>
      </x:c>
      <x:c r="J1852" s="184">
        <x:v>369</x:v>
      </x:c>
      <x:c r="K1852" s="229" t="s">
        <x:v>434</x:v>
      </x:c>
    </x:row>
    <x:row r="1853" spans="1:11">
      <x:c r="A1853" s="1465">
        <x:v>0.91111111111111109</x:v>
      </x:c>
      <x:c r="B1853" s="1276">
        <x:v>100629</x:v>
      </x:c>
      <x:c r="C1853" s="953" t="s">
        <x:v>6314</x:v>
      </x:c>
      <x:c r="D1853" s="953" t="s">
        <x:v>7752</x:v>
      </x:c>
      <x:c r="E1853" s="953" t="s">
        <x:v>4903</x:v>
      </x:c>
      <x:c r="F1853" s="954" t="s">
        <x:v>12406</x:v>
      </x:c>
      <x:c r="G1853" s="187" t="s">
        <x:v>79</x:v>
      </x:c>
      <x:c r="H1853" s="187" t="s">
        <x:v>9197</x:v>
      </x:c>
      <x:c r="I1853" s="1493" t="s">
        <x:v>7747</x:v>
      </x:c>
      <x:c r="J1853" s="184">
        <x:v>375</x:v>
      </x:c>
      <x:c r="K1853" s="229" t="s">
        <x:v>434</x:v>
      </x:c>
    </x:row>
    <x:row r="1854" spans="1:11">
      <x:c r="A1854" s="1464">
        <x:v>0.97916666666666663</x:v>
      </x:c>
      <x:c r="B1854" s="1274">
        <x:v>100630</x:v>
      </x:c>
      <x:c r="C1854" s="949" t="s">
        <x:v>6314</x:v>
      </x:c>
      <x:c r="D1854" s="949" t="s">
        <x:v>7752</x:v>
      </x:c>
      <x:c r="E1854" s="949" t="s">
        <x:v>5033</x:v>
      </x:c>
      <x:c r="F1854" s="950" t="s">
        <x:v>9362</x:v>
      </x:c>
      <x:c r="G1854" s="187" t="s">
        <x:v>2943</x:v>
      </x:c>
      <x:c r="H1854" s="187" t="s">
        <x:v>11215</x:v>
      </x:c>
      <x:c r="I1854" s="1493" t="s">
        <x:v>7313</x:v>
      </x:c>
      <x:c r="J1854" s="184">
        <x:v>150</x:v>
      </x:c>
      <x:c r="K1854" s="229" t="s">
        <x:v>434</x:v>
      </x:c>
    </x:row>
    <x:row r="1855" spans="1:12" s="24" customFormat="1">
      <x:c r="A1855" s="1082" t="s">
        <x:v>10565</x:v>
      </x:c>
      <x:c r="B1855" s="1274">
        <x:v>631</x:v>
      </x:c>
      <x:c r="C1855" s="949"/>
      <x:c r="D1855" s="949"/>
      <x:c r="E1855" s="949"/>
      <x:c r="F1855" s="950"/>
      <x:c r="G1855" s="187" t="s">
        <x:v>203</x:v>
      </x:c>
      <x:c r="H1855" s="187" t="s">
        <x:v>11221</x:v>
      </x:c>
      <x:c r="I1855" s="1493" t="s">
        <x:v>7747</x:v>
      </x:c>
      <x:c r="J1855" s="1003" t="s">
        <x:v>7766</x:v>
      </x:c>
      <x:c r="K1855" s="1003" t="s">
        <x:v>7766</x:v>
      </x:c>
      <x:c r="L1855" s="24" t="s">
        <x:v>7764</x:v>
      </x:c>
    </x:row>
    <x:row r="1856" spans="1:11">
      <x:c r="A1856" s="1465">
        <x:v>0.66388888888888886</x:v>
      </x:c>
      <x:c r="B1856" s="1276">
        <x:v>100632</x:v>
      </x:c>
      <x:c r="C1856" s="953" t="s">
        <x:v>6314</x:v>
      </x:c>
      <x:c r="D1856" s="953" t="s">
        <x:v>7729</x:v>
      </x:c>
      <x:c r="E1856" s="953" t="s">
        <x:v>2935</x:v>
      </x:c>
      <x:c r="F1856" s="954" t="s">
        <x:v>11571</x:v>
      </x:c>
      <x:c r="G1856" s="1003" t="s">
        <x:v>7766</x:v>
      </x:c>
      <x:c r="H1856" s="1003" t="s">
        <x:v>7766</x:v>
      </x:c>
      <x:c r="I1856" s="1493" t="s">
        <x:v>7747</x:v>
      </x:c>
      <x:c r="J1856" s="184">
        <x:v>295</x:v>
      </x:c>
      <x:c r="K1856" s="229" t="s">
        <x:v>434</x:v>
      </x:c>
    </x:row>
    <x:row r="1857" spans="1:11">
      <x:c r="A1857" s="1464">
        <x:v>0.71805555555555556</x:v>
      </x:c>
      <x:c r="B1857" s="1274">
        <x:v>100633</x:v>
      </x:c>
      <x:c r="C1857" s="949" t="s">
        <x:v>6314</x:v>
      </x:c>
      <x:c r="D1857" s="949" t="s">
        <x:v>7729</x:v>
      </x:c>
      <x:c r="E1857" s="949" t="s">
        <x:v>2935</x:v>
      </x:c>
      <x:c r="F1857" s="950" t="s">
        <x:v>11520</x:v>
      </x:c>
      <x:c r="G1857" s="187" t="s">
        <x:v>184</x:v>
      </x:c>
      <x:c r="H1857" s="187" t="s">
        <x:v>9268</x:v>
      </x:c>
      <x:c r="I1857" s="1493" t="s">
        <x:v>7313</x:v>
      </x:c>
      <x:c r="J1857" s="184">
        <x:v>490</x:v>
      </x:c>
      <x:c r="K1857" s="229" t="s">
        <x:v>434</x:v>
      </x:c>
    </x:row>
    <x:row r="1858" spans="1:11">
      <x:c r="A1858" s="1465">
        <x:v>0.78472222222222221</x:v>
      </x:c>
      <x:c r="B1858" s="1276">
        <x:v>100634</x:v>
      </x:c>
      <x:c r="C1858" s="953" t="s">
        <x:v>6314</x:v>
      </x:c>
      <x:c r="D1858" s="953" t="s">
        <x:v>7729</x:v>
      </x:c>
      <x:c r="E1858" s="953" t="s">
        <x:v>433</x:v>
      </x:c>
      <x:c r="F1858" s="954" t="s">
        <x:v>10665</x:v>
      </x:c>
      <x:c r="G1858" s="1003" t="s">
        <x:v>7766</x:v>
      </x:c>
      <x:c r="H1858" s="1003" t="s">
        <x:v>7766</x:v>
      </x:c>
      <x:c r="I1858" s="1493" t="s">
        <x:v>7747</x:v>
      </x:c>
      <x:c r="J1858" s="184">
        <x:v>170</x:v>
      </x:c>
      <x:c r="K1858" s="229" t="s">
        <x:v>7724</x:v>
      </x:c>
    </x:row>
    <x:row r="1859" spans="1:11">
      <x:c r="A1859" s="1489">
        <x:v>0.90277777777777779</x:v>
      </x:c>
      <x:c r="B1859" s="1448">
        <x:v>100635</x:v>
      </x:c>
      <x:c r="C1859" s="1449" t="s">
        <x:v>6314</x:v>
      </x:c>
      <x:c r="D1859" s="1449" t="s">
        <x:v>7751</x:v>
      </x:c>
      <x:c r="E1859" s="1449" t="s">
        <x:v>5987</x:v>
      </x:c>
      <x:c r="F1859" s="1450" t="s">
        <x:v>785</x:v>
      </x:c>
      <x:c r="G1859" s="1003" t="s">
        <x:v>7766</x:v>
      </x:c>
      <x:c r="H1859" s="1003" t="s">
        <x:v>7766</x:v>
      </x:c>
      <x:c r="I1859" s="1493" t="s">
        <x:v>7313</x:v>
      </x:c>
      <x:c r="J1859" s="184">
        <x:v>170</x:v>
      </x:c>
      <x:c r="K1859" s="229" t="s">
        <x:v>434</x:v>
      </x:c>
    </x:row>
    <x:row r="1860" spans="1:11">
      <x:c r="A1860" s="1082" t="s">
        <x:v>10613</x:v>
      </x:c>
      <x:c r="B1860" s="1413">
        <x:v>100636</x:v>
      </x:c>
      <x:c r="C1860" s="951" t="s">
        <x:v>6314</x:v>
      </x:c>
      <x:c r="D1860" s="951" t="s">
        <x:v>7729</x:v>
      </x:c>
      <x:c r="E1860" s="951" t="s">
        <x:v>2935</x:v>
      </x:c>
      <x:c r="F1860" s="952" t="s">
        <x:v>8101</x:v>
      </x:c>
      <x:c r="G1860" s="1003" t="s">
        <x:v>7766</x:v>
      </x:c>
      <x:c r="H1860" s="1003" t="s">
        <x:v>7766</x:v>
      </x:c>
      <x:c r="I1860" s="1493" t="s">
        <x:v>7313</x:v>
      </x:c>
      <x:c r="J1860" s="184">
        <x:v>160</x:v>
      </x:c>
      <x:c r="K1860" s="229" t="s">
        <x:v>434</x:v>
      </x:c>
    </x:row>
    <x:row r="1861" spans="1:12">
      <x:c r="A1861" s="1464">
        <x:v>0.75763888888888886</x:v>
      </x:c>
      <x:c r="B1861" s="1274">
        <x:v>100637</x:v>
      </x:c>
      <x:c r="C1861" s="949" t="s">
        <x:v>6314</x:v>
      </x:c>
      <x:c r="D1861" s="949" t="s">
        <x:v>7729</x:v>
      </x:c>
      <x:c r="E1861" s="949" t="s">
        <x:v>4903</x:v>
      </x:c>
      <x:c r="F1861" s="950" t="s">
        <x:v>10664</x:v>
      </x:c>
      <x:c r="G1861" s="187" t="s">
        <x:v>7420</x:v>
      </x:c>
      <x:c r="H1861" s="187" t="s">
        <x:v>11192</x:v>
      </x:c>
      <x:c r="I1861" s="1493" t="s">
        <x:v>5014</x:v>
      </x:c>
      <x:c r="J1861" s="184">
        <x:v>333</x:v>
      </x:c>
      <x:c r="K1861" s="229" t="s">
        <x:v>434</x:v>
      </x:c>
      <x:c r="L1861" s="1490" t="s">
        <x:v>9596</x:v>
      </x:c>
    </x:row>
    <x:row r="1862" spans="1:11">
      <x:c r="A1862" s="1465">
        <x:v>0.88611111111111107</x:v>
      </x:c>
      <x:c r="B1862" s="1276">
        <x:v>100638</x:v>
      </x:c>
      <x:c r="C1862" s="953" t="s">
        <x:v>6314</x:v>
      </x:c>
      <x:c r="D1862" s="953" t="s">
        <x:v>7751</x:v>
      </x:c>
      <x:c r="E1862" s="953" t="s">
        <x:v>433</x:v>
      </x:c>
      <x:c r="F1862" s="954" t="s">
        <x:v>10596</x:v>
      </x:c>
      <x:c r="G1862" s="187" t="s">
        <x:v>7349</x:v>
      </x:c>
      <x:c r="H1862" s="187" t="s">
        <x:v>9269</x:v>
      </x:c>
      <x:c r="I1862" s="1493" t="s">
        <x:v>7313</x:v>
      </x:c>
      <x:c r="J1862" s="184">
        <x:v>160</x:v>
      </x:c>
      <x:c r="K1862" s="229" t="s">
        <x:v>434</x:v>
      </x:c>
    </x:row>
    <x:row r="1863" spans="1:11">
      <x:c r="A1863" s="1464">
        <x:v>0.93888888888888888</x:v>
      </x:c>
      <x:c r="B1863" s="1274">
        <x:v>100639</x:v>
      </x:c>
      <x:c r="C1863" s="949" t="s">
        <x:v>6314</x:v>
      </x:c>
      <x:c r="D1863" s="949" t="s">
        <x:v>7729</x:v>
      </x:c>
      <x:c r="E1863" s="949" t="s">
        <x:v>2935</x:v>
      </x:c>
      <x:c r="F1863" s="950" t="s">
        <x:v>10481</x:v>
      </x:c>
      <x:c r="G1863" s="187" t="s">
        <x:v>164</x:v>
      </x:c>
      <x:c r="H1863" s="187" t="s">
        <x:v>9273</x:v>
      </x:c>
      <x:c r="I1863" s="1493" t="s">
        <x:v>7313</x:v>
      </x:c>
      <x:c r="J1863" s="184">
        <x:v>220</x:v>
      </x:c>
      <x:c r="K1863" s="229" t="s">
        <x:v>434</x:v>
      </x:c>
    </x:row>
    <x:row r="1864" spans="1:11">
      <x:c r="A1864" s="1082" t="s">
        <x:v>714</x:v>
      </x:c>
      <x:c r="B1864" s="1276">
        <x:v>100640</x:v>
      </x:c>
      <x:c r="C1864" s="953" t="s">
        <x:v>6314</x:v>
      </x:c>
      <x:c r="D1864" s="953" t="s">
        <x:v>7751</x:v>
      </x:c>
      <x:c r="E1864" s="953" t="s">
        <x:v>2935</x:v>
      </x:c>
      <x:c r="F1864" s="954" t="s">
        <x:v>10591</x:v>
      </x:c>
      <x:c r="G1864" s="187" t="s">
        <x:v>7104</x:v>
      </x:c>
      <x:c r="H1864" s="187" t="s">
        <x:v>9528</x:v>
      </x:c>
      <x:c r="I1864" s="1493" t="s">
        <x:v>7313</x:v>
      </x:c>
      <x:c r="J1864" s="184">
        <x:v>81</x:v>
      </x:c>
      <x:c r="K1864" s="229" t="s">
        <x:v>434</x:v>
      </x:c>
    </x:row>
    <x:row r="1865" spans="1:11">
      <x:c r="A1865" s="1464">
        <x:v>0.72222222222222221</x:v>
      </x:c>
      <x:c r="B1865" s="1274">
        <x:v>100641</x:v>
      </x:c>
      <x:c r="C1865" s="949" t="s">
        <x:v>6314</x:v>
      </x:c>
      <x:c r="D1865" s="949" t="s">
        <x:v>7751</x:v>
      </x:c>
      <x:c r="E1865" s="949" t="s">
        <x:v>5987</x:v>
      </x:c>
      <x:c r="F1865" s="950" t="s">
        <x:v>12361</x:v>
      </x:c>
      <x:c r="G1865" s="1003" t="s">
        <x:v>7766</x:v>
      </x:c>
      <x:c r="H1865" s="1003" t="s">
        <x:v>7766</x:v>
      </x:c>
      <x:c r="I1865" s="1493" t="s">
        <x:v>7747</x:v>
      </x:c>
      <x:c r="J1865" s="184">
        <x:v>130</x:v>
      </x:c>
      <x:c r="K1865" s="229" t="s">
        <x:v>7724</x:v>
      </x:c>
    </x:row>
    <x:row r="1866" spans="1:11">
      <x:c r="A1866" s="1491">
        <x:v>0.81805555555555554</x:v>
      </x:c>
      <x:c r="B1866" s="1451">
        <x:v>100642</x:v>
      </x:c>
      <x:c r="C1866" s="1452" t="s">
        <x:v>6314</x:v>
      </x:c>
      <x:c r="D1866" s="1452" t="s">
        <x:v>7752</x:v>
      </x:c>
      <x:c r="E1866" s="1452" t="s">
        <x:v>4903</x:v>
      </x:c>
      <x:c r="F1866" s="1453" t="s">
        <x:v>12358</x:v>
      </x:c>
      <x:c r="G1866" s="187" t="s">
        <x:v>7731</x:v>
      </x:c>
      <x:c r="H1866" s="187" t="s">
        <x:v>9582</x:v>
      </x:c>
      <x:c r="I1866" s="1493" t="s">
        <x:v>7747</x:v>
      </x:c>
      <x:c r="J1866" s="184">
        <x:v>135</x:v>
      </x:c>
      <x:c r="K1866" s="229" t="s">
        <x:v>434</x:v>
      </x:c>
    </x:row>
    <x:row r="1867" spans="1:11">
      <x:c r="A1867" s="1082" t="s">
        <x:v>11836</x:v>
      </x:c>
      <x:c r="B1867" s="1315">
        <x:v>100643</x:v>
      </x:c>
      <x:c r="C1867" s="1278" t="s">
        <x:v>6314</x:v>
      </x:c>
      <x:c r="D1867" s="1278" t="s">
        <x:v>7729</x:v>
      </x:c>
      <x:c r="E1867" s="1278" t="s">
        <x:v>5033</x:v>
      </x:c>
      <x:c r="F1867" s="1316" t="s">
        <x:v>394</x:v>
      </x:c>
      <x:c r="G1867" s="187" t="s">
        <x:v>7481</x:v>
      </x:c>
      <x:c r="H1867" s="187" t="s">
        <x:v>9291</x:v>
      </x:c>
      <x:c r="I1867" s="1493" t="s">
        <x:v>7747</x:v>
      </x:c>
      <x:c r="J1867" s="184">
        <x:v>380</x:v>
      </x:c>
      <x:c r="K1867" s="229" t="s">
        <x:v>434</x:v>
      </x:c>
    </x:row>
    <x:row r="1868" spans="1:11">
      <x:c r="A1868" s="1465">
        <x:v>0.6333333333333333</x:v>
      </x:c>
      <x:c r="B1868" s="1276">
        <x:v>100644</x:v>
      </x:c>
      <x:c r="C1868" s="953" t="s">
        <x:v>6314</x:v>
      </x:c>
      <x:c r="D1868" s="953" t="s">
        <x:v>7729</x:v>
      </x:c>
      <x:c r="E1868" s="953" t="s">
        <x:v>2935</x:v>
      </x:c>
      <x:c r="F1868" s="954" t="s">
        <x:v>1381</x:v>
      </x:c>
      <x:c r="G1868" s="187" t="s">
        <x:v>2650</x:v>
      </x:c>
      <x:c r="H1868" s="187" t="s">
        <x:v>11189</x:v>
      </x:c>
      <x:c r="I1868" s="1493" t="s">
        <x:v>7747</x:v>
      </x:c>
      <x:c r="J1868" s="184">
        <x:v>150</x:v>
      </x:c>
      <x:c r="K1868" s="229" t="s">
        <x:v>7724</x:v>
      </x:c>
    </x:row>
    <x:row r="1869" spans="1:11">
      <x:c r="A1869" s="1464">
        <x:v>0.64861111111111114</x:v>
      </x:c>
      <x:c r="B1869" s="1274">
        <x:v>100645</x:v>
      </x:c>
      <x:c r="C1869" s="949" t="s">
        <x:v>5507</x:v>
      </x:c>
      <x:c r="D1869" s="949" t="s">
        <x:v>7729</x:v>
      </x:c>
      <x:c r="E1869" s="949" t="s">
        <x:v>4903</x:v>
      </x:c>
      <x:c r="F1869" s="950" t="s">
        <x:v>10489</x:v>
      </x:c>
      <x:c r="G1869" s="1003" t="s">
        <x:v>7766</x:v>
      </x:c>
      <x:c r="H1869" s="1003" t="s">
        <x:v>7766</x:v>
      </x:c>
      <x:c r="I1869" s="1493" t="s">
        <x:v>7747</x:v>
      </x:c>
      <x:c r="J1869" s="184">
        <x:v>162</x:v>
      </x:c>
      <x:c r="K1869" s="229" t="s">
        <x:v>434</x:v>
      </x:c>
    </x:row>
    <x:row r="1870" spans="1:11">
      <x:c r="A1870" s="1464">
        <x:v>0.74513888888888891</x:v>
      </x:c>
      <x:c r="B1870" s="1276">
        <x:v>646</x:v>
      </x:c>
      <x:c r="C1870" s="953" t="s">
        <x:v>5507</x:v>
      </x:c>
      <x:c r="D1870" s="953" t="s">
        <x:v>7729</x:v>
      </x:c>
      <x:c r="E1870" s="953" t="s">
        <x:v>4903</x:v>
      </x:c>
      <x:c r="F1870" s="954" t="s">
        <x:v>9587</x:v>
      </x:c>
      <x:c r="G1870" s="187" t="s">
        <x:v>2916</x:v>
      </x:c>
      <x:c r="H1870" s="187" t="s">
        <x:v>9251</x:v>
      </x:c>
      <x:c r="I1870" s="1493" t="s">
        <x:v>5014</x:v>
      </x:c>
      <x:c r="J1870" s="184">
        <x:v>165</x:v>
      </x:c>
      <x:c r="K1870" s="229" t="s">
        <x:v>434</x:v>
      </x:c>
    </x:row>
    <x:row r="1871" spans="1:11">
      <x:c r="A1871" s="1465">
        <x:v>0.77361111111111114</x:v>
      </x:c>
      <x:c r="B1871" s="1274">
        <x:v>100647</x:v>
      </x:c>
      <x:c r="C1871" s="949" t="s">
        <x:v>6314</x:v>
      </x:c>
      <x:c r="D1871" s="949" t="s">
        <x:v>7752</x:v>
      </x:c>
      <x:c r="E1871" s="949" t="s">
        <x:v>5987</x:v>
      </x:c>
      <x:c r="F1871" s="950" t="s">
        <x:v>9926</x:v>
      </x:c>
      <x:c r="G1871" s="1003" t="s">
        <x:v>7766</x:v>
      </x:c>
      <x:c r="H1871" s="1003" t="s">
        <x:v>7766</x:v>
      </x:c>
      <x:c r="I1871" s="1493" t="s">
        <x:v>7747</x:v>
      </x:c>
      <x:c r="J1871" s="184">
        <x:v>160</x:v>
      </x:c>
      <x:c r="K1871" s="229" t="s">
        <x:v>7724</x:v>
      </x:c>
    </x:row>
    <x:row r="1872" spans="1:11">
      <x:c r="A1872" s="1464">
        <x:v>0.83194444444444449</x:v>
      </x:c>
      <x:c r="B1872" s="1276">
        <x:v>100648</x:v>
      </x:c>
      <x:c r="C1872" s="953" t="s">
        <x:v>6314</x:v>
      </x:c>
      <x:c r="D1872" s="953" t="s">
        <x:v>7752</x:v>
      </x:c>
      <x:c r="E1872" s="953" t="s">
        <x:v>4903</x:v>
      </x:c>
      <x:c r="F1872" s="954" t="s">
        <x:v>933</x:v>
      </x:c>
      <x:c r="G1872" s="187" t="s">
        <x:v>158</x:v>
      </x:c>
      <x:c r="H1872" s="187" t="s">
        <x:v>11223</x:v>
      </x:c>
      <x:c r="I1872" s="1493" t="s">
        <x:v>7747</x:v>
      </x:c>
      <x:c r="J1872" s="184">
        <x:v>150</x:v>
      </x:c>
      <x:c r="K1872" s="229" t="s">
        <x:v>434</x:v>
      </x:c>
    </x:row>
    <x:row r="1873" spans="1:11">
      <x:c r="A1873" s="1465">
        <x:v>0.88194444444444442</x:v>
      </x:c>
      <x:c r="B1873" s="1274">
        <x:v>100649</x:v>
      </x:c>
      <x:c r="C1873" s="949" t="s">
        <x:v>6314</x:v>
      </x:c>
      <x:c r="D1873" s="949" t="s">
        <x:v>7751</x:v>
      </x:c>
      <x:c r="E1873" s="949" t="s">
        <x:v>4903</x:v>
      </x:c>
      <x:c r="F1873" s="950" t="s">
        <x:v>10671</x:v>
      </x:c>
      <x:c r="G1873" s="187" t="s">
        <x:v>7978</x:v>
      </x:c>
      <x:c r="H1873" s="187" t="s">
        <x:v>9252</x:v>
      </x:c>
      <x:c r="I1873" s="1493" t="s">
        <x:v>7747</x:v>
      </x:c>
      <x:c r="J1873" s="184">
        <x:v>162</x:v>
      </x:c>
      <x:c r="K1873" s="229" t="s">
        <x:v>434</x:v>
      </x:c>
    </x:row>
    <x:row r="1874" spans="1:11">
      <x:c r="A1874" s="1464">
        <x:v>0.89097222222222228</x:v>
      </x:c>
      <x:c r="B1874" s="1276">
        <x:v>100650</x:v>
      </x:c>
      <x:c r="C1874" s="953" t="s">
        <x:v>6314</x:v>
      </x:c>
      <x:c r="D1874" s="953" t="s">
        <x:v>7752</x:v>
      </x:c>
      <x:c r="E1874" s="953" t="s">
        <x:v>2935</x:v>
      </x:c>
      <x:c r="F1874" s="954" t="s">
        <x:v>10702</x:v>
      </x:c>
      <x:c r="G1874" s="187" t="s">
        <x:v>311</x:v>
      </x:c>
      <x:c r="H1874" s="187" t="s">
        <x:v>9879</x:v>
      </x:c>
      <x:c r="I1874" s="1493" t="s">
        <x:v>7747</x:v>
      </x:c>
      <x:c r="J1874" s="184">
        <x:v>468</x:v>
      </x:c>
      <x:c r="K1874" s="229" t="s">
        <x:v>434</x:v>
      </x:c>
    </x:row>
    <x:row r="1875" spans="1:11">
      <x:c r="A1875" s="1082" t="s">
        <x:v>11823</x:v>
      </x:c>
      <x:c r="B1875" s="1274">
        <x:v>100651</x:v>
      </x:c>
      <x:c r="C1875" s="949" t="s">
        <x:v>5507</x:v>
      </x:c>
      <x:c r="D1875" s="949" t="s">
        <x:v>7703</x:v>
      </x:c>
      <x:c r="E1875" s="949" t="s">
        <x:v>4903</x:v>
      </x:c>
      <x:c r="F1875" s="950" t="s">
        <x:v>10590</x:v>
      </x:c>
      <x:c r="G1875" s="1003" t="s">
        <x:v>7766</x:v>
      </x:c>
      <x:c r="H1875" s="1003" t="s">
        <x:v>7766</x:v>
      </x:c>
      <x:c r="I1875" s="1493" t="s">
        <x:v>7313</x:v>
      </x:c>
      <x:c r="J1875" s="184">
        <x:v>30</x:v>
      </x:c>
      <x:c r="K1875" s="229" t="s">
        <x:v>434</x:v>
      </x:c>
    </x:row>
    <x:row r="1876" spans="1:11">
      <x:c r="A1876" s="1465">
        <x:v>0.49236111111111114</x:v>
      </x:c>
      <x:c r="B1876" s="1276">
        <x:v>100652</x:v>
      </x:c>
      <x:c r="C1876" s="953" t="s">
        <x:v>6314</x:v>
      </x:c>
      <x:c r="D1876" s="953" t="s">
        <x:v>7752</x:v>
      </x:c>
      <x:c r="E1876" s="953" t="s">
        <x:v>2935</x:v>
      </x:c>
      <x:c r="F1876" s="954" t="s">
        <x:v>11314</x:v>
      </x:c>
      <x:c r="G1876" s="1003" t="s">
        <x:v>7766</x:v>
      </x:c>
      <x:c r="H1876" s="1003" t="s">
        <x:v>7766</x:v>
      </x:c>
      <x:c r="I1876" s="1493" t="s">
        <x:v>7313</x:v>
      </x:c>
      <x:c r="J1876" s="184">
        <x:v>290</x:v>
      </x:c>
      <x:c r="K1876" s="229" t="s">
        <x:v>434</x:v>
      </x:c>
    </x:row>
    <x:row r="1877" spans="1:11">
      <x:c r="A1877" s="1464">
        <x:v>0.51458333333333328</x:v>
      </x:c>
      <x:c r="B1877" s="1274">
        <x:v>100653</x:v>
      </x:c>
      <x:c r="C1877" s="949" t="s">
        <x:v>6314</x:v>
      </x:c>
      <x:c r="D1877" s="949" t="s">
        <x:v>7751</x:v>
      </x:c>
      <x:c r="E1877" s="949" t="s">
        <x:v>4903</x:v>
      </x:c>
      <x:c r="F1877" s="950" t="s">
        <x:v>9341</x:v>
      </x:c>
      <x:c r="G1877" s="187" t="s">
        <x:v>9264</x:v>
      </x:c>
      <x:c r="H1877" s="187" t="s">
        <x:v>11213</x:v>
      </x:c>
      <x:c r="I1877" s="1493" t="s">
        <x:v>7313</x:v>
      </x:c>
      <x:c r="J1877" s="184">
        <x:v>115</x:v>
      </x:c>
      <x:c r="K1877" s="229" t="s">
        <x:v>434</x:v>
      </x:c>
    </x:row>
    <x:row r="1878" spans="1:11">
      <x:c r="A1878" s="1465">
        <x:v>0.67222222222222228</x:v>
      </x:c>
      <x:c r="B1878" s="1276">
        <x:v>100654</x:v>
      </x:c>
      <x:c r="C1878" s="1474"/>
      <x:c r="D1878" s="953" t="s">
        <x:v>7752</x:v>
      </x:c>
      <x:c r="E1878" s="953" t="s">
        <x:v>2935</x:v>
      </x:c>
      <x:c r="F1878" s="954" t="s">
        <x:v>7874</x:v>
      </x:c>
      <x:c r="G1878" s="187" t="s">
        <x:v>2943</x:v>
      </x:c>
      <x:c r="H1878" s="187" t="s">
        <x:v>10812</x:v>
      </x:c>
      <x:c r="I1878" s="1493" t="s">
        <x:v>5014</x:v>
      </x:c>
      <x:c r="J1878" s="184">
        <x:v>288</x:v>
      </x:c>
      <x:c r="K1878" s="229" t="s">
        <x:v>434</x:v>
      </x:c>
    </x:row>
    <x:row r="1879" spans="1:11">
      <x:c r="A1879" s="1464">
        <x:v>0.82777777777777772</x:v>
      </x:c>
      <x:c r="B1879" s="1274">
        <x:v>100655</x:v>
      </x:c>
      <x:c r="C1879" s="949" t="s">
        <x:v>6314</x:v>
      </x:c>
      <x:c r="D1879" s="949" t="s">
        <x:v>7751</x:v>
      </x:c>
      <x:c r="E1879" s="949" t="s">
        <x:v>5987</x:v>
      </x:c>
      <x:c r="F1879" s="950" t="s">
        <x:v>960</x:v>
      </x:c>
      <x:c r="G1879" s="187" t="s">
        <x:v>6966</x:v>
      </x:c>
      <x:c r="H1879" s="187" t="s">
        <x:v>9260</x:v>
      </x:c>
      <x:c r="I1879" s="1493" t="s">
        <x:v>7747</x:v>
      </x:c>
      <x:c r="J1879" s="184">
        <x:v>180</x:v>
      </x:c>
      <x:c r="K1879" s="229" t="s">
        <x:v>7724</x:v>
      </x:c>
    </x:row>
    <x:row r="1880" spans="1:11">
      <x:c r="A1880" s="1465">
        <x:v>0.82916666666666672</x:v>
      </x:c>
      <x:c r="B1880" s="1276">
        <x:v>100656</x:v>
      </x:c>
      <x:c r="C1880" s="953" t="s">
        <x:v>6314</x:v>
      </x:c>
      <x:c r="D1880" s="953" t="s">
        <x:v>7752</x:v>
      </x:c>
      <x:c r="E1880" s="953" t="s">
        <x:v>5987</x:v>
      </x:c>
      <x:c r="F1880" s="954" t="s">
        <x:v>12408</x:v>
      </x:c>
      <x:c r="G1880" s="187" t="s">
        <x:v>6966</x:v>
      </x:c>
      <x:c r="H1880" s="187" t="s">
        <x:v>9260</x:v>
      </x:c>
      <x:c r="I1880" s="1493" t="s">
        <x:v>7747</x:v>
      </x:c>
      <x:c r="J1880" s="184">
        <x:v>150</x:v>
      </x:c>
      <x:c r="K1880" s="229" t="s">
        <x:v>7724</x:v>
      </x:c>
    </x:row>
    <x:row r="1881" spans="1:11">
      <x:c r="A1881" s="1464">
        <x:v>0.87847222222222221</x:v>
      </x:c>
      <x:c r="B1881" s="1274">
        <x:v>100657</x:v>
      </x:c>
      <x:c r="C1881" s="949" t="s">
        <x:v>5507</x:v>
      </x:c>
      <x:c r="D1881" s="949" t="s">
        <x:v>7729</x:v>
      </x:c>
      <x:c r="E1881" s="949" t="s">
        <x:v>4903</x:v>
      </x:c>
      <x:c r="F1881" s="950" t="s">
        <x:v>954</x:v>
      </x:c>
      <x:c r="G1881" s="187" t="s">
        <x:v>174</x:v>
      </x:c>
      <x:c r="H1881" s="187" t="s">
        <x:v>9424</x:v>
      </x:c>
      <x:c r="I1881" s="1493" t="s">
        <x:v>7747</x:v>
      </x:c>
      <x:c r="J1881" s="184">
        <x:v>270</x:v>
      </x:c>
      <x:c r="K1881" s="229" t="s">
        <x:v>434</x:v>
      </x:c>
    </x:row>
    <x:row r="1882" spans="1:11">
      <x:c r="A1882" s="1082" t="s">
        <x:v>10408</x:v>
      </x:c>
      <x:c r="B1882" s="1276">
        <x:v>100658</x:v>
      </x:c>
      <x:c r="C1882" s="953" t="s">
        <x:v>6314</x:v>
      </x:c>
      <x:c r="D1882" s="953" t="s">
        <x:v>7751</x:v>
      </x:c>
      <x:c r="E1882" s="953" t="s">
        <x:v>2935</x:v>
      </x:c>
      <x:c r="F1882" s="954" t="s">
        <x:v>2946</x:v>
      </x:c>
      <x:c r="G1882" s="187" t="s">
        <x:v>7382</x:v>
      </x:c>
      <x:c r="H1882" s="187" t="s">
        <x:v>9265</x:v>
      </x:c>
      <x:c r="I1882" s="1493" t="s">
        <x:v>7313</x:v>
      </x:c>
      <x:c r="J1882" s="184">
        <x:v>171</x:v>
      </x:c>
      <x:c r="K1882" s="229" t="s">
        <x:v>434</x:v>
      </x:c>
    </x:row>
    <x:row r="1883" spans="1:11">
      <x:c r="A1883" s="1464">
        <x:v>0.65138888888888891</x:v>
      </x:c>
      <x:c r="B1883" s="1274">
        <x:v>100659</x:v>
      </x:c>
      <x:c r="C1883" s="949" t="s">
        <x:v>6314</x:v>
      </x:c>
      <x:c r="D1883" s="949" t="s">
        <x:v>7752</x:v>
      </x:c>
      <x:c r="E1883" s="949" t="s">
        <x:v>2935</x:v>
      </x:c>
      <x:c r="F1883" s="950" t="s">
        <x:v>10498</x:v>
      </x:c>
      <x:c r="G1883" s="187" t="s">
        <x:v>7482</x:v>
      </x:c>
      <x:c r="H1883" s="187" t="s">
        <x:v>9294</x:v>
      </x:c>
      <x:c r="I1883" s="1493" t="s">
        <x:v>7747</x:v>
      </x:c>
      <x:c r="J1883" s="184">
        <x:v>130</x:v>
      </x:c>
      <x:c r="K1883" s="229" t="s">
        <x:v>7724</x:v>
      </x:c>
    </x:row>
    <x:row r="1884" spans="1:11">
      <x:c r="A1884" s="1465">
        <x:v>0.67291666666666672</x:v>
      </x:c>
      <x:c r="B1884" s="1276">
        <x:v>100660</x:v>
      </x:c>
      <x:c r="C1884" s="953" t="s">
        <x:v>6314</x:v>
      </x:c>
      <x:c r="D1884" s="953" t="s">
        <x:v>7729</x:v>
      </x:c>
      <x:c r="E1884" s="953" t="s">
        <x:v>4903</x:v>
      </x:c>
      <x:c r="F1884" s="954" t="s">
        <x:v>939</x:v>
      </x:c>
      <x:c r="G1884" s="187" t="s">
        <x:v>9297</x:v>
      </x:c>
      <x:c r="H1884" s="187" t="s">
        <x:v>9257</x:v>
      </x:c>
      <x:c r="I1884" s="1493" t="s">
        <x:v>7747</x:v>
      </x:c>
      <x:c r="J1884" s="184">
        <x:v>170</x:v>
      </x:c>
      <x:c r="K1884" s="229" t="s">
        <x:v>434</x:v>
      </x:c>
    </x:row>
    <x:row r="1885" spans="1:11">
      <x:c r="A1885" s="1464">
        <x:v>0.68958333333333333</x:v>
      </x:c>
      <x:c r="B1885" s="1274">
        <x:v>100661</x:v>
      </x:c>
      <x:c r="C1885" s="949" t="s">
        <x:v>6314</x:v>
      </x:c>
      <x:c r="D1885" s="949" t="s">
        <x:v>7729</x:v>
      </x:c>
      <x:c r="E1885" s="949" t="s">
        <x:v>433</x:v>
      </x:c>
      <x:c r="F1885" s="950" t="s">
        <x:v>9942</x:v>
      </x:c>
      <x:c r="G1885" s="187" t="s">
        <x:v>146</x:v>
      </x:c>
      <x:c r="H1885" s="187" t="s">
        <x:v>9213</x:v>
      </x:c>
      <x:c r="I1885" s="1493" t="s">
        <x:v>7747</x:v>
      </x:c>
      <x:c r="J1885" s="184">
        <x:v>252</x:v>
      </x:c>
      <x:c r="K1885" s="229" t="s">
        <x:v>434</x:v>
      </x:c>
    </x:row>
    <x:row r="1886" spans="1:11">
      <x:c r="A1886" s="1465">
        <x:v>0.79791666666666672</x:v>
      </x:c>
      <x:c r="B1886" s="1276">
        <x:v>100662</x:v>
      </x:c>
      <x:c r="C1886" s="953" t="s">
        <x:v>6314</x:v>
      </x:c>
      <x:c r="D1886" s="953" t="s">
        <x:v>7729</x:v>
      </x:c>
      <x:c r="E1886" s="953" t="s">
        <x:v>2935</x:v>
      </x:c>
      <x:c r="F1886" s="954" t="s">
        <x:v>10455</x:v>
      </x:c>
      <x:c r="G1886" s="1003" t="s">
        <x:v>7766</x:v>
      </x:c>
      <x:c r="H1886" s="1003" t="s">
        <x:v>7766</x:v>
      </x:c>
      <x:c r="I1886" s="1493" t="s">
        <x:v>7313</x:v>
      </x:c>
      <x:c r="J1886" s="184">
        <x:v>180</x:v>
      </x:c>
      <x:c r="K1886" s="229" t="s">
        <x:v>7724</x:v>
      </x:c>
    </x:row>
    <x:row r="1887" spans="1:11">
      <x:c r="A1887" s="1464">
        <x:v>0.8354166666666667</x:v>
      </x:c>
      <x:c r="B1887" s="1274">
        <x:v>100663</x:v>
      </x:c>
      <x:c r="C1887" s="949" t="s">
        <x:v>6314</x:v>
      </x:c>
      <x:c r="D1887" s="949" t="s">
        <x:v>7752</x:v>
      </x:c>
      <x:c r="E1887" s="949" t="s">
        <x:v>2935</x:v>
      </x:c>
      <x:c r="F1887" s="950" t="s">
        <x:v>2503</x:v>
      </x:c>
      <x:c r="G1887" s="187" t="s">
        <x:v>101</x:v>
      </x:c>
      <x:c r="H1887" s="187" t="s">
        <x:v>9277</x:v>
      </x:c>
      <x:c r="I1887" s="1493" t="s">
        <x:v>7747</x:v>
      </x:c>
      <x:c r="J1887" s="184">
        <x:v>135</x:v>
      </x:c>
      <x:c r="K1887" s="229" t="s">
        <x:v>434</x:v>
      </x:c>
    </x:row>
    <x:row r="1888" spans="1:11">
      <x:c r="A1888" s="1465">
        <x:v>0.87986111111111109</x:v>
      </x:c>
      <x:c r="B1888" s="1276">
        <x:v>100664</x:v>
      </x:c>
      <x:c r="C1888" s="953" t="s">
        <x:v>6314</x:v>
      </x:c>
      <x:c r="D1888" s="953" t="s">
        <x:v>7729</x:v>
      </x:c>
      <x:c r="E1888" s="953" t="s">
        <x:v>4903</x:v>
      </x:c>
      <x:c r="F1888" s="954" t="s">
        <x:v>12371</x:v>
      </x:c>
      <x:c r="G1888" s="1003" t="s">
        <x:v>7766</x:v>
      </x:c>
      <x:c r="H1888" s="1003" t="s">
        <x:v>7766</x:v>
      </x:c>
      <x:c r="I1888" s="1493" t="s">
        <x:v>7747</x:v>
      </x:c>
      <x:c r="J1888" s="184">
        <x:v>150</x:v>
      </x:c>
      <x:c r="K1888" s="229" t="s">
        <x:v>434</x:v>
      </x:c>
    </x:row>
    <x:row r="1889" spans="1:11">
      <x:c r="A1889" s="1464">
        <x:v>0.97152777777777777</x:v>
      </x:c>
      <x:c r="B1889" s="1274">
        <x:v>100665</x:v>
      </x:c>
      <x:c r="C1889" s="949" t="s">
        <x:v>6314</x:v>
      </x:c>
      <x:c r="D1889" s="949" t="s">
        <x:v>7751</x:v>
      </x:c>
      <x:c r="E1889" s="949" t="s">
        <x:v>5033</x:v>
      </x:c>
      <x:c r="F1889" s="950" t="s">
        <x:v>12388</x:v>
      </x:c>
      <x:c r="G1889" s="187" t="s">
        <x:v>129</x:v>
      </x:c>
      <x:c r="H1889" s="187" t="s">
        <x:v>10801</x:v>
      </x:c>
      <x:c r="I1889" s="1493" t="s">
        <x:v>7747</x:v>
      </x:c>
      <x:c r="J1889" s="184">
        <x:v>190</x:v>
      </x:c>
      <x:c r="K1889" s="229" t="s">
        <x:v>7724</x:v>
      </x:c>
    </x:row>
    <x:row r="1890" spans="1:11">
      <x:c r="A1890" s="1082" t="s">
        <x:v>10437</x:v>
      </x:c>
      <x:c r="B1890" s="1276">
        <x:v>100666</x:v>
      </x:c>
      <x:c r="C1890" s="953" t="s">
        <x:v>6314</x:v>
      </x:c>
      <x:c r="D1890" s="953" t="s">
        <x:v>7751</x:v>
      </x:c>
      <x:c r="E1890" s="953" t="s">
        <x:v>5987</x:v>
      </x:c>
      <x:c r="F1890" s="954" t="s">
        <x:v>11475</x:v>
      </x:c>
      <x:c r="G1890" s="187" t="s">
        <x:v>66</x:v>
      </x:c>
      <x:c r="H1890" s="187" t="s">
        <x:v>10799</x:v>
      </x:c>
      <x:c r="I1890" s="1493" t="s">
        <x:v>7313</x:v>
      </x:c>
      <x:c r="J1890" s="184">
        <x:v>135</x:v>
      </x:c>
      <x:c r="K1890" s="229" t="s">
        <x:v>434</x:v>
      </x:c>
    </x:row>
    <x:row r="1891" spans="1:11">
      <x:c r="A1891" s="1464">
        <x:v>0.65138888888888891</x:v>
      </x:c>
      <x:c r="B1891" s="1274">
        <x:v>100667</x:v>
      </x:c>
      <x:c r="C1891" s="949" t="s">
        <x:v>6314</x:v>
      </x:c>
      <x:c r="D1891" s="949" t="s">
        <x:v>7729</x:v>
      </x:c>
      <x:c r="E1891" s="949" t="s">
        <x:v>4903</x:v>
      </x:c>
      <x:c r="F1891" s="950" t="s">
        <x:v>10508</x:v>
      </x:c>
      <x:c r="G1891" s="1003" t="s">
        <x:v>7766</x:v>
      </x:c>
      <x:c r="H1891" s="1003" t="s">
        <x:v>7766</x:v>
      </x:c>
      <x:c r="I1891" s="1493" t="s">
        <x:v>7747</x:v>
      </x:c>
      <x:c r="J1891" s="184">
        <x:v>35</x:v>
      </x:c>
      <x:c r="K1891" s="229" t="s">
        <x:v>434</x:v>
      </x:c>
    </x:row>
    <x:row r="1892" spans="1:11">
      <x:c r="A1892" s="1465">
        <x:v>0.79583333333333328</x:v>
      </x:c>
      <x:c r="B1892" s="1276">
        <x:v>100668</x:v>
      </x:c>
      <x:c r="C1892" s="953" t="s">
        <x:v>6314</x:v>
      </x:c>
      <x:c r="D1892" s="953" t="s">
        <x:v>7703</x:v>
      </x:c>
      <x:c r="E1892" s="953" t="s">
        <x:v>2935</x:v>
      </x:c>
      <x:c r="F1892" s="954" t="s">
        <x:v>12346</x:v>
      </x:c>
      <x:c r="G1892" s="187" t="s">
        <x:v>290</x:v>
      </x:c>
      <x:c r="H1892" s="187" t="s">
        <x:v>9256</x:v>
      </x:c>
      <x:c r="I1892" s="1493" t="s">
        <x:v>7313</x:v>
      </x:c>
      <x:c r="J1892" s="184">
        <x:v>160</x:v>
      </x:c>
      <x:c r="K1892" s="229" t="s">
        <x:v>434</x:v>
      </x:c>
    </x:row>
    <x:row r="1893" spans="1:11">
      <x:c r="A1893" s="1464">
        <x:v>0.98402777777777772</x:v>
      </x:c>
      <x:c r="B1893" s="1274">
        <x:v>100669</x:v>
      </x:c>
      <x:c r="C1893" s="949" t="s">
        <x:v>6314</x:v>
      </x:c>
      <x:c r="D1893" s="949" t="s">
        <x:v>7752</x:v>
      </x:c>
      <x:c r="E1893" s="949" t="s">
        <x:v>4903</x:v>
      </x:c>
      <x:c r="F1893" s="950" t="s">
        <x:v>1598</x:v>
      </x:c>
      <x:c r="G1893" s="187" t="s">
        <x:v>145</x:v>
      </x:c>
      <x:c r="H1893" s="187" t="s">
        <x:v>9191</x:v>
      </x:c>
      <x:c r="I1893" s="1493" t="s">
        <x:v>7747</x:v>
      </x:c>
      <x:c r="J1893" s="184">
        <x:v>140</x:v>
      </x:c>
      <x:c r="K1893" s="229" t="s">
        <x:v>7724</x:v>
      </x:c>
    </x:row>
    <x:row r="1894" spans="1:11">
      <x:c r="A1894" s="1082" t="s">
        <x:v>12087</x:v>
      </x:c>
      <x:c r="B1894" s="1276">
        <x:v>100670</x:v>
      </x:c>
      <x:c r="C1894" s="953" t="s">
        <x:v>6314</x:v>
      </x:c>
      <x:c r="D1894" s="953" t="s">
        <x:v>7729</x:v>
      </x:c>
      <x:c r="E1894" s="953" t="s">
        <x:v>2935</x:v>
      </x:c>
      <x:c r="F1894" s="954" t="s">
        <x:v>12124</x:v>
      </x:c>
      <x:c r="G1894" s="1003" t="s">
        <x:v>7766</x:v>
      </x:c>
      <x:c r="H1894" s="1003" t="s">
        <x:v>7766</x:v>
      </x:c>
      <x:c r="I1894" s="1493" t="s">
        <x:v>7313</x:v>
      </x:c>
      <x:c r="J1894" s="184">
        <x:v>333</x:v>
      </x:c>
      <x:c r="K1894" s="229" t="s">
        <x:v>434</x:v>
      </x:c>
    </x:row>
    <x:row r="1895" spans="1:11">
      <x:c r="A1895" s="1464">
        <x:v>0.55902777777777779</x:v>
      </x:c>
      <x:c r="B1895" s="1274">
        <x:v>100671</x:v>
      </x:c>
      <x:c r="C1895" s="949" t="s">
        <x:v>6314</x:v>
      </x:c>
      <x:c r="D1895" s="949" t="s">
        <x:v>7729</x:v>
      </x:c>
      <x:c r="E1895" s="949" t="s">
        <x:v>2935</x:v>
      </x:c>
      <x:c r="F1895" s="950" t="s">
        <x:v>10453</x:v>
      </x:c>
      <x:c r="G1895" s="187" t="s">
        <x:v>3168</x:v>
      </x:c>
      <x:c r="H1895" s="187" t="s">
        <x:v>9274</x:v>
      </x:c>
      <x:c r="I1895" s="1493" t="s">
        <x:v>7313</x:v>
      </x:c>
      <x:c r="J1895" s="184">
        <x:v>135</x:v>
      </x:c>
      <x:c r="K1895" s="229" t="s">
        <x:v>434</x:v>
      </x:c>
    </x:row>
    <x:row r="1896" spans="1:11">
      <x:c r="A1896" s="1465">
        <x:v>0.62916666666666665</x:v>
      </x:c>
      <x:c r="B1896" s="1276">
        <x:v>100672</x:v>
      </x:c>
      <x:c r="C1896" s="953" t="s">
        <x:v>6314</x:v>
      </x:c>
      <x:c r="D1896" s="953" t="s">
        <x:v>7751</x:v>
      </x:c>
      <x:c r="E1896" s="953" t="s">
        <x:v>433</x:v>
      </x:c>
      <x:c r="F1896" s="954" t="s">
        <x:v>11577</x:v>
      </x:c>
      <x:c r="G1896" s="187" t="s">
        <x:v>10139</x:v>
      </x:c>
      <x:c r="H1896" s="187" t="s">
        <x:v>9853</x:v>
      </x:c>
      <x:c r="I1896" s="1493" t="s">
        <x:v>7747</x:v>
      </x:c>
      <x:c r="J1896" s="184">
        <x:v>408</x:v>
      </x:c>
      <x:c r="K1896" s="229" t="s">
        <x:v>434</x:v>
      </x:c>
    </x:row>
    <x:row r="1897" spans="1:11">
      <x:c r="A1897" s="1464">
        <x:v>0.70694444444444449</x:v>
      </x:c>
      <x:c r="B1897" s="1274">
        <x:v>100673</x:v>
      </x:c>
      <x:c r="C1897" s="949" t="s">
        <x:v>6314</x:v>
      </x:c>
      <x:c r="D1897" s="949" t="s">
        <x:v>7729</x:v>
      </x:c>
      <x:c r="E1897" s="949" t="s">
        <x:v>433</x:v>
      </x:c>
      <x:c r="F1897" s="950" t="s">
        <x:v>1057</x:v>
      </x:c>
      <x:c r="G1897" s="1003" t="s">
        <x:v>7766</x:v>
      </x:c>
      <x:c r="H1897" s="1003" t="s">
        <x:v>7766</x:v>
      </x:c>
      <x:c r="I1897" s="1493" t="s">
        <x:v>7313</x:v>
      </x:c>
      <x:c r="J1897" s="184">
        <x:v>90</x:v>
      </x:c>
      <x:c r="K1897" s="229" t="s">
        <x:v>434</x:v>
      </x:c>
    </x:row>
    <x:row r="1898" spans="1:11">
      <x:c r="A1898" s="1465">
        <x:v>0.70902777777777781</x:v>
      </x:c>
      <x:c r="B1898" s="1276">
        <x:v>100674</x:v>
      </x:c>
      <x:c r="C1898" s="953" t="s">
        <x:v>6314</x:v>
      </x:c>
      <x:c r="D1898" s="953" t="s">
        <x:v>7729</x:v>
      </x:c>
      <x:c r="E1898" s="953" t="s">
        <x:v>433</x:v>
      </x:c>
      <x:c r="F1898" s="954" t="s">
        <x:v>9919</x:v>
      </x:c>
      <x:c r="G1898" s="187" t="s">
        <x:v>209</x:v>
      </x:c>
      <x:c r="H1898" s="187" t="s">
        <x:v>9479</x:v>
      </x:c>
      <x:c r="I1898" s="1493" t="s">
        <x:v>7747</x:v>
      </x:c>
      <x:c r="J1898" s="184">
        <x:v>100</x:v>
      </x:c>
      <x:c r="K1898" s="229" t="s">
        <x:v>7724</x:v>
      </x:c>
    </x:row>
    <x:row r="1899" spans="1:11">
      <x:c r="A1899" s="1464">
        <x:v>0.71736111111111112</x:v>
      </x:c>
      <x:c r="B1899" s="1274">
        <x:v>100675</x:v>
      </x:c>
      <x:c r="C1899" s="949" t="s">
        <x:v>6314</x:v>
      </x:c>
      <x:c r="D1899" s="949" t="s">
        <x:v>7729</x:v>
      </x:c>
      <x:c r="E1899" s="949" t="s">
        <x:v>5987</x:v>
      </x:c>
      <x:c r="F1899" s="950" t="s">
        <x:v>11479</x:v>
      </x:c>
      <x:c r="G1899" s="1003" t="s">
        <x:v>7766</x:v>
      </x:c>
      <x:c r="H1899" s="1003" t="s">
        <x:v>7766</x:v>
      </x:c>
      <x:c r="I1899" s="1493" t="s">
        <x:v>7313</x:v>
      </x:c>
      <x:c r="J1899" s="184">
        <x:v>144</x:v>
      </x:c>
      <x:c r="K1899" s="229" t="s">
        <x:v>434</x:v>
      </x:c>
    </x:row>
    <x:row r="1900" spans="1:11">
      <x:c r="A1900" s="1465">
        <x:v>0.78749999999999998</x:v>
      </x:c>
      <x:c r="B1900" s="1276">
        <x:v>100676</x:v>
      </x:c>
      <x:c r="C1900" s="953" t="s">
        <x:v>6314</x:v>
      </x:c>
      <x:c r="D1900" s="953" t="s">
        <x:v>7729</x:v>
      </x:c>
      <x:c r="E1900" s="953" t="s">
        <x:v>5987</x:v>
      </x:c>
      <x:c r="F1900" s="954" t="s">
        <x:v>789</x:v>
      </x:c>
      <x:c r="G1900" s="187" t="s">
        <x:v>309</x:v>
      </x:c>
      <x:c r="H1900" s="187" t="s">
        <x:v>9486</x:v>
      </x:c>
      <x:c r="I1900" s="1493" t="s">
        <x:v>7313</x:v>
      </x:c>
      <x:c r="J1900" s="184">
        <x:v>170</x:v>
      </x:c>
      <x:c r="K1900" s="229" t="s">
        <x:v>434</x:v>
      </x:c>
    </x:row>
    <x:row r="1901" spans="1:11">
      <x:c r="A1901" s="1464">
        <x:v>0.79374999999999996</x:v>
      </x:c>
      <x:c r="B1901" s="1274">
        <x:v>100677</x:v>
      </x:c>
      <x:c r="C1901" s="949" t="s">
        <x:v>6314</x:v>
      </x:c>
      <x:c r="D1901" s="949" t="s">
        <x:v>7729</x:v>
      </x:c>
      <x:c r="E1901" s="949" t="s">
        <x:v>5987</x:v>
      </x:c>
      <x:c r="F1901" s="950" t="s">
        <x:v>1574</x:v>
      </x:c>
      <x:c r="G1901" s="187" t="s">
        <x:v>315</x:v>
      </x:c>
      <x:c r="H1901" s="187" t="s">
        <x:v>9510</x:v>
      </x:c>
      <x:c r="I1901" s="1493" t="s">
        <x:v>7747</x:v>
      </x:c>
      <x:c r="J1901" s="184">
        <x:v>135</x:v>
      </x:c>
      <x:c r="K1901" s="229" t="s">
        <x:v>434</x:v>
      </x:c>
    </x:row>
    <x:row r="1902" spans="1:11">
      <x:c r="A1902" s="1465">
        <x:v>0.82361111111111107</x:v>
      </x:c>
      <x:c r="B1902" s="1276">
        <x:v>100678</x:v>
      </x:c>
      <x:c r="C1902" s="953" t="s">
        <x:v>6314</x:v>
      </x:c>
      <x:c r="D1902" s="953" t="s">
        <x:v>7729</x:v>
      </x:c>
      <x:c r="E1902" s="953" t="s">
        <x:v>2935</x:v>
      </x:c>
      <x:c r="F1902" s="954" t="s">
        <x:v>9188</x:v>
      </x:c>
      <x:c r="G1902" s="1003" t="s">
        <x:v>7766</x:v>
      </x:c>
      <x:c r="H1902" s="1003" t="s">
        <x:v>7766</x:v>
      </x:c>
      <x:c r="I1902" s="1493" t="s">
        <x:v>7747</x:v>
      </x:c>
      <x:c r="J1902" s="184">
        <x:v>480</x:v>
      </x:c>
      <x:c r="K1902" s="229" t="s">
        <x:v>7724</x:v>
      </x:c>
    </x:row>
    <x:row r="1903" spans="1:11">
      <x:c r="A1903" s="1464">
        <x:v>0.83750000000000002</x:v>
      </x:c>
      <x:c r="B1903" s="1274">
        <x:v>100679</x:v>
      </x:c>
      <x:c r="C1903" s="949" t="s">
        <x:v>6314</x:v>
      </x:c>
      <x:c r="D1903" s="949" t="s">
        <x:v>7751</x:v>
      </x:c>
      <x:c r="E1903" s="949" t="s">
        <x:v>433</x:v>
      </x:c>
      <x:c r="F1903" s="950" t="s">
        <x:v>10666</x:v>
      </x:c>
      <x:c r="G1903" s="187" t="s">
        <x:v>7226</x:v>
      </x:c>
      <x:c r="H1903" s="187" t="s">
        <x:v>9069</x:v>
      </x:c>
      <x:c r="I1903" s="1493" t="s">
        <x:v>7747</x:v>
      </x:c>
      <x:c r="J1903" s="184">
        <x:v>260</x:v>
      </x:c>
      <x:c r="K1903" s="229" t="s">
        <x:v>7724</x:v>
      </x:c>
    </x:row>
    <x:row r="1904" spans="1:11">
      <x:c r="A1904" s="1465">
        <x:v>0.8833333333333333</x:v>
      </x:c>
      <x:c r="B1904" s="1276">
        <x:v>100680</x:v>
      </x:c>
      <x:c r="C1904" s="953" t="s">
        <x:v>6314</x:v>
      </x:c>
      <x:c r="D1904" s="953" t="s">
        <x:v>7729</x:v>
      </x:c>
      <x:c r="E1904" s="953" t="s">
        <x:v>4903</x:v>
      </x:c>
      <x:c r="F1904" s="954" t="s">
        <x:v>1597</x:v>
      </x:c>
      <x:c r="G1904" s="187" t="s">
        <x:v>220</x:v>
      </x:c>
      <x:c r="H1904" s="187" t="s">
        <x:v>9537</x:v>
      </x:c>
      <x:c r="I1904" s="1493" t="s">
        <x:v>7747</x:v>
      </x:c>
      <x:c r="J1904" s="184">
        <x:v>400</x:v>
      </x:c>
      <x:c r="K1904" s="229" t="s">
        <x:v>434</x:v>
      </x:c>
    </x:row>
    <x:row r="1905" spans="1:11">
      <x:c r="A1905" s="1464">
        <x:v>0.89930555555555558</x:v>
      </x:c>
      <x:c r="B1905" s="1274">
        <x:v>100681</x:v>
      </x:c>
      <x:c r="C1905" s="949" t="s">
        <x:v>6314</x:v>
      </x:c>
      <x:c r="D1905" s="949" t="s">
        <x:v>7751</x:v>
      </x:c>
      <x:c r="E1905" s="949" t="s">
        <x:v>4903</x:v>
      </x:c>
      <x:c r="F1905" s="950" t="s">
        <x:v>1130</x:v>
      </x:c>
      <x:c r="G1905" s="187" t="s">
        <x:v>3123</x:v>
      </x:c>
      <x:c r="H1905" s="187" t="s">
        <x:v>9464</x:v>
      </x:c>
      <x:c r="I1905" s="1493" t="s">
        <x:v>7747</x:v>
      </x:c>
      <x:c r="J1905" s="184">
        <x:v>527</x:v>
      </x:c>
      <x:c r="K1905" s="229" t="s">
        <x:v>434</x:v>
      </x:c>
    </x:row>
    <x:row r="1906" spans="1:11">
      <x:c r="A1906" s="1491">
        <x:v>0.94861111111111107</x:v>
      </x:c>
      <x:c r="B1906" s="1451">
        <x:v>100682</x:v>
      </x:c>
      <x:c r="C1906" s="1452" t="s">
        <x:v>6314</x:v>
      </x:c>
      <x:c r="D1906" s="1452" t="s">
        <x:v>7751</x:v>
      </x:c>
      <x:c r="E1906" s="1452" t="s">
        <x:v>5987</x:v>
      </x:c>
      <x:c r="F1906" s="1453" t="s">
        <x:v>10513</x:v>
      </x:c>
      <x:c r="G1906" s="187" t="s">
        <x:v>2694</x:v>
      </x:c>
      <x:c r="H1906" s="187" t="s">
        <x:v>10900</x:v>
      </x:c>
      <x:c r="I1906" s="1493" t="s">
        <x:v>7747</x:v>
      </x:c>
      <x:c r="J1906" s="184">
        <x:v>220</x:v>
      </x:c>
      <x:c r="K1906" s="229" t="s">
        <x:v>7724</x:v>
      </x:c>
    </x:row>
    <x:row r="1907" spans="1:11">
      <x:c r="A1907" s="1082" t="s">
        <x:v>11870</x:v>
      </x:c>
      <x:c r="B1907" s="1315">
        <x:v>100683</x:v>
      </x:c>
      <x:c r="C1907" s="1278" t="s">
        <x:v>6314</x:v>
      </x:c>
      <x:c r="D1907" s="1278" t="s">
        <x:v>7729</x:v>
      </x:c>
      <x:c r="E1907" s="1278" t="s">
        <x:v>2935</x:v>
      </x:c>
      <x:c r="F1907" s="1316" t="s">
        <x:v>12410</x:v>
      </x:c>
      <x:c r="G1907" s="1003" t="s">
        <x:v>7766</x:v>
      </x:c>
      <x:c r="H1907" s="1003" t="s">
        <x:v>7766</x:v>
      </x:c>
      <x:c r="I1907" s="1493" t="s">
        <x:v>7313</x:v>
      </x:c>
      <x:c r="J1907" s="184">
        <x:v>1017</x:v>
      </x:c>
      <x:c r="K1907" s="229" t="s">
        <x:v>434</x:v>
      </x:c>
    </x:row>
    <x:row r="1908" spans="1:11">
      <x:c r="A1908" s="1465">
        <x:v>0.6333333333333333</x:v>
      </x:c>
      <x:c r="B1908" s="1276">
        <x:v>100684</x:v>
      </x:c>
      <x:c r="C1908" s="953" t="s">
        <x:v>6314</x:v>
      </x:c>
      <x:c r="D1908" s="953" t="s">
        <x:v>7703</x:v>
      </x:c>
      <x:c r="E1908" s="953" t="s">
        <x:v>5987</x:v>
      </x:c>
      <x:c r="F1908" s="954" t="s">
        <x:v>11483</x:v>
      </x:c>
      <x:c r="G1908" s="1003" t="s">
        <x:v>7766</x:v>
      </x:c>
      <x:c r="H1908" s="1003" t="s">
        <x:v>7766</x:v>
      </x:c>
      <x:c r="I1908" s="1493" t="s">
        <x:v>7313</x:v>
      </x:c>
      <x:c r="J1908" s="184">
        <x:v>280</x:v>
      </x:c>
      <x:c r="K1908" s="229" t="s">
        <x:v>434</x:v>
      </x:c>
    </x:row>
    <x:row r="1909" spans="1:11">
      <x:c r="A1909" s="1464">
        <x:v>0.81458333333333333</x:v>
      </x:c>
      <x:c r="B1909" s="1274">
        <x:v>100685</x:v>
      </x:c>
      <x:c r="C1909" s="949" t="s">
        <x:v>6314</x:v>
      </x:c>
      <x:c r="D1909" s="949" t="s">
        <x:v>7729</x:v>
      </x:c>
      <x:c r="E1909" s="949" t="s">
        <x:v>5987</x:v>
      </x:c>
      <x:c r="F1909" s="950" t="s">
        <x:v>12337</x:v>
      </x:c>
      <x:c r="G1909" s="1003" t="s">
        <x:v>7766</x:v>
      </x:c>
      <x:c r="H1909" s="1003" t="s">
        <x:v>7766</x:v>
      </x:c>
      <x:c r="I1909" s="1493" t="s">
        <x:v>7313</x:v>
      </x:c>
      <x:c r="J1909" s="184">
        <x:v>198</x:v>
      </x:c>
      <x:c r="K1909" s="229" t="s">
        <x:v>434</x:v>
      </x:c>
    </x:row>
    <x:row r="1910" spans="1:11">
      <x:c r="A1910" s="1082" t="s">
        <x:v>12136</x:v>
      </x:c>
      <x:c r="B1910" s="1276">
        <x:v>100686</x:v>
      </x:c>
      <x:c r="C1910" s="953" t="s">
        <x:v>6314</x:v>
      </x:c>
      <x:c r="D1910" s="953" t="s">
        <x:v>7729</x:v>
      </x:c>
      <x:c r="E1910" s="953" t="s">
        <x:v>4903</x:v>
      </x:c>
      <x:c r="F1910" s="954" t="s">
        <x:v>5585</x:v>
      </x:c>
      <x:c r="G1910" s="1003" t="s">
        <x:v>7766</x:v>
      </x:c>
      <x:c r="H1910" s="1003" t="s">
        <x:v>7766</x:v>
      </x:c>
      <x:c r="I1910" s="1493" t="s">
        <x:v>7747</x:v>
      </x:c>
      <x:c r="J1910" s="184">
        <x:v>153</x:v>
      </x:c>
      <x:c r="K1910" s="229" t="s">
        <x:v>434</x:v>
      </x:c>
    </x:row>
    <x:row r="1911" spans="1:11">
      <x:c r="A1911" s="1464">
        <x:v>0.61319444444444449</x:v>
      </x:c>
      <x:c r="B1911" s="1274">
        <x:v>100687</x:v>
      </x:c>
      <x:c r="C1911" s="949" t="s">
        <x:v>5507</x:v>
      </x:c>
      <x:c r="D1911" s="949" t="s">
        <x:v>7752</x:v>
      </x:c>
      <x:c r="E1911" s="949" t="s">
        <x:v>2935</x:v>
      </x:c>
      <x:c r="F1911" s="950" t="s">
        <x:v>9380</x:v>
      </x:c>
      <x:c r="G1911" s="187" t="s">
        <x:v>2636</x:v>
      </x:c>
      <x:c r="H1911" s="187" t="s">
        <x:v>11226</x:v>
      </x:c>
      <x:c r="I1911" s="1493" t="s">
        <x:v>7313</x:v>
      </x:c>
      <x:c r="J1911" s="184">
        <x:v>145</x:v>
      </x:c>
      <x:c r="K1911" s="229" t="s">
        <x:v>434</x:v>
      </x:c>
    </x:row>
    <x:row r="1912" spans="1:11">
      <x:c r="A1912" s="1465">
        <x:v>0.66249999999999998</x:v>
      </x:c>
      <x:c r="B1912" s="1276">
        <x:v>100688</x:v>
      </x:c>
      <x:c r="C1912" s="953" t="s">
        <x:v>6314</x:v>
      </x:c>
      <x:c r="D1912" s="953" t="s">
        <x:v>7751</x:v>
      </x:c>
      <x:c r="E1912" s="953" t="s">
        <x:v>5033</x:v>
      </x:c>
      <x:c r="F1912" s="954" t="s">
        <x:v>955</x:v>
      </x:c>
      <x:c r="G1912" s="187" t="s">
        <x:v>89</x:v>
      </x:c>
      <x:c r="H1912" s="187" t="s">
        <x:v>10881</x:v>
      </x:c>
      <x:c r="I1912" s="1493" t="s">
        <x:v>7747</x:v>
      </x:c>
      <x:c r="J1912" s="184">
        <x:v>459</x:v>
      </x:c>
      <x:c r="K1912" s="229" t="s">
        <x:v>434</x:v>
      </x:c>
    </x:row>
    <x:row r="1913" spans="1:11">
      <x:c r="A1913" s="1464">
        <x:v>0.68819444444444444</x:v>
      </x:c>
      <x:c r="B1913" s="1274">
        <x:v>100689</x:v>
      </x:c>
      <x:c r="C1913" s="949" t="s">
        <x:v>6314</x:v>
      </x:c>
      <x:c r="D1913" s="949" t="s">
        <x:v>7729</x:v>
      </x:c>
      <x:c r="E1913" s="949" t="s">
        <x:v>5987</x:v>
      </x:c>
      <x:c r="F1913" s="950" t="s">
        <x:v>10585</x:v>
      </x:c>
      <x:c r="G1913" s="1003" t="s">
        <x:v>7766</x:v>
      </x:c>
      <x:c r="H1913" s="1003" t="s">
        <x:v>7766</x:v>
      </x:c>
      <x:c r="I1913" s="1493" t="s">
        <x:v>7313</x:v>
      </x:c>
      <x:c r="J1913" s="184">
        <x:v>820</x:v>
      </x:c>
      <x:c r="K1913" s="229" t="s">
        <x:v>7724</x:v>
      </x:c>
    </x:row>
    <x:row r="1914" spans="1:11">
      <x:c r="A1914" s="1465">
        <x:v>0.73611111111111116</x:v>
      </x:c>
      <x:c r="B1914" s="1276">
        <x:v>100690</x:v>
      </x:c>
      <x:c r="C1914" s="953" t="s">
        <x:v>6314</x:v>
      </x:c>
      <x:c r="D1914" s="953" t="s">
        <x:v>7751</x:v>
      </x:c>
      <x:c r="E1914" s="953" t="s">
        <x:v>4903</x:v>
      </x:c>
      <x:c r="F1914" s="954" t="s">
        <x:v>1394</x:v>
      </x:c>
      <x:c r="G1914" s="187" t="s">
        <x:v>58</x:v>
      </x:c>
      <x:c r="H1914" s="187" t="s">
        <x:v>9492</x:v>
      </x:c>
      <x:c r="I1914" s="1493" t="s">
        <x:v>7747</x:v>
      </x:c>
      <x:c r="J1914" s="184">
        <x:v>125</x:v>
      </x:c>
      <x:c r="K1914" s="229" t="s">
        <x:v>434</x:v>
      </x:c>
    </x:row>
    <x:row r="1915" spans="1:11">
      <x:c r="A1915" s="1464">
        <x:v>0.77777777777777779</x:v>
      </x:c>
      <x:c r="B1915" s="1274">
        <x:v>100691</x:v>
      </x:c>
      <x:c r="C1915" s="949" t="s">
        <x:v>6314</x:v>
      </x:c>
      <x:c r="D1915" s="949" t="s">
        <x:v>7752</x:v>
      </x:c>
      <x:c r="E1915" s="949" t="s">
        <x:v>2935</x:v>
      </x:c>
      <x:c r="F1915" s="950" t="s">
        <x:v>1612</x:v>
      </x:c>
      <x:c r="G1915" s="187" t="s">
        <x:v>253</x:v>
      </x:c>
      <x:c r="H1915" s="187" t="s">
        <x:v>10880</x:v>
      </x:c>
      <x:c r="I1915" s="1493" t="s">
        <x:v>7747</x:v>
      </x:c>
      <x:c r="J1915" s="184">
        <x:v>260</x:v>
      </x:c>
      <x:c r="K1915" s="229" t="s">
        <x:v>434</x:v>
      </x:c>
    </x:row>
    <x:row r="1916" spans="1:11">
      <x:c r="A1916" s="1465">
        <x:v>0.79166666666666663</x:v>
      </x:c>
      <x:c r="B1916" s="1276">
        <x:v>100692</x:v>
      </x:c>
      <x:c r="C1916" s="953" t="s">
        <x:v>6314</x:v>
      </x:c>
      <x:c r="D1916" s="953" t="s">
        <x:v>7752</x:v>
      </x:c>
      <x:c r="E1916" s="953" t="s">
        <x:v>433</x:v>
      </x:c>
      <x:c r="F1916" s="954" t="s">
        <x:v>12345</x:v>
      </x:c>
      <x:c r="G1916" s="187" t="s">
        <x:v>98</x:v>
      </x:c>
      <x:c r="H1916" s="187" t="s">
        <x:v>10833</x:v>
      </x:c>
      <x:c r="I1916" s="1493" t="s">
        <x:v>7313</x:v>
      </x:c>
      <x:c r="J1916" s="184">
        <x:v>150</x:v>
      </x:c>
      <x:c r="K1916" s="229" t="s">
        <x:v>434</x:v>
      </x:c>
    </x:row>
    <x:row r="1917" spans="1:11">
      <x:c r="A1917" s="1082" t="s">
        <x:v>334</x:v>
      </x:c>
      <x:c r="B1917" s="1274">
        <x:v>100693</x:v>
      </x:c>
      <x:c r="C1917" s="949" t="s">
        <x:v>6314</x:v>
      </x:c>
      <x:c r="D1917" s="949" t="s">
        <x:v>7752</x:v>
      </x:c>
      <x:c r="E1917" s="949" t="s">
        <x:v>4903</x:v>
      </x:c>
      <x:c r="F1917" s="950" t="s">
        <x:v>10701</x:v>
      </x:c>
      <x:c r="G1917" s="187" t="s">
        <x:v>10723</x:v>
      </x:c>
      <x:c r="H1917" s="187" t="s">
        <x:v>10846</x:v>
      </x:c>
      <x:c r="I1917" s="1493" t="s">
        <x:v>7747</x:v>
      </x:c>
      <x:c r="J1917" s="184">
        <x:v>150</x:v>
      </x:c>
      <x:c r="K1917" s="229" t="s">
        <x:v>434</x:v>
      </x:c>
    </x:row>
    <x:row r="1918" spans="1:11">
      <x:c r="A1918" s="1465">
        <x:v>0.62569444444444444</x:v>
      </x:c>
      <x:c r="B1918" s="1276">
        <x:v>100694</x:v>
      </x:c>
      <x:c r="C1918" s="953" t="s">
        <x:v>6314</x:v>
      </x:c>
      <x:c r="D1918" s="953" t="s">
        <x:v>7729</x:v>
      </x:c>
      <x:c r="E1918" s="953" t="s">
        <x:v>4903</x:v>
      </x:c>
      <x:c r="F1918" s="954" t="s">
        <x:v>1594</x:v>
      </x:c>
      <x:c r="G1918" s="187" t="s">
        <x:v>33</x:v>
      </x:c>
      <x:c r="H1918" s="187" t="s">
        <x:v>10820</x:v>
      </x:c>
      <x:c r="I1918" s="1493" t="s">
        <x:v>7747</x:v>
      </x:c>
      <x:c r="J1918" s="184">
        <x:v>340</x:v>
      </x:c>
      <x:c r="K1918" s="229" t="s">
        <x:v>7724</x:v>
      </x:c>
    </x:row>
    <x:row r="1919" spans="1:11">
      <x:c r="A1919" s="1464">
        <x:v>0.67847222222222225</x:v>
      </x:c>
      <x:c r="B1919" s="1274">
        <x:v>100695</x:v>
      </x:c>
      <x:c r="C1919" s="949" t="s">
        <x:v>6314</x:v>
      </x:c>
      <x:c r="D1919" s="949" t="s">
        <x:v>7751</x:v>
      </x:c>
      <x:c r="E1919" s="949" t="s">
        <x:v>4903</x:v>
      </x:c>
      <x:c r="F1919" s="950" t="s">
        <x:v>937</x:v>
      </x:c>
      <x:c r="G1919" s="187" t="s">
        <x:v>62</x:v>
      </x:c>
      <x:c r="H1919" s="187" t="s">
        <x:v>10875</x:v>
      </x:c>
      <x:c r="I1919" s="1493" t="s">
        <x:v>7747</x:v>
      </x:c>
      <x:c r="J1919" s="184">
        <x:v>120</x:v>
      </x:c>
      <x:c r="K1919" s="229" t="s">
        <x:v>7724</x:v>
      </x:c>
    </x:row>
    <x:row r="1920" spans="1:11">
      <x:c r="A1920" s="1465">
        <x:v>0.89652777777777781</x:v>
      </x:c>
      <x:c r="B1920" s="1276">
        <x:v>100696</x:v>
      </x:c>
      <x:c r="C1920" s="953" t="s">
        <x:v>6314</x:v>
      </x:c>
      <x:c r="D1920" s="953" t="s">
        <x:v>7752</x:v>
      </x:c>
      <x:c r="E1920" s="953" t="s">
        <x:v>2935</x:v>
      </x:c>
      <x:c r="F1920" s="954" t="s">
        <x:v>12367</x:v>
      </x:c>
      <x:c r="G1920" s="1003" t="s">
        <x:v>7766</x:v>
      </x:c>
      <x:c r="H1920" s="1003" t="s">
        <x:v>7766</x:v>
      </x:c>
      <x:c r="I1920" s="1493" t="s">
        <x:v>7313</x:v>
      </x:c>
      <x:c r="J1920" s="184">
        <x:v>205</x:v>
      </x:c>
      <x:c r="K1920" s="229" t="s">
        <x:v>434</x:v>
      </x:c>
    </x:row>
    <x:row r="1921" spans="1:11">
      <x:c r="A1921" s="1082" t="s">
        <x:v>11779</x:v>
      </x:c>
      <x:c r="B1921" s="1274">
        <x:v>100697</x:v>
      </x:c>
      <x:c r="C1921" s="949" t="s">
        <x:v>6314</x:v>
      </x:c>
      <x:c r="D1921" s="949" t="s">
        <x:v>7729</x:v>
      </x:c>
      <x:c r="E1921" s="949" t="s">
        <x:v>5033</x:v>
      </x:c>
      <x:c r="F1921" s="950" t="s">
        <x:v>9320</x:v>
      </x:c>
      <x:c r="G1921" s="187" t="s">
        <x:v>2943</x:v>
      </x:c>
      <x:c r="H1921" s="187" t="s">
        <x:v>10835</x:v>
      </x:c>
      <x:c r="I1921" s="1493" t="s">
        <x:v>7313</x:v>
      </x:c>
      <x:c r="J1921" s="184">
        <x:v>280</x:v>
      </x:c>
      <x:c r="K1921" s="229" t="s">
        <x:v>7724</x:v>
      </x:c>
    </x:row>
    <x:row r="1922" spans="1:11">
      <x:c r="A1922" s="1465">
        <x:v>0.67013888888888884</x:v>
      </x:c>
      <x:c r="B1922" s="1276">
        <x:v>100698</x:v>
      </x:c>
      <x:c r="C1922" s="953" t="s">
        <x:v>6314</x:v>
      </x:c>
      <x:c r="D1922" s="953" t="s">
        <x:v>7751</x:v>
      </x:c>
      <x:c r="E1922" s="953" t="s">
        <x:v>5987</x:v>
      </x:c>
      <x:c r="F1922" s="954" t="s">
        <x:v>11579</x:v>
      </x:c>
      <x:c r="G1922" s="1003" t="s">
        <x:v>7766</x:v>
      </x:c>
      <x:c r="H1922" s="1003" t="s">
        <x:v>7766</x:v>
      </x:c>
      <x:c r="I1922" s="1493" t="s">
        <x:v>7747</x:v>
      </x:c>
      <x:c r="J1922" s="184">
        <x:v>330</x:v>
      </x:c>
      <x:c r="K1922" s="229" t="s">
        <x:v>434</x:v>
      </x:c>
    </x:row>
    <x:row r="1923" spans="1:11">
      <x:c r="A1923" s="1464">
        <x:v>0.74583333333333335</x:v>
      </x:c>
      <x:c r="B1923" s="1274">
        <x:v>100699</x:v>
      </x:c>
      <x:c r="C1923" s="949" t="s">
        <x:v>6314</x:v>
      </x:c>
      <x:c r="D1923" s="949" t="s">
        <x:v>7752</x:v>
      </x:c>
      <x:c r="E1923" s="949" t="s">
        <x:v>4903</x:v>
      </x:c>
      <x:c r="F1923" s="950" t="s">
        <x:v>2950</x:v>
      </x:c>
      <x:c r="G1923" s="187" t="s">
        <x:v>3156</x:v>
      </x:c>
      <x:c r="H1923" s="187" t="s">
        <x:v>10761</x:v>
      </x:c>
      <x:c r="I1923" s="1493" t="s">
        <x:v>7313</x:v>
      </x:c>
      <x:c r="J1923" s="184">
        <x:v>160</x:v>
      </x:c>
      <x:c r="K1923" s="229" t="s">
        <x:v>434</x:v>
      </x:c>
    </x:row>
    <x:row r="1924" spans="1:11">
      <x:c r="A1924" s="1465">
        <x:v>0.8666666666666667</x:v>
      </x:c>
      <x:c r="B1924" s="1276">
        <x:v>100700</x:v>
      </x:c>
      <x:c r="C1924" s="953" t="s">
        <x:v>6314</x:v>
      </x:c>
      <x:c r="D1924" s="953" t="s">
        <x:v>7751</x:v>
      </x:c>
      <x:c r="E1924" s="953" t="s">
        <x:v>5987</x:v>
      </x:c>
      <x:c r="F1924" s="954" t="s">
        <x:v>10451</x:v>
      </x:c>
      <x:c r="G1924" s="187" t="s">
        <x:v>4918</x:v>
      </x:c>
      <x:c r="H1924" s="187" t="s">
        <x:v>10874</x:v>
      </x:c>
      <x:c r="I1924" s="1493" t="s">
        <x:v>7313</x:v>
      </x:c>
      <x:c r="J1924" s="184">
        <x:v>144</x:v>
      </x:c>
      <x:c r="K1924" s="229" t="s">
        <x:v>434</x:v>
      </x:c>
    </x:row>
    <x:row r="1925" spans="1:11">
      <x:c r="A1925" s="1464">
        <x:v>0.9291666666666667</x:v>
      </x:c>
      <x:c r="B1925" s="1274">
        <x:v>100701</x:v>
      </x:c>
      <x:c r="C1925" s="949" t="s">
        <x:v>6314</x:v>
      </x:c>
      <x:c r="D1925" s="949" t="s">
        <x:v>7751</x:v>
      </x:c>
      <x:c r="E1925" s="949" t="s">
        <x:v>2935</x:v>
      </x:c>
      <x:c r="F1925" s="950" t="s">
        <x:v>9325</x:v>
      </x:c>
      <x:c r="G1925" s="1003" t="s">
        <x:v>7766</x:v>
      </x:c>
      <x:c r="H1925" s="1003" t="s">
        <x:v>7766</x:v>
      </x:c>
      <x:c r="I1925" s="1493" t="s">
        <x:v>7313</x:v>
      </x:c>
      <x:c r="J1925" s="184">
        <x:v>140</x:v>
      </x:c>
      <x:c r="K1925" s="229" t="s">
        <x:v>434</x:v>
      </x:c>
    </x:row>
    <x:row r="1926" spans="1:11">
      <x:c r="A1926" s="1275" t="s">
        <x:v>12114</x:v>
      </x:c>
      <x:c r="B1926" s="1276">
        <x:v>100702</x:v>
      </x:c>
      <x:c r="C1926" s="953" t="s">
        <x:v>6314</x:v>
      </x:c>
      <x:c r="D1926" s="953" t="s">
        <x:v>7751</x:v>
      </x:c>
      <x:c r="E1926" s="953" t="s">
        <x:v>2935</x:v>
      </x:c>
      <x:c r="F1926" s="954" t="s">
        <x:v>12356</x:v>
      </x:c>
      <x:c r="G1926" s="187" t="s">
        <x:v>5020</x:v>
      </x:c>
      <x:c r="H1926" s="187" t="s">
        <x:v>10831</x:v>
      </x:c>
      <x:c r="I1926" s="1493" t="s">
        <x:v>7747</x:v>
      </x:c>
      <x:c r="J1926" s="184">
        <x:v>330</x:v>
      </x:c>
      <x:c r="K1926" s="229" t="s">
        <x:v>7724</x:v>
      </x:c>
    </x:row>
    <x:row r="1927" spans="1:11">
      <x:c r="A1927" s="1464">
        <x:v>0.52638888888888891</x:v>
      </x:c>
      <x:c r="B1927" s="1274">
        <x:v>100703</x:v>
      </x:c>
      <x:c r="C1927" s="949" t="s">
        <x:v>6314</x:v>
      </x:c>
      <x:c r="D1927" s="949" t="s">
        <x:v>7751</x:v>
      </x:c>
      <x:c r="E1927" s="949" t="s">
        <x:v>2935</x:v>
      </x:c>
      <x:c r="F1927" s="950" t="s">
        <x:v>781</x:v>
      </x:c>
      <x:c r="G1927" s="187" t="s">
        <x:v>7704</x:v>
      </x:c>
      <x:c r="H1927" s="187" t="s">
        <x:v>10818</x:v>
      </x:c>
      <x:c r="I1927" s="1493" t="s">
        <x:v>7313</x:v>
      </x:c>
      <x:c r="J1927" s="184">
        <x:v>153</x:v>
      </x:c>
      <x:c r="K1927" s="229" t="s">
        <x:v>434</x:v>
      </x:c>
    </x:row>
    <x:row r="1928" spans="1:11">
      <x:c r="A1928" s="1465">
        <x:v>0.58958333333333335</x:v>
      </x:c>
      <x:c r="B1928" s="1276">
        <x:v>100704</x:v>
      </x:c>
      <x:c r="C1928" s="953" t="s">
        <x:v>6314</x:v>
      </x:c>
      <x:c r="D1928" s="953" t="s">
        <x:v>7751</x:v>
      </x:c>
      <x:c r="E1928" s="953" t="s">
        <x:v>4903</x:v>
      </x:c>
      <x:c r="F1928" s="954" t="s">
        <x:v>12397</x:v>
      </x:c>
      <x:c r="G1928" s="187" t="s">
        <x:v>161</x:v>
      </x:c>
      <x:c r="H1928" s="187" t="s">
        <x:v>11182</x:v>
      </x:c>
      <x:c r="I1928" s="1493" t="s">
        <x:v>7747</x:v>
      </x:c>
      <x:c r="J1928" s="184">
        <x:v>140</x:v>
      </x:c>
      <x:c r="K1928" s="229" t="s">
        <x:v>7724</x:v>
      </x:c>
    </x:row>
    <x:row r="1929" spans="1:11">
      <x:c r="A1929" s="1464">
        <x:v>0.68611111111111112</x:v>
      </x:c>
      <x:c r="B1929" s="1274">
        <x:v>100705</x:v>
      </x:c>
      <x:c r="C1929" s="949" t="s">
        <x:v>6314</x:v>
      </x:c>
      <x:c r="D1929" s="949" t="s">
        <x:v>7751</x:v>
      </x:c>
      <x:c r="E1929" s="949" t="s">
        <x:v>2935</x:v>
      </x:c>
      <x:c r="F1929" s="950" t="s">
        <x:v>7804</x:v>
      </x:c>
      <x:c r="G1929" s="187" t="s">
        <x:v>171</x:v>
      </x:c>
      <x:c r="H1929" s="187" t="s">
        <x:v>10764</x:v>
      </x:c>
      <x:c r="I1929" s="1493" t="s">
        <x:v>7313</x:v>
      </x:c>
      <x:c r="J1929" s="184">
        <x:v>144</x:v>
      </x:c>
      <x:c r="K1929" s="229" t="s">
        <x:v>434</x:v>
      </x:c>
    </x:row>
    <x:row r="1930" spans="1:11">
      <x:c r="A1930" s="1465">
        <x:v>0.68888888888888888</x:v>
      </x:c>
      <x:c r="B1930" s="1276">
        <x:v>100706</x:v>
      </x:c>
      <x:c r="C1930" s="953" t="s">
        <x:v>6314</x:v>
      </x:c>
      <x:c r="D1930" s="953" t="s">
        <x:v>7751</x:v>
      </x:c>
      <x:c r="E1930" s="953" t="s">
        <x:v>2935</x:v>
      </x:c>
      <x:c r="F1930" s="954" t="s">
        <x:v>4831</x:v>
      </x:c>
      <x:c r="G1930" s="187" t="s">
        <x:v>8050</x:v>
      </x:c>
      <x:c r="H1930" s="187" t="s">
        <x:v>5775</x:v>
      </x:c>
      <x:c r="I1930" s="1493" t="s">
        <x:v>7313</x:v>
      </x:c>
      <x:c r="J1930" s="184">
        <x:v>135</x:v>
      </x:c>
      <x:c r="K1930" s="229" t="s">
        <x:v>434</x:v>
      </x:c>
    </x:row>
    <x:row r="1931" spans="1:11">
      <x:c r="A1931" s="1464">
        <x:v>0.82013888888888886</x:v>
      </x:c>
      <x:c r="B1931" s="1274">
        <x:v>100707</x:v>
      </x:c>
      <x:c r="C1931" s="949" t="s">
        <x:v>6314</x:v>
      </x:c>
      <x:c r="D1931" s="949" t="s">
        <x:v>7729</x:v>
      </x:c>
      <x:c r="E1931" s="949" t="s">
        <x:v>4903</x:v>
      </x:c>
      <x:c r="F1931" s="950" t="s">
        <x:v>10525</x:v>
      </x:c>
      <x:c r="G1931" s="187" t="s">
        <x:v>308</x:v>
      </x:c>
      <x:c r="H1931" s="187" t="s">
        <x:v>10789</x:v>
      </x:c>
      <x:c r="I1931" s="1493" t="s">
        <x:v>7747</x:v>
      </x:c>
      <x:c r="J1931" s="184">
        <x:v>150</x:v>
      </x:c>
      <x:c r="K1931" s="229" t="s">
        <x:v>7724</x:v>
      </x:c>
    </x:row>
    <x:row r="1932" spans="1:11">
      <x:c r="A1932" s="1465">
        <x:v>0.82152777777777775</x:v>
      </x:c>
      <x:c r="B1932" s="1276">
        <x:v>100708</x:v>
      </x:c>
      <x:c r="C1932" s="953" t="s">
        <x:v>6314</x:v>
      </x:c>
      <x:c r="D1932" s="953" t="s">
        <x:v>7752</x:v>
      </x:c>
      <x:c r="E1932" s="953" t="s">
        <x:v>4903</x:v>
      </x:c>
      <x:c r="F1932" s="954" t="s">
        <x:v>9358</x:v>
      </x:c>
      <x:c r="G1932" s="1003" t="s">
        <x:v>7766</x:v>
      </x:c>
      <x:c r="H1932" s="1003" t="s">
        <x:v>7766</x:v>
      </x:c>
      <x:c r="I1932" s="1493" t="s">
        <x:v>7313</x:v>
      </x:c>
      <x:c r="J1932" s="184">
        <x:v>320</x:v>
      </x:c>
      <x:c r="K1932" s="229" t="s">
        <x:v>434</x:v>
      </x:c>
    </x:row>
    <x:row r="1933" spans="1:11">
      <x:c r="A1933" s="1464">
        <x:v>0.82777777777777772</x:v>
      </x:c>
      <x:c r="B1933" s="1274">
        <x:v>100709</x:v>
      </x:c>
      <x:c r="C1933" s="949" t="s">
        <x:v>6314</x:v>
      </x:c>
      <x:c r="D1933" s="949" t="s">
        <x:v>7752</x:v>
      </x:c>
      <x:c r="E1933" s="949" t="s">
        <x:v>5033</x:v>
      </x:c>
      <x:c r="F1933" s="950" t="s">
        <x:v>10528</x:v>
      </x:c>
      <x:c r="G1933" s="187" t="s">
        <x:v>297</x:v>
      </x:c>
      <x:c r="H1933" s="187" t="s">
        <x:v>10729</x:v>
      </x:c>
      <x:c r="I1933" s="1493" t="s">
        <x:v>7747</x:v>
      </x:c>
      <x:c r="J1933" s="184">
        <x:v>230</x:v>
      </x:c>
      <x:c r="K1933" s="229" t="s">
        <x:v>7724</x:v>
      </x:c>
    </x:row>
    <x:row r="1934" spans="1:11">
      <x:c r="A1934" s="1465">
        <x:v>0.85416666666666663</x:v>
      </x:c>
      <x:c r="B1934" s="1276">
        <x:v>100710</x:v>
      </x:c>
      <x:c r="C1934" s="953" t="s">
        <x:v>5507</x:v>
      </x:c>
      <x:c r="D1934" s="953" t="s">
        <x:v>7752</x:v>
      </x:c>
      <x:c r="E1934" s="953" t="s">
        <x:v>4903</x:v>
      </x:c>
      <x:c r="F1934" s="954" t="s">
        <x:v>11297</x:v>
      </x:c>
      <x:c r="G1934" s="187" t="s">
        <x:v>3156</x:v>
      </x:c>
      <x:c r="H1934" s="187" t="s">
        <x:v>10761</x:v>
      </x:c>
      <x:c r="I1934" s="1493" t="s">
        <x:v>7313</x:v>
      </x:c>
      <x:c r="J1934" s="184">
        <x:v>150</x:v>
      </x:c>
      <x:c r="K1934" s="229" t="s">
        <x:v>434</x:v>
      </x:c>
    </x:row>
    <x:row r="1935" spans="1:11">
      <x:c r="A1935" s="1464">
        <x:v>0.87638888888888888</x:v>
      </x:c>
      <x:c r="B1935" s="1274">
        <x:v>100711</x:v>
      </x:c>
      <x:c r="C1935" s="949" t="s">
        <x:v>6314</x:v>
      </x:c>
      <x:c r="D1935" s="949" t="s">
        <x:v>7752</x:v>
      </x:c>
      <x:c r="E1935" s="949" t="s">
        <x:v>4903</x:v>
      </x:c>
      <x:c r="F1935" s="950" t="s">
        <x:v>9907</x:v>
      </x:c>
      <x:c r="G1935" s="1003" t="s">
        <x:v>7766</x:v>
      </x:c>
      <x:c r="H1935" s="1003" t="s">
        <x:v>7766</x:v>
      </x:c>
      <x:c r="I1935" s="1493" t="s">
        <x:v>7313</x:v>
      </x:c>
      <x:c r="J1935" s="184">
        <x:v>408</x:v>
      </x:c>
      <x:c r="K1935" s="229" t="s">
        <x:v>434</x:v>
      </x:c>
    </x:row>
    <x:row r="1936" spans="1:11">
      <x:c r="A1936" s="1275" t="s">
        <x:v>10407</x:v>
      </x:c>
      <x:c r="B1936" s="1276">
        <x:v>100712</x:v>
      </x:c>
      <x:c r="C1936" s="953" t="s">
        <x:v>6314</x:v>
      </x:c>
      <x:c r="D1936" s="953" t="s">
        <x:v>7751</x:v>
      </x:c>
      <x:c r="E1936" s="953" t="s">
        <x:v>2935</x:v>
      </x:c>
      <x:c r="F1936" s="954" t="s">
        <x:v>10676</x:v>
      </x:c>
      <x:c r="G1936" s="187" t="s">
        <x:v>256</x:v>
      </x:c>
      <x:c r="H1936" s="187" t="s">
        <x:v>9513</x:v>
      </x:c>
      <x:c r="I1936" s="1493" t="s">
        <x:v>7747</x:v>
      </x:c>
      <x:c r="J1936" s="184">
        <x:v>170</x:v>
      </x:c>
      <x:c r="K1936" s="229" t="s">
        <x:v>434</x:v>
      </x:c>
    </x:row>
    <x:row r="1937" spans="1:11">
      <x:c r="A1937" s="1464">
        <x:v>0.65069444444444446</x:v>
      </x:c>
      <x:c r="B1937" s="1274">
        <x:v>100713</x:v>
      </x:c>
      <x:c r="C1937" s="949" t="s">
        <x:v>5507</x:v>
      </x:c>
      <x:c r="D1937" s="949" t="s">
        <x:v>7729</x:v>
      </x:c>
      <x:c r="E1937" s="949" t="s">
        <x:v>4903</x:v>
      </x:c>
      <x:c r="F1937" s="950" t="s">
        <x:v>752</x:v>
      </x:c>
      <x:c r="G1937" s="1003" t="s">
        <x:v>7766</x:v>
      </x:c>
      <x:c r="H1937" s="1003" t="s">
        <x:v>7766</x:v>
      </x:c>
      <x:c r="I1937" s="1493" t="s">
        <x:v>7313</x:v>
      </x:c>
      <x:c r="J1937" s="184">
        <x:v>60</x:v>
      </x:c>
      <x:c r="K1937" s="229" t="s">
        <x:v>434</x:v>
      </x:c>
    </x:row>
    <x:row r="1938" spans="1:11">
      <x:c r="A1938" s="1465">
        <x:v>0.70416666666666672</x:v>
      </x:c>
      <x:c r="B1938" s="1276">
        <x:v>100714</x:v>
      </x:c>
      <x:c r="C1938" s="953" t="s">
        <x:v>6314</x:v>
      </x:c>
      <x:c r="D1938" s="953" t="s">
        <x:v>7752</x:v>
      </x:c>
      <x:c r="E1938" s="953" t="s">
        <x:v>2935</x:v>
      </x:c>
      <x:c r="F1938" s="954" t="s">
        <x:v>412</x:v>
      </x:c>
      <x:c r="G1938" s="1003" t="s">
        <x:v>7766</x:v>
      </x:c>
      <x:c r="H1938" s="1003" t="s">
        <x:v>7766</x:v>
      </x:c>
      <x:c r="I1938" s="1493" t="s">
        <x:v>7313</x:v>
      </x:c>
      <x:c r="J1938" s="184">
        <x:v>315</x:v>
      </x:c>
      <x:c r="K1938" s="229" t="s">
        <x:v>434</x:v>
      </x:c>
    </x:row>
    <x:row r="1939" spans="1:11">
      <x:c r="A1939" s="1464">
        <x:v>0.74027777777777781</x:v>
      </x:c>
      <x:c r="B1939" s="1274">
        <x:v>100715</x:v>
      </x:c>
      <x:c r="C1939" s="949" t="s">
        <x:v>6314</x:v>
      </x:c>
      <x:c r="D1939" s="949" t="s">
        <x:v>7752</x:v>
      </x:c>
      <x:c r="E1939" s="949" t="s">
        <x:v>5033</x:v>
      </x:c>
      <x:c r="F1939" s="950" t="s">
        <x:v>927</x:v>
      </x:c>
      <x:c r="G1939" s="187" t="s">
        <x:v>2943</x:v>
      </x:c>
      <x:c r="H1939" s="187" t="s">
        <x:v>10763</x:v>
      </x:c>
      <x:c r="I1939" s="1493" t="s">
        <x:v>7747</x:v>
      </x:c>
      <x:c r="J1939" s="184">
        <x:v>459</x:v>
      </x:c>
      <x:c r="K1939" s="229" t="s">
        <x:v>434</x:v>
      </x:c>
    </x:row>
    <x:row r="1940" spans="1:11" s="23" customFormat="1">
      <x:c r="A1940" s="1464">
        <x:v>0.74791666666666667</x:v>
      </x:c>
      <x:c r="B1940" s="1329">
        <x:v>100716</x:v>
      </x:c>
      <x:c r="C1940" s="949"/>
      <x:c r="D1940" s="949"/>
      <x:c r="E1940" s="949"/>
      <x:c r="F1940" s="950"/>
      <x:c r="G1940" s="1003" t="s">
        <x:v>7766</x:v>
      </x:c>
      <x:c r="H1940" s="1003" t="s">
        <x:v>7766</x:v>
      </x:c>
      <x:c r="I1940" s="1493" t="s">
        <x:v>7747</x:v>
      </x:c>
      <x:c r="J1940" s="184">
        <x:v>130</x:v>
      </x:c>
      <x:c r="K1940" s="229" t="s">
        <x:v>434</x:v>
      </x:c>
    </x:row>
    <x:row r="1941" spans="1:11">
      <x:c r="A1941" s="1465">
        <x:v>0.74930555555555556</x:v>
      </x:c>
      <x:c r="B1941" s="1276">
        <x:v>100717</x:v>
      </x:c>
      <x:c r="C1941" s="953" t="s">
        <x:v>6314</x:v>
      </x:c>
      <x:c r="D1941" s="953" t="s">
        <x:v>7751</x:v>
      </x:c>
      <x:c r="E1941" s="953" t="s">
        <x:v>4903</x:v>
      </x:c>
      <x:c r="F1941" s="954" t="s">
        <x:v>12429</x:v>
      </x:c>
      <x:c r="G1941" s="1003" t="s">
        <x:v>7766</x:v>
      </x:c>
      <x:c r="H1941" s="1003" t="s">
        <x:v>7766</x:v>
      </x:c>
      <x:c r="I1941" s="1493" t="s">
        <x:v>5014</x:v>
      </x:c>
      <x:c r="J1941" s="184">
        <x:v>130</x:v>
      </x:c>
      <x:c r="K1941" s="229" t="s">
        <x:v>434</x:v>
      </x:c>
    </x:row>
    <x:row r="1942" spans="1:12" s="23" customFormat="1">
      <x:c r="A1942" s="1465">
        <x:v>0.75</x:v>
      </x:c>
      <x:c r="B1942" s="1276">
        <x:v>100718</x:v>
      </x:c>
      <x:c r="C1942" s="953"/>
      <x:c r="D1942" s="953"/>
      <x:c r="E1942" s="953"/>
      <x:c r="F1942" s="954"/>
      <x:c r="G1942" s="1003" t="s">
        <x:v>7766</x:v>
      </x:c>
      <x:c r="H1942" s="1003" t="s">
        <x:v>7766</x:v>
      </x:c>
      <x:c r="I1942" s="1493" t="s">
        <x:v>7747</x:v>
      </x:c>
      <x:c r="J1942" s="184">
        <x:v>130</x:v>
      </x:c>
      <x:c r="K1942" s="229" t="s">
        <x:v>7766</x:v>
      </x:c>
      <x:c r="L1942" s="23" t="s">
        <x:v>314</x:v>
      </x:c>
    </x:row>
    <x:row r="1943" spans="1:11" s="23" customFormat="1">
      <x:c r="A1943" s="1465">
        <x:v>0.75555555555555554</x:v>
      </x:c>
      <x:c r="B1943" s="1329">
        <x:v>100719</x:v>
      </x:c>
      <x:c r="C1943" s="953"/>
      <x:c r="D1943" s="953"/>
      <x:c r="E1943" s="953"/>
      <x:c r="F1943" s="954"/>
      <x:c r="G1943" s="1003" t="s">
        <x:v>7766</x:v>
      </x:c>
      <x:c r="H1943" s="1003" t="s">
        <x:v>7766</x:v>
      </x:c>
      <x:c r="I1943" s="1493" t="s">
        <x:v>5014</x:v>
      </x:c>
      <x:c r="J1943" s="184">
        <x:v>130</x:v>
      </x:c>
      <x:c r="K1943" s="229" t="s">
        <x:v>434</x:v>
      </x:c>
    </x:row>
    <x:row r="1944" spans="1:11">
      <x:c r="A1944" s="1464">
        <x:v>0.77013888888888893</x:v>
      </x:c>
      <x:c r="B1944" s="1274">
        <x:v>100720</x:v>
      </x:c>
      <x:c r="C1944" s="949" t="s">
        <x:v>6314</x:v>
      </x:c>
      <x:c r="D1944" s="949" t="s">
        <x:v>7729</x:v>
      </x:c>
      <x:c r="E1944" s="949" t="s">
        <x:v>5987</x:v>
      </x:c>
      <x:c r="F1944" s="950" t="s">
        <x:v>969</x:v>
      </x:c>
      <x:c r="G1944" s="1003" t="s">
        <x:v>7766</x:v>
      </x:c>
      <x:c r="H1944" s="1003" t="s">
        <x:v>7766</x:v>
      </x:c>
      <x:c r="I1944" s="1493" t="s">
        <x:v>5014</x:v>
      </x:c>
      <x:c r="J1944" s="184">
        <x:v>243</x:v>
      </x:c>
      <x:c r="K1944" s="229" t="s">
        <x:v>434</x:v>
      </x:c>
    </x:row>
    <x:row r="1945" spans="1:11">
      <x:c r="A1945" s="1465">
        <x:v>0.77500000000000002</x:v>
      </x:c>
      <x:c r="B1945" s="1276">
        <x:v>100721</x:v>
      </x:c>
      <x:c r="C1945" s="953" t="s">
        <x:v>6314</x:v>
      </x:c>
      <x:c r="D1945" s="953" t="s">
        <x:v>7751</x:v>
      </x:c>
      <x:c r="E1945" s="953" t="s">
        <x:v>5987</x:v>
      </x:c>
      <x:c r="F1945" s="954" t="s">
        <x:v>10494</x:v>
      </x:c>
      <x:c r="G1945" s="1003" t="s">
        <x:v>7766</x:v>
      </x:c>
      <x:c r="H1945" s="1003" t="s">
        <x:v>7766</x:v>
      </x:c>
      <x:c r="I1945" s="1493" t="s">
        <x:v>5014</x:v>
      </x:c>
      <x:c r="J1945" s="184">
        <x:v>150</x:v>
      </x:c>
      <x:c r="K1945" s="229" t="s">
        <x:v>434</x:v>
      </x:c>
    </x:row>
    <x:row r="1946" spans="1:11">
      <x:c r="A1946" s="1464">
        <x:v>0.80347222222222225</x:v>
      </x:c>
      <x:c r="B1946" s="1274">
        <x:v>100722</x:v>
      </x:c>
      <x:c r="C1946" s="949" t="s">
        <x:v>6314</x:v>
      </x:c>
      <x:c r="D1946" s="949" t="s">
        <x:v>7752</x:v>
      </x:c>
      <x:c r="E1946" s="949" t="s">
        <x:v>4903</x:v>
      </x:c>
      <x:c r="F1946" s="950" t="s">
        <x:v>11562</x:v>
      </x:c>
      <x:c r="G1946" s="187" t="s">
        <x:v>7109</x:v>
      </x:c>
      <x:c r="H1946" s="187" t="s">
        <x:v>11202</x:v>
      </x:c>
      <x:c r="I1946" s="1493" t="s">
        <x:v>7313</x:v>
      </x:c>
      <x:c r="J1946" s="184">
        <x:v>740</x:v>
      </x:c>
      <x:c r="K1946" s="229" t="s">
        <x:v>434</x:v>
      </x:c>
    </x:row>
    <x:row r="1947" spans="1:11">
      <x:c r="A1947" s="1465">
        <x:v>0.88541666666666663</x:v>
      </x:c>
      <x:c r="B1947" s="1276">
        <x:v>100723</x:v>
      </x:c>
      <x:c r="C1947" s="953" t="s">
        <x:v>6314</x:v>
      </x:c>
      <x:c r="D1947" s="953" t="s">
        <x:v>7752</x:v>
      </x:c>
      <x:c r="E1947" s="953" t="s">
        <x:v>4903</x:v>
      </x:c>
      <x:c r="F1947" s="954" t="s">
        <x:v>1590</x:v>
      </x:c>
      <x:c r="G1947" s="187" t="s">
        <x:v>313</x:v>
      </x:c>
      <x:c r="H1947" s="187" t="s">
        <x:v>10803</x:v>
      </x:c>
      <x:c r="I1947" s="1493" t="s">
        <x:v>7747</x:v>
      </x:c>
      <x:c r="J1947" s="184">
        <x:v>144</x:v>
      </x:c>
      <x:c r="K1947" s="229" t="s">
        <x:v>434</x:v>
      </x:c>
    </x:row>
    <x:row r="1948" spans="1:11">
      <x:c r="A1948" s="1275" t="s">
        <x:v>348</x:v>
      </x:c>
      <x:c r="B1948" s="1274">
        <x:v>100724</x:v>
      </x:c>
      <x:c r="C1948" s="949" t="s">
        <x:v>6314</x:v>
      </x:c>
      <x:c r="D1948" s="949" t="s">
        <x:v>7729</x:v>
      </x:c>
      <x:c r="E1948" s="949" t="s">
        <x:v>5033</x:v>
      </x:c>
      <x:c r="F1948" s="950" t="s">
        <x:v>11517</x:v>
      </x:c>
      <x:c r="G1948" s="1003" t="s">
        <x:v>7766</x:v>
      </x:c>
      <x:c r="H1948" s="1003" t="s">
        <x:v>7766</x:v>
      </x:c>
      <x:c r="I1948" s="1493" t="s">
        <x:v>7313</x:v>
      </x:c>
      <x:c r="J1948" s="184">
        <x:v>160</x:v>
      </x:c>
      <x:c r="K1948" s="229" t="s">
        <x:v>7724</x:v>
      </x:c>
    </x:row>
    <x:row r="1949" spans="1:11">
      <x:c r="A1949" s="1465">
        <x:v>0.69374999999999998</x:v>
      </x:c>
      <x:c r="B1949" s="1276">
        <x:v>100725</x:v>
      </x:c>
      <x:c r="C1949" s="953" t="s">
        <x:v>6314</x:v>
      </x:c>
      <x:c r="D1949" s="953" t="s">
        <x:v>7752</x:v>
      </x:c>
      <x:c r="E1949" s="953" t="s">
        <x:v>2935</x:v>
      </x:c>
      <x:c r="F1949" s="954" t="s">
        <x:v>10683</x:v>
      </x:c>
      <x:c r="G1949" s="187" t="s">
        <x:v>74</x:v>
      </x:c>
      <x:c r="H1949" s="187" t="s">
        <x:v>9445</x:v>
      </x:c>
      <x:c r="I1949" s="1493" t="s">
        <x:v>7747</x:v>
      </x:c>
      <x:c r="J1949" s="184">
        <x:v>530</x:v>
      </x:c>
      <x:c r="K1949" s="229" t="s">
        <x:v>434</x:v>
      </x:c>
    </x:row>
    <x:row r="1950" spans="1:11">
      <x:c r="A1950" s="1464">
        <x:v>0.76111111111111107</x:v>
      </x:c>
      <x:c r="B1950" s="1274">
        <x:v>100726</x:v>
      </x:c>
      <x:c r="C1950" s="949" t="s">
        <x:v>6314</x:v>
      </x:c>
      <x:c r="D1950" s="949" t="s">
        <x:v>7703</x:v>
      </x:c>
      <x:c r="E1950" s="949" t="s">
        <x:v>2935</x:v>
      </x:c>
      <x:c r="F1950" s="950" t="s">
        <x:v>1636</x:v>
      </x:c>
      <x:c r="G1950" s="1003" t="s">
        <x:v>7766</x:v>
      </x:c>
      <x:c r="H1950" s="1003" t="s">
        <x:v>7766</x:v>
      </x:c>
      <x:c r="I1950" s="1493" t="s">
        <x:v>7747</x:v>
      </x:c>
      <x:c r="J1950" s="184">
        <x:v>189</x:v>
      </x:c>
      <x:c r="K1950" s="229" t="s">
        <x:v>434</x:v>
      </x:c>
    </x:row>
    <x:row r="1951" spans="1:11">
      <x:c r="A1951" s="1491">
        <x:v>0.97986111111111107</x:v>
      </x:c>
      <x:c r="B1951" s="1451">
        <x:v>100727</x:v>
      </x:c>
      <x:c r="C1951" s="1452" t="s">
        <x:v>6314</x:v>
      </x:c>
      <x:c r="D1951" s="1452" t="s">
        <x:v>7751</x:v>
      </x:c>
      <x:c r="E1951" s="1452" t="s">
        <x:v>5033</x:v>
      </x:c>
      <x:c r="F1951" s="1453" t="s">
        <x:v>10462</x:v>
      </x:c>
      <x:c r="G1951" s="1003" t="s">
        <x:v>7766</x:v>
      </x:c>
      <x:c r="H1951" s="1003" t="s">
        <x:v>7766</x:v>
      </x:c>
      <x:c r="I1951" s="1493" t="s">
        <x:v>7313</x:v>
      </x:c>
      <x:c r="J1951" s="184">
        <x:v>370</x:v>
      </x:c>
      <x:c r="K1951" s="229" t="s">
        <x:v>434</x:v>
      </x:c>
    </x:row>
    <x:row r="1952" spans="1:11">
      <x:c r="A1952" s="1275" t="s">
        <x:v>10562</x:v>
      </x:c>
      <x:c r="B1952" s="1315">
        <x:v>100728</x:v>
      </x:c>
      <x:c r="C1952" s="1278" t="s">
        <x:v>6314</x:v>
      </x:c>
      <x:c r="D1952" s="1278" t="s">
        <x:v>7703</x:v>
      </x:c>
      <x:c r="E1952" s="1278" t="s">
        <x:v>4903</x:v>
      </x:c>
      <x:c r="F1952" s="1316" t="s">
        <x:v>7796</x:v>
      </x:c>
      <x:c r="G1952" s="187" t="s">
        <x:v>142</x:v>
      </x:c>
      <x:c r="H1952" s="187" t="s">
        <x:v>10819</x:v>
      </x:c>
      <x:c r="I1952" s="1493" t="s">
        <x:v>7313</x:v>
      </x:c>
      <x:c r="J1952" s="184">
        <x:v>324</x:v>
      </x:c>
      <x:c r="K1952" s="229" t="s">
        <x:v>434</x:v>
      </x:c>
    </x:row>
    <x:row r="1953" spans="1:11">
      <x:c r="A1953" s="1465">
        <x:v>0.6694444444444444</x:v>
      </x:c>
      <x:c r="B1953" s="1276">
        <x:v>100729</x:v>
      </x:c>
      <x:c r="C1953" s="953" t="s">
        <x:v>6314</x:v>
      </x:c>
      <x:c r="D1953" s="953" t="s">
        <x:v>7752</x:v>
      </x:c>
      <x:c r="E1953" s="953" t="s">
        <x:v>4903</x:v>
      </x:c>
      <x:c r="F1953" s="954" t="s">
        <x:v>9892</x:v>
      </x:c>
      <x:c r="G1953" s="187" t="s">
        <x:v>8000</x:v>
      </x:c>
      <x:c r="H1953" s="1003" t="s">
        <x:v>7766</x:v>
      </x:c>
      <x:c r="I1953" s="1493" t="s">
        <x:v>7313</x:v>
      </x:c>
      <x:c r="J1953" s="184">
        <x:v>324</x:v>
      </x:c>
      <x:c r="K1953" s="229" t="s">
        <x:v>434</x:v>
      </x:c>
    </x:row>
    <x:row r="1954" spans="1:11">
      <x:c r="A1954" s="1464">
        <x:v>0.77013888888888893</x:v>
      </x:c>
      <x:c r="B1954" s="949" t="s">
        <x:v>296</x:v>
      </x:c>
      <x:c r="C1954" s="949" t="s">
        <x:v>6314</x:v>
      </x:c>
      <x:c r="D1954" s="949" t="s">
        <x:v>7751</x:v>
      </x:c>
      <x:c r="E1954" s="949" t="s">
        <x:v>5033</x:v>
      </x:c>
      <x:c r="F1954" s="950" t="s">
        <x:v>5256</x:v>
      </x:c>
      <x:c r="G1954" s="187" t="s">
        <x:v>302</x:v>
      </x:c>
      <x:c r="H1954" s="187" t="s">
        <x:v>10815</x:v>
      </x:c>
      <x:c r="I1954" s="1493" t="s">
        <x:v>5014</x:v>
      </x:c>
      <x:c r="J1954" s="184">
        <x:v>300</x:v>
      </x:c>
      <x:c r="K1954" s="229" t="s">
        <x:v>7724</x:v>
      </x:c>
    </x:row>
    <x:row r="1955" spans="1:11">
      <x:c r="A1955" s="1465">
        <x:v>0.77152777777777781</x:v>
      </x:c>
      <x:c r="B1955" s="953" t="s">
        <x:v>69</x:v>
      </x:c>
      <x:c r="C1955" s="953" t="s">
        <x:v>6314</x:v>
      </x:c>
      <x:c r="D1955" s="953" t="s">
        <x:v>7751</x:v>
      </x:c>
      <x:c r="E1955" s="953" t="s">
        <x:v>5033</x:v>
      </x:c>
      <x:c r="F1955" s="954" t="s">
        <x:v>12379</x:v>
      </x:c>
      <x:c r="G1955" s="187" t="s">
        <x:v>3123</x:v>
      </x:c>
      <x:c r="H1955" s="187" t="s">
        <x:v>10745</x:v>
      </x:c>
      <x:c r="I1955" s="1493" t="s">
        <x:v>5014</x:v>
      </x:c>
      <x:c r="J1955" s="184">
        <x:v>300</x:v>
      </x:c>
      <x:c r="K1955" s="229" t="s">
        <x:v>7724</x:v>
      </x:c>
    </x:row>
    <x:row r="1956" spans="1:11">
      <x:c r="A1956" s="1464">
        <x:v>0.80694444444444446</x:v>
      </x:c>
      <x:c r="B1956" s="1274">
        <x:v>100732</x:v>
      </x:c>
      <x:c r="C1956" s="949" t="s">
        <x:v>6314</x:v>
      </x:c>
      <x:c r="D1956" s="949" t="s">
        <x:v>7729</x:v>
      </x:c>
      <x:c r="E1956" s="949" t="s">
        <x:v>4903</x:v>
      </x:c>
      <x:c r="F1956" s="950" t="s">
        <x:v>1307</x:v>
      </x:c>
      <x:c r="G1956" s="187" t="s">
        <x:v>80</x:v>
      </x:c>
      <x:c r="H1956" s="187" t="s">
        <x:v>11173</x:v>
      </x:c>
      <x:c r="I1956" s="1493" t="s">
        <x:v>7313</x:v>
      </x:c>
      <x:c r="J1956" s="184">
        <x:v>315</x:v>
      </x:c>
      <x:c r="K1956" s="229" t="s">
        <x:v>434</x:v>
      </x:c>
    </x:row>
    <x:row r="1957" spans="1:11">
      <x:c r="A1957" s="1275" t="s">
        <x:v>10551</x:v>
      </x:c>
      <x:c r="B1957" s="1451">
        <x:v>100733</x:v>
      </x:c>
      <x:c r="C1957" s="1452" t="s">
        <x:v>6314</x:v>
      </x:c>
      <x:c r="D1957" s="1452" t="s">
        <x:v>7729</x:v>
      </x:c>
      <x:c r="E1957" s="1452" t="s">
        <x:v>2935</x:v>
      </x:c>
      <x:c r="F1957" s="1453" t="s">
        <x:v>1642</x:v>
      </x:c>
      <x:c r="G1957" s="187" t="s">
        <x:v>166</x:v>
      </x:c>
      <x:c r="H1957" s="187" t="s">
        <x:v>10829</x:v>
      </x:c>
      <x:c r="I1957" s="1493" t="s">
        <x:v>7747</x:v>
      </x:c>
      <x:c r="J1957" s="184">
        <x:v>126</x:v>
      </x:c>
      <x:c r="K1957" s="229" t="s">
        <x:v>434</x:v>
      </x:c>
    </x:row>
    <x:row r="1958" spans="1:11">
      <x:c r="A1958" s="1275" t="s">
        <x:v>11862</x:v>
      </x:c>
      <x:c r="B1958" s="1315">
        <x:v>100734</x:v>
      </x:c>
      <x:c r="C1958" s="1278" t="s">
        <x:v>6314</x:v>
      </x:c>
      <x:c r="D1958" s="1278" t="s">
        <x:v>7729</x:v>
      </x:c>
      <x:c r="E1958" s="1278" t="s">
        <x:v>5987</x:v>
      </x:c>
      <x:c r="F1958" s="1316" t="s">
        <x:v>9967</x:v>
      </x:c>
      <x:c r="G1958" s="1003" t="s">
        <x:v>7766</x:v>
      </x:c>
      <x:c r="H1958" s="1003" t="s">
        <x:v>7766</x:v>
      </x:c>
      <x:c r="I1958" s="1493" t="s">
        <x:v>7747</x:v>
      </x:c>
      <x:c r="J1958" s="184">
        <x:v>180</x:v>
      </x:c>
      <x:c r="K1958" s="229" t="s">
        <x:v>7724</x:v>
      </x:c>
    </x:row>
    <x:row r="1959" spans="1:11">
      <x:c r="A1959" s="1465">
        <x:v>0.71666666666666667</x:v>
      </x:c>
      <x:c r="B1959" s="1276">
        <x:v>100735</x:v>
      </x:c>
      <x:c r="C1959" s="953" t="s">
        <x:v>6314</x:v>
      </x:c>
      <x:c r="D1959" s="953" t="s">
        <x:v>7752</x:v>
      </x:c>
      <x:c r="E1959" s="953" t="s">
        <x:v>5987</x:v>
      </x:c>
      <x:c r="F1959" s="954" t="s">
        <x:v>9348</x:v>
      </x:c>
      <x:c r="G1959" s="1003" t="s">
        <x:v>7766</x:v>
      </x:c>
      <x:c r="H1959" s="1003" t="s">
        <x:v>7766</x:v>
      </x:c>
      <x:c r="I1959" s="1493" t="s">
        <x:v>7747</x:v>
      </x:c>
      <x:c r="J1959" s="184">
        <x:v>940</x:v>
      </x:c>
      <x:c r="K1959" s="229" t="s">
        <x:v>7724</x:v>
      </x:c>
    </x:row>
    <x:row r="1960" spans="1:11">
      <x:c r="A1960" s="1464">
        <x:v>0.7944444444444444</x:v>
      </x:c>
      <x:c r="B1960" s="1274">
        <x:v>100736</x:v>
      </x:c>
      <x:c r="C1960" s="949" t="s">
        <x:v>6314</x:v>
      </x:c>
      <x:c r="D1960" s="949" t="s">
        <x:v>7751</x:v>
      </x:c>
      <x:c r="E1960" s="949" t="s">
        <x:v>5987</x:v>
      </x:c>
      <x:c r="F1960" s="950" t="s">
        <x:v>12309</x:v>
      </x:c>
      <x:c r="G1960" s="187" t="s">
        <x:v>130</x:v>
      </x:c>
      <x:c r="H1960" s="187" t="s">
        <x:v>10768</x:v>
      </x:c>
      <x:c r="I1960" s="1493" t="s">
        <x:v>7747</x:v>
      </x:c>
      <x:c r="J1960" s="184">
        <x:v>160</x:v>
      </x:c>
      <x:c r="K1960" s="229" t="s">
        <x:v>7724</x:v>
      </x:c>
    </x:row>
    <x:row r="1961" spans="1:11">
      <x:c r="A1961" s="1465">
        <x:v>0.7993055555555556</x:v>
      </x:c>
      <x:c r="B1961" s="1276">
        <x:v>100737</x:v>
      </x:c>
      <x:c r="C1961" s="953" t="s">
        <x:v>6314</x:v>
      </x:c>
      <x:c r="D1961" s="953" t="s">
        <x:v>7751</x:v>
      </x:c>
      <x:c r="E1961" s="953" t="s">
        <x:v>5987</x:v>
      </x:c>
      <x:c r="F1961" s="954" t="s">
        <x:v>943</x:v>
      </x:c>
      <x:c r="G1961" s="187" t="s">
        <x:v>130</x:v>
      </x:c>
      <x:c r="H1961" s="187" t="s">
        <x:v>10768</x:v>
      </x:c>
      <x:c r="I1961" s="1493" t="s">
        <x:v>7747</x:v>
      </x:c>
      <x:c r="J1961" s="184">
        <x:v>440</x:v>
      </x:c>
      <x:c r="K1961" s="229" t="s">
        <x:v>434</x:v>
      </x:c>
    </x:row>
    <x:row r="1962" spans="1:11">
      <x:c r="A1962" s="1464">
        <x:v>0.82361111111111107</x:v>
      </x:c>
      <x:c r="B1962" s="1274">
        <x:v>100738</x:v>
      </x:c>
      <x:c r="C1962" s="949" t="s">
        <x:v>6314</x:v>
      </x:c>
      <x:c r="D1962" s="949" t="s">
        <x:v>7751</x:v>
      </x:c>
      <x:c r="E1962" s="949" t="s">
        <x:v>2935</x:v>
      </x:c>
      <x:c r="F1962" s="950" t="s">
        <x:v>12308</x:v>
      </x:c>
      <x:c r="G1962" s="187" t="s">
        <x:v>135</x:v>
      </x:c>
      <x:c r="H1962" s="187" t="s">
        <x:v>9473</x:v>
      </x:c>
      <x:c r="I1962" s="1493" t="s">
        <x:v>7747</x:v>
      </x:c>
      <x:c r="J1962" s="184">
        <x:v>620</x:v>
      </x:c>
      <x:c r="K1962" s="229" t="s">
        <x:v>7724</x:v>
      </x:c>
    </x:row>
    <x:row r="1963" spans="1:11">
      <x:c r="A1963" s="1465">
        <x:v>0.93333333333333335</x:v>
      </x:c>
      <x:c r="B1963" s="1276">
        <x:v>100739</x:v>
      </x:c>
      <x:c r="C1963" s="953" t="s">
        <x:v>6314</x:v>
      </x:c>
      <x:c r="D1963" s="953" t="s">
        <x:v>7752</x:v>
      </x:c>
      <x:c r="E1963" s="953" t="s">
        <x:v>5033</x:v>
      </x:c>
      <x:c r="F1963" s="954" t="s">
        <x:v>1135</x:v>
      </x:c>
      <x:c r="G1963" s="187" t="s">
        <x:v>194</x:v>
      </x:c>
      <x:c r="H1963" s="187" t="s">
        <x:v>9418</x:v>
      </x:c>
      <x:c r="I1963" s="1493" t="s">
        <x:v>7747</x:v>
      </x:c>
      <x:c r="J1963" s="184">
        <x:v>295</x:v>
      </x:c>
      <x:c r="K1963" s="229" t="s">
        <x:v>434</x:v>
      </x:c>
    </x:row>
    <x:row r="1964" spans="1:11">
      <x:c r="A1964" s="1275" t="s">
        <x:v>11816</x:v>
      </x:c>
      <x:c r="B1964" s="1274">
        <x:v>100740</x:v>
      </x:c>
      <x:c r="C1964" s="949" t="s">
        <x:v>6314</x:v>
      </x:c>
      <x:c r="D1964" s="949" t="s">
        <x:v>7729</x:v>
      </x:c>
      <x:c r="E1964" s="949" t="s">
        <x:v>5987</x:v>
      </x:c>
      <x:c r="F1964" s="950" t="s">
        <x:v>2510</x:v>
      </x:c>
      <x:c r="G1964" s="1003" t="s">
        <x:v>7766</x:v>
      </x:c>
      <x:c r="H1964" s="1003" t="s">
        <x:v>7766</x:v>
      </x:c>
      <x:c r="I1964" s="1493" t="s">
        <x:v>7313</x:v>
      </x:c>
      <x:c r="J1964" s="184">
        <x:v>140</x:v>
      </x:c>
      <x:c r="K1964" s="229" t="s">
        <x:v>7724</x:v>
      </x:c>
    </x:row>
    <x:row r="1965" spans="1:11">
      <x:c r="A1965" s="1465">
        <x:v>0.5854166666666667</x:v>
      </x:c>
      <x:c r="B1965" s="1276">
        <x:v>100741</x:v>
      </x:c>
      <x:c r="C1965" s="953" t="s">
        <x:v>6314</x:v>
      </x:c>
      <x:c r="D1965" s="953" t="s">
        <x:v>7752</x:v>
      </x:c>
      <x:c r="E1965" s="953" t="s">
        <x:v>4903</x:v>
      </x:c>
      <x:c r="F1965" s="954" t="s">
        <x:v>1136</x:v>
      </x:c>
      <x:c r="G1965" s="187" t="s">
        <x:v>318</x:v>
      </x:c>
      <x:c r="H1965" s="187" t="s">
        <x:v>10765</x:v>
      </x:c>
      <x:c r="I1965" s="1493" t="s">
        <x:v>7747</x:v>
      </x:c>
      <x:c r="J1965" s="184">
        <x:v>117</x:v>
      </x:c>
      <x:c r="K1965" s="229" t="s">
        <x:v>434</x:v>
      </x:c>
    </x:row>
    <x:row r="1966" spans="1:11">
      <x:c r="A1966" s="1464">
        <x:v>0.74305555555555558</x:v>
      </x:c>
      <x:c r="B1966" s="1274">
        <x:v>100742</x:v>
      </x:c>
      <x:c r="C1966" s="949" t="s">
        <x:v>6314</x:v>
      </x:c>
      <x:c r="D1966" s="949" t="s">
        <x:v>7729</x:v>
      </x:c>
      <x:c r="E1966" s="949" t="s">
        <x:v>2935</x:v>
      </x:c>
      <x:c r="F1966" s="950" t="s">
        <x:v>5605</x:v>
      </x:c>
      <x:c r="G1966" s="187" t="s">
        <x:v>141</x:v>
      </x:c>
      <x:c r="H1966" s="187" t="s">
        <x:v>10767</x:v>
      </x:c>
      <x:c r="I1966" s="1493" t="s">
        <x:v>7313</x:v>
      </x:c>
      <x:c r="J1966" s="184">
        <x:v>340</x:v>
      </x:c>
      <x:c r="K1966" s="229" t="s">
        <x:v>434</x:v>
      </x:c>
    </x:row>
    <x:row r="1967" spans="1:11">
      <x:c r="A1967" s="1465">
        <x:v>0.78472222222222221</x:v>
      </x:c>
      <x:c r="B1967" s="1276">
        <x:v>100743</x:v>
      </x:c>
      <x:c r="C1967" s="953" t="s">
        <x:v>6314</x:v>
      </x:c>
      <x:c r="D1967" s="953" t="s">
        <x:v>7752</x:v>
      </x:c>
      <x:c r="E1967" s="953" t="s">
        <x:v>2935</x:v>
      </x:c>
      <x:c r="F1967" s="954" t="s">
        <x:v>10464</x:v>
      </x:c>
      <x:c r="G1967" s="1003" t="s">
        <x:v>7766</x:v>
      </x:c>
      <x:c r="H1967" s="1003" t="s">
        <x:v>7766</x:v>
      </x:c>
      <x:c r="I1967" s="1493" t="s">
        <x:v>7313</x:v>
      </x:c>
      <x:c r="J1967" s="184">
        <x:v>180</x:v>
      </x:c>
      <x:c r="K1967" s="229" t="s">
        <x:v>434</x:v>
      </x:c>
    </x:row>
    <x:row r="1968" spans="1:11">
      <x:c r="A1968" s="1489">
        <x:v>0.89166666666666672</x:v>
      </x:c>
      <x:c r="B1968" s="1448">
        <x:v>100744</x:v>
      </x:c>
      <x:c r="C1968" s="1449" t="s">
        <x:v>6314</x:v>
      </x:c>
      <x:c r="D1968" s="1449" t="s">
        <x:v>7729</x:v>
      </x:c>
      <x:c r="E1968" s="1449" t="s">
        <x:v>2935</x:v>
      </x:c>
      <x:c r="F1968" s="1450" t="s">
        <x:v>10514</x:v>
      </x:c>
      <x:c r="G1968" s="187" t="s">
        <x:v>199</x:v>
      </x:c>
      <x:c r="H1968" s="187" t="s">
        <x:v>10766</x:v>
      </x:c>
      <x:c r="I1968" s="1493" t="s">
        <x:v>7747</x:v>
      </x:c>
      <x:c r="J1968" s="184">
        <x:v>150</x:v>
      </x:c>
      <x:c r="K1968" s="229" t="s">
        <x:v>7724</x:v>
      </x:c>
    </x:row>
    <x:row r="1969" spans="1:11">
      <x:c r="A1969" s="1275" t="s">
        <x:v>11902</x:v>
      </x:c>
      <x:c r="B1969" s="1413">
        <x:v>100745</x:v>
      </x:c>
      <x:c r="C1969" s="951" t="s">
        <x:v>6314</x:v>
      </x:c>
      <x:c r="D1969" s="951" t="s">
        <x:v>7703</x:v>
      </x:c>
      <x:c r="E1969" s="951" t="s">
        <x:v>5033</x:v>
      </x:c>
      <x:c r="F1969" s="952" t="s">
        <x:v>9371</x:v>
      </x:c>
      <x:c r="G1969" s="187" t="s">
        <x:v>3209</x:v>
      </x:c>
      <x:c r="H1969" s="187" t="s">
        <x:v>10800</x:v>
      </x:c>
      <x:c r="I1969" s="1493" t="s">
        <x:v>7313</x:v>
      </x:c>
      <x:c r="J1969" s="184">
        <x:v>1647</x:v>
      </x:c>
      <x:c r="K1969" s="229" t="s">
        <x:v>434</x:v>
      </x:c>
    </x:row>
    <x:row r="1970" spans="1:11">
      <x:c r="A1970" s="1464">
        <x:v>0.43680555555555556</x:v>
      </x:c>
      <x:c r="B1970" s="1274">
        <x:v>100746</x:v>
      </x:c>
      <x:c r="C1970" s="949" t="s">
        <x:v>6314</x:v>
      </x:c>
      <x:c r="D1970" s="949" t="s">
        <x:v>7752</x:v>
      </x:c>
      <x:c r="E1970" s="949" t="s">
        <x:v>5033</x:v>
      </x:c>
      <x:c r="F1970" s="950" t="s">
        <x:v>9321</x:v>
      </x:c>
      <x:c r="G1970" s="187" t="s">
        <x:v>7086</x:v>
      </x:c>
      <x:c r="H1970" s="187" t="s">
        <x:v>10817</x:v>
      </x:c>
      <x:c r="I1970" s="1493" t="s">
        <x:v>7313</x:v>
      </x:c>
      <x:c r="J1970" s="184">
        <x:v>315</x:v>
      </x:c>
      <x:c r="K1970" s="229" t="s">
        <x:v>434</x:v>
      </x:c>
    </x:row>
    <x:row r="1971" spans="1:11">
      <x:c r="A1971" s="1465">
        <x:v>0.5625</x:v>
      </x:c>
      <x:c r="B1971" s="1276">
        <x:v>100747</x:v>
      </x:c>
      <x:c r="C1971" s="953" t="s">
        <x:v>6314</x:v>
      </x:c>
      <x:c r="D1971" s="953" t="s">
        <x:v>7729</x:v>
      </x:c>
      <x:c r="E1971" s="953" t="s">
        <x:v>5987</x:v>
      </x:c>
      <x:c r="F1971" s="954" t="s">
        <x:v>5581</x:v>
      </x:c>
      <x:c r="G1971" s="1003" t="s">
        <x:v>7766</x:v>
      </x:c>
      <x:c r="H1971" s="1003" t="s">
        <x:v>7766</x:v>
      </x:c>
      <x:c r="I1971" s="1493" t="s">
        <x:v>7747</x:v>
      </x:c>
      <x:c r="J1971" s="184">
        <x:v>162</x:v>
      </x:c>
      <x:c r="K1971" s="229" t="s">
        <x:v>434</x:v>
      </x:c>
    </x:row>
    <x:row r="1972" spans="1:11">
      <x:c r="A1972" s="1464">
        <x:v>0.67500000000000004</x:v>
      </x:c>
      <x:c r="B1972" s="1274">
        <x:v>100748</x:v>
      </x:c>
      <x:c r="C1972" s="949" t="s">
        <x:v>6314</x:v>
      </x:c>
      <x:c r="D1972" s="949" t="s">
        <x:v>7752</x:v>
      </x:c>
      <x:c r="E1972" s="949" t="s">
        <x:v>4903</x:v>
      </x:c>
      <x:c r="F1972" s="950" t="s">
        <x:v>1558</x:v>
      </x:c>
      <x:c r="G1972" s="187" t="s">
        <x:v>249</x:v>
      </x:c>
      <x:c r="H1972" s="187" t="s">
        <x:v>11214</x:v>
      </x:c>
      <x:c r="I1972" s="1493" t="s">
        <x:v>7747</x:v>
      </x:c>
      <x:c r="J1972" s="184">
        <x:v>144</x:v>
      </x:c>
      <x:c r="K1972" s="229" t="s">
        <x:v>434</x:v>
      </x:c>
    </x:row>
    <x:row r="1973" spans="1:11">
      <x:c r="A1973" s="1465">
        <x:v>0.69305555555555554</x:v>
      </x:c>
      <x:c r="B1973" s="1276">
        <x:v>100749</x:v>
      </x:c>
      <x:c r="C1973" s="953" t="s">
        <x:v>6314</x:v>
      </x:c>
      <x:c r="D1973" s="953" t="s">
        <x:v>7752</x:v>
      </x:c>
      <x:c r="E1973" s="953" t="s">
        <x:v>4903</x:v>
      </x:c>
      <x:c r="F1973" s="954" t="s">
        <x:v>23</x:v>
      </x:c>
      <x:c r="G1973" s="187" t="s">
        <x:v>232</x:v>
      </x:c>
      <x:c r="H1973" s="187" t="s">
        <x:v>10779</x:v>
      </x:c>
      <x:c r="I1973" s="1493" t="s">
        <x:v>7747</x:v>
      </x:c>
      <x:c r="J1973" s="184">
        <x:v>324</x:v>
      </x:c>
      <x:c r="K1973" s="229" t="s">
        <x:v>434</x:v>
      </x:c>
    </x:row>
    <x:row r="1974" spans="1:11">
      <x:c r="A1974" s="1464">
        <x:v>0.70277777777777772</x:v>
      </x:c>
      <x:c r="B1974" s="1274">
        <x:v>100750</x:v>
      </x:c>
      <x:c r="C1974" s="949" t="s">
        <x:v>6314</x:v>
      </x:c>
      <x:c r="D1974" s="949" t="s">
        <x:v>7752</x:v>
      </x:c>
      <x:c r="E1974" s="949" t="s">
        <x:v>5987</x:v>
      </x:c>
      <x:c r="F1974" s="950" t="s">
        <x:v>12426</x:v>
      </x:c>
      <x:c r="G1974" s="1003" t="s">
        <x:v>7766</x:v>
      </x:c>
      <x:c r="H1974" s="1003" t="s">
        <x:v>7766</x:v>
      </x:c>
      <x:c r="I1974" s="1493" t="s">
        <x:v>7747</x:v>
      </x:c>
      <x:c r="J1974" s="184">
        <x:v>260</x:v>
      </x:c>
      <x:c r="K1974" s="229" t="s">
        <x:v>7724</x:v>
      </x:c>
    </x:row>
    <x:row r="1975" spans="1:11">
      <x:c r="A1975" s="1465">
        <x:v>0.73958333333333337</x:v>
      </x:c>
      <x:c r="B1975" s="1276">
        <x:v>100751</x:v>
      </x:c>
      <x:c r="C1975" s="953" t="s">
        <x:v>6314</x:v>
      </x:c>
      <x:c r="D1975" s="953" t="s">
        <x:v>7752</x:v>
      </x:c>
      <x:c r="E1975" s="953" t="s">
        <x:v>5033</x:v>
      </x:c>
      <x:c r="F1975" s="954" t="s">
        <x:v>10589</x:v>
      </x:c>
      <x:c r="G1975" s="1003" t="s">
        <x:v>7766</x:v>
      </x:c>
      <x:c r="H1975" s="1003" t="s">
        <x:v>7766</x:v>
      </x:c>
      <x:c r="I1975" s="1493" t="s">
        <x:v>7313</x:v>
      </x:c>
      <x:c r="J1975" s="184">
        <x:v>297</x:v>
      </x:c>
      <x:c r="K1975" s="229" t="s">
        <x:v>434</x:v>
      </x:c>
    </x:row>
    <x:row r="1976" spans="1:11">
      <x:c r="A1976" s="1464">
        <x:v>0.77777777777777779</x:v>
      </x:c>
      <x:c r="B1976" s="1274">
        <x:v>100752</x:v>
      </x:c>
      <x:c r="C1976" s="949" t="s">
        <x:v>6314</x:v>
      </x:c>
      <x:c r="D1976" s="949" t="s">
        <x:v>7752</x:v>
      </x:c>
      <x:c r="E1976" s="949" t="s">
        <x:v>4903</x:v>
      </x:c>
      <x:c r="F1976" s="950" t="s">
        <x:v>3486</x:v>
      </x:c>
      <x:c r="G1976" s="1003" t="s">
        <x:v>7766</x:v>
      </x:c>
      <x:c r="H1976" s="1003" t="s">
        <x:v>7766</x:v>
      </x:c>
      <x:c r="I1976" s="1493" t="s">
        <x:v>7313</x:v>
      </x:c>
      <x:c r="J1976" s="184">
        <x:v>378</x:v>
      </x:c>
      <x:c r="K1976" s="229" t="s">
        <x:v>434</x:v>
      </x:c>
    </x:row>
    <x:row r="1977" spans="1:11">
      <x:c r="A1977" s="1465">
        <x:v>0.79305555555555551</x:v>
      </x:c>
      <x:c r="B1977" s="1276">
        <x:v>100753</x:v>
      </x:c>
      <x:c r="C1977" s="953" t="s">
        <x:v>6314</x:v>
      </x:c>
      <x:c r="D1977" s="953" t="s">
        <x:v>7751</x:v>
      </x:c>
      <x:c r="E1977" s="953" t="s">
        <x:v>4903</x:v>
      </x:c>
      <x:c r="F1977" s="954" t="s">
        <x:v>9895</x:v>
      </x:c>
      <x:c r="G1977" s="187" t="s">
        <x:v>286</x:v>
      </x:c>
      <x:c r="H1977" s="187" t="s">
        <x:v>9409</x:v>
      </x:c>
      <x:c r="I1977" s="1493" t="s">
        <x:v>7313</x:v>
      </x:c>
      <x:c r="J1977" s="184">
        <x:v>369</x:v>
      </x:c>
      <x:c r="K1977" s="229" t="s">
        <x:v>434</x:v>
      </x:c>
    </x:row>
    <x:row r="1978" spans="1:11">
      <x:c r="A1978" s="1464">
        <x:v>0.82499999999999996</x:v>
      </x:c>
      <x:c r="B1978" s="1274">
        <x:v>100754</x:v>
      </x:c>
      <x:c r="C1978" s="949" t="s">
        <x:v>6314</x:v>
      </x:c>
      <x:c r="D1978" s="949" t="s">
        <x:v>7729</x:v>
      </x:c>
      <x:c r="E1978" s="949" t="s">
        <x:v>2935</x:v>
      </x:c>
      <x:c r="F1978" s="950" t="s">
        <x:v>10695</x:v>
      </x:c>
      <x:c r="G1978" s="1003" t="s">
        <x:v>7766</x:v>
      </x:c>
      <x:c r="H1978" s="1003" t="s">
        <x:v>7766</x:v>
      </x:c>
      <x:c r="I1978" s="1493" t="s">
        <x:v>7747</x:v>
      </x:c>
      <x:c r="J1978" s="184">
        <x:v>315</x:v>
      </x:c>
      <x:c r="K1978" s="229" t="s">
        <x:v>434</x:v>
      </x:c>
    </x:row>
    <x:row r="1979" spans="1:11">
      <x:c r="A1979" s="1465">
        <x:v>0.8930555555555556</x:v>
      </x:c>
      <x:c r="B1979" s="1276">
        <x:v>100755</x:v>
      </x:c>
      <x:c r="C1979" s="953" t="s">
        <x:v>6314</x:v>
      </x:c>
      <x:c r="D1979" s="953" t="s">
        <x:v>7729</x:v>
      </x:c>
      <x:c r="E1979" s="953" t="s">
        <x:v>2935</x:v>
      </x:c>
      <x:c r="F1979" s="954" t="s">
        <x:v>12416</x:v>
      </x:c>
      <x:c r="G1979" s="1003" t="s">
        <x:v>7766</x:v>
      </x:c>
      <x:c r="H1979" s="1003" t="s">
        <x:v>7766</x:v>
      </x:c>
      <x:c r="I1979" s="1493" t="s">
        <x:v>7313</x:v>
      </x:c>
      <x:c r="J1979" s="184">
        <x:v>170</x:v>
      </x:c>
      <x:c r="K1979" s="229" t="s">
        <x:v>7724</x:v>
      </x:c>
    </x:row>
    <x:row r="1980" spans="1:11">
      <x:c r="A1980" s="1275" t="s">
        <x:v>10397</x:v>
      </x:c>
      <x:c r="B1980" s="1274">
        <x:v>100756</x:v>
      </x:c>
      <x:c r="C1980" s="949" t="s">
        <x:v>6314</x:v>
      </x:c>
      <x:c r="D1980" s="949" t="s">
        <x:v>7751</x:v>
      </x:c>
      <x:c r="E1980" s="949" t="s">
        <x:v>5033</x:v>
      </x:c>
      <x:c r="F1980" s="950" t="s">
        <x:v>8100</x:v>
      </x:c>
      <x:c r="G1980" s="187" t="s">
        <x:v>7382</x:v>
      </x:c>
      <x:c r="H1980" s="187" t="s">
        <x:v>10884</x:v>
      </x:c>
      <x:c r="I1980" s="1493" t="s">
        <x:v>7313</x:v>
      </x:c>
      <x:c r="J1980" s="184">
        <x:v>117</x:v>
      </x:c>
      <x:c r="K1980" s="229" t="s">
        <x:v>434</x:v>
      </x:c>
    </x:row>
    <x:row r="1981" spans="1:11">
      <x:c r="A1981" s="1465">
        <x:v>0.55000000000000004</x:v>
      </x:c>
      <x:c r="B1981" s="1276">
        <x:v>100757</x:v>
      </x:c>
      <x:c r="C1981" s="953" t="s">
        <x:v>6314</x:v>
      </x:c>
      <x:c r="D1981" s="953" t="s">
        <x:v>7729</x:v>
      </x:c>
      <x:c r="E1981" s="953" t="s">
        <x:v>5987</x:v>
      </x:c>
      <x:c r="F1981" s="954" t="s">
        <x:v>1611</x:v>
      </x:c>
      <x:c r="G1981" s="187" t="s">
        <x:v>53</x:v>
      </x:c>
      <x:c r="H1981" s="187" t="s">
        <x:v>10769</x:v>
      </x:c>
      <x:c r="I1981" s="1493" t="s">
        <x:v>7747</x:v>
      </x:c>
      <x:c r="J1981" s="184">
        <x:v>160</x:v>
      </x:c>
      <x:c r="K1981" s="229" t="s">
        <x:v>7724</x:v>
      </x:c>
    </x:row>
    <x:row r="1982" spans="1:11">
      <x:c r="A1982" s="1464">
        <x:v>0.59236111111111112</x:v>
      </x:c>
      <x:c r="B1982" s="1274">
        <x:v>100758</x:v>
      </x:c>
      <x:c r="C1982" s="949" t="s">
        <x:v>6314</x:v>
      </x:c>
      <x:c r="D1982" s="949" t="s">
        <x:v>7729</x:v>
      </x:c>
      <x:c r="E1982" s="949" t="s">
        <x:v>4903</x:v>
      </x:c>
      <x:c r="F1982" s="950" t="s">
        <x:v>1202</x:v>
      </x:c>
      <x:c r="G1982" s="187" t="s">
        <x:v>289</x:v>
      </x:c>
      <x:c r="H1982" s="187" t="s">
        <x:v>10872</x:v>
      </x:c>
      <x:c r="I1982" s="1493" t="s">
        <x:v>7313</x:v>
      </x:c>
      <x:c r="J1982" s="184">
        <x:v>260</x:v>
      </x:c>
      <x:c r="K1982" s="229" t="s">
        <x:v>434</x:v>
      </x:c>
    </x:row>
    <x:row r="1983" spans="1:11">
      <x:c r="A1983" s="1465">
        <x:v>0.60277777777777775</x:v>
      </x:c>
      <x:c r="B1983" s="1276">
        <x:v>100759</x:v>
      </x:c>
      <x:c r="C1983" s="953" t="s">
        <x:v>6314</x:v>
      </x:c>
      <x:c r="D1983" s="953" t="s">
        <x:v>7752</x:v>
      </x:c>
      <x:c r="E1983" s="953" t="s">
        <x:v>2935</x:v>
      </x:c>
      <x:c r="F1983" s="954" t="s">
        <x:v>968</x:v>
      </x:c>
      <x:c r="G1983" s="187" t="s">
        <x:v>179</x:v>
      </x:c>
      <x:c r="H1983" s="187" t="s">
        <x:v>10855</x:v>
      </x:c>
      <x:c r="I1983" s="1493" t="s">
        <x:v>7747</x:v>
      </x:c>
      <x:c r="J1983" s="184">
        <x:v>180</x:v>
      </x:c>
      <x:c r="K1983" s="229" t="s">
        <x:v>434</x:v>
      </x:c>
    </x:row>
    <x:row r="1984" spans="1:11">
      <x:c r="A1984" s="1464">
        <x:v>0.69722222222222219</x:v>
      </x:c>
      <x:c r="B1984" s="1274">
        <x:v>100760</x:v>
      </x:c>
      <x:c r="C1984" s="949" t="s">
        <x:v>6314</x:v>
      </x:c>
      <x:c r="D1984" s="949" t="s">
        <x:v>7729</x:v>
      </x:c>
      <x:c r="E1984" s="949" t="s">
        <x:v>4903</x:v>
      </x:c>
      <x:c r="F1984" s="950" t="s">
        <x:v>12318</x:v>
      </x:c>
      <x:c r="G1984" s="187" t="s">
        <x:v>148</x:v>
      </x:c>
      <x:c r="H1984" s="187" t="s">
        <x:v>10877</x:v>
      </x:c>
      <x:c r="I1984" s="1493" t="s">
        <x:v>7747</x:v>
      </x:c>
      <x:c r="J1984" s="184">
        <x:v>75</x:v>
      </x:c>
      <x:c r="K1984" s="229" t="s">
        <x:v>434</x:v>
      </x:c>
    </x:row>
    <x:row r="1985" spans="1:11">
      <x:c r="A1985" s="1465">
        <x:v>0.73263888888888884</x:v>
      </x:c>
      <x:c r="B1985" s="1276">
        <x:v>100761</x:v>
      </x:c>
      <x:c r="C1985" s="953" t="s">
        <x:v>6314</x:v>
      </x:c>
      <x:c r="D1985" s="953" t="s">
        <x:v>7729</x:v>
      </x:c>
      <x:c r="E1985" s="953" t="s">
        <x:v>2935</x:v>
      </x:c>
      <x:c r="F1985" s="954" t="s">
        <x:v>11489</x:v>
      </x:c>
      <x:c r="G1985" s="1003" t="s">
        <x:v>7766</x:v>
      </x:c>
      <x:c r="H1985" s="1003" t="s">
        <x:v>7766</x:v>
      </x:c>
      <x:c r="I1985" s="1493" t="s">
        <x:v>7313</x:v>
      </x:c>
      <x:c r="J1985" s="184">
        <x:v>171</x:v>
      </x:c>
      <x:c r="K1985" s="229" t="s">
        <x:v>434</x:v>
      </x:c>
    </x:row>
    <x:row r="1986" spans="1:11">
      <x:c r="A1986" s="1464">
        <x:v>0.75138888888888888</x:v>
      </x:c>
      <x:c r="B1986" s="1274">
        <x:v>100762</x:v>
      </x:c>
      <x:c r="C1986" s="949" t="s">
        <x:v>6314</x:v>
      </x:c>
      <x:c r="D1986" s="949" t="s">
        <x:v>7729</x:v>
      </x:c>
      <x:c r="E1986" s="949" t="s">
        <x:v>5987</x:v>
      </x:c>
      <x:c r="F1986" s="950" t="s">
        <x:v>9342</x:v>
      </x:c>
      <x:c r="G1986" s="187" t="s">
        <x:v>107</x:v>
      </x:c>
      <x:c r="H1986" s="187" t="s">
        <x:v>10778</x:v>
      </x:c>
      <x:c r="I1986" s="1493" t="s">
        <x:v>7313</x:v>
      </x:c>
      <x:c r="J1986" s="184">
        <x:v>190</x:v>
      </x:c>
      <x:c r="K1986" s="229" t="s">
        <x:v>7724</x:v>
      </x:c>
    </x:row>
    <x:row r="1987" spans="1:11">
      <x:c r="A1987" s="1465">
        <x:v>0.84097222222222223</x:v>
      </x:c>
      <x:c r="B1987" s="1276">
        <x:v>100763</x:v>
      </x:c>
      <x:c r="C1987" s="953" t="s">
        <x:v>6314</x:v>
      </x:c>
      <x:c r="D1987" s="953" t="s">
        <x:v>7751</x:v>
      </x:c>
      <x:c r="E1987" s="953" t="s">
        <x:v>2935</x:v>
      </x:c>
      <x:c r="F1987" s="954" t="s">
        <x:v>9953</x:v>
      </x:c>
      <x:c r="G1987" s="187" t="s">
        <x:v>7021</x:v>
      </x:c>
      <x:c r="H1987" s="187" t="s">
        <x:v>10748</x:v>
      </x:c>
      <x:c r="I1987" s="1493" t="s">
        <x:v>7747</x:v>
      </x:c>
      <x:c r="J1987" s="184">
        <x:v>310</x:v>
      </x:c>
      <x:c r="K1987" s="229" t="s">
        <x:v>7724</x:v>
      </x:c>
    </x:row>
    <x:row r="1988" spans="1:11">
      <x:c r="A1988" s="1275" t="s">
        <x:v>10420</x:v>
      </x:c>
      <x:c r="B1988" s="1274">
        <x:v>100764</x:v>
      </x:c>
      <x:c r="C1988" s="949" t="s">
        <x:v>5507</x:v>
      </x:c>
      <x:c r="D1988" s="949" t="s">
        <x:v>7752</x:v>
      </x:c>
      <x:c r="E1988" s="949" t="s">
        <x:v>2935</x:v>
      </x:c>
      <x:c r="F1988" s="950" t="s">
        <x:v>10456</x:v>
      </x:c>
      <x:c r="G1988" s="1003" t="s">
        <x:v>7766</x:v>
      </x:c>
      <x:c r="H1988" s="1003" t="s">
        <x:v>7766</x:v>
      </x:c>
      <x:c r="I1988" s="1493" t="s">
        <x:v>7313</x:v>
      </x:c>
      <x:c r="J1988" s="184">
        <x:v>160</x:v>
      </x:c>
      <x:c r="K1988" s="229" t="s">
        <x:v>434</x:v>
      </x:c>
    </x:row>
    <x:row r="1989" spans="1:11">
      <x:c r="A1989" s="1465">
        <x:v>0.46597222222222223</x:v>
      </x:c>
      <x:c r="B1989" s="1276">
        <x:v>110001</x:v>
      </x:c>
      <x:c r="C1989" s="953" t="s">
        <x:v>6314</x:v>
      </x:c>
      <x:c r="D1989" s="953" t="s">
        <x:v>7752</x:v>
      </x:c>
      <x:c r="E1989" s="953" t="s">
        <x:v>4903</x:v>
      </x:c>
      <x:c r="F1989" s="954" t="s">
        <x:v>11472</x:v>
      </x:c>
      <x:c r="G1989" s="187" t="s">
        <x:v>242</x:v>
      </x:c>
      <x:c r="H1989" s="187" t="s">
        <x:v>9488</x:v>
      </x:c>
      <x:c r="I1989" s="1493" t="s">
        <x:v>7313</x:v>
      </x:c>
      <x:c r="J1989" s="184">
        <x:v>280</x:v>
      </x:c>
      <x:c r="K1989" s="229" t="s">
        <x:v>434</x:v>
      </x:c>
    </x:row>
    <x:row r="1990" spans="1:11">
      <x:c r="A1990" s="1464">
        <x:v>0.49583333333333335</x:v>
      </x:c>
      <x:c r="B1990" s="1274">
        <x:v>100765</x:v>
      </x:c>
      <x:c r="C1990" s="949" t="s">
        <x:v>6314</x:v>
      </x:c>
      <x:c r="D1990" s="949" t="s">
        <x:v>7752</x:v>
      </x:c>
      <x:c r="E1990" s="949" t="s">
        <x:v>4903</x:v>
      </x:c>
      <x:c r="F1990" s="950" t="s">
        <x:v>12125</x:v>
      </x:c>
      <x:c r="G1990" s="187" t="s">
        <x:v>7232</x:v>
      </x:c>
      <x:c r="H1990" s="187" t="s">
        <x:v>10844</x:v>
      </x:c>
      <x:c r="I1990" s="1493" t="s">
        <x:v>7313</x:v>
      </x:c>
      <x:c r="J1990" s="184">
        <x:v>306</x:v>
      </x:c>
      <x:c r="K1990" s="229" t="s">
        <x:v>434</x:v>
      </x:c>
    </x:row>
    <x:row r="1991" spans="1:11">
      <x:c r="A1991" s="1465">
        <x:v>0.60486111111111107</x:v>
      </x:c>
      <x:c r="B1991" s="1276">
        <x:v>100766</x:v>
      </x:c>
      <x:c r="C1991" s="953" t="s">
        <x:v>6314</x:v>
      </x:c>
      <x:c r="D1991" s="953" t="s">
        <x:v>7751</x:v>
      </x:c>
      <x:c r="E1991" s="953" t="s">
        <x:v>5987</x:v>
      </x:c>
      <x:c r="F1991" s="954" t="s">
        <x:v>1574</x:v>
      </x:c>
      <x:c r="G1991" s="187" t="s">
        <x:v>9570</x:v>
      </x:c>
      <x:c r="H1991" s="187" t="s">
        <x:v>11209</x:v>
      </x:c>
      <x:c r="I1991" s="1493" t="s">
        <x:v>7747</x:v>
      </x:c>
      <x:c r="J1991" s="184">
        <x:v>220</x:v>
      </x:c>
      <x:c r="K1991" s="229" t="s">
        <x:v>7724</x:v>
      </x:c>
    </x:row>
    <x:row r="1992" spans="1:11">
      <x:c r="A1992" s="1464">
        <x:v>0.66597222222222219</x:v>
      </x:c>
      <x:c r="B1992" s="1274">
        <x:v>100767</x:v>
      </x:c>
      <x:c r="C1992" s="949" t="s">
        <x:v>6314</x:v>
      </x:c>
      <x:c r="D1992" s="949" t="s">
        <x:v>7752</x:v>
      </x:c>
      <x:c r="E1992" s="949" t="s">
        <x:v>4903</x:v>
      </x:c>
      <x:c r="F1992" s="950" t="s">
        <x:v>11306</x:v>
      </x:c>
      <x:c r="G1992" s="187" t="s">
        <x:v>114</x:v>
      </x:c>
      <x:c r="H1992" s="187" t="s">
        <x:v>11196</x:v>
      </x:c>
      <x:c r="I1992" s="1493" t="s">
        <x:v>7313</x:v>
      </x:c>
      <x:c r="J1992" s="184">
        <x:v>144</x:v>
      </x:c>
      <x:c r="K1992" s="229" t="s">
        <x:v>434</x:v>
      </x:c>
    </x:row>
    <x:row r="1993" spans="1:11">
      <x:c r="A1993" s="1465">
        <x:v>0.69097222222222221</x:v>
      </x:c>
      <x:c r="B1993" s="1276">
        <x:v>100768</x:v>
      </x:c>
      <x:c r="C1993" s="953" t="s">
        <x:v>6314</x:v>
      </x:c>
      <x:c r="D1993" s="953" t="s">
        <x:v>7751</x:v>
      </x:c>
      <x:c r="E1993" s="953" t="s">
        <x:v>2935</x:v>
      </x:c>
      <x:c r="F1993" s="954" t="s">
        <x:v>10689</x:v>
      </x:c>
      <x:c r="G1993" s="187" t="s">
        <x:v>7380</x:v>
      </x:c>
      <x:c r="H1993" s="187" t="s">
        <x:v>10865</x:v>
      </x:c>
      <x:c r="I1993" s="1493" t="s">
        <x:v>7747</x:v>
      </x:c>
      <x:c r="J1993" s="184">
        <x:v>504</x:v>
      </x:c>
      <x:c r="K1993" s="229" t="s">
        <x:v>434</x:v>
      </x:c>
    </x:row>
    <x:row r="1994" spans="1:11">
      <x:c r="A1994" s="1464">
        <x:v>0.71458333333333335</x:v>
      </x:c>
      <x:c r="B1994" s="1274">
        <x:v>100769</x:v>
      </x:c>
      <x:c r="C1994" s="949" t="s">
        <x:v>6314</x:v>
      </x:c>
      <x:c r="D1994" s="949" t="s">
        <x:v>7752</x:v>
      </x:c>
      <x:c r="E1994" s="949" t="s">
        <x:v>4903</x:v>
      </x:c>
      <x:c r="F1994" s="950" t="s">
        <x:v>6959</x:v>
      </x:c>
      <x:c r="G1994" s="187" t="s">
        <x:v>27</x:v>
      </x:c>
      <x:c r="H1994" s="187" t="s">
        <x:v>9436</x:v>
      </x:c>
      <x:c r="I1994" s="1493" t="s">
        <x:v>7313</x:v>
      </x:c>
      <x:c r="J1994" s="184">
        <x:v>144</x:v>
      </x:c>
      <x:c r="K1994" s="229" t="s">
        <x:v>434</x:v>
      </x:c>
    </x:row>
    <x:row r="1995" spans="1:11">
      <x:c r="A1995" s="1465">
        <x:v>0.76249999999999996</x:v>
      </x:c>
      <x:c r="B1995" s="1276">
        <x:v>100770</x:v>
      </x:c>
      <x:c r="C1995" s="953" t="s">
        <x:v>6314</x:v>
      </x:c>
      <x:c r="D1995" s="953" t="s">
        <x:v>7729</x:v>
      </x:c>
      <x:c r="E1995" s="953" t="s">
        <x:v>4903</x:v>
      </x:c>
      <x:c r="F1995" s="954" t="s">
        <x:v>10450</x:v>
      </x:c>
      <x:c r="G1995" s="187" t="s">
        <x:v>293</x:v>
      </x:c>
      <x:c r="H1995" s="187" t="s">
        <x:v>10879</x:v>
      </x:c>
      <x:c r="I1995" s="1493" t="s">
        <x:v>7313</x:v>
      </x:c>
      <x:c r="J1995" s="184">
        <x:v>126</x:v>
      </x:c>
      <x:c r="K1995" s="229" t="s">
        <x:v>434</x:v>
      </x:c>
    </x:row>
    <x:row r="1996" spans="1:11">
      <x:c r="A1996" s="1464">
        <x:v>0.79027777777777775</x:v>
      </x:c>
      <x:c r="B1996" s="1274">
        <x:v>100771</x:v>
      </x:c>
      <x:c r="C1996" s="949" t="s">
        <x:v>6314</x:v>
      </x:c>
      <x:c r="D1996" s="949" t="s">
        <x:v>7703</x:v>
      </x:c>
      <x:c r="E1996" s="949" t="s">
        <x:v>5033</x:v>
      </x:c>
      <x:c r="F1996" s="950" t="s">
        <x:v>11516</x:v>
      </x:c>
      <x:c r="G1996" s="187" t="s">
        <x:v>7272</x:v>
      </x:c>
      <x:c r="H1996" s="187" t="s">
        <x:v>10808</x:v>
      </x:c>
      <x:c r="I1996" s="1493" t="s">
        <x:v>7313</x:v>
      </x:c>
      <x:c r="J1996" s="184">
        <x:v>420</x:v>
      </x:c>
      <x:c r="K1996" s="229" t="s">
        <x:v>434</x:v>
      </x:c>
    </x:row>
    <x:row r="1997" spans="1:11">
      <x:c r="A1997" s="1465">
        <x:v>0.7993055555555556</x:v>
      </x:c>
      <x:c r="B1997" s="1276">
        <x:v>100772</x:v>
      </x:c>
      <x:c r="C1997" s="953" t="s">
        <x:v>5507</x:v>
      </x:c>
      <x:c r="D1997" s="953" t="s">
        <x:v>7752</x:v>
      </x:c>
      <x:c r="E1997" s="953" t="s">
        <x:v>2935</x:v>
      </x:c>
      <x:c r="F1997" s="954" t="s">
        <x:v>9946</x:v>
      </x:c>
      <x:c r="G1997" s="1003" t="s">
        <x:v>7766</x:v>
      </x:c>
      <x:c r="H1997" s="1003" t="s">
        <x:v>7766</x:v>
      </x:c>
      <x:c r="I1997" s="1493" t="s">
        <x:v>7747</x:v>
      </x:c>
      <x:c r="J1997" s="184">
        <x:v>300</x:v>
      </x:c>
      <x:c r="K1997" s="229" t="s">
        <x:v>434</x:v>
      </x:c>
    </x:row>
    <x:row r="1998" spans="1:11" s="12" customFormat="1">
      <x:c r="A1998" s="1465">
        <x:v>0.88402777777777775</x:v>
      </x:c>
      <x:c r="B1998" s="1276">
        <x:v>100773</x:v>
      </x:c>
      <x:c r="C1998" s="953" t="s">
        <x:v>6314</x:v>
      </x:c>
      <x:c r="D1998" s="953" t="s">
        <x:v>7751</x:v>
      </x:c>
      <x:c r="E1998" s="953" t="s">
        <x:v>5987</x:v>
      </x:c>
      <x:c r="F1998" s="954" t="s">
        <x:v>966</x:v>
      </x:c>
      <x:c r="G1998" s="1003" t="s">
        <x:v>7766</x:v>
      </x:c>
      <x:c r="H1998" s="1003" t="s">
        <x:v>7766</x:v>
      </x:c>
      <x:c r="I1998" s="1493" t="s">
        <x:v>7747</x:v>
      </x:c>
      <x:c r="J1998" s="184">
        <x:v>270</x:v>
      </x:c>
      <x:c r="K1998" s="229" t="s">
        <x:v>7724</x:v>
      </x:c>
    </x:row>
    <x:row r="1999" spans="1:11">
      <x:c r="A1999" s="1464">
        <x:v>0.88124999999999998</x:v>
      </x:c>
      <x:c r="B1999" s="1274">
        <x:v>100774</x:v>
      </x:c>
      <x:c r="C1999" s="949" t="s">
        <x:v>6314</x:v>
      </x:c>
      <x:c r="D1999" s="949" t="s">
        <x:v>7752</x:v>
      </x:c>
      <x:c r="E1999" s="949" t="s">
        <x:v>5033</x:v>
      </x:c>
      <x:c r="F1999" s="950" t="s">
        <x:v>10501</x:v>
      </x:c>
      <x:c r="G1999" s="187" t="s">
        <x:v>85</x:v>
      </x:c>
      <x:c r="H1999" s="187" t="s">
        <x:v>10882</x:v>
      </x:c>
      <x:c r="I1999" s="1493" t="s">
        <x:v>7747</x:v>
      </x:c>
      <x:c r="J1999" s="184">
        <x:v>140</x:v>
      </x:c>
      <x:c r="K1999" s="229" t="s">
        <x:v>434</x:v>
      </x:c>
    </x:row>
    <x:row r="2000" spans="1:11">
      <x:c r="A2000" s="1464">
        <x:v>0.92222222222222228</x:v>
      </x:c>
      <x:c r="B2000" s="1274">
        <x:v>100775</x:v>
      </x:c>
      <x:c r="C2000" s="949" t="s">
        <x:v>6314</x:v>
      </x:c>
      <x:c r="D2000" s="949" t="s">
        <x:v>7751</x:v>
      </x:c>
      <x:c r="E2000" s="949" t="s">
        <x:v>5033</x:v>
      </x:c>
      <x:c r="F2000" s="950" t="s">
        <x:v>12294</x:v>
      </x:c>
      <x:c r="G2000" s="187" t="s">
        <x:v>2904</x:v>
      </x:c>
      <x:c r="H2000" s="187" t="s">
        <x:v>10883</x:v>
      </x:c>
      <x:c r="I2000" s="1493" t="s">
        <x:v>7747</x:v>
      </x:c>
      <x:c r="J2000" s="184">
        <x:v>80</x:v>
      </x:c>
      <x:c r="K2000" s="229" t="s">
        <x:v>7724</x:v>
      </x:c>
    </x:row>
    <x:row r="2001" spans="1:11">
      <x:c r="A2001" s="1275" t="s">
        <x:v>11892</x:v>
      </x:c>
      <x:c r="B2001" s="1276">
        <x:v>100776</x:v>
      </x:c>
      <x:c r="C2001" s="953" t="s">
        <x:v>6314</x:v>
      </x:c>
      <x:c r="D2001" s="953" t="s">
        <x:v>7752</x:v>
      </x:c>
      <x:c r="E2001" s="953" t="s">
        <x:v>2935</x:v>
      </x:c>
      <x:c r="F2001" s="954" t="s">
        <x:v>10588</x:v>
      </x:c>
      <x:c r="G2001" s="1003" t="s">
        <x:v>7766</x:v>
      </x:c>
      <x:c r="H2001" s="1003" t="s">
        <x:v>7766</x:v>
      </x:c>
      <x:c r="I2001" s="1493" t="s">
        <x:v>7313</x:v>
      </x:c>
      <x:c r="J2001" s="184">
        <x:v>297</x:v>
      </x:c>
      <x:c r="K2001" s="229" t="s">
        <x:v>434</x:v>
      </x:c>
    </x:row>
    <x:row r="2002" spans="1:11">
      <x:c r="A2002" s="1464">
        <x:v>0.62638888888888888</x:v>
      </x:c>
      <x:c r="B2002" s="1274">
        <x:v>100777</x:v>
      </x:c>
      <x:c r="C2002" s="949" t="s">
        <x:v>6314</x:v>
      </x:c>
      <x:c r="D2002" s="949" t="s">
        <x:v>7729</x:v>
      </x:c>
      <x:c r="E2002" s="949" t="s">
        <x:v>4903</x:v>
      </x:c>
      <x:c r="F2002" s="950" t="s">
        <x:v>9367</x:v>
      </x:c>
      <x:c r="G2002" s="187" t="s">
        <x:v>7257</x:v>
      </x:c>
      <x:c r="H2002" s="1003" t="s">
        <x:v>7766</x:v>
      </x:c>
      <x:c r="I2002" s="1493" t="s">
        <x:v>7313</x:v>
      </x:c>
      <x:c r="J2002" s="184">
        <x:v>400</x:v>
      </x:c>
      <x:c r="K2002" s="229" t="s">
        <x:v>434</x:v>
      </x:c>
    </x:row>
    <x:row r="2003" spans="1:11">
      <x:c r="A2003" s="1465">
        <x:v>0.71805555555555556</x:v>
      </x:c>
      <x:c r="B2003" s="1276">
        <x:v>778</x:v>
      </x:c>
      <x:c r="C2003" s="953" t="s">
        <x:v>6314</x:v>
      </x:c>
      <x:c r="D2003" s="953" t="s">
        <x:v>7752</x:v>
      </x:c>
      <x:c r="E2003" s="953" t="s">
        <x:v>2935</x:v>
      </x:c>
      <x:c r="F2003" s="954" t="s">
        <x:v>12317</x:v>
      </x:c>
      <x:c r="G2003" s="187" t="s">
        <x:v>268</x:v>
      </x:c>
      <x:c r="H2003" s="187" t="s">
        <x:v>10744</x:v>
      </x:c>
      <x:c r="I2003" s="230" t="s">
        <x:v>5014</x:v>
      </x:c>
      <x:c r="J2003" s="184">
        <x:v>340</x:v>
      </x:c>
      <x:c r="K2003" s="229" t="s">
        <x:v>7724</x:v>
      </x:c>
    </x:row>
    <x:row r="2004" spans="1:11">
      <x:c r="A2004" s="1464">
        <x:v>0.78402777777777777</x:v>
      </x:c>
      <x:c r="B2004" s="1274">
        <x:v>779</x:v>
      </x:c>
      <x:c r="C2004" s="949" t="s">
        <x:v>6314</x:v>
      </x:c>
      <x:c r="D2004" s="949" t="s">
        <x:v>7751</x:v>
      </x:c>
      <x:c r="E2004" s="949" t="s">
        <x:v>5033</x:v>
      </x:c>
      <x:c r="F2004" s="950" t="s">
        <x:v>928</x:v>
      </x:c>
      <x:c r="G2004" s="187" t="s">
        <x:v>2873</x:v>
      </x:c>
      <x:c r="H2004" s="187" t="s">
        <x:v>9263</x:v>
      </x:c>
      <x:c r="I2004" s="230" t="s">
        <x:v>5014</x:v>
      </x:c>
      <x:c r="J2004" s="184">
        <x:v>180</x:v>
      </x:c>
      <x:c r="K2004" s="229" t="s">
        <x:v>7724</x:v>
      </x:c>
    </x:row>
    <x:row r="2005" spans="1:11">
      <x:c r="A2005" s="1465">
        <x:v>0.82916666666666672</x:v>
      </x:c>
      <x:c r="B2005" s="1276">
        <x:v>100780</x:v>
      </x:c>
      <x:c r="C2005" s="953" t="s">
        <x:v>6314</x:v>
      </x:c>
      <x:c r="D2005" s="953" t="s">
        <x:v>7751</x:v>
      </x:c>
      <x:c r="E2005" s="953" t="s">
        <x:v>2935</x:v>
      </x:c>
      <x:c r="F2005" s="954" t="s">
        <x:v>9319</x:v>
      </x:c>
      <x:c r="G2005" s="1003" t="s">
        <x:v>7766</x:v>
      </x:c>
      <x:c r="H2005" s="1003" t="s">
        <x:v>7766</x:v>
      </x:c>
      <x:c r="I2005" s="1493" t="s">
        <x:v>7313</x:v>
      </x:c>
      <x:c r="J2005" s="184">
        <x:v>125</x:v>
      </x:c>
      <x:c r="K2005" s="229" t="s">
        <x:v>434</x:v>
      </x:c>
    </x:row>
    <x:row r="2006" spans="1:11">
      <x:c r="A2006" s="1464">
        <x:v>0.89861111111111114</x:v>
      </x:c>
      <x:c r="B2006" s="1274">
        <x:v>100781</x:v>
      </x:c>
      <x:c r="C2006" s="949" t="s">
        <x:v>6314</x:v>
      </x:c>
      <x:c r="D2006" s="949" t="s">
        <x:v>7729</x:v>
      </x:c>
      <x:c r="E2006" s="949" t="s">
        <x:v>4903</x:v>
      </x:c>
      <x:c r="F2006" s="950" t="s">
        <x:v>11478</x:v>
      </x:c>
      <x:c r="G2006" s="1003" t="s">
        <x:v>7766</x:v>
      </x:c>
      <x:c r="H2006" s="1003" t="s">
        <x:v>7766</x:v>
      </x:c>
      <x:c r="I2006" s="230" t="s">
        <x:v>5014</x:v>
      </x:c>
      <x:c r="J2006" s="184">
        <x:v>144</x:v>
      </x:c>
      <x:c r="K2006" s="229" t="s">
        <x:v>434</x:v>
      </x:c>
    </x:row>
    <x:row r="2007" spans="1:11">
      <x:c r="A2007" s="1491">
        <x:v>0.94305555555555554</x:v>
      </x:c>
      <x:c r="B2007" s="1451">
        <x:v>100782</x:v>
      </x:c>
      <x:c r="C2007" s="1452" t="s">
        <x:v>6314</x:v>
      </x:c>
      <x:c r="D2007" s="1452" t="s">
        <x:v>7729</x:v>
      </x:c>
      <x:c r="E2007" s="1452" t="s">
        <x:v>2935</x:v>
      </x:c>
      <x:c r="F2007" s="1453" t="s">
        <x:v>11468</x:v>
      </x:c>
      <x:c r="G2007" s="187" t="s">
        <x:v>213</x:v>
      </x:c>
      <x:c r="H2007" s="187" t="s">
        <x:v>9435</x:v>
      </x:c>
      <x:c r="I2007" s="1493" t="s">
        <x:v>7313</x:v>
      </x:c>
      <x:c r="J2007" s="184">
        <x:v>315</x:v>
      </x:c>
      <x:c r="K2007" s="229" t="s">
        <x:v>434</x:v>
      </x:c>
    </x:row>
    <x:row r="2008" spans="1:11">
      <x:c r="A2008" s="1498">
        <x:v>0.9916666666666667</x:v>
      </x:c>
      <x:c r="B2008" s="1315">
        <x:v>100783</x:v>
      </x:c>
      <x:c r="C2008" s="1278" t="s">
        <x:v>6314</x:v>
      </x:c>
      <x:c r="D2008" s="1278" t="s">
        <x:v>7751</x:v>
      </x:c>
      <x:c r="E2008" s="1278" t="s">
        <x:v>2935</x:v>
      </x:c>
      <x:c r="F2008" s="1316" t="s">
        <x:v>782</x:v>
      </x:c>
      <x:c r="G2008" s="1003" t="s">
        <x:v>7766</x:v>
      </x:c>
      <x:c r="H2008" s="1003" t="s">
        <x:v>7766</x:v>
      </x:c>
      <x:c r="I2008" s="1493" t="s">
        <x:v>7313</x:v>
      </x:c>
      <x:c r="J2008" s="184">
        <x:v>370</x:v>
      </x:c>
      <x:c r="K2008" s="229" t="s">
        <x:v>434</x:v>
      </x:c>
    </x:row>
    <x:row r="2009" spans="1:11">
      <x:c r="A2009" s="1465">
        <x:v>0.99861111111111112</x:v>
      </x:c>
      <x:c r="B2009" s="1276">
        <x:v>100784</x:v>
      </x:c>
      <x:c r="C2009" s="953" t="s">
        <x:v>6314</x:v>
      </x:c>
      <x:c r="D2009" s="953" t="s">
        <x:v>7752</x:v>
      </x:c>
      <x:c r="E2009" s="953" t="s">
        <x:v>2935</x:v>
      </x:c>
      <x:c r="F2009" s="954" t="s">
        <x:v>4820</x:v>
      </x:c>
      <x:c r="G2009" s="187" t="s">
        <x:v>211</x:v>
      </x:c>
      <x:c r="H2009" s="187" t="s">
        <x:v>11195</x:v>
      </x:c>
      <x:c r="I2009" s="1493" t="s">
        <x:v>7313</x:v>
      </x:c>
      <x:c r="J2009" s="184">
        <x:v>170</x:v>
      </x:c>
      <x:c r="K2009" s="229" t="s">
        <x:v>434</x:v>
      </x:c>
    </x:row>
    <x:row r="2010" spans="1:11">
      <x:c r="A2010" s="1275" t="s">
        <x:v>10438</x:v>
      </x:c>
      <x:c r="B2010" s="1274">
        <x:v>100785</x:v>
      </x:c>
      <x:c r="C2010" s="949" t="s">
        <x:v>6314</x:v>
      </x:c>
      <x:c r="D2010" s="949" t="s">
        <x:v>7752</x:v>
      </x:c>
      <x:c r="E2010" s="949" t="s">
        <x:v>2935</x:v>
      </x:c>
      <x:c r="F2010" s="950" t="s">
        <x:v>10535</x:v>
      </x:c>
      <x:c r="G2010" s="187" t="s">
        <x:v>85</x:v>
      </x:c>
      <x:c r="H2010" s="187" t="s">
        <x:v>11290</x:v>
      </x:c>
      <x:c r="I2010" s="1493" t="s">
        <x:v>7747</x:v>
      </x:c>
      <x:c r="J2010" s="184">
        <x:v>234</x:v>
      </x:c>
      <x:c r="K2010" s="229" t="s">
        <x:v>434</x:v>
      </x:c>
    </x:row>
    <x:row r="2011" spans="1:11">
      <x:c r="A2011" s="1465">
        <x:v>0.5493055555555556</x:v>
      </x:c>
      <x:c r="B2011" s="1276">
        <x:v>100786</x:v>
      </x:c>
      <x:c r="C2011" s="953" t="s">
        <x:v>6314</x:v>
      </x:c>
      <x:c r="D2011" s="953" t="s">
        <x:v>7729</x:v>
      </x:c>
      <x:c r="E2011" s="953" t="s">
        <x:v>5987</x:v>
      </x:c>
      <x:c r="F2011" s="954" t="s">
        <x:v>1584</x:v>
      </x:c>
      <x:c r="G2011" s="187" t="s">
        <x:v>218</x:v>
      </x:c>
      <x:c r="H2011" s="187" t="s">
        <x:v>9471</x:v>
      </x:c>
      <x:c r="I2011" s="1493" t="s">
        <x:v>7747</x:v>
      </x:c>
      <x:c r="J2011" s="184">
        <x:v>160</x:v>
      </x:c>
      <x:c r="K2011" s="229" t="s">
        <x:v>7724</x:v>
      </x:c>
    </x:row>
    <x:row r="2012" spans="1:11">
      <x:c r="A2012" s="1464">
        <x:v>0.68194444444444446</x:v>
      </x:c>
      <x:c r="B2012" s="1274">
        <x:v>100787</x:v>
      </x:c>
      <x:c r="C2012" s="949" t="s">
        <x:v>6314</x:v>
      </x:c>
      <x:c r="D2012" s="949" t="s">
        <x:v>7751</x:v>
      </x:c>
      <x:c r="E2012" s="949" t="s">
        <x:v>2935</x:v>
      </x:c>
      <x:c r="F2012" s="950" t="s">
        <x:v>7867</x:v>
      </x:c>
      <x:c r="G2012" s="1003" t="s">
        <x:v>7766</x:v>
      </x:c>
      <x:c r="H2012" s="1003" t="s">
        <x:v>7766</x:v>
      </x:c>
      <x:c r="I2012" s="1493" t="s">
        <x:v>7313</x:v>
      </x:c>
      <x:c r="J2012" s="184">
        <x:v>160</x:v>
      </x:c>
      <x:c r="K2012" s="229" t="s">
        <x:v>7724</x:v>
      </x:c>
    </x:row>
    <x:row r="2013" spans="1:11">
      <x:c r="A2013" s="1465">
        <x:v>0.74791666666666667</x:v>
      </x:c>
      <x:c r="B2013" s="1276">
        <x:v>100788</x:v>
      </x:c>
      <x:c r="C2013" s="953" t="s">
        <x:v>6314</x:v>
      </x:c>
      <x:c r="D2013" s="953" t="s">
        <x:v>7729</x:v>
      </x:c>
      <x:c r="E2013" s="953" t="s">
        <x:v>5987</x:v>
      </x:c>
      <x:c r="F2013" s="954" t="s">
        <x:v>8089</x:v>
      </x:c>
      <x:c r="G2013" s="1003" t="s">
        <x:v>7766</x:v>
      </x:c>
      <x:c r="H2013" s="1003" t="s">
        <x:v>7766</x:v>
      </x:c>
      <x:c r="I2013" s="1493" t="s">
        <x:v>7313</x:v>
      </x:c>
      <x:c r="J2013" s="184">
        <x:v>468</x:v>
      </x:c>
      <x:c r="K2013" s="229" t="s">
        <x:v>434</x:v>
      </x:c>
    </x:row>
    <x:row r="2014" spans="1:11">
      <x:c r="A2014" s="1464">
        <x:v>0.78125</x:v>
      </x:c>
      <x:c r="B2014" s="1274">
        <x:v>100789</x:v>
      </x:c>
      <x:c r="C2014" s="949" t="s">
        <x:v>5507</x:v>
      </x:c>
      <x:c r="D2014" s="949" t="s">
        <x:v>7729</x:v>
      </x:c>
      <x:c r="E2014" s="949" t="s">
        <x:v>4903</x:v>
      </x:c>
      <x:c r="F2014" s="950" t="s">
        <x:v>395</x:v>
      </x:c>
      <x:c r="G2014" s="1003" t="s">
        <x:v>7766</x:v>
      </x:c>
      <x:c r="H2014" s="1003" t="s">
        <x:v>7766</x:v>
      </x:c>
      <x:c r="I2014" s="1493" t="s">
        <x:v>7747</x:v>
      </x:c>
      <x:c r="J2014" s="184">
        <x:v>144</x:v>
      </x:c>
      <x:c r="K2014" s="229" t="s">
        <x:v>434</x:v>
      </x:c>
    </x:row>
    <x:row r="2015" spans="1:11">
      <x:c r="A2015" s="1465">
        <x:v>0.84583333333333333</x:v>
      </x:c>
      <x:c r="B2015" s="1276">
        <x:v>100790</x:v>
      </x:c>
      <x:c r="C2015" s="953" t="s">
        <x:v>5507</x:v>
      </x:c>
      <x:c r="D2015" s="953" t="s">
        <x:v>7752</x:v>
      </x:c>
      <x:c r="E2015" s="953" t="s">
        <x:v>4903</x:v>
      </x:c>
      <x:c r="F2015" s="954" t="s">
        <x:v>5606</x:v>
      </x:c>
      <x:c r="G2015" s="187" t="s">
        <x:v>158</x:v>
      </x:c>
      <x:c r="H2015" s="187" t="s">
        <x:v>11223</x:v>
      </x:c>
      <x:c r="I2015" s="1493" t="s">
        <x:v>7313</x:v>
      </x:c>
      <x:c r="J2015" s="184">
        <x:v>360</x:v>
      </x:c>
      <x:c r="K2015" s="229" t="s">
        <x:v>434</x:v>
      </x:c>
    </x:row>
    <x:row r="2016" spans="1:11">
      <x:c r="A2016" s="1464">
        <x:v>0.85763888888888884</x:v>
      </x:c>
      <x:c r="B2016" s="1274">
        <x:v>100791</x:v>
      </x:c>
      <x:c r="C2016" s="949" t="s">
        <x:v>5507</x:v>
      </x:c>
      <x:c r="D2016" s="949" t="s">
        <x:v>7752</x:v>
      </x:c>
      <x:c r="E2016" s="949" t="s">
        <x:v>4903</x:v>
      </x:c>
      <x:c r="F2016" s="950" t="s">
        <x:v>1409</x:v>
      </x:c>
      <x:c r="G2016" s="187" t="s">
        <x:v>158</x:v>
      </x:c>
      <x:c r="H2016" s="187" t="s">
        <x:v>11223</x:v>
      </x:c>
      <x:c r="I2016" s="1493" t="s">
        <x:v>7313</x:v>
      </x:c>
      <x:c r="J2016" s="184">
        <x:v>330</x:v>
      </x:c>
      <x:c r="K2016" s="229" t="s">
        <x:v>434</x:v>
      </x:c>
    </x:row>
    <x:row r="2017" spans="1:11">
      <x:c r="A2017" s="1465">
        <x:v>0.88194444444444442</x:v>
      </x:c>
      <x:c r="B2017" s="1276">
        <x:v>100792</x:v>
      </x:c>
      <x:c r="C2017" s="953" t="s">
        <x:v>6314</x:v>
      </x:c>
      <x:c r="D2017" s="953" t="s">
        <x:v>7751</x:v>
      </x:c>
      <x:c r="E2017" s="953" t="s">
        <x:v>2935</x:v>
      </x:c>
      <x:c r="F2017" s="954" t="s">
        <x:v>9904</x:v>
      </x:c>
      <x:c r="G2017" s="187" t="s">
        <x:v>39</x:v>
      </x:c>
      <x:c r="H2017" s="187" t="s">
        <x:v>11220</x:v>
      </x:c>
      <x:c r="I2017" s="1493" t="s">
        <x:v>7313</x:v>
      </x:c>
      <x:c r="J2017" s="184">
        <x:v>270</x:v>
      </x:c>
      <x:c r="K2017" s="229" t="s">
        <x:v>434</x:v>
      </x:c>
    </x:row>
    <x:row r="2018" spans="1:11">
      <x:c r="A2018" s="1464">
        <x:v>0.96458333333333335</x:v>
      </x:c>
      <x:c r="B2018" s="1274">
        <x:v>100793</x:v>
      </x:c>
      <x:c r="C2018" s="949" t="s">
        <x:v>6314</x:v>
      </x:c>
      <x:c r="D2018" s="949" t="s">
        <x:v>7751</x:v>
      </x:c>
      <x:c r="E2018" s="949" t="s">
        <x:v>2935</x:v>
      </x:c>
      <x:c r="F2018" s="950" t="s">
        <x:v>9345</x:v>
      </x:c>
      <x:c r="G2018" s="1003" t="s">
        <x:v>7766</x:v>
      </x:c>
      <x:c r="H2018" s="1003" t="s">
        <x:v>7766</x:v>
      </x:c>
      <x:c r="I2018" s="1493" t="s">
        <x:v>7313</x:v>
      </x:c>
      <x:c r="J2018" s="184">
        <x:v>135</x:v>
      </x:c>
      <x:c r="K2018" s="229" t="s">
        <x:v>434</x:v>
      </x:c>
    </x:row>
    <x:row r="2019" spans="1:11">
      <x:c r="A2019" s="1465">
        <x:v>0.96666666666666667</x:v>
      </x:c>
      <x:c r="B2019" s="1276">
        <x:v>100794</x:v>
      </x:c>
      <x:c r="C2019" s="953" t="s">
        <x:v>6314</x:v>
      </x:c>
      <x:c r="D2019" s="953" t="s">
        <x:v>7752</x:v>
      </x:c>
      <x:c r="E2019" s="953" t="s">
        <x:v>2935</x:v>
      </x:c>
      <x:c r="F2019" s="954" t="s">
        <x:v>11308</x:v>
      </x:c>
      <x:c r="G2019" s="1003" t="s">
        <x:v>7766</x:v>
      </x:c>
      <x:c r="H2019" s="1003" t="s">
        <x:v>7766</x:v>
      </x:c>
      <x:c r="I2019" s="1493" t="s">
        <x:v>7313</x:v>
      </x:c>
      <x:c r="J2019" s="184">
        <x:v>170</x:v>
      </x:c>
      <x:c r="K2019" s="229" t="s">
        <x:v>434</x:v>
      </x:c>
    </x:row>
    <x:row r="2020" spans="1:11">
      <x:c r="A2020" s="1464">
        <x:v>0.97430555555555554</x:v>
      </x:c>
      <x:c r="B2020" s="1274">
        <x:v>100795</x:v>
      </x:c>
      <x:c r="C2020" s="949" t="s">
        <x:v>6314</x:v>
      </x:c>
      <x:c r="D2020" s="949" t="s">
        <x:v>7752</x:v>
      </x:c>
      <x:c r="E2020" s="949" t="s">
        <x:v>2935</x:v>
      </x:c>
      <x:c r="F2020" s="950" t="s">
        <x:v>1053</x:v>
      </x:c>
      <x:c r="G2020" s="1003" t="s">
        <x:v>7766</x:v>
      </x:c>
      <x:c r="H2020" s="1003" t="s">
        <x:v>7766</x:v>
      </x:c>
      <x:c r="I2020" s="1493" t="s">
        <x:v>7313</x:v>
      </x:c>
      <x:c r="J2020" s="184">
        <x:v>135</x:v>
      </x:c>
      <x:c r="K2020" s="229" t="s">
        <x:v>434</x:v>
      </x:c>
    </x:row>
    <x:row r="2021" spans="1:11">
      <x:c r="A2021" s="1275" t="s">
        <x:v>10550</x:v>
      </x:c>
      <x:c r="B2021" s="1276">
        <x:v>100796</x:v>
      </x:c>
      <x:c r="C2021" s="953" t="s">
        <x:v>6314</x:v>
      </x:c>
      <x:c r="D2021" s="953" t="s">
        <x:v>7752</x:v>
      </x:c>
      <x:c r="E2021" s="953" t="s">
        <x:v>5033</x:v>
      </x:c>
      <x:c r="F2021" s="954" t="s">
        <x:v>11589</x:v>
      </x:c>
      <x:c r="G2021" s="1003" t="s">
        <x:v>7766</x:v>
      </x:c>
      <x:c r="H2021" s="1003" t="s">
        <x:v>7766</x:v>
      </x:c>
      <x:c r="I2021" s="1493" t="s">
        <x:v>7747</x:v>
      </x:c>
      <x:c r="J2021" s="184">
        <x:v>120</x:v>
      </x:c>
      <x:c r="K2021" s="229" t="s">
        <x:v>7724</x:v>
      </x:c>
    </x:row>
    <x:row r="2022" spans="1:11">
      <x:c r="A2022" s="1464">
        <x:v>0.57847222222222228</x:v>
      </x:c>
      <x:c r="B2022" s="1274">
        <x:v>100797</x:v>
      </x:c>
      <x:c r="C2022" s="949" t="s">
        <x:v>6314</x:v>
      </x:c>
      <x:c r="D2022" s="949" t="s">
        <x:v>7729</x:v>
      </x:c>
      <x:c r="E2022" s="949" t="s">
        <x:v>5987</x:v>
      </x:c>
      <x:c r="F2022" s="950" t="s">
        <x:v>9925</x:v>
      </x:c>
      <x:c r="G2022" s="187" t="s">
        <x:v>9430</x:v>
      </x:c>
      <x:c r="H2022" s="187" t="s">
        <x:v>9246</x:v>
      </x:c>
      <x:c r="I2022" s="1493" t="s">
        <x:v>7747</x:v>
      </x:c>
      <x:c r="J2022" s="184">
        <x:v>198</x:v>
      </x:c>
      <x:c r="K2022" s="229" t="s">
        <x:v>434</x:v>
      </x:c>
    </x:row>
    <x:row r="2023" spans="1:11">
      <x:c r="A2023" s="1465">
        <x:v>0.64166666666666672</x:v>
      </x:c>
      <x:c r="B2023" s="1276">
        <x:v>100798</x:v>
      </x:c>
      <x:c r="C2023" s="953" t="s">
        <x:v>6314</x:v>
      </x:c>
      <x:c r="D2023" s="953" t="s">
        <x:v>7729</x:v>
      </x:c>
      <x:c r="E2023" s="953" t="s">
        <x:v>2935</x:v>
      </x:c>
      <x:c r="F2023" s="954" t="s">
        <x:v>12324</x:v>
      </x:c>
      <x:c r="G2023" s="187" t="s">
        <x:v>3208</x:v>
      </x:c>
      <x:c r="H2023" s="187" t="s">
        <x:v>9442</x:v>
      </x:c>
      <x:c r="I2023" s="1493" t="s">
        <x:v>7747</x:v>
      </x:c>
      <x:c r="J2023" s="184">
        <x:v>170</x:v>
      </x:c>
      <x:c r="K2023" s="229" t="s">
        <x:v>434</x:v>
      </x:c>
    </x:row>
    <x:row r="2024" spans="1:11">
      <x:c r="A2024" s="1464">
        <x:v>0.70138888888888884</x:v>
      </x:c>
      <x:c r="B2024" s="1274">
        <x:v>100799</x:v>
      </x:c>
      <x:c r="C2024" s="949" t="s">
        <x:v>6314</x:v>
      </x:c>
      <x:c r="D2024" s="949" t="s">
        <x:v>7751</x:v>
      </x:c>
      <x:c r="E2024" s="949" t="s">
        <x:v>5987</x:v>
      </x:c>
      <x:c r="F2024" s="950" t="s">
        <x:v>10496</x:v>
      </x:c>
      <x:c r="G2024" s="187" t="s">
        <x:v>9449</x:v>
      </x:c>
      <x:c r="H2024" s="187" t="s">
        <x:v>9441</x:v>
      </x:c>
      <x:c r="I2024" s="1493" t="s">
        <x:v>7747</x:v>
      </x:c>
      <x:c r="J2024" s="184">
        <x:v>153</x:v>
      </x:c>
      <x:c r="K2024" s="229" t="s">
        <x:v>434</x:v>
      </x:c>
    </x:row>
    <x:row r="2025" spans="1:11">
      <x:c r="A2025" s="1465">
        <x:v>0.81666666666666665</x:v>
      </x:c>
      <x:c r="B2025" s="1276">
        <x:v>100800</x:v>
      </x:c>
      <x:c r="C2025" s="953" t="s">
        <x:v>6314</x:v>
      </x:c>
      <x:c r="D2025" s="953" t="s">
        <x:v>7729</x:v>
      </x:c>
      <x:c r="E2025" s="953" t="s">
        <x:v>2935</x:v>
      </x:c>
      <x:c r="F2025" s="954" t="s">
        <x:v>10511</x:v>
      </x:c>
      <x:c r="G2025" s="187" t="s">
        <x:v>7409</x:v>
      </x:c>
      <x:c r="H2025" s="187" t="s">
        <x:v>11224</x:v>
      </x:c>
      <x:c r="I2025" s="1493" t="s">
        <x:v>7747</x:v>
      </x:c>
      <x:c r="J2025" s="184">
        <x:v>162</x:v>
      </x:c>
      <x:c r="K2025" s="229" t="s">
        <x:v>434</x:v>
      </x:c>
    </x:row>
    <x:row r="2026" spans="1:11">
      <x:c r="A2026" s="1464">
        <x:v>0.88194444444444442</x:v>
      </x:c>
      <x:c r="B2026" s="1274">
        <x:v>100801</x:v>
      </x:c>
      <x:c r="C2026" s="949" t="s">
        <x:v>6314</x:v>
      </x:c>
      <x:c r="D2026" s="949" t="s">
        <x:v>7729</x:v>
      </x:c>
      <x:c r="E2026" s="949" t="s">
        <x:v>2935</x:v>
      </x:c>
      <x:c r="F2026" s="950" t="s">
        <x:v>974</x:v>
      </x:c>
      <x:c r="G2026" s="1003" t="s">
        <x:v>7766</x:v>
      </x:c>
      <x:c r="H2026" s="1003" t="s">
        <x:v>7766</x:v>
      </x:c>
      <x:c r="I2026" s="1493" t="s">
        <x:v>7747</x:v>
      </x:c>
      <x:c r="J2026" s="184">
        <x:v>153</x:v>
      </x:c>
      <x:c r="K2026" s="229" t="s">
        <x:v>434</x:v>
      </x:c>
    </x:row>
    <x:row r="2027" spans="1:11">
      <x:c r="A2027" s="1275" t="s">
        <x:v>12284</x:v>
      </x:c>
      <x:c r="B2027" s="1276">
        <x:v>100802</x:v>
      </x:c>
      <x:c r="C2027" s="953" t="s">
        <x:v>6314</x:v>
      </x:c>
      <x:c r="D2027" s="953" t="s">
        <x:v>7729</x:v>
      </x:c>
      <x:c r="E2027" s="953" t="s">
        <x:v>5987</x:v>
      </x:c>
      <x:c r="F2027" s="954" t="s">
        <x:v>1128</x:v>
      </x:c>
      <x:c r="G2027" s="187" t="s">
        <x:v>188</x:v>
      </x:c>
      <x:c r="H2027" s="187" t="s">
        <x:v>11230</x:v>
      </x:c>
      <x:c r="I2027" s="1493" t="s">
        <x:v>7747</x:v>
      </x:c>
      <x:c r="J2027" s="184">
        <x:v>260</x:v>
      </x:c>
      <x:c r="K2027" s="229" t="s">
        <x:v>434</x:v>
      </x:c>
    </x:row>
    <x:row r="2028" spans="1:11">
      <x:c r="A2028" s="1464">
        <x:v>0.71666666666666667</x:v>
      </x:c>
      <x:c r="B2028" s="1274">
        <x:v>100803</x:v>
      </x:c>
      <x:c r="C2028" s="949" t="s">
        <x:v>5507</x:v>
      </x:c>
      <x:c r="D2028" s="949" t="s">
        <x:v>7752</x:v>
      </x:c>
      <x:c r="E2028" s="949" t="s">
        <x:v>5033</x:v>
      </x:c>
      <x:c r="F2028" s="950" t="s">
        <x:v>11519</x:v>
      </x:c>
      <x:c r="G2028" s="187" t="s">
        <x:v>2943</x:v>
      </x:c>
      <x:c r="H2028" s="187" t="s">
        <x:v>10763</x:v>
      </x:c>
      <x:c r="I2028" s="1493" t="s">
        <x:v>7313</x:v>
      </x:c>
      <x:c r="J2028" s="184">
        <x:v>920</x:v>
      </x:c>
      <x:c r="K2028" s="229" t="s">
        <x:v>434</x:v>
      </x:c>
    </x:row>
    <x:row r="2029" spans="1:11">
      <x:c r="A2029" s="1465">
        <x:v>0.72291666666666665</x:v>
      </x:c>
      <x:c r="B2029" s="1276">
        <x:v>100804</x:v>
      </x:c>
      <x:c r="C2029" s="953" t="s">
        <x:v>6314</x:v>
      </x:c>
      <x:c r="D2029" s="953" t="s">
        <x:v>7751</x:v>
      </x:c>
      <x:c r="E2029" s="953" t="s">
        <x:v>2935</x:v>
      </x:c>
      <x:c r="F2029" s="954" t="s">
        <x:v>12325</x:v>
      </x:c>
      <x:c r="G2029" s="187" t="s">
        <x:v>277</x:v>
      </x:c>
      <x:c r="H2029" s="187" t="s">
        <x:v>9254</x:v>
      </x:c>
      <x:c r="I2029" s="1493" t="s">
        <x:v>7747</x:v>
      </x:c>
      <x:c r="J2029" s="184">
        <x:v>170</x:v>
      </x:c>
      <x:c r="K2029" s="229" t="s">
        <x:v>434</x:v>
      </x:c>
    </x:row>
    <x:row r="2030" spans="1:11">
      <x:c r="A2030" s="1464">
        <x:v>0.77708333333333335</x:v>
      </x:c>
      <x:c r="B2030" s="1274">
        <x:v>100805</x:v>
      </x:c>
      <x:c r="C2030" s="949" t="s">
        <x:v>6314</x:v>
      </x:c>
      <x:c r="D2030" s="949" t="s">
        <x:v>7729</x:v>
      </x:c>
      <x:c r="E2030" s="949" t="s">
        <x:v>5987</x:v>
      </x:c>
      <x:c r="F2030" s="950" t="s">
        <x:v>1586</x:v>
      </x:c>
      <x:c r="G2030" s="1003" t="s">
        <x:v>7766</x:v>
      </x:c>
      <x:c r="H2030" s="1003" t="s">
        <x:v>7766</x:v>
      </x:c>
      <x:c r="I2030" s="1493" t="s">
        <x:v>7747</x:v>
      </x:c>
      <x:c r="J2030" s="184">
        <x:v>260</x:v>
      </x:c>
      <x:c r="K2030" s="229" t="s">
        <x:v>7724</x:v>
      </x:c>
    </x:row>
    <x:row r="2031" spans="1:11">
      <x:c r="A2031" s="1465">
        <x:v>0.78402777777777777</x:v>
      </x:c>
      <x:c r="B2031" s="1276">
        <x:v>100806</x:v>
      </x:c>
      <x:c r="C2031" s="953" t="s">
        <x:v>6314</x:v>
      </x:c>
      <x:c r="D2031" s="953" t="s">
        <x:v>7751</x:v>
      </x:c>
      <x:c r="E2031" s="953" t="s">
        <x:v>4903</x:v>
      </x:c>
      <x:c r="F2031" s="954" t="s">
        <x:v>10673</x:v>
      </x:c>
      <x:c r="G2031" s="187" t="s">
        <x:v>7444</x:v>
      </x:c>
      <x:c r="H2031" s="187" t="s">
        <x:v>11225</x:v>
      </x:c>
      <x:c r="I2031" s="1493" t="s">
        <x:v>7747</x:v>
      </x:c>
      <x:c r="J2031" s="184">
        <x:v>135</x:v>
      </x:c>
      <x:c r="K2031" s="229" t="s">
        <x:v>434</x:v>
      </x:c>
    </x:row>
    <x:row r="2032" spans="1:11">
      <x:c r="A2032" s="1464">
        <x:v>0.81944444444444442</x:v>
      </x:c>
      <x:c r="B2032" s="1274">
        <x:v>100807</x:v>
      </x:c>
      <x:c r="C2032" s="949" t="s">
        <x:v>6314</x:v>
      </x:c>
      <x:c r="D2032" s="949" t="s">
        <x:v>7729</x:v>
      </x:c>
      <x:c r="E2032" s="949" t="s">
        <x:v>4903</x:v>
      </x:c>
      <x:c r="F2032" s="950" t="s">
        <x:v>9897</x:v>
      </x:c>
      <x:c r="G2032" s="187" t="s">
        <x:v>299</x:v>
      </x:c>
      <x:c r="H2032" s="187" t="s">
        <x:v>9438</x:v>
      </x:c>
      <x:c r="I2032" s="1493" t="s">
        <x:v>7313</x:v>
      </x:c>
      <x:c r="J2032" s="184">
        <x:v>162</x:v>
      </x:c>
      <x:c r="K2032" s="229" t="s">
        <x:v>434</x:v>
      </x:c>
    </x:row>
    <x:row r="2033" spans="1:11">
      <x:c r="A2033" s="1465">
        <x:v>0.86875000000000002</x:v>
      </x:c>
      <x:c r="B2033" s="1276">
        <x:v>100808</x:v>
      </x:c>
      <x:c r="C2033" s="953" t="s">
        <x:v>6314</x:v>
      </x:c>
      <x:c r="D2033" s="953" t="s">
        <x:v>7729</x:v>
      </x:c>
      <x:c r="E2033" s="953" t="s">
        <x:v>4903</x:v>
      </x:c>
      <x:c r="F2033" s="954" t="s">
        <x:v>9343</x:v>
      </x:c>
      <x:c r="G2033" s="1003" t="s">
        <x:v>7766</x:v>
      </x:c>
      <x:c r="H2033" s="1003" t="s">
        <x:v>7766</x:v>
      </x:c>
      <x:c r="I2033" s="1493" t="s">
        <x:v>7313</x:v>
      </x:c>
      <x:c r="J2033" s="184">
        <x:v>135</x:v>
      </x:c>
      <x:c r="K2033" s="229" t="s">
        <x:v>434</x:v>
      </x:c>
    </x:row>
    <x:row r="2034" spans="1:11">
      <x:c r="A2034" s="1464">
        <x:v>0.92638888888888893</x:v>
      </x:c>
      <x:c r="B2034" s="1274">
        <x:v>100809</x:v>
      </x:c>
      <x:c r="C2034" s="949" t="s">
        <x:v>6314</x:v>
      </x:c>
      <x:c r="D2034" s="949" t="s">
        <x:v>7752</x:v>
      </x:c>
      <x:c r="E2034" s="949" t="s">
        <x:v>5987</x:v>
      </x:c>
      <x:c r="F2034" s="950" t="s">
        <x:v>12118</x:v>
      </x:c>
      <x:c r="G2034" s="1003" t="s">
        <x:v>7766</x:v>
      </x:c>
      <x:c r="H2034" s="1003" t="s">
        <x:v>7766</x:v>
      </x:c>
      <x:c r="I2034" s="1493" t="s">
        <x:v>7313</x:v>
      </x:c>
      <x:c r="J2034" s="184">
        <x:v>810</x:v>
      </x:c>
      <x:c r="K2034" s="229" t="s">
        <x:v>434</x:v>
      </x:c>
    </x:row>
    <x:row r="2035" spans="1:11">
      <x:c r="A2035" s="1275" t="s">
        <x:v>10431</x:v>
      </x:c>
      <x:c r="B2035" s="1276">
        <x:v>100810</x:v>
      </x:c>
      <x:c r="C2035" s="953" t="s">
        <x:v>6314</x:v>
      </x:c>
      <x:c r="D2035" s="953" t="s">
        <x:v>7751</x:v>
      </x:c>
      <x:c r="E2035" s="953" t="s">
        <x:v>5987</x:v>
      </x:c>
      <x:c r="F2035" s="954" t="s">
        <x:v>11501</x:v>
      </x:c>
      <x:c r="G2035" s="187" t="s">
        <x:v>278</x:v>
      </x:c>
      <x:c r="H2035" s="187" t="s">
        <x:v>9448</x:v>
      </x:c>
      <x:c r="I2035" s="1493" t="s">
        <x:v>7747</x:v>
      </x:c>
      <x:c r="J2035" s="184">
        <x:v>190</x:v>
      </x:c>
      <x:c r="K2035" s="229" t="s">
        <x:v>7724</x:v>
      </x:c>
    </x:row>
    <x:row r="2036" spans="1:11">
      <x:c r="A2036" s="1464">
        <x:v>0.5805555555555556</x:v>
      </x:c>
      <x:c r="B2036" s="1274">
        <x:v>100811</x:v>
      </x:c>
      <x:c r="C2036" s="949" t="s">
        <x:v>6314</x:v>
      </x:c>
      <x:c r="D2036" s="949" t="s">
        <x:v>7752</x:v>
      </x:c>
      <x:c r="E2036" s="949" t="s">
        <x:v>4903</x:v>
      </x:c>
      <x:c r="F2036" s="950" t="s">
        <x:v>11300</x:v>
      </x:c>
      <x:c r="G2036" s="187" t="s">
        <x:v>274</x:v>
      </x:c>
      <x:c r="H2036" s="187" t="s">
        <x:v>10795</x:v>
      </x:c>
      <x:c r="I2036" s="1493" t="s">
        <x:v>7313</x:v>
      </x:c>
      <x:c r="J2036" s="184">
        <x:v>153</x:v>
      </x:c>
      <x:c r="K2036" s="229" t="s">
        <x:v>434</x:v>
      </x:c>
    </x:row>
    <x:row r="2037" spans="1:11">
      <x:c r="A2037" s="1465">
        <x:v>0.61388888888888893</x:v>
      </x:c>
      <x:c r="B2037" s="1276">
        <x:v>100812</x:v>
      </x:c>
      <x:c r="C2037" s="953" t="s">
        <x:v>6314</x:v>
      </x:c>
      <x:c r="D2037" s="953" t="s">
        <x:v>7729</x:v>
      </x:c>
      <x:c r="E2037" s="953" t="s">
        <x:v>5987</x:v>
      </x:c>
      <x:c r="F2037" s="954" t="s">
        <x:v>1635</x:v>
      </x:c>
      <x:c r="G2037" s="1003" t="s">
        <x:v>7766</x:v>
      </x:c>
      <x:c r="H2037" s="1003" t="s">
        <x:v>7766</x:v>
      </x:c>
      <x:c r="I2037" s="1493" t="s">
        <x:v>7747</x:v>
      </x:c>
      <x:c r="J2037" s="184">
        <x:v>150</x:v>
      </x:c>
      <x:c r="K2037" s="229" t="s">
        <x:v>7724</x:v>
      </x:c>
    </x:row>
    <x:row r="2038" spans="1:11">
      <x:c r="A2038" s="1464">
        <x:v>0.64930555555555558</x:v>
      </x:c>
      <x:c r="B2038" s="1274">
        <x:v>100813</x:v>
      </x:c>
      <x:c r="C2038" s="949" t="s">
        <x:v>5507</x:v>
      </x:c>
      <x:c r="D2038" s="949" t="s">
        <x:v>7752</x:v>
      </x:c>
      <x:c r="E2038" s="949" t="s">
        <x:v>4903</x:v>
      </x:c>
      <x:c r="F2038" s="950" t="s">
        <x:v>11466</x:v>
      </x:c>
      <x:c r="G2038" s="187" t="s">
        <x:v>52</x:v>
      </x:c>
      <x:c r="H2038" s="187" t="s">
        <x:v>10811</x:v>
      </x:c>
      <x:c r="I2038" s="1493" t="s">
        <x:v>7313</x:v>
      </x:c>
      <x:c r="J2038" s="184">
        <x:v>430</x:v>
      </x:c>
      <x:c r="K2038" s="229" t="s">
        <x:v>434</x:v>
      </x:c>
    </x:row>
    <x:row r="2039" spans="1:11">
      <x:c r="A2039" s="1465">
        <x:v>0.8930555555555556</x:v>
      </x:c>
      <x:c r="B2039" s="1276">
        <x:v>100814</x:v>
      </x:c>
      <x:c r="C2039" s="953" t="s">
        <x:v>6314</x:v>
      </x:c>
      <x:c r="D2039" s="953" t="s">
        <x:v>7729</x:v>
      </x:c>
      <x:c r="E2039" s="953" t="s">
        <x:v>4903</x:v>
      </x:c>
      <x:c r="F2039" s="954" t="s">
        <x:v>1570</x:v>
      </x:c>
      <x:c r="G2039" s="187" t="s">
        <x:v>233</x:v>
      </x:c>
      <x:c r="H2039" s="187" t="s">
        <x:v>9450</x:v>
      </x:c>
      <x:c r="I2039" s="1493" t="s">
        <x:v>7747</x:v>
      </x:c>
      <x:c r="J2039" s="184">
        <x:v>160</x:v>
      </x:c>
      <x:c r="K2039" s="229" t="s">
        <x:v>434</x:v>
      </x:c>
    </x:row>
    <x:row r="2040" spans="1:11">
      <x:c r="A2040" s="1464">
        <x:v>0.90347222222222223</x:v>
      </x:c>
      <x:c r="B2040" s="1274">
        <x:v>100815</x:v>
      </x:c>
      <x:c r="C2040" s="949" t="s">
        <x:v>6314</x:v>
      </x:c>
      <x:c r="D2040" s="949" t="s">
        <x:v>7751</x:v>
      </x:c>
      <x:c r="E2040" s="949" t="s">
        <x:v>2935</x:v>
      </x:c>
      <x:c r="F2040" s="950" t="s">
        <x:v>1213</x:v>
      </x:c>
      <x:c r="G2040" s="187" t="s">
        <x:v>7158</x:v>
      </x:c>
      <x:c r="H2040" s="187" t="s">
        <x:v>10752</x:v>
      </x:c>
      <x:c r="I2040" s="1493" t="s">
        <x:v>7313</x:v>
      </x:c>
      <x:c r="J2040" s="184">
        <x:v>280</x:v>
      </x:c>
      <x:c r="K2040" s="229" t="s">
        <x:v>434</x:v>
      </x:c>
    </x:row>
    <x:row r="2041" spans="1:11">
      <x:c r="A2041" s="1465">
        <x:v>0.95902777777777781</x:v>
      </x:c>
      <x:c r="B2041" s="1276">
        <x:v>100816</x:v>
      </x:c>
      <x:c r="C2041" s="953" t="s">
        <x:v>5507</x:v>
      </x:c>
      <x:c r="D2041" s="953" t="s">
        <x:v>7729</x:v>
      </x:c>
      <x:c r="E2041" s="953" t="s">
        <x:v>4903</x:v>
      </x:c>
      <x:c r="F2041" s="954" t="s">
        <x:v>1208</x:v>
      </x:c>
      <x:c r="G2041" s="1003" t="s">
        <x:v>7766</x:v>
      </x:c>
      <x:c r="H2041" s="1003" t="s">
        <x:v>7766</x:v>
      </x:c>
      <x:c r="I2041" s="1493" t="s">
        <x:v>7313</x:v>
      </x:c>
      <x:c r="J2041" s="184">
        <x:v>430</x:v>
      </x:c>
      <x:c r="K2041" s="229" t="s">
        <x:v>434</x:v>
      </x:c>
    </x:row>
    <x:row r="2042" spans="1:11">
      <x:c r="A2042" s="1275" t="s">
        <x:v>725</x:v>
      </x:c>
      <x:c r="B2042" s="1274">
        <x:v>100817</x:v>
      </x:c>
      <x:c r="C2042" s="949" t="s">
        <x:v>6314</x:v>
      </x:c>
      <x:c r="D2042" s="949" t="s">
        <x:v>7751</x:v>
      </x:c>
      <x:c r="E2042" s="949" t="s">
        <x:v>5033</x:v>
      </x:c>
      <x:c r="F2042" s="950" t="s">
        <x:v>10521</x:v>
      </x:c>
      <x:c r="G2042" s="187" t="s">
        <x:v>3123</x:v>
      </x:c>
      <x:c r="H2042" s="187" t="s">
        <x:v>10840</x:v>
      </x:c>
      <x:c r="I2042" s="1493" t="s">
        <x:v>7747</x:v>
      </x:c>
      <x:c r="J2042" s="184">
        <x:v>720</x:v>
      </x:c>
      <x:c r="K2042" s="229" t="s">
        <x:v>434</x:v>
      </x:c>
    </x:row>
    <x:row r="2043" spans="1:11">
      <x:c r="A2043" s="1465">
        <x:v>0.52569444444444446</x:v>
      </x:c>
      <x:c r="B2043" s="1276">
        <x:v>100818</x:v>
      </x:c>
      <x:c r="C2043" s="953" t="s">
        <x:v>6314</x:v>
      </x:c>
      <x:c r="D2043" s="953" t="s">
        <x:v>7729</x:v>
      </x:c>
      <x:c r="E2043" s="953" t="s">
        <x:v>4903</x:v>
      </x:c>
      <x:c r="F2043" s="954" t="s">
        <x:v>8106</x:v>
      </x:c>
      <x:c r="G2043" s="187" t="s">
        <x:v>7985</x:v>
      </x:c>
      <x:c r="H2043" s="187" t="s">
        <x:v>9462</x:v>
      </x:c>
      <x:c r="I2043" s="1493" t="s">
        <x:v>7313</x:v>
      </x:c>
      <x:c r="J2043" s="184">
        <x:v>135</x:v>
      </x:c>
      <x:c r="K2043" s="229" t="s">
        <x:v>434</x:v>
      </x:c>
    </x:row>
    <x:row r="2044" spans="1:11">
      <x:c r="A2044" s="1464">
        <x:v>0.52777777777777779</x:v>
      </x:c>
      <x:c r="B2044" s="1274">
        <x:v>100819</x:v>
      </x:c>
      <x:c r="C2044" s="949" t="s">
        <x:v>6314</x:v>
      </x:c>
      <x:c r="D2044" s="949" t="s">
        <x:v>7729</x:v>
      </x:c>
      <x:c r="E2044" s="949" t="s">
        <x:v>4903</x:v>
      </x:c>
      <x:c r="F2044" s="950" t="s">
        <x:v>9363</x:v>
      </x:c>
      <x:c r="G2044" s="187" t="s">
        <x:v>127</x:v>
      </x:c>
      <x:c r="H2044" s="187" t="s">
        <x:v>11200</x:v>
      </x:c>
      <x:c r="I2044" s="1493" t="s">
        <x:v>7313</x:v>
      </x:c>
      <x:c r="J2044" s="184">
        <x:v>150</x:v>
      </x:c>
      <x:c r="K2044" s="229" t="s">
        <x:v>434</x:v>
      </x:c>
    </x:row>
    <x:row r="2045" spans="1:11">
      <x:c r="A2045" s="1465">
        <x:v>0.56041666666666667</x:v>
      </x:c>
      <x:c r="B2045" s="1276">
        <x:v>100820</x:v>
      </x:c>
      <x:c r="C2045" s="953" t="s">
        <x:v>6314</x:v>
      </x:c>
      <x:c r="D2045" s="953" t="s">
        <x:v>7729</x:v>
      </x:c>
      <x:c r="E2045" s="953" t="s">
        <x:v>2935</x:v>
      </x:c>
      <x:c r="F2045" s="954" t="s">
        <x:v>1554</x:v>
      </x:c>
      <x:c r="G2045" s="1003" t="s">
        <x:v>7766</x:v>
      </x:c>
      <x:c r="H2045" s="1003" t="s">
        <x:v>7766</x:v>
      </x:c>
      <x:c r="I2045" s="1493" t="s">
        <x:v>7747</x:v>
      </x:c>
      <x:c r="J2045" s="184">
        <x:v>150</x:v>
      </x:c>
      <x:c r="K2045" s="229" t="s">
        <x:v>7724</x:v>
      </x:c>
    </x:row>
    <x:row r="2046" spans="1:11">
      <x:c r="A2046" s="1464">
        <x:v>0.71458333333333335</x:v>
      </x:c>
      <x:c r="B2046" s="1274">
        <x:v>100821</x:v>
      </x:c>
      <x:c r="C2046" s="949" t="s">
        <x:v>6314</x:v>
      </x:c>
      <x:c r="D2046" s="949" t="s">
        <x:v>7729</x:v>
      </x:c>
      <x:c r="E2046" s="949" t="s">
        <x:v>4903</x:v>
      </x:c>
      <x:c r="F2046" s="950" t="s">
        <x:v>1223</x:v>
      </x:c>
      <x:c r="G2046" s="187" t="s">
        <x:v>227</x:v>
      </x:c>
      <x:c r="H2046" s="187" t="s">
        <x:v>9541</x:v>
      </x:c>
      <x:c r="I2046" s="1493" t="s">
        <x:v>7313</x:v>
      </x:c>
      <x:c r="J2046" s="184">
        <x:v>215</x:v>
      </x:c>
      <x:c r="K2046" s="229" t="s">
        <x:v>434</x:v>
      </x:c>
    </x:row>
    <x:row r="2047" spans="1:11">
      <x:c r="A2047" s="1465">
        <x:v>0.89583333333333337</x:v>
      </x:c>
      <x:c r="B2047" s="1276">
        <x:v>100822</x:v>
      </x:c>
      <x:c r="C2047" s="953" t="s">
        <x:v>6314</x:v>
      </x:c>
      <x:c r="D2047" s="953" t="s">
        <x:v>7752</x:v>
      </x:c>
      <x:c r="E2047" s="953" t="s">
        <x:v>5987</x:v>
      </x:c>
      <x:c r="F2047" s="954" t="s">
        <x:v>1220</x:v>
      </x:c>
      <x:c r="G2047" s="1003" t="s">
        <x:v>7766</x:v>
      </x:c>
      <x:c r="H2047" s="1003" t="s">
        <x:v>7766</x:v>
      </x:c>
      <x:c r="I2047" s="1493" t="s">
        <x:v>7313</x:v>
      </x:c>
      <x:c r="J2047" s="184">
        <x:v>205</x:v>
      </x:c>
      <x:c r="K2047" s="229" t="s">
        <x:v>434</x:v>
      </x:c>
    </x:row>
    <x:row r="2048" spans="1:11" s="12" customFormat="1">
      <x:c r="A2048" s="1465">
        <x:v>0.95902777777777781</x:v>
      </x:c>
      <x:c r="B2048" s="1276">
        <x:v>823</x:v>
      </x:c>
      <x:c r="C2048" s="953"/>
      <x:c r="D2048" s="953"/>
      <x:c r="E2048" s="953"/>
      <x:c r="F2048" s="954"/>
      <x:c r="G2048" s="1003" t="s">
        <x:v>7766</x:v>
      </x:c>
      <x:c r="H2048" s="1003" t="s">
        <x:v>7766</x:v>
      </x:c>
      <x:c r="I2048" s="1493" t="s">
        <x:v>7313</x:v>
      </x:c>
      <x:c r="J2048" s="184">
        <x:v>140</x:v>
      </x:c>
      <x:c r="K2048" s="229" t="s">
        <x:v>434</x:v>
      </x:c>
    </x:row>
    <x:row r="2049" spans="1:12">
      <x:c r="A2049" s="1464">
        <x:v>0.97569444444444442</x:v>
      </x:c>
      <x:c r="B2049" s="1274">
        <x:v>100824</x:v>
      </x:c>
      <x:c r="C2049" s="949" t="s">
        <x:v>6314</x:v>
      </x:c>
      <x:c r="D2049" s="949" t="s">
        <x:v>7729</x:v>
      </x:c>
      <x:c r="E2049" s="949" t="s">
        <x:v>2935</x:v>
      </x:c>
      <x:c r="F2049" s="950" t="s">
        <x:v>7791</x:v>
      </x:c>
      <x:c r="G2049" s="1003" t="s">
        <x:v>7766</x:v>
      </x:c>
      <x:c r="H2049" s="1003" t="s">
        <x:v>7766</x:v>
      </x:c>
      <x:c r="I2049" s="1493" t="s">
        <x:v>7313</x:v>
      </x:c>
      <x:c r="J2049" s="184">
        <x:v>140</x:v>
      </x:c>
      <x:c r="K2049" s="229" t="s">
        <x:v>7766</x:v>
      </x:c>
      <x:c r="L2049" s="12" t="s">
        <x:v>186</x:v>
      </x:c>
    </x:row>
    <x:row r="2050" spans="1:11">
      <x:c r="A2050" s="1465">
        <x:v>0.9770833333333333</x:v>
      </x:c>
      <x:c r="B2050" s="1276">
        <x:v>100825</x:v>
      </x:c>
      <x:c r="C2050" s="953" t="s">
        <x:v>5507</x:v>
      </x:c>
      <x:c r="D2050" s="953" t="s">
        <x:v>7729</x:v>
      </x:c>
      <x:c r="E2050" s="953" t="s">
        <x:v>2935</x:v>
      </x:c>
      <x:c r="F2050" s="954" t="s">
        <x:v>11515</x:v>
      </x:c>
      <x:c r="G2050" s="1003" t="s">
        <x:v>7766</x:v>
      </x:c>
      <x:c r="H2050" s="1003" t="s">
        <x:v>7766</x:v>
      </x:c>
      <x:c r="I2050" s="1493" t="s">
        <x:v>7313</x:v>
      </x:c>
      <x:c r="J2050" s="184">
        <x:v>140</x:v>
      </x:c>
      <x:c r="K2050" s="229" t="s">
        <x:v>434</x:v>
      </x:c>
    </x:row>
    <x:row r="2051" spans="1:11">
      <x:c r="A2051" s="1464">
        <x:v>0.98124999999999996</x:v>
      </x:c>
      <x:c r="B2051" s="1274">
        <x:v>100826</x:v>
      </x:c>
      <x:c r="C2051" s="949" t="s">
        <x:v>6314</x:v>
      </x:c>
      <x:c r="D2051" s="949" t="s">
        <x:v>7751</x:v>
      </x:c>
      <x:c r="E2051" s="949" t="s">
        <x:v>5033</x:v>
      </x:c>
      <x:c r="F2051" s="950" t="s">
        <x:v>9326</x:v>
      </x:c>
      <x:c r="G2051" s="187" t="s">
        <x:v>3184</x:v>
      </x:c>
      <x:c r="H2051" s="187" t="s">
        <x:v>10860</x:v>
      </x:c>
      <x:c r="I2051" s="1493" t="s">
        <x:v>7313</x:v>
      </x:c>
      <x:c r="J2051" s="184">
        <x:v>540</x:v>
      </x:c>
      <x:c r="K2051" s="229" t="s">
        <x:v>434</x:v>
      </x:c>
    </x:row>
    <x:row r="2052" spans="1:11">
      <x:c r="A2052" s="1275" t="s">
        <x:v>11785</x:v>
      </x:c>
      <x:c r="B2052" s="1276">
        <x:v>100827</x:v>
      </x:c>
      <x:c r="C2052" s="953" t="s">
        <x:v>6314</x:v>
      </x:c>
      <x:c r="D2052" s="953" t="s">
        <x:v>7752</x:v>
      </x:c>
      <x:c r="E2052" s="953" t="s">
        <x:v>5987</x:v>
      </x:c>
      <x:c r="F2052" s="954" t="s">
        <x:v>10662</x:v>
      </x:c>
      <x:c r="G2052" s="187" t="s">
        <x:v>4453</x:v>
      </x:c>
      <x:c r="H2052" s="187" t="s">
        <x:v>9428</x:v>
      </x:c>
      <x:c r="I2052" s="1493" t="s">
        <x:v>7747</x:v>
      </x:c>
      <x:c r="J2052" s="184">
        <x:v>234</x:v>
      </x:c>
      <x:c r="K2052" s="229" t="s">
        <x:v>434</x:v>
      </x:c>
    </x:row>
    <x:row r="2053" spans="1:12" s="12" customFormat="1">
      <x:c r="A2053" s="1465">
        <x:v>0.72638888888888886</x:v>
      </x:c>
      <x:c r="B2053" s="1276">
        <x:v>100828</x:v>
      </x:c>
      <x:c r="C2053" s="953" t="s">
        <x:v>5507</x:v>
      </x:c>
      <x:c r="D2053" s="953" t="s">
        <x:v>7729</x:v>
      </x:c>
      <x:c r="E2053" s="953" t="s">
        <x:v>2935</x:v>
      </x:c>
      <x:c r="F2053" s="954" t="s">
        <x:v>402</x:v>
      </x:c>
      <x:c r="G2053" s="1003" t="s">
        <x:v>7766</x:v>
      </x:c>
      <x:c r="H2053" s="1003" t="s">
        <x:v>7766</x:v>
      </x:c>
      <x:c r="I2053" s="1493" t="s">
        <x:v>7313</x:v>
      </x:c>
      <x:c r="J2053" s="184">
        <x:v>0</x:v>
      </x:c>
      <x:c r="K2053" s="229" t="s">
        <x:v>7766</x:v>
      </x:c>
      <x:c r="L2053" s="12" t="s">
        <x:v>7765</x:v>
      </x:c>
    </x:row>
    <x:row r="2054" spans="1:11">
      <x:c r="A2054" s="1464">
        <x:v>0.73958333333333337</x:v>
      </x:c>
      <x:c r="B2054" s="1274">
        <x:v>100829</x:v>
      </x:c>
      <x:c r="C2054" s="949" t="s">
        <x:v>6314</x:v>
      </x:c>
      <x:c r="D2054" s="949" t="s">
        <x:v>7729</x:v>
      </x:c>
      <x:c r="E2054" s="949" t="s">
        <x:v>5033</x:v>
      </x:c>
      <x:c r="F2054" s="950" t="s">
        <x:v>1374</x:v>
      </x:c>
      <x:c r="G2054" s="1003" t="s">
        <x:v>201</x:v>
      </x:c>
      <x:c r="H2054" s="187" t="s">
        <x:v>9247</x:v>
      </x:c>
      <x:c r="I2054" s="1493" t="s">
        <x:v>7747</x:v>
      </x:c>
      <x:c r="J2054" s="184">
        <x:v>660</x:v>
      </x:c>
      <x:c r="K2054" s="229" t="s">
        <x:v>434</x:v>
      </x:c>
    </x:row>
    <x:row r="2055" spans="1:11">
      <x:c r="A2055" s="1464">
        <x:v>0.74097222222222225</x:v>
      </x:c>
      <x:c r="B2055" s="1274">
        <x:v>100830</x:v>
      </x:c>
      <x:c r="C2055" s="949" t="s">
        <x:v>6314</x:v>
      </x:c>
      <x:c r="D2055" s="949" t="s">
        <x:v>7729</x:v>
      </x:c>
      <x:c r="E2055" s="949" t="s">
        <x:v>5033</x:v>
      </x:c>
      <x:c r="F2055" s="950" t="s">
        <x:v>2831</x:v>
      </x:c>
      <x:c r="G2055" s="187" t="s">
        <x:v>3158</x:v>
      </x:c>
      <x:c r="H2055" s="187" t="s">
        <x:v>9250</x:v>
      </x:c>
      <x:c r="I2055" s="1493" t="s">
        <x:v>7313</x:v>
      </x:c>
      <x:c r="J2055" s="184">
        <x:v>575</x:v>
      </x:c>
      <x:c r="K2055" s="229" t="s">
        <x:v>434</x:v>
      </x:c>
    </x:row>
    <x:row r="2056" spans="1:11">
      <x:c r="A2056" s="1465">
        <x:v>0.8208333333333333</x:v>
      </x:c>
      <x:c r="B2056" s="1276">
        <x:v>100831</x:v>
      </x:c>
      <x:c r="C2056" s="953" t="s">
        <x:v>6314</x:v>
      </x:c>
      <x:c r="D2056" s="953" t="s">
        <x:v>7752</x:v>
      </x:c>
      <x:c r="E2056" s="953" t="s">
        <x:v>5987</x:v>
      </x:c>
      <x:c r="F2056" s="954" t="s">
        <x:v>413</x:v>
      </x:c>
      <x:c r="G2056" s="1003" t="s">
        <x:v>7766</x:v>
      </x:c>
      <x:c r="H2056" s="1003" t="s">
        <x:v>7766</x:v>
      </x:c>
      <x:c r="I2056" s="1493" t="s">
        <x:v>7313</x:v>
      </x:c>
      <x:c r="J2056" s="184">
        <x:v>117</x:v>
      </x:c>
      <x:c r="K2056" s="229" t="s">
        <x:v>434</x:v>
      </x:c>
    </x:row>
    <x:row r="2057" spans="1:11">
      <x:c r="A2057" s="1464">
        <x:v>0.85138888888888886</x:v>
      </x:c>
      <x:c r="B2057" s="1274">
        <x:v>100832</x:v>
      </x:c>
      <x:c r="C2057" s="949" t="s">
        <x:v>6314</x:v>
      </x:c>
      <x:c r="D2057" s="949" t="s">
        <x:v>7729</x:v>
      </x:c>
      <x:c r="E2057" s="949" t="s">
        <x:v>4903</x:v>
      </x:c>
      <x:c r="F2057" s="950" t="s">
        <x:v>10592</x:v>
      </x:c>
      <x:c r="G2057" s="1003" t="s">
        <x:v>7766</x:v>
      </x:c>
      <x:c r="H2057" s="1003" t="s">
        <x:v>7766</x:v>
      </x:c>
      <x:c r="I2057" s="1493" t="s">
        <x:v>7313</x:v>
      </x:c>
      <x:c r="J2057" s="184">
        <x:v>140</x:v>
      </x:c>
      <x:c r="K2057" s="229" t="s">
        <x:v>434</x:v>
      </x:c>
    </x:row>
    <x:row r="2058" spans="1:11">
      <x:c r="A2058" s="1465">
        <x:v>0.8979166666666667</x:v>
      </x:c>
      <x:c r="B2058" s="1276">
        <x:v>100833</x:v>
      </x:c>
      <x:c r="C2058" s="953" t="s">
        <x:v>6314</x:v>
      </x:c>
      <x:c r="D2058" s="953" t="s">
        <x:v>7751</x:v>
      </x:c>
      <x:c r="E2058" s="953" t="s">
        <x:v>2935</x:v>
      </x:c>
      <x:c r="F2058" s="954" t="s">
        <x:v>10474</x:v>
      </x:c>
      <x:c r="G2058" s="1003" t="s">
        <x:v>7766</x:v>
      </x:c>
      <x:c r="H2058" s="1003" t="s">
        <x:v>7766</x:v>
      </x:c>
      <x:c r="I2058" s="1493" t="s">
        <x:v>7313</x:v>
      </x:c>
      <x:c r="J2058" s="184">
        <x:v>135</x:v>
      </x:c>
      <x:c r="K2058" s="229" t="s">
        <x:v>434</x:v>
      </x:c>
    </x:row>
    <x:row r="2059" spans="1:11">
      <x:c r="A2059" s="1489">
        <x:v>0.89930555555555558</x:v>
      </x:c>
      <x:c r="B2059" s="1448">
        <x:v>100834</x:v>
      </x:c>
      <x:c r="C2059" s="1449" t="s">
        <x:v>6314</x:v>
      </x:c>
      <x:c r="D2059" s="1449" t="s">
        <x:v>7751</x:v>
      </x:c>
      <x:c r="E2059" s="1449" t="s">
        <x:v>4903</x:v>
      </x:c>
      <x:c r="F2059" s="1450" t="s">
        <x:v>11500</x:v>
      </x:c>
      <x:c r="G2059" s="1003" t="s">
        <x:v>7766</x:v>
      </x:c>
      <x:c r="H2059" s="1003" t="s">
        <x:v>7766</x:v>
      </x:c>
      <x:c r="I2059" s="1493" t="s">
        <x:v>7313</x:v>
      </x:c>
      <x:c r="J2059" s="184">
        <x:v>190</x:v>
      </x:c>
      <x:c r="K2059" s="229" t="s">
        <x:v>7724</x:v>
      </x:c>
    </x:row>
    <x:row r="2060" spans="1:11">
      <x:c r="A2060" s="1412" t="s">
        <x:v>722</x:v>
      </x:c>
      <x:c r="B2060" s="1413">
        <x:v>100835</x:v>
      </x:c>
      <x:c r="C2060" s="951" t="s">
        <x:v>6314</x:v>
      </x:c>
      <x:c r="D2060" s="951" t="s">
        <x:v>7752</x:v>
      </x:c>
      <x:c r="E2060" s="951" t="s">
        <x:v>2935</x:v>
      </x:c>
      <x:c r="F2060" s="952" t="s">
        <x:v>7824</x:v>
      </x:c>
      <x:c r="G2060" s="1003" t="s">
        <x:v>7766</x:v>
      </x:c>
      <x:c r="H2060" s="1003" t="s">
        <x:v>7766</x:v>
      </x:c>
      <x:c r="I2060" s="1493" t="s">
        <x:v>7313</x:v>
      </x:c>
      <x:c r="J2060" s="184">
        <x:v>145</x:v>
      </x:c>
      <x:c r="K2060" s="229" t="s">
        <x:v>434</x:v>
      </x:c>
    </x:row>
    <x:row r="2061" spans="1:11">
      <x:c r="A2061" s="1464">
        <x:v>0.73333333333333328</x:v>
      </x:c>
      <x:c r="B2061" s="1274">
        <x:v>836</x:v>
      </x:c>
      <x:c r="C2061" s="949" t="s">
        <x:v>6314</x:v>
      </x:c>
      <x:c r="D2061" s="949" t="s">
        <x:v>7729</x:v>
      </x:c>
      <x:c r="E2061" s="949" t="s">
        <x:v>4903</x:v>
      </x:c>
      <x:c r="F2061" s="950" t="s">
        <x:v>12393</x:v>
      </x:c>
      <x:c r="G2061" s="187" t="s">
        <x:v>178</x:v>
      </x:c>
      <x:c r="H2061" s="187" t="s">
        <x:v>11288</x:v>
      </x:c>
      <x:c r="I2061" s="230" t="s">
        <x:v>5014</x:v>
      </x:c>
      <x:c r="J2061" s="184">
        <x:v>145</x:v>
      </x:c>
      <x:c r="K2061" s="229" t="s">
        <x:v>434</x:v>
      </x:c>
    </x:row>
    <x:row r="2062" spans="1:11">
      <x:c r="A2062" s="1465">
        <x:v>0.76527777777777772</x:v>
      </x:c>
      <x:c r="B2062" s="1276">
        <x:v>100837</x:v>
      </x:c>
      <x:c r="C2062" s="953" t="s">
        <x:v>6314</x:v>
      </x:c>
      <x:c r="D2062" s="953" t="s">
        <x:v>7729</x:v>
      </x:c>
      <x:c r="E2062" s="953" t="s">
        <x:v>2935</x:v>
      </x:c>
      <x:c r="F2062" s="954" t="s">
        <x:v>9899</x:v>
      </x:c>
      <x:c r="G2062" s="1003" t="s">
        <x:v>7766</x:v>
      </x:c>
      <x:c r="H2062" s="1003" t="s">
        <x:v>7766</x:v>
      </x:c>
      <x:c r="I2062" s="1493" t="s">
        <x:v>7313</x:v>
      </x:c>
      <x:c r="J2062" s="184">
        <x:v>180</x:v>
      </x:c>
      <x:c r="K2062" s="229" t="s">
        <x:v>434</x:v>
      </x:c>
    </x:row>
    <x:row r="2063" spans="1:11">
      <x:c r="A2063" s="1464">
        <x:v>0.81597222222222221</x:v>
      </x:c>
      <x:c r="B2063" s="1274">
        <x:v>100838</x:v>
      </x:c>
      <x:c r="C2063" s="949" t="s">
        <x:v>6314</x:v>
      </x:c>
      <x:c r="D2063" s="949" t="s">
        <x:v>7752</x:v>
      </x:c>
      <x:c r="E2063" s="949" t="s">
        <x:v>4903</x:v>
      </x:c>
      <x:c r="F2063" s="950" t="s">
        <x:v>11307</x:v>
      </x:c>
      <x:c r="G2063" s="187" t="s">
        <x:v>197</x:v>
      </x:c>
      <x:c r="H2063" s="187" t="s">
        <x:v>10876</x:v>
      </x:c>
      <x:c r="I2063" s="1493" t="s">
        <x:v>7313</x:v>
      </x:c>
      <x:c r="J2063" s="184">
        <x:v>170</x:v>
      </x:c>
      <x:c r="K2063" s="229" t="s">
        <x:v>434</x:v>
      </x:c>
    </x:row>
    <x:row r="2064" spans="1:11">
      <x:c r="A2064" s="1465">
        <x:v>0.8569444444444444</x:v>
      </x:c>
      <x:c r="B2064" s="1276">
        <x:v>100839</x:v>
      </x:c>
      <x:c r="C2064" s="953" t="s">
        <x:v>6314</x:v>
      </x:c>
      <x:c r="D2064" s="953" t="s">
        <x:v>7729</x:v>
      </x:c>
      <x:c r="E2064" s="953" t="s">
        <x:v>4903</x:v>
      </x:c>
      <x:c r="F2064" s="954" t="s">
        <x:v>9316</x:v>
      </x:c>
      <x:c r="G2064" s="1003" t="s">
        <x:v>7766</x:v>
      </x:c>
      <x:c r="H2064" s="1003" t="s">
        <x:v>7766</x:v>
      </x:c>
      <x:c r="I2064" s="1493" t="s">
        <x:v>7313</x:v>
      </x:c>
      <x:c r="J2064" s="184">
        <x:v>290</x:v>
      </x:c>
      <x:c r="K2064" s="229" t="s">
        <x:v>434</x:v>
      </x:c>
    </x:row>
    <x:row r="2065" spans="1:11">
      <x:c r="A2065" s="1464">
        <x:v>0.85902777777777772</x:v>
      </x:c>
      <x:c r="B2065" s="1274">
        <x:v>100840</x:v>
      </x:c>
      <x:c r="C2065" s="949" t="s">
        <x:v>6314</x:v>
      </x:c>
      <x:c r="D2065" s="949" t="s">
        <x:v>7729</x:v>
      </x:c>
      <x:c r="E2065" s="949" t="s">
        <x:v>5987</x:v>
      </x:c>
      <x:c r="F2065" s="950" t="s">
        <x:v>11480</x:v>
      </x:c>
      <x:c r="G2065" s="1003" t="s">
        <x:v>7766</x:v>
      </x:c>
      <x:c r="H2065" s="1003" t="s">
        <x:v>7766</x:v>
      </x:c>
      <x:c r="I2065" s="1493" t="s">
        <x:v>7313</x:v>
      </x:c>
      <x:c r="J2065" s="184">
        <x:v>350</x:v>
      </x:c>
      <x:c r="K2065" s="229" t="s">
        <x:v>7724</x:v>
      </x:c>
    </x:row>
    <x:row r="2066" spans="1:11">
      <x:c r="A2066" s="1412" t="s">
        <x:v>12110</x:v>
      </x:c>
      <x:c r="B2066" s="1276">
        <x:v>100841</x:v>
      </x:c>
      <x:c r="C2066" s="953" t="s">
        <x:v>6314</x:v>
      </x:c>
      <x:c r="D2066" s="953" t="s">
        <x:v>7729</x:v>
      </x:c>
      <x:c r="E2066" s="953" t="s">
        <x:v>5033</x:v>
      </x:c>
      <x:c r="F2066" s="954" t="s">
        <x:v>9968</x:v>
      </x:c>
      <x:c r="G2066" s="187" t="s">
        <x:v>83</x:v>
      </x:c>
      <x:c r="H2066" s="187" t="s">
        <x:v>11201</x:v>
      </x:c>
      <x:c r="I2066" s="1493" t="s">
        <x:v>7747</x:v>
      </x:c>
      <x:c r="J2066" s="184">
        <x:v>144</x:v>
      </x:c>
      <x:c r="K2066" s="229" t="s">
        <x:v>434</x:v>
      </x:c>
    </x:row>
    <x:row r="2067" spans="1:11">
      <x:c r="A2067" s="1464">
        <x:v>0.68680555555555556</x:v>
      </x:c>
      <x:c r="B2067" s="1274">
        <x:v>100842</x:v>
      </x:c>
      <x:c r="C2067" s="949" t="s">
        <x:v>5507</x:v>
      </x:c>
      <x:c r="D2067" s="949" t="s">
        <x:v>7752</x:v>
      </x:c>
      <x:c r="E2067" s="949" t="s">
        <x:v>2935</x:v>
      </x:c>
      <x:c r="F2067" s="950" t="s">
        <x:v>1214</x:v>
      </x:c>
      <x:c r="G2067" s="187" t="s">
        <x:v>2861</x:v>
      </x:c>
      <x:c r="H2067" s="187" t="s">
        <x:v>10850</x:v>
      </x:c>
      <x:c r="I2067" s="1493" t="s">
        <x:v>7313</x:v>
      </x:c>
      <x:c r="J2067" s="184">
        <x:v>300</x:v>
      </x:c>
      <x:c r="K2067" s="229" t="s">
        <x:v>434</x:v>
      </x:c>
    </x:row>
    <x:row r="2068" spans="1:11">
      <x:c r="A2068" s="1465">
        <x:v>0.87152777777777779</x:v>
      </x:c>
      <x:c r="B2068" s="1276">
        <x:v>100843</x:v>
      </x:c>
      <x:c r="C2068" s="953" t="s">
        <x:v>6314</x:v>
      </x:c>
      <x:c r="D2068" s="953" t="s">
        <x:v>7729</x:v>
      </x:c>
      <x:c r="E2068" s="953" t="s">
        <x:v>2935</x:v>
      </x:c>
      <x:c r="F2068" s="954" t="s">
        <x:v>9939</x:v>
      </x:c>
      <x:c r="G2068" s="187" t="s">
        <x:v>4956</x:v>
      </x:c>
      <x:c r="H2068" s="187" t="s">
        <x:v>11216</x:v>
      </x:c>
      <x:c r="I2068" s="1493" t="s">
        <x:v>7747</x:v>
      </x:c>
      <x:c r="J2068" s="184">
        <x:v>144</x:v>
      </x:c>
      <x:c r="K2068" s="229" t="s">
        <x:v>434</x:v>
      </x:c>
    </x:row>
    <x:row r="2069" spans="1:11">
      <x:c r="A2069" s="1082" t="s">
        <x:v>710</x:v>
      </x:c>
      <x:c r="B2069" s="1274">
        <x:v>100844</x:v>
      </x:c>
      <x:c r="C2069" s="949" t="s">
        <x:v>6314</x:v>
      </x:c>
      <x:c r="D2069" s="949" t="s">
        <x:v>7729</x:v>
      </x:c>
      <x:c r="E2069" s="949" t="s">
        <x:v>4903</x:v>
      </x:c>
      <x:c r="F2069" s="950" t="s">
        <x:v>12320</x:v>
      </x:c>
      <x:c r="G2069" s="187" t="s">
        <x:v>180</x:v>
      </x:c>
      <x:c r="H2069" s="187" t="s">
        <x:v>9300</x:v>
      </x:c>
      <x:c r="I2069" s="1493" t="s">
        <x:v>7747</x:v>
      </x:c>
      <x:c r="J2069" s="184">
        <x:v>170</x:v>
      </x:c>
      <x:c r="K2069" s="229" t="s">
        <x:v>434</x:v>
      </x:c>
    </x:row>
    <x:row r="2070" spans="1:11">
      <x:c r="A2070" s="1465">
        <x:v>0.62569444444444444</x:v>
      </x:c>
      <x:c r="B2070" s="1276">
        <x:v>100845</x:v>
      </x:c>
      <x:c r="C2070" s="953" t="s">
        <x:v>6314</x:v>
      </x:c>
      <x:c r="D2070" s="953" t="s">
        <x:v>7729</x:v>
      </x:c>
      <x:c r="E2070" s="953" t="s">
        <x:v>433</x:v>
      </x:c>
      <x:c r="F2070" s="954" t="s">
        <x:v>1565</x:v>
      </x:c>
      <x:c r="G2070" s="187" t="s">
        <x:v>7021</x:v>
      </x:c>
      <x:c r="H2070" s="187" t="s">
        <x:v>9285</x:v>
      </x:c>
      <x:c r="I2070" s="1493" t="s">
        <x:v>7747</x:v>
      </x:c>
      <x:c r="J2070" s="184">
        <x:v>150</x:v>
      </x:c>
      <x:c r="K2070" s="229" t="s">
        <x:v>7724</x:v>
      </x:c>
    </x:row>
    <x:row r="2071" spans="1:11">
      <x:c r="A2071" s="1464">
        <x:v>0.73124999999999996</x:v>
      </x:c>
      <x:c r="B2071" s="1274">
        <x:v>846</x:v>
      </x:c>
      <x:c r="C2071" s="949" t="s">
        <x:v>6314</x:v>
      </x:c>
      <x:c r="D2071" s="949" t="s">
        <x:v>7751</x:v>
      </x:c>
      <x:c r="E2071" s="949" t="s">
        <x:v>2935</x:v>
      </x:c>
      <x:c r="F2071" s="950" t="s">
        <x:v>1638</x:v>
      </x:c>
      <x:c r="G2071" s="187" t="s">
        <x:v>9644</x:v>
      </x:c>
      <x:c r="H2071" s="187" t="s">
        <x:v>11219</x:v>
      </x:c>
      <x:c r="I2071" s="230" t="s">
        <x:v>5014</x:v>
      </x:c>
      <x:c r="J2071" s="184">
        <x:v>180</x:v>
      </x:c>
      <x:c r="K2071" s="229" t="s">
        <x:v>7724</x:v>
      </x:c>
    </x:row>
    <x:row r="2072" spans="1:12">
      <x:c r="A2072" s="1465">
        <x:v>0.73819444444444449</x:v>
      </x:c>
      <x:c r="B2072" s="1276">
        <x:v>847</x:v>
      </x:c>
      <x:c r="C2072" s="953" t="s">
        <x:v>5507</x:v>
      </x:c>
      <x:c r="D2072" s="953" t="s">
        <x:v>7751</x:v>
      </x:c>
      <x:c r="E2072" s="953" t="s">
        <x:v>2935</x:v>
      </x:c>
      <x:c r="F2072" s="954" t="s">
        <x:v>9937</x:v>
      </x:c>
      <x:c r="G2072" s="187" t="s">
        <x:v>189</x:v>
      </x:c>
      <x:c r="H2072" s="187" t="s">
        <x:v>9267</x:v>
      </x:c>
      <x:c r="I2072" s="230" t="s">
        <x:v>5014</x:v>
      </x:c>
      <x:c r="J2072" s="184">
        <x:v>230</x:v>
      </x:c>
      <x:c r="K2072" s="229" t="s">
        <x:v>7724</x:v>
      </x:c>
      <x:c r="L2072" s="1499" t="s">
        <x:v>10168</x:v>
      </x:c>
    </x:row>
    <x:row r="2073" spans="1:11">
      <x:c r="A2073" s="1464">
        <x:v>0.87291666666666667</x:v>
      </x:c>
      <x:c r="B2073" s="1274">
        <x:v>100848</x:v>
      </x:c>
      <x:c r="C2073" s="949" t="s">
        <x:v>6314</x:v>
      </x:c>
      <x:c r="D2073" s="949" t="s">
        <x:v>7752</x:v>
      </x:c>
      <x:c r="E2073" s="949" t="s">
        <x:v>4903</x:v>
      </x:c>
      <x:c r="F2073" s="950" t="s">
        <x:v>7873</x:v>
      </x:c>
      <x:c r="G2073" s="187" t="s">
        <x:v>40</x:v>
      </x:c>
      <x:c r="H2073" s="187" t="s">
        <x:v>11176</x:v>
      </x:c>
      <x:c r="I2073" s="1493" t="s">
        <x:v>7747</x:v>
      </x:c>
      <x:c r="J2073" s="184">
        <x:v>288</x:v>
      </x:c>
      <x:c r="K2073" s="229" t="s">
        <x:v>434</x:v>
      </x:c>
    </x:row>
    <x:row r="2074" spans="1:11">
      <x:c r="A2074" s="1275" t="s">
        <x:v>713</x:v>
      </x:c>
      <x:c r="B2074" s="1276">
        <x:v>100849</x:v>
      </x:c>
      <x:c r="C2074" s="953" t="s">
        <x:v>6314</x:v>
      </x:c>
      <x:c r="D2074" s="953" t="s">
        <x:v>7729</x:v>
      </x:c>
      <x:c r="E2074" s="953" t="s">
        <x:v>5033</x:v>
      </x:c>
      <x:c r="F2074" s="954" t="s">
        <x:v>7795</x:v>
      </x:c>
      <x:c r="G2074" s="1003" t="s">
        <x:v>7766</x:v>
      </x:c>
      <x:c r="H2074" s="1003" t="s">
        <x:v>7766</x:v>
      </x:c>
      <x:c r="I2074" s="1493" t="s">
        <x:v>7313</x:v>
      </x:c>
      <x:c r="J2074" s="184">
        <x:v>520</x:v>
      </x:c>
      <x:c r="K2074" s="229" t="s">
        <x:v>7724</x:v>
      </x:c>
    </x:row>
    <x:row r="2075" spans="1:12">
      <x:c r="A2075" s="1464">
        <x:v>0.55208333333333337</x:v>
      </x:c>
      <x:c r="B2075" s="1274">
        <x:v>100850</x:v>
      </x:c>
      <x:c r="C2075" s="949" t="s">
        <x:v>5507</x:v>
      </x:c>
      <x:c r="D2075" s="949" t="s">
        <x:v>7729</x:v>
      </x:c>
      <x:c r="E2075" s="949" t="s">
        <x:v>5033</x:v>
      </x:c>
      <x:c r="F2075" s="950" t="s">
        <x:v>9187</x:v>
      </x:c>
      <x:c r="G2075" s="1003" t="s">
        <x:v>7766</x:v>
      </x:c>
      <x:c r="H2075" s="1003" t="s">
        <x:v>7766</x:v>
      </x:c>
      <x:c r="I2075" s="1493" t="s">
        <x:v>7313</x:v>
      </x:c>
      <x:c r="J2075" s="184">
        <x:v>0</x:v>
      </x:c>
      <x:c r="K2075" s="229" t="s">
        <x:v>7766</x:v>
      </x:c>
      <x:c r="L2075" s="12" t="s">
        <x:v>7765</x:v>
      </x:c>
    </x:row>
    <x:row r="2076" spans="1:11">
      <x:c r="A2076" s="1465">
        <x:v>0.59999999999999998</x:v>
      </x:c>
      <x:c r="B2076" s="1276">
        <x:v>100851</x:v>
      </x:c>
      <x:c r="C2076" s="953" t="s">
        <x:v>6314</x:v>
      </x:c>
      <x:c r="D2076" s="953" t="s">
        <x:v>7729</x:v>
      </x:c>
      <x:c r="E2076" s="953" t="s">
        <x:v>4903</x:v>
      </x:c>
      <x:c r="F2076" s="954" t="s">
        <x:v>932</x:v>
      </x:c>
      <x:c r="G2076" s="1003" t="s">
        <x:v>7766</x:v>
      </x:c>
      <x:c r="H2076" s="1003" t="s">
        <x:v>7766</x:v>
      </x:c>
      <x:c r="I2076" s="1493" t="s">
        <x:v>7747</x:v>
      </x:c>
      <x:c r="J2076" s="184">
        <x:v>350</x:v>
      </x:c>
      <x:c r="K2076" s="229" t="s">
        <x:v>7724</x:v>
      </x:c>
    </x:row>
    <x:row r="2077" spans="1:11">
      <x:c r="A2077" s="1464">
        <x:v>0.60416666666666663</x:v>
      </x:c>
      <x:c r="B2077" s="1274">
        <x:v>100852</x:v>
      </x:c>
      <x:c r="C2077" s="949" t="s">
        <x:v>6314</x:v>
      </x:c>
      <x:c r="D2077" s="949" t="s">
        <x:v>7729</x:v>
      </x:c>
      <x:c r="E2077" s="949" t="s">
        <x:v>2935</x:v>
      </x:c>
      <x:c r="F2077" s="950" t="s">
        <x:v>9585</x:v>
      </x:c>
      <x:c r="G2077" s="1003" t="s">
        <x:v>7766</x:v>
      </x:c>
      <x:c r="H2077" s="1003" t="s">
        <x:v>7766</x:v>
      </x:c>
      <x:c r="I2077" s="1493" t="s">
        <x:v>7747</x:v>
      </x:c>
      <x:c r="J2077" s="184">
        <x:v>153</x:v>
      </x:c>
      <x:c r="K2077" s="229" t="s">
        <x:v>434</x:v>
      </x:c>
    </x:row>
    <x:row r="2078" spans="1:11">
      <x:c r="A2078" s="1465">
        <x:v>0.65486111111111112</x:v>
      </x:c>
      <x:c r="B2078" s="1276">
        <x:v>100853</x:v>
      </x:c>
      <x:c r="C2078" s="953" t="s">
        <x:v>6314</x:v>
      </x:c>
      <x:c r="D2078" s="953" t="s">
        <x:v>7729</x:v>
      </x:c>
      <x:c r="E2078" s="953" t="s">
        <x:v>5987</x:v>
      </x:c>
      <x:c r="F2078" s="954" t="s">
        <x:v>9351</x:v>
      </x:c>
      <x:c r="G2078" s="1003" t="s">
        <x:v>7766</x:v>
      </x:c>
      <x:c r="H2078" s="1003" t="s">
        <x:v>7766</x:v>
      </x:c>
      <x:c r="I2078" s="1493" t="s">
        <x:v>7313</x:v>
      </x:c>
      <x:c r="J2078" s="184">
        <x:v>530</x:v>
      </x:c>
      <x:c r="K2078" s="229" t="s">
        <x:v>434</x:v>
      </x:c>
    </x:row>
    <x:row r="2079" spans="1:11">
      <x:c r="A2079" s="1464">
        <x:v>0.66388888888888886</x:v>
      </x:c>
      <x:c r="B2079" s="1274">
        <x:v>100854</x:v>
      </x:c>
      <x:c r="C2079" s="949" t="s">
        <x:v>6314</x:v>
      </x:c>
      <x:c r="D2079" s="949" t="s">
        <x:v>7729</x:v>
      </x:c>
      <x:c r="E2079" s="949" t="s">
        <x:v>4903</x:v>
      </x:c>
      <x:c r="F2079" s="950" t="s">
        <x:v>10145</x:v>
      </x:c>
      <x:c r="G2079" s="187" t="s">
        <x:v>176</x:v>
      </x:c>
      <x:c r="H2079" s="187" t="s">
        <x:v>11242</x:v>
      </x:c>
      <x:c r="I2079" s="1493" t="s">
        <x:v>7747</x:v>
      </x:c>
      <x:c r="J2079" s="184">
        <x:v>150</x:v>
      </x:c>
      <x:c r="K2079" s="229" t="s">
        <x:v>7724</x:v>
      </x:c>
    </x:row>
    <x:row r="2080" spans="1:11">
      <x:c r="A2080" s="1465">
        <x:v>0.6743055555555556</x:v>
      </x:c>
      <x:c r="B2080" s="1276">
        <x:v>100855</x:v>
      </x:c>
      <x:c r="C2080" s="953" t="s">
        <x:v>6314</x:v>
      </x:c>
      <x:c r="D2080" s="953" t="s">
        <x:v>7752</x:v>
      </x:c>
      <x:c r="E2080" s="953" t="s">
        <x:v>5987</x:v>
      </x:c>
      <x:c r="F2080" s="954" t="s">
        <x:v>12381</x:v>
      </x:c>
      <x:c r="G2080" s="1003" t="s">
        <x:v>7766</x:v>
      </x:c>
      <x:c r="H2080" s="1003" t="s">
        <x:v>7766</x:v>
      </x:c>
      <x:c r="I2080" s="1493" t="s">
        <x:v>7747</x:v>
      </x:c>
      <x:c r="J2080" s="184">
        <x:v>288</x:v>
      </x:c>
      <x:c r="K2080" s="229" t="s">
        <x:v>434</x:v>
      </x:c>
    </x:row>
    <x:row r="2081" spans="1:11">
      <x:c r="A2081" s="1464">
        <x:v>0.69722222222222219</x:v>
      </x:c>
      <x:c r="B2081" s="1274">
        <x:v>100856</x:v>
      </x:c>
      <x:c r="C2081" s="949" t="s">
        <x:v>6314</x:v>
      </x:c>
      <x:c r="D2081" s="949" t="s">
        <x:v>7752</x:v>
      </x:c>
      <x:c r="E2081" s="949" t="s">
        <x:v>4903</x:v>
      </x:c>
      <x:c r="F2081" s="950" t="s">
        <x:v>1403</x:v>
      </x:c>
      <x:c r="G2081" s="187" t="s">
        <x:v>215</x:v>
      </x:c>
      <x:c r="H2081" s="187" t="s">
        <x:v>11199</x:v>
      </x:c>
      <x:c r="I2081" s="1493" t="s">
        <x:v>7313</x:v>
      </x:c>
      <x:c r="J2081" s="184">
        <x:v>180</x:v>
      </x:c>
      <x:c r="K2081" s="229" t="s">
        <x:v>434</x:v>
      </x:c>
    </x:row>
    <x:row r="2082" spans="1:11">
      <x:c r="A2082" s="1465">
        <x:v>0.83263888888888893</x:v>
      </x:c>
      <x:c r="B2082" s="1276">
        <x:v>100857</x:v>
      </x:c>
      <x:c r="C2082" s="953" t="s">
        <x:v>6314</x:v>
      </x:c>
      <x:c r="D2082" s="953" t="s">
        <x:v>7751</x:v>
      </x:c>
      <x:c r="E2082" s="953" t="s">
        <x:v>2935</x:v>
      </x:c>
      <x:c r="F2082" s="954" t="s">
        <x:v>1158</x:v>
      </x:c>
      <x:c r="G2082" s="1003" t="s">
        <x:v>7766</x:v>
      </x:c>
      <x:c r="H2082" s="1003" t="s">
        <x:v>7766</x:v>
      </x:c>
      <x:c r="I2082" s="1493" t="s">
        <x:v>7747</x:v>
      </x:c>
      <x:c r="J2082" s="184">
        <x:v>234</x:v>
      </x:c>
      <x:c r="K2082" s="229" t="s">
        <x:v>434</x:v>
      </x:c>
    </x:row>
    <x:row r="2083" spans="1:11">
      <x:c r="A2083" s="1464">
        <x:v>0.83402777777777781</x:v>
      </x:c>
      <x:c r="B2083" s="1274">
        <x:v>100858</x:v>
      </x:c>
      <x:c r="C2083" s="949" t="s">
        <x:v>6314</x:v>
      </x:c>
      <x:c r="D2083" s="949" t="s">
        <x:v>7729</x:v>
      </x:c>
      <x:c r="E2083" s="949" t="s">
        <x:v>2935</x:v>
      </x:c>
      <x:c r="F2083" s="950" t="s">
        <x:v>12322</x:v>
      </x:c>
      <x:c r="G2083" s="1003" t="s">
        <x:v>7766</x:v>
      </x:c>
      <x:c r="H2083" s="1003" t="s">
        <x:v>7766</x:v>
      </x:c>
      <x:c r="I2083" s="1493" t="s">
        <x:v>7747</x:v>
      </x:c>
      <x:c r="J2083" s="184">
        <x:v>162</x:v>
      </x:c>
      <x:c r="K2083" s="229" t="s">
        <x:v>434</x:v>
      </x:c>
    </x:row>
    <x:row r="2084" spans="1:11">
      <x:c r="A2084" s="1465">
        <x:v>0.83958333333333335</x:v>
      </x:c>
      <x:c r="B2084" s="1276">
        <x:v>100859</x:v>
      </x:c>
      <x:c r="C2084" s="953" t="s">
        <x:v>6314</x:v>
      </x:c>
      <x:c r="D2084" s="953" t="s">
        <x:v>7751</x:v>
      </x:c>
      <x:c r="E2084" s="953" t="s">
        <x:v>2935</x:v>
      </x:c>
      <x:c r="F2084" s="954" t="s">
        <x:v>1127</x:v>
      </x:c>
      <x:c r="G2084" s="1003" t="s">
        <x:v>7766</x:v>
      </x:c>
      <x:c r="H2084" s="1003" t="s">
        <x:v>7766</x:v>
      </x:c>
      <x:c r="I2084" s="1493" t="s">
        <x:v>7747</x:v>
      </x:c>
      <x:c r="J2084" s="184">
        <x:v>350</x:v>
      </x:c>
      <x:c r="K2084" s="229" t="s">
        <x:v>434</x:v>
      </x:c>
    </x:row>
    <x:row r="2085" spans="1:11">
      <x:c r="A2085" s="1466">
        <x:v>0.89097222222222228</x:v>
      </x:c>
      <x:c r="B2085" s="1419">
        <x:v>100860</x:v>
      </x:c>
      <x:c r="C2085" s="962" t="s">
        <x:v>6314</x:v>
      </x:c>
      <x:c r="D2085" s="962" t="s">
        <x:v>7729</x:v>
      </x:c>
      <x:c r="E2085" s="962" t="s">
        <x:v>5987</x:v>
      </x:c>
      <x:c r="F2085" s="963" t="s">
        <x:v>5610</x:v>
      </x:c>
      <x:c r="G2085" s="1003" t="s">
        <x:v>7766</x:v>
      </x:c>
      <x:c r="H2085" s="1003" t="s">
        <x:v>7766</x:v>
      </x:c>
      <x:c r="I2085" s="1493" t="s">
        <x:v>7747</x:v>
      </x:c>
      <x:c r="J2085" s="184">
        <x:v>1233</x:v>
      </x:c>
      <x:c r="K2085" s="229" t="s">
        <x:v>434</x:v>
      </x:c>
    </x:row>
    <x:row r="2086" spans="1:11">
      <x:c r="A2086" s="1412" t="s">
        <x:v>10426</x:v>
      </x:c>
      <x:c r="B2086" s="1413">
        <x:v>100861</x:v>
      </x:c>
      <x:c r="C2086" s="951" t="s">
        <x:v>6314</x:v>
      </x:c>
      <x:c r="D2086" s="951" t="s">
        <x:v>7729</x:v>
      </x:c>
      <x:c r="E2086" s="951" t="s">
        <x:v>2935</x:v>
      </x:c>
      <x:c r="F2086" s="952" t="s">
        <x:v>10578</x:v>
      </x:c>
      <x:c r="G2086" s="1003" t="s">
        <x:v>7766</x:v>
      </x:c>
      <x:c r="H2086" s="1003" t="s">
        <x:v>7766</x:v>
      </x:c>
      <x:c r="I2086" s="1493" t="s">
        <x:v>7313</x:v>
      </x:c>
      <x:c r="J2086" s="184">
        <x:v>315</x:v>
      </x:c>
      <x:c r="K2086" s="229" t="s">
        <x:v>434</x:v>
      </x:c>
    </x:row>
    <x:row r="2087" spans="1:11">
      <x:c r="A2087" s="1464">
        <x:v>0.74375000000000002</x:v>
      </x:c>
      <x:c r="B2087" s="1274">
        <x:v>100862</x:v>
      </x:c>
      <x:c r="C2087" s="949" t="s">
        <x:v>6314</x:v>
      </x:c>
      <x:c r="D2087" s="949" t="s">
        <x:v>7729</x:v>
      </x:c>
      <x:c r="E2087" s="949" t="s">
        <x:v>4903</x:v>
      </x:c>
      <x:c r="F2087" s="950" t="s">
        <x:v>11310</x:v>
      </x:c>
      <x:c r="G2087" s="187" t="s">
        <x:v>200</x:v>
      </x:c>
      <x:c r="H2087" s="187" t="s">
        <x:v>9560</x:v>
      </x:c>
      <x:c r="I2087" s="230" t="s">
        <x:v>5014</x:v>
      </x:c>
      <x:c r="J2087" s="184">
        <x:v>90</x:v>
      </x:c>
      <x:c r="K2087" s="229" t="s">
        <x:v>7724</x:v>
      </x:c>
    </x:row>
    <x:row r="2088" spans="1:11">
      <x:c r="A2088" s="1465">
        <x:v>0.76597222222222228</x:v>
      </x:c>
      <x:c r="B2088" s="1276">
        <x:v>100863</x:v>
      </x:c>
      <x:c r="C2088" s="953" t="s">
        <x:v>6314</x:v>
      </x:c>
      <x:c r="D2088" s="953" t="s">
        <x:v>7751</x:v>
      </x:c>
      <x:c r="E2088" s="953" t="s">
        <x:v>2935</x:v>
      </x:c>
      <x:c r="F2088" s="954" t="s">
        <x:v>8105</x:v>
      </x:c>
      <x:c r="G2088" s="187" t="s">
        <x:v>259</x:v>
      </x:c>
      <x:c r="H2088" s="187" t="s">
        <x:v>9245</x:v>
      </x:c>
      <x:c r="I2088" s="1493" t="s">
        <x:v>7313</x:v>
      </x:c>
      <x:c r="J2088" s="184">
        <x:v>145</x:v>
      </x:c>
      <x:c r="K2088" s="229" t="s">
        <x:v>434</x:v>
      </x:c>
    </x:row>
    <x:row r="2089" spans="1:11">
      <x:c r="A2089" s="1464">
        <x:v>0.79861111111111116</x:v>
      </x:c>
      <x:c r="B2089" s="1274">
        <x:v>100864</x:v>
      </x:c>
      <x:c r="C2089" s="949" t="s">
        <x:v>6314</x:v>
      </x:c>
      <x:c r="D2089" s="949" t="s">
        <x:v>7751</x:v>
      </x:c>
      <x:c r="E2089" s="949" t="s">
        <x:v>2935</x:v>
      </x:c>
      <x:c r="F2089" s="950" t="s">
        <x:v>12434</x:v>
      </x:c>
      <x:c r="G2089" s="187" t="s">
        <x:v>191</x:v>
      </x:c>
      <x:c r="H2089" s="187" t="s">
        <x:v>9266</x:v>
      </x:c>
      <x:c r="I2089" s="230" t="s">
        <x:v>5014</x:v>
      </x:c>
      <x:c r="J2089" s="184">
        <x:v>80</x:v>
      </x:c>
      <x:c r="K2089" s="229" t="s">
        <x:v>7724</x:v>
      </x:c>
    </x:row>
    <x:row r="2090" spans="1:11">
      <x:c r="A2090" s="1465">
        <x:v>0.90277777777777779</x:v>
      </x:c>
      <x:c r="B2090" s="1276">
        <x:v>100865</x:v>
      </x:c>
      <x:c r="C2090" s="953" t="s">
        <x:v>6314</x:v>
      </x:c>
      <x:c r="D2090" s="953" t="s">
        <x:v>7729</x:v>
      </x:c>
      <x:c r="E2090" s="953" t="s">
        <x:v>2935</x:v>
      </x:c>
      <x:c r="F2090" s="954" t="s">
        <x:v>10659</x:v>
      </x:c>
      <x:c r="G2090" s="1003" t="s">
        <x:v>7766</x:v>
      </x:c>
      <x:c r="H2090" s="1003" t="s">
        <x:v>7766</x:v>
      </x:c>
      <x:c r="I2090" s="1493" t="s">
        <x:v>7747</x:v>
      </x:c>
      <x:c r="J2090" s="184">
        <x:v>145</x:v>
      </x:c>
      <x:c r="K2090" s="229" t="s">
        <x:v>434</x:v>
      </x:c>
    </x:row>
    <x:row r="2091" spans="1:11">
      <x:c r="A2091" s="1082" t="s">
        <x:v>10650</x:v>
      </x:c>
      <x:c r="B2091" s="1274">
        <x:v>100866</x:v>
      </x:c>
      <x:c r="C2091" s="949" t="s">
        <x:v>6314</x:v>
      </x:c>
      <x:c r="D2091" s="949" t="s">
        <x:v>7752</x:v>
      </x:c>
      <x:c r="E2091" s="949" t="s">
        <x:v>4903</x:v>
      </x:c>
      <x:c r="F2091" s="950" t="s">
        <x:v>5622</x:v>
      </x:c>
      <x:c r="G2091" s="1003" t="s">
        <x:v>7766</x:v>
      </x:c>
      <x:c r="H2091" s="1003" t="s">
        <x:v>7766</x:v>
      </x:c>
      <x:c r="I2091" s="1493" t="s">
        <x:v>7313</x:v>
      </x:c>
      <x:c r="J2091" s="184">
        <x:v>150</x:v>
      </x:c>
      <x:c r="K2091" s="229" t="s">
        <x:v>434</x:v>
      </x:c>
    </x:row>
    <x:row r="2092" spans="1:11">
      <x:c r="A2092" s="1465">
        <x:v>0.55486111111111114</x:v>
      </x:c>
      <x:c r="B2092" s="1276">
        <x:v>100867</x:v>
      </x:c>
      <x:c r="C2092" s="953" t="s">
        <x:v>6314</x:v>
      </x:c>
      <x:c r="D2092" s="953" t="s">
        <x:v>7751</x:v>
      </x:c>
      <x:c r="E2092" s="953" t="s">
        <x:v>2935</x:v>
      </x:c>
      <x:c r="F2092" s="954" t="s">
        <x:v>12332</x:v>
      </x:c>
      <x:c r="G2092" s="187" t="s">
        <x:v>7188</x:v>
      </x:c>
      <x:c r="H2092" s="187" t="s">
        <x:v>10770</x:v>
      </x:c>
      <x:c r="I2092" s="1493" t="s">
        <x:v>7747</x:v>
      </x:c>
      <x:c r="J2092" s="184">
        <x:v>160</x:v>
      </x:c>
      <x:c r="K2092" s="229" t="s">
        <x:v>7724</x:v>
      </x:c>
    </x:row>
    <x:row r="2093" spans="1:11">
      <x:c r="A2093" s="1464">
        <x:v>0.60138888888888886</x:v>
      </x:c>
      <x:c r="B2093" s="1274">
        <x:v>100868</x:v>
      </x:c>
      <x:c r="C2093" s="949" t="s">
        <x:v>6314</x:v>
      </x:c>
      <x:c r="D2093" s="949" t="s">
        <x:v>7752</x:v>
      </x:c>
      <x:c r="E2093" s="949" t="s">
        <x:v>2935</x:v>
      </x:c>
      <x:c r="F2093" s="950" t="s">
        <x:v>2944</x:v>
      </x:c>
      <x:c r="G2093" s="187" t="s">
        <x:v>7204</x:v>
      </x:c>
      <x:c r="H2093" s="187" t="s">
        <x:v>9484</x:v>
      </x:c>
      <x:c r="I2093" s="1493" t="s">
        <x:v>7313</x:v>
      </x:c>
      <x:c r="J2093" s="184">
        <x:v>270</x:v>
      </x:c>
      <x:c r="K2093" s="229" t="s">
        <x:v>434</x:v>
      </x:c>
    </x:row>
    <x:row r="2094" spans="1:11">
      <x:c r="A2094" s="1465">
        <x:v>0.60486111111111107</x:v>
      </x:c>
      <x:c r="B2094" s="1276">
        <x:v>100869</x:v>
      </x:c>
      <x:c r="C2094" s="953" t="s">
        <x:v>6314</x:v>
      </x:c>
      <x:c r="D2094" s="953" t="s">
        <x:v>7703</x:v>
      </x:c>
      <x:c r="E2094" s="953" t="s">
        <x:v>5987</x:v>
      </x:c>
      <x:c r="F2094" s="954" t="s">
        <x:v>10543</x:v>
      </x:c>
      <x:c r="G2094" s="1003" t="s">
        <x:v>7766</x:v>
      </x:c>
      <x:c r="H2094" s="1003" t="s">
        <x:v>7766</x:v>
      </x:c>
      <x:c r="I2094" s="1493" t="s">
        <x:v>7747</x:v>
      </x:c>
      <x:c r="J2094" s="184">
        <x:v>171</x:v>
      </x:c>
      <x:c r="K2094" s="229" t="s">
        <x:v>434</x:v>
      </x:c>
    </x:row>
    <x:row r="2095" spans="1:11">
      <x:c r="A2095" s="1464">
        <x:v>0.64861111111111114</x:v>
      </x:c>
      <x:c r="B2095" s="1274">
        <x:v>100870</x:v>
      </x:c>
      <x:c r="C2095" s="949" t="s">
        <x:v>6314</x:v>
      </x:c>
      <x:c r="D2095" s="949" t="s">
        <x:v>7729</x:v>
      </x:c>
      <x:c r="E2095" s="949" t="s">
        <x:v>5987</x:v>
      </x:c>
      <x:c r="F2095" s="950" t="s">
        <x:v>9601</x:v>
      </x:c>
      <x:c r="G2095" s="187" t="s">
        <x:v>7400</x:v>
      </x:c>
      <x:c r="H2095" s="187" t="s">
        <x:v>9512</x:v>
      </x:c>
      <x:c r="I2095" s="1493" t="s">
        <x:v>7747</x:v>
      </x:c>
      <x:c r="J2095" s="184">
        <x:v>150</x:v>
      </x:c>
      <x:c r="K2095" s="229" t="s">
        <x:v>7724</x:v>
      </x:c>
    </x:row>
    <x:row r="2096" spans="1:11">
      <x:c r="A2096" s="1465">
        <x:v>0.65277777777777779</x:v>
      </x:c>
      <x:c r="B2096" s="1276">
        <x:v>100871</x:v>
      </x:c>
      <x:c r="C2096" s="953" t="s">
        <x:v>6314</x:v>
      </x:c>
      <x:c r="D2096" s="953" t="s">
        <x:v>7729</x:v>
      </x:c>
      <x:c r="E2096" s="953" t="s">
        <x:v>433</x:v>
      </x:c>
      <x:c r="F2096" s="954" t="s">
        <x:v>12295</x:v>
      </x:c>
      <x:c r="G2096" s="187" t="s">
        <x:v>60</x:v>
      </x:c>
      <x:c r="H2096" s="187" t="s">
        <x:v>10871</x:v>
      </x:c>
      <x:c r="I2096" s="1493" t="s">
        <x:v>7747</x:v>
      </x:c>
      <x:c r="J2096" s="184">
        <x:v>153</x:v>
      </x:c>
      <x:c r="K2096" s="229" t="s">
        <x:v>434</x:v>
      </x:c>
    </x:row>
    <x:row r="2097" spans="1:11">
      <x:c r="A2097" s="1464">
        <x:v>0.65833333333333333</x:v>
      </x:c>
      <x:c r="B2097" s="1274">
        <x:v>100872</x:v>
      </x:c>
      <x:c r="C2097" s="949" t="s">
        <x:v>6314</x:v>
      </x:c>
      <x:c r="D2097" s="949" t="s">
        <x:v>7751</x:v>
      </x:c>
      <x:c r="E2097" s="949" t="s">
        <x:v>5033</x:v>
      </x:c>
      <x:c r="F2097" s="950" t="s">
        <x:v>10687</x:v>
      </x:c>
      <x:c r="G2097" s="1003" t="s">
        <x:v>7766</x:v>
      </x:c>
      <x:c r="H2097" s="1003" t="s">
        <x:v>7766</x:v>
      </x:c>
      <x:c r="I2097" s="1493" t="s">
        <x:v>7747</x:v>
      </x:c>
      <x:c r="J2097" s="184">
        <x:v>126</x:v>
      </x:c>
      <x:c r="K2097" s="229" t="s">
        <x:v>434</x:v>
      </x:c>
    </x:row>
    <x:row r="2098" spans="1:11">
      <x:c r="A2098" s="1465">
        <x:v>0.67986111111111114</x:v>
      </x:c>
      <x:c r="B2098" s="1276">
        <x:v>100873</x:v>
      </x:c>
      <x:c r="C2098" s="953" t="s">
        <x:v>6314</x:v>
      </x:c>
      <x:c r="D2098" s="953" t="s">
        <x:v>7752</x:v>
      </x:c>
      <x:c r="E2098" s="953" t="s">
        <x:v>4903</x:v>
      </x:c>
      <x:c r="F2098" s="954" t="s">
        <x:v>10679</x:v>
      </x:c>
      <x:c r="G2098" s="187" t="s">
        <x:v>292</x:v>
      </x:c>
      <x:c r="H2098" s="187" t="s">
        <x:v>10902</x:v>
      </x:c>
      <x:c r="I2098" s="1493" t="s">
        <x:v>7747</x:v>
      </x:c>
      <x:c r="J2098" s="184">
        <x:v>216</x:v>
      </x:c>
      <x:c r="K2098" s="229" t="s">
        <x:v>434</x:v>
      </x:c>
    </x:row>
    <x:row r="2099" spans="1:11">
      <x:c r="A2099" s="1464">
        <x:v>0.69097222222222221</x:v>
      </x:c>
      <x:c r="B2099" s="1274">
        <x:v>100874</x:v>
      </x:c>
      <x:c r="C2099" s="949" t="s">
        <x:v>6314</x:v>
      </x:c>
      <x:c r="D2099" s="949" t="s">
        <x:v>7729</x:v>
      </x:c>
      <x:c r="E2099" s="949" t="s">
        <x:v>2935</x:v>
      </x:c>
      <x:c r="F2099" s="950" t="s">
        <x:v>9584</x:v>
      </x:c>
      <x:c r="G2099" s="187" t="s">
        <x:v>198</x:v>
      </x:c>
      <x:c r="H2099" s="187" t="s">
        <x:v>9481</x:v>
      </x:c>
      <x:c r="I2099" s="1493" t="s">
        <x:v>7747</x:v>
      </x:c>
      <x:c r="J2099" s="184">
        <x:v>180</x:v>
      </x:c>
      <x:c r="K2099" s="229" t="s">
        <x:v>7724</x:v>
      </x:c>
    </x:row>
    <x:row r="2100" spans="1:11">
      <x:c r="A2100" s="1465">
        <x:v>0.69444444444444442</x:v>
      </x:c>
      <x:c r="B2100" s="1276">
        <x:v>100875</x:v>
      </x:c>
      <x:c r="C2100" s="953" t="s">
        <x:v>6314</x:v>
      </x:c>
      <x:c r="D2100" s="953" t="s">
        <x:v>7729</x:v>
      </x:c>
      <x:c r="E2100" s="953" t="s">
        <x:v>4903</x:v>
      </x:c>
      <x:c r="F2100" s="954" t="s">
        <x:v>9922</x:v>
      </x:c>
      <x:c r="G2100" s="187" t="s">
        <x:v>298</x:v>
      </x:c>
      <x:c r="H2100" s="187" t="s">
        <x:v>10756</x:v>
      </x:c>
      <x:c r="I2100" s="1493" t="s">
        <x:v>7747</x:v>
      </x:c>
      <x:c r="J2100" s="184">
        <x:v>162</x:v>
      </x:c>
      <x:c r="K2100" s="229" t="s">
        <x:v>434</x:v>
      </x:c>
    </x:row>
    <x:row r="2101" spans="1:11">
      <x:c r="A2101" s="1464">
        <x:v>0.77569444444444446</x:v>
      </x:c>
      <x:c r="B2101" s="1274">
        <x:v>100876</x:v>
      </x:c>
      <x:c r="C2101" s="949" t="s">
        <x:v>6314</x:v>
      </x:c>
      <x:c r="D2101" s="949" t="s">
        <x:v>7729</x:v>
      </x:c>
      <x:c r="E2101" s="949" t="s">
        <x:v>4903</x:v>
      </x:c>
      <x:c r="F2101" s="950" t="s">
        <x:v>1204</x:v>
      </x:c>
      <x:c r="G2101" s="187" t="s">
        <x:v>144</x:v>
      </x:c>
      <x:c r="H2101" s="187" t="s">
        <x:v>10807</x:v>
      </x:c>
      <x:c r="I2101" s="1493" t="s">
        <x:v>7313</x:v>
      </x:c>
      <x:c r="J2101" s="184">
        <x:v>520</x:v>
      </x:c>
      <x:c r="K2101" s="229" t="s">
        <x:v>434</x:v>
      </x:c>
    </x:row>
    <x:row r="2102" spans="1:11">
      <x:c r="A2102" s="1465">
        <x:v>0.82916666666666672</x:v>
      </x:c>
      <x:c r="B2102" s="1276">
        <x:v>100877</x:v>
      </x:c>
      <x:c r="C2102" s="953" t="s">
        <x:v>6314</x:v>
      </x:c>
      <x:c r="D2102" s="953" t="s">
        <x:v>7751</x:v>
      </x:c>
      <x:c r="E2102" s="953" t="s">
        <x:v>5033</x:v>
      </x:c>
      <x:c r="F2102" s="954" t="s">
        <x:v>9938</x:v>
      </x:c>
      <x:c r="G2102" s="187" t="s">
        <x:v>2975</x:v>
      </x:c>
      <x:c r="H2102" s="187" t="s">
        <x:v>10797</x:v>
      </x:c>
      <x:c r="I2102" s="1493" t="s">
        <x:v>7747</x:v>
      </x:c>
      <x:c r="J2102" s="184">
        <x:v>400</x:v>
      </x:c>
      <x:c r="K2102" s="229" t="s">
        <x:v>434</x:v>
      </x:c>
    </x:row>
    <x:row r="2103" spans="1:11">
      <x:c r="A2103" s="1464">
        <x:v>0.91319444444444442</x:v>
      </x:c>
      <x:c r="B2103" s="1274">
        <x:v>100878</x:v>
      </x:c>
      <x:c r="C2103" s="949" t="s">
        <x:v>6314</x:v>
      </x:c>
      <x:c r="D2103" s="949" t="s">
        <x:v>7729</x:v>
      </x:c>
      <x:c r="E2103" s="949" t="s">
        <x:v>4903</x:v>
      </x:c>
      <x:c r="F2103" s="950" t="s">
        <x:v>10579</x:v>
      </x:c>
      <x:c r="G2103" s="187" t="s">
        <x:v>9728</x:v>
      </x:c>
      <x:c r="H2103" s="187" t="s">
        <x:v>11206</x:v>
      </x:c>
      <x:c r="I2103" s="1493" t="s">
        <x:v>7313</x:v>
      </x:c>
      <x:c r="J2103" s="184">
        <x:v>170</x:v>
      </x:c>
      <x:c r="K2103" s="229" t="s">
        <x:v>434</x:v>
      </x:c>
    </x:row>
    <x:row r="2104" spans="1:11">
      <x:c r="A2104" s="1465">
        <x:v>0.92083333333333328</x:v>
      </x:c>
      <x:c r="B2104" s="1276">
        <x:v>100879</x:v>
      </x:c>
      <x:c r="C2104" s="953" t="s">
        <x:v>5507</x:v>
      </x:c>
      <x:c r="D2104" s="953" t="s">
        <x:v>7752</x:v>
      </x:c>
      <x:c r="E2104" s="953" t="s">
        <x:v>2935</x:v>
      </x:c>
      <x:c r="F2104" s="954" t="s">
        <x:v>10504</x:v>
      </x:c>
      <x:c r="G2104" s="187" t="s">
        <x:v>4907</x:v>
      </x:c>
      <x:c r="H2104" s="187" t="s">
        <x:v>10793</x:v>
      </x:c>
      <x:c r="I2104" s="1493" t="s">
        <x:v>7747</x:v>
      </x:c>
      <x:c r="J2104" s="184">
        <x:v>135</x:v>
      </x:c>
      <x:c r="K2104" s="229" t="s">
        <x:v>434</x:v>
      </x:c>
    </x:row>
    <x:row r="2105" spans="1:11">
      <x:c r="A2105" s="1464">
        <x:v>0.95277777777777772</x:v>
      </x:c>
      <x:c r="B2105" s="1274">
        <x:v>100880</x:v>
      </x:c>
      <x:c r="C2105" s="949" t="s">
        <x:v>6314</x:v>
      </x:c>
      <x:c r="D2105" s="949" t="s">
        <x:v>7752</x:v>
      </x:c>
      <x:c r="E2105" s="949" t="s">
        <x:v>4903</x:v>
      </x:c>
      <x:c r="F2105" s="950" t="s">
        <x:v>12430</x:v>
      </x:c>
      <x:c r="G2105" s="1003" t="s">
        <x:v>7766</x:v>
      </x:c>
      <x:c r="H2105" s="1003" t="s">
        <x:v>7766</x:v>
      </x:c>
      <x:c r="I2105" s="1493" t="s">
        <x:v>7747</x:v>
      </x:c>
      <x:c r="J2105" s="184">
        <x:v>280</x:v>
      </x:c>
      <x:c r="K2105" s="229" t="s">
        <x:v>7724</x:v>
      </x:c>
    </x:row>
    <x:row r="2106" spans="1:11">
      <x:c r="A2106" s="1275" t="s">
        <x:v>10410</x:v>
      </x:c>
      <x:c r="B2106" s="1276">
        <x:v>100881</x:v>
      </x:c>
      <x:c r="C2106" s="953" t="s">
        <x:v>6314</x:v>
      </x:c>
      <x:c r="D2106" s="953" t="s">
        <x:v>7752</x:v>
      </x:c>
      <x:c r="E2106" s="953" t="s">
        <x:v>4903</x:v>
      </x:c>
      <x:c r="F2106" s="954" t="s">
        <x:v>10593</x:v>
      </x:c>
      <x:c r="G2106" s="1003" t="s">
        <x:v>7766</x:v>
      </x:c>
      <x:c r="H2106" s="1003" t="s">
        <x:v>7766</x:v>
      </x:c>
      <x:c r="I2106" s="1493" t="s">
        <x:v>7313</x:v>
      </x:c>
      <x:c r="J2106" s="184">
        <x:v>170</x:v>
      </x:c>
      <x:c r="K2106" s="229" t="s">
        <x:v>434</x:v>
      </x:c>
    </x:row>
    <x:row r="2107" spans="1:11">
      <x:c r="A2107" s="1464">
        <x:v>0.51388888888888884</x:v>
      </x:c>
      <x:c r="B2107" s="1274">
        <x:v>100882</x:v>
      </x:c>
      <x:c r="C2107" s="949" t="s">
        <x:v>6314</x:v>
      </x:c>
      <x:c r="D2107" s="949" t="s">
        <x:v>7752</x:v>
      </x:c>
      <x:c r="E2107" s="949" t="s">
        <x:v>4903</x:v>
      </x:c>
      <x:c r="F2107" s="950" t="s">
        <x:v>706</x:v>
      </x:c>
      <x:c r="G2107" s="1003" t="s">
        <x:v>7766</x:v>
      </x:c>
      <x:c r="H2107" s="1003" t="s">
        <x:v>7766</x:v>
      </x:c>
      <x:c r="I2107" s="1493" t="s">
        <x:v>7313</x:v>
      </x:c>
      <x:c r="J2107" s="184">
        <x:v>315</x:v>
      </x:c>
      <x:c r="K2107" s="229" t="s">
        <x:v>434</x:v>
      </x:c>
    </x:row>
    <x:row r="2108" spans="1:11">
      <x:c r="A2108" s="1465">
        <x:v>0.58333333333333337</x:v>
      </x:c>
      <x:c r="B2108" s="1276">
        <x:v>100883</x:v>
      </x:c>
      <x:c r="C2108" s="953" t="s">
        <x:v>6314</x:v>
      </x:c>
      <x:c r="D2108" s="953" t="s">
        <x:v>7729</x:v>
      </x:c>
      <x:c r="E2108" s="953" t="s">
        <x:v>5987</x:v>
      </x:c>
      <x:c r="F2108" s="954" t="s">
        <x:v>4837</x:v>
      </x:c>
      <x:c r="G2108" s="1003" t="s">
        <x:v>7766</x:v>
      </x:c>
      <x:c r="H2108" s="1003" t="s">
        <x:v>7766</x:v>
      </x:c>
      <x:c r="I2108" s="1493" t="s">
        <x:v>7313</x:v>
      </x:c>
      <x:c r="J2108" s="184">
        <x:v>640</x:v>
      </x:c>
      <x:c r="K2108" s="229" t="s">
        <x:v>7724</x:v>
      </x:c>
    </x:row>
    <x:row r="2109" spans="1:11">
      <x:c r="A2109" s="1464">
        <x:v>0.62569444444444444</x:v>
      </x:c>
      <x:c r="B2109" s="1274">
        <x:v>100884</x:v>
      </x:c>
      <x:c r="C2109" s="949" t="s">
        <x:v>6314</x:v>
      </x:c>
      <x:c r="D2109" s="949" t="s">
        <x:v>7752</x:v>
      </x:c>
      <x:c r="E2109" s="949" t="s">
        <x:v>2935</x:v>
      </x:c>
      <x:c r="F2109" s="950" t="s">
        <x:v>12377</x:v>
      </x:c>
      <x:c r="G2109" s="187" t="s">
        <x:v>202</x:v>
      </x:c>
      <x:c r="H2109" s="187" t="s">
        <x:v>9288</x:v>
      </x:c>
      <x:c r="I2109" s="1493" t="s">
        <x:v>7747</x:v>
      </x:c>
      <x:c r="J2109" s="184">
        <x:v>350</x:v>
      </x:c>
      <x:c r="K2109" s="229" t="s">
        <x:v>434</x:v>
      </x:c>
    </x:row>
    <x:row r="2110" spans="1:11">
      <x:c r="A2110" s="1465">
        <x:v>0.62986111111111109</x:v>
      </x:c>
      <x:c r="B2110" s="1276">
        <x:v>100885</x:v>
      </x:c>
      <x:c r="C2110" s="953" t="s">
        <x:v>6314</x:v>
      </x:c>
      <x:c r="D2110" s="953" t="s">
        <x:v>7729</x:v>
      </x:c>
      <x:c r="E2110" s="953" t="s">
        <x:v>5987</x:v>
      </x:c>
      <x:c r="F2110" s="954" t="s">
        <x:v>1581</x:v>
      </x:c>
      <x:c r="G2110" s="1003" t="s">
        <x:v>7766</x:v>
      </x:c>
      <x:c r="H2110" s="1003" t="s">
        <x:v>7766</x:v>
      </x:c>
      <x:c r="I2110" s="230" t="s">
        <x:v>5014</x:v>
      </x:c>
      <x:c r="J2110" s="184">
        <x:v>150</x:v>
      </x:c>
      <x:c r="K2110" s="229" t="s">
        <x:v>7724</x:v>
      </x:c>
    </x:row>
    <x:row r="2111" spans="1:11">
      <x:c r="A2111" s="1464">
        <x:v>0.65694444444444444</x:v>
      </x:c>
      <x:c r="B2111" s="1274">
        <x:v>100886</x:v>
      </x:c>
      <x:c r="C2111" s="949" t="s">
        <x:v>6314</x:v>
      </x:c>
      <x:c r="D2111" s="949" t="s">
        <x:v>7752</x:v>
      </x:c>
      <x:c r="E2111" s="949" t="s">
        <x:v>5987</x:v>
      </x:c>
      <x:c r="F2111" s="950" t="s">
        <x:v>9353</x:v>
      </x:c>
      <x:c r="G2111" s="1003" t="s">
        <x:v>7766</x:v>
      </x:c>
      <x:c r="H2111" s="1003" t="s">
        <x:v>7766</x:v>
      </x:c>
      <x:c r="I2111" s="1493" t="s">
        <x:v>7313</x:v>
      </x:c>
      <x:c r="J2111" s="184">
        <x:v>190</x:v>
      </x:c>
      <x:c r="K2111" s="229" t="s">
        <x:v>7724</x:v>
      </x:c>
    </x:row>
    <x:row r="2112" spans="1:11">
      <x:c r="A2112" s="1465">
        <x:v>0.70486111111111116</x:v>
      </x:c>
      <x:c r="B2112" s="1276">
        <x:v>100887</x:v>
      </x:c>
      <x:c r="C2112" s="953" t="s">
        <x:v>6314</x:v>
      </x:c>
      <x:c r="D2112" s="953" t="s">
        <x:v>7729</x:v>
      </x:c>
      <x:c r="E2112" s="953" t="s">
        <x:v>4903</x:v>
      </x:c>
      <x:c r="F2112" s="954" t="s">
        <x:v>1558</x:v>
      </x:c>
      <x:c r="G2112" s="1003" t="s">
        <x:v>7766</x:v>
      </x:c>
      <x:c r="H2112" s="1003" t="s">
        <x:v>7766</x:v>
      </x:c>
      <x:c r="I2112" s="1493" t="s">
        <x:v>7747</x:v>
      </x:c>
      <x:c r="J2112" s="184">
        <x:v>135</x:v>
      </x:c>
      <x:c r="K2112" s="229" t="s">
        <x:v>434</x:v>
      </x:c>
    </x:row>
    <x:row r="2113" spans="1:11">
      <x:c r="A2113" s="1489">
        <x:v>0.71111111111111114</x:v>
      </x:c>
      <x:c r="B2113" s="1448">
        <x:v>100888</x:v>
      </x:c>
      <x:c r="C2113" s="1449" t="s">
        <x:v>6314</x:v>
      </x:c>
      <x:c r="D2113" s="1449" t="s">
        <x:v>7729</x:v>
      </x:c>
      <x:c r="E2113" s="1449" t="s">
        <x:v>2935</x:v>
      </x:c>
      <x:c r="F2113" s="1450" t="s">
        <x:v>9896</x:v>
      </x:c>
      <x:c r="G2113" s="1003" t="s">
        <x:v>7766</x:v>
      </x:c>
      <x:c r="H2113" s="1003" t="s">
        <x:v>7766</x:v>
      </x:c>
      <x:c r="I2113" s="1493" t="s">
        <x:v>7313</x:v>
      </x:c>
      <x:c r="J2113" s="184">
        <x:v>140</x:v>
      </x:c>
      <x:c r="K2113" s="229" t="s">
        <x:v>434</x:v>
      </x:c>
    </x:row>
    <x:row r="2114" spans="1:11">
      <x:c r="A2114" s="1412" t="s">
        <x:v>10623</x:v>
      </x:c>
      <x:c r="B2114" s="1413">
        <x:v>100889</x:v>
      </x:c>
      <x:c r="C2114" s="951" t="s">
        <x:v>6314</x:v>
      </x:c>
      <x:c r="D2114" s="951" t="s">
        <x:v>7752</x:v>
      </x:c>
      <x:c r="E2114" s="951" t="s">
        <x:v>4903</x:v>
      </x:c>
      <x:c r="F2114" s="952" t="s">
        <x:v>7869</x:v>
      </x:c>
      <x:c r="G2114" s="1003" t="s">
        <x:v>7766</x:v>
      </x:c>
      <x:c r="H2114" s="1003" t="s">
        <x:v>7766</x:v>
      </x:c>
      <x:c r="I2114" s="1493" t="s">
        <x:v>7313</x:v>
      </x:c>
      <x:c r="J2114" s="184">
        <x:v>370</x:v>
      </x:c>
      <x:c r="K2114" s="229" t="s">
        <x:v>434</x:v>
      </x:c>
    </x:row>
    <x:row r="2115" spans="1:11">
      <x:c r="A2115" s="1464">
        <x:v>0.47708333333333336</x:v>
      </x:c>
      <x:c r="B2115" s="1274">
        <x:v>100890</x:v>
      </x:c>
      <x:c r="C2115" s="949" t="s">
        <x:v>6314</x:v>
      </x:c>
      <x:c r="D2115" s="949" t="s">
        <x:v>7752</x:v>
      </x:c>
      <x:c r="E2115" s="949" t="s">
        <x:v>5987</x:v>
      </x:c>
      <x:c r="F2115" s="950" t="s">
        <x:v>11491</x:v>
      </x:c>
      <x:c r="G2115" s="187" t="s">
        <x:v>128</x:v>
      </x:c>
      <x:c r="H2115" s="187" t="s">
        <x:v>9487</x:v>
      </x:c>
      <x:c r="I2115" s="1493" t="s">
        <x:v>7313</x:v>
      </x:c>
      <x:c r="J2115" s="184">
        <x:v>280</x:v>
      </x:c>
      <x:c r="K2115" s="229" t="s">
        <x:v>7724</x:v>
      </x:c>
    </x:row>
    <x:row r="2116" spans="1:11">
      <x:c r="A2116" s="1465">
        <x:v>0.69166666666666665</x:v>
      </x:c>
      <x:c r="B2116" s="1276">
        <x:v>100891</x:v>
      </x:c>
      <x:c r="C2116" s="953" t="s">
        <x:v>5507</x:v>
      </x:c>
      <x:c r="D2116" s="953" t="s">
        <x:v>7752</x:v>
      </x:c>
      <x:c r="E2116" s="953" t="s">
        <x:v>4903</x:v>
      </x:c>
      <x:c r="F2116" s="954" t="s">
        <x:v>7822</x:v>
      </x:c>
      <x:c r="G2116" s="187" t="s">
        <x:v>292</x:v>
      </x:c>
      <x:c r="H2116" s="187" t="s">
        <x:v>10902</x:v>
      </x:c>
      <x:c r="I2116" s="1493" t="s">
        <x:v>7313</x:v>
      </x:c>
      <x:c r="J2116" s="184">
        <x:v>81</x:v>
      </x:c>
      <x:c r="K2116" s="229" t="s">
        <x:v>434</x:v>
      </x:c>
    </x:row>
    <x:row r="2117" spans="1:11">
      <x:c r="A2117" s="1464">
        <x:v>0.7895833333333333</x:v>
      </x:c>
      <x:c r="B2117" s="1274">
        <x:v>892</x:v>
      </x:c>
      <x:c r="C2117" s="949" t="s">
        <x:v>6314</x:v>
      </x:c>
      <x:c r="D2117" s="949" t="s">
        <x:v>7729</x:v>
      </x:c>
      <x:c r="E2117" s="949" t="s">
        <x:v>433</x:v>
      </x:c>
      <x:c r="F2117" s="950" t="s">
        <x:v>10517</x:v>
      </x:c>
      <x:c r="G2117" s="187" t="s">
        <x:v>71</x:v>
      </x:c>
      <x:c r="H2117" s="187" t="s">
        <x:v>10785</x:v>
      </x:c>
      <x:c r="I2117" s="230" t="s">
        <x:v>5014</x:v>
      </x:c>
      <x:c r="J2117" s="184">
        <x:v>360</x:v>
      </x:c>
      <x:c r="K2117" s="229" t="s">
        <x:v>434</x:v>
      </x:c>
    </x:row>
    <x:row r="2118" spans="1:11">
      <x:c r="A2118" s="1465">
        <x:v>0.93055555555555558</x:v>
      </x:c>
      <x:c r="B2118" s="1276">
        <x:v>100893</x:v>
      </x:c>
      <x:c r="C2118" s="953" t="s">
        <x:v>6314</x:v>
      </x:c>
      <x:c r="D2118" s="953" t="s">
        <x:v>7751</x:v>
      </x:c>
      <x:c r="E2118" s="953" t="s">
        <x:v>2935</x:v>
      </x:c>
      <x:c r="F2118" s="954" t="s">
        <x:v>11315</x:v>
      </x:c>
      <x:c r="G2118" s="1003" t="s">
        <x:v>7766</x:v>
      </x:c>
      <x:c r="H2118" s="1003" t="s">
        <x:v>7766</x:v>
      </x:c>
      <x:c r="I2118" s="1493" t="s">
        <x:v>7313</x:v>
      </x:c>
      <x:c r="J2118" s="184">
        <x:v>125</x:v>
      </x:c>
      <x:c r="K2118" s="229" t="s">
        <x:v>434</x:v>
      </x:c>
    </x:row>
    <x:row r="2119" spans="1:11">
      <x:c r="A2119" s="1082" t="s">
        <x:v>12177</x:v>
      </x:c>
      <x:c r="B2119" s="1274">
        <x:v>100894</x:v>
      </x:c>
      <x:c r="C2119" s="949" t="s">
        <x:v>6314</x:v>
      </x:c>
      <x:c r="D2119" s="949" t="s">
        <x:v>7729</x:v>
      </x:c>
      <x:c r="E2119" s="949" t="s">
        <x:v>2935</x:v>
      </x:c>
      <x:c r="F2119" s="950" t="s">
        <x:v>1592</x:v>
      </x:c>
      <x:c r="G2119" s="1003" t="s">
        <x:v>7766</x:v>
      </x:c>
      <x:c r="H2119" s="1003" t="s">
        <x:v>7766</x:v>
      </x:c>
      <x:c r="I2119" s="1493" t="s">
        <x:v>7747</x:v>
      </x:c>
      <x:c r="J2119" s="184">
        <x:v>126</x:v>
      </x:c>
      <x:c r="K2119" s="229" t="s">
        <x:v>434</x:v>
      </x:c>
    </x:row>
    <x:row r="2120" spans="1:11">
      <x:c r="A2120" s="1465">
        <x:v>0.80555555555555558</x:v>
      </x:c>
      <x:c r="B2120" s="1276">
        <x:v>100895</x:v>
      </x:c>
      <x:c r="C2120" s="953" t="s">
        <x:v>6314</x:v>
      </x:c>
      <x:c r="D2120" s="953" t="s">
        <x:v>7752</x:v>
      </x:c>
      <x:c r="E2120" s="953" t="s">
        <x:v>2935</x:v>
      </x:c>
      <x:c r="F2120" s="954" t="s">
        <x:v>9347</x:v>
      </x:c>
      <x:c r="G2120" s="1003" t="s">
        <x:v>7766</x:v>
      </x:c>
      <x:c r="H2120" s="1003" t="s">
        <x:v>7766</x:v>
      </x:c>
      <x:c r="I2120" s="1493" t="s">
        <x:v>7313</x:v>
      </x:c>
      <x:c r="J2120" s="184">
        <x:v>130</x:v>
      </x:c>
      <x:c r="K2120" s="229" t="s">
        <x:v>7724</x:v>
      </x:c>
    </x:row>
    <x:row r="2121" spans="1:11">
      <x:c r="A2121" s="1464">
        <x:v>0.81458333333333333</x:v>
      </x:c>
      <x:c r="B2121" s="1274">
        <x:v>100896</x:v>
      </x:c>
      <x:c r="C2121" s="949" t="s">
        <x:v>6314</x:v>
      </x:c>
      <x:c r="D2121" s="949" t="s">
        <x:v>7729</x:v>
      </x:c>
      <x:c r="E2121" s="949" t="s">
        <x:v>2935</x:v>
      </x:c>
      <x:c r="F2121" s="950" t="s">
        <x:v>3488</x:v>
      </x:c>
      <x:c r="G2121" s="1003" t="s">
        <x:v>7766</x:v>
      </x:c>
      <x:c r="H2121" s="1003" t="s">
        <x:v>7766</x:v>
      </x:c>
      <x:c r="I2121" s="1493" t="s">
        <x:v>7313</x:v>
      </x:c>
      <x:c r="J2121" s="184">
        <x:v>117</x:v>
      </x:c>
      <x:c r="K2121" s="229" t="s">
        <x:v>434</x:v>
      </x:c>
    </x:row>
    <x:row r="2122" spans="1:11">
      <x:c r="A2122" s="1465">
        <x:v>0.87222222222222223</x:v>
      </x:c>
      <x:c r="B2122" s="1276">
        <x:v>100897</x:v>
      </x:c>
      <x:c r="C2122" s="953" t="s">
        <x:v>6314</x:v>
      </x:c>
      <x:c r="D2122" s="953" t="s">
        <x:v>7729</x:v>
      </x:c>
      <x:c r="E2122" s="953" t="s">
        <x:v>4903</x:v>
      </x:c>
      <x:c r="F2122" s="954" t="s">
        <x:v>8108</x:v>
      </x:c>
      <x:c r="G2122" s="187" t="s">
        <x:v>9500</x:v>
      </x:c>
      <x:c r="H2122" s="187" t="s">
        <x:v>9216</x:v>
      </x:c>
      <x:c r="I2122" s="1493" t="s">
        <x:v>7313</x:v>
      </x:c>
      <x:c r="J2122" s="184">
        <x:v>200</x:v>
      </x:c>
      <x:c r="K2122" s="229" t="s">
        <x:v>434</x:v>
      </x:c>
    </x:row>
    <x:row r="2123" spans="1:11">
      <x:c r="A2123" s="1082" t="s">
        <x:v>12137</x:v>
      </x:c>
      <x:c r="B2123" s="1274">
        <x:v>100898</x:v>
      </x:c>
      <x:c r="C2123" s="949" t="s">
        <x:v>6314</x:v>
      </x:c>
      <x:c r="D2123" s="949" t="s">
        <x:v>7752</x:v>
      </x:c>
      <x:c r="E2123" s="949" t="s">
        <x:v>5987</x:v>
      </x:c>
      <x:c r="F2123" s="950" t="s">
        <x:v>1134</x:v>
      </x:c>
      <x:c r="G2123" s="1003" t="s">
        <x:v>7766</x:v>
      </x:c>
      <x:c r="H2123" s="1003" t="s">
        <x:v>7766</x:v>
      </x:c>
      <x:c r="I2123" s="1493" t="s">
        <x:v>7747</x:v>
      </x:c>
      <x:c r="J2123" s="184">
        <x:v>120</x:v>
      </x:c>
      <x:c r="K2123" s="229" t="s">
        <x:v>7724</x:v>
      </x:c>
    </x:row>
    <x:row r="2124" spans="1:11">
      <x:c r="A2124" s="1465">
        <x:v>0.71111111111111114</x:v>
      </x:c>
      <x:c r="B2124" s="1276">
        <x:v>100899</x:v>
      </x:c>
      <x:c r="C2124" s="953" t="s">
        <x:v>6314</x:v>
      </x:c>
      <x:c r="D2124" s="953" t="s">
        <x:v>7703</x:v>
      </x:c>
      <x:c r="E2124" s="953" t="s">
        <x:v>5987</x:v>
      </x:c>
      <x:c r="F2124" s="954" t="s">
        <x:v>1607</x:v>
      </x:c>
      <x:c r="G2124" s="1003" t="s">
        <x:v>7766</x:v>
      </x:c>
      <x:c r="H2124" s="1003" t="s">
        <x:v>7766</x:v>
      </x:c>
      <x:c r="I2124" s="1493" t="s">
        <x:v>7747</x:v>
      </x:c>
      <x:c r="J2124" s="184">
        <x:v>100</x:v>
      </x:c>
      <x:c r="K2124" s="229" t="s">
        <x:v>7724</x:v>
      </x:c>
    </x:row>
    <x:row r="2125" spans="1:11">
      <x:c r="A2125" s="1464">
        <x:v>0.71597222222222223</x:v>
      </x:c>
      <x:c r="B2125" s="1274">
        <x:v>100900</x:v>
      </x:c>
      <x:c r="C2125" s="949" t="s">
        <x:v>6314</x:v>
      </x:c>
      <x:c r="D2125" s="949" t="s">
        <x:v>7729</x:v>
      </x:c>
      <x:c r="E2125" s="949" t="s">
        <x:v>4903</x:v>
      </x:c>
      <x:c r="F2125" s="950" t="s">
        <x:v>10663</x:v>
      </x:c>
      <x:c r="G2125" s="187" t="s">
        <x:v>95</x:v>
      </x:c>
      <x:c r="H2125" s="187" t="s">
        <x:v>10870</x:v>
      </x:c>
      <x:c r="I2125" s="1493" t="s">
        <x:v>7747</x:v>
      </x:c>
      <x:c r="J2125" s="184">
        <x:v>170</x:v>
      </x:c>
      <x:c r="K2125" s="229" t="s">
        <x:v>434</x:v>
      </x:c>
    </x:row>
    <x:row r="2126" spans="1:11">
      <x:c r="A2126" s="1465">
        <x:v>0.90347222222222223</x:v>
      </x:c>
      <x:c r="B2126" s="1276">
        <x:v>100901</x:v>
      </x:c>
      <x:c r="C2126" s="953" t="s">
        <x:v>6314</x:v>
      </x:c>
      <x:c r="D2126" s="953" t="s">
        <x:v>7729</x:v>
      </x:c>
      <x:c r="E2126" s="953" t="s">
        <x:v>2935</x:v>
      </x:c>
      <x:c r="F2126" s="954" t="s">
        <x:v>12428</x:v>
      </x:c>
      <x:c r="G2126" s="1003" t="s">
        <x:v>7766</x:v>
      </x:c>
      <x:c r="H2126" s="1003" t="s">
        <x:v>7766</x:v>
      </x:c>
      <x:c r="I2126" s="1493" t="s">
        <x:v>7747</x:v>
      </x:c>
      <x:c r="J2126" s="184">
        <x:v>140</x:v>
      </x:c>
      <x:c r="K2126" s="229" t="s">
        <x:v>434</x:v>
      </x:c>
    </x:row>
    <x:row r="2127" spans="1:11">
      <x:c r="A2127" s="1464">
        <x:v>0.91249999999999998</x:v>
      </x:c>
      <x:c r="B2127" s="1274">
        <x:v>100902</x:v>
      </x:c>
      <x:c r="C2127" s="949" t="s">
        <x:v>6314</x:v>
      </x:c>
      <x:c r="D2127" s="949" t="s">
        <x:v>7752</x:v>
      </x:c>
      <x:c r="E2127" s="949" t="s">
        <x:v>4903</x:v>
      </x:c>
      <x:c r="F2127" s="950" t="s">
        <x:v>12326</x:v>
      </x:c>
      <x:c r="G2127" s="187" t="s">
        <x:v>7481</x:v>
      </x:c>
      <x:c r="H2127" s="187" t="s">
        <x:v>10749</x:v>
      </x:c>
      <x:c r="I2127" s="1493" t="s">
        <x:v>7747</x:v>
      </x:c>
      <x:c r="J2127" s="184">
        <x:v>130</x:v>
      </x:c>
      <x:c r="K2127" s="229" t="s">
        <x:v>434</x:v>
      </x:c>
    </x:row>
    <x:row r="2128" spans="1:11">
      <x:c r="A2128" s="1275" t="s">
        <x:v>11900</x:v>
      </x:c>
      <x:c r="B2128" s="1276">
        <x:v>100903</x:v>
      </x:c>
      <x:c r="C2128" s="953" t="s">
        <x:v>6314</x:v>
      </x:c>
      <x:c r="D2128" s="953" t="s">
        <x:v>7729</x:v>
      </x:c>
      <x:c r="E2128" s="953" t="s">
        <x:v>4903</x:v>
      </x:c>
      <x:c r="F2128" s="954" t="s">
        <x:v>11573</x:v>
      </x:c>
      <x:c r="G2128" s="187" t="s">
        <x:v>2904</x:v>
      </x:c>
      <x:c r="H2128" s="187" t="s">
        <x:v>10740</x:v>
      </x:c>
      <x:c r="I2128" s="1493" t="s">
        <x:v>7747</x:v>
      </x:c>
      <x:c r="J2128" s="184">
        <x:v>553</x:v>
      </x:c>
      <x:c r="K2128" s="229" t="s">
        <x:v>434</x:v>
      </x:c>
    </x:row>
    <x:row r="2129" spans="1:11">
      <x:c r="A2129" s="1464">
        <x:v>0.64513888888888893</x:v>
      </x:c>
      <x:c r="B2129" s="1274">
        <x:v>100904</x:v>
      </x:c>
      <x:c r="C2129" s="949" t="s">
        <x:v>6314</x:v>
      </x:c>
      <x:c r="D2129" s="949" t="s">
        <x:v>7752</x:v>
      </x:c>
      <x:c r="E2129" s="949" t="s">
        <x:v>2935</x:v>
      </x:c>
      <x:c r="F2129" s="950" t="s">
        <x:v>7807</x:v>
      </x:c>
      <x:c r="G2129" s="187" t="s">
        <x:v>206</x:v>
      </x:c>
      <x:c r="H2129" s="187" t="s">
        <x:v>10754</x:v>
      </x:c>
      <x:c r="I2129" s="1493" t="s">
        <x:v>7313</x:v>
      </x:c>
      <x:c r="J2129" s="184">
        <x:v>140</x:v>
      </x:c>
      <x:c r="K2129" s="229" t="s">
        <x:v>434</x:v>
      </x:c>
    </x:row>
    <x:row r="2130" spans="1:11">
      <x:c r="A2130" s="1465">
        <x:v>0.84583333333333333</x:v>
      </x:c>
      <x:c r="B2130" s="1276">
        <x:v>100905</x:v>
      </x:c>
      <x:c r="C2130" s="953" t="s">
        <x:v>6314</x:v>
      </x:c>
      <x:c r="D2130" s="953" t="s">
        <x:v>7752</x:v>
      </x:c>
      <x:c r="E2130" s="953" t="s">
        <x:v>4903</x:v>
      </x:c>
      <x:c r="F2130" s="954" t="s">
        <x:v>11294</x:v>
      </x:c>
      <x:c r="G2130" s="187" t="s">
        <x:v>54</x:v>
      </x:c>
      <x:c r="H2130" s="187" t="s">
        <x:v>10755</x:v>
      </x:c>
      <x:c r="I2130" s="1493" t="s">
        <x:v>7313</x:v>
      </x:c>
      <x:c r="J2130" s="184">
        <x:v>150</x:v>
      </x:c>
      <x:c r="K2130" s="229" t="s">
        <x:v>434</x:v>
      </x:c>
    </x:row>
    <x:row r="2131" spans="1:11">
      <x:c r="A2131" s="1464">
        <x:v>0.87083333333333335</x:v>
      </x:c>
      <x:c r="B2131" s="1274">
        <x:v>100906</x:v>
      </x:c>
      <x:c r="C2131" s="949" t="s">
        <x:v>6314</x:v>
      </x:c>
      <x:c r="D2131" s="949" t="s">
        <x:v>7729</x:v>
      </x:c>
      <x:c r="E2131" s="949" t="s">
        <x:v>5987</x:v>
      </x:c>
      <x:c r="F2131" s="950" t="s">
        <x:v>1211</x:v>
      </x:c>
      <x:c r="G2131" s="1003" t="s">
        <x:v>7766</x:v>
      </x:c>
      <x:c r="H2131" s="1003" t="s">
        <x:v>7766</x:v>
      </x:c>
      <x:c r="I2131" s="1493" t="s">
        <x:v>7313</x:v>
      </x:c>
      <x:c r="J2131" s="184">
        <x:v>125</x:v>
      </x:c>
      <x:c r="K2131" s="229" t="s">
        <x:v>434</x:v>
      </x:c>
    </x:row>
    <x:row r="2132" spans="1:11">
      <x:c r="A2132" s="1275" t="s">
        <x:v>11896</x:v>
      </x:c>
      <x:c r="B2132" s="1276">
        <x:v>100907</x:v>
      </x:c>
      <x:c r="C2132" s="953" t="s">
        <x:v>6314</x:v>
      </x:c>
      <x:c r="D2132" s="953" t="s">
        <x:v>7729</x:v>
      </x:c>
      <x:c r="E2132" s="953" t="s">
        <x:v>5987</x:v>
      </x:c>
      <x:c r="F2132" s="954" t="s">
        <x:v>1553</x:v>
      </x:c>
      <x:c r="G2132" s="187" t="s">
        <x:v>147</x:v>
      </x:c>
      <x:c r="H2132" s="187" t="s">
        <x:v>9505</x:v>
      </x:c>
      <x:c r="I2132" s="1493" t="s">
        <x:v>7747</x:v>
      </x:c>
      <x:c r="J2132" s="184">
        <x:v>150</x:v>
      </x:c>
      <x:c r="K2132" s="229" t="s">
        <x:v>7724</x:v>
      </x:c>
    </x:row>
    <x:row r="2133" spans="1:11">
      <x:c r="A2133" s="1464">
        <x:v>0.45277777777777778</x:v>
      </x:c>
      <x:c r="B2133" s="1274">
        <x:v>100908</x:v>
      </x:c>
      <x:c r="C2133" s="949" t="s">
        <x:v>6314</x:v>
      </x:c>
      <x:c r="D2133" s="949" t="s">
        <x:v>7729</x:v>
      </x:c>
      <x:c r="E2133" s="949" t="s">
        <x:v>5987</x:v>
      </x:c>
      <x:c r="F2133" s="950" t="s">
        <x:v>12329</x:v>
      </x:c>
      <x:c r="G2133" s="187" t="s">
        <x:v>147</x:v>
      </x:c>
      <x:c r="H2133" s="187" t="s">
        <x:v>9505</x:v>
      </x:c>
      <x:c r="I2133" s="1493" t="s">
        <x:v>7747</x:v>
      </x:c>
      <x:c r="J2133" s="184">
        <x:v>190</x:v>
      </x:c>
      <x:c r="K2133" s="229" t="s">
        <x:v>7724</x:v>
      </x:c>
    </x:row>
    <x:row r="2134" spans="1:11">
      <x:c r="A2134" s="1465">
        <x:v>0.61041666666666672</x:v>
      </x:c>
      <x:c r="B2134" s="1276">
        <x:v>100909</x:v>
      </x:c>
      <x:c r="C2134" s="953" t="s">
        <x:v>6314</x:v>
      </x:c>
      <x:c r="D2134" s="953" t="s">
        <x:v>7729</x:v>
      </x:c>
      <x:c r="E2134" s="953" t="s">
        <x:v>5987</x:v>
      </x:c>
      <x:c r="F2134" s="954" t="s">
        <x:v>11485</x:v>
      </x:c>
      <x:c r="G2134" s="1003" t="s">
        <x:v>7766</x:v>
      </x:c>
      <x:c r="H2134" s="1003" t="s">
        <x:v>7766</x:v>
      </x:c>
      <x:c r="I2134" s="1493" t="s">
        <x:v>7313</x:v>
      </x:c>
      <x:c r="J2134" s="184">
        <x:v>160</x:v>
      </x:c>
      <x:c r="K2134" s="229" t="s">
        <x:v>434</x:v>
      </x:c>
    </x:row>
    <x:row r="2135" spans="1:11">
      <x:c r="A2135" s="1464">
        <x:v>0.66805555555555551</x:v>
      </x:c>
      <x:c r="B2135" s="1274">
        <x:v>100910</x:v>
      </x:c>
      <x:c r="C2135" s="949" t="s">
        <x:v>6314</x:v>
      </x:c>
      <x:c r="D2135" s="949" t="s">
        <x:v>7729</x:v>
      </x:c>
      <x:c r="E2135" s="949" t="s">
        <x:v>2935</x:v>
      </x:c>
      <x:c r="F2135" s="950" t="s">
        <x:v>1221</x:v>
      </x:c>
      <x:c r="G2135" s="1003" t="s">
        <x:v>7766</x:v>
      </x:c>
      <x:c r="H2135" s="1003" t="s">
        <x:v>7766</x:v>
      </x:c>
      <x:c r="I2135" s="1493" t="s">
        <x:v>7313</x:v>
      </x:c>
      <x:c r="J2135" s="184">
        <x:v>145</x:v>
      </x:c>
      <x:c r="K2135" s="229" t="s">
        <x:v>434</x:v>
      </x:c>
    </x:row>
    <x:row r="2136" spans="1:11">
      <x:c r="A2136" s="1465">
        <x:v>0.67638888888888893</x:v>
      </x:c>
      <x:c r="B2136" s="1276">
        <x:v>100911</x:v>
      </x:c>
      <x:c r="C2136" s="953" t="s">
        <x:v>6314</x:v>
      </x:c>
      <x:c r="D2136" s="953" t="s">
        <x:v>7751</x:v>
      </x:c>
      <x:c r="E2136" s="953" t="s">
        <x:v>2935</x:v>
      </x:c>
      <x:c r="F2136" s="954" t="s">
        <x:v>10473</x:v>
      </x:c>
      <x:c r="G2136" s="1003" t="s">
        <x:v>7766</x:v>
      </x:c>
      <x:c r="H2136" s="1003" t="s">
        <x:v>7766</x:v>
      </x:c>
      <x:c r="I2136" s="1493" t="s">
        <x:v>7313</x:v>
      </x:c>
      <x:c r="J2136" s="184">
        <x:v>145</x:v>
      </x:c>
      <x:c r="K2136" s="229" t="s">
        <x:v>434</x:v>
      </x:c>
    </x:row>
    <x:row r="2137" spans="1:12">
      <x:c r="A2137" s="1464">
        <x:v>0.67777777777777781</x:v>
      </x:c>
      <x:c r="B2137" s="1274">
        <x:v>100912</x:v>
      </x:c>
      <x:c r="C2137" s="949" t="s">
        <x:v>6314</x:v>
      </x:c>
      <x:c r="D2137" s="949" t="s">
        <x:v>7751</x:v>
      </x:c>
      <x:c r="E2137" s="949" t="s">
        <x:v>2935</x:v>
      </x:c>
      <x:c r="F2137" s="950" t="s">
        <x:v>11523</x:v>
      </x:c>
      <x:c r="G2137" s="1003" t="s">
        <x:v>7766</x:v>
      </x:c>
      <x:c r="H2137" s="1003" t="s">
        <x:v>7766</x:v>
      </x:c>
      <x:c r="I2137" s="1493" t="s">
        <x:v>7313</x:v>
      </x:c>
      <x:c r="J2137" s="184">
        <x:v>145</x:v>
      </x:c>
      <x:c r="K2137" s="229" t="s">
        <x:v>434</x:v>
      </x:c>
      <x:c r="L2137" s="11" t="s">
        <x:v>312</x:v>
      </x:c>
    </x:row>
    <x:row r="2138" spans="1:12" s="11" customFormat="1">
      <x:c r="A2138" s="1464">
        <x:v>0.68125000000000002</x:v>
      </x:c>
      <x:c r="B2138" s="1274">
        <x:v>913</x:v>
      </x:c>
      <x:c r="C2138" s="949"/>
      <x:c r="D2138" s="949"/>
      <x:c r="E2138" s="949"/>
      <x:c r="F2138" s="950"/>
      <x:c r="G2138" s="1003" t="s">
        <x:v>7766</x:v>
      </x:c>
      <x:c r="H2138" s="1003" t="s">
        <x:v>7766</x:v>
      </x:c>
      <x:c r="I2138" s="1493" t="s">
        <x:v>7313</x:v>
      </x:c>
      <x:c r="J2138" s="1003" t="s">
        <x:v>7766</x:v>
      </x:c>
      <x:c r="K2138" s="229" t="s">
        <x:v>7766</x:v>
      </x:c>
      <x:c r="L2138" s="11" t="s">
        <x:v>312</x:v>
      </x:c>
    </x:row>
    <x:row r="2139" spans="1:11">
      <x:c r="A2139" s="1465">
        <x:v>0.68194444444444446</x:v>
      </x:c>
      <x:c r="B2139" s="1276">
        <x:v>100914</x:v>
      </x:c>
      <x:c r="C2139" s="953" t="s">
        <x:v>5507</x:v>
      </x:c>
      <x:c r="D2139" s="953" t="s">
        <x:v>7751</x:v>
      </x:c>
      <x:c r="E2139" s="953" t="s">
        <x:v>2935</x:v>
      </x:c>
      <x:c r="F2139" s="954" t="s">
        <x:v>406</x:v>
      </x:c>
      <x:c r="G2139" s="1003" t="s">
        <x:v>7766</x:v>
      </x:c>
      <x:c r="H2139" s="1003" t="s">
        <x:v>7766</x:v>
      </x:c>
      <x:c r="I2139" s="1493" t="s">
        <x:v>7313</x:v>
      </x:c>
      <x:c r="J2139" s="184">
        <x:v>145</x:v>
      </x:c>
      <x:c r="K2139" s="229" t="s">
        <x:v>434</x:v>
      </x:c>
    </x:row>
    <x:row r="2140" spans="1:11">
      <x:c r="A2140" s="1464">
        <x:v>0.7993055555555556</x:v>
      </x:c>
      <x:c r="B2140" s="1274">
        <x:v>100915</x:v>
      </x:c>
      <x:c r="C2140" s="949" t="s">
        <x:v>6314</x:v>
      </x:c>
      <x:c r="D2140" s="949" t="s">
        <x:v>7729</x:v>
      </x:c>
      <x:c r="E2140" s="949" t="s">
        <x:v>5033</x:v>
      </x:c>
      <x:c r="F2140" s="950" t="s">
        <x:v>1550</x:v>
      </x:c>
      <x:c r="G2140" s="187" t="s">
        <x:v>3123</x:v>
      </x:c>
      <x:c r="H2140" s="187" t="s">
        <x:v>9200</x:v>
      </x:c>
      <x:c r="I2140" s="1493" t="s">
        <x:v>7747</x:v>
      </x:c>
      <x:c r="J2140" s="184">
        <x:v>280</x:v>
      </x:c>
      <x:c r="K2140" s="229" t="s">
        <x:v>434</x:v>
      </x:c>
    </x:row>
    <x:row r="2141" spans="1:11">
      <x:c r="A2141" s="1465">
        <x:v>0.81527777777777777</x:v>
      </x:c>
      <x:c r="B2141" s="1276">
        <x:v>100916</x:v>
      </x:c>
      <x:c r="C2141" s="953" t="s">
        <x:v>6314</x:v>
      </x:c>
      <x:c r="D2141" s="953" t="s">
        <x:v>7751</x:v>
      </x:c>
      <x:c r="E2141" s="953" t="s">
        <x:v>5987</x:v>
      </x:c>
      <x:c r="F2141" s="954" t="s">
        <x:v>2501</x:v>
      </x:c>
      <x:c r="G2141" s="1003" t="s">
        <x:v>7766</x:v>
      </x:c>
      <x:c r="H2141" s="1003" t="s">
        <x:v>7766</x:v>
      </x:c>
      <x:c r="I2141" s="1493" t="s">
        <x:v>7313</x:v>
      </x:c>
      <x:c r="J2141" s="184">
        <x:v>420</x:v>
      </x:c>
      <x:c r="K2141" s="229" t="s">
        <x:v>7724</x:v>
      </x:c>
    </x:row>
    <x:row r="2142" spans="1:11" s="11" customFormat="1">
      <x:c r="A2142" s="1465">
        <x:v>0.81666666666666665</x:v>
      </x:c>
      <x:c r="B2142" s="1276">
        <x:v>100917</x:v>
      </x:c>
      <x:c r="C2142" s="953" t="s">
        <x:v>6314</x:v>
      </x:c>
      <x:c r="D2142" s="953" t="s">
        <x:v>7751</x:v>
      </x:c>
      <x:c r="E2142" s="953" t="s">
        <x:v>5987</x:v>
      </x:c>
      <x:c r="F2142" s="954" t="s">
        <x:v>12311</x:v>
      </x:c>
      <x:c r="G2142" s="1003" t="s">
        <x:v>7766</x:v>
      </x:c>
      <x:c r="H2142" s="1003" t="s">
        <x:v>7766</x:v>
      </x:c>
      <x:c r="I2142" s="1493" t="s">
        <x:v>7747</x:v>
      </x:c>
      <x:c r="J2142" s="184">
        <x:v>160</x:v>
      </x:c>
      <x:c r="K2142" s="229" t="s">
        <x:v>7724</x:v>
      </x:c>
    </x:row>
    <x:row r="2143" spans="1:11">
      <x:c r="A2143" s="1464">
        <x:v>0.81944444444444442</x:v>
      </x:c>
      <x:c r="B2143" s="1274">
        <x:v>100918</x:v>
      </x:c>
      <x:c r="C2143" s="949" t="s">
        <x:v>6314</x:v>
      </x:c>
      <x:c r="D2143" s="949" t="s">
        <x:v>7729</x:v>
      </x:c>
      <x:c r="E2143" s="949" t="s">
        <x:v>4903</x:v>
      </x:c>
      <x:c r="F2143" s="950" t="s">
        <x:v>5621</x:v>
      </x:c>
      <x:c r="G2143" s="1003" t="s">
        <x:v>7766</x:v>
      </x:c>
      <x:c r="H2143" s="1003" t="s">
        <x:v>7766</x:v>
      </x:c>
      <x:c r="I2143" s="1493" t="s">
        <x:v>7313</x:v>
      </x:c>
      <x:c r="J2143" s="184">
        <x:v>135</x:v>
      </x:c>
      <x:c r="K2143" s="229" t="s">
        <x:v>434</x:v>
      </x:c>
    </x:row>
    <x:row r="2144" spans="1:11">
      <x:c r="A2144" s="1464">
        <x:v>0.94861111111111107</x:v>
      </x:c>
      <x:c r="B2144" s="1274">
        <x:v>100919</x:v>
      </x:c>
      <x:c r="C2144" s="949" t="s">
        <x:v>6314</x:v>
      </x:c>
      <x:c r="D2144" s="949" t="s">
        <x:v>7752</x:v>
      </x:c>
      <x:c r="E2144" s="949" t="s">
        <x:v>4903</x:v>
      </x:c>
      <x:c r="F2144" s="950" t="s">
        <x:v>7878</x:v>
      </x:c>
      <x:c r="G2144" s="1003" t="s">
        <x:v>7766</x:v>
      </x:c>
      <x:c r="H2144" s="1003" t="s">
        <x:v>7766</x:v>
      </x:c>
      <x:c r="I2144" s="1493" t="s">
        <x:v>7313</x:v>
      </x:c>
      <x:c r="J2144" s="184">
        <x:v>160</x:v>
      </x:c>
      <x:c r="K2144" s="229" t="s">
        <x:v>7724</x:v>
      </x:c>
    </x:row>
    <x:row r="2145" spans="1:11">
      <x:c r="A2145" s="1465">
        <x:v>0.99930555555555556</x:v>
      </x:c>
      <x:c r="B2145" s="1276">
        <x:v>100920</x:v>
      </x:c>
      <x:c r="C2145" s="953" t="s">
        <x:v>6314</x:v>
      </x:c>
      <x:c r="D2145" s="953" t="s">
        <x:v>7751</x:v>
      </x:c>
      <x:c r="E2145" s="953" t="s">
        <x:v>2935</x:v>
      </x:c>
      <x:c r="F2145" s="954" t="s">
        <x:v>10461</x:v>
      </x:c>
      <x:c r="G2145" s="1003" t="s">
        <x:v>7766</x:v>
      </x:c>
      <x:c r="H2145" s="1003" t="s">
        <x:v>7766</x:v>
      </x:c>
      <x:c r="I2145" s="1493" t="s">
        <x:v>7313</x:v>
      </x:c>
      <x:c r="J2145" s="184">
        <x:v>180</x:v>
      </x:c>
      <x:c r="K2145" s="229" t="s">
        <x:v>7724</x:v>
      </x:c>
    </x:row>
    <x:row r="2146" spans="1:11">
      <x:c r="A2146" s="1082" t="s">
        <x:v>10573</x:v>
      </x:c>
      <x:c r="B2146" s="1274">
        <x:v>100921</x:v>
      </x:c>
      <x:c r="C2146" s="949" t="s">
        <x:v>6314</x:v>
      </x:c>
      <x:c r="D2146" s="949" t="s">
        <x:v>7751</x:v>
      </x:c>
      <x:c r="E2146" s="949" t="s">
        <x:v>5987</x:v>
      </x:c>
      <x:c r="F2146" s="950" t="s">
        <x:v>12365</x:v>
      </x:c>
      <x:c r="G2146" s="187" t="s">
        <x:v>231</x:v>
      </x:c>
      <x:c r="H2146" s="187" t="s">
        <x:v>9525</x:v>
      </x:c>
      <x:c r="I2146" s="1493" t="s">
        <x:v>7747</x:v>
      </x:c>
      <x:c r="J2146" s="184">
        <x:v>468</x:v>
      </x:c>
      <x:c r="K2146" s="229" t="s">
        <x:v>434</x:v>
      </x:c>
    </x:row>
    <x:row r="2147" spans="1:11">
      <x:c r="A2147" s="1465">
        <x:v>0.77013888888888893</x:v>
      </x:c>
      <x:c r="B2147" s="1276">
        <x:v>100922</x:v>
      </x:c>
      <x:c r="C2147" s="953" t="s">
        <x:v>5507</x:v>
      </x:c>
      <x:c r="D2147" s="953" t="s">
        <x:v>7751</x:v>
      </x:c>
      <x:c r="E2147" s="953" t="s">
        <x:v>4903</x:v>
      </x:c>
      <x:c r="F2147" s="954" t="s">
        <x:v>12320</x:v>
      </x:c>
      <x:c r="G2147" s="187" t="s">
        <x:v>136</x:v>
      </x:c>
      <x:c r="H2147" s="187" t="s">
        <x:v>10786</x:v>
      </x:c>
      <x:c r="I2147" s="1493" t="s">
        <x:v>7747</x:v>
      </x:c>
      <x:c r="J2147" s="184">
        <x:v>125</x:v>
      </x:c>
      <x:c r="K2147" s="229" t="s">
        <x:v>434</x:v>
      </x:c>
    </x:row>
    <x:row r="2148" spans="1:11">
      <x:c r="A2148" s="1466">
        <x:v>0.96805555555555556</x:v>
      </x:c>
      <x:c r="B2148" s="1419">
        <x:v>100923</x:v>
      </x:c>
      <x:c r="C2148" s="962" t="s">
        <x:v>6314</x:v>
      </x:c>
      <x:c r="D2148" s="962" t="s">
        <x:v>7752</x:v>
      </x:c>
      <x:c r="E2148" s="962" t="s">
        <x:v>5987</x:v>
      </x:c>
      <x:c r="F2148" s="963" t="s">
        <x:v>11305</x:v>
      </x:c>
      <x:c r="G2148" s="1003" t="s">
        <x:v>7766</x:v>
      </x:c>
      <x:c r="H2148" s="1003" t="s">
        <x:v>7766</x:v>
      </x:c>
      <x:c r="I2148" s="1493" t="s">
        <x:v>7313</x:v>
      </x:c>
      <x:c r="J2148" s="184">
        <x:v>280</x:v>
      </x:c>
      <x:c r="K2148" s="229" t="s">
        <x:v>434</x:v>
      </x:c>
    </x:row>
    <x:row r="2149" spans="1:11">
      <x:c r="A2149" s="1412" t="s">
        <x:v>10569</x:v>
      </x:c>
      <x:c r="B2149" s="1413">
        <x:v>100924</x:v>
      </x:c>
      <x:c r="C2149" s="951" t="s">
        <x:v>6314</x:v>
      </x:c>
      <x:c r="D2149" s="951" t="s">
        <x:v>7729</x:v>
      </x:c>
      <x:c r="E2149" s="951" t="s">
        <x:v>5987</x:v>
      </x:c>
      <x:c r="F2149" s="952" t="s">
        <x:v>9601</x:v>
      </x:c>
      <x:c r="G2149" s="1003" t="s">
        <x:v>7766</x:v>
      </x:c>
      <x:c r="H2149" s="1003" t="s">
        <x:v>7766</x:v>
      </x:c>
      <x:c r="I2149" s="1493" t="s">
        <x:v>7747</x:v>
      </x:c>
      <x:c r="J2149" s="184">
        <x:v>150</x:v>
      </x:c>
      <x:c r="K2149" s="229" t="s">
        <x:v>7724</x:v>
      </x:c>
    </x:row>
    <x:row r="2150" spans="1:11">
      <x:c r="A2150" s="1464">
        <x:v>0.65347222222222223</x:v>
      </x:c>
      <x:c r="B2150" s="1274">
        <x:v>100925</x:v>
      </x:c>
      <x:c r="C2150" s="949" t="s">
        <x:v>6314</x:v>
      </x:c>
      <x:c r="D2150" s="949" t="s">
        <x:v>7751</x:v>
      </x:c>
      <x:c r="E2150" s="949" t="s">
        <x:v>433</x:v>
      </x:c>
      <x:c r="F2150" s="950" t="s">
        <x:v>10587</x:v>
      </x:c>
      <x:c r="G2150" s="1003" t="s">
        <x:v>7766</x:v>
      </x:c>
      <x:c r="H2150" s="1003" t="s">
        <x:v>7766</x:v>
      </x:c>
      <x:c r="I2150" s="1493" t="s">
        <x:v>7313</x:v>
      </x:c>
      <x:c r="J2150" s="184">
        <x:v>140</x:v>
      </x:c>
      <x:c r="K2150" s="229" t="s">
        <x:v>7724</x:v>
      </x:c>
    </x:row>
    <x:row r="2151" spans="1:11">
      <x:c r="A2151" s="1465">
        <x:v>0.74791666666666667</x:v>
      </x:c>
      <x:c r="B2151" s="1276">
        <x:v>100926</x:v>
      </x:c>
      <x:c r="C2151" s="953" t="s">
        <x:v>6314</x:v>
      </x:c>
      <x:c r="D2151" s="953" t="s">
        <x:v>7729</x:v>
      </x:c>
      <x:c r="E2151" s="953" t="s">
        <x:v>4903</x:v>
      </x:c>
      <x:c r="F2151" s="954" t="s">
        <x:v>12391</x:v>
      </x:c>
      <x:c r="G2151" s="1003" t="s">
        <x:v>7766</x:v>
      </x:c>
      <x:c r="H2151" s="1003" t="s">
        <x:v>7766</x:v>
      </x:c>
      <x:c r="I2151" s="1493" t="s">
        <x:v>7747</x:v>
      </x:c>
      <x:c r="J2151" s="184">
        <x:v>140</x:v>
      </x:c>
      <x:c r="K2151" s="229" t="s">
        <x:v>434</x:v>
      </x:c>
    </x:row>
    <x:row r="2152" spans="1:11">
      <x:c r="A2152" s="1464">
        <x:v>0.75624999999999998</x:v>
      </x:c>
      <x:c r="B2152" s="1274">
        <x:v>100927</x:v>
      </x:c>
      <x:c r="C2152" s="949" t="s">
        <x:v>6314</x:v>
      </x:c>
      <x:c r="D2152" s="949" t="s">
        <x:v>7729</x:v>
      </x:c>
      <x:c r="E2152" s="949" t="s">
        <x:v>5987</x:v>
      </x:c>
      <x:c r="F2152" s="950" t="s">
        <x:v>1372</x:v>
      </x:c>
      <x:c r="G2152" s="1003" t="s">
        <x:v>7766</x:v>
      </x:c>
      <x:c r="H2152" s="1003" t="s">
        <x:v>7766</x:v>
      </x:c>
      <x:c r="I2152" s="1493" t="s">
        <x:v>7747</x:v>
      </x:c>
      <x:c r="J2152" s="184">
        <x:v>860</x:v>
      </x:c>
      <x:c r="K2152" s="229" t="s">
        <x:v>7724</x:v>
      </x:c>
    </x:row>
    <x:row r="2153" spans="1:11">
      <x:c r="A2153" s="1465">
        <x:v>0.75902777777777775</x:v>
      </x:c>
      <x:c r="B2153" s="1276">
        <x:v>100928</x:v>
      </x:c>
      <x:c r="C2153" s="953" t="s">
        <x:v>6314</x:v>
      </x:c>
      <x:c r="D2153" s="953" t="s">
        <x:v>7752</x:v>
      </x:c>
      <x:c r="E2153" s="953" t="s">
        <x:v>2935</x:v>
      </x:c>
      <x:c r="F2153" s="954" t="s">
        <x:v>10686</x:v>
      </x:c>
      <x:c r="G2153" s="187" t="s">
        <x:v>41</x:v>
      </x:c>
      <x:c r="H2153" s="187" t="s">
        <x:v>11169</x:v>
      </x:c>
      <x:c r="I2153" s="1493" t="s">
        <x:v>7747</x:v>
      </x:c>
      <x:c r="J2153" s="184">
        <x:v>230</x:v>
      </x:c>
      <x:c r="K2153" s="229" t="s">
        <x:v>434</x:v>
      </x:c>
    </x:row>
    <x:row r="2154" spans="1:11">
      <x:c r="A2154" s="1082" t="s">
        <x:v>10414</x:v>
      </x:c>
      <x:c r="B2154" s="1274">
        <x:v>100929</x:v>
      </x:c>
      <x:c r="C2154" s="949" t="s">
        <x:v>6314</x:v>
      </x:c>
      <x:c r="D2154" s="949" t="s">
        <x:v>7729</x:v>
      </x:c>
      <x:c r="E2154" s="949" t="s">
        <x:v>5987</x:v>
      </x:c>
      <x:c r="F2154" s="950" t="s">
        <x:v>12348</x:v>
      </x:c>
      <x:c r="G2154" s="1003" t="s">
        <x:v>7766</x:v>
      </x:c>
      <x:c r="H2154" s="1003" t="s">
        <x:v>7766</x:v>
      </x:c>
      <x:c r="I2154" s="1493" t="s">
        <x:v>7313</x:v>
      </x:c>
      <x:c r="J2154" s="184">
        <x:v>279</x:v>
      </x:c>
      <x:c r="K2154" s="229" t="s">
        <x:v>434</x:v>
      </x:c>
    </x:row>
    <x:row r="2155" spans="1:11">
      <x:c r="A2155" s="1465">
        <x:v>0.56597222222222221</x:v>
      </x:c>
      <x:c r="B2155" s="1276">
        <x:v>100930</x:v>
      </x:c>
      <x:c r="C2155" s="953" t="s">
        <x:v>6314</x:v>
      </x:c>
      <x:c r="D2155" s="953" t="s">
        <x:v>7752</x:v>
      </x:c>
      <x:c r="E2155" s="953" t="s">
        <x:v>5987</x:v>
      </x:c>
      <x:c r="F2155" s="954" t="s">
        <x:v>8092</x:v>
      </x:c>
      <x:c r="G2155" s="187" t="s">
        <x:v>9395</x:v>
      </x:c>
      <x:c r="H2155" s="187" t="s">
        <x:v>10714</x:v>
      </x:c>
      <x:c r="I2155" s="1493" t="s">
        <x:v>7313</x:v>
      </x:c>
      <x:c r="J2155" s="184">
        <x:v>738</x:v>
      </x:c>
      <x:c r="K2155" s="229" t="s">
        <x:v>434</x:v>
      </x:c>
    </x:row>
    <x:row r="2156" spans="1:11">
      <x:c r="A2156" s="1464">
        <x:v>0.80555555555555558</x:v>
      </x:c>
      <x:c r="B2156" s="1274">
        <x:v>100931</x:v>
      </x:c>
      <x:c r="C2156" s="949" t="s">
        <x:v>6314</x:v>
      </x:c>
      <x:c r="D2156" s="949" t="s">
        <x:v>7752</x:v>
      </x:c>
      <x:c r="E2156" s="949" t="s">
        <x:v>2935</x:v>
      </x:c>
      <x:c r="F2156" s="950" t="s">
        <x:v>11495</x:v>
      </x:c>
      <x:c r="G2156" s="1003" t="s">
        <x:v>7766</x:v>
      </x:c>
      <x:c r="H2156" s="1003" t="s">
        <x:v>7766</x:v>
      </x:c>
      <x:c r="I2156" s="1493" t="s">
        <x:v>7313</x:v>
      </x:c>
      <x:c r="J2156" s="184">
        <x:v>145</x:v>
      </x:c>
      <x:c r="K2156" s="229" t="s">
        <x:v>434</x:v>
      </x:c>
    </x:row>
    <x:row r="2157" spans="1:11">
      <x:c r="A2157" s="1465">
        <x:v>0.82430555555555551</x:v>
      </x:c>
      <x:c r="B2157" s="1276">
        <x:v>100932</x:v>
      </x:c>
      <x:c r="C2157" s="953" t="s">
        <x:v>6314</x:v>
      </x:c>
      <x:c r="D2157" s="953" t="s">
        <x:v>7752</x:v>
      </x:c>
      <x:c r="E2157" s="953" t="s">
        <x:v>4903</x:v>
      </x:c>
      <x:c r="F2157" s="954" t="s">
        <x:v>11461</x:v>
      </x:c>
      <x:c r="G2157" s="187" t="s">
        <x:v>105</x:v>
      </x:c>
      <x:c r="H2157" s="187" t="s">
        <x:v>9401</x:v>
      </x:c>
      <x:c r="I2157" s="1493" t="s">
        <x:v>7313</x:v>
      </x:c>
      <x:c r="J2157" s="184">
        <x:v>135</x:v>
      </x:c>
      <x:c r="K2157" s="229" t="s">
        <x:v>434</x:v>
      </x:c>
    </x:row>
    <x:row r="2158" spans="1:11">
      <x:c r="A2158" s="1464">
        <x:v>0.87847222222222221</x:v>
      </x:c>
      <x:c r="B2158" s="1274">
        <x:v>100933</x:v>
      </x:c>
      <x:c r="C2158" s="949" t="s">
        <x:v>6314</x:v>
      </x:c>
      <x:c r="D2158" s="949" t="s">
        <x:v>7752</x:v>
      </x:c>
      <x:c r="E2158" s="949" t="s">
        <x:v>2935</x:v>
      </x:c>
      <x:c r="F2158" s="950" t="s">
        <x:v>12120</x:v>
      </x:c>
      <x:c r="G2158" s="1003" t="s">
        <x:v>7766</x:v>
      </x:c>
      <x:c r="H2158" s="1003" t="s">
        <x:v>7766</x:v>
      </x:c>
      <x:c r="I2158" s="1493" t="s">
        <x:v>7313</x:v>
      </x:c>
      <x:c r="J2158" s="184">
        <x:v>280</x:v>
      </x:c>
      <x:c r="K2158" s="229" t="s">
        <x:v>434</x:v>
      </x:c>
    </x:row>
    <x:row r="2159" spans="1:11">
      <x:c r="A2159" s="1465">
        <x:v>0.90277777777777779</x:v>
      </x:c>
      <x:c r="B2159" s="1276">
        <x:v>100934</x:v>
      </x:c>
      <x:c r="C2159" s="953" t="s">
        <x:v>6314</x:v>
      </x:c>
      <x:c r="D2159" s="953" t="s">
        <x:v>7751</x:v>
      </x:c>
      <x:c r="E2159" s="953" t="s">
        <x:v>2935</x:v>
      </x:c>
      <x:c r="F2159" s="954" t="s">
        <x:v>10583</x:v>
      </x:c>
      <x:c r="G2159" s="187" t="s">
        <x:v>3131</x:v>
      </x:c>
      <x:c r="H2159" s="187" t="s">
        <x:v>9382</x:v>
      </x:c>
      <x:c r="I2159" s="1493" t="s">
        <x:v>7313</x:v>
      </x:c>
      <x:c r="J2159" s="184">
        <x:v>425</x:v>
      </x:c>
      <x:c r="K2159" s="229" t="s">
        <x:v>434</x:v>
      </x:c>
    </x:row>
    <x:row r="2160" spans="1:11">
      <x:c r="A2160" s="1082" t="s">
        <x:v>10649</x:v>
      </x:c>
      <x:c r="B2160" s="1274">
        <x:v>100935</x:v>
      </x:c>
      <x:c r="C2160" s="949" t="s">
        <x:v>6314</x:v>
      </x:c>
      <x:c r="D2160" s="949" t="s">
        <x:v>7752</x:v>
      </x:c>
      <x:c r="E2160" s="949" t="s">
        <x:v>5987</x:v>
      </x:c>
      <x:c r="F2160" s="950" t="s">
        <x:v>12117</x:v>
      </x:c>
      <x:c r="G2160" s="187" t="s">
        <x:v>2928</x:v>
      </x:c>
      <x:c r="H2160" s="187" t="s">
        <x:v>10718</x:v>
      </x:c>
      <x:c r="I2160" s="1493" t="s">
        <x:v>7313</x:v>
      </x:c>
      <x:c r="J2160" s="184">
        <x:v>195</x:v>
      </x:c>
      <x:c r="K2160" s="229" t="s">
        <x:v>434</x:v>
      </x:c>
    </x:row>
    <x:row r="2161" spans="1:11">
      <x:c r="A2161" s="1465">
        <x:v>0.63888888888888884</x:v>
      </x:c>
      <x:c r="B2161" s="1276">
        <x:v>100936</x:v>
      </x:c>
      <x:c r="C2161" s="953" t="s">
        <x:v>6314</x:v>
      </x:c>
      <x:c r="D2161" s="953" t="s">
        <x:v>7729</x:v>
      </x:c>
      <x:c r="E2161" s="953" t="s">
        <x:v>5033</x:v>
      </x:c>
      <x:c r="F2161" s="954" t="s">
        <x:v>10539</x:v>
      </x:c>
      <x:c r="G2161" s="187" t="s">
        <x:v>91</x:v>
      </x:c>
      <x:c r="H2161" s="187" t="s">
        <x:v>9402</x:v>
      </x:c>
      <x:c r="I2161" s="1493" t="s">
        <x:v>7747</x:v>
      </x:c>
      <x:c r="J2161" s="184">
        <x:v>645</x:v>
      </x:c>
      <x:c r="K2161" s="229" t="s">
        <x:v>434</x:v>
      </x:c>
    </x:row>
    <x:row r="2162" spans="1:11">
      <x:c r="A2162" s="1464">
        <x:v>0.79861111111111116</x:v>
      </x:c>
      <x:c r="B2162" s="1274">
        <x:v>100937</x:v>
      </x:c>
      <x:c r="C2162" s="949" t="s">
        <x:v>6314</x:v>
      </x:c>
      <x:c r="D2162" s="949" t="s">
        <x:v>7751</x:v>
      </x:c>
      <x:c r="E2162" s="949" t="s">
        <x:v>5987</x:v>
      </x:c>
      <x:c r="F2162" s="950" t="s">
        <x:v>9589</x:v>
      </x:c>
      <x:c r="G2162" s="1003" t="s">
        <x:v>7766</x:v>
      </x:c>
      <x:c r="H2162" s="1003" t="s">
        <x:v>7766</x:v>
      </x:c>
      <x:c r="I2162" s="1493" t="s">
        <x:v>7747</x:v>
      </x:c>
      <x:c r="J2162" s="184">
        <x:v>160</x:v>
      </x:c>
      <x:c r="K2162" s="229" t="s">
        <x:v>7724</x:v>
      </x:c>
    </x:row>
    <x:row r="2163" spans="1:11">
      <x:c r="A2163" s="1465">
        <x:v>0.81597222222222221</x:v>
      </x:c>
      <x:c r="B2163" s="1276">
        <x:v>100938</x:v>
      </x:c>
      <x:c r="C2163" s="953" t="s">
        <x:v>6314</x:v>
      </x:c>
      <x:c r="D2163" s="953" t="s">
        <x:v>7752</x:v>
      </x:c>
      <x:c r="E2163" s="953" t="s">
        <x:v>4903</x:v>
      </x:c>
      <x:c r="F2163" s="954" t="s">
        <x:v>12378</x:v>
      </x:c>
      <x:c r="G2163" s="187" t="s">
        <x:v>257</x:v>
      </x:c>
      <x:c r="H2163" s="187" t="s">
        <x:v>10814</x:v>
      </x:c>
      <x:c r="I2163" s="1493" t="s">
        <x:v>7747</x:v>
      </x:c>
      <x:c r="J2163" s="184">
        <x:v>150</x:v>
      </x:c>
      <x:c r="K2163" s="229" t="s">
        <x:v>7724</x:v>
      </x:c>
    </x:row>
    <x:row r="2164" spans="1:11">
      <x:c r="A2164" s="1464">
        <x:v>0.8305555555555556</x:v>
      </x:c>
      <x:c r="B2164" s="1274">
        <x:v>100939</x:v>
      </x:c>
      <x:c r="C2164" s="949" t="s">
        <x:v>5507</x:v>
      </x:c>
      <x:c r="D2164" s="949" t="s">
        <x:v>7729</x:v>
      </x:c>
      <x:c r="E2164" s="949" t="s">
        <x:v>4903</x:v>
      </x:c>
      <x:c r="F2164" s="950" t="s">
        <x:v>10667</x:v>
      </x:c>
      <x:c r="G2164" s="187" t="s">
        <x:v>11769</x:v>
      </x:c>
      <x:c r="H2164" s="187" t="s">
        <x:v>9303</x:v>
      </x:c>
      <x:c r="I2164" s="1493" t="s">
        <x:v>7747</x:v>
      </x:c>
      <x:c r="J2164" s="184">
        <x:v>125</x:v>
      </x:c>
      <x:c r="K2164" s="229" t="s">
        <x:v>434</x:v>
      </x:c>
    </x:row>
    <x:row r="2165" spans="1:11">
      <x:c r="A2165" s="1465">
        <x:v>0.83888888888888891</x:v>
      </x:c>
      <x:c r="B2165" s="1276">
        <x:v>100940</x:v>
      </x:c>
      <x:c r="C2165" s="953" t="s">
        <x:v>6314</x:v>
      </x:c>
      <x:c r="D2165" s="953" t="s">
        <x:v>7751</x:v>
      </x:c>
      <x:c r="E2165" s="953" t="s">
        <x:v>2935</x:v>
      </x:c>
      <x:c r="F2165" s="954" t="s">
        <x:v>10526</x:v>
      </x:c>
      <x:c r="G2165" s="187" t="s">
        <x:v>85</x:v>
      </x:c>
      <x:c r="H2165" s="187" t="s">
        <x:v>9396</x:v>
      </x:c>
      <x:c r="I2165" s="1493" t="s">
        <x:v>7747</x:v>
      </x:c>
      <x:c r="J2165" s="184">
        <x:v>170</x:v>
      </x:c>
      <x:c r="K2165" s="229" t="s">
        <x:v>434</x:v>
      </x:c>
    </x:row>
    <x:row r="2166" spans="1:11" s="11" customFormat="1">
      <x:c r="A2166" s="1275" t="s">
        <x:v>10446</x:v>
      </x:c>
      <x:c r="B2166" s="1276">
        <x:v>100941</x:v>
      </x:c>
      <x:c r="C2166" s="953" t="s">
        <x:v>6314</x:v>
      </x:c>
      <x:c r="D2166" s="953" t="s">
        <x:v>7752</x:v>
      </x:c>
      <x:c r="E2166" s="953" t="s">
        <x:v>4903</x:v>
      </x:c>
      <x:c r="F2166" s="954" t="s">
        <x:v>1371</x:v>
      </x:c>
      <x:c r="G2166" s="1003" t="s">
        <x:v>7766</x:v>
      </x:c>
      <x:c r="H2166" s="1003" t="s">
        <x:v>7766</x:v>
      </x:c>
      <x:c r="I2166" s="1493" t="s">
        <x:v>7747</x:v>
      </x:c>
      <x:c r="J2166" s="184">
        <x:v>180</x:v>
      </x:c>
      <x:c r="K2166" s="229" t="s">
        <x:v>7724</x:v>
      </x:c>
    </x:row>
    <x:row r="2167" spans="1:12" s="11" customFormat="1">
      <x:c r="A2167" s="1464">
        <x:v>0.5805555555555556</x:v>
      </x:c>
      <x:c r="B2167" s="1274">
        <x:v>100942</x:v>
      </x:c>
      <x:c r="C2167" s="949" t="s">
        <x:v>6314</x:v>
      </x:c>
      <x:c r="D2167" s="949" t="s">
        <x:v>7752</x:v>
      </x:c>
      <x:c r="E2167" s="949" t="s">
        <x:v>4903</x:v>
      </x:c>
      <x:c r="F2167" s="950" t="s">
        <x:v>9177</x:v>
      </x:c>
      <x:c r="G2167" s="1003" t="s">
        <x:v>7766</x:v>
      </x:c>
      <x:c r="H2167" s="1003" t="s">
        <x:v>7766</x:v>
      </x:c>
      <x:c r="I2167" s="1493" t="s">
        <x:v>7747</x:v>
      </x:c>
      <x:c r="J2167" s="184">
        <x:v>10</x:v>
      </x:c>
      <x:c r="K2167" s="1003" t="s">
        <x:v>7766</x:v>
      </x:c>
      <x:c r="L2167" s="11" t="s">
        <x:v>7765</x:v>
      </x:c>
    </x:row>
    <x:row r="2168" spans="1:11">
      <x:c r="A2168" s="1464">
        <x:v>0.65486111111111112</x:v>
      </x:c>
      <x:c r="B2168" s="1274">
        <x:v>943</x:v>
      </x:c>
      <x:c r="C2168" s="949" t="s">
        <x:v>6314</x:v>
      </x:c>
      <x:c r="D2168" s="949" t="s">
        <x:v>7751</x:v>
      </x:c>
      <x:c r="E2168" s="949" t="s">
        <x:v>433</x:v>
      </x:c>
      <x:c r="F2168" s="950" t="s">
        <x:v>12382</x:v>
      </x:c>
      <x:c r="G2168" s="187" t="s">
        <x:v>3011</x:v>
      </x:c>
      <x:c r="H2168" s="187" t="s">
        <x:v>9384</x:v>
      </x:c>
      <x:c r="I2168" s="230" t="s">
        <x:v>5014</x:v>
      </x:c>
      <x:c r="J2168" s="184">
        <x:v>470</x:v>
      </x:c>
      <x:c r="K2168" s="229" t="s">
        <x:v>7724</x:v>
      </x:c>
    </x:row>
    <x:row r="2169" spans="1:11">
      <x:c r="A2169" s="1509">
        <x:v>0.79374999999999996</x:v>
      </x:c>
      <x:c r="B2169" s="1415">
        <x:v>100944</x:v>
      </x:c>
      <x:c r="C2169" s="1134" t="s">
        <x:v>5507</x:v>
      </x:c>
      <x:c r="D2169" s="1134" t="s">
        <x:v>7729</x:v>
      </x:c>
      <x:c r="E2169" s="1134" t="s">
        <x:v>4903</x:v>
      </x:c>
      <x:c r="F2169" s="1135" t="s">
        <x:v>1389</x:v>
      </x:c>
      <x:c r="G2169" s="187" t="s">
        <x:v>7154</x:v>
      </x:c>
      <x:c r="H2169" s="187" t="s">
        <x:v>10908</x:v>
      </x:c>
      <x:c r="I2169" s="1493" t="s">
        <x:v>7747</x:v>
      </x:c>
      <x:c r="J2169" s="184">
        <x:v>135</x:v>
      </x:c>
      <x:c r="K2169" s="229" t="s">
        <x:v>434</x:v>
      </x:c>
    </x:row>
    <x:row r="2170" spans="1:11">
      <x:c r="A2170" s="1277" t="s">
        <x:v>10556</x:v>
      </x:c>
      <x:c r="B2170" s="1315">
        <x:v>100945</x:v>
      </x:c>
      <x:c r="C2170" s="1278" t="s">
        <x:v>6314</x:v>
      </x:c>
      <x:c r="D2170" s="1278" t="s">
        <x:v>7751</x:v>
      </x:c>
      <x:c r="E2170" s="1278" t="s">
        <x:v>5987</x:v>
      </x:c>
      <x:c r="F2170" s="1316" t="s">
        <x:v>12413</x:v>
      </x:c>
      <x:c r="G2170" s="1003" t="s">
        <x:v>7766</x:v>
      </x:c>
      <x:c r="H2170" s="1003" t="s">
        <x:v>7766</x:v>
      </x:c>
      <x:c r="I2170" s="1493" t="s">
        <x:v>7313</x:v>
      </x:c>
      <x:c r="J2170" s="184">
        <x:v>160</x:v>
      </x:c>
      <x:c r="K2170" s="229" t="s">
        <x:v>434</x:v>
      </x:c>
    </x:row>
    <x:row r="2171" spans="1:11">
      <x:c r="A2171" s="1465">
        <x:v>0.50555555555555554</x:v>
      </x:c>
      <x:c r="B2171" s="1276">
        <x:v>100946</x:v>
      </x:c>
      <x:c r="C2171" s="953" t="s">
        <x:v>6314</x:v>
      </x:c>
      <x:c r="D2171" s="953" t="s">
        <x:v>7729</x:v>
      </x:c>
      <x:c r="E2171" s="953" t="s">
        <x:v>4903</x:v>
      </x:c>
      <x:c r="F2171" s="954" t="s">
        <x:v>751</x:v>
      </x:c>
      <x:c r="G2171" s="1003" t="s">
        <x:v>7766</x:v>
      </x:c>
      <x:c r="H2171" s="1003" t="s">
        <x:v>7766</x:v>
      </x:c>
      <x:c r="I2171" s="1493" t="s">
        <x:v>7313</x:v>
      </x:c>
      <x:c r="J2171" s="184">
        <x:v>150</x:v>
      </x:c>
      <x:c r="K2171" s="229" t="s">
        <x:v>434</x:v>
      </x:c>
    </x:row>
    <x:row r="2172" spans="1:11">
      <x:c r="A2172" s="1464">
        <x:v>0.59791666666666665</x:v>
      </x:c>
      <x:c r="B2172" s="1274">
        <x:v>100947</x:v>
      </x:c>
      <x:c r="C2172" s="949" t="s">
        <x:v>6314</x:v>
      </x:c>
      <x:c r="D2172" s="949" t="s">
        <x:v>7729</x:v>
      </x:c>
      <x:c r="E2172" s="949" t="s">
        <x:v>5987</x:v>
      </x:c>
      <x:c r="F2172" s="950" t="s">
        <x:v>9965</x:v>
      </x:c>
      <x:c r="G2172" s="1003" t="s">
        <x:v>7766</x:v>
      </x:c>
      <x:c r="H2172" s="1003" t="s">
        <x:v>7766</x:v>
      </x:c>
      <x:c r="I2172" s="1493" t="s">
        <x:v>7747</x:v>
      </x:c>
      <x:c r="J2172" s="184">
        <x:v>459</x:v>
      </x:c>
      <x:c r="K2172" s="229" t="s">
        <x:v>434</x:v>
      </x:c>
    </x:row>
    <x:row r="2173" spans="1:11">
      <x:c r="A2173" s="1465">
        <x:v>0.60138888888888886</x:v>
      </x:c>
      <x:c r="B2173" s="1276">
        <x:v>100948</x:v>
      </x:c>
      <x:c r="C2173" s="953" t="s">
        <x:v>6314</x:v>
      </x:c>
      <x:c r="D2173" s="953" t="s">
        <x:v>7729</x:v>
      </x:c>
      <x:c r="E2173" s="953" t="s">
        <x:v>4903</x:v>
      </x:c>
      <x:c r="F2173" s="954" t="s">
        <x:v>12376</x:v>
      </x:c>
      <x:c r="G2173" s="1003" t="s">
        <x:v>7766</x:v>
      </x:c>
      <x:c r="H2173" s="1003" t="s">
        <x:v>7766</x:v>
      </x:c>
      <x:c r="I2173" s="1493" t="s">
        <x:v>7747</x:v>
      </x:c>
      <x:c r="J2173" s="184">
        <x:v>160</x:v>
      </x:c>
      <x:c r="K2173" s="229" t="s">
        <x:v>7724</x:v>
      </x:c>
    </x:row>
    <x:row r="2174" spans="1:11">
      <x:c r="A2174" s="1464">
        <x:v>0.66249999999999998</x:v>
      </x:c>
      <x:c r="B2174" s="1274">
        <x:v>100949</x:v>
      </x:c>
      <x:c r="C2174" s="949" t="s">
        <x:v>6314</x:v>
      </x:c>
      <x:c r="D2174" s="949" t="s">
        <x:v>7752</x:v>
      </x:c>
      <x:c r="E2174" s="949" t="s">
        <x:v>2935</x:v>
      </x:c>
      <x:c r="F2174" s="950" t="s">
        <x:v>3489</x:v>
      </x:c>
      <x:c r="G2174" s="1003" t="s">
        <x:v>7766</x:v>
      </x:c>
      <x:c r="H2174" s="1003" t="s">
        <x:v>7766</x:v>
      </x:c>
      <x:c r="I2174" s="1493" t="s">
        <x:v>7313</x:v>
      </x:c>
      <x:c r="J2174" s="184">
        <x:v>440</x:v>
      </x:c>
      <x:c r="K2174" s="229" t="s">
        <x:v>434</x:v>
      </x:c>
    </x:row>
    <x:row r="2175" spans="1:11">
      <x:c r="A2175" s="1465">
        <x:v>0.66527777777777775</x:v>
      </x:c>
      <x:c r="B2175" s="1276">
        <x:v>100950</x:v>
      </x:c>
      <x:c r="C2175" s="953" t="s">
        <x:v>6314</x:v>
      </x:c>
      <x:c r="D2175" s="953" t="s">
        <x:v>7751</x:v>
      </x:c>
      <x:c r="E2175" s="953" t="s">
        <x:v>433</x:v>
      </x:c>
      <x:c r="F2175" s="954" t="s">
        <x:v>12295</x:v>
      </x:c>
      <x:c r="G2175" s="187" t="s">
        <x:v>48</x:v>
      </x:c>
      <x:c r="H2175" s="187" t="s">
        <x:v>9387</x:v>
      </x:c>
      <x:c r="I2175" s="1493" t="s">
        <x:v>7747</x:v>
      </x:c>
      <x:c r="J2175" s="184">
        <x:v>220</x:v>
      </x:c>
      <x:c r="K2175" s="229" t="s">
        <x:v>434</x:v>
      </x:c>
    </x:row>
    <x:row r="2176" spans="1:11">
      <x:c r="A2176" s="1464">
        <x:v>0.89861111111111114</x:v>
      </x:c>
      <x:c r="B2176" s="1274">
        <x:v>100951</x:v>
      </x:c>
      <x:c r="C2176" s="949" t="s">
        <x:v>5507</x:v>
      </x:c>
      <x:c r="D2176" s="949" t="s">
        <x:v>7752</x:v>
      </x:c>
      <x:c r="E2176" s="949" t="s">
        <x:v>4903</x:v>
      </x:c>
      <x:c r="F2176" s="950" t="s">
        <x:v>12351</x:v>
      </x:c>
      <x:c r="G2176" s="187" t="s">
        <x:v>104</x:v>
      </x:c>
      <x:c r="H2176" s="187" t="s">
        <x:v>9698</x:v>
      </x:c>
      <x:c r="I2176" s="1493" t="s">
        <x:v>7747</x:v>
      </x:c>
      <x:c r="J2176" s="184">
        <x:v>160</x:v>
      </x:c>
      <x:c r="K2176" s="229" t="s">
        <x:v>434</x:v>
      </x:c>
    </x:row>
    <x:row r="2177" spans="1:11">
      <x:c r="A2177" s="1275" t="s">
        <x:v>10396</x:v>
      </x:c>
      <x:c r="B2177" s="1276">
        <x:v>100952</x:v>
      </x:c>
      <x:c r="C2177" s="953" t="s">
        <x:v>6314</x:v>
      </x:c>
      <x:c r="D2177" s="953" t="s">
        <x:v>7729</x:v>
      </x:c>
      <x:c r="E2177" s="953" t="s">
        <x:v>5987</x:v>
      </x:c>
      <x:c r="F2177" s="954" t="s">
        <x:v>2945</x:v>
      </x:c>
      <x:c r="G2177" s="1003" t="s">
        <x:v>7766</x:v>
      </x:c>
      <x:c r="H2177" s="1003" t="s">
        <x:v>7766</x:v>
      </x:c>
      <x:c r="I2177" s="1493" t="s">
        <x:v>7313</x:v>
      </x:c>
      <x:c r="J2177" s="184">
        <x:v>207</x:v>
      </x:c>
      <x:c r="K2177" s="229" t="s">
        <x:v>434</x:v>
      </x:c>
    </x:row>
    <x:row r="2178" spans="1:11">
      <x:c r="A2178" s="1464">
        <x:v>0.56180555555555556</x:v>
      </x:c>
      <x:c r="B2178" s="1274">
        <x:v>100953</x:v>
      </x:c>
      <x:c r="C2178" s="949" t="s">
        <x:v>5507</x:v>
      </x:c>
      <x:c r="D2178" s="949" t="s">
        <x:v>7751</x:v>
      </x:c>
      <x:c r="E2178" s="949" t="s">
        <x:v>5987</x:v>
      </x:c>
      <x:c r="F2178" s="950" t="s">
        <x:v>9936</x:v>
      </x:c>
      <x:c r="G2178" s="187" t="s">
        <x:v>4907</x:v>
      </x:c>
      <x:c r="H2178" s="187" t="s">
        <x:v>10793</x:v>
      </x:c>
      <x:c r="I2178" s="1493" t="s">
        <x:v>7747</x:v>
      </x:c>
      <x:c r="J2178" s="184">
        <x:v>135</x:v>
      </x:c>
      <x:c r="K2178" s="229" t="s">
        <x:v>434</x:v>
      </x:c>
    </x:row>
    <x:row r="2179" spans="1:11">
      <x:c r="A2179" s="1465">
        <x:v>0.59027777777777779</x:v>
      </x:c>
      <x:c r="B2179" s="1276">
        <x:v>100954</x:v>
      </x:c>
      <x:c r="C2179" s="953" t="s">
        <x:v>6314</x:v>
      </x:c>
      <x:c r="D2179" s="953" t="s">
        <x:v>7729</x:v>
      </x:c>
      <x:c r="E2179" s="953" t="s">
        <x:v>433</x:v>
      </x:c>
      <x:c r="F2179" s="954" t="s">
        <x:v>11316</x:v>
      </x:c>
      <x:c r="G2179" s="187" t="s">
        <x:v>271</x:v>
      </x:c>
      <x:c r="H2179" s="187" t="s">
        <x:v>10725</x:v>
      </x:c>
      <x:c r="I2179" s="1493" t="s">
        <x:v>7313</x:v>
      </x:c>
      <x:c r="J2179" s="184">
        <x:v>860</x:v>
      </x:c>
      <x:c r="K2179" s="229" t="s">
        <x:v>7724</x:v>
      </x:c>
    </x:row>
    <x:row r="2180" spans="1:11">
      <x:c r="A2180" s="1464">
        <x:v>0.71597222222222223</x:v>
      </x:c>
      <x:c r="B2180" s="1274">
        <x:v>100955</x:v>
      </x:c>
      <x:c r="C2180" s="949" t="s">
        <x:v>6314</x:v>
      </x:c>
      <x:c r="D2180" s="949" t="s">
        <x:v>7729</x:v>
      </x:c>
      <x:c r="E2180" s="949" t="s">
        <x:v>433</x:v>
      </x:c>
      <x:c r="F2180" s="950" t="s">
        <x:v>9354</x:v>
      </x:c>
      <x:c r="G2180" s="187" t="s">
        <x:v>99</x:v>
      </x:c>
      <x:c r="H2180" s="187" t="s">
        <x:v>10715</x:v>
      </x:c>
      <x:c r="I2180" s="1493" t="s">
        <x:v>7313</x:v>
      </x:c>
      <x:c r="J2180" s="184">
        <x:v>500</x:v>
      </x:c>
      <x:c r="K2180" s="229" t="s">
        <x:v>7724</x:v>
      </x:c>
    </x:row>
    <x:row r="2181" spans="1:11">
      <x:c r="A2181" s="1465">
        <x:v>0.80000000000000004</x:v>
      </x:c>
      <x:c r="B2181" s="1276">
        <x:v>100956</x:v>
      </x:c>
      <x:c r="C2181" s="953" t="s">
        <x:v>6314</x:v>
      </x:c>
      <x:c r="D2181" s="953" t="s">
        <x:v>7729</x:v>
      </x:c>
      <x:c r="E2181" s="953" t="s">
        <x:v>5987</x:v>
      </x:c>
      <x:c r="F2181" s="954" t="s">
        <x:v>12357</x:v>
      </x:c>
      <x:c r="G2181" s="187" t="s">
        <x:v>116</x:v>
      </x:c>
      <x:c r="H2181" s="187" t="s">
        <x:v>10726</x:v>
      </x:c>
      <x:c r="I2181" s="1493" t="s">
        <x:v>7747</x:v>
      </x:c>
      <x:c r="J2181" s="184">
        <x:v>198</x:v>
      </x:c>
      <x:c r="K2181" s="229" t="s">
        <x:v>434</x:v>
      </x:c>
    </x:row>
    <x:row r="2182" spans="1:11">
      <x:c r="A2182" s="1082" t="s">
        <x:v>70</x:v>
      </x:c>
      <x:c r="B2182" s="1274">
        <x:v>100957</x:v>
      </x:c>
      <x:c r="C2182" s="949" t="s">
        <x:v>6314</x:v>
      </x:c>
      <x:c r="D2182" s="949" t="s">
        <x:v>7751</x:v>
      </x:c>
      <x:c r="E2182" s="949" t="s">
        <x:v>5033</x:v>
      </x:c>
      <x:c r="F2182" s="950" t="s">
        <x:v>533</x:v>
      </x:c>
      <x:c r="G2182" s="1003" t="s">
        <x:v>7766</x:v>
      </x:c>
      <x:c r="H2182" s="1003" t="s">
        <x:v>7766</x:v>
      </x:c>
      <x:c r="I2182" s="1493" t="s">
        <x:v>7313</x:v>
      </x:c>
      <x:c r="J2182" s="184">
        <x:v>330</x:v>
      </x:c>
      <x:c r="K2182" s="229" t="s">
        <x:v>7724</x:v>
      </x:c>
    </x:row>
    <x:row r="2183" spans="1:12">
      <x:c r="A2183" s="1465">
        <x:v>0.83888888888888891</x:v>
      </x:c>
      <x:c r="B2183" s="1276">
        <x:v>100958</x:v>
      </x:c>
      <x:c r="C2183" s="953" t="s">
        <x:v>5507</x:v>
      </x:c>
      <x:c r="D2183" s="953" t="s">
        <x:v>7729</x:v>
      </x:c>
      <x:c r="E2183" s="953" t="s">
        <x:v>2935</x:v>
      </x:c>
      <x:c r="F2183" s="954" t="s">
        <x:v>11587</x:v>
      </x:c>
      <x:c r="G2183" s="187" t="s">
        <x:v>36</x:v>
      </x:c>
      <x:c r="H2183" s="187" t="s">
        <x:v>9454</x:v>
      </x:c>
      <x:c r="I2183" s="1493" t="s">
        <x:v>7747</x:v>
      </x:c>
      <x:c r="J2183" s="184">
        <x:v>10</x:v>
      </x:c>
      <x:c r="K2183" s="1003" t="s">
        <x:v>7766</x:v>
      </x:c>
      <x:c r="L2183" s="8" t="s">
        <x:v>7765</x:v>
      </x:c>
    </x:row>
    <x:row r="2184" spans="1:11">
      <x:c r="A2184" s="1464">
        <x:v>0.8520833333333333</x:v>
      </x:c>
      <x:c r="B2184" s="1274">
        <x:v>100959</x:v>
      </x:c>
      <x:c r="C2184" s="949" t="s">
        <x:v>6314</x:v>
      </x:c>
      <x:c r="D2184" s="949" t="s">
        <x:v>7752</x:v>
      </x:c>
      <x:c r="E2184" s="949" t="s">
        <x:v>4903</x:v>
      </x:c>
      <x:c r="F2184" s="950" t="s">
        <x:v>1545</x:v>
      </x:c>
      <x:c r="G2184" s="1003" t="s">
        <x:v>7766</x:v>
      </x:c>
      <x:c r="H2184" s="1003" t="s">
        <x:v>7766</x:v>
      </x:c>
      <x:c r="I2184" s="1493" t="s">
        <x:v>7747</x:v>
      </x:c>
      <x:c r="J2184" s="184">
        <x:v>240</x:v>
      </x:c>
      <x:c r="K2184" s="229" t="s">
        <x:v>434</x:v>
      </x:c>
    </x:row>
    <x:row r="2185" spans="1:11">
      <x:c r="A2185" s="1465">
        <x:v>0.8666666666666667</x:v>
      </x:c>
      <x:c r="B2185" s="1276">
        <x:v>100960</x:v>
      </x:c>
      <x:c r="C2185" s="953" t="s">
        <x:v>6314</x:v>
      </x:c>
      <x:c r="D2185" s="953" t="s">
        <x:v>7703</x:v>
      </x:c>
      <x:c r="E2185" s="953" t="s">
        <x:v>4903</x:v>
      </x:c>
      <x:c r="F2185" s="954" t="s">
        <x:v>9952</x:v>
      </x:c>
      <x:c r="G2185" s="1003" t="s">
        <x:v>7766</x:v>
      </x:c>
      <x:c r="H2185" s="1003" t="s">
        <x:v>7766</x:v>
      </x:c>
      <x:c r="I2185" s="1493" t="s">
        <x:v>7747</x:v>
      </x:c>
      <x:c r="J2185" s="184">
        <x:v>170</x:v>
      </x:c>
      <x:c r="K2185" s="229" t="s">
        <x:v>434</x:v>
      </x:c>
    </x:row>
    <x:row r="2186" spans="1:11">
      <x:c r="A2186" s="1464">
        <x:v>0.87847222222222221</x:v>
      </x:c>
      <x:c r="B2186" s="1274">
        <x:v>100961</x:v>
      </x:c>
      <x:c r="C2186" s="949" t="s">
        <x:v>6314</x:v>
      </x:c>
      <x:c r="D2186" s="949" t="s">
        <x:v>7752</x:v>
      </x:c>
      <x:c r="E2186" s="949" t="s">
        <x:v>5987</x:v>
      </x:c>
      <x:c r="F2186" s="950" t="s">
        <x:v>10479</x:v>
      </x:c>
      <x:c r="G2186" s="1003" t="s">
        <x:v>7766</x:v>
      </x:c>
      <x:c r="H2186" s="1003" t="s">
        <x:v>7766</x:v>
      </x:c>
      <x:c r="I2186" s="1493" t="s">
        <x:v>7313</x:v>
      </x:c>
      <x:c r="J2186" s="184">
        <x:v>430</x:v>
      </x:c>
      <x:c r="K2186" s="229" t="s">
        <x:v>7724</x:v>
      </x:c>
    </x:row>
    <x:row r="2187" spans="1:11">
      <x:c r="A2187" s="1465">
        <x:v>0.95486111111111116</x:v>
      </x:c>
      <x:c r="B2187" s="1276">
        <x:v>100962</x:v>
      </x:c>
      <x:c r="C2187" s="953" t="s">
        <x:v>6314</x:v>
      </x:c>
      <x:c r="D2187" s="953" t="s">
        <x:v>7751</x:v>
      </x:c>
      <x:c r="E2187" s="953" t="s">
        <x:v>2935</x:v>
      </x:c>
      <x:c r="F2187" s="954" t="s">
        <x:v>12372</x:v>
      </x:c>
      <x:c r="G2187" s="187" t="s">
        <x:v>110</x:v>
      </x:c>
      <x:c r="H2187" s="187" t="s">
        <x:v>9388</x:v>
      </x:c>
      <x:c r="I2187" s="1493" t="s">
        <x:v>7747</x:v>
      </x:c>
      <x:c r="J2187" s="184">
        <x:v>153</x:v>
      </x:c>
      <x:c r="K2187" s="229" t="s">
        <x:v>434</x:v>
      </x:c>
    </x:row>
    <x:row r="2188" spans="1:11">
      <x:c r="A2188" s="1082" t="s">
        <x:v>10656</x:v>
      </x:c>
      <x:c r="B2188" s="1274">
        <x:v>100963</x:v>
      </x:c>
      <x:c r="C2188" s="949" t="s">
        <x:v>6314</x:v>
      </x:c>
      <x:c r="D2188" s="949" t="s">
        <x:v>7751</x:v>
      </x:c>
      <x:c r="E2188" s="949" t="s">
        <x:v>5987</x:v>
      </x:c>
      <x:c r="F2188" s="950" t="s">
        <x:v>2512</x:v>
      </x:c>
      <x:c r="G2188" s="187" t="s">
        <x:v>7056</x:v>
      </x:c>
      <x:c r="H2188" s="187" t="s">
        <x:v>10719</x:v>
      </x:c>
      <x:c r="I2188" s="1493" t="s">
        <x:v>7313</x:v>
      </x:c>
      <x:c r="J2188" s="184">
        <x:v>130</x:v>
      </x:c>
      <x:c r="K2188" s="229" t="s">
        <x:v>7724</x:v>
      </x:c>
    </x:row>
    <x:row r="2189" spans="1:11">
      <x:c r="A2189" s="1465">
        <x:v>0.61111111111111116</x:v>
      </x:c>
      <x:c r="B2189" s="1276">
        <x:v>100964</x:v>
      </x:c>
      <x:c r="C2189" s="953" t="s">
        <x:v>6314</x:v>
      </x:c>
      <x:c r="D2189" s="953" t="s">
        <x:v>7729</x:v>
      </x:c>
      <x:c r="E2189" s="953" t="s">
        <x:v>4903</x:v>
      </x:c>
      <x:c r="F2189" s="954" t="s">
        <x:v>1641</x:v>
      </x:c>
      <x:c r="G2189" s="1003" t="s">
        <x:v>7766</x:v>
      </x:c>
      <x:c r="H2189" s="1003" t="s">
        <x:v>7766</x:v>
      </x:c>
      <x:c r="I2189" s="1493" t="s">
        <x:v>7747</x:v>
      </x:c>
      <x:c r="J2189" s="184">
        <x:v>200</x:v>
      </x:c>
      <x:c r="K2189" s="229" t="s">
        <x:v>434</x:v>
      </x:c>
    </x:row>
    <x:row r="2190" spans="1:11">
      <x:c r="A2190" s="1464">
        <x:v>0.64513888888888893</x:v>
      </x:c>
      <x:c r="B2190" s="1274">
        <x:v>100965</x:v>
      </x:c>
      <x:c r="C2190" s="949" t="s">
        <x:v>6314</x:v>
      </x:c>
      <x:c r="D2190" s="949" t="s">
        <x:v>7729</x:v>
      </x:c>
      <x:c r="E2190" s="949" t="s">
        <x:v>5987</x:v>
      </x:c>
      <x:c r="F2190" s="950" t="s">
        <x:v>948</x:v>
      </x:c>
      <x:c r="G2190" s="187" t="s">
        <x:v>3094</x:v>
      </x:c>
      <x:c r="H2190" s="187" t="s">
        <x:v>10711</x:v>
      </x:c>
      <x:c r="I2190" s="1493" t="s">
        <x:v>7747</x:v>
      </x:c>
      <x:c r="J2190" s="184">
        <x:v>180</x:v>
      </x:c>
      <x:c r="K2190" s="229" t="s">
        <x:v>434</x:v>
      </x:c>
    </x:row>
    <x:row r="2191" spans="1:11">
      <x:c r="A2191" s="1465">
        <x:v>0.66736111111111107</x:v>
      </x:c>
      <x:c r="B2191" s="1276">
        <x:v>100966</x:v>
      </x:c>
      <x:c r="C2191" s="953" t="s">
        <x:v>6314</x:v>
      </x:c>
      <x:c r="D2191" s="953" t="s">
        <x:v>7752</x:v>
      </x:c>
      <x:c r="E2191" s="953" t="s">
        <x:v>2935</x:v>
      </x:c>
      <x:c r="F2191" s="954" t="s">
        <x:v>9598</x:v>
      </x:c>
      <x:c r="G2191" s="1003" t="s">
        <x:v>7766</x:v>
      </x:c>
      <x:c r="H2191" s="1003" t="s">
        <x:v>7766</x:v>
      </x:c>
      <x:c r="I2191" s="1493" t="s">
        <x:v>7747</x:v>
      </x:c>
      <x:c r="J2191" s="184">
        <x:v>160</x:v>
      </x:c>
      <x:c r="K2191" s="229" t="s">
        <x:v>7724</x:v>
      </x:c>
    </x:row>
    <x:row r="2192" spans="1:11">
      <x:c r="A2192" s="1464">
        <x:v>0.68680555555555556</x:v>
      </x:c>
      <x:c r="B2192" s="1274">
        <x:v>100967</x:v>
      </x:c>
      <x:c r="C2192" s="949" t="s">
        <x:v>6314</x:v>
      </x:c>
      <x:c r="D2192" s="949" t="s">
        <x:v>7751</x:v>
      </x:c>
      <x:c r="E2192" s="949" t="s">
        <x:v>4903</x:v>
      </x:c>
      <x:c r="F2192" s="950" t="s">
        <x:v>9935</x:v>
      </x:c>
      <x:c r="G2192" s="187" t="s">
        <x:v>183</x:v>
      </x:c>
      <x:c r="H2192" s="187" t="s">
        <x:v>9390</x:v>
      </x:c>
      <x:c r="I2192" s="1493" t="s">
        <x:v>7747</x:v>
      </x:c>
      <x:c r="J2192" s="184">
        <x:v>140</x:v>
      </x:c>
      <x:c r="K2192" s="229" t="s">
        <x:v>434</x:v>
      </x:c>
    </x:row>
    <x:row r="2193" spans="1:11">
      <x:c r="A2193" s="1465">
        <x:v>0.74027777777777781</x:v>
      </x:c>
      <x:c r="B2193" s="1276">
        <x:v>100968</x:v>
      </x:c>
      <x:c r="C2193" s="953" t="s">
        <x:v>6314</x:v>
      </x:c>
      <x:c r="D2193" s="953" t="s">
        <x:v>7729</x:v>
      </x:c>
      <x:c r="E2193" s="953" t="s">
        <x:v>433</x:v>
      </x:c>
      <x:c r="F2193" s="954" t="s">
        <x:v>10477</x:v>
      </x:c>
      <x:c r="G2193" s="1003" t="s">
        <x:v>7766</x:v>
      </x:c>
      <x:c r="H2193" s="1003" t="s">
        <x:v>7766</x:v>
      </x:c>
      <x:c r="I2193" s="1493" t="s">
        <x:v>7313</x:v>
      </x:c>
      <x:c r="J2193" s="184">
        <x:v>160</x:v>
      </x:c>
      <x:c r="K2193" s="229" t="s">
        <x:v>7724</x:v>
      </x:c>
    </x:row>
    <x:row r="2194" spans="1:11">
      <x:c r="A2194" s="1464">
        <x:v>0.8256944444444444</x:v>
      </x:c>
      <x:c r="B2194" s="1274">
        <x:v>100969</x:v>
      </x:c>
      <x:c r="C2194" s="949" t="s">
        <x:v>6314</x:v>
      </x:c>
      <x:c r="D2194" s="949" t="s">
        <x:v>7729</x:v>
      </x:c>
      <x:c r="E2194" s="949" t="s">
        <x:v>433</x:v>
      </x:c>
      <x:c r="F2194" s="950" t="s">
        <x:v>9365</x:v>
      </x:c>
      <x:c r="G2194" s="187" t="s">
        <x:v>2914</x:v>
      </x:c>
      <x:c r="H2194" s="187" t="s">
        <x:v>10724</x:v>
      </x:c>
      <x:c r="I2194" s="1493" t="s">
        <x:v>7313</x:v>
      </x:c>
      <x:c r="J2194" s="184">
        <x:v>280</x:v>
      </x:c>
      <x:c r="K2194" s="229" t="s">
        <x:v>434</x:v>
      </x:c>
    </x:row>
    <x:row r="2195" spans="1:11">
      <x:c r="A2195" s="1465">
        <x:v>0.82847222222222228</x:v>
      </x:c>
      <x:c r="B2195" s="1276">
        <x:v>100970</x:v>
      </x:c>
      <x:c r="C2195" s="953" t="s">
        <x:v>6314</x:v>
      </x:c>
      <x:c r="D2195" s="953" t="s">
        <x:v>7752</x:v>
      </x:c>
      <x:c r="E2195" s="953" t="s">
        <x:v>2935</x:v>
      </x:c>
      <x:c r="F2195" s="954" t="s">
        <x:v>12432</x:v>
      </x:c>
      <x:c r="G2195" s="187" t="s">
        <x:v>226</x:v>
      </x:c>
      <x:c r="H2195" s="187" t="s">
        <x:v>10712</x:v>
      </x:c>
      <x:c r="I2195" s="1493" t="s">
        <x:v>7747</x:v>
      </x:c>
      <x:c r="J2195" s="184">
        <x:v>150</x:v>
      </x:c>
      <x:c r="K2195" s="229" t="s">
        <x:v>7724</x:v>
      </x:c>
    </x:row>
    <x:row r="2196" spans="1:11">
      <x:c r="A2196" s="1082" t="s">
        <x:v>10389</x:v>
      </x:c>
      <x:c r="B2196" s="1274">
        <x:v>100971</x:v>
      </x:c>
      <x:c r="C2196" s="949" t="s">
        <x:v>6314</x:v>
      </x:c>
      <x:c r="D2196" s="949" t="s">
        <x:v>7751</x:v>
      </x:c>
      <x:c r="E2196" s="949" t="s">
        <x:v>2935</x:v>
      </x:c>
      <x:c r="F2196" s="950" t="s">
        <x:v>11565</x:v>
      </x:c>
      <x:c r="G2196" s="1003" t="s">
        <x:v>7766</x:v>
      </x:c>
      <x:c r="H2196" s="1003" t="s">
        <x:v>7766</x:v>
      </x:c>
      <x:c r="I2196" s="1493" t="s">
        <x:v>7313</x:v>
      </x:c>
      <x:c r="J2196" s="184">
        <x:v>145</x:v>
      </x:c>
      <x:c r="K2196" s="229" t="s">
        <x:v>434</x:v>
      </x:c>
    </x:row>
    <x:row r="2197" spans="1:11">
      <x:c r="A2197" s="1465">
        <x:v>0.64861111111111114</x:v>
      </x:c>
      <x:c r="B2197" s="1276">
        <x:v>100972</x:v>
      </x:c>
      <x:c r="C2197" s="953" t="s">
        <x:v>6314</x:v>
      </x:c>
      <x:c r="D2197" s="953" t="s">
        <x:v>7729</x:v>
      </x:c>
      <x:c r="E2197" s="953" t="s">
        <x:v>2935</x:v>
      </x:c>
      <x:c r="F2197" s="954" t="s">
        <x:v>10538</x:v>
      </x:c>
      <x:c r="G2197" s="187" t="s">
        <x:v>3123</x:v>
      </x:c>
      <x:c r="H2197" s="187" t="s">
        <x:v>10824</x:v>
      </x:c>
      <x:c r="I2197" s="1493" t="s">
        <x:v>7747</x:v>
      </x:c>
      <x:c r="J2197" s="184">
        <x:v>135</x:v>
      </x:c>
      <x:c r="K2197" s="229" t="s">
        <x:v>434</x:v>
      </x:c>
    </x:row>
    <x:row r="2198" spans="1:12">
      <x:c r="A2198" s="1464">
        <x:v>0.78194444444444444</x:v>
      </x:c>
      <x:c r="B2198" s="1274">
        <x:v>100973</x:v>
      </x:c>
      <x:c r="C2198" s="949" t="s">
        <x:v>5507</x:v>
      </x:c>
      <x:c r="D2198" s="949" t="s">
        <x:v>7752</x:v>
      </x:c>
      <x:c r="E2198" s="949" t="s">
        <x:v>5987</x:v>
      </x:c>
      <x:c r="F2198" s="950" t="s">
        <x:v>11588</x:v>
      </x:c>
      <x:c r="G2198" s="187" t="s">
        <x:v>71</x:v>
      </x:c>
      <x:c r="H2198" s="187" t="s">
        <x:v>10785</x:v>
      </x:c>
      <x:c r="I2198" s="1493" t="s">
        <x:v>7313</x:v>
      </x:c>
      <x:c r="J2198" s="184">
        <x:v>0</x:v>
      </x:c>
      <x:c r="K2198" s="1003" t="s">
        <x:v>7766</x:v>
      </x:c>
      <x:c r="L2198" s="8" t="s">
        <x:v>7765</x:v>
      </x:c>
    </x:row>
    <x:row r="2199" spans="1:11">
      <x:c r="A2199" s="1465">
        <x:v>0.8041666666666667</x:v>
      </x:c>
      <x:c r="B2199" s="1276">
        <x:v>100974</x:v>
      </x:c>
      <x:c r="C2199" s="953" t="s">
        <x:v>6314</x:v>
      </x:c>
      <x:c r="D2199" s="953" t="s">
        <x:v>7729</x:v>
      </x:c>
      <x:c r="E2199" s="953" t="s">
        <x:v>4903</x:v>
      </x:c>
      <x:c r="F2199" s="954" t="s">
        <x:v>10534</x:v>
      </x:c>
      <x:c r="G2199" s="187" t="s">
        <x:v>174</x:v>
      </x:c>
      <x:c r="H2199" s="187" t="s">
        <x:v>9424</x:v>
      </x:c>
      <x:c r="I2199" s="1493" t="s">
        <x:v>7747</x:v>
      </x:c>
      <x:c r="J2199" s="184">
        <x:v>135</x:v>
      </x:c>
      <x:c r="K2199" s="229" t="s">
        <x:v>434</x:v>
      </x:c>
    </x:row>
    <x:row r="2200" spans="1:11">
      <x:c r="A2200" s="1489">
        <x:v>0.90069444444444446</x:v>
      </x:c>
      <x:c r="B2200" s="1448">
        <x:v>100975</x:v>
      </x:c>
      <x:c r="C2200" s="1449" t="s">
        <x:v>6314</x:v>
      </x:c>
      <x:c r="D2200" s="1449" t="s">
        <x:v>7751</x:v>
      </x:c>
      <x:c r="E2200" s="1449" t="s">
        <x:v>4903</x:v>
      </x:c>
      <x:c r="F2200" s="1450" t="s">
        <x:v>398</x:v>
      </x:c>
      <x:c r="G2200" s="1003" t="s">
        <x:v>7766</x:v>
      </x:c>
      <x:c r="H2200" s="1003" t="s">
        <x:v>7766</x:v>
      </x:c>
      <x:c r="I2200" s="1493" t="s">
        <x:v>7747</x:v>
      </x:c>
      <x:c r="J2200" s="184">
        <x:v>160</x:v>
      </x:c>
      <x:c r="K2200" s="229" t="s">
        <x:v>7724</x:v>
      </x:c>
    </x:row>
    <x:row r="2201" spans="1:11">
      <x:c r="A2201" s="1412" t="s">
        <x:v>10653</x:v>
      </x:c>
      <x:c r="B2201" s="1413">
        <x:v>100976</x:v>
      </x:c>
      <x:c r="C2201" s="951" t="s">
        <x:v>6314</x:v>
      </x:c>
      <x:c r="D2201" s="951" t="s">
        <x:v>7703</x:v>
      </x:c>
      <x:c r="E2201" s="951" t="s">
        <x:v>2935</x:v>
      </x:c>
      <x:c r="F2201" s="952" t="s">
        <x:v>11490</x:v>
      </x:c>
      <x:c r="G2201" s="1003" t="s">
        <x:v>7766</x:v>
      </x:c>
      <x:c r="H2201" s="1003" t="s">
        <x:v>7766</x:v>
      </x:c>
      <x:c r="I2201" s="1493" t="s">
        <x:v>7313</x:v>
      </x:c>
      <x:c r="J2201" s="184">
        <x:v>135</x:v>
      </x:c>
      <x:c r="K2201" s="229" t="s">
        <x:v>434</x:v>
      </x:c>
    </x:row>
    <x:row r="2202" spans="1:11">
      <x:c r="A2202" s="1464">
        <x:v>0.57777777777777772</x:v>
      </x:c>
      <x:c r="B2202" s="1274">
        <x:v>100977</x:v>
      </x:c>
      <x:c r="C2202" s="949" t="s">
        <x:v>5507</x:v>
      </x:c>
      <x:c r="D2202" s="949" t="s">
        <x:v>7752</x:v>
      </x:c>
      <x:c r="E2202" s="949" t="s">
        <x:v>2935</x:v>
      </x:c>
      <x:c r="F2202" s="950" t="s">
        <x:v>9901</x:v>
      </x:c>
      <x:c r="G2202" s="1003" t="s">
        <x:v>7766</x:v>
      </x:c>
      <x:c r="H2202" s="1003" t="s">
        <x:v>7766</x:v>
      </x:c>
      <x:c r="I2202" s="1493" t="s">
        <x:v>7313</x:v>
      </x:c>
      <x:c r="J2202" s="184">
        <x:v>272</x:v>
      </x:c>
      <x:c r="K2202" s="229" t="s">
        <x:v>434</x:v>
      </x:c>
    </x:row>
    <x:row r="2203" spans="1:12" s="9" customFormat="1">
      <x:c r="A2203" s="1464">
        <x:v>0.72291666666666665</x:v>
      </x:c>
      <x:c r="B2203" s="1274">
        <x:v>978</x:v>
      </x:c>
      <x:c r="C2203" s="949"/>
      <x:c r="D2203" s="949"/>
      <x:c r="E2203" s="949"/>
      <x:c r="F2203" s="950"/>
      <x:c r="G2203" s="1003" t="s">
        <x:v>7766</x:v>
      </x:c>
      <x:c r="H2203" s="1003" t="s">
        <x:v>7766</x:v>
      </x:c>
      <x:c r="I2203" s="1003" t="s">
        <x:v>7766</x:v>
      </x:c>
      <x:c r="J2203" s="1003" t="s">
        <x:v>7766</x:v>
      </x:c>
      <x:c r="K2203" s="1003" t="s">
        <x:v>7766</x:v>
      </x:c>
      <x:c r="L2203" s="9" t="s">
        <x:v>11770</x:v>
      </x:c>
    </x:row>
    <x:row r="2204" spans="1:12" s="9" customFormat="1">
      <x:c r="A2204" s="1464">
        <x:v>0.72361111111111109</x:v>
      </x:c>
      <x:c r="B2204" s="1274">
        <x:v>979</x:v>
      </x:c>
      <x:c r="C2204" s="949"/>
      <x:c r="D2204" s="949"/>
      <x:c r="E2204" s="949"/>
      <x:c r="F2204" s="950"/>
      <x:c r="G2204" s="1003" t="s">
        <x:v>7766</x:v>
      </x:c>
      <x:c r="H2204" s="1003" t="s">
        <x:v>7766</x:v>
      </x:c>
      <x:c r="I2204" s="1003" t="s">
        <x:v>7766</x:v>
      </x:c>
      <x:c r="J2204" s="1003" t="s">
        <x:v>7766</x:v>
      </x:c>
      <x:c r="K2204" s="1003" t="s">
        <x:v>7766</x:v>
      </x:c>
      <x:c r="L2204" s="8" t="s">
        <x:v>11770</x:v>
      </x:c>
    </x:row>
    <x:row r="2205" spans="1:12">
      <x:c r="A2205" s="1465">
        <x:v>0.72569444444444442</x:v>
      </x:c>
      <x:c r="B2205" s="1276">
        <x:v>980</x:v>
      </x:c>
      <x:c r="C2205" s="953" t="s">
        <x:v>6314</x:v>
      </x:c>
      <x:c r="D2205" s="953" t="s">
        <x:v>7751</x:v>
      </x:c>
      <x:c r="E2205" s="953" t="s">
        <x:v>5033</x:v>
      </x:c>
      <x:c r="F2205" s="954" t="s">
        <x:v>9945</x:v>
      </x:c>
      <x:c r="G2205" s="187" t="s">
        <x:v>2975</x:v>
      </x:c>
      <x:c r="H2205" s="187" t="s">
        <x:v>9413</x:v>
      </x:c>
      <x:c r="I2205" s="230" t="s">
        <x:v>5014</x:v>
      </x:c>
      <x:c r="J2205" s="184">
        <x:v>145</x:v>
      </x:c>
      <x:c r="K2205" s="229" t="s">
        <x:v>434</x:v>
      </x:c>
      <x:c r="L2205" s="1510" t="s">
        <x:v>10249</x:v>
      </x:c>
    </x:row>
    <x:row r="2206" spans="1:11">
      <x:c r="A2206" s="1464">
        <x:v>0.84166666666666667</x:v>
      </x:c>
      <x:c r="B2206" s="1274">
        <x:v>100981</x:v>
      </x:c>
      <x:c r="C2206" s="949" t="s">
        <x:v>6314</x:v>
      </x:c>
      <x:c r="D2206" s="949" t="s">
        <x:v>7729</x:v>
      </x:c>
      <x:c r="E2206" s="949" t="s">
        <x:v>2935</x:v>
      </x:c>
      <x:c r="F2206" s="950" t="s">
        <x:v>11313</x:v>
      </x:c>
      <x:c r="G2206" s="1003" t="s">
        <x:v>7766</x:v>
      </x:c>
      <x:c r="H2206" s="1003" t="s">
        <x:v>7766</x:v>
      </x:c>
      <x:c r="I2206" s="1493" t="s">
        <x:v>7313</x:v>
      </x:c>
      <x:c r="J2206" s="184">
        <x:v>140</x:v>
      </x:c>
      <x:c r="K2206" s="229" t="s">
        <x:v>7724</x:v>
      </x:c>
    </x:row>
    <x:row r="2207" spans="1:11">
      <x:c r="A2207" s="1465">
        <x:v>0.95694444444444449</x:v>
      </x:c>
      <x:c r="B2207" s="1276">
        <x:v>100982</x:v>
      </x:c>
      <x:c r="C2207" s="953" t="s">
        <x:v>6314</x:v>
      </x:c>
      <x:c r="D2207" s="953" t="s">
        <x:v>7752</x:v>
      </x:c>
      <x:c r="E2207" s="953" t="s">
        <x:v>2935</x:v>
      </x:c>
      <x:c r="F2207" s="954" t="s">
        <x:v>10463</x:v>
      </x:c>
      <x:c r="G2207" s="1003" t="s">
        <x:v>7766</x:v>
      </x:c>
      <x:c r="H2207" s="1003" t="s">
        <x:v>7766</x:v>
      </x:c>
      <x:c r="I2207" s="1493" t="s">
        <x:v>7313</x:v>
      </x:c>
      <x:c r="J2207" s="184">
        <x:v>297</x:v>
      </x:c>
      <x:c r="K2207" s="229" t="s">
        <x:v>434</x:v>
      </x:c>
    </x:row>
    <x:row r="2208" spans="1:11">
      <x:c r="A2208" s="1082" t="s">
        <x:v>10557</x:v>
      </x:c>
      <x:c r="B2208" s="1274">
        <x:v>100983</x:v>
      </x:c>
      <x:c r="C2208" s="949" t="s">
        <x:v>6314</x:v>
      </x:c>
      <x:c r="D2208" s="949" t="s">
        <x:v>7729</x:v>
      </x:c>
      <x:c r="E2208" s="949" t="s">
        <x:v>2935</x:v>
      </x:c>
      <x:c r="F2208" s="950" t="s">
        <x:v>9929</x:v>
      </x:c>
      <x:c r="G2208" s="187" t="s">
        <x:v>6992</x:v>
      </x:c>
      <x:c r="H2208" s="187" t="s">
        <x:v>9400</x:v>
      </x:c>
      <x:c r="I2208" s="1493" t="s">
        <x:v>7747</x:v>
      </x:c>
      <x:c r="J2208" s="184">
        <x:v>144</x:v>
      </x:c>
      <x:c r="K2208" s="229" t="s">
        <x:v>434</x:v>
      </x:c>
    </x:row>
    <x:row r="2209" spans="1:11">
      <x:c r="A2209" s="1465">
        <x:v>0.65138888888888891</x:v>
      </x:c>
      <x:c r="B2209" s="1276">
        <x:v>100984</x:v>
      </x:c>
      <x:c r="C2209" s="953" t="s">
        <x:v>6314</x:v>
      </x:c>
      <x:c r="D2209" s="953" t="s">
        <x:v>7729</x:v>
      </x:c>
      <x:c r="E2209" s="953" t="s">
        <x:v>4903</x:v>
      </x:c>
      <x:c r="F2209" s="954" t="s">
        <x:v>11505</x:v>
      </x:c>
      <x:c r="G2209" s="187" t="s">
        <x:v>57</x:v>
      </x:c>
      <x:c r="H2209" s="187" t="s">
        <x:v>9385</x:v>
      </x:c>
      <x:c r="I2209" s="1493" t="s">
        <x:v>7313</x:v>
      </x:c>
      <x:c r="J2209" s="184">
        <x:v>90</x:v>
      </x:c>
      <x:c r="K2209" s="229" t="s">
        <x:v>7724</x:v>
      </x:c>
    </x:row>
    <x:row r="2210" spans="1:11">
      <x:c r="A2210" s="1464">
        <x:v>0.70486111111111116</x:v>
      </x:c>
      <x:c r="B2210" s="1274">
        <x:v>100985</x:v>
      </x:c>
      <x:c r="C2210" s="949" t="s">
        <x:v>6314</x:v>
      </x:c>
      <x:c r="D2210" s="949" t="s">
        <x:v>7729</x:v>
      </x:c>
      <x:c r="E2210" s="949" t="s">
        <x:v>4903</x:v>
      </x:c>
      <x:c r="F2210" s="950" t="s">
        <x:v>1573</x:v>
      </x:c>
      <x:c r="G2210" s="187" t="s">
        <x:v>11775</x:v>
      </x:c>
      <x:c r="H2210" s="187" t="s">
        <x:v>9392</x:v>
      </x:c>
      <x:c r="I2210" s="1493" t="s">
        <x:v>7747</x:v>
      </x:c>
      <x:c r="J2210" s="184">
        <x:v>140</x:v>
      </x:c>
      <x:c r="K2210" s="229" t="s">
        <x:v>434</x:v>
      </x:c>
    </x:row>
    <x:row r="2211" spans="1:11">
      <x:c r="A2211" s="1465">
        <x:v>0.73819444444444449</x:v>
      </x:c>
      <x:c r="B2211" s="1276">
        <x:v>100986</x:v>
      </x:c>
      <x:c r="C2211" s="953" t="s">
        <x:v>6314</x:v>
      </x:c>
      <x:c r="D2211" s="953" t="s">
        <x:v>7752</x:v>
      </x:c>
      <x:c r="E2211" s="953" t="s">
        <x:v>2935</x:v>
      </x:c>
      <x:c r="F2211" s="954" t="s">
        <x:v>2511</x:v>
      </x:c>
      <x:c r="G2211" s="187" t="s">
        <x:v>2907</x:v>
      </x:c>
      <x:c r="H2211" s="1003" t="s">
        <x:v>7766</x:v>
      </x:c>
      <x:c r="I2211" s="1493" t="s">
        <x:v>7313</x:v>
      </x:c>
      <x:c r="J2211" s="184">
        <x:v>140</x:v>
      </x:c>
      <x:c r="K2211" s="229" t="s">
        <x:v>434</x:v>
      </x:c>
    </x:row>
    <x:row r="2212" spans="1:11">
      <x:c r="A2212" s="1464">
        <x:v>0.76666666666666672</x:v>
      </x:c>
      <x:c r="B2212" s="1274">
        <x:v>100987</x:v>
      </x:c>
      <x:c r="C2212" s="949" t="s">
        <x:v>5507</x:v>
      </x:c>
      <x:c r="D2212" s="949" t="s">
        <x:v>7729</x:v>
      </x:c>
      <x:c r="E2212" s="949" t="s">
        <x:v>4903</x:v>
      </x:c>
      <x:c r="F2212" s="950" t="s">
        <x:v>11568</x:v>
      </x:c>
      <x:c r="G2212" s="187" t="s">
        <x:v>7021</x:v>
      </x:c>
      <x:c r="H2212" s="187" t="s">
        <x:v>10721</x:v>
      </x:c>
      <x:c r="I2212" s="1493" t="s">
        <x:v>7747</x:v>
      </x:c>
      <x:c r="J2212" s="184">
        <x:v>735</x:v>
      </x:c>
      <x:c r="K2212" s="229" t="s">
        <x:v>434</x:v>
      </x:c>
    </x:row>
    <x:row r="2213" spans="1:11">
      <x:c r="A2213" s="1465">
        <x:v>0.76875000000000004</x:v>
      </x:c>
      <x:c r="B2213" s="1276">
        <x:v>100988</x:v>
      </x:c>
      <x:c r="C2213" s="953" t="s">
        <x:v>6314</x:v>
      </x:c>
      <x:c r="D2213" s="953" t="s">
        <x:v>7752</x:v>
      </x:c>
      <x:c r="E2213" s="953" t="s">
        <x:v>2935</x:v>
      </x:c>
      <x:c r="F2213" s="954" t="s">
        <x:v>12435</x:v>
      </x:c>
      <x:c r="G2213" s="1003" t="s">
        <x:v>7766</x:v>
      </x:c>
      <x:c r="H2213" s="1003" t="s">
        <x:v>7766</x:v>
      </x:c>
      <x:c r="I2213" s="230" t="s">
        <x:v>5014</x:v>
      </x:c>
      <x:c r="J2213" s="184">
        <x:v>160</x:v>
      </x:c>
      <x:c r="K2213" s="229" t="s">
        <x:v>7724</x:v>
      </x:c>
    </x:row>
    <x:row r="2214" spans="1:11">
      <x:c r="A2214" s="1464">
        <x:v>0.92708333333333337</x:v>
      </x:c>
      <x:c r="B2214" s="1274">
        <x:v>100989</x:v>
      </x:c>
      <x:c r="C2214" s="949" t="s">
        <x:v>6314</x:v>
      </x:c>
      <x:c r="D2214" s="949" t="s">
        <x:v>7729</x:v>
      </x:c>
      <x:c r="E2214" s="949" t="s">
        <x:v>4903</x:v>
      </x:c>
      <x:c r="F2214" s="950" t="s">
        <x:v>788</x:v>
      </x:c>
      <x:c r="G2214" s="187" t="s">
        <x:v>31</x:v>
      </x:c>
      <x:c r="H2214" s="1003" t="s">
        <x:v>7766</x:v>
      </x:c>
      <x:c r="I2214" s="1493" t="s">
        <x:v>7313</x:v>
      </x:c>
      <x:c r="J2214" s="184">
        <x:v>140</x:v>
      </x:c>
      <x:c r="K2214" s="229" t="s">
        <x:v>434</x:v>
      </x:c>
    </x:row>
    <x:row r="2215" spans="1:11">
      <x:c r="A2215" s="1275" t="s">
        <x:v>11888</x:v>
      </x:c>
      <x:c r="B2215" s="1276">
        <x:v>100990</x:v>
      </x:c>
      <x:c r="C2215" s="953" t="s">
        <x:v>6314</x:v>
      </x:c>
      <x:c r="D2215" s="953" t="s">
        <x:v>7752</x:v>
      </x:c>
      <x:c r="E2215" s="953" t="s">
        <x:v>2935</x:v>
      </x:c>
      <x:c r="F2215" s="954" t="s">
        <x:v>721</x:v>
      </x:c>
      <x:c r="G2215" s="1003" t="s">
        <x:v>7766</x:v>
      </x:c>
      <x:c r="H2215" s="1003" t="s">
        <x:v>7766</x:v>
      </x:c>
      <x:c r="I2215" s="230" t="s">
        <x:v>5014</x:v>
      </x:c>
      <x:c r="J2215" s="184">
        <x:v>170</x:v>
      </x:c>
      <x:c r="K2215" s="229" t="s">
        <x:v>434</x:v>
      </x:c>
    </x:row>
    <x:row r="2216" spans="1:11">
      <x:c r="A2216" s="1464">
        <x:v>0.68611111111111112</x:v>
      </x:c>
      <x:c r="B2216" s="1274">
        <x:v>100991</x:v>
      </x:c>
      <x:c r="C2216" s="949" t="s">
        <x:v>6314</x:v>
      </x:c>
      <x:c r="D2216" s="949" t="s">
        <x:v>7729</x:v>
      </x:c>
      <x:c r="E2216" s="949" t="s">
        <x:v>433</x:v>
      </x:c>
      <x:c r="F2216" s="950" t="s">
        <x:v>1385</x:v>
      </x:c>
      <x:c r="G2216" s="1003" t="s">
        <x:v>7766</x:v>
      </x:c>
      <x:c r="H2216" s="1003" t="s">
        <x:v>7766</x:v>
      </x:c>
      <x:c r="I2216" s="1493" t="s">
        <x:v>7747</x:v>
      </x:c>
      <x:c r="J2216" s="184">
        <x:v>350</x:v>
      </x:c>
      <x:c r="K2216" s="229" t="s">
        <x:v>7724</x:v>
      </x:c>
    </x:row>
    <x:row r="2217" spans="1:11">
      <x:c r="A2217" s="1465">
        <x:v>0.71666666666666667</x:v>
      </x:c>
      <x:c r="B2217" s="1276">
        <x:v>100992</x:v>
      </x:c>
      <x:c r="C2217" s="953" t="s">
        <x:v>6314</x:v>
      </x:c>
      <x:c r="D2217" s="953" t="s">
        <x:v>7751</x:v>
      </x:c>
      <x:c r="E2217" s="953" t="s">
        <x:v>5987</x:v>
      </x:c>
      <x:c r="F2217" s="954" t="s">
        <x:v>11566</x:v>
      </x:c>
      <x:c r="G2217" s="1003" t="s">
        <x:v>7766</x:v>
      </x:c>
      <x:c r="H2217" s="1003" t="s">
        <x:v>7766</x:v>
      </x:c>
      <x:c r="I2217" s="1493" t="s">
        <x:v>7747</x:v>
      </x:c>
      <x:c r="J2217" s="184">
        <x:v>940</x:v>
      </x:c>
      <x:c r="K2217" s="229" t="s">
        <x:v>7724</x:v>
      </x:c>
    </x:row>
    <x:row r="2218" spans="1:11">
      <x:c r="A2218" s="1464">
        <x:v>0.78472222222222221</x:v>
      </x:c>
      <x:c r="B2218" s="1274">
        <x:v>100993</x:v>
      </x:c>
      <x:c r="C2218" s="949" t="s">
        <x:v>6314</x:v>
      </x:c>
      <x:c r="D2218" s="949" t="s">
        <x:v>7752</x:v>
      </x:c>
      <x:c r="E2218" s="949" t="s">
        <x:v>2935</x:v>
      </x:c>
      <x:c r="F2218" s="950" t="s">
        <x:v>1122</x:v>
      </x:c>
      <x:c r="G2218" s="187" t="s">
        <x:v>9399</x:v>
      </x:c>
      <x:c r="H2218" s="187" t="s">
        <x:v>9475</x:v>
      </x:c>
      <x:c r="I2218" s="1493" t="s">
        <x:v>7747</x:v>
      </x:c>
      <x:c r="J2218" s="1003" t="s">
        <x:v>7766</x:v>
      </x:c>
      <x:c r="K2218" s="229" t="s">
        <x:v>434</x:v>
      </x:c>
    </x:row>
    <x:row r="2219" spans="1:11">
      <x:c r="A2219" s="1465">
        <x:v>0.83750000000000002</x:v>
      </x:c>
      <x:c r="B2219" s="1276">
        <x:v>100994</x:v>
      </x:c>
      <x:c r="C2219" s="953" t="s">
        <x:v>6314</x:v>
      </x:c>
      <x:c r="D2219" s="953" t="s">
        <x:v>7751</x:v>
      </x:c>
      <x:c r="E2219" s="953" t="s">
        <x:v>5987</x:v>
      </x:c>
      <x:c r="F2219" s="954" t="s">
        <x:v>12360</x:v>
      </x:c>
      <x:c r="G2219" s="1003" t="s">
        <x:v>7766</x:v>
      </x:c>
      <x:c r="H2219" s="1003" t="s">
        <x:v>7766</x:v>
      </x:c>
      <x:c r="I2219" s="1493" t="s">
        <x:v>7747</x:v>
      </x:c>
      <x:c r="J2219" s="184">
        <x:v>285</x:v>
      </x:c>
      <x:c r="K2219" s="229" t="s">
        <x:v>434</x:v>
      </x:c>
    </x:row>
    <x:row r="2220" spans="1:12" s="9" customFormat="1">
      <x:c r="A2220" s="1465">
        <x:v>0.91874999999999996</x:v>
      </x:c>
      <x:c r="B2220" s="1276">
        <x:v>995</x:v>
      </x:c>
      <x:c r="C2220" s="953"/>
      <x:c r="D2220" s="953"/>
      <x:c r="E2220" s="953"/>
      <x:c r="F2220" s="954"/>
      <x:c r="G2220" s="1003" t="s">
        <x:v>7766</x:v>
      </x:c>
      <x:c r="H2220" s="1003" t="s">
        <x:v>7766</x:v>
      </x:c>
      <x:c r="I2220" s="1003" t="s">
        <x:v>7766</x:v>
      </x:c>
      <x:c r="J2220" s="1003" t="s">
        <x:v>7766</x:v>
      </x:c>
      <x:c r="K2220" s="1003" t="s">
        <x:v>7766</x:v>
      </x:c>
      <x:c r="L2220" s="9" t="s">
        <x:v>61</x:v>
      </x:c>
    </x:row>
    <x:row r="2221" spans="1:11" s="9" customFormat="1">
      <x:c r="A2221" s="1465">
        <x:v>0.92638888888888893</x:v>
      </x:c>
      <x:c r="B2221" s="1276">
        <x:v>996</x:v>
      </x:c>
      <x:c r="C2221" s="953"/>
      <x:c r="D2221" s="953"/>
      <x:c r="E2221" s="953"/>
      <x:c r="F2221" s="954"/>
      <x:c r="G2221" s="1003" t="s">
        <x:v>7766</x:v>
      </x:c>
      <x:c r="H2221" s="1003" t="s">
        <x:v>7766</x:v>
      </x:c>
      <x:c r="I2221" s="1493" t="s">
        <x:v>7747</x:v>
      </x:c>
      <x:c r="J2221" s="1003" t="s">
        <x:v>7766</x:v>
      </x:c>
      <x:c r="K2221" s="1003" t="s">
        <x:v>7766</x:v>
      </x:c>
    </x:row>
    <x:row r="2222" spans="1:12" s="9" customFormat="1">
      <x:c r="A2222" s="1465">
        <x:v>0.92777777777777781</x:v>
      </x:c>
      <x:c r="B2222" s="1276">
        <x:v>997</x:v>
      </x:c>
      <x:c r="C2222" s="953"/>
      <x:c r="D2222" s="953"/>
      <x:c r="E2222" s="953"/>
      <x:c r="F2222" s="954"/>
      <x:c r="G2222" s="1003" t="s">
        <x:v>7766</x:v>
      </x:c>
      <x:c r="H2222" s="1003" t="s">
        <x:v>7766</x:v>
      </x:c>
      <x:c r="I2222" s="1003" t="s">
        <x:v>7766</x:v>
      </x:c>
      <x:c r="J2222" s="1003" t="s">
        <x:v>7766</x:v>
      </x:c>
      <x:c r="K2222" s="1003" t="s">
        <x:v>7766</x:v>
      </x:c>
      <x:c r="L2222" s="8" t="s">
        <x:v>44</x:v>
      </x:c>
    </x:row>
    <x:row r="2223" spans="1:11" s="9" customFormat="1">
      <x:c r="A2223" s="1465">
        <x:v>0.92847222222222225</x:v>
      </x:c>
      <x:c r="B2223" s="1276">
        <x:v>998</x:v>
      </x:c>
      <x:c r="C2223" s="953"/>
      <x:c r="D2223" s="953"/>
      <x:c r="E2223" s="953"/>
      <x:c r="F2223" s="954"/>
      <x:c r="G2223" s="1003" t="s">
        <x:v>7766</x:v>
      </x:c>
      <x:c r="H2223" s="1003" t="s">
        <x:v>7766</x:v>
      </x:c>
      <x:c r="I2223" s="1493" t="s">
        <x:v>7747</x:v>
      </x:c>
      <x:c r="J2223" s="184">
        <x:v>144</x:v>
      </x:c>
      <x:c r="K2223" s="229" t="s">
        <x:v>434</x:v>
      </x:c>
    </x:row>
    <x:row r="2224" spans="1:11">
      <x:c r="A2224" s="1082" t="s">
        <x:v>12113</x:v>
      </x:c>
      <x:c r="B2224" s="1274">
        <x:v>100999</x:v>
      </x:c>
      <x:c r="C2224" s="949" t="s">
        <x:v>6314</x:v>
      </x:c>
      <x:c r="D2224" s="949" t="s">
        <x:v>7751</x:v>
      </x:c>
      <x:c r="E2224" s="949" t="s">
        <x:v>4903</x:v>
      </x:c>
      <x:c r="F2224" s="950" t="s">
        <x:v>9936</x:v>
      </x:c>
      <x:c r="G2224" s="187" t="s">
        <x:v>90</x:v>
      </x:c>
      <x:c r="H2224" s="187" t="s">
        <x:v>10716</x:v>
      </x:c>
      <x:c r="I2224" s="1493" t="s">
        <x:v>7747</x:v>
      </x:c>
      <x:c r="J2224" s="184">
        <x:v>160</x:v>
      </x:c>
      <x:c r="K2224" s="229" t="s">
        <x:v>7724</x:v>
      </x:c>
    </x:row>
    <x:row r="2225" spans="1:11">
      <x:c r="A2225" s="1465">
        <x:v>0.5708333333333333</x:v>
      </x:c>
      <x:c r="B2225" s="1276">
        <x:v>101000</x:v>
      </x:c>
      <x:c r="C2225" s="953" t="s">
        <x:v>6314</x:v>
      </x:c>
      <x:c r="D2225" s="953" t="s">
        <x:v>7729</x:v>
      </x:c>
      <x:c r="E2225" s="953" t="s">
        <x:v>4903</x:v>
      </x:c>
      <x:c r="F2225" s="954" t="s">
        <x:v>10532</x:v>
      </x:c>
      <x:c r="G2225" s="187" t="s">
        <x:v>102</x:v>
      </x:c>
      <x:c r="H2225" s="187" t="s">
        <x:v>10717</x:v>
      </x:c>
      <x:c r="I2225" s="1493" t="s">
        <x:v>7747</x:v>
      </x:c>
      <x:c r="J2225" s="184">
        <x:v>140</x:v>
      </x:c>
      <x:c r="K2225" s="229" t="s">
        <x:v>434</x:v>
      </x:c>
    </x:row>
    <x:row r="2226" spans="1:11">
      <x:c r="A2226" s="1464">
        <x:v>0.62708333333333333</x:v>
      </x:c>
      <x:c r="B2226" s="1274">
        <x:v>101001</x:v>
      </x:c>
      <x:c r="C2226" s="949" t="s">
        <x:v>6314</x:v>
      </x:c>
      <x:c r="D2226" s="949" t="s">
        <x:v>7752</x:v>
      </x:c>
      <x:c r="E2226" s="949" t="s">
        <x:v>2935</x:v>
      </x:c>
      <x:c r="F2226" s="950" t="s">
        <x:v>438</x:v>
      </x:c>
      <x:c r="G2226" s="187" t="s">
        <x:v>63</x:v>
      </x:c>
      <x:c r="H2226" s="187" t="s">
        <x:v>9457</x:v>
      </x:c>
      <x:c r="I2226" s="1493" t="s">
        <x:v>7313</x:v>
      </x:c>
      <x:c r="J2226" s="184">
        <x:v>140</x:v>
      </x:c>
      <x:c r="K2226" s="229" t="s">
        <x:v>434</x:v>
      </x:c>
    </x:row>
    <x:row r="2227" spans="1:11">
      <x:c r="A2227" s="1465">
        <x:v>0.63611111111111107</x:v>
      </x:c>
      <x:c r="B2227" s="1276">
        <x:v>101002</x:v>
      </x:c>
      <x:c r="C2227" s="953" t="s">
        <x:v>5507</x:v>
      </x:c>
      <x:c r="D2227" s="953" t="s">
        <x:v>7752</x:v>
      </x:c>
      <x:c r="E2227" s="953" t="s">
        <x:v>2935</x:v>
      </x:c>
      <x:c r="F2227" s="954" t="s">
        <x:v>7794</x:v>
      </x:c>
      <x:c r="G2227" s="187" t="s">
        <x:v>2861</x:v>
      </x:c>
      <x:c r="H2227" s="187" t="s">
        <x:v>10850</x:v>
      </x:c>
      <x:c r="I2227" s="1493" t="s">
        <x:v>7313</x:v>
      </x:c>
      <x:c r="J2227" s="184">
        <x:v>130</x:v>
      </x:c>
      <x:c r="K2227" s="229" t="s">
        <x:v>434</x:v>
      </x:c>
    </x:row>
    <x:row r="2228" spans="1:11">
      <x:c r="A2228" s="1464">
        <x:v>0.71736111111111112</x:v>
      </x:c>
      <x:c r="B2228" s="1274">
        <x:v>101003</x:v>
      </x:c>
      <x:c r="C2228" s="949" t="s">
        <x:v>6314</x:v>
      </x:c>
      <x:c r="D2228" s="949" t="s">
        <x:v>7729</x:v>
      </x:c>
      <x:c r="E2228" s="949" t="s">
        <x:v>5033</x:v>
      </x:c>
      <x:c r="F2228" s="950" t="s">
        <x:v>1599</x:v>
      </x:c>
      <x:c r="G2228" s="187" t="s">
        <x:v>7420</x:v>
      </x:c>
      <x:c r="H2228" s="187" t="s">
        <x:v>10720</x:v>
      </x:c>
      <x:c r="I2228" s="1493" t="s">
        <x:v>7747</x:v>
      </x:c>
      <x:c r="J2228" s="184">
        <x:v>230</x:v>
      </x:c>
      <x:c r="K2228" s="229" t="s">
        <x:v>7724</x:v>
      </x:c>
    </x:row>
    <x:row r="2229" spans="1:11">
      <x:c r="A2229" s="1465">
        <x:v>0.77638888888888891</x:v>
      </x:c>
      <x:c r="B2229" s="1276">
        <x:v>101004</x:v>
      </x:c>
      <x:c r="C2229" s="953" t="s">
        <x:v>6314</x:v>
      </x:c>
      <x:c r="D2229" s="953" t="s">
        <x:v>7752</x:v>
      </x:c>
      <x:c r="E2229" s="953" t="s">
        <x:v>4903</x:v>
      </x:c>
      <x:c r="F2229" s="954" t="s">
        <x:v>1576</x:v>
      </x:c>
      <x:c r="G2229" s="187" t="s">
        <x:v>49</x:v>
      </x:c>
      <x:c r="H2229" s="187" t="s">
        <x:v>9391</x:v>
      </x:c>
      <x:c r="I2229" s="1493" t="s">
        <x:v>7747</x:v>
      </x:c>
      <x:c r="J2229" s="184">
        <x:v>560</x:v>
      </x:c>
      <x:c r="K2229" s="229" t="s">
        <x:v>434</x:v>
      </x:c>
    </x:row>
    <x:row r="2230" spans="1:11">
      <x:c r="A2230" s="1464">
        <x:v>0.77847222222222223</x:v>
      </x:c>
      <x:c r="B2230" s="1274">
        <x:v>101005</x:v>
      </x:c>
      <x:c r="C2230" s="949" t="s">
        <x:v>6314</x:v>
      </x:c>
      <x:c r="D2230" s="949" t="s">
        <x:v>7752</x:v>
      </x:c>
      <x:c r="E2230" s="949" t="s">
        <x:v>4903</x:v>
      </x:c>
      <x:c r="F2230" s="950" t="s">
        <x:v>1589</x:v>
      </x:c>
      <x:c r="G2230" s="187" t="s">
        <x:v>49</x:v>
      </x:c>
      <x:c r="H2230" s="187" t="s">
        <x:v>9391</x:v>
      </x:c>
      <x:c r="I2230" s="1493" t="s">
        <x:v>7747</x:v>
      </x:c>
      <x:c r="J2230" s="184">
        <x:v>315</x:v>
      </x:c>
      <x:c r="K2230" s="229" t="s">
        <x:v>434</x:v>
      </x:c>
    </x:row>
    <x:row r="2231" spans="1:11">
      <x:c r="A2231" s="1465">
        <x:v>0.88124999999999998</x:v>
      </x:c>
      <x:c r="B2231" s="1276">
        <x:v>101006</x:v>
      </x:c>
      <x:c r="C2231" s="953" t="s">
        <x:v>6314</x:v>
      </x:c>
      <x:c r="D2231" s="953" t="s">
        <x:v>7751</x:v>
      </x:c>
      <x:c r="E2231" s="953" t="s">
        <x:v>4903</x:v>
      </x:c>
      <x:c r="F2231" s="954" t="s">
        <x:v>10459</x:v>
      </x:c>
      <x:c r="G2231" s="187" t="s">
        <x:v>262</x:v>
      </x:c>
      <x:c r="H2231" s="187" t="s">
        <x:v>10836</x:v>
      </x:c>
      <x:c r="I2231" s="1493" t="s">
        <x:v>7313</x:v>
      </x:c>
      <x:c r="J2231" s="184">
        <x:v>160</x:v>
      </x:c>
      <x:c r="K2231" s="229" t="s">
        <x:v>434</x:v>
      </x:c>
    </x:row>
    <x:row r="2232" spans="1:11">
      <x:c r="A2232" s="1464">
        <x:v>0.89097222222222228</x:v>
      </x:c>
      <x:c r="B2232" s="1274">
        <x:v>101007</x:v>
      </x:c>
      <x:c r="C2232" s="949" t="s">
        <x:v>6314</x:v>
      </x:c>
      <x:c r="D2232" s="949" t="s">
        <x:v>7752</x:v>
      </x:c>
      <x:c r="E2232" s="949" t="s">
        <x:v>5987</x:v>
      </x:c>
      <x:c r="F2232" s="950" t="s">
        <x:v>9373</x:v>
      </x:c>
      <x:c r="G2232" s="1003" t="s">
        <x:v>7766</x:v>
      </x:c>
      <x:c r="H2232" s="1003" t="s">
        <x:v>7766</x:v>
      </x:c>
      <x:c r="I2232" s="1493" t="s">
        <x:v>7313</x:v>
      </x:c>
      <x:c r="J2232" s="184">
        <x:v>165</x:v>
      </x:c>
      <x:c r="K2232" s="229" t="s">
        <x:v>434</x:v>
      </x:c>
    </x:row>
    <x:row r="2233" spans="1:11">
      <x:c r="A2233" s="1275" t="s">
        <x:v>744</x:v>
      </x:c>
      <x:c r="B2233" s="1276">
        <x:v>101008</x:v>
      </x:c>
      <x:c r="C2233" s="953" t="s">
        <x:v>6314</x:v>
      </x:c>
      <x:c r="D2233" s="953" t="s">
        <x:v>7751</x:v>
      </x:c>
      <x:c r="E2233" s="953" t="s">
        <x:v>4903</x:v>
      </x:c>
      <x:c r="F2233" s="954" t="s">
        <x:v>9963</x:v>
      </x:c>
      <x:c r="G2233" s="187" t="s">
        <x:v>7697</x:v>
      </x:c>
      <x:c r="H2233" s="187" t="s">
        <x:v>10713</x:v>
      </x:c>
      <x:c r="I2233" s="1493" t="s">
        <x:v>7747</x:v>
      </x:c>
      <x:c r="J2233" s="184">
        <x:v>200</x:v>
      </x:c>
      <x:c r="K2233" s="229" t="s">
        <x:v>7724</x:v>
      </x:c>
    </x:row>
    <x:row r="2234" spans="1:11">
      <x:c r="A2234" s="1464">
        <x:v>0.65763888888888888</x:v>
      </x:c>
      <x:c r="B2234" s="1274">
        <x:v>101009</x:v>
      </x:c>
      <x:c r="C2234" s="949" t="s">
        <x:v>6314</x:v>
      </x:c>
      <x:c r="D2234" s="949" t="s">
        <x:v>7729</x:v>
      </x:c>
      <x:c r="E2234" s="949" t="s">
        <x:v>2935</x:v>
      </x:c>
      <x:c r="F2234" s="950" t="s">
        <x:v>11464</x:v>
      </x:c>
      <x:c r="G2234" s="1003" t="s">
        <x:v>7766</x:v>
      </x:c>
      <x:c r="H2234" s="1003" t="s">
        <x:v>7766</x:v>
      </x:c>
      <x:c r="I2234" s="1493" t="s">
        <x:v>7313</x:v>
      </x:c>
      <x:c r="J2234" s="184">
        <x:v>145</x:v>
      </x:c>
      <x:c r="K2234" s="229" t="s">
        <x:v>434</x:v>
      </x:c>
    </x:row>
    <x:row r="2235" spans="1:11">
      <x:c r="A2235" s="1465">
        <x:v>0.66666666666666663</x:v>
      </x:c>
      <x:c r="B2235" s="1276">
        <x:v>101010</x:v>
      </x:c>
      <x:c r="C2235" s="953" t="s">
        <x:v>6314</x:v>
      </x:c>
      <x:c r="D2235" s="953" t="s">
        <x:v>7752</x:v>
      </x:c>
      <x:c r="E2235" s="953" t="s">
        <x:v>5033</x:v>
      </x:c>
      <x:c r="F2235" s="954" t="s">
        <x:v>11452</x:v>
      </x:c>
      <x:c r="G2235" s="1003" t="s">
        <x:v>7766</x:v>
      </x:c>
      <x:c r="H2235" s="1003" t="s">
        <x:v>7766</x:v>
      </x:c>
      <x:c r="I2235" s="1493" t="s">
        <x:v>7313</x:v>
      </x:c>
      <x:c r="J2235" s="184">
        <x:v>430</x:v>
      </x:c>
      <x:c r="K2235" s="229" t="s">
        <x:v>434</x:v>
      </x:c>
    </x:row>
    <x:row r="2236" spans="1:11">
      <x:c r="A2236" s="1464">
        <x:v>0.69722222222222219</x:v>
      </x:c>
      <x:c r="B2236" s="1274">
        <x:v>101011</x:v>
      </x:c>
      <x:c r="C2236" s="949" t="s">
        <x:v>6314</x:v>
      </x:c>
      <x:c r="D2236" s="949" t="s">
        <x:v>7751</x:v>
      </x:c>
      <x:c r="E2236" s="949" t="s">
        <x:v>4903</x:v>
      </x:c>
      <x:c r="F2236" s="950" t="s">
        <x:v>11518</x:v>
      </x:c>
      <x:c r="G2236" s="187" t="s">
        <x:v>7241</x:v>
      </x:c>
      <x:c r="H2236" s="187" t="s">
        <x:v>9410</x:v>
      </x:c>
      <x:c r="I2236" s="1493" t="s">
        <x:v>7313</x:v>
      </x:c>
      <x:c r="J2236" s="184">
        <x:v>130</x:v>
      </x:c>
      <x:c r="K2236" s="229" t="s">
        <x:v>7724</x:v>
      </x:c>
    </x:row>
    <x:row r="2237" spans="1:11" s="9" customFormat="1">
      <x:c r="A2237" s="1464">
        <x:v>0.70138888888888884</x:v>
      </x:c>
      <x:c r="B2237" s="1274">
        <x:v>1012</x:v>
      </x:c>
      <x:c r="C2237" s="949"/>
      <x:c r="D2237" s="949"/>
      <x:c r="E2237" s="949"/>
      <x:c r="F2237" s="950"/>
      <x:c r="G2237" s="187" t="s">
        <x:v>103</x:v>
      </x:c>
      <x:c r="H2237" s="187" t="s">
        <x:v>9383</x:v>
      </x:c>
      <x:c r="I2237" s="230" t="s">
        <x:v>5014</x:v>
      </x:c>
      <x:c r="J2237" s="184">
        <x:v>300</x:v>
      </x:c>
      <x:c r="K2237" s="229" t="s">
        <x:v>434</x:v>
      </x:c>
    </x:row>
    <x:row r="2238" spans="1:11">
      <x:c r="A2238" s="1465">
        <x:v>0.77847222222222223</x:v>
      </x:c>
      <x:c r="B2238" s="1276">
        <x:v>101013</x:v>
      </x:c>
      <x:c r="C2238" s="953" t="s">
        <x:v>6314</x:v>
      </x:c>
      <x:c r="D2238" s="953" t="s">
        <x:v>7703</x:v>
      </x:c>
      <x:c r="E2238" s="953" t="s">
        <x:v>2935</x:v>
      </x:c>
      <x:c r="F2238" s="954" t="s">
        <x:v>10690</x:v>
      </x:c>
      <x:c r="G2238" s="1003" t="s">
        <x:v>7766</x:v>
      </x:c>
      <x:c r="H2238" s="1003" t="s">
        <x:v>7766</x:v>
      </x:c>
      <x:c r="I2238" s="1493" t="s">
        <x:v>7747</x:v>
      </x:c>
      <x:c r="J2238" s="184">
        <x:v>120</x:v>
      </x:c>
      <x:c r="K2238" s="229" t="s">
        <x:v>7724</x:v>
      </x:c>
    </x:row>
    <x:row r="2239" spans="1:11">
      <x:c r="A2239" s="1464">
        <x:v>0.78402777777777777</x:v>
      </x:c>
      <x:c r="B2239" s="1274">
        <x:v>101014</x:v>
      </x:c>
      <x:c r="C2239" s="949" t="s">
        <x:v>6314</x:v>
      </x:c>
      <x:c r="D2239" s="949" t="s">
        <x:v>7703</x:v>
      </x:c>
      <x:c r="E2239" s="949" t="s">
        <x:v>2935</x:v>
      </x:c>
      <x:c r="F2239" s="950" t="s">
        <x:v>12375</x:v>
      </x:c>
      <x:c r="G2239" s="1003" t="s">
        <x:v>7766</x:v>
      </x:c>
      <x:c r="H2239" s="1003" t="s">
        <x:v>7766</x:v>
      </x:c>
      <x:c r="I2239" s="1493" t="s">
        <x:v>7747</x:v>
      </x:c>
      <x:c r="J2239" s="184">
        <x:v>180</x:v>
      </x:c>
      <x:c r="K2239" s="229" t="s">
        <x:v>7724</x:v>
      </x:c>
    </x:row>
    <x:row r="2240" spans="1:11">
      <x:c r="A2240" s="1465">
        <x:v>0.81666666666666665</x:v>
      </x:c>
      <x:c r="B2240" s="1276">
        <x:v>101015</x:v>
      </x:c>
      <x:c r="C2240" s="953" t="s">
        <x:v>6314</x:v>
      </x:c>
      <x:c r="D2240" s="953" t="s">
        <x:v>7752</x:v>
      </x:c>
      <x:c r="E2240" s="953" t="s">
        <x:v>4903</x:v>
      </x:c>
      <x:c r="F2240" s="954" t="s">
        <x:v>12298</x:v>
      </x:c>
      <x:c r="G2240" s="187" t="s">
        <x:v>106</x:v>
      </x:c>
      <x:c r="H2240" s="187" t="s">
        <x:v>9405</x:v>
      </x:c>
      <x:c r="I2240" s="1493" t="s">
        <x:v>7747</x:v>
      </x:c>
      <x:c r="J2240" s="184">
        <x:v>216</x:v>
      </x:c>
      <x:c r="K2240" s="229" t="s">
        <x:v>434</x:v>
      </x:c>
    </x:row>
    <x:row r="2241" spans="1:11">
      <x:c r="A2241" s="1464">
        <x:v>0.85624999999999996</x:v>
      </x:c>
      <x:c r="B2241" s="1274">
        <x:v>101016</x:v>
      </x:c>
      <x:c r="C2241" s="949" t="s">
        <x:v>5507</x:v>
      </x:c>
      <x:c r="D2241" s="949" t="s">
        <x:v>7751</x:v>
      </x:c>
      <x:c r="E2241" s="949" t="s">
        <x:v>2935</x:v>
      </x:c>
      <x:c r="F2241" s="950" t="s">
        <x:v>11510</x:v>
      </x:c>
      <x:c r="G2241" s="187" t="s">
        <x:v>7021</x:v>
      </x:c>
      <x:c r="H2241" s="187" t="s">
        <x:v>10748</x:v>
      </x:c>
      <x:c r="I2241" s="1493" t="s">
        <x:v>7313</x:v>
      </x:c>
      <x:c r="J2241" s="184">
        <x:v>250</x:v>
      </x:c>
      <x:c r="K2241" s="229" t="s">
        <x:v>434</x:v>
      </x:c>
    </x:row>
    <x:row r="2242" spans="1:11">
      <x:c r="A2242" s="1465">
        <x:v>0.86736111111111114</x:v>
      </x:c>
      <x:c r="B2242" s="1276">
        <x:v>101017</x:v>
      </x:c>
      <x:c r="C2242" s="953" t="s">
        <x:v>6314</x:v>
      </x:c>
      <x:c r="D2242" s="953" t="s">
        <x:v>7751</x:v>
      </x:c>
      <x:c r="E2242" s="953" t="s">
        <x:v>2935</x:v>
      </x:c>
      <x:c r="F2242" s="954" t="s">
        <x:v>11524</x:v>
      </x:c>
      <x:c r="G2242" s="1003" t="s">
        <x:v>7766</x:v>
      </x:c>
      <x:c r="H2242" s="1003" t="s">
        <x:v>7766</x:v>
      </x:c>
      <x:c r="I2242" s="1493" t="s">
        <x:v>7313</x:v>
      </x:c>
      <x:c r="J2242" s="184">
        <x:v>145</x:v>
      </x:c>
      <x:c r="K2242" s="229" t="s">
        <x:v>434</x:v>
      </x:c>
    </x:row>
    <x:row r="2243" spans="1:11">
      <x:c r="A2243" s="1464">
        <x:v>0.86805555555555558</x:v>
      </x:c>
      <x:c r="B2243" s="1274">
        <x:v>101018</x:v>
      </x:c>
      <x:c r="C2243" s="949" t="s">
        <x:v>6314</x:v>
      </x:c>
      <x:c r="D2243" s="949" t="s">
        <x:v>7729</x:v>
      </x:c>
      <x:c r="E2243" s="949" t="s">
        <x:v>2935</x:v>
      </x:c>
      <x:c r="F2243" s="950" t="s">
        <x:v>12425</x:v>
      </x:c>
      <x:c r="G2243" s="1003" t="s">
        <x:v>7766</x:v>
      </x:c>
      <x:c r="H2243" s="1003" t="s">
        <x:v>7766</x:v>
      </x:c>
      <x:c r="I2243" s="1493" t="s">
        <x:v>7747</x:v>
      </x:c>
      <x:c r="J2243" s="184">
        <x:v>145</x:v>
      </x:c>
      <x:c r="K2243" s="229" t="s">
        <x:v>434</x:v>
      </x:c>
    </x:row>
    <x:row r="2244" spans="1:11">
      <x:c r="A2244" s="1465">
        <x:v>0.90833333333333333</x:v>
      </x:c>
      <x:c r="B2244" s="1276">
        <x:v>101019</x:v>
      </x:c>
      <x:c r="C2244" s="953" t="s">
        <x:v>6314</x:v>
      </x:c>
      <x:c r="D2244" s="953" t="s">
        <x:v>7752</x:v>
      </x:c>
      <x:c r="E2244" s="953" t="s">
        <x:v>433</x:v>
      </x:c>
      <x:c r="F2244" s="954" t="s">
        <x:v>12355</x:v>
      </x:c>
      <x:c r="G2244" s="1003" t="s">
        <x:v>7766</x:v>
      </x:c>
      <x:c r="H2244" s="1003" t="s">
        <x:v>7766</x:v>
      </x:c>
      <x:c r="I2244" s="1493" t="s">
        <x:v>7747</x:v>
      </x:c>
      <x:c r="J2244" s="184">
        <x:v>360</x:v>
      </x:c>
      <x:c r="K2244" s="229" t="s">
        <x:v>434</x:v>
      </x:c>
    </x:row>
    <x:row r="2245" spans="1:11">
      <x:c r="A2245" s="1464">
        <x:v>0.91041666666666665</x:v>
      </x:c>
      <x:c r="B2245" s="1274">
        <x:v>101020</x:v>
      </x:c>
      <x:c r="C2245" s="949" t="s">
        <x:v>6314</x:v>
      </x:c>
      <x:c r="D2245" s="949" t="s">
        <x:v>7752</x:v>
      </x:c>
      <x:c r="E2245" s="949" t="s">
        <x:v>433</x:v>
      </x:c>
      <x:c r="F2245" s="950" t="s">
        <x:v>10523</x:v>
      </x:c>
      <x:c r="G2245" s="1003" t="s">
        <x:v>7766</x:v>
      </x:c>
      <x:c r="H2245" s="1003" t="s">
        <x:v>7766</x:v>
      </x:c>
      <x:c r="I2245" s="1493" t="s">
        <x:v>7747</x:v>
      </x:c>
      <x:c r="J2245" s="184">
        <x:v>160</x:v>
      </x:c>
      <x:c r="K2245" s="229" t="s">
        <x:v>7724</x:v>
      </x:c>
    </x:row>
    <x:row r="2246" spans="1:11">
      <x:c r="A2246" s="1275" t="s">
        <x:v>10409</x:v>
      </x:c>
      <x:c r="B2246" s="1276">
        <x:v>101021</x:v>
      </x:c>
      <x:c r="C2246" s="953" t="s">
        <x:v>6314</x:v>
      </x:c>
      <x:c r="D2246" s="953" t="s">
        <x:v>7752</x:v>
      </x:c>
      <x:c r="E2246" s="953" t="s">
        <x:v>2935</x:v>
      </x:c>
      <x:c r="F2246" s="954" t="s">
        <x:v>1568</x:v>
      </x:c>
      <x:c r="G2246" s="187" t="s">
        <x:v>2636</x:v>
      </x:c>
      <x:c r="H2246" s="187" t="s">
        <x:v>9398</x:v>
      </x:c>
      <x:c r="I2246" s="1493" t="s">
        <x:v>7747</x:v>
      </x:c>
      <x:c r="J2246" s="184">
        <x:v>153</x:v>
      </x:c>
      <x:c r="K2246" s="229" t="s">
        <x:v>434</x:v>
      </x:c>
    </x:row>
    <x:row r="2247" spans="1:11">
      <x:c r="A2247" s="1464">
        <x:v>0.49652777777777779</x:v>
      </x:c>
      <x:c r="B2247" s="1274">
        <x:v>101022</x:v>
      </x:c>
      <x:c r="C2247" s="949" t="s">
        <x:v>6314</x:v>
      </x:c>
      <x:c r="D2247" s="949" t="s">
        <x:v>7752</x:v>
      </x:c>
      <x:c r="E2247" s="949" t="s">
        <x:v>4903</x:v>
      </x:c>
      <x:c r="F2247" s="950" t="s">
        <x:v>971</x:v>
      </x:c>
      <x:c r="G2247" s="187" t="s">
        <x:v>294</x:v>
      </x:c>
      <x:c r="H2247" s="187" t="s">
        <x:v>10848</x:v>
      </x:c>
      <x:c r="I2247" s="1493" t="s">
        <x:v>7747</x:v>
      </x:c>
      <x:c r="J2247" s="184">
        <x:v>260</x:v>
      </x:c>
      <x:c r="K2247" s="229" t="s">
        <x:v>434</x:v>
      </x:c>
    </x:row>
    <x:row r="2248" spans="1:11">
      <x:c r="A2248" s="1465">
        <x:v>0.52152777777777781</x:v>
      </x:c>
      <x:c r="B2248" s="1276">
        <x:v>101023</x:v>
      </x:c>
      <x:c r="C2248" s="953" t="s">
        <x:v>6314</x:v>
      </x:c>
      <x:c r="D2248" s="953" t="s">
        <x:v>7752</x:v>
      </x:c>
      <x:c r="E2248" s="953" t="s">
        <x:v>2935</x:v>
      </x:c>
      <x:c r="F2248" s="954" t="s">
        <x:v>10478</x:v>
      </x:c>
      <x:c r="G2248" s="187" t="s">
        <x:v>7086</x:v>
      </x:c>
      <x:c r="H2248" s="187" t="s">
        <x:v>9472</x:v>
      </x:c>
      <x:c r="I2248" s="1493" t="s">
        <x:v>7313</x:v>
      </x:c>
      <x:c r="J2248" s="184">
        <x:v>145</x:v>
      </x:c>
      <x:c r="K2248" s="229" t="s">
        <x:v>434</x:v>
      </x:c>
    </x:row>
    <x:row r="2249" spans="1:12">
      <x:c r="A2249" s="1464">
        <x:v>0.62083333333333335</x:v>
      </x:c>
      <x:c r="B2249" s="1274">
        <x:v>101024</x:v>
      </x:c>
      <x:c r="C2249" s="949" t="s">
        <x:v>6314</x:v>
      </x:c>
      <x:c r="D2249" s="949" t="s">
        <x:v>7752</x:v>
      </x:c>
      <x:c r="E2249" s="949" t="s">
        <x:v>2935</x:v>
      </x:c>
      <x:c r="F2249" s="950" t="s">
        <x:v>9976</x:v>
      </x:c>
      <x:c r="G2249" s="1003" t="s">
        <x:v>7766</x:v>
      </x:c>
      <x:c r="H2249" s="1003" t="s">
        <x:v>7766</x:v>
      </x:c>
      <x:c r="I2249" s="1493" t="s">
        <x:v>7747</x:v>
      </x:c>
      <x:c r="J2249" s="184">
        <x:v>40</x:v>
      </x:c>
      <x:c r="K2249" s="1003" t="s">
        <x:v>7766</x:v>
      </x:c>
      <x:c r="L2249" s="8" t="s">
        <x:v>7765</x:v>
      </x:c>
    </x:row>
    <x:row r="2250" spans="1:11">
      <x:c r="A2250" s="1465">
        <x:v>0.63541666666666663</x:v>
      </x:c>
      <x:c r="B2250" s="1276">
        <x:v>101025</x:v>
      </x:c>
      <x:c r="C2250" s="953" t="s">
        <x:v>6314</x:v>
      </x:c>
      <x:c r="D2250" s="953" t="s">
        <x:v>7752</x:v>
      </x:c>
      <x:c r="E2250" s="953" t="s">
        <x:v>5033</x:v>
      </x:c>
      <x:c r="F2250" s="954" t="s">
        <x:v>10448</x:v>
      </x:c>
      <x:c r="G2250" s="1003" t="s">
        <x:v>7766</x:v>
      </x:c>
      <x:c r="H2250" s="1003" t="s">
        <x:v>7766</x:v>
      </x:c>
      <x:c r="I2250" s="1493" t="s">
        <x:v>7313</x:v>
      </x:c>
      <x:c r="J2250" s="184">
        <x:v>170</x:v>
      </x:c>
      <x:c r="K2250" s="229" t="s">
        <x:v>434</x:v>
      </x:c>
    </x:row>
    <x:row r="2251" spans="1:11">
      <x:c r="A2251" s="1464">
        <x:v>0.71111111111111114</x:v>
      </x:c>
      <x:c r="B2251" s="1274">
        <x:v>101026</x:v>
      </x:c>
      <x:c r="C2251" s="949" t="s">
        <x:v>6314</x:v>
      </x:c>
      <x:c r="D2251" s="949" t="s">
        <x:v>7729</x:v>
      </x:c>
      <x:c r="E2251" s="949" t="s">
        <x:v>4903</x:v>
      </x:c>
      <x:c r="F2251" s="950" t="s">
        <x:v>8109</x:v>
      </x:c>
      <x:c r="G2251" s="1003" t="s">
        <x:v>7766</x:v>
      </x:c>
      <x:c r="H2251" s="1003" t="s">
        <x:v>7766</x:v>
      </x:c>
      <x:c r="I2251" s="1493" t="s">
        <x:v>7313</x:v>
      </x:c>
      <x:c r="J2251" s="184">
        <x:v>260</x:v>
      </x:c>
      <x:c r="K2251" s="229" t="s">
        <x:v>434</x:v>
      </x:c>
    </x:row>
    <x:row r="2252" spans="1:11">
      <x:c r="A2252" s="1465">
        <x:v>0.74305555555555558</x:v>
      </x:c>
      <x:c r="B2252" s="1276">
        <x:v>101027</x:v>
      </x:c>
      <x:c r="C2252" s="953" t="s">
        <x:v>6314</x:v>
      </x:c>
      <x:c r="D2252" s="953" t="s">
        <x:v>7752</x:v>
      </x:c>
      <x:c r="E2252" s="953" t="s">
        <x:v>5033</x:v>
      </x:c>
      <x:c r="F2252" s="954" t="s">
        <x:v>10078</x:v>
      </x:c>
      <x:c r="G2252" s="1003" t="s">
        <x:v>7766</x:v>
      </x:c>
      <x:c r="H2252" s="1003" t="s">
        <x:v>7766</x:v>
      </x:c>
      <x:c r="I2252" s="1493" t="s">
        <x:v>7747</x:v>
      </x:c>
      <x:c r="J2252" s="184">
        <x:v>144</x:v>
      </x:c>
      <x:c r="K2252" s="229" t="s">
        <x:v>434</x:v>
      </x:c>
    </x:row>
    <x:row r="2253" spans="1:11">
      <x:c r="A2253" s="1464">
        <x:v>0.78333333333333333</x:v>
      </x:c>
      <x:c r="B2253" s="1274">
        <x:v>101028</x:v>
      </x:c>
      <x:c r="C2253" s="949" t="s">
        <x:v>6314</x:v>
      </x:c>
      <x:c r="D2253" s="949" t="s">
        <x:v>7729</x:v>
      </x:c>
      <x:c r="E2253" s="949" t="s">
        <x:v>2935</x:v>
      </x:c>
      <x:c r="F2253" s="950" t="s">
        <x:v>10536</x:v>
      </x:c>
      <x:c r="G2253" s="1003" t="s">
        <x:v>7766</x:v>
      </x:c>
      <x:c r="H2253" s="1003" t="s">
        <x:v>7766</x:v>
      </x:c>
      <x:c r="I2253" s="1493" t="s">
        <x:v>7747</x:v>
      </x:c>
      <x:c r="J2253" s="184">
        <x:v>180</x:v>
      </x:c>
      <x:c r="K2253" s="229" t="s">
        <x:v>7724</x:v>
      </x:c>
    </x:row>
    <x:row r="2254" spans="1:11">
      <x:c r="A2254" s="1465">
        <x:v>0.83750000000000002</x:v>
      </x:c>
      <x:c r="B2254" s="1276">
        <x:v>101029</x:v>
      </x:c>
      <x:c r="C2254" s="953" t="s">
        <x:v>6314</x:v>
      </x:c>
      <x:c r="D2254" s="953" t="s">
        <x:v>7752</x:v>
      </x:c>
      <x:c r="E2254" s="953" t="s">
        <x:v>2935</x:v>
      </x:c>
      <x:c r="F2254" s="954" t="s">
        <x:v>11503</x:v>
      </x:c>
      <x:c r="G2254" s="1003" t="s">
        <x:v>7766</x:v>
      </x:c>
      <x:c r="H2254" s="1003" t="s">
        <x:v>7766</x:v>
      </x:c>
      <x:c r="I2254" s="1493" t="s">
        <x:v>7313</x:v>
      </x:c>
      <x:c r="J2254" s="184">
        <x:v>80</x:v>
      </x:c>
      <x:c r="K2254" s="229" t="s">
        <x:v>434</x:v>
      </x:c>
    </x:row>
    <x:row r="2255" spans="1:11">
      <x:c r="A2255" s="1464">
        <x:v>0.86111111111111116</x:v>
      </x:c>
      <x:c r="B2255" s="1274">
        <x:v>101030</x:v>
      </x:c>
      <x:c r="C2255" s="949" t="s">
        <x:v>6314</x:v>
      </x:c>
      <x:c r="D2255" s="949" t="s">
        <x:v>7729</x:v>
      </x:c>
      <x:c r="E2255" s="949" t="s">
        <x:v>4903</x:v>
      </x:c>
      <x:c r="F2255" s="950" t="s">
        <x:v>10705</x:v>
      </x:c>
      <x:c r="G2255" s="187" t="s">
        <x:v>2916</x:v>
      </x:c>
      <x:c r="H2255" s="187" t="s">
        <x:v>10828</x:v>
      </x:c>
      <x:c r="I2255" s="230" t="s">
        <x:v>5014</x:v>
      </x:c>
      <x:c r="J2255" s="184">
        <x:v>170</x:v>
      </x:c>
      <x:c r="K2255" s="229" t="s">
        <x:v>434</x:v>
      </x:c>
    </x:row>
    <x:row r="2256" spans="1:11">
      <x:c r="A2256" s="1465">
        <x:v>0.88124999999999998</x:v>
      </x:c>
      <x:c r="B2256" s="1276">
        <x:v>101031</x:v>
      </x:c>
      <x:c r="C2256" s="953" t="s">
        <x:v>6314</x:v>
      </x:c>
      <x:c r="D2256" s="953" t="s">
        <x:v>7751</x:v>
      </x:c>
      <x:c r="E2256" s="953" t="s">
        <x:v>5033</x:v>
      </x:c>
      <x:c r="F2256" s="954" t="s">
        <x:v>7810</x:v>
      </x:c>
      <x:c r="G2256" s="187" t="s">
        <x:v>4941</x:v>
      </x:c>
      <x:c r="H2256" s="187" t="s">
        <x:v>9393</x:v>
      </x:c>
      <x:c r="I2256" s="1493" t="s">
        <x:v>7313</x:v>
      </x:c>
      <x:c r="J2256" s="184">
        <x:v>180</x:v>
      </x:c>
      <x:c r="K2256" s="229" t="s">
        <x:v>7724</x:v>
      </x:c>
    </x:row>
    <x:row r="2257" spans="1:11">
      <x:c r="A2257" s="1464">
        <x:v>0.89027777777777772</x:v>
      </x:c>
      <x:c r="B2257" s="1274">
        <x:v>101032</x:v>
      </x:c>
      <x:c r="C2257" s="949" t="s">
        <x:v>6314</x:v>
      </x:c>
      <x:c r="D2257" s="949" t="s">
        <x:v>7752</x:v>
      </x:c>
      <x:c r="E2257" s="949" t="s">
        <x:v>4903</x:v>
      </x:c>
      <x:c r="F2257" s="950" t="s">
        <x:v>1399</x:v>
      </x:c>
      <x:c r="G2257" s="187" t="s">
        <x:v>3123</x:v>
      </x:c>
      <x:c r="H2257" s="187" t="s">
        <x:v>9386</x:v>
      </x:c>
      <x:c r="I2257" s="1493" t="s">
        <x:v>7747</x:v>
      </x:c>
      <x:c r="J2257" s="184">
        <x:v>873</x:v>
      </x:c>
      <x:c r="K2257" s="229" t="s">
        <x:v>434</x:v>
      </x:c>
    </x:row>
    <x:row r="2258" spans="1:11">
      <x:c r="A2258" s="1491">
        <x:v>0.91249999999999998</x:v>
      </x:c>
      <x:c r="B2258" s="1451">
        <x:v>101033</x:v>
      </x:c>
      <x:c r="C2258" s="1452" t="s">
        <x:v>6314</x:v>
      </x:c>
      <x:c r="D2258" s="1452" t="s">
        <x:v>7729</x:v>
      </x:c>
      <x:c r="E2258" s="1452" t="s">
        <x:v>5033</x:v>
      </x:c>
      <x:c r="F2258" s="1453" t="s">
        <x:v>11507</x:v>
      </x:c>
      <x:c r="G2258" s="187" t="s">
        <x:v>7432</x:v>
      </x:c>
      <x:c r="H2258" s="187" t="s">
        <x:v>9404</x:v>
      </x:c>
      <x:c r="I2258" s="1493" t="s">
        <x:v>7313</x:v>
      </x:c>
      <x:c r="J2258" s="184">
        <x:v>330</x:v>
      </x:c>
      <x:c r="K2258" s="229" t="s">
        <x:v>7724</x:v>
      </x:c>
    </x:row>
    <x:row r="2259" spans="1:11">
      <x:c r="A2259" s="1277" t="s">
        <x:v>11849</x:v>
      </x:c>
      <x:c r="B2259" s="1315">
        <x:v>101034</x:v>
      </x:c>
      <x:c r="C2259" s="1278" t="s">
        <x:v>6314</x:v>
      </x:c>
      <x:c r="D2259" s="1278" t="s">
        <x:v>7752</x:v>
      </x:c>
      <x:c r="E2259" s="1278" t="s">
        <x:v>5987</x:v>
      </x:c>
      <x:c r="F2259" s="1316" t="s">
        <x:v>403</x:v>
      </x:c>
      <x:c r="G2259" s="1003" t="s">
        <x:v>7766</x:v>
      </x:c>
      <x:c r="H2259" s="1003" t="s">
        <x:v>7766</x:v>
      </x:c>
      <x:c r="I2259" s="1493" t="s">
        <x:v>7747</x:v>
      </x:c>
      <x:c r="J2259" s="184">
        <x:v>110</x:v>
      </x:c>
      <x:c r="K2259" s="229" t="s">
        <x:v>7724</x:v>
      </x:c>
    </x:row>
    <x:row r="2260" spans="1:11">
      <x:c r="A2260" s="1465">
        <x:v>0.51111111111111107</x:v>
      </x:c>
      <x:c r="B2260" s="1276">
        <x:v>101035</x:v>
      </x:c>
      <x:c r="C2260" s="953" t="s">
        <x:v>6314</x:v>
      </x:c>
      <x:c r="D2260" s="953" t="s">
        <x:v>7752</x:v>
      </x:c>
      <x:c r="E2260" s="953" t="s">
        <x:v>4903</x:v>
      </x:c>
      <x:c r="F2260" s="954" t="s">
        <x:v>9941</x:v>
      </x:c>
      <x:c r="G2260" s="187" t="s">
        <x:v>103</x:v>
      </x:c>
      <x:c r="H2260" s="187" t="s">
        <x:v>9383</x:v>
      </x:c>
      <x:c r="I2260" s="1493" t="s">
        <x:v>7747</x:v>
      </x:c>
      <x:c r="J2260" s="184">
        <x:v>108</x:v>
      </x:c>
      <x:c r="K2260" s="229" t="s">
        <x:v>434</x:v>
      </x:c>
    </x:row>
    <x:row r="2261" spans="1:11">
      <x:c r="A2261" s="1464">
        <x:v>0.59513888888888888</x:v>
      </x:c>
      <x:c r="B2261" s="1274">
        <x:v>101036</x:v>
      </x:c>
      <x:c r="C2261" s="949" t="s">
        <x:v>6314</x:v>
      </x:c>
      <x:c r="D2261" s="949" t="s">
        <x:v>7729</x:v>
      </x:c>
      <x:c r="E2261" s="949" t="s">
        <x:v>5987</x:v>
      </x:c>
      <x:c r="F2261" s="950" t="s">
        <x:v>11456</x:v>
      </x:c>
      <x:c r="G2261" s="1003" t="s">
        <x:v>7766</x:v>
      </x:c>
      <x:c r="H2261" s="1003" t="s">
        <x:v>7766</x:v>
      </x:c>
      <x:c r="I2261" s="1493" t="s">
        <x:v>7313</x:v>
      </x:c>
      <x:c r="J2261" s="184">
        <x:v>220</x:v>
      </x:c>
      <x:c r="K2261" s="229" t="s">
        <x:v>7724</x:v>
      </x:c>
    </x:row>
    <x:row r="2262" spans="1:11">
      <x:c r="A2262" s="1465">
        <x:v>0.66388888888888886</x:v>
      </x:c>
      <x:c r="B2262" s="1276">
        <x:v>101037</x:v>
      </x:c>
      <x:c r="C2262" s="953" t="s">
        <x:v>6314</x:v>
      </x:c>
      <x:c r="D2262" s="953" t="s">
        <x:v>7752</x:v>
      </x:c>
      <x:c r="E2262" s="953" t="s">
        <x:v>4903</x:v>
      </x:c>
      <x:c r="F2262" s="954" t="s">
        <x:v>1558</x:v>
      </x:c>
      <x:c r="G2262" s="187" t="s">
        <x:v>223</x:v>
      </x:c>
      <x:c r="H2262" s="187" t="s">
        <x:v>9389</x:v>
      </x:c>
      <x:c r="I2262" s="1493" t="s">
        <x:v>7747</x:v>
      </x:c>
      <x:c r="J2262" s="184">
        <x:v>160</x:v>
      </x:c>
      <x:c r="K2262" s="229" t="s">
        <x:v>7724</x:v>
      </x:c>
    </x:row>
    <x:row r="2263" spans="1:11">
      <x:c r="A2263" s="1464">
        <x:v>0.66527777777777775</x:v>
      </x:c>
      <x:c r="B2263" s="1274">
        <x:v>101038</x:v>
      </x:c>
      <x:c r="C2263" s="949" t="s">
        <x:v>6314</x:v>
      </x:c>
      <x:c r="D2263" s="949" t="s">
        <x:v>7729</x:v>
      </x:c>
      <x:c r="E2263" s="949" t="s">
        <x:v>4903</x:v>
      </x:c>
      <x:c r="F2263" s="950" t="s">
        <x:v>410</x:v>
      </x:c>
      <x:c r="G2263" s="1003" t="s">
        <x:v>7766</x:v>
      </x:c>
      <x:c r="H2263" s="1003" t="s">
        <x:v>7766</x:v>
      </x:c>
      <x:c r="I2263" s="1493" t="s">
        <x:v>7313</x:v>
      </x:c>
      <x:c r="J2263" s="184">
        <x:v>135</x:v>
      </x:c>
      <x:c r="K2263" s="229" t="s">
        <x:v>434</x:v>
      </x:c>
    </x:row>
    <x:row r="2264" spans="1:11">
      <x:c r="A2264" s="1465">
        <x:v>0.72499999999999998</x:v>
      </x:c>
      <x:c r="B2264" s="1276">
        <x:v>101039</x:v>
      </x:c>
      <x:c r="C2264" s="953" t="s">
        <x:v>6314</x:v>
      </x:c>
      <x:c r="D2264" s="953" t="s">
        <x:v>7751</x:v>
      </x:c>
      <x:c r="E2264" s="953" t="s">
        <x:v>5033</x:v>
      </x:c>
      <x:c r="F2264" s="954" t="s">
        <x:v>9966</x:v>
      </x:c>
      <x:c r="G2264" s="1003" t="s">
        <x:v>7766</x:v>
      </x:c>
      <x:c r="H2264" s="1003" t="s">
        <x:v>7766</x:v>
      </x:c>
      <x:c r="I2264" s="1493" t="s">
        <x:v>7747</x:v>
      </x:c>
      <x:c r="J2264" s="184">
        <x:v>340</x:v>
      </x:c>
      <x:c r="K2264" s="229" t="s">
        <x:v>7724</x:v>
      </x:c>
    </x:row>
    <x:row r="2265" spans="1:11">
      <x:c r="A2265" s="1464">
        <x:v>0.83125000000000004</x:v>
      </x:c>
      <x:c r="B2265" s="1274">
        <x:v>101040</x:v>
      </x:c>
      <x:c r="C2265" s="949" t="s">
        <x:v>6314</x:v>
      </x:c>
      <x:c r="D2265" s="949" t="s">
        <x:v>7729</x:v>
      </x:c>
      <x:c r="E2265" s="949" t="s">
        <x:v>5987</x:v>
      </x:c>
      <x:c r="F2265" s="950" t="s">
        <x:v>11459</x:v>
      </x:c>
      <x:c r="G2265" s="1003" t="s">
        <x:v>7766</x:v>
      </x:c>
      <x:c r="H2265" s="1003" t="s">
        <x:v>7766</x:v>
      </x:c>
      <x:c r="I2265" s="1493" t="s">
        <x:v>7313</x:v>
      </x:c>
      <x:c r="J2265" s="184">
        <x:v>870</x:v>
      </x:c>
      <x:c r="K2265" s="229" t="s">
        <x:v>434</x:v>
      </x:c>
    </x:row>
    <x:row r="2266" spans="1:11">
      <x:c r="A2266" s="1465">
        <x:v>0.86388888888888893</x:v>
      </x:c>
      <x:c r="B2266" s="1276">
        <x:v>101041</x:v>
      </x:c>
      <x:c r="C2266" s="953" t="s">
        <x:v>6314</x:v>
      </x:c>
      <x:c r="D2266" s="953" t="s">
        <x:v>7752</x:v>
      </x:c>
      <x:c r="E2266" s="953" t="s">
        <x:v>5033</x:v>
      </x:c>
      <x:c r="F2266" s="954" t="s">
        <x:v>4828</x:v>
      </x:c>
      <x:c r="G2266" s="1003" t="s">
        <x:v>7766</x:v>
      </x:c>
      <x:c r="H2266" s="1003" t="s">
        <x:v>7766</x:v>
      </x:c>
      <x:c r="I2266" s="1493" t="s">
        <x:v>7313</x:v>
      </x:c>
      <x:c r="J2266" s="184">
        <x:v>150</x:v>
      </x:c>
      <x:c r="K2266" s="229" t="s">
        <x:v>434</x:v>
      </x:c>
    </x:row>
    <x:row r="2267" spans="1:11">
      <x:c r="A2267" s="1464">
        <x:v>0.9291666666666667</x:v>
      </x:c>
      <x:c r="B2267" s="1274">
        <x:v>101042</x:v>
      </x:c>
      <x:c r="C2267" s="949" t="s">
        <x:v>6314</x:v>
      </x:c>
      <x:c r="D2267" s="949" t="s">
        <x:v>7752</x:v>
      </x:c>
      <x:c r="E2267" s="949" t="s">
        <x:v>4903</x:v>
      </x:c>
      <x:c r="F2267" s="950" t="s">
        <x:v>1051</x:v>
      </x:c>
      <x:c r="G2267" s="1003" t="s">
        <x:v>7766</x:v>
      </x:c>
      <x:c r="H2267" s="1003" t="s">
        <x:v>7766</x:v>
      </x:c>
      <x:c r="I2267" s="1493" t="s">
        <x:v>7313</x:v>
      </x:c>
      <x:c r="J2267" s="184">
        <x:v>205</x:v>
      </x:c>
      <x:c r="K2267" s="229" t="s">
        <x:v>434</x:v>
      </x:c>
    </x:row>
    <x:row r="2268" spans="1:11">
      <x:c r="A2268" s="1275" t="s">
        <x:v>11825</x:v>
      </x:c>
      <x:c r="B2268" s="1276">
        <x:v>101043</x:v>
      </x:c>
      <x:c r="C2268" s="953" t="s">
        <x:v>5507</x:v>
      </x:c>
      <x:c r="D2268" s="953" t="s">
        <x:v>7729</x:v>
      </x:c>
      <x:c r="E2268" s="953" t="s">
        <x:v>2935</x:v>
      </x:c>
      <x:c r="F2268" s="954" t="s">
        <x:v>4814</x:v>
      </x:c>
      <x:c r="G2268" s="187" t="s">
        <x:v>7380</x:v>
      </x:c>
      <x:c r="H2268" s="187" t="s">
        <x:v>10865</x:v>
      </x:c>
      <x:c r="I2268" s="1493" t="s">
        <x:v>7313</x:v>
      </x:c>
      <x:c r="J2268" s="184">
        <x:v>335</x:v>
      </x:c>
      <x:c r="K2268" s="229" t="s">
        <x:v>434</x:v>
      </x:c>
    </x:row>
    <x:row r="2269" spans="1:11">
      <x:c r="A2269" s="1464">
        <x:v>0.62222222222222223</x:v>
      </x:c>
      <x:c r="B2269" s="1274">
        <x:v>101044</x:v>
      </x:c>
      <x:c r="C2269" s="949" t="s">
        <x:v>6314</x:v>
      </x:c>
      <x:c r="D2269" s="949" t="s">
        <x:v>7751</x:v>
      </x:c>
      <x:c r="E2269" s="949" t="s">
        <x:v>433</x:v>
      </x:c>
      <x:c r="F2269" s="950" t="s">
        <x:v>12330</x:v>
      </x:c>
      <x:c r="G2269" s="1003" t="s">
        <x:v>7766</x:v>
      </x:c>
      <x:c r="H2269" s="1003" t="s">
        <x:v>7766</x:v>
      </x:c>
      <x:c r="I2269" s="230" t="s">
        <x:v>5014</x:v>
      </x:c>
      <x:c r="J2269" s="184">
        <x:v>320</x:v>
      </x:c>
      <x:c r="K2269" s="229" t="s">
        <x:v>7724</x:v>
      </x:c>
    </x:row>
    <x:row r="2270" spans="1:11" s="7" customFormat="1">
      <x:c r="A2270" s="1464">
        <x:v>0.62777777777777777</x:v>
      </x:c>
      <x:c r="B2270" s="1274">
        <x:v>10445</x:v>
      </x:c>
      <x:c r="C2270" s="949"/>
      <x:c r="D2270" s="949"/>
      <x:c r="E2270" s="949"/>
      <x:c r="F2270" s="950"/>
      <x:c r="G2270" s="187" t="s">
        <x:v>245</x:v>
      </x:c>
      <x:c r="H2270" s="187" t="s">
        <x:v>11255</x:v>
      </x:c>
      <x:c r="I2270" s="230" t="s">
        <x:v>5014</x:v>
      </x:c>
      <x:c r="J2270" s="184">
        <x:v>162</x:v>
      </x:c>
      <x:c r="K2270" s="229" t="s">
        <x:v>434</x:v>
      </x:c>
    </x:row>
    <x:row r="2271" spans="1:11">
      <x:c r="A2271" s="1465">
        <x:v>0.72013888888888888</x:v>
      </x:c>
      <x:c r="B2271" s="1276">
        <x:v>101046</x:v>
      </x:c>
      <x:c r="C2271" s="953" t="s">
        <x:v>6314</x:v>
      </x:c>
      <x:c r="D2271" s="953" t="s">
        <x:v>7729</x:v>
      </x:c>
      <x:c r="E2271" s="953" t="s">
        <x:v>4903</x:v>
      </x:c>
      <x:c r="F2271" s="954" t="s">
        <x:v>9902</x:v>
      </x:c>
      <x:c r="G2271" s="1003" t="s">
        <x:v>7766</x:v>
      </x:c>
      <x:c r="H2271" s="1003" t="s">
        <x:v>7766</x:v>
      </x:c>
      <x:c r="I2271" s="1493" t="s">
        <x:v>7313</x:v>
      </x:c>
      <x:c r="J2271" s="184">
        <x:v>670</x:v>
      </x:c>
      <x:c r="K2271" s="229" t="s">
        <x:v>7724</x:v>
      </x:c>
    </x:row>
    <x:row r="2272" spans="1:11">
      <x:c r="A2272" s="1464">
        <x:v>0.73541666666666672</x:v>
      </x:c>
      <x:c r="B2272" s="1274">
        <x:v>101047</x:v>
      </x:c>
      <x:c r="C2272" s="949" t="s">
        <x:v>6314</x:v>
      </x:c>
      <x:c r="D2272" s="949" t="s">
        <x:v>7752</x:v>
      </x:c>
      <x:c r="E2272" s="949" t="s">
        <x:v>5987</x:v>
      </x:c>
      <x:c r="F2272" s="950" t="s">
        <x:v>11481</x:v>
      </x:c>
      <x:c r="G2272" s="1003" t="s">
        <x:v>7766</x:v>
      </x:c>
      <x:c r="H2272" s="1003" t="s">
        <x:v>7766</x:v>
      </x:c>
      <x:c r="I2272" s="1493" t="s">
        <x:v>7313</x:v>
      </x:c>
      <x:c r="J2272" s="184">
        <x:v>180</x:v>
      </x:c>
      <x:c r="K2272" s="229" t="s">
        <x:v>434</x:v>
      </x:c>
    </x:row>
    <x:row r="2273" spans="1:11">
      <x:c r="A2273" s="1465">
        <x:v>0.85138888888888886</x:v>
      </x:c>
      <x:c r="B2273" s="1276">
        <x:v>101048</x:v>
      </x:c>
      <x:c r="C2273" s="953" t="s">
        <x:v>6314</x:v>
      </x:c>
      <x:c r="D2273" s="953" t="s">
        <x:v>7729</x:v>
      </x:c>
      <x:c r="E2273" s="953" t="s">
        <x:v>5987</x:v>
      </x:c>
      <x:c r="F2273" s="954" t="s">
        <x:v>7798</x:v>
      </x:c>
      <x:c r="G2273" s="1003" t="s">
        <x:v>7766</x:v>
      </x:c>
      <x:c r="H2273" s="1003" t="s">
        <x:v>7766</x:v>
      </x:c>
      <x:c r="I2273" s="1493" t="s">
        <x:v>7313</x:v>
      </x:c>
      <x:c r="J2273" s="184">
        <x:v>190</x:v>
      </x:c>
      <x:c r="K2273" s="229" t="s">
        <x:v>7724</x:v>
      </x:c>
    </x:row>
    <x:row r="2274" spans="1:11">
      <x:c r="A2274" s="1082" t="s">
        <x:v>11815</x:v>
      </x:c>
      <x:c r="B2274" s="1274">
        <x:v>101049</x:v>
      </x:c>
      <x:c r="C2274" s="949" t="s">
        <x:v>6314</x:v>
      </x:c>
      <x:c r="D2274" s="949" t="s">
        <x:v>7729</x:v>
      </x:c>
      <x:c r="E2274" s="949" t="s">
        <x:v>4903</x:v>
      </x:c>
      <x:c r="F2274" s="950" t="s">
        <x:v>9905</x:v>
      </x:c>
      <x:c r="G2274" s="1003" t="s">
        <x:v>7766</x:v>
      </x:c>
      <x:c r="H2274" s="1003" t="s">
        <x:v>7766</x:v>
      </x:c>
      <x:c r="I2274" s="1493" t="s">
        <x:v>7313</x:v>
      </x:c>
      <x:c r="J2274" s="184">
        <x:v>80</x:v>
      </x:c>
      <x:c r="K2274" s="229" t="s">
        <x:v>7724</x:v>
      </x:c>
    </x:row>
    <x:row r="2275" spans="1:11">
      <x:c r="A2275" s="1465">
        <x:v>0.59930555555555554</x:v>
      </x:c>
      <x:c r="B2275" s="1276">
        <x:v>101050</x:v>
      </x:c>
      <x:c r="C2275" s="953" t="s">
        <x:v>6314</x:v>
      </x:c>
      <x:c r="D2275" s="953" t="s">
        <x:v>7752</x:v>
      </x:c>
      <x:c r="E2275" s="953" t="s">
        <x:v>2935</x:v>
      </x:c>
      <x:c r="F2275" s="954" t="s">
        <x:v>5582</x:v>
      </x:c>
      <x:c r="G2275" s="1003" t="s">
        <x:v>7766</x:v>
      </x:c>
      <x:c r="H2275" s="1003" t="s">
        <x:v>7766</x:v>
      </x:c>
      <x:c r="I2275" s="1493" t="s">
        <x:v>7747</x:v>
      </x:c>
      <x:c r="J2275" s="184">
        <x:v>710</x:v>
      </x:c>
      <x:c r="K2275" s="229" t="s">
        <x:v>7724</x:v>
      </x:c>
    </x:row>
    <x:row r="2276" spans="1:11">
      <x:c r="A2276" s="1464">
        <x:v>0.6743055555555556</x:v>
      </x:c>
      <x:c r="B2276" s="1274">
        <x:v>101051</x:v>
      </x:c>
      <x:c r="C2276" s="949" t="s">
        <x:v>6314</x:v>
      </x:c>
      <x:c r="D2276" s="949" t="s">
        <x:v>7751</x:v>
      </x:c>
      <x:c r="E2276" s="949" t="s">
        <x:v>2935</x:v>
      </x:c>
      <x:c r="F2276" s="950" t="s">
        <x:v>4826</x:v>
      </x:c>
      <x:c r="G2276" s="1003" t="s">
        <x:v>7766</x:v>
      </x:c>
      <x:c r="H2276" s="1003" t="s">
        <x:v>7766</x:v>
      </x:c>
      <x:c r="I2276" s="1493" t="s">
        <x:v>7313</x:v>
      </x:c>
      <x:c r="J2276" s="184">
        <x:v>180</x:v>
      </x:c>
      <x:c r="K2276" s="229" t="s">
        <x:v>7724</x:v>
      </x:c>
    </x:row>
    <x:row r="2277" spans="1:11">
      <x:c r="A2277" s="1465">
        <x:v>0.77777777777777779</x:v>
      </x:c>
      <x:c r="B2277" s="1276">
        <x:v>101052</x:v>
      </x:c>
      <x:c r="C2277" s="953" t="s">
        <x:v>6314</x:v>
      </x:c>
      <x:c r="D2277" s="953" t="s">
        <x:v>7729</x:v>
      </x:c>
      <x:c r="E2277" s="953" t="s">
        <x:v>5987</x:v>
      </x:c>
      <x:c r="F2277" s="954" t="s">
        <x:v>11457</x:v>
      </x:c>
      <x:c r="G2277" s="1003" t="s">
        <x:v>7766</x:v>
      </x:c>
      <x:c r="H2277" s="1003" t="s">
        <x:v>7766</x:v>
      </x:c>
      <x:c r="I2277" s="1493" t="s">
        <x:v>7313</x:v>
      </x:c>
      <x:c r="J2277" s="184">
        <x:v>100</x:v>
      </x:c>
      <x:c r="K2277" s="229" t="s">
        <x:v>7724</x:v>
      </x:c>
    </x:row>
    <x:row r="2278" spans="1:11">
      <x:c r="A2278" s="1082" t="s">
        <x:v>11865</x:v>
      </x:c>
      <x:c r="B2278" s="1274">
        <x:v>101053</x:v>
      </x:c>
      <x:c r="C2278" s="949" t="s">
        <x:v>6314</x:v>
      </x:c>
      <x:c r="D2278" s="949" t="s">
        <x:v>7752</x:v>
      </x:c>
      <x:c r="E2278" s="949" t="s">
        <x:v>4903</x:v>
      </x:c>
      <x:c r="F2278" s="950" t="s">
        <x:v>1373</x:v>
      </x:c>
      <x:c r="G2278" s="187" t="s">
        <x:v>210</x:v>
      </x:c>
      <x:c r="H2278" s="187" t="s">
        <x:v>11235</x:v>
      </x:c>
      <x:c r="I2278" s="1493" t="s">
        <x:v>7747</x:v>
      </x:c>
      <x:c r="J2278" s="184">
        <x:v>490</x:v>
      </x:c>
      <x:c r="K2278" s="229" t="s">
        <x:v>7724</x:v>
      </x:c>
    </x:row>
    <x:row r="2279" spans="1:11">
      <x:c r="A2279" s="1465">
        <x:v>0.61111111111111116</x:v>
      </x:c>
      <x:c r="B2279" s="1276">
        <x:v>101054</x:v>
      </x:c>
      <x:c r="C2279" s="953" t="s">
        <x:v>6314</x:v>
      </x:c>
      <x:c r="D2279" s="953" t="s">
        <x:v>7751</x:v>
      </x:c>
      <x:c r="E2279" s="953" t="s">
        <x:v>2935</x:v>
      </x:c>
      <x:c r="F2279" s="954" t="s">
        <x:v>1401</x:v>
      </x:c>
      <x:c r="G2279" s="187" t="s">
        <x:v>189</x:v>
      </x:c>
      <x:c r="H2279" s="187" t="s">
        <x:v>11252</x:v>
      </x:c>
      <x:c r="I2279" s="1493" t="s">
        <x:v>7747</x:v>
      </x:c>
      <x:c r="J2279" s="184">
        <x:v>330</x:v>
      </x:c>
      <x:c r="K2279" s="229" t="s">
        <x:v>7724</x:v>
      </x:c>
    </x:row>
    <x:row r="2280" spans="1:11">
      <x:c r="A2280" s="1464">
        <x:v>0.65902777777777777</x:v>
      </x:c>
      <x:c r="B2280" s="1274">
        <x:v>1055</x:v>
      </x:c>
      <x:c r="C2280" s="949" t="s">
        <x:v>5507</x:v>
      </x:c>
      <x:c r="D2280" s="949" t="s">
        <x:v>7752</x:v>
      </x:c>
      <x:c r="E2280" s="949" t="s">
        <x:v>433</x:v>
      </x:c>
      <x:c r="F2280" s="950" t="s">
        <x:v>2854</x:v>
      </x:c>
      <x:c r="G2280" s="1003" t="s">
        <x:v>7766</x:v>
      </x:c>
      <x:c r="H2280" s="1003" t="s">
        <x:v>7766</x:v>
      </x:c>
      <x:c r="I2280" s="230" t="s">
        <x:v>5014</x:v>
      </x:c>
      <x:c r="J2280" s="184">
        <x:v>380</x:v>
      </x:c>
      <x:c r="K2280" s="229" t="s">
        <x:v>7724</x:v>
      </x:c>
    </x:row>
    <x:row r="2281" spans="1:11">
      <x:c r="A2281" s="1465">
        <x:v>0.73124999999999996</x:v>
      </x:c>
      <x:c r="B2281" s="1276">
        <x:v>1056</x:v>
      </x:c>
      <x:c r="C2281" s="953" t="s">
        <x:v>6314</x:v>
      </x:c>
      <x:c r="D2281" s="953" t="s">
        <x:v>7729</x:v>
      </x:c>
      <x:c r="E2281" s="953" t="s">
        <x:v>4903</x:v>
      </x:c>
      <x:c r="F2281" s="954" t="s">
        <x:v>9951</x:v>
      </x:c>
      <x:c r="G2281" s="187" t="s">
        <x:v>11275</x:v>
      </x:c>
      <x:c r="H2281" s="187" t="s">
        <x:v>11260</x:v>
      </x:c>
      <x:c r="I2281" s="230" t="s">
        <x:v>5014</x:v>
      </x:c>
      <x:c r="J2281" s="184">
        <x:v>200</x:v>
      </x:c>
      <x:c r="K2281" s="229" t="s">
        <x:v>7724</x:v>
      </x:c>
    </x:row>
    <x:row r="2282" spans="1:11">
      <x:c r="A2282" s="1464">
        <x:v>0.74305555555555558</x:v>
      </x:c>
      <x:c r="B2282" s="1274">
        <x:v>101057</x:v>
      </x:c>
      <x:c r="C2282" s="949" t="s">
        <x:v>6314</x:v>
      </x:c>
      <x:c r="D2282" s="949" t="s">
        <x:v>7752</x:v>
      </x:c>
      <x:c r="E2282" s="949" t="s">
        <x:v>433</x:v>
      </x:c>
      <x:c r="F2282" s="950" t="s">
        <x:v>10682</x:v>
      </x:c>
      <x:c r="G2282" s="187" t="s">
        <x:v>267</x:v>
      </x:c>
      <x:c r="H2282" s="187" t="s">
        <x:v>11268</x:v>
      </x:c>
      <x:c r="I2282" s="1493" t="s">
        <x:v>7747</x:v>
      </x:c>
      <x:c r="J2282" s="184">
        <x:v>250</x:v>
      </x:c>
      <x:c r="K2282" s="229" t="s">
        <x:v>434</x:v>
      </x:c>
    </x:row>
    <x:row r="2283" spans="1:11">
      <x:c r="A2283" s="1465">
        <x:v>0.74722222222222223</x:v>
      </x:c>
      <x:c r="B2283" s="1276">
        <x:v>101058</x:v>
      </x:c>
      <x:c r="C2283" s="953" t="s">
        <x:v>6314</x:v>
      </x:c>
      <x:c r="D2283" s="953" t="s">
        <x:v>7751</x:v>
      </x:c>
      <x:c r="E2283" s="953" t="s">
        <x:v>2935</x:v>
      </x:c>
      <x:c r="F2283" s="954" t="s">
        <x:v>10510</x:v>
      </x:c>
      <x:c r="G2283" s="1003" t="s">
        <x:v>7766</x:v>
      </x:c>
      <x:c r="H2283" s="1003" t="s">
        <x:v>7766</x:v>
      </x:c>
      <x:c r="I2283" s="1493" t="s">
        <x:v>7747</x:v>
      </x:c>
      <x:c r="J2283" s="184">
        <x:v>160</x:v>
      </x:c>
      <x:c r="K2283" s="229" t="s">
        <x:v>7724</x:v>
      </x:c>
    </x:row>
    <x:row r="2284" spans="1:11">
      <x:c r="A2284" s="1464">
        <x:v>0.81805555555555554</x:v>
      </x:c>
      <x:c r="B2284" s="1274">
        <x:v>101059</x:v>
      </x:c>
      <x:c r="C2284" s="949" t="s">
        <x:v>6314</x:v>
      </x:c>
      <x:c r="D2284" s="949" t="s">
        <x:v>7729</x:v>
      </x:c>
      <x:c r="E2284" s="949" t="s">
        <x:v>2935</x:v>
      </x:c>
      <x:c r="F2284" s="950" t="s">
        <x:v>12304</x:v>
      </x:c>
      <x:c r="G2284" s="187" t="s">
        <x:v>258</x:v>
      </x:c>
      <x:c r="H2284" s="187" t="s">
        <x:v>11251</x:v>
      </x:c>
      <x:c r="I2284" s="1493" t="s">
        <x:v>7747</x:v>
      </x:c>
      <x:c r="J2284" s="184">
        <x:v>324</x:v>
      </x:c>
      <x:c r="K2284" s="229" t="s">
        <x:v>434</x:v>
      </x:c>
    </x:row>
    <x:row r="2285" spans="1:11">
      <x:c r="A2285" s="1465">
        <x:v>0.86805555555555558</x:v>
      </x:c>
      <x:c r="B2285" s="1276">
        <x:v>101060</x:v>
      </x:c>
      <x:c r="C2285" s="953" t="s">
        <x:v>6314</x:v>
      </x:c>
      <x:c r="D2285" s="953" t="s">
        <x:v>7752</x:v>
      </x:c>
      <x:c r="E2285" s="953" t="s">
        <x:v>2935</x:v>
      </x:c>
      <x:c r="F2285" s="954" t="s">
        <x:v>12435</x:v>
      </x:c>
      <x:c r="G2285" s="187" t="s">
        <x:v>121</x:v>
      </x:c>
      <x:c r="H2285" s="187" t="s">
        <x:v>9507</x:v>
      </x:c>
      <x:c r="I2285" s="1493" t="s">
        <x:v>7747</x:v>
      </x:c>
      <x:c r="J2285" s="184">
        <x:v>460</x:v>
      </x:c>
      <x:c r="K2285" s="229" t="s">
        <x:v>7724</x:v>
      </x:c>
    </x:row>
    <x:row r="2286" spans="1:11" s="7" customFormat="1">
      <x:c r="A2286" s="1465">
        <x:v>0.93333333333333335</x:v>
      </x:c>
      <x:c r="B2286" s="1276">
        <x:v>1061</x:v>
      </x:c>
      <x:c r="C2286" s="953"/>
      <x:c r="D2286" s="953"/>
      <x:c r="E2286" s="953"/>
      <x:c r="F2286" s="954"/>
      <x:c r="G2286" s="1003" t="s">
        <x:v>7766</x:v>
      </x:c>
      <x:c r="H2286" s="1003" t="s">
        <x:v>7766</x:v>
      </x:c>
      <x:c r="I2286" s="1493" t="s">
        <x:v>7747</x:v>
      </x:c>
      <x:c r="J2286" s="184">
        <x:v>252</x:v>
      </x:c>
      <x:c r="K2286" s="229" t="s">
        <x:v>434</x:v>
      </x:c>
    </x:row>
    <x:row r="2287" spans="1:12">
      <x:c r="A2287" s="1464">
        <x:v>0.95486111111111116</x:v>
      </x:c>
      <x:c r="B2287" s="1274">
        <x:v>101062</x:v>
      </x:c>
      <x:c r="C2287" s="949" t="s">
        <x:v>6314</x:v>
      </x:c>
      <x:c r="D2287" s="949" t="s">
        <x:v>7751</x:v>
      </x:c>
      <x:c r="E2287" s="949" t="s">
        <x:v>2935</x:v>
      </x:c>
      <x:c r="F2287" s="950" t="s">
        <x:v>10699</x:v>
      </x:c>
      <x:c r="G2287" s="1003" t="s">
        <x:v>7766</x:v>
      </x:c>
      <x:c r="H2287" s="1003" t="s">
        <x:v>7766</x:v>
      </x:c>
      <x:c r="I2287" s="1493" t="s">
        <x:v>7747</x:v>
      </x:c>
      <x:c r="J2287" s="184">
        <x:v>98</x:v>
      </x:c>
      <x:c r="K2287" s="229" t="s">
        <x:v>434</x:v>
      </x:c>
      <x:c r="L2287" s="2" t="s">
        <x:v>7765</x:v>
      </x:c>
    </x:row>
    <x:row r="2288" spans="1:11">
      <x:c r="A2288" s="1275" t="s">
        <x:v>11841</x:v>
      </x:c>
      <x:c r="B2288" s="1276">
        <x:v>101063</x:v>
      </x:c>
      <x:c r="C2288" s="953" t="s">
        <x:v>6314</x:v>
      </x:c>
      <x:c r="D2288" s="953" t="s">
        <x:v>7751</x:v>
      </x:c>
      <x:c r="E2288" s="953" t="s">
        <x:v>4903</x:v>
      </x:c>
      <x:c r="F2288" s="954" t="s">
        <x:v>9369</x:v>
      </x:c>
      <x:c r="G2288" s="187" t="s">
        <x:v>264</x:v>
      </x:c>
      <x:c r="H2288" s="187" t="s">
        <x:v>11281</x:v>
      </x:c>
      <x:c r="I2288" s="1493" t="s">
        <x:v>7313</x:v>
      </x:c>
      <x:c r="J2288" s="184">
        <x:v>135</x:v>
      </x:c>
      <x:c r="K2288" s="229" t="s">
        <x:v>434</x:v>
      </x:c>
    </x:row>
    <x:row r="2289" spans="1:11">
      <x:c r="A2289" s="1464">
        <x:v>0.63263888888888886</x:v>
      </x:c>
      <x:c r="B2289" s="1274">
        <x:v>101064</x:v>
      </x:c>
      <x:c r="C2289" s="949" t="s">
        <x:v>6314</x:v>
      </x:c>
      <x:c r="D2289" s="949" t="s">
        <x:v>7752</x:v>
      </x:c>
      <x:c r="E2289" s="949" t="s">
        <x:v>5987</x:v>
      </x:c>
      <x:c r="F2289" s="950" t="s">
        <x:v>1633</x:v>
      </x:c>
      <x:c r="G2289" s="1003" t="s">
        <x:v>7766</x:v>
      </x:c>
      <x:c r="H2289" s="1003" t="s">
        <x:v>7766</x:v>
      </x:c>
      <x:c r="I2289" s="1493" t="s">
        <x:v>7747</x:v>
      </x:c>
      <x:c r="J2289" s="184">
        <x:v>280</x:v>
      </x:c>
      <x:c r="K2289" s="229" t="s">
        <x:v>7724</x:v>
      </x:c>
    </x:row>
    <x:row r="2290" spans="1:11">
      <x:c r="A2290" s="1465">
        <x:v>0.63888888888888884</x:v>
      </x:c>
      <x:c r="B2290" s="1276">
        <x:v>101065</x:v>
      </x:c>
      <x:c r="C2290" s="953" t="s">
        <x:v>6314</x:v>
      </x:c>
      <x:c r="D2290" s="953" t="s">
        <x:v>7729</x:v>
      </x:c>
      <x:c r="E2290" s="953" t="s">
        <x:v>2935</x:v>
      </x:c>
      <x:c r="F2290" s="954" t="s">
        <x:v>9356</x:v>
      </x:c>
      <x:c r="G2290" s="187" t="s">
        <x:v>84</x:v>
      </x:c>
      <x:c r="H2290" s="187" t="s">
        <x:v>11257</x:v>
      </x:c>
      <x:c r="I2290" s="1493" t="s">
        <x:v>7313</x:v>
      </x:c>
      <x:c r="J2290" s="184">
        <x:v>180</x:v>
      </x:c>
      <x:c r="K2290" s="229" t="s">
        <x:v>434</x:v>
      </x:c>
    </x:row>
    <x:row r="2291" spans="1:11">
      <x:c r="A2291" s="1464">
        <x:v>0.74236111111111114</x:v>
      </x:c>
      <x:c r="B2291" s="1274">
        <x:v>101066</x:v>
      </x:c>
      <x:c r="C2291" s="949" t="s">
        <x:v>6314</x:v>
      </x:c>
      <x:c r="D2291" s="949" t="s">
        <x:v>7729</x:v>
      </x:c>
      <x:c r="E2291" s="949" t="s">
        <x:v>4903</x:v>
      </x:c>
      <x:c r="F2291" s="950" t="s">
        <x:v>7802</x:v>
      </x:c>
      <x:c r="G2291" s="1003" t="s">
        <x:v>7766</x:v>
      </x:c>
      <x:c r="H2291" s="1003" t="s">
        <x:v>7766</x:v>
      </x:c>
      <x:c r="I2291" s="1493" t="s">
        <x:v>7313</x:v>
      </x:c>
      <x:c r="J2291" s="184">
        <x:v>660</x:v>
      </x:c>
      <x:c r="K2291" s="229" t="s">
        <x:v>7724</x:v>
      </x:c>
    </x:row>
    <x:row r="2292" spans="1:11">
      <x:c r="A2292" s="1465">
        <x:v>0.79305555555555551</x:v>
      </x:c>
      <x:c r="B2292" s="1276">
        <x:v>101067</x:v>
      </x:c>
      <x:c r="C2292" s="953" t="s">
        <x:v>6314</x:v>
      </x:c>
      <x:c r="D2292" s="953" t="s">
        <x:v>7729</x:v>
      </x:c>
      <x:c r="E2292" s="953" t="s">
        <x:v>2935</x:v>
      </x:c>
      <x:c r="F2292" s="954" t="s">
        <x:v>12401</x:v>
      </x:c>
      <x:c r="G2292" s="1003" t="s">
        <x:v>7766</x:v>
      </x:c>
      <x:c r="H2292" s="1003" t="s">
        <x:v>7766</x:v>
      </x:c>
      <x:c r="I2292" s="1493" t="s">
        <x:v>7747</x:v>
      </x:c>
      <x:c r="J2292" s="184">
        <x:v>135</x:v>
      </x:c>
      <x:c r="K2292" s="229" t="s">
        <x:v>434</x:v>
      </x:c>
    </x:row>
    <x:row r="2293" spans="1:11">
      <x:c r="A2293" s="1464">
        <x:v>0.82499999999999996</x:v>
      </x:c>
      <x:c r="B2293" s="1274">
        <x:v>101068</x:v>
      </x:c>
      <x:c r="C2293" s="949" t="s">
        <x:v>5507</x:v>
      </x:c>
      <x:c r="D2293" s="949" t="s">
        <x:v>7752</x:v>
      </x:c>
      <x:c r="E2293" s="949" t="s">
        <x:v>2935</x:v>
      </x:c>
      <x:c r="F2293" s="950" t="s">
        <x:v>1164</x:v>
      </x:c>
      <x:c r="G2293" s="187" t="s">
        <x:v>85</x:v>
      </x:c>
      <x:c r="H2293" s="187" t="s">
        <x:v>11290</x:v>
      </x:c>
      <x:c r="I2293" s="1493" t="s">
        <x:v>7747</x:v>
      </x:c>
      <x:c r="J2293" s="184">
        <x:v>297</x:v>
      </x:c>
      <x:c r="K2293" s="229" t="s">
        <x:v>434</x:v>
      </x:c>
    </x:row>
    <x:row r="2294" spans="1:11">
      <x:c r="A2294" s="1465">
        <x:v>0.84583333333333333</x:v>
      </x:c>
      <x:c r="B2294" s="1276">
        <x:v>101069</x:v>
      </x:c>
      <x:c r="C2294" s="953" t="s">
        <x:v>6314</x:v>
      </x:c>
      <x:c r="D2294" s="953" t="s">
        <x:v>7729</x:v>
      </x:c>
      <x:c r="E2294" s="953" t="s">
        <x:v>2935</x:v>
      </x:c>
      <x:c r="F2294" s="954" t="s">
        <x:v>1123</x:v>
      </x:c>
      <x:c r="G2294" s="1003" t="s">
        <x:v>7766</x:v>
      </x:c>
      <x:c r="H2294" s="1003" t="s">
        <x:v>7766</x:v>
      </x:c>
      <x:c r="I2294" s="1493" t="s">
        <x:v>7747</x:v>
      </x:c>
      <x:c r="J2294" s="184">
        <x:v>72</x:v>
      </x:c>
      <x:c r="K2294" s="229" t="s">
        <x:v>434</x:v>
      </x:c>
    </x:row>
    <x:row r="2295" spans="1:11">
      <x:c r="A2295" s="1464">
        <x:v>0.85763888888888884</x:v>
      </x:c>
      <x:c r="B2295" s="1274">
        <x:v>101070</x:v>
      </x:c>
      <x:c r="C2295" s="949" t="s">
        <x:v>6314</x:v>
      </x:c>
      <x:c r="D2295" s="949" t="s">
        <x:v>7751</x:v>
      </x:c>
      <x:c r="E2295" s="949" t="s">
        <x:v>4903</x:v>
      </x:c>
      <x:c r="F2295" s="950" t="s">
        <x:v>9956</x:v>
      </x:c>
      <x:c r="G2295" s="187" t="s">
        <x:v>207</x:v>
      </x:c>
      <x:c r="H2295" s="187" t="s">
        <x:v>11262</x:v>
      </x:c>
      <x:c r="I2295" s="1493" t="s">
        <x:v>7747</x:v>
      </x:c>
      <x:c r="J2295" s="184">
        <x:v>160</x:v>
      </x:c>
      <x:c r="K2295" s="229" t="s">
        <x:v>7724</x:v>
      </x:c>
    </x:row>
    <x:row r="2296" spans="1:11">
      <x:c r="A2296" s="1465">
        <x:v>0.86944444444444446</x:v>
      </x:c>
      <x:c r="B2296" s="1276">
        <x:v>101071</x:v>
      </x:c>
      <x:c r="C2296" s="953" t="s">
        <x:v>6314</x:v>
      </x:c>
      <x:c r="D2296" s="953" t="s">
        <x:v>7729</x:v>
      </x:c>
      <x:c r="E2296" s="953" t="s">
        <x:v>5987</x:v>
      </x:c>
      <x:c r="F2296" s="954" t="s">
        <x:v>1138</x:v>
      </x:c>
      <x:c r="G2296" s="187" t="s">
        <x:v>266</x:v>
      </x:c>
      <x:c r="H2296" s="187" t="s">
        <x:v>11266</x:v>
      </x:c>
      <x:c r="I2296" s="1493" t="s">
        <x:v>7747</x:v>
      </x:c>
      <x:c r="J2296" s="184">
        <x:v>126</x:v>
      </x:c>
      <x:c r="K2296" s="229" t="s">
        <x:v>434</x:v>
      </x:c>
    </x:row>
    <x:row r="2297" spans="1:11">
      <x:c r="A2297" s="1464">
        <x:v>0.93055555555555558</x:v>
      </x:c>
      <x:c r="B2297" s="1274">
        <x:v>101072</x:v>
      </x:c>
      <x:c r="C2297" s="949" t="s">
        <x:v>6314</x:v>
      </x:c>
      <x:c r="D2297" s="949" t="s">
        <x:v>7729</x:v>
      </x:c>
      <x:c r="E2297" s="949" t="s">
        <x:v>4903</x:v>
      </x:c>
      <x:c r="F2297" s="950" t="s">
        <x:v>10661</x:v>
      </x:c>
      <x:c r="G2297" s="187" t="s">
        <x:v>208</x:v>
      </x:c>
      <x:c r="H2297" s="187" t="s">
        <x:v>11231</x:v>
      </x:c>
      <x:c r="I2297" s="1493" t="s">
        <x:v>7747</x:v>
      </x:c>
      <x:c r="J2297" s="184">
        <x:v>160</x:v>
      </x:c>
      <x:c r="K2297" s="229" t="s">
        <x:v>7724</x:v>
      </x:c>
    </x:row>
    <x:row r="2298" spans="1:11">
      <x:c r="A2298" s="1509">
        <x:v>0.98750000000000004</x:v>
      </x:c>
      <x:c r="B2298" s="1415">
        <x:v>101073</x:v>
      </x:c>
      <x:c r="C2298" s="1134" t="s">
        <x:v>6314</x:v>
      </x:c>
      <x:c r="D2298" s="1134" t="s">
        <x:v>7729</x:v>
      </x:c>
      <x:c r="E2298" s="1134" t="s">
        <x:v>4903</x:v>
      </x:c>
      <x:c r="F2298" s="1135" t="s">
        <x:v>12404</x:v>
      </x:c>
      <x:c r="G2298" s="187" t="s">
        <x:v>6992</x:v>
      </x:c>
      <x:c r="H2298" s="187" t="s">
        <x:v>11249</x:v>
      </x:c>
      <x:c r="I2298" s="1493" t="s">
        <x:v>7747</x:v>
      </x:c>
      <x:c r="J2298" s="184">
        <x:v>90</x:v>
      </x:c>
      <x:c r="K2298" s="229" t="s">
        <x:v>434</x:v>
      </x:c>
    </x:row>
    <x:row r="2299" spans="1:11">
      <x:c r="A2299" s="1277" t="s">
        <x:v>11831</x:v>
      </x:c>
      <x:c r="B2299" s="1315">
        <x:v>101074</x:v>
      </x:c>
      <x:c r="C2299" s="1278" t="s">
        <x:v>6314</x:v>
      </x:c>
      <x:c r="D2299" s="1278" t="s">
        <x:v>7729</x:v>
      </x:c>
      <x:c r="E2299" s="1278" t="s">
        <x:v>2935</x:v>
      </x:c>
      <x:c r="F2299" s="1316" t="s">
        <x:v>9614</x:v>
      </x:c>
      <x:c r="G2299" s="1003" t="s">
        <x:v>7766</x:v>
      </x:c>
      <x:c r="H2299" s="1003" t="s">
        <x:v>7766</x:v>
      </x:c>
      <x:c r="I2299" s="1493" t="s">
        <x:v>7313</x:v>
      </x:c>
      <x:c r="J2299" s="184">
        <x:v>400</x:v>
      </x:c>
      <x:c r="K2299" s="229" t="s">
        <x:v>434</x:v>
      </x:c>
    </x:row>
    <x:row r="2300" spans="1:11">
      <x:c r="A2300" s="1465">
        <x:v>0.66527777777777775</x:v>
      </x:c>
      <x:c r="B2300" s="1276">
        <x:v>101075</x:v>
      </x:c>
      <x:c r="C2300" s="953" t="s">
        <x:v>6314</x:v>
      </x:c>
      <x:c r="D2300" s="953" t="s">
        <x:v>7752</x:v>
      </x:c>
      <x:c r="E2300" s="953" t="s">
        <x:v>4903</x:v>
      </x:c>
      <x:c r="F2300" s="954" t="s">
        <x:v>12321</x:v>
      </x:c>
      <x:c r="G2300" s="1003" t="s">
        <x:v>7766</x:v>
      </x:c>
      <x:c r="H2300" s="1003" t="s">
        <x:v>7766</x:v>
      </x:c>
      <x:c r="I2300" s="1493" t="s">
        <x:v>7747</x:v>
      </x:c>
      <x:c r="J2300" s="184">
        <x:v>150</x:v>
      </x:c>
      <x:c r="K2300" s="229" t="s">
        <x:v>7724</x:v>
      </x:c>
    </x:row>
    <x:row r="2301" spans="1:11">
      <x:c r="A2301" s="1464">
        <x:v>0.80555555555555558</x:v>
      </x:c>
      <x:c r="B2301" s="1274">
        <x:v>101076</x:v>
      </x:c>
      <x:c r="C2301" s="949" t="s">
        <x:v>6314</x:v>
      </x:c>
      <x:c r="D2301" s="949" t="s">
        <x:v>7752</x:v>
      </x:c>
      <x:c r="E2301" s="949" t="s">
        <x:v>5033</x:v>
      </x:c>
      <x:c r="F2301" s="950" t="s">
        <x:v>1406</x:v>
      </x:c>
      <x:c r="G2301" s="187" t="s">
        <x:v>7421</x:v>
      </x:c>
      <x:c r="H2301" s="187" t="s">
        <x:v>11245</x:v>
      </x:c>
      <x:c r="I2301" s="1493" t="s">
        <x:v>7313</x:v>
      </x:c>
      <x:c r="J2301" s="184">
        <x:v>320</x:v>
      </x:c>
      <x:c r="K2301" s="229" t="s">
        <x:v>7724</x:v>
      </x:c>
    </x:row>
    <x:row r="2302" spans="1:11">
      <x:c r="A2302" s="1465">
        <x:v>0.82152777777777775</x:v>
      </x:c>
      <x:c r="B2302" s="1276">
        <x:v>101077</x:v>
      </x:c>
      <x:c r="C2302" s="953" t="s">
        <x:v>6314</x:v>
      </x:c>
      <x:c r="D2302" s="953" t="s">
        <x:v>7729</x:v>
      </x:c>
      <x:c r="E2302" s="953" t="s">
        <x:v>2935</x:v>
      </x:c>
      <x:c r="F2302" s="954" t="s">
        <x:v>11301</x:v>
      </x:c>
      <x:c r="G2302" s="1003" t="s">
        <x:v>7766</x:v>
      </x:c>
      <x:c r="H2302" s="1003" t="s">
        <x:v>7766</x:v>
      </x:c>
      <x:c r="I2302" s="1493" t="s">
        <x:v>7747</x:v>
      </x:c>
      <x:c r="J2302" s="184">
        <x:v>290</x:v>
      </x:c>
      <x:c r="K2302" s="229" t="s">
        <x:v>434</x:v>
      </x:c>
    </x:row>
    <x:row r="2303" spans="1:11">
      <x:c r="A2303" s="1082" t="s">
        <x:v>11820</x:v>
      </x:c>
      <x:c r="B2303" s="1274">
        <x:v>101078</x:v>
      </x:c>
      <x:c r="C2303" s="949" t="s">
        <x:v>6314</x:v>
      </x:c>
      <x:c r="D2303" s="949" t="s">
        <x:v>7729</x:v>
      </x:c>
      <x:c r="E2303" s="949" t="s">
        <x:v>5987</x:v>
      </x:c>
      <x:c r="F2303" s="950" t="s">
        <x:v>4821</x:v>
      </x:c>
      <x:c r="G2303" s="1003" t="s">
        <x:v>7766</x:v>
      </x:c>
      <x:c r="H2303" s="1003" t="s">
        <x:v>7766</x:v>
      </x:c>
      <x:c r="I2303" s="1493" t="s">
        <x:v>7313</x:v>
      </x:c>
      <x:c r="J2303" s="184">
        <x:v>160</x:v>
      </x:c>
      <x:c r="K2303" s="229" t="s">
        <x:v>7724</x:v>
      </x:c>
    </x:row>
    <x:row r="2304" spans="1:11">
      <x:c r="A2304" s="1465">
        <x:v>0.55902777777777779</x:v>
      </x:c>
      <x:c r="B2304" s="1276">
        <x:v>101079</x:v>
      </x:c>
      <x:c r="C2304" s="953" t="s">
        <x:v>6314</x:v>
      </x:c>
      <x:c r="D2304" s="953" t="s">
        <x:v>7729</x:v>
      </x:c>
      <x:c r="E2304" s="953" t="s">
        <x:v>5987</x:v>
      </x:c>
      <x:c r="F2304" s="954" t="s">
        <x:v>11473</x:v>
      </x:c>
      <x:c r="G2304" s="1003" t="s">
        <x:v>7766</x:v>
      </x:c>
      <x:c r="H2304" s="1003" t="s">
        <x:v>7766</x:v>
      </x:c>
      <x:c r="I2304" s="1493" t="s">
        <x:v>7313</x:v>
      </x:c>
      <x:c r="J2304" s="184">
        <x:v>180</x:v>
      </x:c>
      <x:c r="K2304" s="229" t="s">
        <x:v>434</x:v>
      </x:c>
    </x:row>
    <x:row r="2305" spans="1:11">
      <x:c r="A2305" s="1464">
        <x:v>0.5805555555555556</x:v>
      </x:c>
      <x:c r="B2305" s="1274">
        <x:v>101080</x:v>
      </x:c>
      <x:c r="C2305" s="949" t="s">
        <x:v>6314</x:v>
      </x:c>
      <x:c r="D2305" s="949" t="s">
        <x:v>7752</x:v>
      </x:c>
      <x:c r="E2305" s="949" t="s">
        <x:v>4903</x:v>
      </x:c>
      <x:c r="F2305" s="950" t="s">
        <x:v>1575</x:v>
      </x:c>
      <x:c r="G2305" s="187" t="s">
        <x:v>7240</x:v>
      </x:c>
      <x:c r="H2305" s="187" t="s">
        <x:v>11276</x:v>
      </x:c>
      <x:c r="I2305" s="1493" t="s">
        <x:v>7747</x:v>
      </x:c>
      <x:c r="J2305" s="184">
        <x:v>279</x:v>
      </x:c>
      <x:c r="K2305" s="229" t="s">
        <x:v>434</x:v>
      </x:c>
    </x:row>
    <x:row r="2306" spans="1:11">
      <x:c r="A2306" s="1465">
        <x:v>0.59097222222222223</x:v>
      </x:c>
      <x:c r="B2306" s="1276">
        <x:v>101081</x:v>
      </x:c>
      <x:c r="C2306" s="953" t="s">
        <x:v>6314</x:v>
      </x:c>
      <x:c r="D2306" s="953" t="s">
        <x:v>7729</x:v>
      </x:c>
      <x:c r="E2306" s="953" t="s">
        <x:v>5987</x:v>
      </x:c>
      <x:c r="F2306" s="954" t="s">
        <x:v>11295</x:v>
      </x:c>
      <x:c r="G2306" s="1003" t="s">
        <x:v>7766</x:v>
      </x:c>
      <x:c r="H2306" s="1003" t="s">
        <x:v>7766</x:v>
      </x:c>
      <x:c r="I2306" s="1493" t="s">
        <x:v>7313</x:v>
      </x:c>
      <x:c r="J2306" s="184">
        <x:v>150</x:v>
      </x:c>
      <x:c r="K2306" s="229" t="s">
        <x:v>7724</x:v>
      </x:c>
    </x:row>
    <x:row r="2307" spans="1:11" s="4" customFormat="1">
      <x:c r="A2307" s="1465">
        <x:v>0.60624999999999996</x:v>
      </x:c>
      <x:c r="B2307" s="1276">
        <x:v>101082</x:v>
      </x:c>
      <x:c r="C2307" s="953" t="s">
        <x:v>6314</x:v>
      </x:c>
      <x:c r="D2307" s="953" t="s">
        <x:v>7729</x:v>
      </x:c>
      <x:c r="E2307" s="953" t="s">
        <x:v>2935</x:v>
      </x:c>
      <x:c r="F2307" s="954" t="s">
        <x:v>10491</x:v>
      </x:c>
      <x:c r="G2307" s="187" t="s">
        <x:v>3012</x:v>
      </x:c>
      <x:c r="H2307" s="187" t="s">
        <x:v>11261</x:v>
      </x:c>
      <x:c r="I2307" s="1493" t="s">
        <x:v>7313</x:v>
      </x:c>
      <x:c r="J2307" s="184">
        <x:v>170</x:v>
      </x:c>
      <x:c r="K2307" s="229" t="s">
        <x:v>7724</x:v>
      </x:c>
    </x:row>
    <x:row r="2308" spans="1:11">
      <x:c r="A2308" s="1464">
        <x:v>0.61250000000000004</x:v>
      </x:c>
      <x:c r="B2308" s="1274">
        <x:v>101083</x:v>
      </x:c>
      <x:c r="C2308" s="949" t="s">
        <x:v>6314</x:v>
      </x:c>
      <x:c r="D2308" s="949" t="s">
        <x:v>7729</x:v>
      </x:c>
      <x:c r="E2308" s="949" t="s">
        <x:v>4903</x:v>
      </x:c>
      <x:c r="F2308" s="950" t="s">
        <x:v>1605</x:v>
      </x:c>
      <x:c r="G2308" s="1003" t="s">
        <x:v>7766</x:v>
      </x:c>
      <x:c r="H2308" s="1003" t="s">
        <x:v>7766</x:v>
      </x:c>
      <x:c r="I2308" s="1493" t="s">
        <x:v>7747</x:v>
      </x:c>
      <x:c r="J2308" s="184">
        <x:v>160</x:v>
      </x:c>
      <x:c r="K2308" s="229" t="s">
        <x:v>7724</x:v>
      </x:c>
    </x:row>
    <x:row r="2309" spans="1:11">
      <x:c r="A2309" s="1464">
        <x:v>0.61944444444444446</x:v>
      </x:c>
      <x:c r="B2309" s="1274">
        <x:v>101084</x:v>
      </x:c>
      <x:c r="C2309" s="949" t="s">
        <x:v>6314</x:v>
      </x:c>
      <x:c r="D2309" s="949" t="s">
        <x:v>7729</x:v>
      </x:c>
      <x:c r="E2309" s="949" t="s">
        <x:v>4903</x:v>
      </x:c>
      <x:c r="F2309" s="950" t="s">
        <x:v>10457</x:v>
      </x:c>
      <x:c r="G2309" s="187" t="s">
        <x:v>241</x:v>
      </x:c>
      <x:c r="H2309" s="187" t="s">
        <x:v>11253</x:v>
      </x:c>
      <x:c r="I2309" s="1493" t="s">
        <x:v>7313</x:v>
      </x:c>
      <x:c r="J2309" s="184">
        <x:v>310</x:v>
      </x:c>
      <x:c r="K2309" s="229" t="s">
        <x:v>434</x:v>
      </x:c>
    </x:row>
    <x:row r="2310" spans="1:11">
      <x:c r="A2310" s="1465">
        <x:v>0.62222222222222223</x:v>
      </x:c>
      <x:c r="B2310" s="1276">
        <x:v>101085</x:v>
      </x:c>
      <x:c r="C2310" s="953" t="s">
        <x:v>6314</x:v>
      </x:c>
      <x:c r="D2310" s="953" t="s">
        <x:v>7729</x:v>
      </x:c>
      <x:c r="E2310" s="953" t="s">
        <x:v>4903</x:v>
      </x:c>
      <x:c r="F2310" s="954" t="s">
        <x:v>9597</x:v>
      </x:c>
      <x:c r="G2310" s="187" t="s">
        <x:v>241</x:v>
      </x:c>
      <x:c r="H2310" s="187" t="s">
        <x:v>11253</x:v>
      </x:c>
      <x:c r="I2310" s="1493" t="s">
        <x:v>7747</x:v>
      </x:c>
      <x:c r="J2310" s="184">
        <x:v>205</x:v>
      </x:c>
      <x:c r="K2310" s="229" t="s">
        <x:v>434</x:v>
      </x:c>
    </x:row>
    <x:row r="2311" spans="1:11">
      <x:c r="A2311" s="1464">
        <x:v>0.65902777777777777</x:v>
      </x:c>
      <x:c r="B2311" s="1274">
        <x:v>101086</x:v>
      </x:c>
      <x:c r="C2311" s="949" t="s">
        <x:v>6314</x:v>
      </x:c>
      <x:c r="D2311" s="949" t="s">
        <x:v>7729</x:v>
      </x:c>
      <x:c r="E2311" s="949" t="s">
        <x:v>5987</x:v>
      </x:c>
      <x:c r="F2311" s="950" t="s">
        <x:v>12293</x:v>
      </x:c>
      <x:c r="G2311" s="187" t="s">
        <x:v>11762</x:v>
      </x:c>
      <x:c r="H2311" s="187" t="s">
        <x:v>11250</x:v>
      </x:c>
      <x:c r="I2311" s="1493" t="s">
        <x:v>7747</x:v>
      </x:c>
      <x:c r="J2311" s="184">
        <x:v>270</x:v>
      </x:c>
      <x:c r="K2311" s="229" t="s">
        <x:v>434</x:v>
      </x:c>
    </x:row>
    <x:row r="2312" spans="1:11">
      <x:c r="A2312" s="1465">
        <x:v>0.68611111111111112</x:v>
      </x:c>
      <x:c r="B2312" s="1276">
        <x:v>101087</x:v>
      </x:c>
      <x:c r="C2312" s="953" t="s">
        <x:v>6314</x:v>
      </x:c>
      <x:c r="D2312" s="953" t="s">
        <x:v>7729</x:v>
      </x:c>
      <x:c r="E2312" s="953" t="s">
        <x:v>5033</x:v>
      </x:c>
      <x:c r="F2312" s="954" t="s">
        <x:v>9914</x:v>
      </x:c>
      <x:c r="G2312" s="187" t="s">
        <x:v>7432</x:v>
      </x:c>
      <x:c r="H2312" s="187" t="s">
        <x:v>11232</x:v>
      </x:c>
      <x:c r="I2312" s="1493" t="s">
        <x:v>7747</x:v>
      </x:c>
      <x:c r="J2312" s="184">
        <x:v>150</x:v>
      </x:c>
      <x:c r="K2312" s="229" t="s">
        <x:v>7724</x:v>
      </x:c>
    </x:row>
    <x:row r="2313" spans="1:11">
      <x:c r="A2313" s="1464">
        <x:v>0.74652777777777779</x:v>
      </x:c>
      <x:c r="B2313" s="1274">
        <x:v>101088</x:v>
      </x:c>
      <x:c r="C2313" s="949" t="s">
        <x:v>5507</x:v>
      </x:c>
      <x:c r="D2313" s="949" t="s">
        <x:v>7751</x:v>
      </x:c>
      <x:c r="E2313" s="949" t="s">
        <x:v>2935</x:v>
      </x:c>
      <x:c r="F2313" s="950" t="s">
        <x:v>7811</x:v>
      </x:c>
      <x:c r="G2313" s="187" t="s">
        <x:v>139</x:v>
      </x:c>
      <x:c r="H2313" s="187" t="s">
        <x:v>10891</x:v>
      </x:c>
      <x:c r="I2313" s="1493" t="s">
        <x:v>7313</x:v>
      </x:c>
      <x:c r="J2313" s="184">
        <x:v>90</x:v>
      </x:c>
      <x:c r="K2313" s="229" t="s">
        <x:v>434</x:v>
      </x:c>
    </x:row>
    <x:row r="2314" spans="1:11">
      <x:c r="A2314" s="1465">
        <x:v>0.75624999999999998</x:v>
      </x:c>
      <x:c r="B2314" s="1276">
        <x:v>101089</x:v>
      </x:c>
      <x:c r="C2314" s="953" t="s">
        <x:v>6314</x:v>
      </x:c>
      <x:c r="D2314" s="953" t="s">
        <x:v>7729</x:v>
      </x:c>
      <x:c r="E2314" s="953" t="s">
        <x:v>2935</x:v>
      </x:c>
      <x:c r="F2314" s="954" t="s">
        <x:v>10447</x:v>
      </x:c>
      <x:c r="G2314" s="187" t="s">
        <x:v>2987</x:v>
      </x:c>
      <x:c r="H2314" s="187" t="s">
        <x:v>8481</x:v>
      </x:c>
      <x:c r="I2314" s="1493" t="s">
        <x:v>7313</x:v>
      </x:c>
      <x:c r="J2314" s="184">
        <x:v>180</x:v>
      </x:c>
      <x:c r="K2314" s="229" t="s">
        <x:v>434</x:v>
      </x:c>
    </x:row>
    <x:row r="2315" spans="1:11">
      <x:c r="A2315" s="1464">
        <x:v>0.78402777777777777</x:v>
      </x:c>
      <x:c r="B2315" s="1274">
        <x:v>101090</x:v>
      </x:c>
      <x:c r="C2315" s="949" t="s">
        <x:v>6314</x:v>
      </x:c>
      <x:c r="D2315" s="949" t="s">
        <x:v>7751</x:v>
      </x:c>
      <x:c r="E2315" s="949" t="s">
        <x:v>5987</x:v>
      </x:c>
      <x:c r="F2315" s="950" t="s">
        <x:v>1216</x:v>
      </x:c>
      <x:c r="G2315" s="1003" t="s">
        <x:v>7766</x:v>
      </x:c>
      <x:c r="H2315" s="1003" t="s">
        <x:v>7766</x:v>
      </x:c>
      <x:c r="I2315" s="1493" t="s">
        <x:v>7313</x:v>
      </x:c>
      <x:c r="J2315" s="184">
        <x:v>225</x:v>
      </x:c>
      <x:c r="K2315" s="229" t="s">
        <x:v>434</x:v>
      </x:c>
    </x:row>
    <x:row r="2316" spans="1:11">
      <x:c r="A2316" s="1465">
        <x:v>0.80763888888888891</x:v>
      </x:c>
      <x:c r="B2316" s="1276">
        <x:v>101091</x:v>
      </x:c>
      <x:c r="C2316" s="953" t="s">
        <x:v>5507</x:v>
      </x:c>
      <x:c r="D2316" s="953" t="s">
        <x:v>7751</x:v>
      </x:c>
      <x:c r="E2316" s="953" t="s">
        <x:v>5033</x:v>
      </x:c>
      <x:c r="F2316" s="954" t="s">
        <x:v>10458</x:v>
      </x:c>
      <x:c r="G2316" s="187" t="s">
        <x:v>85</x:v>
      </x:c>
      <x:c r="H2316" s="187" t="s">
        <x:v>11290</x:v>
      </x:c>
      <x:c r="I2316" s="1493" t="s">
        <x:v>7313</x:v>
      </x:c>
      <x:c r="J2316" s="184">
        <x:v>800</x:v>
      </x:c>
      <x:c r="K2316" s="229" t="s">
        <x:v>434</x:v>
      </x:c>
    </x:row>
    <x:row r="2317" spans="1:11">
      <x:c r="A2317" s="1464">
        <x:v>0.90625</x:v>
      </x:c>
      <x:c r="B2317" s="1274">
        <x:v>101092</x:v>
      </x:c>
      <x:c r="C2317" s="949" t="s">
        <x:v>6314</x:v>
      </x:c>
      <x:c r="D2317" s="949" t="s">
        <x:v>7729</x:v>
      </x:c>
      <x:c r="E2317" s="949" t="s">
        <x:v>2935</x:v>
      </x:c>
      <x:c r="F2317" s="950" t="s">
        <x:v>1578</x:v>
      </x:c>
      <x:c r="G2317" s="187" t="s">
        <x:v>2992</x:v>
      </x:c>
      <x:c r="H2317" s="187" t="s">
        <x:v>11258</x:v>
      </x:c>
      <x:c r="I2317" s="1493" t="s">
        <x:v>7747</x:v>
      </x:c>
      <x:c r="J2317" s="184">
        <x:v>180</x:v>
      </x:c>
      <x:c r="K2317" s="229" t="s">
        <x:v>7724</x:v>
      </x:c>
    </x:row>
    <x:row r="2318" spans="1:11">
      <x:c r="A2318" s="1465">
        <x:v>0.9194444444444444</x:v>
      </x:c>
      <x:c r="B2318" s="1276">
        <x:v>101093</x:v>
      </x:c>
      <x:c r="C2318" s="953" t="s">
        <x:v>6314</x:v>
      </x:c>
      <x:c r="D2318" s="953" t="s">
        <x:v>7729</x:v>
      </x:c>
      <x:c r="E2318" s="953" t="s">
        <x:v>4903</x:v>
      </x:c>
      <x:c r="F2318" s="954" t="s">
        <x:v>12331</x:v>
      </x:c>
      <x:c r="G2318" s="187" t="s">
        <x:v>2394</x:v>
      </x:c>
      <x:c r="H2318" s="187" t="s">
        <x:v>11287</x:v>
      </x:c>
      <x:c r="I2318" s="1493" t="s">
        <x:v>7747</x:v>
      </x:c>
      <x:c r="J2318" s="184">
        <x:v>135</x:v>
      </x:c>
      <x:c r="K2318" s="229" t="s">
        <x:v>434</x:v>
      </x:c>
    </x:row>
    <x:row r="2319" spans="1:11">
      <x:c r="A2319" s="1464">
        <x:v>0.96597222222222223</x:v>
      </x:c>
      <x:c r="B2319" s="1274">
        <x:v>101094</x:v>
      </x:c>
      <x:c r="C2319" s="949" t="s">
        <x:v>6314</x:v>
      </x:c>
      <x:c r="D2319" s="949" t="s">
        <x:v>7729</x:v>
      </x:c>
      <x:c r="E2319" s="949" t="s">
        <x:v>433</x:v>
      </x:c>
      <x:c r="F2319" s="950" t="s">
        <x:v>12389</x:v>
      </x:c>
      <x:c r="G2319" s="1003" t="s">
        <x:v>7766</x:v>
      </x:c>
      <x:c r="H2319" s="1003" t="s">
        <x:v>7766</x:v>
      </x:c>
      <x:c r="I2319" s="1493" t="s">
        <x:v>7747</x:v>
      </x:c>
      <x:c r="J2319" s="184">
        <x:v>205</x:v>
      </x:c>
      <x:c r="K2319" s="229" t="s">
        <x:v>434</x:v>
      </x:c>
    </x:row>
    <x:row r="2320" spans="1:11">
      <x:c r="A2320" s="1275" t="s">
        <x:v>11851</x:v>
      </x:c>
      <x:c r="B2320" s="1276">
        <x:v>101095</x:v>
      </x:c>
      <x:c r="C2320" s="953" t="s">
        <x:v>6314</x:v>
      </x:c>
      <x:c r="D2320" s="953" t="s">
        <x:v>7729</x:v>
      </x:c>
      <x:c r="E2320" s="953" t="s">
        <x:v>2935</x:v>
      </x:c>
      <x:c r="F2320" s="954" t="s">
        <x:v>12299</x:v>
      </x:c>
      <x:c r="G2320" s="187" t="s">
        <x:v>7380</x:v>
      </x:c>
      <x:c r="H2320" s="187" t="s">
        <x:v>11247</x:v>
      </x:c>
      <x:c r="I2320" s="1493" t="s">
        <x:v>7747</x:v>
      </x:c>
      <x:c r="J2320" s="184">
        <x:v>144</x:v>
      </x:c>
      <x:c r="K2320" s="229" t="s">
        <x:v>434</x:v>
      </x:c>
    </x:row>
    <x:row r="2321" spans="1:11">
      <x:c r="A2321" s="1464">
        <x:v>0.63124999999999998</x:v>
      </x:c>
      <x:c r="B2321" s="1274">
        <x:v>101096</x:v>
      </x:c>
      <x:c r="C2321" s="949" t="s">
        <x:v>6314</x:v>
      </x:c>
      <x:c r="D2321" s="949" t="s">
        <x:v>7729</x:v>
      </x:c>
      <x:c r="E2321" s="949" t="s">
        <x:v>5987</x:v>
      </x:c>
      <x:c r="F2321" s="950" t="s">
        <x:v>9360</x:v>
      </x:c>
      <x:c r="G2321" s="1003" t="s">
        <x:v>7766</x:v>
      </x:c>
      <x:c r="H2321" s="1003" t="s">
        <x:v>7766</x:v>
      </x:c>
      <x:c r="I2321" s="1493" t="s">
        <x:v>7313</x:v>
      </x:c>
      <x:c r="J2321" s="184">
        <x:v>165</x:v>
      </x:c>
      <x:c r="K2321" s="229" t="s">
        <x:v>434</x:v>
      </x:c>
    </x:row>
    <x:row r="2322" spans="1:11">
      <x:c r="A2322" s="1465">
        <x:v>0.66666666666666663</x:v>
      </x:c>
      <x:c r="B2322" s="1276">
        <x:v>101097</x:v>
      </x:c>
      <x:c r="C2322" s="953" t="s">
        <x:v>5507</x:v>
      </x:c>
      <x:c r="D2322" s="953" t="s">
        <x:v>7752</x:v>
      </x:c>
      <x:c r="E2322" s="953" t="s">
        <x:v>2935</x:v>
      </x:c>
      <x:c r="F2322" s="954" t="s">
        <x:v>5604</x:v>
      </x:c>
      <x:c r="G2322" s="187" t="s">
        <x:v>2861</x:v>
      </x:c>
      <x:c r="H2322" s="187" t="s">
        <x:v>10850</x:v>
      </x:c>
      <x:c r="I2322" s="1493" t="s">
        <x:v>7313</x:v>
      </x:c>
      <x:c r="J2322" s="184">
        <x:v>140</x:v>
      </x:c>
      <x:c r="K2322" s="229" t="s">
        <x:v>434</x:v>
      </x:c>
    </x:row>
    <x:row r="2323" spans="1:11">
      <x:c r="A2323" s="1464">
        <x:v>0.70138888888888884</x:v>
      </x:c>
      <x:c r="B2323" s="1274">
        <x:v>101098</x:v>
      </x:c>
      <x:c r="C2323" s="949" t="s">
        <x:v>6314</x:v>
      </x:c>
      <x:c r="D2323" s="949" t="s">
        <x:v>7729</x:v>
      </x:c>
      <x:c r="E2323" s="949" t="s">
        <x:v>5033</x:v>
      </x:c>
      <x:c r="F2323" s="950" t="s">
        <x:v>1577</x:v>
      </x:c>
      <x:c r="G2323" s="187" t="s">
        <x:v>269</x:v>
      </x:c>
      <x:c r="H2323" s="187" t="s">
        <x:v>11284</x:v>
      </x:c>
      <x:c r="I2323" s="1493" t="s">
        <x:v>7747</x:v>
      </x:c>
      <x:c r="J2323" s="184">
        <x:v>160</x:v>
      </x:c>
      <x:c r="K2323" s="229" t="s">
        <x:v>7724</x:v>
      </x:c>
    </x:row>
    <x:row r="2324" spans="1:11">
      <x:c r="A2324" s="1465">
        <x:v>0.80486111111111114</x:v>
      </x:c>
      <x:c r="B2324" s="1276">
        <x:v>101099</x:v>
      </x:c>
      <x:c r="C2324" s="953" t="s">
        <x:v>6314</x:v>
      </x:c>
      <x:c r="D2324" s="953" t="s">
        <x:v>7751</x:v>
      </x:c>
      <x:c r="E2324" s="953" t="s">
        <x:v>2935</x:v>
      </x:c>
      <x:c r="F2324" s="954" t="s">
        <x:v>9955</x:v>
      </x:c>
      <x:c r="G2324" s="187" t="s">
        <x:v>11272</x:v>
      </x:c>
      <x:c r="H2324" s="187" t="s">
        <x:v>11273</x:v>
      </x:c>
      <x:c r="I2324" s="1493" t="s">
        <x:v>7747</x:v>
      </x:c>
      <x:c r="J2324" s="184">
        <x:v>160</x:v>
      </x:c>
      <x:c r="K2324" s="229" t="s">
        <x:v>7724</x:v>
      </x:c>
    </x:row>
    <x:row r="2325" spans="1:11">
      <x:c r="A2325" s="1082" t="s">
        <x:v>11840</x:v>
      </x:c>
      <x:c r="B2325" s="1274">
        <x:v>101100</x:v>
      </x:c>
      <x:c r="C2325" s="949" t="s">
        <x:v>6314</x:v>
      </x:c>
      <x:c r="D2325" s="949" t="s">
        <x:v>7751</x:v>
      </x:c>
      <x:c r="E2325" s="949" t="s">
        <x:v>5033</x:v>
      </x:c>
      <x:c r="F2325" s="950" t="s">
        <x:v>8103</x:v>
      </x:c>
      <x:c r="G2325" s="1003" t="s">
        <x:v>7766</x:v>
      </x:c>
      <x:c r="H2325" s="1003" t="s">
        <x:v>7766</x:v>
      </x:c>
      <x:c r="I2325" s="1493" t="s">
        <x:v>7313</x:v>
      </x:c>
      <x:c r="J2325" s="184">
        <x:v>240</x:v>
      </x:c>
      <x:c r="K2325" s="229" t="s">
        <x:v>7724</x:v>
      </x:c>
    </x:row>
    <x:row r="2326" spans="1:11">
      <x:c r="A2326" s="1465">
        <x:v>0.76527777777777772</x:v>
      </x:c>
      <x:c r="B2326" s="1276">
        <x:v>1101</x:v>
      </x:c>
      <x:c r="C2326" s="953" t="s">
        <x:v>6314</x:v>
      </x:c>
      <x:c r="D2326" s="953" t="s">
        <x:v>7751</x:v>
      </x:c>
      <x:c r="E2326" s="953" t="s">
        <x:v>5033</x:v>
      </x:c>
      <x:c r="F2326" s="954" t="s">
        <x:v>9920</x:v>
      </x:c>
      <x:c r="G2326" s="1003" t="s">
        <x:v>7766</x:v>
      </x:c>
      <x:c r="H2326" s="1003" t="s">
        <x:v>7766</x:v>
      </x:c>
      <x:c r="I2326" s="230" t="s">
        <x:v>5014</x:v>
      </x:c>
      <x:c r="J2326" s="184">
        <x:v>180</x:v>
      </x:c>
      <x:c r="K2326" s="229" t="s">
        <x:v>7724</x:v>
      </x:c>
    </x:row>
    <x:row r="2327" spans="1:11">
      <x:c r="A2327" s="1464">
        <x:v>0.77083333333333337</x:v>
      </x:c>
      <x:c r="B2327" s="1274">
        <x:v>1102</x:v>
      </x:c>
      <x:c r="C2327" s="949" t="s">
        <x:v>6314</x:v>
      </x:c>
      <x:c r="D2327" s="949" t="s">
        <x:v>7729</x:v>
      </x:c>
      <x:c r="E2327" s="949" t="s">
        <x:v>5987</x:v>
      </x:c>
      <x:c r="F2327" s="950" t="s">
        <x:v>9948</x:v>
      </x:c>
      <x:c r="G2327" s="187" t="s">
        <x:v>11248</x:v>
      </x:c>
      <x:c r="H2327" s="187" t="s">
        <x:v>11254</x:v>
      </x:c>
      <x:c r="I2327" s="230" t="s">
        <x:v>5014</x:v>
      </x:c>
      <x:c r="J2327" s="184">
        <x:v>160</x:v>
      </x:c>
      <x:c r="K2327" s="229" t="s">
        <x:v>7724</x:v>
      </x:c>
    </x:row>
    <x:row r="2328" spans="1:11">
      <x:c r="A2328" s="1465">
        <x:v>0.7895833333333333</x:v>
      </x:c>
      <x:c r="B2328" s="1276">
        <x:v>101103</x:v>
      </x:c>
      <x:c r="C2328" s="953" t="s">
        <x:v>6314</x:v>
      </x:c>
      <x:c r="D2328" s="953" t="s">
        <x:v>7751</x:v>
      </x:c>
      <x:c r="E2328" s="953" t="s">
        <x:v>5033</x:v>
      </x:c>
      <x:c r="F2328" s="954" t="s">
        <x:v>1402</x:v>
      </x:c>
      <x:c r="G2328" s="187" t="s">
        <x:v>7380</x:v>
      </x:c>
      <x:c r="H2328" s="187" t="s">
        <x:v>11256</x:v>
      </x:c>
      <x:c r="I2328" s="1493" t="s">
        <x:v>7313</x:v>
      </x:c>
      <x:c r="J2328" s="184">
        <x:v>410</x:v>
      </x:c>
      <x:c r="K2328" s="229" t="s">
        <x:v>7724</x:v>
      </x:c>
    </x:row>
    <x:row r="2329" spans="1:11">
      <x:c r="A2329" s="1464">
        <x:v>0.79305555555555551</x:v>
      </x:c>
      <x:c r="B2329" s="1274">
        <x:v>101104</x:v>
      </x:c>
      <x:c r="C2329" s="949" t="s">
        <x:v>5507</x:v>
      </x:c>
      <x:c r="D2329" s="949" t="s">
        <x:v>7751</x:v>
      </x:c>
      <x:c r="E2329" s="949" t="s">
        <x:v>5033</x:v>
      </x:c>
      <x:c r="F2329" s="950" t="s">
        <x:v>2504</x:v>
      </x:c>
      <x:c r="G2329" s="187" t="s">
        <x:v>7380</x:v>
      </x:c>
      <x:c r="H2329" s="187" t="s">
        <x:v>11256</x:v>
      </x:c>
      <x:c r="I2329" s="1493" t="s">
        <x:v>7313</x:v>
      </x:c>
      <x:c r="J2329" s="184">
        <x:v>180</x:v>
      </x:c>
      <x:c r="K2329" s="229" t="s">
        <x:v>7724</x:v>
      </x:c>
    </x:row>
    <x:row r="2330" spans="1:11">
      <x:c r="A2330" s="1465">
        <x:v>0.90972222222222221</x:v>
      </x:c>
      <x:c r="B2330" s="1276">
        <x:v>101105</x:v>
      </x:c>
      <x:c r="C2330" s="953" t="s">
        <x:v>6314</x:v>
      </x:c>
      <x:c r="D2330" s="953" t="s">
        <x:v>7751</x:v>
      </x:c>
      <x:c r="E2330" s="953" t="s">
        <x:v>2935</x:v>
      </x:c>
      <x:c r="F2330" s="954" t="s">
        <x:v>7815</x:v>
      </x:c>
      <x:c r="G2330" s="187" t="s">
        <x:v>243</x:v>
      </x:c>
      <x:c r="H2330" s="187" t="s">
        <x:v>9727</x:v>
      </x:c>
      <x:c r="I2330" s="1493" t="s">
        <x:v>7313</x:v>
      </x:c>
      <x:c r="J2330" s="184">
        <x:v>170</x:v>
      </x:c>
      <x:c r="K2330" s="229" t="s">
        <x:v>7724</x:v>
      </x:c>
    </x:row>
    <x:row r="2331" spans="1:11">
      <x:c r="A2331" s="1082" t="s">
        <x:v>11834</x:v>
      </x:c>
      <x:c r="B2331" s="1274">
        <x:v>101106</x:v>
      </x:c>
      <x:c r="C2331" s="949" t="s">
        <x:v>6314</x:v>
      </x:c>
      <x:c r="D2331" s="949" t="s">
        <x:v>7703</x:v>
      </x:c>
      <x:c r="E2331" s="949" t="s">
        <x:v>2935</x:v>
      </x:c>
      <x:c r="F2331" s="950" t="s">
        <x:v>12328</x:v>
      </x:c>
      <x:c r="G2331" s="1003" t="s">
        <x:v>7766</x:v>
      </x:c>
      <x:c r="H2331" s="1003" t="s">
        <x:v>7766</x:v>
      </x:c>
      <x:c r="I2331" s="1493" t="s">
        <x:v>7747</x:v>
      </x:c>
      <x:c r="J2331" s="184">
        <x:v>144</x:v>
      </x:c>
      <x:c r="K2331" s="229" t="s">
        <x:v>434</x:v>
      </x:c>
    </x:row>
    <x:row r="2332" spans="1:11">
      <x:c r="A2332" s="1465">
        <x:v>0.77222222222222225</x:v>
      </x:c>
      <x:c r="B2332" s="1276">
        <x:v>101107</x:v>
      </x:c>
      <x:c r="C2332" s="953" t="s">
        <x:v>6314</x:v>
      </x:c>
      <x:c r="D2332" s="953" t="s">
        <x:v>7729</x:v>
      </x:c>
      <x:c r="E2332" s="953" t="s">
        <x:v>4903</x:v>
      </x:c>
      <x:c r="F2332" s="954" t="s">
        <x:v>1588</x:v>
      </x:c>
      <x:c r="G2332" s="187" t="s">
        <x:v>239</x:v>
      </x:c>
      <x:c r="H2332" s="187" t="s">
        <x:v>11233</x:v>
      </x:c>
      <x:c r="I2332" s="1493" t="s">
        <x:v>7747</x:v>
      </x:c>
      <x:c r="J2332" s="184">
        <x:v>387</x:v>
      </x:c>
      <x:c r="K2332" s="229" t="s">
        <x:v>434</x:v>
      </x:c>
    </x:row>
    <x:row r="2333" spans="1:11">
      <x:c r="A2333" s="1464">
        <x:v>0.82777777777777772</x:v>
      </x:c>
      <x:c r="B2333" s="1274">
        <x:v>101108</x:v>
      </x:c>
      <x:c r="C2333" s="949" t="s">
        <x:v>6314</x:v>
      </x:c>
      <x:c r="D2333" s="949" t="s">
        <x:v>7752</x:v>
      </x:c>
      <x:c r="E2333" s="949" t="s">
        <x:v>4903</x:v>
      </x:c>
      <x:c r="F2333" s="950" t="s">
        <x:v>2508</x:v>
      </x:c>
      <x:c r="G2333" s="187" t="s">
        <x:v>2658</x:v>
      </x:c>
      <x:c r="H2333" s="187" t="s">
        <x:v>11265</x:v>
      </x:c>
      <x:c r="I2333" s="1493" t="s">
        <x:v>7313</x:v>
      </x:c>
      <x:c r="J2333" s="184">
        <x:v>170</x:v>
      </x:c>
      <x:c r="K2333" s="229" t="s">
        <x:v>434</x:v>
      </x:c>
    </x:row>
    <x:row r="2334" spans="1:11">
      <x:c r="A2334" s="1465">
        <x:v>0.8833333333333333</x:v>
      </x:c>
      <x:c r="B2334" s="1276">
        <x:v>101109</x:v>
      </x:c>
      <x:c r="C2334" s="953" t="s">
        <x:v>6314</x:v>
      </x:c>
      <x:c r="D2334" s="953" t="s">
        <x:v>7729</x:v>
      </x:c>
      <x:c r="E2334" s="953" t="s">
        <x:v>2935</x:v>
      </x:c>
      <x:c r="F2334" s="954" t="s">
        <x:v>11471</x:v>
      </x:c>
      <x:c r="G2334" s="1003" t="s">
        <x:v>7766</x:v>
      </x:c>
      <x:c r="H2334" s="1003" t="s">
        <x:v>7766</x:v>
      </x:c>
      <x:c r="I2334" s="1493" t="s">
        <x:v>7313</x:v>
      </x:c>
      <x:c r="J2334" s="184">
        <x:v>430</x:v>
      </x:c>
      <x:c r="K2334" s="229" t="s">
        <x:v>434</x:v>
      </x:c>
    </x:row>
    <x:row r="2335" spans="1:11">
      <x:c r="A2335" s="1464">
        <x:v>0.88472222222222219</x:v>
      </x:c>
      <x:c r="B2335" s="1274">
        <x:v>101110</x:v>
      </x:c>
      <x:c r="C2335" s="949" t="s">
        <x:v>6314</x:v>
      </x:c>
      <x:c r="D2335" s="949" t="s">
        <x:v>7729</x:v>
      </x:c>
      <x:c r="E2335" s="949" t="s">
        <x:v>5987</x:v>
      </x:c>
      <x:c r="F2335" s="950" t="s">
        <x:v>1218</x:v>
      </x:c>
      <x:c r="G2335" s="1003" t="s">
        <x:v>7766</x:v>
      </x:c>
      <x:c r="H2335" s="1003" t="s">
        <x:v>7766</x:v>
      </x:c>
      <x:c r="I2335" s="1493" t="s">
        <x:v>7313</x:v>
      </x:c>
      <x:c r="J2335" s="184">
        <x:v>110</x:v>
      </x:c>
      <x:c r="K2335" s="229" t="s">
        <x:v>7724</x:v>
      </x:c>
    </x:row>
    <x:row r="2336" spans="1:11">
      <x:c r="A2336" s="1275" t="s">
        <x:v>11832</x:v>
      </x:c>
      <x:c r="B2336" s="1276">
        <x:v>101111</x:v>
      </x:c>
      <x:c r="C2336" s="953" t="s">
        <x:v>6314</x:v>
      </x:c>
      <x:c r="D2336" s="953" t="s">
        <x:v>7729</x:v>
      </x:c>
      <x:c r="E2336" s="953" t="s">
        <x:v>433</x:v>
      </x:c>
      <x:c r="F2336" s="954" t="s">
        <x:v>1400</x:v>
      </x:c>
      <x:c r="G2336" s="187" t="s">
        <x:v>7454</x:v>
      </x:c>
      <x:c r="H2336" s="187" t="s">
        <x:v>11259</x:v>
      </x:c>
      <x:c r="I2336" s="1493" t="s">
        <x:v>7747</x:v>
      </x:c>
      <x:c r="J2336" s="184">
        <x:v>306</x:v>
      </x:c>
      <x:c r="K2336" s="229" t="s">
        <x:v>434</x:v>
      </x:c>
    </x:row>
    <x:row r="2337" spans="1:12">
      <x:c r="A2337" s="1464">
        <x:v>0.68541666666666667</x:v>
      </x:c>
      <x:c r="B2337" s="1274">
        <x:v>1112</x:v>
      </x:c>
      <x:c r="C2337" s="949" t="s">
        <x:v>6314</x:v>
      </x:c>
      <x:c r="D2337" s="949" t="s">
        <x:v>7752</x:v>
      </x:c>
      <x:c r="E2337" s="949" t="s">
        <x:v>433</x:v>
      </x:c>
      <x:c r="F2337" s="950" t="s">
        <x:v>9455</x:v>
      </x:c>
      <x:c r="G2337" s="1003" t="s">
        <x:v>7766</x:v>
      </x:c>
      <x:c r="H2337" s="1003" t="s">
        <x:v>7766</x:v>
      </x:c>
      <x:c r="I2337" s="230" t="s">
        <x:v>5014</x:v>
      </x:c>
      <x:c r="J2337" s="184">
        <x:v>10</x:v>
      </x:c>
      <x:c r="K2337" s="229" t="s">
        <x:v>7766</x:v>
      </x:c>
      <x:c r="L2337" s="2" t="s">
        <x:v>9455</x:v>
      </x:c>
    </x:row>
    <x:row r="2338" spans="1:11">
      <x:c r="A2338" s="1465">
        <x:v>0.74027777777777781</x:v>
      </x:c>
      <x:c r="B2338" s="1276">
        <x:v>1113</x:v>
      </x:c>
      <x:c r="C2338" s="953" t="s">
        <x:v>6314</x:v>
      </x:c>
      <x:c r="D2338" s="953" t="s">
        <x:v>7752</x:v>
      </x:c>
      <x:c r="E2338" s="953" t="s">
        <x:v>4903</x:v>
      </x:c>
      <x:c r="F2338" s="954" t="s">
        <x:v>9916</x:v>
      </x:c>
      <x:c r="G2338" s="187" t="s">
        <x:v>224</x:v>
      </x:c>
      <x:c r="H2338" s="187" t="s">
        <x:v>11282</x:v>
      </x:c>
      <x:c r="I2338" s="230" t="s">
        <x:v>5014</x:v>
      </x:c>
      <x:c r="J2338" s="184">
        <x:v>140</x:v>
      </x:c>
      <x:c r="K2338" s="229" t="s">
        <x:v>7724</x:v>
      </x:c>
    </x:row>
    <x:row r="2339" spans="1:11">
      <x:c r="A2339" s="1464">
        <x:v>0.7944444444444444</x:v>
      </x:c>
      <x:c r="B2339" s="1274">
        <x:v>101114</x:v>
      </x:c>
      <x:c r="C2339" s="949" t="s">
        <x:v>6314</x:v>
      </x:c>
      <x:c r="D2339" s="949" t="s">
        <x:v>7751</x:v>
      </x:c>
      <x:c r="E2339" s="949" t="s">
        <x:v>4903</x:v>
      </x:c>
      <x:c r="F2339" s="950" t="s">
        <x:v>10542</x:v>
      </x:c>
      <x:c r="G2339" s="187" t="s">
        <x:v>252</x:v>
      </x:c>
      <x:c r="H2339" s="187" t="s">
        <x:v>11269</x:v>
      </x:c>
      <x:c r="I2339" s="1493" t="s">
        <x:v>7747</x:v>
      </x:c>
      <x:c r="J2339" s="184">
        <x:v>160</x:v>
      </x:c>
      <x:c r="K2339" s="229" t="s">
        <x:v>7724</x:v>
      </x:c>
    </x:row>
    <x:row r="2340" spans="1:11" s="4" customFormat="1">
      <x:c r="A2340" s="1464">
        <x:v>0.80625000000000002</x:v>
      </x:c>
      <x:c r="B2340" s="1274">
        <x:v>1115</x:v>
      </x:c>
      <x:c r="C2340" s="949"/>
      <x:c r="D2340" s="949"/>
      <x:c r="E2340" s="949"/>
      <x:c r="F2340" s="950"/>
      <x:c r="G2340" s="187" t="s">
        <x:v>261</x:v>
      </x:c>
      <x:c r="H2340" s="187" t="s">
        <x:v>11285</x:v>
      </x:c>
      <x:c r="I2340" s="1493" t="s">
        <x:v>7747</x:v>
      </x:c>
      <x:c r="J2340" s="184">
        <x:v>140</x:v>
      </x:c>
      <x:c r="K2340" s="229" t="s">
        <x:v>7724</x:v>
      </x:c>
    </x:row>
    <x:row r="2341" spans="1:11">
      <x:c r="A2341" s="1465">
        <x:v>0.80972222222222223</x:v>
      </x:c>
      <x:c r="B2341" s="1276">
        <x:v>101116</x:v>
      </x:c>
      <x:c r="C2341" s="953" t="s">
        <x:v>6314</x:v>
      </x:c>
      <x:c r="D2341" s="953" t="s">
        <x:v>7752</x:v>
      </x:c>
      <x:c r="E2341" s="953" t="s">
        <x:v>4903</x:v>
      </x:c>
      <x:c r="F2341" s="954" t="s">
        <x:v>12395</x:v>
      </x:c>
      <x:c r="G2341" s="187" t="s">
        <x:v>261</x:v>
      </x:c>
      <x:c r="H2341" s="187" t="s">
        <x:v>11285</x:v>
      </x:c>
      <x:c r="I2341" s="230" t="s">
        <x:v>5014</x:v>
      </x:c>
      <x:c r="J2341" s="184">
        <x:v>135</x:v>
      </x:c>
      <x:c r="K2341" s="229" t="s">
        <x:v>434</x:v>
      </x:c>
    </x:row>
    <x:row r="2342" spans="1:11">
      <x:c r="A2342" s="1466">
        <x:v>0.86527777777777781</x:v>
      </x:c>
      <x:c r="B2342" s="1419">
        <x:v>101117</x:v>
      </x:c>
      <x:c r="C2342" s="962" t="s">
        <x:v>6314</x:v>
      </x:c>
      <x:c r="D2342" s="962" t="s">
        <x:v>7752</x:v>
      </x:c>
      <x:c r="E2342" s="962" t="s">
        <x:v>2935</x:v>
      </x:c>
      <x:c r="F2342" s="963" t="s">
        <x:v>519</x:v>
      </x:c>
      <x:c r="G2342" s="1003" t="s">
        <x:v>7766</x:v>
      </x:c>
      <x:c r="H2342" s="1003" t="s">
        <x:v>7766</x:v>
      </x:c>
      <x:c r="I2342" s="1493" t="s">
        <x:v>7747</x:v>
      </x:c>
      <x:c r="J2342" s="184">
        <x:v>360</x:v>
      </x:c>
      <x:c r="K2342" s="229" t="s">
        <x:v>434</x:v>
      </x:c>
    </x:row>
    <x:row r="2343" spans="1:11">
      <x:c r="A2343" s="1412" t="s">
        <x:v>11873</x:v>
      </x:c>
      <x:c r="B2343" s="1413">
        <x:v>101118</x:v>
      </x:c>
      <x:c r="C2343" s="951" t="s">
        <x:v>6314</x:v>
      </x:c>
      <x:c r="D2343" s="951" t="s">
        <x:v>7752</x:v>
      </x:c>
      <x:c r="E2343" s="951" t="s">
        <x:v>5033</x:v>
      </x:c>
      <x:c r="F2343" s="952" t="s">
        <x:v>10672</x:v>
      </x:c>
      <x:c r="G2343" s="187" t="s">
        <x:v>255</x:v>
      </x:c>
      <x:c r="H2343" s="187" t="s">
        <x:v>11246</x:v>
      </x:c>
      <x:c r="I2343" s="1493" t="s">
        <x:v>7747</x:v>
      </x:c>
      <x:c r="J2343" s="184">
        <x:v>160</x:v>
      </x:c>
      <x:c r="K2343" s="229" t="s">
        <x:v>7724</x:v>
      </x:c>
    </x:row>
    <x:row r="2344" spans="1:11">
      <x:c r="A2344" s="1464">
        <x:v>0.56944444444444442</x:v>
      </x:c>
      <x:c r="B2344" s="1274">
        <x:v>101119</x:v>
      </x:c>
      <x:c r="C2344" s="949" t="s">
        <x:v>6314</x:v>
      </x:c>
      <x:c r="D2344" s="949" t="s">
        <x:v>7729</x:v>
      </x:c>
      <x:c r="E2344" s="949" t="s">
        <x:v>5033</x:v>
      </x:c>
      <x:c r="F2344" s="950" t="s">
        <x:v>10668</x:v>
      </x:c>
      <x:c r="G2344" s="1003" t="s">
        <x:v>7766</x:v>
      </x:c>
      <x:c r="H2344" s="1003" t="s">
        <x:v>7766</x:v>
      </x:c>
      <x:c r="I2344" s="1493" t="s">
        <x:v>7747</x:v>
      </x:c>
      <x:c r="J2344" s="184">
        <x:v>190</x:v>
      </x:c>
      <x:c r="K2344" s="229" t="s">
        <x:v>7724</x:v>
      </x:c>
    </x:row>
    <x:row r="2345" spans="1:11">
      <x:c r="A2345" s="1465">
        <x:v>0.69861111111111107</x:v>
      </x:c>
      <x:c r="B2345" s="1276">
        <x:v>101120</x:v>
      </x:c>
      <x:c r="C2345" s="953" t="s">
        <x:v>6314</x:v>
      </x:c>
      <x:c r="D2345" s="953" t="s">
        <x:v>7729</x:v>
      </x:c>
      <x:c r="E2345" s="953" t="s">
        <x:v>5033</x:v>
      </x:c>
      <x:c r="F2345" s="954" t="s">
        <x:v>10452</x:v>
      </x:c>
      <x:c r="G2345" s="1003" t="s">
        <x:v>7766</x:v>
      </x:c>
      <x:c r="H2345" s="1003" t="s">
        <x:v>7766</x:v>
      </x:c>
      <x:c r="I2345" s="1493" t="s">
        <x:v>7313</x:v>
      </x:c>
      <x:c r="J2345" s="184">
        <x:v>145</x:v>
      </x:c>
      <x:c r="K2345" s="229" t="s">
        <x:v>434</x:v>
      </x:c>
    </x:row>
    <x:row r="2346" spans="1:11">
      <x:c r="A2346" s="1464">
        <x:v>0.71944444444444444</x:v>
      </x:c>
      <x:c r="B2346" s="1274">
        <x:v>101121</x:v>
      </x:c>
      <x:c r="C2346" s="949" t="s">
        <x:v>6314</x:v>
      </x:c>
      <x:c r="D2346" s="949" t="s">
        <x:v>7752</x:v>
      </x:c>
      <x:c r="E2346" s="949" t="s">
        <x:v>2935</x:v>
      </x:c>
      <x:c r="F2346" s="950" t="s">
        <x:v>1215</x:v>
      </x:c>
      <x:c r="G2346" s="1003" t="s">
        <x:v>7766</x:v>
      </x:c>
      <x:c r="H2346" s="1003" t="s">
        <x:v>7766</x:v>
      </x:c>
      <x:c r="I2346" s="1493" t="s">
        <x:v>7313</x:v>
      </x:c>
      <x:c r="J2346" s="184">
        <x:v>235</x:v>
      </x:c>
      <x:c r="K2346" s="229" t="s">
        <x:v>434</x:v>
      </x:c>
    </x:row>
    <x:row r="2347" spans="1:11">
      <x:c r="A2347" s="1465">
        <x:v>0.74791666666666667</x:v>
      </x:c>
      <x:c r="B2347" s="1276">
        <x:v>101122</x:v>
      </x:c>
      <x:c r="C2347" s="953" t="s">
        <x:v>6314</x:v>
      </x:c>
      <x:c r="D2347" s="953" t="s">
        <x:v>7751</x:v>
      </x:c>
      <x:c r="E2347" s="953" t="s">
        <x:v>4903</x:v>
      </x:c>
      <x:c r="F2347" s="954" t="s">
        <x:v>10520</x:v>
      </x:c>
      <x:c r="G2347" s="187" t="s">
        <x:v>237</x:v>
      </x:c>
      <x:c r="H2347" s="187" t="s">
        <x:v>11263</x:v>
      </x:c>
      <x:c r="I2347" s="1493" t="s">
        <x:v>7747</x:v>
      </x:c>
      <x:c r="J2347" s="184">
        <x:v>290</x:v>
      </x:c>
      <x:c r="K2347" s="229" t="s">
        <x:v>7724</x:v>
      </x:c>
    </x:row>
    <x:row r="2348" spans="1:11">
      <x:c r="A2348" s="1464">
        <x:v>0.81111111111111112</x:v>
      </x:c>
      <x:c r="B2348" s="1274">
        <x:v>101123</x:v>
      </x:c>
      <x:c r="C2348" s="949" t="s">
        <x:v>6314</x:v>
      </x:c>
      <x:c r="D2348" s="949" t="s">
        <x:v>7751</x:v>
      </x:c>
      <x:c r="E2348" s="949" t="s">
        <x:v>2935</x:v>
      </x:c>
      <x:c r="F2348" s="950" t="s">
        <x:v>7821</x:v>
      </x:c>
      <x:c r="G2348" s="187" t="s">
        <x:v>270</x:v>
      </x:c>
      <x:c r="H2348" s="187" t="s">
        <x:v>11270</x:v>
      </x:c>
      <x:c r="I2348" s="1493" t="s">
        <x:v>7313</x:v>
      </x:c>
      <x:c r="J2348" s="184">
        <x:v>135</x:v>
      </x:c>
      <x:c r="K2348" s="229" t="s">
        <x:v>434</x:v>
      </x:c>
    </x:row>
    <x:row r="2349" spans="1:11">
      <x:c r="A2349" s="1275" t="s">
        <x:v>10652</x:v>
      </x:c>
      <x:c r="B2349" s="1276">
        <x:v>101124</x:v>
      </x:c>
      <x:c r="C2349" s="953" t="s">
        <x:v>6314</x:v>
      </x:c>
      <x:c r="D2349" s="953" t="s">
        <x:v>7751</x:v>
      </x:c>
      <x:c r="E2349" s="953" t="s">
        <x:v>2935</x:v>
      </x:c>
      <x:c r="F2349" s="954" t="s">
        <x:v>4829</x:v>
      </x:c>
      <x:c r="G2349" s="1003" t="s">
        <x:v>7766</x:v>
      </x:c>
      <x:c r="H2349" s="1003" t="s">
        <x:v>7766</x:v>
      </x:c>
      <x:c r="I2349" s="1493" t="s">
        <x:v>7313</x:v>
      </x:c>
      <x:c r="J2349" s="184">
        <x:v>145</x:v>
      </x:c>
      <x:c r="K2349" s="229" t="s">
        <x:v>434</x:v>
      </x:c>
    </x:row>
    <x:row r="2350" spans="1:11">
      <x:c r="A2350" s="1464">
        <x:v>0.59236111111111112</x:v>
      </x:c>
      <x:c r="B2350" s="1274">
        <x:v>101125</x:v>
      </x:c>
      <x:c r="C2350" s="949" t="s">
        <x:v>6314</x:v>
      </x:c>
      <x:c r="D2350" s="949" t="s">
        <x:v>7751</x:v>
      </x:c>
      <x:c r="E2350" s="949" t="s">
        <x:v>2935</x:v>
      </x:c>
      <x:c r="F2350" s="950" t="s">
        <x:v>10708</x:v>
      </x:c>
      <x:c r="G2350" s="1003" t="s">
        <x:v>7766</x:v>
      </x:c>
      <x:c r="H2350" s="1003" t="s">
        <x:v>7766</x:v>
      </x:c>
      <x:c r="I2350" s="1493" t="s">
        <x:v>7747</x:v>
      </x:c>
      <x:c r="J2350" s="184">
        <x:v>261</x:v>
      </x:c>
      <x:c r="K2350" s="229" t="s">
        <x:v>434</x:v>
      </x:c>
    </x:row>
    <x:row r="2351" spans="1:11">
      <x:c r="A2351" s="1465">
        <x:v>0.60624999999999996</x:v>
      </x:c>
      <x:c r="B2351" s="1276">
        <x:v>101126</x:v>
      </x:c>
      <x:c r="C2351" s="953" t="s">
        <x:v>6314</x:v>
      </x:c>
      <x:c r="D2351" s="953" t="s">
        <x:v>7729</x:v>
      </x:c>
      <x:c r="E2351" s="953" t="s">
        <x:v>5033</x:v>
      </x:c>
      <x:c r="F2351" s="954" t="s">
        <x:v>8091</x:v>
      </x:c>
      <x:c r="G2351" s="1003" t="s">
        <x:v>7766</x:v>
      </x:c>
      <x:c r="H2351" s="1003" t="s">
        <x:v>7766</x:v>
      </x:c>
      <x:c r="I2351" s="1493" t="s">
        <x:v>7313</x:v>
      </x:c>
      <x:c r="J2351" s="184">
        <x:v>150</x:v>
      </x:c>
      <x:c r="K2351" s="229" t="s">
        <x:v>7724</x:v>
      </x:c>
    </x:row>
    <x:row r="2352" spans="1:11">
      <x:c r="A2352" s="1464">
        <x:v>0.61319444444444449</x:v>
      </x:c>
      <x:c r="B2352" s="1274">
        <x:v>101127</x:v>
      </x:c>
      <x:c r="C2352" s="949" t="s">
        <x:v>6314</x:v>
      </x:c>
      <x:c r="D2352" s="949" t="s">
        <x:v>7703</x:v>
      </x:c>
      <x:c r="E2352" s="949" t="s">
        <x:v>4903</x:v>
      </x:c>
      <x:c r="F2352" s="950" t="s">
        <x:v>12400</x:v>
      </x:c>
      <x:c r="G2352" s="1003" t="s">
        <x:v>7766</x:v>
      </x:c>
      <x:c r="H2352" s="1003" t="s">
        <x:v>7766</x:v>
      </x:c>
      <x:c r="I2352" s="1493" t="s">
        <x:v>7747</x:v>
      </x:c>
      <x:c r="J2352" s="184">
        <x:v>140</x:v>
      </x:c>
      <x:c r="K2352" s="229" t="s">
        <x:v>7724</x:v>
      </x:c>
    </x:row>
    <x:row r="2353" spans="1:11">
      <x:c r="A2353" s="1465">
        <x:v>0.78472222222222221</x:v>
      </x:c>
      <x:c r="B2353" s="1276">
        <x:v>101128</x:v>
      </x:c>
      <x:c r="C2353" s="953" t="s">
        <x:v>6314</x:v>
      </x:c>
      <x:c r="D2353" s="953" t="s">
        <x:v>7751</x:v>
      </x:c>
      <x:c r="E2353" s="953" t="s">
        <x:v>4903</x:v>
      </x:c>
      <x:c r="F2353" s="954" t="s">
        <x:v>1604</x:v>
      </x:c>
      <x:c r="G2353" s="1003" t="s">
        <x:v>7766</x:v>
      </x:c>
      <x:c r="H2353" s="1003" t="s">
        <x:v>7766</x:v>
      </x:c>
      <x:c r="I2353" s="1493" t="s">
        <x:v>7747</x:v>
      </x:c>
      <x:c r="J2353" s="184">
        <x:v>144</x:v>
      </x:c>
      <x:c r="K2353" s="229" t="s">
        <x:v>434</x:v>
      </x:c>
    </x:row>
    <x:row r="2354" spans="1:11">
      <x:c r="A2354" s="1464">
        <x:v>0.85069444444444442</x:v>
      </x:c>
      <x:c r="B2354" s="1274">
        <x:v>101129</x:v>
      </x:c>
      <x:c r="C2354" s="949" t="s">
        <x:v>6314</x:v>
      </x:c>
      <x:c r="D2354" s="949" t="s">
        <x:v>7729</x:v>
      </x:c>
      <x:c r="E2354" s="949" t="s">
        <x:v>5033</x:v>
      </x:c>
      <x:c r="F2354" s="950" t="s">
        <x:v>11499</x:v>
      </x:c>
      <x:c r="G2354" s="1003" t="s">
        <x:v>7766</x:v>
      </x:c>
      <x:c r="H2354" s="1003" t="s">
        <x:v>7766</x:v>
      </x:c>
      <x:c r="I2354" s="1493" t="s">
        <x:v>7313</x:v>
      </x:c>
      <x:c r="J2354" s="184">
        <x:v>350</x:v>
      </x:c>
      <x:c r="K2354" s="229" t="s">
        <x:v>7724</x:v>
      </x:c>
    </x:row>
    <x:row r="2355" spans="1:11" s="2" customFormat="1">
      <x:c r="A2355" s="1082" t="s">
        <x:v>11861</x:v>
      </x:c>
      <x:c r="B2355" s="1274">
        <x:v>1130</x:v>
      </x:c>
      <x:c r="C2355" s="949"/>
      <x:c r="D2355" s="949"/>
      <x:c r="E2355" s="949"/>
      <x:c r="F2355" s="950"/>
      <x:c r="G2355" s="187" t="s">
        <x:v>228</x:v>
      </x:c>
      <x:c r="H2355" s="187" t="s">
        <x:v>11264</x:v>
      </x:c>
      <x:c r="I2355" s="230" t="s">
        <x:v>5014</x:v>
      </x:c>
      <x:c r="J2355" s="184">
        <x:v>612</x:v>
      </x:c>
      <x:c r="K2355" s="229" t="s">
        <x:v>434</x:v>
      </x:c>
    </x:row>
    <x:row r="2356" spans="1:11">
      <x:c r="A2356" s="1465">
        <x:v>0.73263888888888884</x:v>
      </x:c>
      <x:c r="B2356" s="1276">
        <x:v>101131</x:v>
      </x:c>
      <x:c r="C2356" s="953" t="s">
        <x:v>6314</x:v>
      </x:c>
      <x:c r="D2356" s="953" t="s">
        <x:v>7752</x:v>
      </x:c>
      <x:c r="E2356" s="953" t="s">
        <x:v>5033</x:v>
      </x:c>
      <x:c r="F2356" s="954" t="s">
        <x:v>10524</x:v>
      </x:c>
      <x:c r="G2356" s="187" t="s">
        <x:v>2856</x:v>
      </x:c>
      <x:c r="H2356" s="187" t="s">
        <x:v>10737</x:v>
      </x:c>
      <x:c r="I2356" s="1493" t="s">
        <x:v>7747</x:v>
      </x:c>
      <x:c r="J2356" s="184">
        <x:v>153</x:v>
      </x:c>
      <x:c r="K2356" s="229" t="s">
        <x:v>434</x:v>
      </x:c>
    </x:row>
    <x:row r="2357" spans="1:11">
      <x:c r="A2357" s="1464">
        <x:v>0.8041666666666667</x:v>
      </x:c>
      <x:c r="B2357" s="1274">
        <x:v>101132</x:v>
      </x:c>
      <x:c r="C2357" s="949" t="s">
        <x:v>6314</x:v>
      </x:c>
      <x:c r="D2357" s="949" t="s">
        <x:v>7729</x:v>
      </x:c>
      <x:c r="E2357" s="949" t="s">
        <x:v>2935</x:v>
      </x:c>
      <x:c r="F2357" s="950" t="s">
        <x:v>8088</x:v>
      </x:c>
      <x:c r="G2357" s="1003" t="s">
        <x:v>7766</x:v>
      </x:c>
      <x:c r="H2357" s="1003" t="s">
        <x:v>7766</x:v>
      </x:c>
      <x:c r="I2357" s="1493" t="s">
        <x:v>7313</x:v>
      </x:c>
      <x:c r="J2357" s="184">
        <x:v>162</x:v>
      </x:c>
      <x:c r="K2357" s="229" t="s">
        <x:v>434</x:v>
      </x:c>
    </x:row>
    <x:row r="2358" spans="1:11">
      <x:c r="A2358" s="1465">
        <x:v>0.83402777777777781</x:v>
      </x:c>
      <x:c r="B2358" s="1276">
        <x:v>101133</x:v>
      </x:c>
      <x:c r="C2358" s="953" t="s">
        <x:v>5507</x:v>
      </x:c>
      <x:c r="D2358" s="953" t="s">
        <x:v>7751</x:v>
      </x:c>
      <x:c r="E2358" s="953" t="s">
        <x:v>2935</x:v>
      </x:c>
      <x:c r="F2358" s="954" t="s">
        <x:v>12333</x:v>
      </x:c>
      <x:c r="G2358" s="187" t="s">
        <x:v>243</x:v>
      </x:c>
      <x:c r="H2358" s="187" t="s">
        <x:v>9727</x:v>
      </x:c>
      <x:c r="I2358" s="1493" t="s">
        <x:v>7747</x:v>
      </x:c>
      <x:c r="J2358" s="184">
        <x:v>144</x:v>
      </x:c>
      <x:c r="K2358" s="229" t="s">
        <x:v>434</x:v>
      </x:c>
    </x:row>
    <x:row r="2359" spans="1:11">
      <x:c r="A2359" s="1464">
        <x:v>0.84722222222222221</x:v>
      </x:c>
      <x:c r="B2359" s="1274">
        <x:v>101134</x:v>
      </x:c>
      <x:c r="C2359" s="949" t="s">
        <x:v>6314</x:v>
      </x:c>
      <x:c r="D2359" s="949" t="s">
        <x:v>7729</x:v>
      </x:c>
      <x:c r="E2359" s="949" t="s">
        <x:v>433</x:v>
      </x:c>
      <x:c r="F2359" s="950" t="s">
        <x:v>11525</x:v>
      </x:c>
      <x:c r="G2359" s="1003" t="s">
        <x:v>7766</x:v>
      </x:c>
      <x:c r="H2359" s="1003" t="s">
        <x:v>7766</x:v>
      </x:c>
      <x:c r="I2359" s="1493" t="s">
        <x:v>7313</x:v>
      </x:c>
      <x:c r="J2359" s="184">
        <x:v>140</x:v>
      </x:c>
      <x:c r="K2359" s="229" t="s">
        <x:v>7724</x:v>
      </x:c>
    </x:row>
    <x:row r="2360" spans="1:11">
      <x:c r="A2360" s="1465">
        <x:v>0.88680555555555551</x:v>
      </x:c>
      <x:c r="B2360" s="1276">
        <x:v>101135</x:v>
      </x:c>
      <x:c r="C2360" s="953" t="s">
        <x:v>6314</x:v>
      </x:c>
      <x:c r="D2360" s="953" t="s">
        <x:v>7729</x:v>
      </x:c>
      <x:c r="E2360" s="953" t="s">
        <x:v>5987</x:v>
      </x:c>
      <x:c r="F2360" s="954" t="s">
        <x:v>9961</x:v>
      </x:c>
      <x:c r="G2360" s="1003" t="s">
        <x:v>7766</x:v>
      </x:c>
      <x:c r="H2360" s="1003" t="s">
        <x:v>7766</x:v>
      </x:c>
      <x:c r="I2360" s="1493" t="s">
        <x:v>7747</x:v>
      </x:c>
      <x:c r="J2360" s="184">
        <x:v>330</x:v>
      </x:c>
      <x:c r="K2360" s="229" t="s">
        <x:v>7724</x:v>
      </x:c>
    </x:row>
    <x:row r="2361" spans="1:11">
      <x:c r="A2361" s="1464">
        <x:v>0.89930555555555558</x:v>
      </x:c>
      <x:c r="B2361" s="1274">
        <x:v>101136</x:v>
      </x:c>
      <x:c r="C2361" s="949" t="s">
        <x:v>5507</x:v>
      </x:c>
      <x:c r="D2361" s="949" t="s">
        <x:v>7703</x:v>
      </x:c>
      <x:c r="E2361" s="949" t="s">
        <x:v>4903</x:v>
      </x:c>
      <x:c r="F2361" s="950" t="s">
        <x:v>534</x:v>
      </x:c>
      <x:c r="G2361" s="187" t="s">
        <x:v>154</x:v>
      </x:c>
      <x:c r="H2361" s="187" t="s">
        <x:v>9443</x:v>
      </x:c>
      <x:c r="I2361" s="1493" t="s">
        <x:v>7313</x:v>
      </x:c>
      <x:c r="J2361" s="184">
        <x:v>340</x:v>
      </x:c>
      <x:c r="K2361" s="229" t="s">
        <x:v>434</x:v>
      </x:c>
    </x:row>
    <x:row r="2362" spans="1:11">
      <x:c r="A2362" s="1465">
        <x:v>0.92708333333333337</x:v>
      </x:c>
      <x:c r="B2362" s="1276">
        <x:v>101137</x:v>
      </x:c>
      <x:c r="C2362" s="953" t="s">
        <x:v>6314</x:v>
      </x:c>
      <x:c r="D2362" s="953" t="s">
        <x:v>7703</x:v>
      </x:c>
      <x:c r="E2362" s="953" t="s">
        <x:v>4903</x:v>
      </x:c>
      <x:c r="F2362" s="954" t="s">
        <x:v>10484</x:v>
      </x:c>
      <x:c r="G2362" s="1003" t="s">
        <x:v>7766</x:v>
      </x:c>
      <x:c r="H2362" s="1003" t="s">
        <x:v>7766</x:v>
      </x:c>
      <x:c r="I2362" s="1493" t="s">
        <x:v>7313</x:v>
      </x:c>
      <x:c r="J2362" s="184">
        <x:v>430</x:v>
      </x:c>
      <x:c r="K2362" s="229" t="s">
        <x:v>434</x:v>
      </x:c>
    </x:row>
    <x:row r="2363" spans="1:11">
      <x:c r="A2363" s="1464">
        <x:v>0.93333333333333335</x:v>
      </x:c>
      <x:c r="B2363" s="1274">
        <x:v>101138</x:v>
      </x:c>
      <x:c r="C2363" s="949" t="s">
        <x:v>6314</x:v>
      </x:c>
      <x:c r="D2363" s="949" t="s">
        <x:v>7751</x:v>
      </x:c>
      <x:c r="E2363" s="949" t="s">
        <x:v>433</x:v>
      </x:c>
      <x:c r="F2363" s="950" t="s">
        <x:v>7808</x:v>
      </x:c>
      <x:c r="G2363" s="1003" t="s">
        <x:v>7766</x:v>
      </x:c>
      <x:c r="H2363" s="1003" t="s">
        <x:v>7766</x:v>
      </x:c>
      <x:c r="I2363" s="1493" t="s">
        <x:v>7313</x:v>
      </x:c>
      <x:c r="J2363" s="184">
        <x:v>360</x:v>
      </x:c>
      <x:c r="K2363" s="229" t="s">
        <x:v>7724</x:v>
      </x:c>
    </x:row>
    <x:row r="2364" spans="1:11">
      <x:c r="A2364" s="1275" t="s">
        <x:v>11837</x:v>
      </x:c>
      <x:c r="B2364" s="1276">
        <x:v>101139</x:v>
      </x:c>
      <x:c r="C2364" s="953" t="s">
        <x:v>6314</x:v>
      </x:c>
      <x:c r="D2364" s="953" t="s">
        <x:v>7751</x:v>
      </x:c>
      <x:c r="E2364" s="953" t="s">
        <x:v>4903</x:v>
      </x:c>
      <x:c r="F2364" s="954" t="s">
        <x:v>1219</x:v>
      </x:c>
      <x:c r="G2364" s="1003" t="s">
        <x:v>7766</x:v>
      </x:c>
      <x:c r="H2364" s="1003" t="s">
        <x:v>7766</x:v>
      </x:c>
      <x:c r="I2364" s="1493" t="s">
        <x:v>7313</x:v>
      </x:c>
      <x:c r="J2364" s="184">
        <x:v>140</x:v>
      </x:c>
      <x:c r="K2364" s="229" t="s">
        <x:v>434</x:v>
      </x:c>
    </x:row>
    <x:row r="2365" spans="1:11">
      <x:c r="A2365" s="1464">
        <x:v>0.43194444444444446</x:v>
      </x:c>
      <x:c r="B2365" s="1274">
        <x:v>101140</x:v>
      </x:c>
      <x:c r="C2365" s="949" t="s">
        <x:v>6314</x:v>
      </x:c>
      <x:c r="D2365" s="949" t="s">
        <x:v>7752</x:v>
      </x:c>
      <x:c r="E2365" s="949" t="s">
        <x:v>5987</x:v>
      </x:c>
      <x:c r="F2365" s="950" t="s">
        <x:v>1567</x:v>
      </x:c>
      <x:c r="G2365" s="1003" t="s">
        <x:v>7766</x:v>
      </x:c>
      <x:c r="H2365" s="1003" t="s">
        <x:v>7766</x:v>
      </x:c>
      <x:c r="I2365" s="1493" t="s">
        <x:v>7747</x:v>
      </x:c>
      <x:c r="J2365" s="184">
        <x:v>150</x:v>
      </x:c>
      <x:c r="K2365" s="229" t="s">
        <x:v>7724</x:v>
      </x:c>
    </x:row>
    <x:row r="2366" spans="1:11">
      <x:c r="A2366" s="1465">
        <x:v>0.47361111111111109</x:v>
      </x:c>
      <x:c r="B2366" s="1276">
        <x:v>101141</x:v>
      </x:c>
      <x:c r="C2366" s="953" t="s">
        <x:v>6314</x:v>
      </x:c>
      <x:c r="D2366" s="953" t="s">
        <x:v>7729</x:v>
      </x:c>
      <x:c r="E2366" s="953" t="s">
        <x:v>5987</x:v>
      </x:c>
      <x:c r="F2366" s="954" t="s">
        <x:v>12405</x:v>
      </x:c>
      <x:c r="G2366" s="187" t="s">
        <x:v>240</x:v>
      </x:c>
      <x:c r="H2366" s="187" t="s">
        <x:v>11286</x:v>
      </x:c>
      <x:c r="I2366" s="1493" t="s">
        <x:v>7747</x:v>
      </x:c>
      <x:c r="J2366" s="184">
        <x:v>144</x:v>
      </x:c>
      <x:c r="K2366" s="229" t="s">
        <x:v>434</x:v>
      </x:c>
    </x:row>
    <x:row r="2367" spans="1:11">
      <x:c r="A2367" s="1464">
        <x:v>0.54652777777777772</x:v>
      </x:c>
      <x:c r="B2367" s="1274">
        <x:v>101142</x:v>
      </x:c>
      <x:c r="C2367" s="949" t="s">
        <x:v>6314</x:v>
      </x:c>
      <x:c r="D2367" s="949" t="s">
        <x:v>7752</x:v>
      </x:c>
      <x:c r="E2367" s="949" t="s">
        <x:v>5987</x:v>
      </x:c>
      <x:c r="F2367" s="950" t="s">
        <x:v>950</x:v>
      </x:c>
      <x:c r="G2367" s="1003" t="s">
        <x:v>7766</x:v>
      </x:c>
      <x:c r="H2367" s="1003" t="s">
        <x:v>7766</x:v>
      </x:c>
      <x:c r="I2367" s="1493" t="s">
        <x:v>7747</x:v>
      </x:c>
      <x:c r="J2367" s="184">
        <x:v>140</x:v>
      </x:c>
      <x:c r="K2367" s="229" t="s">
        <x:v>7724</x:v>
      </x:c>
    </x:row>
    <x:row r="2368" spans="1:11">
      <x:c r="A2368" s="1465">
        <x:v>0.55277777777777781</x:v>
      </x:c>
      <x:c r="B2368" s="1276">
        <x:v>101143</x:v>
      </x:c>
      <x:c r="C2368" s="953" t="s">
        <x:v>6314</x:v>
      </x:c>
      <x:c r="D2368" s="953" t="s">
        <x:v>7729</x:v>
      </x:c>
      <x:c r="E2368" s="953" t="s">
        <x:v>2935</x:v>
      </x:c>
      <x:c r="F2368" s="954" t="s">
        <x:v>12402</x:v>
      </x:c>
      <x:c r="G2368" s="1003" t="s">
        <x:v>7766</x:v>
      </x:c>
      <x:c r="H2368" s="1003" t="s">
        <x:v>7766</x:v>
      </x:c>
      <x:c r="I2368" s="1493" t="s">
        <x:v>7747</x:v>
      </x:c>
      <x:c r="J2368" s="184">
        <x:v>198</x:v>
      </x:c>
      <x:c r="K2368" s="229" t="s">
        <x:v>434</x:v>
      </x:c>
    </x:row>
    <x:row r="2369" spans="1:11">
      <x:c r="A2369" s="1464">
        <x:v>0.58611111111111114</x:v>
      </x:c>
      <x:c r="B2369" s="1274">
        <x:v>101144</x:v>
      </x:c>
      <x:c r="C2369" s="949" t="s">
        <x:v>6314</x:v>
      </x:c>
      <x:c r="D2369" s="949" t="s">
        <x:v>7729</x:v>
      </x:c>
      <x:c r="E2369" s="949" t="s">
        <x:v>433</x:v>
      </x:c>
      <x:c r="F2369" s="950" t="s">
        <x:v>11312</x:v>
      </x:c>
      <x:c r="G2369" s="1003" t="s">
        <x:v>7766</x:v>
      </x:c>
      <x:c r="H2369" s="1003" t="s">
        <x:v>7766</x:v>
      </x:c>
      <x:c r="I2369" s="1493" t="s">
        <x:v>7313</x:v>
      </x:c>
      <x:c r="J2369" s="184">
        <x:v>115</x:v>
      </x:c>
      <x:c r="K2369" s="229" t="s">
        <x:v>434</x:v>
      </x:c>
    </x:row>
    <x:row r="2370" spans="1:11">
      <x:c r="A2370" s="1465">
        <x:v>0.61944444444444446</x:v>
      </x:c>
      <x:c r="B2370" s="1276">
        <x:v>101145</x:v>
      </x:c>
      <x:c r="C2370" s="953" t="s">
        <x:v>6314</x:v>
      </x:c>
      <x:c r="D2370" s="953" t="s">
        <x:v>7729</x:v>
      </x:c>
      <x:c r="E2370" s="953" t="s">
        <x:v>5987</x:v>
      </x:c>
      <x:c r="F2370" s="954" t="s">
        <x:v>1058</x:v>
      </x:c>
      <x:c r="G2370" s="187" t="s">
        <x:v>251</x:v>
      </x:c>
      <x:c r="H2370" s="187" t="s">
        <x:v>11271</x:v>
      </x:c>
      <x:c r="I2370" s="1493" t="s">
        <x:v>7313</x:v>
      </x:c>
      <x:c r="J2370" s="184">
        <x:v>414</x:v>
      </x:c>
      <x:c r="K2370" s="229" t="s">
        <x:v>434</x:v>
      </x:c>
    </x:row>
    <x:row r="2371" spans="1:11">
      <x:c r="A2371" s="1464">
        <x:v>0.65069444444444446</x:v>
      </x:c>
      <x:c r="B2371" s="1274">
        <x:v>101146</x:v>
      </x:c>
      <x:c r="C2371" s="949" t="s">
        <x:v>6314</x:v>
      </x:c>
      <x:c r="D2371" s="949" t="s">
        <x:v>7752</x:v>
      </x:c>
      <x:c r="E2371" s="949" t="s">
        <x:v>4903</x:v>
      </x:c>
      <x:c r="F2371" s="950" t="s">
        <x:v>10546</x:v>
      </x:c>
      <x:c r="G2371" s="187" t="s">
        <x:v>250</x:v>
      </x:c>
      <x:c r="H2371" s="187" t="s">
        <x:v>11283</x:v>
      </x:c>
      <x:c r="I2371" s="1493" t="s">
        <x:v>7747</x:v>
      </x:c>
      <x:c r="J2371" s="184">
        <x:v>144</x:v>
      </x:c>
      <x:c r="K2371" s="229" t="s">
        <x:v>434</x:v>
      </x:c>
    </x:row>
    <x:row r="2372" spans="1:11">
      <x:c r="A2372" s="1465">
        <x:v>0.66597222222222219</x:v>
      </x:c>
      <x:c r="B2372" s="1276">
        <x:v>101147</x:v>
      </x:c>
      <x:c r="C2372" s="953" t="s">
        <x:v>6314</x:v>
      </x:c>
      <x:c r="D2372" s="953" t="s">
        <x:v>7752</x:v>
      </x:c>
      <x:c r="E2372" s="953" t="s">
        <x:v>4903</x:v>
      </x:c>
      <x:c r="F2372" s="954" t="s">
        <x:v>11497</x:v>
      </x:c>
      <x:c r="G2372" s="1003" t="s">
        <x:v>7766</x:v>
      </x:c>
      <x:c r="H2372" s="1003" t="s">
        <x:v>7766</x:v>
      </x:c>
      <x:c r="I2372" s="1493" t="s">
        <x:v>7313</x:v>
      </x:c>
      <x:c r="J2372" s="184">
        <x:v>153</x:v>
      </x:c>
      <x:c r="K2372" s="229" t="s">
        <x:v>434</x:v>
      </x:c>
    </x:row>
    <x:row r="2373" spans="1:11">
      <x:c r="A2373" s="1464">
        <x:v>0.69861111111111107</x:v>
      </x:c>
      <x:c r="B2373" s="1274">
        <x:v>101148</x:v>
      </x:c>
      <x:c r="C2373" s="949" t="s">
        <x:v>6314</x:v>
      </x:c>
      <x:c r="D2373" s="949" t="s">
        <x:v>7729</x:v>
      </x:c>
      <x:c r="E2373" s="949" t="s">
        <x:v>5987</x:v>
      </x:c>
      <x:c r="F2373" s="950" t="s">
        <x:v>1313</x:v>
      </x:c>
      <x:c r="G2373" s="1003" t="s">
        <x:v>7766</x:v>
      </x:c>
      <x:c r="H2373" s="1003" t="s">
        <x:v>7766</x:v>
      </x:c>
      <x:c r="I2373" s="1493" t="s">
        <x:v>7313</x:v>
      </x:c>
      <x:c r="J2373" s="184">
        <x:v>125</x:v>
      </x:c>
      <x:c r="K2373" s="229" t="s">
        <x:v>434</x:v>
      </x:c>
    </x:row>
    <x:row r="2374" spans="1:11">
      <x:c r="A2374" s="1465">
        <x:v>0.75138888888888888</x:v>
      </x:c>
      <x:c r="B2374" s="1276">
        <x:v>101149</x:v>
      </x:c>
      <x:c r="C2374" s="953" t="s">
        <x:v>6314</x:v>
      </x:c>
      <x:c r="D2374" s="953" t="s">
        <x:v>7751</x:v>
      </x:c>
      <x:c r="E2374" s="953" t="s">
        <x:v>2935</x:v>
      </x:c>
      <x:c r="F2374" s="954" t="s">
        <x:v>1615</x:v>
      </x:c>
      <x:c r="G2374" s="187" t="s">
        <x:v>2890</x:v>
      </x:c>
      <x:c r="H2374" s="187" t="s">
        <x:v>9714</x:v>
      </x:c>
      <x:c r="I2374" s="1493" t="s">
        <x:v>7747</x:v>
      </x:c>
      <x:c r="J2374" s="184">
        <x:v>198</x:v>
      </x:c>
      <x:c r="K2374" s="229" t="s">
        <x:v>434</x:v>
      </x:c>
    </x:row>
    <x:row r="2375" spans="1:11">
      <x:c r="A2375" s="1464">
        <x:v>0.77916666666666667</x:v>
      </x:c>
      <x:c r="B2375" s="1274">
        <x:v>101150</x:v>
      </x:c>
      <x:c r="C2375" s="949" t="s">
        <x:v>6314</x:v>
      </x:c>
      <x:c r="D2375" s="949" t="s">
        <x:v>7752</x:v>
      </x:c>
      <x:c r="E2375" s="949" t="s">
        <x:v>4903</x:v>
      </x:c>
      <x:c r="F2375" s="950" t="s">
        <x:v>1613</x:v>
      </x:c>
      <x:c r="G2375" s="1003" t="s">
        <x:v>7766</x:v>
      </x:c>
      <x:c r="H2375" s="1003" t="s">
        <x:v>7766</x:v>
      </x:c>
      <x:c r="I2375" s="1493" t="s">
        <x:v>7747</x:v>
      </x:c>
      <x:c r="J2375" s="184">
        <x:v>130</x:v>
      </x:c>
      <x:c r="K2375" s="229" t="s">
        <x:v>7724</x:v>
      </x:c>
    </x:row>
    <x:row r="2376" spans="1:11">
      <x:c r="A2376" s="1465">
        <x:v>0.79583333333333328</x:v>
      </x:c>
      <x:c r="B2376" s="1276">
        <x:v>101151</x:v>
      </x:c>
      <x:c r="C2376" s="953" t="s">
        <x:v>6314</x:v>
      </x:c>
      <x:c r="D2376" s="953" t="s">
        <x:v>7729</x:v>
      </x:c>
      <x:c r="E2376" s="953" t="s">
        <x:v>2935</x:v>
      </x:c>
      <x:c r="F2376" s="954" t="s">
        <x:v>9381</x:v>
      </x:c>
      <x:c r="G2376" s="1003" t="s">
        <x:v>7766</x:v>
      </x:c>
      <x:c r="H2376" s="1003" t="s">
        <x:v>7766</x:v>
      </x:c>
      <x:c r="I2376" s="1493" t="s">
        <x:v>7313</x:v>
      </x:c>
      <x:c r="J2376" s="184">
        <x:v>125</x:v>
      </x:c>
      <x:c r="K2376" s="229" t="s">
        <x:v>434</x:v>
      </x:c>
    </x:row>
    <x:row r="2377" spans="1:11">
      <x:c r="A2377" s="1464">
        <x:v>0.83819444444444446</x:v>
      </x:c>
      <x:c r="B2377" s="1274">
        <x:v>101152</x:v>
      </x:c>
      <x:c r="C2377" s="949" t="s">
        <x:v>6314</x:v>
      </x:c>
      <x:c r="D2377" s="949" t="s">
        <x:v>7751</x:v>
      </x:c>
      <x:c r="E2377" s="949" t="s">
        <x:v>2935</x:v>
      </x:c>
      <x:c r="F2377" s="950" t="s">
        <x:v>4835</x:v>
      </x:c>
      <x:c r="G2377" s="187" t="s">
        <x:v>2643</x:v>
      </x:c>
      <x:c r="H2377" s="187" t="s">
        <x:v>11267</x:v>
      </x:c>
      <x:c r="I2377" s="1493" t="s">
        <x:v>7313</x:v>
      </x:c>
      <x:c r="J2377" s="184">
        <x:v>145</x:v>
      </x:c>
      <x:c r="K2377" s="229" t="s">
        <x:v>434</x:v>
      </x:c>
    </x:row>
    <x:row r="2378" spans="1:11">
      <x:c r="A2378" s="1465">
        <x:v>0.84513888888888888</x:v>
      </x:c>
      <x:c r="B2378" s="1276">
        <x:v>101153</x:v>
      </x:c>
      <x:c r="C2378" s="953" t="s">
        <x:v>6314</x:v>
      </x:c>
      <x:c r="D2378" s="953" t="s">
        <x:v>7729</x:v>
      </x:c>
      <x:c r="E2378" s="953" t="s">
        <x:v>4903</x:v>
      </x:c>
      <x:c r="F2378" s="954" t="s">
        <x:v>4836</x:v>
      </x:c>
      <x:c r="G2378" s="1003" t="s">
        <x:v>7766</x:v>
      </x:c>
      <x:c r="H2378" s="1003" t="s">
        <x:v>7766</x:v>
      </x:c>
      <x:c r="I2378" s="1493" t="s">
        <x:v>7313</x:v>
      </x:c>
      <x:c r="J2378" s="184">
        <x:v>160</x:v>
      </x:c>
      <x:c r="K2378" s="229" t="s">
        <x:v>434</x:v>
      </x:c>
    </x:row>
    <x:row r="2379" spans="1:11">
      <x:c r="A2379" s="1464">
        <x:v>0.91041666666666665</x:v>
      </x:c>
      <x:c r="B2379" s="1274">
        <x:v>101154</x:v>
      </x:c>
      <x:c r="C2379" s="949" t="s">
        <x:v>6314</x:v>
      </x:c>
      <x:c r="D2379" s="949" t="s">
        <x:v>7729</x:v>
      </x:c>
      <x:c r="E2379" s="949" t="s">
        <x:v>4903</x:v>
      </x:c>
      <x:c r="F2379" s="950" t="s">
        <x:v>11469</x:v>
      </x:c>
      <x:c r="G2379" s="1003" t="s">
        <x:v>7766</x:v>
      </x:c>
      <x:c r="H2379" s="1003" t="s">
        <x:v>7766</x:v>
      </x:c>
      <x:c r="I2379" s="1493" t="s">
        <x:v>7313</x:v>
      </x:c>
      <x:c r="J2379" s="184">
        <x:v>200</x:v>
      </x:c>
      <x:c r="K2379" s="229" t="s">
        <x:v>434</x:v>
      </x:c>
    </x:row>
    <x:row r="2380" spans="1:11">
      <x:c r="A2380" s="1465">
        <x:v>0.99583333333333335</x:v>
      </x:c>
      <x:c r="B2380" s="1276">
        <x:v>101155</x:v>
      </x:c>
      <x:c r="C2380" s="953" t="s">
        <x:v>6314</x:v>
      </x:c>
      <x:c r="D2380" s="953" t="s">
        <x:v>7729</x:v>
      </x:c>
      <x:c r="E2380" s="953" t="s">
        <x:v>2935</x:v>
      </x:c>
      <x:c r="F2380" s="954" t="s">
        <x:v>8098</x:v>
      </x:c>
      <x:c r="G2380" s="187" t="s">
        <x:v>3169</x:v>
      </x:c>
      <x:c r="H2380" s="1003" t="s">
        <x:v>7766</x:v>
      </x:c>
      <x:c r="I2380" s="1493" t="s">
        <x:v>7313</x:v>
      </x:c>
      <x:c r="J2380" s="184">
        <x:v>135</x:v>
      </x:c>
      <x:c r="K2380" s="229" t="s">
        <x:v>434</x:v>
      </x:c>
    </x:row>
    <x:row r="2381" spans="1:11">
      <x:c r="A2381" s="1082" t="s">
        <x:v>11814</x:v>
      </x:c>
      <x:c r="B2381" s="1274">
        <x:v>101156</x:v>
      </x:c>
      <x:c r="C2381" s="949" t="s">
        <x:v>6314</x:v>
      </x:c>
      <x:c r="D2381" s="949" t="s">
        <x:v>7729</x:v>
      </x:c>
      <x:c r="E2381" s="949" t="s">
        <x:v>433</x:v>
      </x:c>
      <x:c r="F2381" s="950" t="s">
        <x:v>11493</x:v>
      </x:c>
      <x:c r="G2381" s="1003" t="s">
        <x:v>7766</x:v>
      </x:c>
      <x:c r="H2381" s="1003" t="s">
        <x:v>7766</x:v>
      </x:c>
      <x:c r="I2381" s="1493" t="s">
        <x:v>7313</x:v>
      </x:c>
      <x:c r="J2381" s="184">
        <x:v>410</x:v>
      </x:c>
      <x:c r="K2381" s="229" t="s">
        <x:v>7724</x:v>
      </x:c>
    </x:row>
    <x:row r="2382" spans="1:11">
      <x:c r="A2382" s="1465">
        <x:v>0.66527777777777775</x:v>
      </x:c>
      <x:c r="B2382" s="1276">
        <x:v>101157</x:v>
      </x:c>
      <x:c r="C2382" s="953" t="s">
        <x:v>6314</x:v>
      </x:c>
      <x:c r="D2382" s="953" t="s">
        <x:v>7752</x:v>
      </x:c>
      <x:c r="E2382" s="953" t="s">
        <x:v>2935</x:v>
      </x:c>
      <x:c r="F2382" s="954" t="s">
        <x:v>2949</x:v>
      </x:c>
      <x:c r="G2382" s="1003" t="s">
        <x:v>7766</x:v>
      </x:c>
      <x:c r="H2382" s="1003" t="s">
        <x:v>7766</x:v>
      </x:c>
      <x:c r="I2382" s="1493" t="s">
        <x:v>7313</x:v>
      </x:c>
      <x:c r="J2382" s="184">
        <x:v>150</x:v>
      </x:c>
      <x:c r="K2382" s="229" t="s">
        <x:v>434</x:v>
      </x:c>
    </x:row>
    <x:row r="2383" spans="1:11">
      <x:c r="A2383" s="1464">
        <x:v>0.80972222222222223</x:v>
      </x:c>
      <x:c r="B2383" s="1274">
        <x:v>101158</x:v>
      </x:c>
      <x:c r="C2383" s="949" t="s">
        <x:v>6314</x:v>
      </x:c>
      <x:c r="D2383" s="949" t="s">
        <x:v>7729</x:v>
      </x:c>
      <x:c r="E2383" s="949" t="s">
        <x:v>2935</x:v>
      </x:c>
      <x:c r="F2383" s="950" t="s">
        <x:v>2834</x:v>
      </x:c>
      <x:c r="G2383" s="187" t="s">
        <x:v>8004</x:v>
      </x:c>
      <x:c r="H2383" s="187" t="s">
        <x:v>11277</x:v>
      </x:c>
      <x:c r="I2383" s="230" t="s">
        <x:v>5014</x:v>
      </x:c>
      <x:c r="J2383" s="184">
        <x:v>165</x:v>
      </x:c>
      <x:c r="K2383" s="229" t="s">
        <x:v>434</x:v>
      </x:c>
    </x:row>
    <x:row r="2384" spans="1:11">
      <x:c r="A2384" s="1465">
        <x:v>0.93472222222222223</x:v>
      </x:c>
      <x:c r="B2384" s="1276">
        <x:v>101159</x:v>
      </x:c>
      <x:c r="C2384" s="953" t="s">
        <x:v>6314</x:v>
      </x:c>
      <x:c r="D2384" s="953" t="s">
        <x:v>7729</x:v>
      </x:c>
      <x:c r="E2384" s="953" t="s">
        <x:v>5987</x:v>
      </x:c>
      <x:c r="F2384" s="954" t="s">
        <x:v>1210</x:v>
      </x:c>
      <x:c r="G2384" s="187" t="s">
        <x:v>248</x:v>
      </x:c>
      <x:c r="H2384" s="1003" t="s">
        <x:v>7766</x:v>
      </x:c>
      <x:c r="I2384" s="1493" t="s">
        <x:v>7313</x:v>
      </x:c>
      <x:c r="J2384" s="184">
        <x:v>200</x:v>
      </x:c>
      <x:c r="K2384" s="229" t="s">
        <x:v>434</x:v>
      </x:c>
    </x:row>
    <x:row r="2385" spans="1:11">
      <x:c r="A2385" s="1466">
        <x:v>0.95416666666666672</x:v>
      </x:c>
      <x:c r="B2385" s="1419">
        <x:v>101160</x:v>
      </x:c>
      <x:c r="C2385" s="962" t="s">
        <x:v>6314</x:v>
      </x:c>
      <x:c r="D2385" s="962" t="s">
        <x:v>7729</x:v>
      </x:c>
      <x:c r="E2385" s="962" t="s">
        <x:v>433</x:v>
      </x:c>
      <x:c r="F2385" s="963" t="s">
        <x:v>1205</x:v>
      </x:c>
      <x:c r="G2385" s="1003" t="s">
        <x:v>7766</x:v>
      </x:c>
      <x:c r="H2385" s="1003" t="s">
        <x:v>7766</x:v>
      </x:c>
      <x:c r="I2385" s="1493" t="s">
        <x:v>7313</x:v>
      </x:c>
      <x:c r="J2385" s="184">
        <x:v>160</x:v>
      </x:c>
      <x:c r="K2385" s="229" t="s">
        <x:v>7724</x:v>
      </x:c>
    </x:row>
    <x:row r="2386" spans="1:11">
      <x:c r="A2386" s="1412" t="s">
        <x:v>11590</x:v>
      </x:c>
      <x:c r="B2386" s="1413">
        <x:v>101161</x:v>
      </x:c>
      <x:c r="C2386" s="951" t="s">
        <x:v>6314</x:v>
      </x:c>
      <x:c r="D2386" s="951" t="s">
        <x:v>7751</x:v>
      </x:c>
      <x:c r="E2386" s="951" t="s">
        <x:v>2935</x:v>
      </x:c>
      <x:c r="F2386" s="952" t="s">
        <x:v>3494</x:v>
      </x:c>
      <x:c r="G2386" s="1003" t="s">
        <x:v>7766</x:v>
      </x:c>
      <x:c r="H2386" s="1003" t="s">
        <x:v>7766</x:v>
      </x:c>
      <x:c r="I2386" s="1493" t="s">
        <x:v>7313</x:v>
      </x:c>
      <x:c r="J2386" s="184">
        <x:v>260</x:v>
      </x:c>
      <x:c r="K2386" s="229" t="s">
        <x:v>434</x:v>
      </x:c>
    </x:row>
    <x:row r="2387" spans="1:11">
      <x:c r="A2387" s="1464">
        <x:v>0.7993055555555556</x:v>
      </x:c>
      <x:c r="B2387" s="1274">
        <x:v>101162</x:v>
      </x:c>
      <x:c r="C2387" s="949" t="s">
        <x:v>6314</x:v>
      </x:c>
      <x:c r="D2387" s="949" t="s">
        <x:v>7751</x:v>
      </x:c>
      <x:c r="E2387" s="949" t="s">
        <x:v>4903</x:v>
      </x:c>
      <x:c r="F2387" s="950" t="s">
        <x:v>4080</x:v>
      </x:c>
      <x:c r="G2387" s="1003" t="s">
        <x:v>7766</x:v>
      </x:c>
      <x:c r="H2387" s="1003" t="s">
        <x:v>7766</x:v>
      </x:c>
      <x:c r="I2387" s="1493" t="s">
        <x:v>7313</x:v>
      </x:c>
      <x:c r="J2387" s="184">
        <x:v>560</x:v>
      </x:c>
      <x:c r="K2387" s="229" t="s">
        <x:v>434</x:v>
      </x:c>
    </x:row>
    <x:row r="2388" spans="1:11">
      <x:c r="A2388" s="1465">
        <x:v>0.80486111111111114</x:v>
      </x:c>
      <x:c r="B2388" s="1276">
        <x:v>101163</x:v>
      </x:c>
      <x:c r="C2388" s="953" t="s">
        <x:v>5507</x:v>
      </x:c>
      <x:c r="D2388" s="953" t="s">
        <x:v>7752</x:v>
      </x:c>
      <x:c r="E2388" s="953" t="s">
        <x:v>2935</x:v>
      </x:c>
      <x:c r="F2388" s="954" t="s">
        <x:v>9607</x:v>
      </x:c>
      <x:c r="G2388" s="187" t="s">
        <x:v>9399</x:v>
      </x:c>
      <x:c r="H2388" s="187" t="s">
        <x:v>9475</x:v>
      </x:c>
      <x:c r="I2388" s="1493" t="s">
        <x:v>7747</x:v>
      </x:c>
      <x:c r="J2388" s="184">
        <x:v>144</x:v>
      </x:c>
      <x:c r="K2388" s="229" t="s">
        <x:v>434</x:v>
      </x:c>
    </x:row>
    <x:row r="2389" spans="1:11">
      <x:c r="A2389" s="1464">
        <x:v>0.80694444444444446</x:v>
      </x:c>
      <x:c r="B2389" s="1274">
        <x:v>101164</x:v>
      </x:c>
      <x:c r="C2389" s="949" t="s">
        <x:v>6314</x:v>
      </x:c>
      <x:c r="D2389" s="949" t="s">
        <x:v>7729</x:v>
      </x:c>
      <x:c r="E2389" s="949" t="s">
        <x:v>2935</x:v>
      </x:c>
      <x:c r="F2389" s="950" t="s">
        <x:v>1483</x:v>
      </x:c>
      <x:c r="G2389" s="187" t="s">
        <x:v>11760</x:v>
      </x:c>
      <x:c r="H2389" s="187" t="s">
        <x:v>383</x:v>
      </x:c>
      <x:c r="I2389" s="1493" t="s">
        <x:v>7747</x:v>
      </x:c>
      <x:c r="J2389" s="184">
        <x:v>95</x:v>
      </x:c>
      <x:c r="K2389" s="229" t="s">
        <x:v>7724</x:v>
      </x:c>
    </x:row>
    <x:row r="2390" spans="1:11">
      <x:c r="A2390" s="1465">
        <x:v>0.81388888888888888</x:v>
      </x:c>
      <x:c r="B2390" s="1276">
        <x:v>101165</x:v>
      </x:c>
      <x:c r="C2390" s="953" t="s">
        <x:v>6314</x:v>
      </x:c>
      <x:c r="D2390" s="953" t="s">
        <x:v>7729</x:v>
      </x:c>
      <x:c r="E2390" s="953" t="s">
        <x:v>2935</x:v>
      </x:c>
      <x:c r="F2390" s="954" t="s">
        <x:v>10638</x:v>
      </x:c>
      <x:c r="G2390" s="1003" t="s">
        <x:v>7766</x:v>
      </x:c>
      <x:c r="H2390" s="1003" t="s">
        <x:v>7766</x:v>
      </x:c>
      <x:c r="I2390" s="1493" t="s">
        <x:v>7747</x:v>
      </x:c>
      <x:c r="J2390" s="184">
        <x:v>162</x:v>
      </x:c>
      <x:c r="K2390" s="229" t="s">
        <x:v>434</x:v>
      </x:c>
    </x:row>
    <x:row r="2391" spans="1:11">
      <x:c r="A2391" s="1464">
        <x:v>0.84513888888888888</x:v>
      </x:c>
      <x:c r="B2391" s="1274">
        <x:v>101166</x:v>
      </x:c>
      <x:c r="C2391" s="949" t="s">
        <x:v>6314</x:v>
      </x:c>
      <x:c r="D2391" s="949" t="s">
        <x:v>7752</x:v>
      </x:c>
      <x:c r="E2391" s="949" t="s">
        <x:v>5987</x:v>
      </x:c>
      <x:c r="F2391" s="950" t="s">
        <x:v>1694</x:v>
      </x:c>
      <x:c r="G2391" s="187" t="s">
        <x:v>9911</x:v>
      </x:c>
      <x:c r="H2391" s="187" t="s">
        <x:v>384</x:v>
      </x:c>
      <x:c r="I2391" s="1493" t="s">
        <x:v>7747</x:v>
      </x:c>
      <x:c r="J2391" s="184">
        <x:v>280</x:v>
      </x:c>
      <x:c r="K2391" s="229" t="s">
        <x:v>7724</x:v>
      </x:c>
    </x:row>
    <x:row r="2392" spans="1:11">
      <x:c r="A2392" s="1465">
        <x:v>0.8666666666666667</x:v>
      </x:c>
      <x:c r="B2392" s="1276">
        <x:v>101167</x:v>
      </x:c>
      <x:c r="C2392" s="953" t="s">
        <x:v>6314</x:v>
      </x:c>
      <x:c r="D2392" s="953" t="s">
        <x:v>7751</x:v>
      </x:c>
      <x:c r="E2392" s="953" t="s">
        <x:v>5987</x:v>
      </x:c>
      <x:c r="F2392" s="954" t="s">
        <x:v>9307</x:v>
      </x:c>
      <x:c r="G2392" s="1003" t="s">
        <x:v>7766</x:v>
      </x:c>
      <x:c r="H2392" s="1003" t="s">
        <x:v>7766</x:v>
      </x:c>
      <x:c r="I2392" s="1493" t="s">
        <x:v>7747</x:v>
      </x:c>
      <x:c r="J2392" s="184">
        <x:v>170</x:v>
      </x:c>
      <x:c r="K2392" s="229" t="s">
        <x:v>7724</x:v>
      </x:c>
    </x:row>
    <x:row r="2393" spans="1:11">
      <x:c r="A2393" s="1082" t="s">
        <x:v>1696</x:v>
      </x:c>
      <x:c r="B2393" s="1274">
        <x:v>101168</x:v>
      </x:c>
      <x:c r="C2393" s="949" t="s">
        <x:v>6314</x:v>
      </x:c>
      <x:c r="D2393" s="949" t="s">
        <x:v>7752</x:v>
      </x:c>
      <x:c r="E2393" s="949" t="s">
        <x:v>4903</x:v>
      </x:c>
      <x:c r="F2393" s="950" t="s">
        <x:v>1699</x:v>
      </x:c>
      <x:c r="G2393" s="187" t="s">
        <x:v>8112</x:v>
      </x:c>
      <x:c r="H2393" s="187" t="s">
        <x:v>10710</x:v>
      </x:c>
      <x:c r="I2393" s="1493" t="s">
        <x:v>7747</x:v>
      </x:c>
      <x:c r="J2393" s="184">
        <x:v>144</x:v>
      </x:c>
      <x:c r="K2393" s="229" t="s">
        <x:v>434</x:v>
      </x:c>
    </x:row>
    <x:row r="2394" spans="1:11">
      <x:c r="A2394" s="1465">
        <x:v>0.64583333333333337</x:v>
      </x:c>
      <x:c r="B2394" s="1276">
        <x:v>101169</x:v>
      </x:c>
      <x:c r="C2394" s="953" t="s">
        <x:v>6314</x:v>
      </x:c>
      <x:c r="D2394" s="953" t="s">
        <x:v>7752</x:v>
      </x:c>
      <x:c r="E2394" s="953" t="s">
        <x:v>5987</x:v>
      </x:c>
      <x:c r="F2394" s="954" t="s">
        <x:v>9334</x:v>
      </x:c>
      <x:c r="G2394" s="187" t="s">
        <x:v>8110</x:v>
      </x:c>
      <x:c r="H2394" s="187" t="s">
        <x:v>1645</x:v>
      </x:c>
      <x:c r="I2394" s="1493" t="s">
        <x:v>7747</x:v>
      </x:c>
      <x:c r="J2394" s="184">
        <x:v>160</x:v>
      </x:c>
      <x:c r="K2394" s="229" t="s">
        <x:v>7724</x:v>
      </x:c>
    </x:row>
    <x:row r="2395" spans="1:11">
      <x:c r="A2395" s="1464">
        <x:v>0.69236111111111109</x:v>
      </x:c>
      <x:c r="B2395" s="1274">
        <x:v>101170</x:v>
      </x:c>
      <x:c r="C2395" s="949" t="s">
        <x:v>6314</x:v>
      </x:c>
      <x:c r="D2395" s="949" t="s">
        <x:v>7751</x:v>
      </x:c>
      <x:c r="E2395" s="949" t="s">
        <x:v>2935</x:v>
      </x:c>
      <x:c r="F2395" s="950" t="s">
        <x:v>1049</x:v>
      </x:c>
      <x:c r="G2395" s="187" t="s">
        <x:v>8111</x:v>
      </x:c>
      <x:c r="H2395" s="187" t="s">
        <x:v>1646</x:v>
      </x:c>
      <x:c r="I2395" s="1493" t="s">
        <x:v>7747</x:v>
      </x:c>
      <x:c r="J2395" s="184">
        <x:v>531</x:v>
      </x:c>
      <x:c r="K2395" s="229" t="s">
        <x:v>434</x:v>
      </x:c>
    </x:row>
    <x:row r="2396" spans="1:11">
      <x:c r="A2396" s="1465">
        <x:v>0.82986111111111116</x:v>
      </x:c>
      <x:c r="B2396" s="1276">
        <x:v>101171</x:v>
      </x:c>
      <x:c r="C2396" s="953" t="s">
        <x:v>6314</x:v>
      </x:c>
      <x:c r="D2396" s="953" t="s">
        <x:v>7752</x:v>
      </x:c>
      <x:c r="E2396" s="953" t="s">
        <x:v>2935</x:v>
      </x:c>
      <x:c r="F2396" s="954" t="s">
        <x:v>1484</x:v>
      </x:c>
      <x:c r="G2396" s="1003" t="s">
        <x:v>7766</x:v>
      </x:c>
      <x:c r="H2396" s="1003" t="s">
        <x:v>7766</x:v>
      </x:c>
      <x:c r="I2396" s="1493" t="s">
        <x:v>7747</x:v>
      </x:c>
      <x:c r="J2396" s="184">
        <x:v>162</x:v>
      </x:c>
      <x:c r="K2396" s="229" t="s">
        <x:v>434</x:v>
      </x:c>
    </x:row>
    <x:row r="2397" spans="1:11">
      <x:c r="A2397" s="1464">
        <x:v>0.84166666666666667</x:v>
      </x:c>
      <x:c r="B2397" s="1274">
        <x:v>101172</x:v>
      </x:c>
      <x:c r="C2397" s="949" t="s">
        <x:v>6314</x:v>
      </x:c>
      <x:c r="D2397" s="949" t="s">
        <x:v>7703</x:v>
      </x:c>
      <x:c r="E2397" s="949" t="s">
        <x:v>2935</x:v>
      </x:c>
      <x:c r="F2397" s="950" t="s">
        <x:v>9606</x:v>
      </x:c>
      <x:c r="G2397" s="1003" t="s">
        <x:v>7766</x:v>
      </x:c>
      <x:c r="H2397" s="1003" t="s">
        <x:v>7766</x:v>
      </x:c>
      <x:c r="I2397" s="1493" t="s">
        <x:v>7747</x:v>
      </x:c>
      <x:c r="J2397" s="184">
        <x:v>144</x:v>
      </x:c>
      <x:c r="K2397" s="229" t="s">
        <x:v>434</x:v>
      </x:c>
    </x:row>
    <x:row r="2398" spans="1:11">
      <x:c r="A2398" s="1465">
        <x:v>0.9291666666666667</x:v>
      </x:c>
      <x:c r="B2398" s="1276">
        <x:v>101173</x:v>
      </x:c>
      <x:c r="C2398" s="953" t="s">
        <x:v>6314</x:v>
      </x:c>
      <x:c r="D2398" s="953" t="s">
        <x:v>7751</x:v>
      </x:c>
      <x:c r="E2398" s="953" t="s">
        <x:v>4903</x:v>
      </x:c>
      <x:c r="F2398" s="954" t="s">
        <x:v>12424</x:v>
      </x:c>
      <x:c r="G2398" s="1003" t="s">
        <x:v>7766</x:v>
      </x:c>
      <x:c r="H2398" s="1003" t="s">
        <x:v>7766</x:v>
      </x:c>
      <x:c r="I2398" s="1493" t="s">
        <x:v>7747</x:v>
      </x:c>
      <x:c r="J2398" s="184">
        <x:v>160</x:v>
      </x:c>
      <x:c r="K2398" s="229" t="s">
        <x:v>7724</x:v>
      </x:c>
    </x:row>
    <x:row r="2399" spans="1:11">
      <x:c r="A2399" s="1082" t="s">
        <x:v>1075</x:v>
      </x:c>
      <x:c r="B2399" s="1274">
        <x:v>101174</x:v>
      </x:c>
      <x:c r="C2399" s="949" t="s">
        <x:v>6314</x:v>
      </x:c>
      <x:c r="D2399" s="949" t="s">
        <x:v>7729</x:v>
      </x:c>
      <x:c r="E2399" s="949" t="s">
        <x:v>433</x:v>
      </x:c>
      <x:c r="F2399" s="950" t="s">
        <x:v>776</x:v>
      </x:c>
      <x:c r="G2399" s="187" t="s">
        <x:v>9609</x:v>
      </x:c>
      <x:c r="H2399" s="187" t="s">
        <x:v>9610</x:v>
      </x:c>
      <x:c r="I2399" s="1493" t="s">
        <x:v>7313</x:v>
      </x:c>
      <x:c r="J2399" s="184">
        <x:v>795</x:v>
      </x:c>
      <x:c r="K2399" s="229" t="s">
        <x:v>434</x:v>
      </x:c>
    </x:row>
    <x:row r="2400" spans="1:11">
      <x:c r="A2400" s="1465">
        <x:v>0.69722222222222219</x:v>
      </x:c>
      <x:c r="B2400" s="1276">
        <x:v>101175</x:v>
      </x:c>
      <x:c r="C2400" s="953" t="s">
        <x:v>6314</x:v>
      </x:c>
      <x:c r="D2400" s="953" t="s">
        <x:v>7752</x:v>
      </x:c>
      <x:c r="E2400" s="953" t="s">
        <x:v>4903</x:v>
      </x:c>
      <x:c r="F2400" s="954" t="s">
        <x:v>9314</x:v>
      </x:c>
      <x:c r="G2400" s="187" t="s">
        <x:v>1782</x:v>
      </x:c>
      <x:c r="H2400" s="187" t="s">
        <x:v>9611</x:v>
      </x:c>
      <x:c r="I2400" s="1493" t="s">
        <x:v>7747</x:v>
      </x:c>
      <x:c r="J2400" s="184">
        <x:v>190</x:v>
      </x:c>
      <x:c r="K2400" s="229" t="s">
        <x:v>7724</x:v>
      </x:c>
    </x:row>
    <x:row r="2401" spans="1:11">
      <x:c r="A2401" s="1464">
        <x:v>0.73263888888888884</x:v>
      </x:c>
      <x:c r="B2401" s="1274">
        <x:v>101176</x:v>
      </x:c>
      <x:c r="C2401" s="949" t="s">
        <x:v>6314</x:v>
      </x:c>
      <x:c r="D2401" s="949" t="s">
        <x:v>7729</x:v>
      </x:c>
      <x:c r="E2401" s="949" t="s">
        <x:v>4903</x:v>
      </x:c>
      <x:c r="F2401" s="950" t="s">
        <x:v>11496</x:v>
      </x:c>
      <x:c r="G2401" s="1003" t="s">
        <x:v>7766</x:v>
      </x:c>
      <x:c r="H2401" s="1003" t="s">
        <x:v>7766</x:v>
      </x:c>
      <x:c r="I2401" s="1493" t="s">
        <x:v>7313</x:v>
      </x:c>
      <x:c r="J2401" s="184">
        <x:v>225</x:v>
      </x:c>
      <x:c r="K2401" s="229" t="s">
        <x:v>434</x:v>
      </x:c>
    </x:row>
    <x:row r="2402" spans="1:6">
      <x:c r="A2402" s="1275" t="s">
        <x:v>11546</x:v>
      </x:c>
      <x:c r="B2402" s="1276">
        <x:v>101177</x:v>
      </x:c>
      <x:c r="C2402" s="953" t="s">
        <x:v>5507</x:v>
      </x:c>
      <x:c r="D2402" s="953" t="s">
        <x:v>7752</x:v>
      </x:c>
      <x:c r="E2402" s="953" t="s">
        <x:v>5033</x:v>
      </x:c>
      <x:c r="F2402" s="954" t="s">
        <x:v>1344</x:v>
      </x:c>
    </x:row>
    <x:row r="2403" spans="1:6">
      <x:c r="A2403" s="1082" t="s">
        <x:v>11536</x:v>
      </x:c>
      <x:c r="B2403" s="1274">
        <x:v>101178</x:v>
      </x:c>
      <x:c r="C2403" s="949" t="s">
        <x:v>6314</x:v>
      </x:c>
      <x:c r="D2403" s="949" t="s">
        <x:v>7729</x:v>
      </x:c>
      <x:c r="E2403" s="949" t="s">
        <x:v>4903</x:v>
      </x:c>
      <x:c r="F2403" s="950" t="s">
        <x:v>7971</x:v>
      </x:c>
    </x:row>
    <x:row r="2404" spans="1:6">
      <x:c r="A2404" s="1275" t="s">
        <x:v>11527</x:v>
      </x:c>
      <x:c r="B2404" s="1276">
        <x:v>101179</x:v>
      </x:c>
      <x:c r="C2404" s="953" t="s">
        <x:v>6314</x:v>
      </x:c>
      <x:c r="D2404" s="953" t="s">
        <x:v>7752</x:v>
      </x:c>
      <x:c r="E2404" s="953" t="s">
        <x:v>5987</x:v>
      </x:c>
      <x:c r="F2404" s="954" t="s">
        <x:v>9313</x:v>
      </x:c>
    </x:row>
    <x:row r="2405" spans="1:6">
      <x:c r="A2405" s="1082" t="s">
        <x:v>11533</x:v>
      </x:c>
      <x:c r="B2405" s="1274">
        <x:v>101180</x:v>
      </x:c>
      <x:c r="C2405" s="949" t="s">
        <x:v>6314</x:v>
      </x:c>
      <x:c r="D2405" s="949" t="s">
        <x:v>7752</x:v>
      </x:c>
      <x:c r="E2405" s="949" t="s">
        <x:v>4903</x:v>
      </x:c>
      <x:c r="F2405" s="950" t="s">
        <x:v>9314</x:v>
      </x:c>
    </x:row>
    <x:row r="2406" spans="1:6">
      <x:c r="A2406" s="1275" t="s">
        <x:v>11552</x:v>
      </x:c>
      <x:c r="B2406" s="1276">
        <x:v>101181</x:v>
      </x:c>
      <x:c r="C2406" s="953" t="s">
        <x:v>6314</x:v>
      </x:c>
      <x:c r="D2406" s="953" t="s">
        <x:v>7729</x:v>
      </x:c>
      <x:c r="E2406" s="953" t="s">
        <x:v>5987</x:v>
      </x:c>
      <x:c r="F2406" s="954" t="s">
        <x:v>9906</x:v>
      </x:c>
    </x:row>
    <x:row r="2407" spans="1:6">
      <x:c r="A2407" s="1082" t="s">
        <x:v>11544</x:v>
      </x:c>
      <x:c r="B2407" s="1274">
        <x:v>101182</x:v>
      </x:c>
      <x:c r="C2407" s="949" t="s">
        <x:v>6314</x:v>
      </x:c>
      <x:c r="D2407" s="949" t="s">
        <x:v>7729</x:v>
      </x:c>
      <x:c r="E2407" s="949" t="s">
        <x:v>2935</x:v>
      </x:c>
      <x:c r="F2407" s="950" t="s">
        <x:v>1048</x:v>
      </x:c>
    </x:row>
    <x:row r="2408" spans="1:6">
      <x:c r="A2408" s="1275" t="s">
        <x:v>11534</x:v>
      </x:c>
      <x:c r="B2408" s="1276">
        <x:v>101183</x:v>
      </x:c>
      <x:c r="C2408" s="953" t="s">
        <x:v>6314</x:v>
      </x:c>
      <x:c r="D2408" s="953" t="s">
        <x:v>7752</x:v>
      </x:c>
      <x:c r="E2408" s="953" t="s">
        <x:v>433</x:v>
      </x:c>
      <x:c r="F2408" s="954" t="s">
        <x:v>1370</x:v>
      </x:c>
    </x:row>
    <x:row r="2409" spans="1:6">
      <x:c r="A2409" s="1082" t="s">
        <x:v>11543</x:v>
      </x:c>
      <x:c r="B2409" s="1274">
        <x:v>101184</x:v>
      </x:c>
      <x:c r="C2409" s="949" t="s">
        <x:v>6314</x:v>
      </x:c>
      <x:c r="D2409" s="949" t="s">
        <x:v>7751</x:v>
      </x:c>
      <x:c r="E2409" s="949" t="s">
        <x:v>2935</x:v>
      </x:c>
      <x:c r="F2409" s="950" t="s">
        <x:v>362</x:v>
      </x:c>
    </x:row>
    <x:row r="2410" spans="1:6">
      <x:c r="A2410" s="1275" t="s">
        <x:v>11538</x:v>
      </x:c>
      <x:c r="B2410" s="1276">
        <x:v>101185</x:v>
      </x:c>
      <x:c r="C2410" s="953" t="s">
        <x:v>6314</x:v>
      </x:c>
      <x:c r="D2410" s="953" t="s">
        <x:v>7751</x:v>
      </x:c>
      <x:c r="E2410" s="953" t="s">
        <x:v>5033</x:v>
      </x:c>
      <x:c r="F2410" s="954" t="s">
        <x:v>1688</x:v>
      </x:c>
    </x:row>
    <x:row r="2411" spans="1:6">
      <x:c r="A2411" s="1082" t="s">
        <x:v>11551</x:v>
      </x:c>
      <x:c r="B2411" s="1274">
        <x:v>101186</x:v>
      </x:c>
      <x:c r="C2411" s="949" t="s">
        <x:v>6314</x:v>
      </x:c>
      <x:c r="D2411" s="949" t="s">
        <x:v>7751</x:v>
      </x:c>
      <x:c r="E2411" s="949" t="s">
        <x:v>5033</x:v>
      </x:c>
      <x:c r="F2411" s="950" t="s">
        <x:v>9336</x:v>
      </x:c>
    </x:row>
    <x:row r="2412" spans="1:6">
      <x:c r="A2412" s="1275" t="s">
        <x:v>11537</x:v>
      </x:c>
      <x:c r="B2412" s="1276">
        <x:v>101187</x:v>
      </x:c>
      <x:c r="C2412" s="953" t="s">
        <x:v>6314</x:v>
      </x:c>
      <x:c r="D2412" s="953" t="s">
        <x:v>7752</x:v>
      </x:c>
      <x:c r="E2412" s="953" t="s">
        <x:v>4903</x:v>
      </x:c>
      <x:c r="F2412" s="954" t="s">
        <x:v>1695</x:v>
      </x:c>
    </x:row>
    <x:row r="2413" spans="1:6">
      <x:c r="A2413" s="1082" t="s">
        <x:v>11539</x:v>
      </x:c>
      <x:c r="B2413" s="1274">
        <x:v>101188</x:v>
      </x:c>
      <x:c r="C2413" s="949" t="s">
        <x:v>6314</x:v>
      </x:c>
      <x:c r="D2413" s="949" t="s">
        <x:v>7729</x:v>
      </x:c>
      <x:c r="E2413" s="949" t="s">
        <x:v>5987</x:v>
      </x:c>
      <x:c r="F2413" s="950" t="s">
        <x:v>9333</x:v>
      </x:c>
    </x:row>
    <x:row r="2414" spans="1:6">
      <x:c r="A2414" s="1275" t="s">
        <x:v>11529</x:v>
      </x:c>
      <x:c r="B2414" s="1276">
        <x:v>101189</x:v>
      </x:c>
      <x:c r="C2414" s="953" t="s">
        <x:v>6314</x:v>
      </x:c>
      <x:c r="D2414" s="953" t="s">
        <x:v>7752</x:v>
      </x:c>
      <x:c r="E2414" s="953" t="s">
        <x:v>4903</x:v>
      </x:c>
      <x:c r="F2414" s="954" t="s">
        <x:v>1689</x:v>
      </x:c>
    </x:row>
    <x:row r="2415" spans="1:6">
      <x:c r="A2415" s="1082" t="s">
        <x:v>11540</x:v>
      </x:c>
      <x:c r="B2415" s="1274">
        <x:v>101190</x:v>
      </x:c>
      <x:c r="C2415" s="949" t="s">
        <x:v>6314</x:v>
      </x:c>
      <x:c r="D2415" s="949" t="s">
        <x:v>7729</x:v>
      </x:c>
      <x:c r="E2415" s="949" t="s">
        <x:v>2935</x:v>
      </x:c>
      <x:c r="F2415" s="950" t="s">
        <x:v>1700</x:v>
      </x:c>
    </x:row>
    <x:row r="2416" spans="1:6">
      <x:c r="A2416" s="1275" t="s">
        <x:v>11547</x:v>
      </x:c>
      <x:c r="B2416" s="1276">
        <x:v>101191</x:v>
      </x:c>
      <x:c r="C2416" s="953" t="s">
        <x:v>6314</x:v>
      </x:c>
      <x:c r="D2416" s="953" t="s">
        <x:v>7729</x:v>
      </x:c>
      <x:c r="E2416" s="953" t="s">
        <x:v>2935</x:v>
      </x:c>
      <x:c r="F2416" s="954" t="s">
        <x:v>1701</x:v>
      </x:c>
    </x:row>
    <x:row r="2417" spans="1:6">
      <x:c r="A2417" s="1082" t="s">
        <x:v>11541</x:v>
      </x:c>
      <x:c r="B2417" s="1274">
        <x:v>101192</x:v>
      </x:c>
      <x:c r="C2417" s="949" t="s">
        <x:v>6314</x:v>
      </x:c>
      <x:c r="D2417" s="949" t="s">
        <x:v>7752</x:v>
      </x:c>
      <x:c r="E2417" s="949" t="s">
        <x:v>4903</x:v>
      </x:c>
      <x:c r="F2417" s="950" t="s">
        <x:v>9312</x:v>
      </x:c>
    </x:row>
    <x:row r="2418" spans="1:6">
      <x:c r="A2418" s="1275" t="s">
        <x:v>11548</x:v>
      </x:c>
      <x:c r="B2418" s="1276">
        <x:v>101193</x:v>
      </x:c>
      <x:c r="C2418" s="953" t="s">
        <x:v>6314</x:v>
      </x:c>
      <x:c r="D2418" s="953" t="s">
        <x:v>7752</x:v>
      </x:c>
      <x:c r="E2418" s="953" t="s">
        <x:v>2935</x:v>
      </x:c>
      <x:c r="F2418" s="954" t="s">
        <x:v>2509</x:v>
      </x:c>
    </x:row>
    <x:row r="2419" spans="1:6">
      <x:c r="A2419" s="1082" t="s">
        <x:v>11542</x:v>
      </x:c>
      <x:c r="B2419" s="1274">
        <x:v>101194</x:v>
      </x:c>
      <x:c r="C2419" s="949" t="s">
        <x:v>6314</x:v>
      </x:c>
      <x:c r="D2419" s="949" t="s">
        <x:v>7729</x:v>
      </x:c>
      <x:c r="E2419" s="949" t="s">
        <x:v>2935</x:v>
      </x:c>
      <x:c r="F2419" s="950" t="s">
        <x:v>361</x:v>
      </x:c>
    </x:row>
    <x:row r="2420" spans="1:6">
      <x:c r="A2420" s="1275" t="s">
        <x:v>11545</x:v>
      </x:c>
      <x:c r="B2420" s="1276">
        <x:v>101195</x:v>
      </x:c>
      <x:c r="C2420" s="953" t="s">
        <x:v>6314</x:v>
      </x:c>
      <x:c r="D2420" s="953" t="s">
        <x:v>7752</x:v>
      </x:c>
      <x:c r="E2420" s="953" t="s">
        <x:v>5987</x:v>
      </x:c>
      <x:c r="F2420" s="954" t="s">
        <x:v>773</x:v>
      </x:c>
    </x:row>
    <x:row r="2421" spans="1:6">
      <x:c r="A2421" s="1082" t="s">
        <x:v>11528</x:v>
      </x:c>
      <x:c r="B2421" s="1274">
        <x:v>101196</x:v>
      </x:c>
      <x:c r="C2421" s="949" t="s">
        <x:v>6314</x:v>
      </x:c>
      <x:c r="D2421" s="949" t="s">
        <x:v>7729</x:v>
      </x:c>
      <x:c r="E2421" s="949" t="s">
        <x:v>433</x:v>
      </x:c>
      <x:c r="F2421" s="950" t="s">
        <x:v>1702</x:v>
      </x:c>
    </x:row>
    <x:row r="2422" spans="1:6">
      <x:c r="A2422" s="1275" t="s">
        <x:v>11531</x:v>
      </x:c>
      <x:c r="B2422" s="1276">
        <x:v>101197</x:v>
      </x:c>
      <x:c r="C2422" s="953" t="s">
        <x:v>6314</x:v>
      </x:c>
      <x:c r="D2422" s="953" t="s">
        <x:v>7751</x:v>
      </x:c>
      <x:c r="E2422" s="953" t="s">
        <x:v>4903</x:v>
      </x:c>
      <x:c r="F2422" s="954" t="s">
        <x:v>517</x:v>
      </x:c>
    </x:row>
    <x:row r="2423" spans="1:6">
      <x:c r="A2423" s="1082" t="s">
        <x:v>11549</x:v>
      </x:c>
      <x:c r="B2423" s="1274">
        <x:v>1198</x:v>
      </x:c>
      <x:c r="C2423" s="949" t="s">
        <x:v>6314</x:v>
      </x:c>
      <x:c r="D2423" s="949" t="s">
        <x:v>7752</x:v>
      </x:c>
      <x:c r="E2423" s="949" t="s">
        <x:v>433</x:v>
      </x:c>
      <x:c r="F2423" s="950" t="s">
        <x:v>9306</x:v>
      </x:c>
    </x:row>
    <x:row r="2424" spans="1:6">
      <x:c r="A2424" s="1275" t="s">
        <x:v>11532</x:v>
      </x:c>
      <x:c r="B2424" s="1276">
        <x:v>1199</x:v>
      </x:c>
      <x:c r="C2424" s="953" t="s">
        <x:v>6314</x:v>
      </x:c>
      <x:c r="D2424" s="953" t="s">
        <x:v>7729</x:v>
      </x:c>
      <x:c r="E2424" s="953" t="s">
        <x:v>2935</x:v>
      </x:c>
      <x:c r="F2424" s="954" t="s">
        <x:v>1697</x:v>
      </x:c>
    </x:row>
    <x:row r="2425" spans="1:6">
      <x:c r="A2425" s="1082" t="s">
        <x:v>11550</x:v>
      </x:c>
      <x:c r="B2425" s="1274">
        <x:v>101200</x:v>
      </x:c>
      <x:c r="C2425" s="949" t="s">
        <x:v>6314</x:v>
      </x:c>
      <x:c r="D2425" s="949" t="s">
        <x:v>7752</x:v>
      </x:c>
      <x:c r="E2425" s="949" t="s">
        <x:v>4903</x:v>
      </x:c>
      <x:c r="F2425" s="950" t="s">
        <x:v>7966</x:v>
      </x:c>
    </x:row>
    <x:row r="2426" spans="1:6">
      <x:c r="A2426" s="1275" t="s">
        <x:v>11553</x:v>
      </x:c>
      <x:c r="B2426" s="1276">
        <x:v>101201</x:v>
      </x:c>
      <x:c r="C2426" s="953" t="s">
        <x:v>6314</x:v>
      </x:c>
      <x:c r="D2426" s="953" t="s">
        <x:v>7729</x:v>
      </x:c>
      <x:c r="E2426" s="953" t="s">
        <x:v>5987</x:v>
      </x:c>
      <x:c r="F2426" s="954" t="s">
        <x:v>12442</x:v>
      </x:c>
    </x:row>
    <x:row r="2427" spans="1:6">
      <x:c r="A2427" s="1082" t="s">
        <x:v>11530</x:v>
      </x:c>
      <x:c r="B2427" s="1274">
        <x:v>101202</x:v>
      </x:c>
      <x:c r="C2427" s="949" t="s">
        <x:v>6314</x:v>
      </x:c>
      <x:c r="D2427" s="949" t="s">
        <x:v>7751</x:v>
      </x:c>
      <x:c r="E2427" s="949" t="s">
        <x:v>5987</x:v>
      </x:c>
      <x:c r="F2427" s="950" t="s">
        <x:v>7969</x:v>
      </x:c>
    </x:row>
    <x:row r="2428" spans="1:6">
      <x:c r="A2428" s="1275" t="s">
        <x:v>11535</x:v>
      </x:c>
      <x:c r="B2428" s="1276">
        <x:v>101203</x:v>
      </x:c>
      <x:c r="C2428" s="953" t="s">
        <x:v>6314</x:v>
      </x:c>
      <x:c r="D2428" s="953" t="s">
        <x:v>7729</x:v>
      </x:c>
      <x:c r="E2428" s="953" t="s">
        <x:v>5987</x:v>
      </x:c>
      <x:c r="F2428" s="954" t="s">
        <x:v>1050</x:v>
      </x:c>
    </x:row>
    <x:row r="2429" spans="1:6">
      <x:c r="A2429" s="1082" t="s">
        <x:v>11556</x:v>
      </x:c>
      <x:c r="B2429" s="1274">
        <x:v>101204</x:v>
      </x:c>
      <x:c r="C2429" s="949" t="s">
        <x:v>6314</x:v>
      </x:c>
      <x:c r="D2429" s="949" t="s">
        <x:v>7729</x:v>
      </x:c>
      <x:c r="E2429" s="949" t="s">
        <x:v>2935</x:v>
      </x:c>
      <x:c r="F2429" s="950" t="s">
        <x:v>9335</x:v>
      </x:c>
    </x:row>
    <x:row r="2430" spans="1:6">
      <x:c r="A2430" s="1275" t="s">
        <x:v>11554</x:v>
      </x:c>
      <x:c r="B2430" s="1276">
        <x:v>101205</x:v>
      </x:c>
      <x:c r="C2430" s="953" t="s">
        <x:v>6314</x:v>
      </x:c>
      <x:c r="D2430" s="953" t="s">
        <x:v>7729</x:v>
      </x:c>
      <x:c r="E2430" s="953" t="s">
        <x:v>2935</x:v>
      </x:c>
      <x:c r="F2430" s="954" t="s">
        <x:v>9608</x:v>
      </x:c>
    </x:row>
    <x:row r="2431" spans="1:6">
      <x:c r="A2431" s="1082" t="s">
        <x:v>11560</x:v>
      </x:c>
      <x:c r="B2431" s="1274">
        <x:v>101206</x:v>
      </x:c>
      <x:c r="C2431" s="949" t="s">
        <x:v>6314</x:v>
      </x:c>
      <x:c r="D2431" s="949" t="s">
        <x:v>7729</x:v>
      </x:c>
      <x:c r="E2431" s="949" t="s">
        <x:v>2935</x:v>
      </x:c>
      <x:c r="F2431" s="950" t="s">
        <x:v>10637</x:v>
      </x:c>
    </x:row>
    <x:row r="2432" spans="1:6">
      <x:c r="A2432" s="1275" t="s">
        <x:v>11559</x:v>
      </x:c>
      <x:c r="B2432" s="1276">
        <x:v>101207</x:v>
      </x:c>
      <x:c r="C2432" s="953" t="s">
        <x:v>6314</x:v>
      </x:c>
      <x:c r="D2432" s="953" t="s">
        <x:v>7729</x:v>
      </x:c>
      <x:c r="E2432" s="953" t="s">
        <x:v>5987</x:v>
      </x:c>
      <x:c r="F2432" s="954" t="s">
        <x:v>12443</x:v>
      </x:c>
    </x:row>
    <x:row r="2433" spans="1:6">
      <x:c r="A2433" s="1082" t="s">
        <x:v>11557</x:v>
      </x:c>
      <x:c r="B2433" s="1274">
        <x:v>101208</x:v>
      </x:c>
      <x:c r="C2433" s="949" t="s">
        <x:v>6314</x:v>
      </x:c>
      <x:c r="D2433" s="949" t="s">
        <x:v>7751</x:v>
      </x:c>
      <x:c r="E2433" s="949" t="s">
        <x:v>4903</x:v>
      </x:c>
      <x:c r="F2433" s="950" t="s">
        <x:v>1698</x:v>
      </x:c>
    </x:row>
    <x:row r="2434" spans="1:6">
      <x:c r="A2434" s="1275" t="s">
        <x:v>11555</x:v>
      </x:c>
      <x:c r="B2434" s="1276">
        <x:v>101209</x:v>
      </x:c>
      <x:c r="C2434" s="953" t="s">
        <x:v>6314</x:v>
      </x:c>
      <x:c r="D2434" s="953" t="s">
        <x:v>7729</x:v>
      </x:c>
      <x:c r="E2434" s="953" t="s">
        <x:v>2935</x:v>
      </x:c>
      <x:c r="F2434" s="954" t="s">
        <x:v>4833</x:v>
      </x:c>
    </x:row>
    <x:row r="2435" spans="1:6">
      <x:c r="A2435" s="1539" t="s">
        <x:v>11558</x:v>
      </x:c>
      <x:c r="B2435" s="1448">
        <x:v>101210</x:v>
      </x:c>
      <x:c r="C2435" s="1449" t="s">
        <x:v>6314</x:v>
      </x:c>
      <x:c r="D2435" s="1449" t="s">
        <x:v>7752</x:v>
      </x:c>
      <x:c r="E2435" s="1449" t="s">
        <x:v>2935</x:v>
      </x:c>
      <x:c r="F2435" s="1450" t="s">
        <x:v>9332</x:v>
      </x:c>
    </x:row>
  </x:sheetData>
  <x:conditionalFormatting sqref="G1094:G1094">
    <x:cfRule type="duplicateValues" dxfId="12" priority="1135"/>
  </x:conditionalFormatting>
  <x:conditionalFormatting sqref="G1099:G1099">
    <x:cfRule type="duplicateValues" dxfId="12" priority="1134"/>
  </x:conditionalFormatting>
  <x:conditionalFormatting sqref="G1112:G1112">
    <x:cfRule type="duplicateValues" dxfId="12" priority="1131"/>
  </x:conditionalFormatting>
  <x:conditionalFormatting sqref="G1117:G1117">
    <x:cfRule type="duplicateValues" dxfId="12" priority="1129"/>
  </x:conditionalFormatting>
  <x:conditionalFormatting sqref="G1124:G1124">
    <x:cfRule type="duplicateValues" dxfId="12" priority="1127"/>
  </x:conditionalFormatting>
  <x:conditionalFormatting sqref="G1122:G1122">
    <x:cfRule type="duplicateValues" dxfId="12" priority="1125"/>
  </x:conditionalFormatting>
  <x:conditionalFormatting sqref="G1133:G1133">
    <x:cfRule type="duplicateValues" dxfId="12" priority="1118"/>
  </x:conditionalFormatting>
  <x:conditionalFormatting sqref="H1133:H1133">
    <x:cfRule type="duplicateValues" dxfId="12" priority="1117"/>
  </x:conditionalFormatting>
  <x:conditionalFormatting sqref="H1141:H1141">
    <x:cfRule type="duplicateValues" dxfId="12" priority="1116"/>
  </x:conditionalFormatting>
  <x:conditionalFormatting sqref="G1141:G1141">
    <x:cfRule type="duplicateValues" dxfId="12" priority="1115"/>
  </x:conditionalFormatting>
  <x:conditionalFormatting sqref="G1142:G1142">
    <x:cfRule type="duplicateValues" dxfId="12" priority="1114"/>
  </x:conditionalFormatting>
  <x:conditionalFormatting sqref="H1142:H1142">
    <x:cfRule type="duplicateValues" dxfId="12" priority="1113"/>
  </x:conditionalFormatting>
  <x:conditionalFormatting sqref="H1144:H1144">
    <x:cfRule type="duplicateValues" dxfId="12" priority="1112"/>
  </x:conditionalFormatting>
  <x:conditionalFormatting sqref="G1144:G1144">
    <x:cfRule type="duplicateValues" dxfId="12" priority="1111"/>
  </x:conditionalFormatting>
  <x:conditionalFormatting sqref="H1148:H1148">
    <x:cfRule type="duplicateValues" dxfId="12" priority="1110"/>
  </x:conditionalFormatting>
  <x:conditionalFormatting sqref="G1148:G1148">
    <x:cfRule type="duplicateValues" dxfId="12" priority="1109"/>
  </x:conditionalFormatting>
  <x:conditionalFormatting sqref="H1149:H1149">
    <x:cfRule type="duplicateValues" dxfId="12" priority="1108"/>
  </x:conditionalFormatting>
  <x:conditionalFormatting sqref="G1149:G1149">
    <x:cfRule type="duplicateValues" dxfId="12" priority="1107"/>
  </x:conditionalFormatting>
  <x:conditionalFormatting sqref="H1167:H1167">
    <x:cfRule type="duplicateValues" dxfId="12" priority="1106"/>
  </x:conditionalFormatting>
  <x:conditionalFormatting sqref="G1167:G1167">
    <x:cfRule type="duplicateValues" dxfId="12" priority="1105"/>
  </x:conditionalFormatting>
  <x:conditionalFormatting sqref="H1160:H1160">
    <x:cfRule type="duplicateValues" dxfId="12" priority="1104"/>
  </x:conditionalFormatting>
  <x:conditionalFormatting sqref="G1160:G1160">
    <x:cfRule type="duplicateValues" dxfId="12" priority="1103"/>
  </x:conditionalFormatting>
  <x:conditionalFormatting sqref="H1158:H1158">
    <x:cfRule type="duplicateValues" dxfId="12" priority="1102"/>
  </x:conditionalFormatting>
  <x:conditionalFormatting sqref="G1158:G1158">
    <x:cfRule type="duplicateValues" dxfId="12" priority="1101"/>
  </x:conditionalFormatting>
  <x:conditionalFormatting sqref="H1157:H1157">
    <x:cfRule type="duplicateValues" dxfId="12" priority="1100"/>
  </x:conditionalFormatting>
  <x:conditionalFormatting sqref="G1157:G1157">
    <x:cfRule type="duplicateValues" dxfId="12" priority="1099"/>
  </x:conditionalFormatting>
  <x:conditionalFormatting sqref="H1153:H1153">
    <x:cfRule type="duplicateValues" dxfId="12" priority="1098"/>
  </x:conditionalFormatting>
  <x:conditionalFormatting sqref="G1153:G1153">
    <x:cfRule type="duplicateValues" dxfId="12" priority="1097"/>
  </x:conditionalFormatting>
  <x:conditionalFormatting sqref="H1171:H1171">
    <x:cfRule type="duplicateValues" dxfId="12" priority="1096"/>
  </x:conditionalFormatting>
  <x:conditionalFormatting sqref="G1171:G1171">
    <x:cfRule type="duplicateValues" dxfId="12" priority="1095"/>
  </x:conditionalFormatting>
  <x:conditionalFormatting sqref="H1173:H1173">
    <x:cfRule type="duplicateValues" dxfId="12" priority="1094"/>
  </x:conditionalFormatting>
  <x:conditionalFormatting sqref="G1173:G1173">
    <x:cfRule type="duplicateValues" dxfId="12" priority="1093"/>
  </x:conditionalFormatting>
  <x:conditionalFormatting sqref="H1177:H1177">
    <x:cfRule type="duplicateValues" dxfId="12" priority="1092"/>
  </x:conditionalFormatting>
  <x:conditionalFormatting sqref="G1177:G1177">
    <x:cfRule type="duplicateValues" dxfId="12" priority="1091"/>
  </x:conditionalFormatting>
  <x:conditionalFormatting sqref="H1179:H1179">
    <x:cfRule type="duplicateValues" dxfId="12" priority="1090"/>
  </x:conditionalFormatting>
  <x:conditionalFormatting sqref="G1179:G1179">
    <x:cfRule type="duplicateValues" dxfId="12" priority="1089"/>
  </x:conditionalFormatting>
  <x:conditionalFormatting sqref="H1181:H1181">
    <x:cfRule type="duplicateValues" dxfId="12" priority="1088"/>
  </x:conditionalFormatting>
  <x:conditionalFormatting sqref="G1181:G1181">
    <x:cfRule type="duplicateValues" dxfId="12" priority="1087"/>
  </x:conditionalFormatting>
  <x:conditionalFormatting sqref="H1196:H1196">
    <x:cfRule type="duplicateValues" dxfId="12" priority="1086"/>
  </x:conditionalFormatting>
  <x:conditionalFormatting sqref="G1196:G1196">
    <x:cfRule type="duplicateValues" dxfId="12" priority="1085"/>
  </x:conditionalFormatting>
  <x:conditionalFormatting sqref="H1201:H1201">
    <x:cfRule type="duplicateValues" dxfId="12" priority="1084"/>
  </x:conditionalFormatting>
  <x:conditionalFormatting sqref="G1201:G1201">
    <x:cfRule type="duplicateValues" dxfId="12" priority="1083"/>
  </x:conditionalFormatting>
  <x:conditionalFormatting sqref="H1205:H1205">
    <x:cfRule type="duplicateValues" dxfId="12" priority="1082"/>
  </x:conditionalFormatting>
  <x:conditionalFormatting sqref="G1205:G1205">
    <x:cfRule type="duplicateValues" dxfId="12" priority="1081"/>
  </x:conditionalFormatting>
  <x:conditionalFormatting sqref="H1203:H1203">
    <x:cfRule type="duplicateValues" dxfId="12" priority="1080"/>
  </x:conditionalFormatting>
  <x:conditionalFormatting sqref="G1203:G1203">
    <x:cfRule type="duplicateValues" dxfId="12" priority="1079"/>
  </x:conditionalFormatting>
  <x:conditionalFormatting sqref="H1206:H1206">
    <x:cfRule type="duplicateValues" dxfId="12" priority="1078"/>
  </x:conditionalFormatting>
  <x:conditionalFormatting sqref="G1206:G1206">
    <x:cfRule type="duplicateValues" dxfId="12" priority="1077"/>
  </x:conditionalFormatting>
  <x:conditionalFormatting sqref="H1207:H1207">
    <x:cfRule type="duplicateValues" dxfId="12" priority="1076"/>
  </x:conditionalFormatting>
  <x:conditionalFormatting sqref="G1207:G1207">
    <x:cfRule type="duplicateValues" dxfId="12" priority="1075"/>
  </x:conditionalFormatting>
  <x:conditionalFormatting sqref="H1223:H1223">
    <x:cfRule type="duplicateValues" dxfId="12" priority="1072"/>
  </x:conditionalFormatting>
  <x:conditionalFormatting sqref="G1223:G1223">
    <x:cfRule type="duplicateValues" dxfId="12" priority="1071"/>
  </x:conditionalFormatting>
  <x:conditionalFormatting sqref="H1224:H1224">
    <x:cfRule type="duplicateValues" dxfId="12" priority="1070"/>
  </x:conditionalFormatting>
  <x:conditionalFormatting sqref="G1224:G1224">
    <x:cfRule type="duplicateValues" dxfId="12" priority="1069"/>
  </x:conditionalFormatting>
  <x:conditionalFormatting sqref="H1225:H1225">
    <x:cfRule type="duplicateValues" dxfId="12" priority="1068"/>
  </x:conditionalFormatting>
  <x:conditionalFormatting sqref="G1225:G1225">
    <x:cfRule type="duplicateValues" dxfId="12" priority="1067"/>
  </x:conditionalFormatting>
  <x:conditionalFormatting sqref="H1219:H1219">
    <x:cfRule type="duplicateValues" dxfId="12" priority="1066"/>
  </x:conditionalFormatting>
  <x:conditionalFormatting sqref="G1219:G1219">
    <x:cfRule type="duplicateValues" dxfId="12" priority="1065"/>
  </x:conditionalFormatting>
  <x:conditionalFormatting sqref="H1228:H1228">
    <x:cfRule type="duplicateValues" dxfId="12" priority="1064"/>
  </x:conditionalFormatting>
  <x:conditionalFormatting sqref="G1228:G1228">
    <x:cfRule type="duplicateValues" dxfId="12" priority="1063"/>
  </x:conditionalFormatting>
  <x:conditionalFormatting sqref="H1229:H1229">
    <x:cfRule type="duplicateValues" dxfId="12" priority="1062"/>
  </x:conditionalFormatting>
  <x:conditionalFormatting sqref="G1229:G1229">
    <x:cfRule type="duplicateValues" dxfId="12" priority="1061"/>
  </x:conditionalFormatting>
  <x:conditionalFormatting sqref="H1234:H1234">
    <x:cfRule type="duplicateValues" dxfId="12" priority="1060"/>
  </x:conditionalFormatting>
  <x:conditionalFormatting sqref="G1234:G1234">
    <x:cfRule type="duplicateValues" dxfId="12" priority="1059"/>
  </x:conditionalFormatting>
  <x:conditionalFormatting sqref="H1236:H1236">
    <x:cfRule type="duplicateValues" dxfId="12" priority="1058"/>
  </x:conditionalFormatting>
  <x:conditionalFormatting sqref="G1236:G1236">
    <x:cfRule type="duplicateValues" dxfId="12" priority="1057"/>
  </x:conditionalFormatting>
  <x:conditionalFormatting sqref="H1245:H1245">
    <x:cfRule type="duplicateValues" dxfId="12" priority="1056"/>
  </x:conditionalFormatting>
  <x:conditionalFormatting sqref="G1245:G1245">
    <x:cfRule type="duplicateValues" dxfId="12" priority="1055"/>
  </x:conditionalFormatting>
  <x:conditionalFormatting sqref="H1253:H1253">
    <x:cfRule type="duplicateValues" dxfId="12" priority="1054"/>
  </x:conditionalFormatting>
  <x:conditionalFormatting sqref="G1253:G1253">
    <x:cfRule type="duplicateValues" dxfId="12" priority="1053"/>
  </x:conditionalFormatting>
  <x:conditionalFormatting sqref="H1257:H1257">
    <x:cfRule type="duplicateValues" dxfId="12" priority="1052"/>
  </x:conditionalFormatting>
  <x:conditionalFormatting sqref="G1257:G1257">
    <x:cfRule type="duplicateValues" dxfId="12" priority="1051"/>
  </x:conditionalFormatting>
  <x:conditionalFormatting sqref="H1262:H1262">
    <x:cfRule type="duplicateValues" dxfId="12" priority="1050"/>
  </x:conditionalFormatting>
  <x:conditionalFormatting sqref="G1262:G1262">
    <x:cfRule type="duplicateValues" dxfId="12" priority="1049"/>
  </x:conditionalFormatting>
  <x:conditionalFormatting sqref="H1263:H1263">
    <x:cfRule type="duplicateValues" dxfId="12" priority="1048"/>
  </x:conditionalFormatting>
  <x:conditionalFormatting sqref="G1263:G1263">
    <x:cfRule type="duplicateValues" dxfId="12" priority="1047"/>
  </x:conditionalFormatting>
  <x:conditionalFormatting sqref="H1312:H1312">
    <x:cfRule type="duplicateValues" dxfId="12" priority="1043"/>
  </x:conditionalFormatting>
  <x:conditionalFormatting sqref="G1312:G1312">
    <x:cfRule type="duplicateValues" dxfId="12" priority="1042"/>
  </x:conditionalFormatting>
  <x:conditionalFormatting sqref="H1314:H1314">
    <x:cfRule type="duplicateValues" dxfId="12" priority="1041"/>
  </x:conditionalFormatting>
  <x:conditionalFormatting sqref="G1314:G1314">
    <x:cfRule type="duplicateValues" dxfId="12" priority="1040"/>
  </x:conditionalFormatting>
  <x:conditionalFormatting sqref="H1317:H1317">
    <x:cfRule type="duplicateValues" dxfId="12" priority="1039"/>
  </x:conditionalFormatting>
  <x:conditionalFormatting sqref="G1317:G1317">
    <x:cfRule type="duplicateValues" dxfId="12" priority="1038"/>
  </x:conditionalFormatting>
  <x:conditionalFormatting sqref="H1318:H1318">
    <x:cfRule type="duplicateValues" dxfId="12" priority="1037"/>
  </x:conditionalFormatting>
  <x:conditionalFormatting sqref="G1318:G1318">
    <x:cfRule type="duplicateValues" dxfId="12" priority="1036"/>
  </x:conditionalFormatting>
  <x:conditionalFormatting sqref="H1319:H1324">
    <x:cfRule type="duplicateValues" dxfId="12" priority="1030"/>
  </x:conditionalFormatting>
  <x:conditionalFormatting sqref="G1319:G1324">
    <x:cfRule type="duplicateValues" dxfId="12" priority="1029"/>
  </x:conditionalFormatting>
  <x:conditionalFormatting sqref="H1328:H1328">
    <x:cfRule type="duplicateValues" dxfId="12" priority="1028"/>
  </x:conditionalFormatting>
  <x:conditionalFormatting sqref="G1328:G1328">
    <x:cfRule type="duplicateValues" dxfId="12" priority="1027"/>
  </x:conditionalFormatting>
  <x:conditionalFormatting sqref="H1332:H1335">
    <x:cfRule type="duplicateValues" dxfId="12" priority="1026"/>
  </x:conditionalFormatting>
  <x:conditionalFormatting sqref="G1332:G1335">
    <x:cfRule type="duplicateValues" dxfId="12" priority="1025"/>
  </x:conditionalFormatting>
  <x:conditionalFormatting sqref="H1337:H1337">
    <x:cfRule type="duplicateValues" dxfId="12" priority="1022"/>
  </x:conditionalFormatting>
  <x:conditionalFormatting sqref="G1337:G1337">
    <x:cfRule type="duplicateValues" dxfId="12" priority="1021"/>
  </x:conditionalFormatting>
  <x:conditionalFormatting sqref="H1338:H1338">
    <x:cfRule type="duplicateValues" dxfId="12" priority="1020"/>
  </x:conditionalFormatting>
  <x:conditionalFormatting sqref="G1338:G1338">
    <x:cfRule type="duplicateValues" dxfId="12" priority="1019"/>
  </x:conditionalFormatting>
  <x:conditionalFormatting sqref="H1339:H1339">
    <x:cfRule type="duplicateValues" dxfId="12" priority="1018"/>
  </x:conditionalFormatting>
  <x:conditionalFormatting sqref="G1339:G1339">
    <x:cfRule type="duplicateValues" dxfId="12" priority="1017"/>
  </x:conditionalFormatting>
  <x:conditionalFormatting sqref="H1340:H1340">
    <x:cfRule type="duplicateValues" dxfId="12" priority="1016"/>
  </x:conditionalFormatting>
  <x:conditionalFormatting sqref="G1340:G1340">
    <x:cfRule type="duplicateValues" dxfId="12" priority="1015"/>
  </x:conditionalFormatting>
  <x:conditionalFormatting sqref="H1342:H1342">
    <x:cfRule type="duplicateValues" dxfId="12" priority="1014"/>
  </x:conditionalFormatting>
  <x:conditionalFormatting sqref="G1342:G1342">
    <x:cfRule type="duplicateValues" dxfId="12" priority="1013"/>
  </x:conditionalFormatting>
  <x:conditionalFormatting sqref="H1344:H1344">
    <x:cfRule type="duplicateValues" dxfId="12" priority="1012"/>
  </x:conditionalFormatting>
  <x:conditionalFormatting sqref="G1344:G1344">
    <x:cfRule type="duplicateValues" dxfId="12" priority="1011"/>
  </x:conditionalFormatting>
  <x:conditionalFormatting sqref="H1347:H1347">
    <x:cfRule type="duplicateValues" dxfId="12" priority="1010"/>
  </x:conditionalFormatting>
  <x:conditionalFormatting sqref="G1347:G1347">
    <x:cfRule type="duplicateValues" dxfId="12" priority="1009"/>
  </x:conditionalFormatting>
  <x:conditionalFormatting sqref="H1348:H1348">
    <x:cfRule type="duplicateValues" dxfId="12" priority="1008"/>
  </x:conditionalFormatting>
  <x:conditionalFormatting sqref="G1348:G1348">
    <x:cfRule type="duplicateValues" dxfId="12" priority="1007"/>
  </x:conditionalFormatting>
  <x:conditionalFormatting sqref="H1351:H1351">
    <x:cfRule type="duplicateValues" dxfId="12" priority="1004"/>
  </x:conditionalFormatting>
  <x:conditionalFormatting sqref="G1351:G1351">
    <x:cfRule type="duplicateValues" dxfId="12" priority="1003"/>
  </x:conditionalFormatting>
  <x:conditionalFormatting sqref="H1356:H1356">
    <x:cfRule type="duplicateValues" dxfId="12" priority="1002"/>
  </x:conditionalFormatting>
  <x:conditionalFormatting sqref="G1356:G1356">
    <x:cfRule type="duplicateValues" dxfId="12" priority="1001"/>
  </x:conditionalFormatting>
  <x:conditionalFormatting sqref="H1355:H1355">
    <x:cfRule type="duplicateValues" dxfId="12" priority="1000"/>
  </x:conditionalFormatting>
  <x:conditionalFormatting sqref="G1355:G1355">
    <x:cfRule type="duplicateValues" dxfId="12" priority="999"/>
  </x:conditionalFormatting>
  <x:conditionalFormatting sqref="H1354:H1354">
    <x:cfRule type="duplicateValues" dxfId="12" priority="998"/>
  </x:conditionalFormatting>
  <x:conditionalFormatting sqref="G1354:G1354">
    <x:cfRule type="duplicateValues" dxfId="12" priority="997"/>
  </x:conditionalFormatting>
  <x:conditionalFormatting sqref="H1353:H1353">
    <x:cfRule type="duplicateValues" dxfId="12" priority="996"/>
  </x:conditionalFormatting>
  <x:conditionalFormatting sqref="G1353:G1353">
    <x:cfRule type="duplicateValues" dxfId="12" priority="995"/>
  </x:conditionalFormatting>
  <x:conditionalFormatting sqref="H1352:H1352">
    <x:cfRule type="duplicateValues" dxfId="12" priority="994"/>
  </x:conditionalFormatting>
  <x:conditionalFormatting sqref="G1352:G1352">
    <x:cfRule type="duplicateValues" dxfId="12" priority="993"/>
  </x:conditionalFormatting>
  <x:conditionalFormatting sqref="H1360:H1360">
    <x:cfRule type="duplicateValues" dxfId="12" priority="992"/>
  </x:conditionalFormatting>
  <x:conditionalFormatting sqref="G1360:G1360">
    <x:cfRule type="duplicateValues" dxfId="12" priority="991"/>
  </x:conditionalFormatting>
  <x:conditionalFormatting sqref="H1361:H1361">
    <x:cfRule type="duplicateValues" dxfId="12" priority="990"/>
  </x:conditionalFormatting>
  <x:conditionalFormatting sqref="G1361:G1361">
    <x:cfRule type="duplicateValues" dxfId="12" priority="989"/>
  </x:conditionalFormatting>
  <x:conditionalFormatting sqref="H1364:H1364">
    <x:cfRule type="duplicateValues" dxfId="12" priority="988"/>
  </x:conditionalFormatting>
  <x:conditionalFormatting sqref="G1364:G1364">
    <x:cfRule type="duplicateValues" dxfId="12" priority="987"/>
  </x:conditionalFormatting>
  <x:conditionalFormatting sqref="H1375:H1375">
    <x:cfRule type="duplicateValues" dxfId="12" priority="983"/>
  </x:conditionalFormatting>
  <x:conditionalFormatting sqref="G1375:G1375">
    <x:cfRule type="duplicateValues" dxfId="12" priority="982"/>
  </x:conditionalFormatting>
  <x:conditionalFormatting sqref="H1369:H1369">
    <x:cfRule type="duplicateValues" dxfId="12" priority="981"/>
  </x:conditionalFormatting>
  <x:conditionalFormatting sqref="G1369:G1369">
    <x:cfRule type="duplicateValues" dxfId="12" priority="980"/>
  </x:conditionalFormatting>
  <x:conditionalFormatting sqref="H1370:H1370">
    <x:cfRule type="duplicateValues" dxfId="12" priority="979"/>
  </x:conditionalFormatting>
  <x:conditionalFormatting sqref="G1370:G1370">
    <x:cfRule type="duplicateValues" dxfId="12" priority="978"/>
  </x:conditionalFormatting>
  <x:conditionalFormatting sqref="H1371:H1371">
    <x:cfRule type="duplicateValues" dxfId="12" priority="977"/>
  </x:conditionalFormatting>
  <x:conditionalFormatting sqref="G1371:G1371">
    <x:cfRule type="duplicateValues" dxfId="12" priority="976"/>
  </x:conditionalFormatting>
  <x:conditionalFormatting sqref="H1372:H1372">
    <x:cfRule type="duplicateValues" dxfId="12" priority="975"/>
  </x:conditionalFormatting>
  <x:conditionalFormatting sqref="G1372:G1372">
    <x:cfRule type="duplicateValues" dxfId="12" priority="974"/>
  </x:conditionalFormatting>
  <x:conditionalFormatting sqref="H1373:H1373">
    <x:cfRule type="duplicateValues" dxfId="12" priority="973"/>
  </x:conditionalFormatting>
  <x:conditionalFormatting sqref="G1373:G1373">
    <x:cfRule type="duplicateValues" dxfId="12" priority="972"/>
  </x:conditionalFormatting>
  <x:conditionalFormatting sqref="H1374:H1374">
    <x:cfRule type="duplicateValues" dxfId="12" priority="971"/>
  </x:conditionalFormatting>
  <x:conditionalFormatting sqref="G1374:G1374">
    <x:cfRule type="duplicateValues" dxfId="12" priority="970"/>
  </x:conditionalFormatting>
  <x:conditionalFormatting sqref="H1367:H1367">
    <x:cfRule type="duplicateValues" dxfId="12" priority="967"/>
  </x:conditionalFormatting>
  <x:conditionalFormatting sqref="G1367:G1367">
    <x:cfRule type="duplicateValues" dxfId="12" priority="966"/>
  </x:conditionalFormatting>
  <x:conditionalFormatting sqref="H1365:H1365">
    <x:cfRule type="duplicateValues" dxfId="12" priority="965"/>
  </x:conditionalFormatting>
  <x:conditionalFormatting sqref="G1365:G1365">
    <x:cfRule type="duplicateValues" dxfId="12" priority="964"/>
  </x:conditionalFormatting>
  <x:conditionalFormatting sqref="H1378:H1378">
    <x:cfRule type="duplicateValues" dxfId="12" priority="963"/>
  </x:conditionalFormatting>
  <x:conditionalFormatting sqref="G1378:G1378">
    <x:cfRule type="duplicateValues" dxfId="12" priority="962"/>
  </x:conditionalFormatting>
  <x:conditionalFormatting sqref="H1379:H1379">
    <x:cfRule type="duplicateValues" dxfId="12" priority="961"/>
  </x:conditionalFormatting>
  <x:conditionalFormatting sqref="G1379:G1379">
    <x:cfRule type="duplicateValues" dxfId="12" priority="960"/>
  </x:conditionalFormatting>
  <x:conditionalFormatting sqref="H1380:H1380">
    <x:cfRule type="duplicateValues" dxfId="12" priority="959"/>
  </x:conditionalFormatting>
  <x:conditionalFormatting sqref="G1380:G1380">
    <x:cfRule type="duplicateValues" dxfId="12" priority="958"/>
  </x:conditionalFormatting>
  <x:conditionalFormatting sqref="H1381:H1381">
    <x:cfRule type="duplicateValues" dxfId="12" priority="957"/>
  </x:conditionalFormatting>
  <x:conditionalFormatting sqref="G1381:G1381">
    <x:cfRule type="duplicateValues" dxfId="12" priority="956"/>
  </x:conditionalFormatting>
  <x:conditionalFormatting sqref="H1384:H1384">
    <x:cfRule type="duplicateValues" dxfId="12" priority="955"/>
  </x:conditionalFormatting>
  <x:conditionalFormatting sqref="G1384:G1384">
    <x:cfRule type="duplicateValues" dxfId="12" priority="954"/>
  </x:conditionalFormatting>
  <x:conditionalFormatting sqref="H1392:H1392">
    <x:cfRule type="duplicateValues" dxfId="12" priority="953"/>
  </x:conditionalFormatting>
  <x:conditionalFormatting sqref="G1392:G1392">
    <x:cfRule type="duplicateValues" dxfId="12" priority="952"/>
  </x:conditionalFormatting>
  <x:conditionalFormatting sqref="H1391:H1391">
    <x:cfRule type="duplicateValues" dxfId="12" priority="951"/>
  </x:conditionalFormatting>
  <x:conditionalFormatting sqref="G1391:G1391">
    <x:cfRule type="duplicateValues" dxfId="12" priority="950"/>
  </x:conditionalFormatting>
  <x:conditionalFormatting sqref="H1387:H1387">
    <x:cfRule type="duplicateValues" dxfId="12" priority="949"/>
  </x:conditionalFormatting>
  <x:conditionalFormatting sqref="G1387:G1387">
    <x:cfRule type="duplicateValues" dxfId="12" priority="948"/>
  </x:conditionalFormatting>
  <x:conditionalFormatting sqref="H1385:H1385">
    <x:cfRule type="duplicateValues" dxfId="12" priority="947"/>
  </x:conditionalFormatting>
  <x:conditionalFormatting sqref="G1385:G1385">
    <x:cfRule type="duplicateValues" dxfId="12" priority="946"/>
  </x:conditionalFormatting>
  <x:conditionalFormatting sqref="H1395:H1395">
    <x:cfRule type="duplicateValues" dxfId="12" priority="945"/>
  </x:conditionalFormatting>
  <x:conditionalFormatting sqref="G1395:G1395">
    <x:cfRule type="duplicateValues" dxfId="12" priority="944"/>
  </x:conditionalFormatting>
  <x:conditionalFormatting sqref="H1397:H1397">
    <x:cfRule type="duplicateValues" dxfId="12" priority="943"/>
  </x:conditionalFormatting>
  <x:conditionalFormatting sqref="G1397:G1397">
    <x:cfRule type="duplicateValues" dxfId="12" priority="942"/>
  </x:conditionalFormatting>
  <x:conditionalFormatting sqref="H1398:H1398">
    <x:cfRule type="duplicateValues" dxfId="12" priority="941"/>
  </x:conditionalFormatting>
  <x:conditionalFormatting sqref="G1398:G1398">
    <x:cfRule type="duplicateValues" dxfId="12" priority="940"/>
  </x:conditionalFormatting>
  <x:conditionalFormatting sqref="H1399:H1399">
    <x:cfRule type="duplicateValues" dxfId="12" priority="939"/>
  </x:conditionalFormatting>
  <x:conditionalFormatting sqref="G1399:G1399">
    <x:cfRule type="duplicateValues" dxfId="12" priority="938"/>
  </x:conditionalFormatting>
  <x:conditionalFormatting sqref="H1402:H1402">
    <x:cfRule type="duplicateValues" dxfId="12" priority="937"/>
  </x:conditionalFormatting>
  <x:conditionalFormatting sqref="G1402:G1402">
    <x:cfRule type="duplicateValues" dxfId="12" priority="936"/>
  </x:conditionalFormatting>
  <x:conditionalFormatting sqref="H1403:H1403">
    <x:cfRule type="duplicateValues" dxfId="12" priority="935"/>
  </x:conditionalFormatting>
  <x:conditionalFormatting sqref="G1403:G1403">
    <x:cfRule type="duplicateValues" dxfId="12" priority="934"/>
  </x:conditionalFormatting>
  <x:conditionalFormatting sqref="H1405:H1405">
    <x:cfRule type="duplicateValues" dxfId="12" priority="933"/>
  </x:conditionalFormatting>
  <x:conditionalFormatting sqref="G1405:G1405">
    <x:cfRule type="duplicateValues" dxfId="12" priority="932"/>
  </x:conditionalFormatting>
  <x:conditionalFormatting sqref="H1406:H1406">
    <x:cfRule type="duplicateValues" dxfId="12" priority="931"/>
  </x:conditionalFormatting>
  <x:conditionalFormatting sqref="G1406:G1406">
    <x:cfRule type="duplicateValues" dxfId="12" priority="930"/>
  </x:conditionalFormatting>
  <x:conditionalFormatting sqref="H1409:H1409">
    <x:cfRule type="duplicateValues" dxfId="12" priority="929"/>
  </x:conditionalFormatting>
  <x:conditionalFormatting sqref="G1409:G1409">
    <x:cfRule type="duplicateValues" dxfId="12" priority="928"/>
  </x:conditionalFormatting>
  <x:conditionalFormatting sqref="H1410:H1410">
    <x:cfRule type="duplicateValues" dxfId="12" priority="927"/>
  </x:conditionalFormatting>
  <x:conditionalFormatting sqref="G1410:G1410">
    <x:cfRule type="duplicateValues" dxfId="12" priority="926"/>
  </x:conditionalFormatting>
  <x:conditionalFormatting sqref="H1411:H1411">
    <x:cfRule type="duplicateValues" dxfId="12" priority="925"/>
  </x:conditionalFormatting>
  <x:conditionalFormatting sqref="G1411:G1411">
    <x:cfRule type="duplicateValues" dxfId="12" priority="924"/>
  </x:conditionalFormatting>
  <x:conditionalFormatting sqref="H1412:H1412">
    <x:cfRule type="duplicateValues" dxfId="12" priority="923"/>
  </x:conditionalFormatting>
  <x:conditionalFormatting sqref="G1412:G1412">
    <x:cfRule type="duplicateValues" dxfId="12" priority="922"/>
  </x:conditionalFormatting>
  <x:conditionalFormatting sqref="H1413:H1413">
    <x:cfRule type="duplicateValues" dxfId="12" priority="921"/>
  </x:conditionalFormatting>
  <x:conditionalFormatting sqref="G1413:G1413">
    <x:cfRule type="duplicateValues" dxfId="12" priority="920"/>
  </x:conditionalFormatting>
  <x:conditionalFormatting sqref="H1414:H1414">
    <x:cfRule type="duplicateValues" dxfId="12" priority="919"/>
  </x:conditionalFormatting>
  <x:conditionalFormatting sqref="G1414:G1414">
    <x:cfRule type="duplicateValues" dxfId="12" priority="918"/>
  </x:conditionalFormatting>
  <x:conditionalFormatting sqref="H1418:H1418">
    <x:cfRule type="duplicateValues" dxfId="12" priority="915"/>
  </x:conditionalFormatting>
  <x:conditionalFormatting sqref="G1418:G1418">
    <x:cfRule type="duplicateValues" dxfId="12" priority="914"/>
  </x:conditionalFormatting>
  <x:conditionalFormatting sqref="H1420:H1420">
    <x:cfRule type="duplicateValues" dxfId="12" priority="913"/>
  </x:conditionalFormatting>
  <x:conditionalFormatting sqref="G1420:G1420">
    <x:cfRule type="duplicateValues" dxfId="12" priority="912"/>
  </x:conditionalFormatting>
  <x:conditionalFormatting sqref="H1421:H1421">
    <x:cfRule type="duplicateValues" dxfId="12" priority="911"/>
  </x:conditionalFormatting>
  <x:conditionalFormatting sqref="G1421:G1421">
    <x:cfRule type="duplicateValues" dxfId="12" priority="910"/>
  </x:conditionalFormatting>
  <x:conditionalFormatting sqref="H1423:H1423">
    <x:cfRule type="duplicateValues" dxfId="12" priority="909"/>
  </x:conditionalFormatting>
  <x:conditionalFormatting sqref="G1423:G1423">
    <x:cfRule type="duplicateValues" dxfId="12" priority="908"/>
  </x:conditionalFormatting>
  <x:conditionalFormatting sqref="H1425:H1425">
    <x:cfRule type="duplicateValues" dxfId="12" priority="907"/>
  </x:conditionalFormatting>
  <x:conditionalFormatting sqref="G1425:G1425">
    <x:cfRule type="duplicateValues" dxfId="12" priority="906"/>
  </x:conditionalFormatting>
  <x:conditionalFormatting sqref="H1426:H1426">
    <x:cfRule type="duplicateValues" dxfId="12" priority="905"/>
  </x:conditionalFormatting>
  <x:conditionalFormatting sqref="G1426:G1426">
    <x:cfRule type="duplicateValues" dxfId="12" priority="904"/>
  </x:conditionalFormatting>
  <x:conditionalFormatting sqref="H1429:H1429">
    <x:cfRule type="duplicateValues" dxfId="12" priority="901"/>
  </x:conditionalFormatting>
  <x:conditionalFormatting sqref="G1429:G1429">
    <x:cfRule type="duplicateValues" dxfId="12" priority="900"/>
  </x:conditionalFormatting>
  <x:conditionalFormatting sqref="H1430:H1430">
    <x:cfRule type="duplicateValues" dxfId="12" priority="899"/>
  </x:conditionalFormatting>
  <x:conditionalFormatting sqref="G1430:G1430">
    <x:cfRule type="duplicateValues" dxfId="12" priority="898"/>
  </x:conditionalFormatting>
  <x:conditionalFormatting sqref="H1431:H1431">
    <x:cfRule type="duplicateValues" dxfId="12" priority="897"/>
  </x:conditionalFormatting>
  <x:conditionalFormatting sqref="G1431:G1431">
    <x:cfRule type="duplicateValues" dxfId="12" priority="896"/>
  </x:conditionalFormatting>
  <x:conditionalFormatting sqref="H1432:H1432">
    <x:cfRule type="duplicateValues" dxfId="12" priority="895"/>
  </x:conditionalFormatting>
  <x:conditionalFormatting sqref="G1432:G1432">
    <x:cfRule type="duplicateValues" dxfId="12" priority="894"/>
  </x:conditionalFormatting>
  <x:conditionalFormatting sqref="H1434:H1434">
    <x:cfRule type="duplicateValues" dxfId="12" priority="893"/>
  </x:conditionalFormatting>
  <x:conditionalFormatting sqref="G1434:G1434">
    <x:cfRule type="duplicateValues" dxfId="12" priority="892"/>
  </x:conditionalFormatting>
  <x:conditionalFormatting sqref="H1435:H1435">
    <x:cfRule type="duplicateValues" dxfId="12" priority="891"/>
  </x:conditionalFormatting>
  <x:conditionalFormatting sqref="G1435:G1435">
    <x:cfRule type="duplicateValues" dxfId="12" priority="890"/>
  </x:conditionalFormatting>
  <x:conditionalFormatting sqref="H1436:H1436">
    <x:cfRule type="duplicateValues" dxfId="12" priority="889"/>
  </x:conditionalFormatting>
  <x:conditionalFormatting sqref="G1436:G1436">
    <x:cfRule type="duplicateValues" dxfId="12" priority="888"/>
  </x:conditionalFormatting>
  <x:conditionalFormatting sqref="H1438:H1438">
    <x:cfRule type="duplicateValues" dxfId="12" priority="887"/>
  </x:conditionalFormatting>
  <x:conditionalFormatting sqref="G1438:G1438">
    <x:cfRule type="duplicateValues" dxfId="12" priority="886"/>
  </x:conditionalFormatting>
  <x:conditionalFormatting sqref="H1439:H1439">
    <x:cfRule type="duplicateValues" dxfId="12" priority="885"/>
  </x:conditionalFormatting>
  <x:conditionalFormatting sqref="G1439:G1439">
    <x:cfRule type="duplicateValues" dxfId="12" priority="884"/>
  </x:conditionalFormatting>
  <x:conditionalFormatting sqref="H1441:H1441">
    <x:cfRule type="duplicateValues" dxfId="12" priority="883"/>
  </x:conditionalFormatting>
  <x:conditionalFormatting sqref="G1441:G1441">
    <x:cfRule type="duplicateValues" dxfId="12" priority="882"/>
  </x:conditionalFormatting>
  <x:conditionalFormatting sqref="H1442:H1442">
    <x:cfRule type="duplicateValues" dxfId="12" priority="881"/>
  </x:conditionalFormatting>
  <x:conditionalFormatting sqref="G1442:G1442">
    <x:cfRule type="duplicateValues" dxfId="12" priority="880"/>
  </x:conditionalFormatting>
  <x:conditionalFormatting sqref="H1443:H1443">
    <x:cfRule type="duplicateValues" dxfId="12" priority="879"/>
  </x:conditionalFormatting>
  <x:conditionalFormatting sqref="G1443:G1443">
    <x:cfRule type="duplicateValues" dxfId="12" priority="878"/>
  </x:conditionalFormatting>
  <x:conditionalFormatting sqref="H1444:H1444">
    <x:cfRule type="duplicateValues" dxfId="12" priority="877"/>
  </x:conditionalFormatting>
  <x:conditionalFormatting sqref="G1444:G1444">
    <x:cfRule type="duplicateValues" dxfId="12" priority="876"/>
  </x:conditionalFormatting>
  <x:conditionalFormatting sqref="H1447:H1447">
    <x:cfRule type="duplicateValues" dxfId="12" priority="875"/>
  </x:conditionalFormatting>
  <x:conditionalFormatting sqref="G1447:G1447">
    <x:cfRule type="duplicateValues" dxfId="12" priority="874"/>
  </x:conditionalFormatting>
  <x:conditionalFormatting sqref="H1445:H1445">
    <x:cfRule type="duplicateValues" dxfId="12" priority="873"/>
  </x:conditionalFormatting>
  <x:conditionalFormatting sqref="H1446:H1446">
    <x:cfRule type="duplicateValues" dxfId="12" priority="872"/>
  </x:conditionalFormatting>
  <x:conditionalFormatting sqref="H1448:H1448">
    <x:cfRule type="duplicateValues" dxfId="12" priority="869"/>
  </x:conditionalFormatting>
  <x:conditionalFormatting sqref="G1448:G1448">
    <x:cfRule type="duplicateValues" dxfId="12" priority="868"/>
  </x:conditionalFormatting>
  <x:conditionalFormatting sqref="H1449:H1449">
    <x:cfRule type="duplicateValues" dxfId="12" priority="867"/>
  </x:conditionalFormatting>
  <x:conditionalFormatting sqref="G1449:G1449">
    <x:cfRule type="duplicateValues" dxfId="12" priority="866"/>
  </x:conditionalFormatting>
  <x:conditionalFormatting sqref="H1452:H1452">
    <x:cfRule type="duplicateValues" dxfId="12" priority="865"/>
  </x:conditionalFormatting>
  <x:conditionalFormatting sqref="G1452:G1452">
    <x:cfRule type="duplicateValues" dxfId="12" priority="864"/>
  </x:conditionalFormatting>
  <x:conditionalFormatting sqref="H1453:H1453">
    <x:cfRule type="duplicateValues" dxfId="12" priority="863"/>
  </x:conditionalFormatting>
  <x:conditionalFormatting sqref="G1453:G1453">
    <x:cfRule type="duplicateValues" dxfId="12" priority="862"/>
  </x:conditionalFormatting>
  <x:conditionalFormatting sqref="H1455:H1455">
    <x:cfRule type="duplicateValues" dxfId="12" priority="861"/>
  </x:conditionalFormatting>
  <x:conditionalFormatting sqref="G1455:G1455">
    <x:cfRule type="duplicateValues" dxfId="12" priority="860"/>
  </x:conditionalFormatting>
  <x:conditionalFormatting sqref="H1456:H1456">
    <x:cfRule type="duplicateValues" dxfId="12" priority="859"/>
  </x:conditionalFormatting>
  <x:conditionalFormatting sqref="G1456:G1456">
    <x:cfRule type="duplicateValues" dxfId="12" priority="858"/>
  </x:conditionalFormatting>
  <x:conditionalFormatting sqref="H1457:H1457">
    <x:cfRule type="duplicateValues" dxfId="12" priority="857"/>
  </x:conditionalFormatting>
  <x:conditionalFormatting sqref="G1457:G1457">
    <x:cfRule type="duplicateValues" dxfId="12" priority="856"/>
  </x:conditionalFormatting>
  <x:conditionalFormatting sqref="H1458:H1458">
    <x:cfRule type="duplicateValues" dxfId="12" priority="855"/>
  </x:conditionalFormatting>
  <x:conditionalFormatting sqref="G1458:G1458">
    <x:cfRule type="duplicateValues" dxfId="12" priority="854"/>
  </x:conditionalFormatting>
  <x:conditionalFormatting sqref="H1459:H1459">
    <x:cfRule type="duplicateValues" dxfId="12" priority="853"/>
  </x:conditionalFormatting>
  <x:conditionalFormatting sqref="G1459:G1459">
    <x:cfRule type="duplicateValues" dxfId="12" priority="852"/>
  </x:conditionalFormatting>
  <x:conditionalFormatting sqref="H1461:H1461">
    <x:cfRule type="duplicateValues" dxfId="12" priority="851"/>
  </x:conditionalFormatting>
  <x:conditionalFormatting sqref="G1461:G1461">
    <x:cfRule type="duplicateValues" dxfId="12" priority="850"/>
  </x:conditionalFormatting>
  <x:conditionalFormatting sqref="H1463:H1463">
    <x:cfRule type="duplicateValues" dxfId="12" priority="849"/>
  </x:conditionalFormatting>
  <x:conditionalFormatting sqref="G1463:G1463">
    <x:cfRule type="duplicateValues" dxfId="12" priority="848"/>
  </x:conditionalFormatting>
  <x:conditionalFormatting sqref="H1465:H1465">
    <x:cfRule type="duplicateValues" dxfId="12" priority="847"/>
  </x:conditionalFormatting>
  <x:conditionalFormatting sqref="G1465:G1465">
    <x:cfRule type="duplicateValues" dxfId="12" priority="846"/>
  </x:conditionalFormatting>
  <x:conditionalFormatting sqref="H1466:H1466">
    <x:cfRule type="duplicateValues" dxfId="12" priority="845"/>
  </x:conditionalFormatting>
  <x:conditionalFormatting sqref="G1466:G1466">
    <x:cfRule type="duplicateValues" dxfId="12" priority="844"/>
  </x:conditionalFormatting>
  <x:conditionalFormatting sqref="H1472:H1472">
    <x:cfRule type="duplicateValues" dxfId="12" priority="843"/>
  </x:conditionalFormatting>
  <x:conditionalFormatting sqref="G1472:G1472">
    <x:cfRule type="duplicateValues" dxfId="12" priority="842"/>
  </x:conditionalFormatting>
  <x:conditionalFormatting sqref="H1473:H1473">
    <x:cfRule type="duplicateValues" dxfId="12" priority="841"/>
  </x:conditionalFormatting>
  <x:conditionalFormatting sqref="G1473:G1473">
    <x:cfRule type="duplicateValues" dxfId="12" priority="840"/>
  </x:conditionalFormatting>
  <x:conditionalFormatting sqref="H1474:H1474">
    <x:cfRule type="duplicateValues" dxfId="12" priority="839"/>
  </x:conditionalFormatting>
  <x:conditionalFormatting sqref="G1474:G1474">
    <x:cfRule type="duplicateValues" dxfId="12" priority="838"/>
  </x:conditionalFormatting>
  <x:conditionalFormatting sqref="H1476:H1476">
    <x:cfRule type="duplicateValues" dxfId="12" priority="837"/>
  </x:conditionalFormatting>
  <x:conditionalFormatting sqref="G1476:G1476">
    <x:cfRule type="duplicateValues" dxfId="12" priority="836"/>
  </x:conditionalFormatting>
  <x:conditionalFormatting sqref="H1477:H1477">
    <x:cfRule type="duplicateValues" dxfId="12" priority="835"/>
  </x:conditionalFormatting>
  <x:conditionalFormatting sqref="G1477:G1477">
    <x:cfRule type="duplicateValues" dxfId="12" priority="834"/>
  </x:conditionalFormatting>
  <x:conditionalFormatting sqref="H1478:H1478">
    <x:cfRule type="duplicateValues" dxfId="12" priority="833"/>
  </x:conditionalFormatting>
  <x:conditionalFormatting sqref="G1478:G1478">
    <x:cfRule type="duplicateValues" dxfId="12" priority="832"/>
  </x:conditionalFormatting>
  <x:conditionalFormatting sqref="H1480:H1480">
    <x:cfRule type="duplicateValues" dxfId="12" priority="831"/>
  </x:conditionalFormatting>
  <x:conditionalFormatting sqref="G1480:G1480">
    <x:cfRule type="duplicateValues" dxfId="12" priority="830"/>
  </x:conditionalFormatting>
  <x:conditionalFormatting sqref="H1481:H1481">
    <x:cfRule type="duplicateValues" dxfId="12" priority="829"/>
  </x:conditionalFormatting>
  <x:conditionalFormatting sqref="G1481:G1481">
    <x:cfRule type="duplicateValues" dxfId="12" priority="828"/>
  </x:conditionalFormatting>
  <x:conditionalFormatting sqref="H1482:H1482">
    <x:cfRule type="duplicateValues" dxfId="12" priority="827"/>
  </x:conditionalFormatting>
  <x:conditionalFormatting sqref="G1482:G1482">
    <x:cfRule type="duplicateValues" dxfId="12" priority="826"/>
  </x:conditionalFormatting>
  <x:conditionalFormatting sqref="H1483:H1483">
    <x:cfRule type="duplicateValues" dxfId="12" priority="825"/>
  </x:conditionalFormatting>
  <x:conditionalFormatting sqref="G1483:G1483">
    <x:cfRule type="duplicateValues" dxfId="12" priority="824"/>
  </x:conditionalFormatting>
  <x:conditionalFormatting sqref="H1484:H1484">
    <x:cfRule type="duplicateValues" dxfId="12" priority="823"/>
  </x:conditionalFormatting>
  <x:conditionalFormatting sqref="G1484:G1484">
    <x:cfRule type="duplicateValues" dxfId="12" priority="822"/>
  </x:conditionalFormatting>
  <x:conditionalFormatting sqref="H1485:H1485">
    <x:cfRule type="duplicateValues" dxfId="12" priority="821"/>
  </x:conditionalFormatting>
  <x:conditionalFormatting sqref="G1485:G1485">
    <x:cfRule type="duplicateValues" dxfId="12" priority="820"/>
  </x:conditionalFormatting>
  <x:conditionalFormatting sqref="H1486:H1486">
    <x:cfRule type="duplicateValues" dxfId="12" priority="819"/>
  </x:conditionalFormatting>
  <x:conditionalFormatting sqref="G1486:G1486">
    <x:cfRule type="duplicateValues" dxfId="12" priority="818"/>
  </x:conditionalFormatting>
  <x:conditionalFormatting sqref="H1488:H1488">
    <x:cfRule type="duplicateValues" dxfId="12" priority="817"/>
  </x:conditionalFormatting>
  <x:conditionalFormatting sqref="G1488:G1488">
    <x:cfRule type="duplicateValues" dxfId="12" priority="816"/>
  </x:conditionalFormatting>
  <x:conditionalFormatting sqref="H1489:H1489">
    <x:cfRule type="duplicateValues" dxfId="12" priority="815"/>
  </x:conditionalFormatting>
  <x:conditionalFormatting sqref="G1489:G1489">
    <x:cfRule type="duplicateValues" dxfId="12" priority="814"/>
  </x:conditionalFormatting>
  <x:conditionalFormatting sqref="H1491:H1491">
    <x:cfRule type="duplicateValues" dxfId="12" priority="813"/>
  </x:conditionalFormatting>
  <x:conditionalFormatting sqref="G1491:G1491">
    <x:cfRule type="duplicateValues" dxfId="12" priority="812"/>
  </x:conditionalFormatting>
  <x:conditionalFormatting sqref="H1490:H1490">
    <x:cfRule type="duplicateValues" dxfId="12" priority="803"/>
  </x:conditionalFormatting>
  <x:conditionalFormatting sqref="G1490:G1490">
    <x:cfRule type="duplicateValues" dxfId="12" priority="802"/>
  </x:conditionalFormatting>
  <x:conditionalFormatting sqref="H1493:H1493">
    <x:cfRule type="duplicateValues" dxfId="12" priority="799"/>
  </x:conditionalFormatting>
  <x:conditionalFormatting sqref="G1493:G1493">
    <x:cfRule type="duplicateValues" dxfId="12" priority="798"/>
  </x:conditionalFormatting>
  <x:conditionalFormatting sqref="H1494:H1494">
    <x:cfRule type="duplicateValues" dxfId="12" priority="795"/>
  </x:conditionalFormatting>
  <x:conditionalFormatting sqref="G1494:G1494">
    <x:cfRule type="duplicateValues" dxfId="12" priority="794"/>
  </x:conditionalFormatting>
  <x:conditionalFormatting sqref="H1495:H1495">
    <x:cfRule type="duplicateValues" dxfId="12" priority="793"/>
  </x:conditionalFormatting>
  <x:conditionalFormatting sqref="G1495:G1495">
    <x:cfRule type="duplicateValues" dxfId="12" priority="792"/>
  </x:conditionalFormatting>
  <x:conditionalFormatting sqref="H1497:H1497">
    <x:cfRule type="duplicateValues" dxfId="12" priority="791"/>
  </x:conditionalFormatting>
  <x:conditionalFormatting sqref="G1497:G1497">
    <x:cfRule type="duplicateValues" dxfId="12" priority="790"/>
  </x:conditionalFormatting>
  <x:conditionalFormatting sqref="H1498:H1498">
    <x:cfRule type="duplicateValues" dxfId="12" priority="789"/>
  </x:conditionalFormatting>
  <x:conditionalFormatting sqref="G1498:G1498">
    <x:cfRule type="duplicateValues" dxfId="12" priority="788"/>
  </x:conditionalFormatting>
  <x:conditionalFormatting sqref="H1503:H1503">
    <x:cfRule type="duplicateValues" dxfId="12" priority="787"/>
  </x:conditionalFormatting>
  <x:conditionalFormatting sqref="G1503:G1503">
    <x:cfRule type="duplicateValues" dxfId="12" priority="786"/>
  </x:conditionalFormatting>
  <x:conditionalFormatting sqref="H1504:H1504">
    <x:cfRule type="duplicateValues" dxfId="12" priority="785"/>
  </x:conditionalFormatting>
  <x:conditionalFormatting sqref="G1504:G1504">
    <x:cfRule type="duplicateValues" dxfId="12" priority="784"/>
  </x:conditionalFormatting>
  <x:conditionalFormatting sqref="H1509:H1509">
    <x:cfRule type="duplicateValues" dxfId="12" priority="783"/>
  </x:conditionalFormatting>
  <x:conditionalFormatting sqref="G1509:G1509">
    <x:cfRule type="duplicateValues" dxfId="12" priority="782"/>
  </x:conditionalFormatting>
  <x:conditionalFormatting sqref="H1510:H1510">
    <x:cfRule type="duplicateValues" dxfId="12" priority="781"/>
  </x:conditionalFormatting>
  <x:conditionalFormatting sqref="G1510:G1510">
    <x:cfRule type="duplicateValues" dxfId="12" priority="780"/>
  </x:conditionalFormatting>
  <x:conditionalFormatting sqref="H1511:H1511">
    <x:cfRule type="duplicateValues" dxfId="12" priority="779"/>
  </x:conditionalFormatting>
  <x:conditionalFormatting sqref="G1511:G1511">
    <x:cfRule type="duplicateValues" dxfId="12" priority="778"/>
  </x:conditionalFormatting>
  <x:conditionalFormatting sqref="H1512:H1512">
    <x:cfRule type="duplicateValues" dxfId="12" priority="777"/>
  </x:conditionalFormatting>
  <x:conditionalFormatting sqref="G1512:G1512">
    <x:cfRule type="duplicateValues" dxfId="12" priority="776"/>
  </x:conditionalFormatting>
  <x:conditionalFormatting sqref="H1514:H1514">
    <x:cfRule type="duplicateValues" dxfId="12" priority="775"/>
  </x:conditionalFormatting>
  <x:conditionalFormatting sqref="G1514:G1514">
    <x:cfRule type="duplicateValues" dxfId="12" priority="774"/>
  </x:conditionalFormatting>
  <x:conditionalFormatting sqref="H1515:H1515">
    <x:cfRule type="duplicateValues" dxfId="12" priority="773"/>
  </x:conditionalFormatting>
  <x:conditionalFormatting sqref="G1515:G1515">
    <x:cfRule type="duplicateValues" dxfId="12" priority="772"/>
  </x:conditionalFormatting>
  <x:conditionalFormatting sqref="H1516:H1516">
    <x:cfRule type="duplicateValues" dxfId="12" priority="771"/>
  </x:conditionalFormatting>
  <x:conditionalFormatting sqref="G1516:G1516">
    <x:cfRule type="duplicateValues" dxfId="12" priority="770"/>
  </x:conditionalFormatting>
  <x:conditionalFormatting sqref="H1522:H1522">
    <x:cfRule type="duplicateValues" dxfId="12" priority="769"/>
  </x:conditionalFormatting>
  <x:conditionalFormatting sqref="G1522:G1522">
    <x:cfRule type="duplicateValues" dxfId="12" priority="768"/>
  </x:conditionalFormatting>
  <x:conditionalFormatting sqref="H1523:H1523">
    <x:cfRule type="duplicateValues" dxfId="12" priority="767"/>
  </x:conditionalFormatting>
  <x:conditionalFormatting sqref="G1523:G1523">
    <x:cfRule type="duplicateValues" dxfId="12" priority="766"/>
  </x:conditionalFormatting>
  <x:conditionalFormatting sqref="H1525:H1525">
    <x:cfRule type="duplicateValues" dxfId="12" priority="765"/>
  </x:conditionalFormatting>
  <x:conditionalFormatting sqref="G1525:G1525">
    <x:cfRule type="duplicateValues" dxfId="12" priority="764"/>
  </x:conditionalFormatting>
  <x:conditionalFormatting sqref="H1526:H1526">
    <x:cfRule type="duplicateValues" dxfId="12" priority="763"/>
  </x:conditionalFormatting>
  <x:conditionalFormatting sqref="G1526:G1526">
    <x:cfRule type="duplicateValues" dxfId="12" priority="762"/>
  </x:conditionalFormatting>
  <x:conditionalFormatting sqref="H1527:H1527">
    <x:cfRule type="duplicateValues" dxfId="12" priority="761"/>
  </x:conditionalFormatting>
  <x:conditionalFormatting sqref="G1527:G1527">
    <x:cfRule type="duplicateValues" dxfId="12" priority="760"/>
  </x:conditionalFormatting>
  <x:conditionalFormatting sqref="H1528:H1528">
    <x:cfRule type="duplicateValues" dxfId="12" priority="759"/>
  </x:conditionalFormatting>
  <x:conditionalFormatting sqref="G1528:G1528">
    <x:cfRule type="duplicateValues" dxfId="12" priority="758"/>
  </x:conditionalFormatting>
  <x:conditionalFormatting sqref="H1532:H1532">
    <x:cfRule type="duplicateValues" dxfId="12" priority="757"/>
  </x:conditionalFormatting>
  <x:conditionalFormatting sqref="G1532:G1532">
    <x:cfRule type="duplicateValues" dxfId="12" priority="756"/>
  </x:conditionalFormatting>
  <x:conditionalFormatting sqref="H1535:H1535">
    <x:cfRule type="duplicateValues" dxfId="12" priority="755"/>
  </x:conditionalFormatting>
  <x:conditionalFormatting sqref="G1535:G1535">
    <x:cfRule type="duplicateValues" dxfId="12" priority="754"/>
  </x:conditionalFormatting>
  <x:conditionalFormatting sqref="H1536:H1536">
    <x:cfRule type="duplicateValues" dxfId="12" priority="753"/>
  </x:conditionalFormatting>
  <x:conditionalFormatting sqref="G1536:G1536">
    <x:cfRule type="duplicateValues" dxfId="12" priority="752"/>
  </x:conditionalFormatting>
  <x:conditionalFormatting sqref="H1537:H1537">
    <x:cfRule type="duplicateValues" dxfId="12" priority="751"/>
  </x:conditionalFormatting>
  <x:conditionalFormatting sqref="G1537:G1537">
    <x:cfRule type="duplicateValues" dxfId="12" priority="750"/>
  </x:conditionalFormatting>
  <x:conditionalFormatting sqref="H1540:H1540">
    <x:cfRule type="duplicateValues" dxfId="12" priority="749"/>
  </x:conditionalFormatting>
  <x:conditionalFormatting sqref="G1540:G1540">
    <x:cfRule type="duplicateValues" dxfId="12" priority="748"/>
  </x:conditionalFormatting>
  <x:conditionalFormatting sqref="H1542:H1542">
    <x:cfRule type="duplicateValues" dxfId="12" priority="747"/>
  </x:conditionalFormatting>
  <x:conditionalFormatting sqref="G1542:G1542">
    <x:cfRule type="duplicateValues" dxfId="12" priority="746"/>
  </x:conditionalFormatting>
  <x:conditionalFormatting sqref="H1545:H1545">
    <x:cfRule type="duplicateValues" dxfId="12" priority="743"/>
  </x:conditionalFormatting>
  <x:conditionalFormatting sqref="G1545:G1545">
    <x:cfRule type="duplicateValues" dxfId="12" priority="742"/>
  </x:conditionalFormatting>
  <x:conditionalFormatting sqref="H1546:H1546">
    <x:cfRule type="duplicateValues" dxfId="12" priority="741"/>
  </x:conditionalFormatting>
  <x:conditionalFormatting sqref="G1546:G1546">
    <x:cfRule type="duplicateValues" dxfId="12" priority="740"/>
  </x:conditionalFormatting>
  <x:conditionalFormatting sqref="H1548:H1548">
    <x:cfRule type="duplicateValues" dxfId="12" priority="739"/>
  </x:conditionalFormatting>
  <x:conditionalFormatting sqref="G1548:G1548">
    <x:cfRule type="duplicateValues" dxfId="12" priority="738"/>
  </x:conditionalFormatting>
  <x:conditionalFormatting sqref="H1549:H1549">
    <x:cfRule type="duplicateValues" dxfId="12" priority="737"/>
  </x:conditionalFormatting>
  <x:conditionalFormatting sqref="G1549:G1549">
    <x:cfRule type="duplicateValues" dxfId="12" priority="736"/>
  </x:conditionalFormatting>
  <x:conditionalFormatting sqref="H1551:H1551">
    <x:cfRule type="duplicateValues" dxfId="12" priority="733"/>
  </x:conditionalFormatting>
  <x:conditionalFormatting sqref="G1551:G1551">
    <x:cfRule type="duplicateValues" dxfId="12" priority="732"/>
  </x:conditionalFormatting>
  <x:conditionalFormatting sqref="H1557:H1557">
    <x:cfRule type="duplicateValues" dxfId="12" priority="731"/>
  </x:conditionalFormatting>
  <x:conditionalFormatting sqref="G1557:G1557">
    <x:cfRule type="duplicateValues" dxfId="12" priority="730"/>
  </x:conditionalFormatting>
  <x:conditionalFormatting sqref="H1560:H1560">
    <x:cfRule type="duplicateValues" dxfId="12" priority="729"/>
  </x:conditionalFormatting>
  <x:conditionalFormatting sqref="G1560:G1560">
    <x:cfRule type="duplicateValues" dxfId="12" priority="728"/>
  </x:conditionalFormatting>
  <x:conditionalFormatting sqref="H1564:H1564">
    <x:cfRule type="duplicateValues" dxfId="12" priority="727"/>
  </x:conditionalFormatting>
  <x:conditionalFormatting sqref="G1564:G1564">
    <x:cfRule type="duplicateValues" dxfId="12" priority="726"/>
  </x:conditionalFormatting>
  <x:conditionalFormatting sqref="H1571:H1571">
    <x:cfRule type="duplicateValues" dxfId="12" priority="725"/>
  </x:conditionalFormatting>
  <x:conditionalFormatting sqref="G1571:G1571">
    <x:cfRule type="duplicateValues" dxfId="12" priority="724"/>
  </x:conditionalFormatting>
  <x:conditionalFormatting sqref="H1569:H1569">
    <x:cfRule type="duplicateValues" dxfId="12" priority="723"/>
  </x:conditionalFormatting>
  <x:conditionalFormatting sqref="G1569:G1569">
    <x:cfRule type="duplicateValues" dxfId="12" priority="722"/>
  </x:conditionalFormatting>
  <x:conditionalFormatting sqref="H1577:H1577">
    <x:cfRule type="duplicateValues" dxfId="12" priority="719"/>
  </x:conditionalFormatting>
  <x:conditionalFormatting sqref="G1577:G1577">
    <x:cfRule type="duplicateValues" dxfId="12" priority="718"/>
  </x:conditionalFormatting>
  <x:conditionalFormatting sqref="H1580:H1580">
    <x:cfRule type="duplicateValues" dxfId="12" priority="717"/>
  </x:conditionalFormatting>
  <x:conditionalFormatting sqref="G1580:G1580">
    <x:cfRule type="duplicateValues" dxfId="12" priority="716"/>
  </x:conditionalFormatting>
  <x:conditionalFormatting sqref="H1581:H1581">
    <x:cfRule type="duplicateValues" dxfId="12" priority="715"/>
  </x:conditionalFormatting>
  <x:conditionalFormatting sqref="G1581:G1581">
    <x:cfRule type="duplicateValues" dxfId="12" priority="714"/>
  </x:conditionalFormatting>
  <x:conditionalFormatting sqref="H1582:H1582">
    <x:cfRule type="duplicateValues" dxfId="12" priority="713"/>
  </x:conditionalFormatting>
  <x:conditionalFormatting sqref="G1582:G1582">
    <x:cfRule type="duplicateValues" dxfId="12" priority="712"/>
  </x:conditionalFormatting>
  <x:conditionalFormatting sqref="H1586:H1586">
    <x:cfRule type="duplicateValues" dxfId="12" priority="711"/>
  </x:conditionalFormatting>
  <x:conditionalFormatting sqref="G1586:G1586">
    <x:cfRule type="duplicateValues" dxfId="12" priority="710"/>
  </x:conditionalFormatting>
  <x:conditionalFormatting sqref="H1589:H1589">
    <x:cfRule type="duplicateValues" dxfId="12" priority="709"/>
  </x:conditionalFormatting>
  <x:conditionalFormatting sqref="G1589:G1589">
    <x:cfRule type="duplicateValues" dxfId="12" priority="708"/>
  </x:conditionalFormatting>
  <x:conditionalFormatting sqref="H1591:H1591">
    <x:cfRule type="duplicateValues" dxfId="12" priority="707"/>
  </x:conditionalFormatting>
  <x:conditionalFormatting sqref="G1591:G1591">
    <x:cfRule type="duplicateValues" dxfId="12" priority="706"/>
  </x:conditionalFormatting>
  <x:conditionalFormatting sqref="H1594:H1594">
    <x:cfRule type="duplicateValues" dxfId="12" priority="705"/>
  </x:conditionalFormatting>
  <x:conditionalFormatting sqref="G1594:G1594">
    <x:cfRule type="duplicateValues" dxfId="12" priority="704"/>
  </x:conditionalFormatting>
  <x:conditionalFormatting sqref="H1603:H1603">
    <x:cfRule type="duplicateValues" dxfId="12" priority="701"/>
  </x:conditionalFormatting>
  <x:conditionalFormatting sqref="G1603:G1603">
    <x:cfRule type="duplicateValues" dxfId="12" priority="700"/>
  </x:conditionalFormatting>
  <x:conditionalFormatting sqref="H1605:H1605">
    <x:cfRule type="duplicateValues" dxfId="12" priority="699"/>
  </x:conditionalFormatting>
  <x:conditionalFormatting sqref="G1605:G1605">
    <x:cfRule type="duplicateValues" dxfId="12" priority="698"/>
  </x:conditionalFormatting>
  <x:conditionalFormatting sqref="H1610:H1610">
    <x:cfRule type="duplicateValues" dxfId="12" priority="697"/>
  </x:conditionalFormatting>
  <x:conditionalFormatting sqref="G1610:G1610">
    <x:cfRule type="duplicateValues" dxfId="12" priority="696"/>
  </x:conditionalFormatting>
  <x:conditionalFormatting sqref="H1611:H1611">
    <x:cfRule type="duplicateValues" dxfId="12" priority="695"/>
  </x:conditionalFormatting>
  <x:conditionalFormatting sqref="G1611:G1611">
    <x:cfRule type="duplicateValues" dxfId="12" priority="694"/>
  </x:conditionalFormatting>
  <x:conditionalFormatting sqref="H1612:H1612">
    <x:cfRule type="duplicateValues" dxfId="12" priority="693"/>
  </x:conditionalFormatting>
  <x:conditionalFormatting sqref="G1612:G1612">
    <x:cfRule type="duplicateValues" dxfId="12" priority="692"/>
  </x:conditionalFormatting>
  <x:conditionalFormatting sqref="H1630:H1630">
    <x:cfRule type="duplicateValues" dxfId="12" priority="689"/>
  </x:conditionalFormatting>
  <x:conditionalFormatting sqref="G1630:G1630">
    <x:cfRule type="duplicateValues" dxfId="12" priority="688"/>
  </x:conditionalFormatting>
  <x:conditionalFormatting sqref="H1634:H1634">
    <x:cfRule type="duplicateValues" dxfId="12" priority="687"/>
  </x:conditionalFormatting>
  <x:conditionalFormatting sqref="G1634:G1634">
    <x:cfRule type="duplicateValues" dxfId="12" priority="686"/>
  </x:conditionalFormatting>
  <x:conditionalFormatting sqref="H1645:H1645">
    <x:cfRule type="duplicateValues" dxfId="12" priority="685"/>
  </x:conditionalFormatting>
  <x:conditionalFormatting sqref="G1645:G1645">
    <x:cfRule type="duplicateValues" dxfId="12" priority="684"/>
  </x:conditionalFormatting>
  <x:conditionalFormatting sqref="H1658:H1658">
    <x:cfRule type="duplicateValues" dxfId="12" priority="681"/>
  </x:conditionalFormatting>
  <x:conditionalFormatting sqref="G1658:G1658">
    <x:cfRule type="duplicateValues" dxfId="12" priority="680"/>
  </x:conditionalFormatting>
  <x:conditionalFormatting sqref="H1659:H1659">
    <x:cfRule type="duplicateValues" dxfId="12" priority="679"/>
  </x:conditionalFormatting>
  <x:conditionalFormatting sqref="G1659:G1659">
    <x:cfRule type="duplicateValues" dxfId="12" priority="678"/>
  </x:conditionalFormatting>
  <x:conditionalFormatting sqref="H1665:H1665">
    <x:cfRule type="duplicateValues" dxfId="12" priority="677"/>
  </x:conditionalFormatting>
  <x:conditionalFormatting sqref="G1665:G1665">
    <x:cfRule type="duplicateValues" dxfId="12" priority="676"/>
  </x:conditionalFormatting>
  <x:conditionalFormatting sqref="H1670:H1670">
    <x:cfRule type="duplicateValues" dxfId="12" priority="675"/>
  </x:conditionalFormatting>
  <x:conditionalFormatting sqref="G1670:G1670">
    <x:cfRule type="duplicateValues" dxfId="12" priority="674"/>
  </x:conditionalFormatting>
  <x:conditionalFormatting sqref="H1673:H1673">
    <x:cfRule type="duplicateValues" dxfId="12" priority="673"/>
  </x:conditionalFormatting>
  <x:conditionalFormatting sqref="G1673:G1673">
    <x:cfRule type="duplicateValues" dxfId="12" priority="672"/>
  </x:conditionalFormatting>
  <x:conditionalFormatting sqref="H1675:H1675">
    <x:cfRule type="duplicateValues" dxfId="12" priority="671"/>
  </x:conditionalFormatting>
  <x:conditionalFormatting sqref="G1675:G1675">
    <x:cfRule type="duplicateValues" dxfId="12" priority="670"/>
  </x:conditionalFormatting>
  <x:conditionalFormatting sqref="H1678:H1678">
    <x:cfRule type="duplicateValues" dxfId="12" priority="669"/>
  </x:conditionalFormatting>
  <x:conditionalFormatting sqref="G1678:G1678">
    <x:cfRule type="duplicateValues" dxfId="12" priority="668"/>
  </x:conditionalFormatting>
  <x:conditionalFormatting sqref="H1679:H1679">
    <x:cfRule type="duplicateValues" dxfId="12" priority="667"/>
  </x:conditionalFormatting>
  <x:conditionalFormatting sqref="G1679:G1679">
    <x:cfRule type="duplicateValues" dxfId="12" priority="666"/>
  </x:conditionalFormatting>
  <x:conditionalFormatting sqref="H1680:H1680">
    <x:cfRule type="duplicateValues" dxfId="12" priority="665"/>
  </x:conditionalFormatting>
  <x:conditionalFormatting sqref="G1680:G1680">
    <x:cfRule type="duplicateValues" dxfId="12" priority="664"/>
  </x:conditionalFormatting>
  <x:conditionalFormatting sqref="H1681:H1681">
    <x:cfRule type="duplicateValues" dxfId="12" priority="663"/>
  </x:conditionalFormatting>
  <x:conditionalFormatting sqref="G1681:G1681">
    <x:cfRule type="duplicateValues" dxfId="12" priority="662"/>
  </x:conditionalFormatting>
  <x:conditionalFormatting sqref="H1683:H1683">
    <x:cfRule type="duplicateValues" dxfId="12" priority="661"/>
  </x:conditionalFormatting>
  <x:conditionalFormatting sqref="G1683:G1683">
    <x:cfRule type="duplicateValues" dxfId="12" priority="660"/>
  </x:conditionalFormatting>
  <x:conditionalFormatting sqref="H1684:H1684">
    <x:cfRule type="duplicateValues" dxfId="12" priority="659"/>
  </x:conditionalFormatting>
  <x:conditionalFormatting sqref="G1684:G1684">
    <x:cfRule type="duplicateValues" dxfId="12" priority="658"/>
  </x:conditionalFormatting>
  <x:conditionalFormatting sqref="H1698:H1698">
    <x:cfRule type="duplicateValues" dxfId="12" priority="657"/>
  </x:conditionalFormatting>
  <x:conditionalFormatting sqref="G1698:G1698">
    <x:cfRule type="duplicateValues" dxfId="12" priority="656"/>
  </x:conditionalFormatting>
  <x:conditionalFormatting sqref="H1702:H1702">
    <x:cfRule type="duplicateValues" dxfId="12" priority="653"/>
  </x:conditionalFormatting>
  <x:conditionalFormatting sqref="G1702:G1702">
    <x:cfRule type="duplicateValues" dxfId="12" priority="652"/>
  </x:conditionalFormatting>
  <x:conditionalFormatting sqref="H1704:H1704">
    <x:cfRule type="duplicateValues" dxfId="12" priority="651"/>
  </x:conditionalFormatting>
  <x:conditionalFormatting sqref="G1704:G1704">
    <x:cfRule type="duplicateValues" dxfId="12" priority="650"/>
  </x:conditionalFormatting>
  <x:conditionalFormatting sqref="H1709:H1709">
    <x:cfRule type="duplicateValues" dxfId="12" priority="649"/>
  </x:conditionalFormatting>
  <x:conditionalFormatting sqref="G1709:G1709">
    <x:cfRule type="duplicateValues" dxfId="12" priority="648"/>
  </x:conditionalFormatting>
  <x:conditionalFormatting sqref="H1712:H1712">
    <x:cfRule type="duplicateValues" dxfId="12" priority="647"/>
  </x:conditionalFormatting>
  <x:conditionalFormatting sqref="G1712:G1712">
    <x:cfRule type="duplicateValues" dxfId="12" priority="646"/>
  </x:conditionalFormatting>
  <x:conditionalFormatting sqref="H1714:H1714">
    <x:cfRule type="duplicateValues" dxfId="12" priority="645"/>
  </x:conditionalFormatting>
  <x:conditionalFormatting sqref="G1714:G1714">
    <x:cfRule type="duplicateValues" dxfId="12" priority="644"/>
  </x:conditionalFormatting>
  <x:conditionalFormatting sqref="H1722:H1722">
    <x:cfRule type="duplicateValues" dxfId="12" priority="641"/>
  </x:conditionalFormatting>
  <x:conditionalFormatting sqref="G1722:G1722">
    <x:cfRule type="duplicateValues" dxfId="12" priority="640"/>
  </x:conditionalFormatting>
  <x:conditionalFormatting sqref="H1724:H1724">
    <x:cfRule type="duplicateValues" dxfId="12" priority="639"/>
  </x:conditionalFormatting>
  <x:conditionalFormatting sqref="G1724:G1724">
    <x:cfRule type="duplicateValues" dxfId="12" priority="638"/>
  </x:conditionalFormatting>
  <x:conditionalFormatting sqref="H1730:H1730">
    <x:cfRule type="duplicateValues" dxfId="12" priority="637"/>
  </x:conditionalFormatting>
  <x:conditionalFormatting sqref="G1730:G1730">
    <x:cfRule type="duplicateValues" dxfId="12" priority="636"/>
  </x:conditionalFormatting>
  <x:conditionalFormatting sqref="H1731:H1731">
    <x:cfRule type="duplicateValues" dxfId="12" priority="635"/>
  </x:conditionalFormatting>
  <x:conditionalFormatting sqref="G1731:G1731">
    <x:cfRule type="duplicateValues" dxfId="12" priority="634"/>
  </x:conditionalFormatting>
  <x:conditionalFormatting sqref="H1732:H1732">
    <x:cfRule type="duplicateValues" dxfId="12" priority="633"/>
  </x:conditionalFormatting>
  <x:conditionalFormatting sqref="G1732:G1732">
    <x:cfRule type="duplicateValues" dxfId="12" priority="632"/>
  </x:conditionalFormatting>
  <x:conditionalFormatting sqref="H1746:H1746">
    <x:cfRule type="duplicateValues" dxfId="12" priority="631"/>
  </x:conditionalFormatting>
  <x:conditionalFormatting sqref="G1746:G1746">
    <x:cfRule type="duplicateValues" dxfId="12" priority="630"/>
  </x:conditionalFormatting>
  <x:conditionalFormatting sqref="H1749:H1749">
    <x:cfRule type="duplicateValues" dxfId="12" priority="629"/>
  </x:conditionalFormatting>
  <x:conditionalFormatting sqref="G1749:G1749">
    <x:cfRule type="duplicateValues" dxfId="12" priority="628"/>
  </x:conditionalFormatting>
  <x:conditionalFormatting sqref="H1750:H1750">
    <x:cfRule type="duplicateValues" dxfId="12" priority="627"/>
  </x:conditionalFormatting>
  <x:conditionalFormatting sqref="G1750:G1750">
    <x:cfRule type="duplicateValues" dxfId="12" priority="626"/>
  </x:conditionalFormatting>
  <x:conditionalFormatting sqref="H1751:H1751">
    <x:cfRule type="duplicateValues" dxfId="12" priority="625"/>
  </x:conditionalFormatting>
  <x:conditionalFormatting sqref="G1751:G1751">
    <x:cfRule type="duplicateValues" dxfId="12" priority="624"/>
  </x:conditionalFormatting>
  <x:conditionalFormatting sqref="H1756:H1756">
    <x:cfRule type="duplicateValues" dxfId="12" priority="623"/>
  </x:conditionalFormatting>
  <x:conditionalFormatting sqref="G1756:G1756">
    <x:cfRule type="duplicateValues" dxfId="12" priority="622"/>
  </x:conditionalFormatting>
  <x:conditionalFormatting sqref="H1758:H1758">
    <x:cfRule type="duplicateValues" dxfId="12" priority="621"/>
  </x:conditionalFormatting>
  <x:conditionalFormatting sqref="G1758:G1758">
    <x:cfRule type="duplicateValues" dxfId="12" priority="620"/>
  </x:conditionalFormatting>
  <x:conditionalFormatting sqref="H1789:H1789">
    <x:cfRule type="duplicateValues" dxfId="12" priority="619"/>
  </x:conditionalFormatting>
  <x:conditionalFormatting sqref="G1789:G1789">
    <x:cfRule type="duplicateValues" dxfId="12" priority="618"/>
  </x:conditionalFormatting>
  <x:conditionalFormatting sqref="H1790:H1790">
    <x:cfRule type="duplicateValues" dxfId="12" priority="617"/>
  </x:conditionalFormatting>
  <x:conditionalFormatting sqref="G1790:G1790">
    <x:cfRule type="duplicateValues" dxfId="12" priority="616"/>
  </x:conditionalFormatting>
  <x:conditionalFormatting sqref="H1794:H1794">
    <x:cfRule type="duplicateValues" dxfId="12" priority="615"/>
  </x:conditionalFormatting>
  <x:conditionalFormatting sqref="G1794:G1794">
    <x:cfRule type="duplicateValues" dxfId="12" priority="614"/>
  </x:conditionalFormatting>
  <x:conditionalFormatting sqref="G1795:G1795">
    <x:cfRule type="duplicateValues" dxfId="12" priority="613"/>
  </x:conditionalFormatting>
  <x:conditionalFormatting sqref="H1795:H1795">
    <x:cfRule type="duplicateValues" dxfId="12" priority="612"/>
  </x:conditionalFormatting>
  <x:conditionalFormatting sqref="G1796:G1796">
    <x:cfRule type="duplicateValues" dxfId="12" priority="611"/>
  </x:conditionalFormatting>
  <x:conditionalFormatting sqref="H1796:H1796">
    <x:cfRule type="duplicateValues" dxfId="12" priority="610"/>
  </x:conditionalFormatting>
  <x:conditionalFormatting sqref="G1797:G1797">
    <x:cfRule type="duplicateValues" dxfId="12" priority="609"/>
  </x:conditionalFormatting>
  <x:conditionalFormatting sqref="H1797:H1797">
    <x:cfRule type="duplicateValues" dxfId="12" priority="608"/>
  </x:conditionalFormatting>
  <x:conditionalFormatting sqref="G1801:G1801">
    <x:cfRule type="duplicateValues" dxfId="12" priority="607"/>
  </x:conditionalFormatting>
  <x:conditionalFormatting sqref="H1801:H1801">
    <x:cfRule type="duplicateValues" dxfId="12" priority="606"/>
  </x:conditionalFormatting>
  <x:conditionalFormatting sqref="G1803:G1803">
    <x:cfRule type="duplicateValues" dxfId="12" priority="605"/>
  </x:conditionalFormatting>
  <x:conditionalFormatting sqref="H1803:H1803">
    <x:cfRule type="duplicateValues" dxfId="12" priority="604"/>
  </x:conditionalFormatting>
  <x:conditionalFormatting sqref="G1804:G1804">
    <x:cfRule type="duplicateValues" dxfId="12" priority="603"/>
  </x:conditionalFormatting>
  <x:conditionalFormatting sqref="H1804:H1804">
    <x:cfRule type="duplicateValues" dxfId="12" priority="602"/>
  </x:conditionalFormatting>
  <x:conditionalFormatting sqref="G1805:G1805">
    <x:cfRule type="duplicateValues" dxfId="12" priority="601"/>
  </x:conditionalFormatting>
  <x:conditionalFormatting sqref="H1805:H1805">
    <x:cfRule type="duplicateValues" dxfId="12" priority="600"/>
  </x:conditionalFormatting>
  <x:conditionalFormatting sqref="G1806:G1806">
    <x:cfRule type="duplicateValues" dxfId="12" priority="599"/>
  </x:conditionalFormatting>
  <x:conditionalFormatting sqref="H1806:H1806">
    <x:cfRule type="duplicateValues" dxfId="12" priority="598"/>
  </x:conditionalFormatting>
  <x:conditionalFormatting sqref="G1810:G1810">
    <x:cfRule type="duplicateValues" dxfId="12" priority="597"/>
  </x:conditionalFormatting>
  <x:conditionalFormatting sqref="H1810:H1810">
    <x:cfRule type="duplicateValues" dxfId="12" priority="596"/>
  </x:conditionalFormatting>
  <x:conditionalFormatting sqref="G1812:G1812">
    <x:cfRule type="duplicateValues" dxfId="12" priority="595"/>
  </x:conditionalFormatting>
  <x:conditionalFormatting sqref="H1812:H1812">
    <x:cfRule type="duplicateValues" dxfId="12" priority="594"/>
  </x:conditionalFormatting>
  <x:conditionalFormatting sqref="G1817:G1817">
    <x:cfRule type="duplicateValues" dxfId="12" priority="593"/>
  </x:conditionalFormatting>
  <x:conditionalFormatting sqref="H1817:H1817">
    <x:cfRule type="duplicateValues" dxfId="12" priority="592"/>
  </x:conditionalFormatting>
  <x:conditionalFormatting sqref="G1820:G1820">
    <x:cfRule type="duplicateValues" dxfId="12" priority="591"/>
  </x:conditionalFormatting>
  <x:conditionalFormatting sqref="H1820:H1820">
    <x:cfRule type="duplicateValues" dxfId="12" priority="590"/>
  </x:conditionalFormatting>
  <x:conditionalFormatting sqref="G1825:G1825">
    <x:cfRule type="duplicateValues" dxfId="12" priority="589"/>
  </x:conditionalFormatting>
  <x:conditionalFormatting sqref="H1825:H1825">
    <x:cfRule type="duplicateValues" dxfId="12" priority="588"/>
  </x:conditionalFormatting>
  <x:conditionalFormatting sqref="G1829:G1829">
    <x:cfRule type="duplicateValues" dxfId="12" priority="585"/>
  </x:conditionalFormatting>
  <x:conditionalFormatting sqref="H1829:H1829">
    <x:cfRule type="duplicateValues" dxfId="12" priority="584"/>
  </x:conditionalFormatting>
  <x:conditionalFormatting sqref="G1830:G1830">
    <x:cfRule type="duplicateValues" dxfId="12" priority="583"/>
  </x:conditionalFormatting>
  <x:conditionalFormatting sqref="H1830:H1830">
    <x:cfRule type="duplicateValues" dxfId="12" priority="582"/>
  </x:conditionalFormatting>
  <x:conditionalFormatting sqref="G1832:G1832">
    <x:cfRule type="duplicateValues" dxfId="12" priority="581"/>
  </x:conditionalFormatting>
  <x:conditionalFormatting sqref="H1832:H1832">
    <x:cfRule type="duplicateValues" dxfId="12" priority="580"/>
  </x:conditionalFormatting>
  <x:conditionalFormatting sqref="G1833:G1833">
    <x:cfRule type="duplicateValues" dxfId="12" priority="579"/>
  </x:conditionalFormatting>
  <x:conditionalFormatting sqref="H1833:H1833">
    <x:cfRule type="duplicateValues" dxfId="12" priority="578"/>
  </x:conditionalFormatting>
  <x:conditionalFormatting sqref="G1834:G1834">
    <x:cfRule type="duplicateValues" dxfId="12" priority="577"/>
  </x:conditionalFormatting>
  <x:conditionalFormatting sqref="H1834:H1834">
    <x:cfRule type="duplicateValues" dxfId="12" priority="576"/>
  </x:conditionalFormatting>
  <x:conditionalFormatting sqref="G1835:G1835">
    <x:cfRule type="duplicateValues" dxfId="12" priority="575"/>
  </x:conditionalFormatting>
  <x:conditionalFormatting sqref="H1835:H1835">
    <x:cfRule type="duplicateValues" dxfId="12" priority="574"/>
  </x:conditionalFormatting>
  <x:conditionalFormatting sqref="G1839:G1839">
    <x:cfRule type="duplicateValues" dxfId="12" priority="573"/>
  </x:conditionalFormatting>
  <x:conditionalFormatting sqref="H1839:H1839">
    <x:cfRule type="duplicateValues" dxfId="12" priority="572"/>
  </x:conditionalFormatting>
  <x:conditionalFormatting sqref="G1848:G1848">
    <x:cfRule type="duplicateValues" dxfId="12" priority="571"/>
  </x:conditionalFormatting>
  <x:conditionalFormatting sqref="H1848:H1848">
    <x:cfRule type="duplicateValues" dxfId="12" priority="570"/>
  </x:conditionalFormatting>
  <x:conditionalFormatting sqref="G1850:G1850">
    <x:cfRule type="duplicateValues" dxfId="12" priority="567"/>
  </x:conditionalFormatting>
  <x:conditionalFormatting sqref="H1850:H1850">
    <x:cfRule type="duplicateValues" dxfId="12" priority="566"/>
  </x:conditionalFormatting>
  <x:conditionalFormatting sqref="G1856:G1856">
    <x:cfRule type="duplicateValues" dxfId="12" priority="565"/>
  </x:conditionalFormatting>
  <x:conditionalFormatting sqref="H1856:H1856">
    <x:cfRule type="duplicateValues" dxfId="12" priority="564"/>
  </x:conditionalFormatting>
  <x:conditionalFormatting sqref="J1855:J1855">
    <x:cfRule type="duplicateValues" dxfId="12" priority="563"/>
  </x:conditionalFormatting>
  <x:conditionalFormatting sqref="K1855:K1855">
    <x:cfRule type="duplicateValues" dxfId="12" priority="562"/>
  </x:conditionalFormatting>
  <x:conditionalFormatting sqref="G1858:G1858">
    <x:cfRule type="duplicateValues" dxfId="12" priority="561"/>
  </x:conditionalFormatting>
  <x:conditionalFormatting sqref="H1858:H1858">
    <x:cfRule type="duplicateValues" dxfId="12" priority="560"/>
  </x:conditionalFormatting>
  <x:conditionalFormatting sqref="G1859:G1859">
    <x:cfRule type="duplicateValues" dxfId="12" priority="559"/>
  </x:conditionalFormatting>
  <x:conditionalFormatting sqref="H1859:H1859">
    <x:cfRule type="duplicateValues" dxfId="12" priority="558"/>
  </x:conditionalFormatting>
  <x:conditionalFormatting sqref="G1860:G1860">
    <x:cfRule type="duplicateValues" dxfId="12" priority="557"/>
  </x:conditionalFormatting>
  <x:conditionalFormatting sqref="H1860:H1860">
    <x:cfRule type="duplicateValues" dxfId="12" priority="556"/>
  </x:conditionalFormatting>
  <x:conditionalFormatting sqref="G1865:G1865">
    <x:cfRule type="duplicateValues" dxfId="12" priority="555"/>
  </x:conditionalFormatting>
  <x:conditionalFormatting sqref="H1865:H1865">
    <x:cfRule type="duplicateValues" dxfId="12" priority="554"/>
  </x:conditionalFormatting>
  <x:conditionalFormatting sqref="G1869:G1869">
    <x:cfRule type="duplicateValues" dxfId="12" priority="553"/>
  </x:conditionalFormatting>
  <x:conditionalFormatting sqref="H1869:H1869">
    <x:cfRule type="duplicateValues" dxfId="12" priority="552"/>
  </x:conditionalFormatting>
  <x:conditionalFormatting sqref="G1871:G1871">
    <x:cfRule type="duplicateValues" dxfId="12" priority="551"/>
  </x:conditionalFormatting>
  <x:conditionalFormatting sqref="H1871:H1871">
    <x:cfRule type="duplicateValues" dxfId="12" priority="550"/>
  </x:conditionalFormatting>
  <x:conditionalFormatting sqref="G1875:G1875">
    <x:cfRule type="duplicateValues" dxfId="12" priority="549"/>
  </x:conditionalFormatting>
  <x:conditionalFormatting sqref="H1875:H1875">
    <x:cfRule type="duplicateValues" dxfId="12" priority="548"/>
  </x:conditionalFormatting>
  <x:conditionalFormatting sqref="G1876:G1876">
    <x:cfRule type="duplicateValues" dxfId="12" priority="547"/>
  </x:conditionalFormatting>
  <x:conditionalFormatting sqref="H1876:H1876">
    <x:cfRule type="duplicateValues" dxfId="12" priority="546"/>
  </x:conditionalFormatting>
  <x:conditionalFormatting sqref="G1886:G1886">
    <x:cfRule type="duplicateValues" dxfId="12" priority="545"/>
  </x:conditionalFormatting>
  <x:conditionalFormatting sqref="H1886:H1886">
    <x:cfRule type="duplicateValues" dxfId="12" priority="544"/>
  </x:conditionalFormatting>
  <x:conditionalFormatting sqref="G1888:G1888">
    <x:cfRule type="duplicateValues" dxfId="12" priority="543"/>
  </x:conditionalFormatting>
  <x:conditionalFormatting sqref="H1888:H1888">
    <x:cfRule type="duplicateValues" dxfId="12" priority="542"/>
  </x:conditionalFormatting>
  <x:conditionalFormatting sqref="G1891:G1891">
    <x:cfRule type="duplicateValues" dxfId="12" priority="541"/>
  </x:conditionalFormatting>
  <x:conditionalFormatting sqref="H1891:H1891">
    <x:cfRule type="duplicateValues" dxfId="12" priority="540"/>
  </x:conditionalFormatting>
  <x:conditionalFormatting sqref="G1894:G1894">
    <x:cfRule type="duplicateValues" dxfId="12" priority="539"/>
  </x:conditionalFormatting>
  <x:conditionalFormatting sqref="H1894:H1894">
    <x:cfRule type="duplicateValues" dxfId="12" priority="538"/>
  </x:conditionalFormatting>
  <x:conditionalFormatting sqref="G1932:G1932">
    <x:cfRule type="duplicateValues" dxfId="12" priority="537"/>
  </x:conditionalFormatting>
  <x:conditionalFormatting sqref="H1932:H1932">
    <x:cfRule type="duplicateValues" dxfId="12" priority="536"/>
  </x:conditionalFormatting>
  <x:conditionalFormatting sqref="G1935:G1935">
    <x:cfRule type="duplicateValues" dxfId="12" priority="535"/>
  </x:conditionalFormatting>
  <x:conditionalFormatting sqref="H1935:H1935">
    <x:cfRule type="duplicateValues" dxfId="12" priority="534"/>
  </x:conditionalFormatting>
  <x:conditionalFormatting sqref="G1937:G1937">
    <x:cfRule type="duplicateValues" dxfId="12" priority="533"/>
  </x:conditionalFormatting>
  <x:conditionalFormatting sqref="H1937:H1937">
    <x:cfRule type="duplicateValues" dxfId="12" priority="532"/>
  </x:conditionalFormatting>
  <x:conditionalFormatting sqref="G1938:G1938">
    <x:cfRule type="duplicateValues" dxfId="12" priority="531"/>
  </x:conditionalFormatting>
  <x:conditionalFormatting sqref="H1938:H1938">
    <x:cfRule type="duplicateValues" dxfId="12" priority="530"/>
  </x:conditionalFormatting>
  <x:conditionalFormatting sqref="G1940:G1940">
    <x:cfRule type="duplicateValues" dxfId="12" priority="529"/>
  </x:conditionalFormatting>
  <x:conditionalFormatting sqref="H1940:H1940">
    <x:cfRule type="duplicateValues" dxfId="12" priority="528"/>
  </x:conditionalFormatting>
  <x:conditionalFormatting sqref="G1941:G1941">
    <x:cfRule type="duplicateValues" dxfId="12" priority="527"/>
  </x:conditionalFormatting>
  <x:conditionalFormatting sqref="H1941:H1941">
    <x:cfRule type="duplicateValues" dxfId="12" priority="526"/>
  </x:conditionalFormatting>
  <x:conditionalFormatting sqref="G1942:G1942">
    <x:cfRule type="duplicateValues" dxfId="12" priority="525"/>
  </x:conditionalFormatting>
  <x:conditionalFormatting sqref="H1942:H1942">
    <x:cfRule type="duplicateValues" dxfId="12" priority="524"/>
  </x:conditionalFormatting>
  <x:conditionalFormatting sqref="G1943:G1943">
    <x:cfRule type="duplicateValues" dxfId="12" priority="523"/>
  </x:conditionalFormatting>
  <x:conditionalFormatting sqref="H1943:H1943">
    <x:cfRule type="duplicateValues" dxfId="12" priority="522"/>
  </x:conditionalFormatting>
  <x:conditionalFormatting sqref="G1944:G1944">
    <x:cfRule type="duplicateValues" dxfId="12" priority="521"/>
  </x:conditionalFormatting>
  <x:conditionalFormatting sqref="H1944:H1944">
    <x:cfRule type="duplicateValues" dxfId="12" priority="520"/>
  </x:conditionalFormatting>
  <x:conditionalFormatting sqref="G1945:G1945">
    <x:cfRule type="duplicateValues" dxfId="12" priority="519"/>
  </x:conditionalFormatting>
  <x:conditionalFormatting sqref="H1945:H1945">
    <x:cfRule type="duplicateValues" dxfId="12" priority="518"/>
  </x:conditionalFormatting>
  <x:conditionalFormatting sqref="G1948:G1948">
    <x:cfRule type="duplicateValues" dxfId="12" priority="517"/>
  </x:conditionalFormatting>
  <x:conditionalFormatting sqref="H1948:H1948">
    <x:cfRule type="duplicateValues" dxfId="12" priority="516"/>
  </x:conditionalFormatting>
  <x:conditionalFormatting sqref="G1950:G1950">
    <x:cfRule type="duplicateValues" dxfId="12" priority="515"/>
  </x:conditionalFormatting>
  <x:conditionalFormatting sqref="H1950:H1950">
    <x:cfRule type="duplicateValues" dxfId="12" priority="514"/>
  </x:conditionalFormatting>
  <x:conditionalFormatting sqref="G1951:G1951">
    <x:cfRule type="duplicateValues" dxfId="12" priority="513"/>
  </x:conditionalFormatting>
  <x:conditionalFormatting sqref="H1951:H1951">
    <x:cfRule type="duplicateValues" dxfId="12" priority="512"/>
  </x:conditionalFormatting>
  <x:conditionalFormatting sqref="H1953:H1953">
    <x:cfRule type="duplicateValues" dxfId="12" priority="511"/>
  </x:conditionalFormatting>
  <x:conditionalFormatting sqref="G1958:G1958">
    <x:cfRule type="duplicateValues" dxfId="12" priority="510"/>
  </x:conditionalFormatting>
  <x:conditionalFormatting sqref="H1958:H1958">
    <x:cfRule type="duplicateValues" dxfId="12" priority="509"/>
  </x:conditionalFormatting>
  <x:conditionalFormatting sqref="G1959:G1959">
    <x:cfRule type="duplicateValues" dxfId="12" priority="508"/>
  </x:conditionalFormatting>
  <x:conditionalFormatting sqref="H1959:H1959">
    <x:cfRule type="duplicateValues" dxfId="12" priority="507"/>
  </x:conditionalFormatting>
  <x:conditionalFormatting sqref="G1964:G1964">
    <x:cfRule type="duplicateValues" dxfId="12" priority="506"/>
  </x:conditionalFormatting>
  <x:conditionalFormatting sqref="H1964:H1964">
    <x:cfRule type="duplicateValues" dxfId="12" priority="505"/>
  </x:conditionalFormatting>
  <x:conditionalFormatting sqref="G1967:G1967">
    <x:cfRule type="duplicateValues" dxfId="12" priority="504"/>
  </x:conditionalFormatting>
  <x:conditionalFormatting sqref="H1967:H1967">
    <x:cfRule type="duplicateValues" dxfId="12" priority="503"/>
  </x:conditionalFormatting>
  <x:conditionalFormatting sqref="G1971:G1971">
    <x:cfRule type="duplicateValues" dxfId="12" priority="502"/>
  </x:conditionalFormatting>
  <x:conditionalFormatting sqref="H1971:H1971">
    <x:cfRule type="duplicateValues" dxfId="12" priority="501"/>
  </x:conditionalFormatting>
  <x:conditionalFormatting sqref="G1974:G1974">
    <x:cfRule type="duplicateValues" dxfId="12" priority="500"/>
  </x:conditionalFormatting>
  <x:conditionalFormatting sqref="H1974:H1974">
    <x:cfRule type="duplicateValues" dxfId="12" priority="499"/>
  </x:conditionalFormatting>
  <x:conditionalFormatting sqref="G1975:G1975">
    <x:cfRule type="duplicateValues" dxfId="12" priority="498"/>
  </x:conditionalFormatting>
  <x:conditionalFormatting sqref="H1975:H1975">
    <x:cfRule type="duplicateValues" dxfId="12" priority="497"/>
  </x:conditionalFormatting>
  <x:conditionalFormatting sqref="G1976:G1976">
    <x:cfRule type="duplicateValues" dxfId="12" priority="496"/>
  </x:conditionalFormatting>
  <x:conditionalFormatting sqref="H1976:H1976">
    <x:cfRule type="duplicateValues" dxfId="12" priority="495"/>
  </x:conditionalFormatting>
  <x:conditionalFormatting sqref="G1978:G1978">
    <x:cfRule type="duplicateValues" dxfId="12" priority="494"/>
  </x:conditionalFormatting>
  <x:conditionalFormatting sqref="H1978:H1978">
    <x:cfRule type="duplicateValues" dxfId="12" priority="493"/>
  </x:conditionalFormatting>
  <x:conditionalFormatting sqref="G1979:G1979">
    <x:cfRule type="duplicateValues" dxfId="12" priority="492"/>
  </x:conditionalFormatting>
  <x:conditionalFormatting sqref="H1979:H1979">
    <x:cfRule type="duplicateValues" dxfId="12" priority="491"/>
  </x:conditionalFormatting>
  <x:conditionalFormatting sqref="G1985:G1985">
    <x:cfRule type="duplicateValues" dxfId="12" priority="490"/>
  </x:conditionalFormatting>
  <x:conditionalFormatting sqref="H1985:H1985">
    <x:cfRule type="duplicateValues" dxfId="12" priority="489"/>
  </x:conditionalFormatting>
  <x:conditionalFormatting sqref="G1988:G1988">
    <x:cfRule type="duplicateValues" dxfId="12" priority="488"/>
  </x:conditionalFormatting>
  <x:conditionalFormatting sqref="H1988:H1988">
    <x:cfRule type="duplicateValues" dxfId="12" priority="487"/>
  </x:conditionalFormatting>
  <x:conditionalFormatting sqref="G1997:G1997">
    <x:cfRule type="duplicateValues" dxfId="12" priority="486"/>
  </x:conditionalFormatting>
  <x:conditionalFormatting sqref="H1997:H1997">
    <x:cfRule type="duplicateValues" dxfId="12" priority="485"/>
  </x:conditionalFormatting>
  <x:conditionalFormatting sqref="G1998:G1998">
    <x:cfRule type="duplicateValues" dxfId="12" priority="482"/>
  </x:conditionalFormatting>
  <x:conditionalFormatting sqref="H1998:H1998">
    <x:cfRule type="duplicateValues" dxfId="12" priority="481"/>
  </x:conditionalFormatting>
  <x:conditionalFormatting sqref="G2001:G2001">
    <x:cfRule type="duplicateValues" dxfId="12" priority="480"/>
  </x:conditionalFormatting>
  <x:conditionalFormatting sqref="H2001:H2001">
    <x:cfRule type="duplicateValues" dxfId="12" priority="479"/>
  </x:conditionalFormatting>
  <x:conditionalFormatting sqref="H2002:H2002">
    <x:cfRule type="duplicateValues" dxfId="12" priority="478"/>
  </x:conditionalFormatting>
  <x:conditionalFormatting sqref="G2005:G2005">
    <x:cfRule type="duplicateValues" dxfId="12" priority="477"/>
  </x:conditionalFormatting>
  <x:conditionalFormatting sqref="H2005:H2005">
    <x:cfRule type="duplicateValues" dxfId="12" priority="476"/>
  </x:conditionalFormatting>
  <x:conditionalFormatting sqref="G2006:G2006">
    <x:cfRule type="duplicateValues" dxfId="12" priority="475"/>
  </x:conditionalFormatting>
  <x:conditionalFormatting sqref="H2006:H2006">
    <x:cfRule type="duplicateValues" dxfId="12" priority="474"/>
  </x:conditionalFormatting>
  <x:conditionalFormatting sqref="G2008:G2008">
    <x:cfRule type="duplicateValues" dxfId="12" priority="473"/>
  </x:conditionalFormatting>
  <x:conditionalFormatting sqref="H2008:H2008">
    <x:cfRule type="duplicateValues" dxfId="12" priority="472"/>
  </x:conditionalFormatting>
  <x:conditionalFormatting sqref="G2012:G2012">
    <x:cfRule type="duplicateValues" dxfId="12" priority="471"/>
  </x:conditionalFormatting>
  <x:conditionalFormatting sqref="H2012:H2012">
    <x:cfRule type="duplicateValues" dxfId="12" priority="470"/>
  </x:conditionalFormatting>
  <x:conditionalFormatting sqref="G2013:G2013">
    <x:cfRule type="duplicateValues" dxfId="12" priority="469"/>
  </x:conditionalFormatting>
  <x:conditionalFormatting sqref="H2013:H2013">
    <x:cfRule type="duplicateValues" dxfId="12" priority="468"/>
  </x:conditionalFormatting>
  <x:conditionalFormatting sqref="G2014:G2014">
    <x:cfRule type="duplicateValues" dxfId="12" priority="467"/>
  </x:conditionalFormatting>
  <x:conditionalFormatting sqref="H2014:H2014">
    <x:cfRule type="duplicateValues" dxfId="12" priority="466"/>
  </x:conditionalFormatting>
  <x:conditionalFormatting sqref="G2018:G2018">
    <x:cfRule type="duplicateValues" dxfId="12" priority="465"/>
  </x:conditionalFormatting>
  <x:conditionalFormatting sqref="H2018:H2018">
    <x:cfRule type="duplicateValues" dxfId="12" priority="464"/>
  </x:conditionalFormatting>
  <x:conditionalFormatting sqref="G2019:G2019">
    <x:cfRule type="duplicateValues" dxfId="12" priority="461"/>
  </x:conditionalFormatting>
  <x:conditionalFormatting sqref="H2019:H2019">
    <x:cfRule type="duplicateValues" dxfId="12" priority="460"/>
  </x:conditionalFormatting>
  <x:conditionalFormatting sqref="G2020:G2020">
    <x:cfRule type="duplicateValues" dxfId="12" priority="459"/>
  </x:conditionalFormatting>
  <x:conditionalFormatting sqref="H2020:H2020">
    <x:cfRule type="duplicateValues" dxfId="12" priority="458"/>
  </x:conditionalFormatting>
  <x:conditionalFormatting sqref="G2021:G2021">
    <x:cfRule type="duplicateValues" dxfId="12" priority="457"/>
  </x:conditionalFormatting>
  <x:conditionalFormatting sqref="H2021:H2021">
    <x:cfRule type="duplicateValues" dxfId="12" priority="456"/>
  </x:conditionalFormatting>
  <x:conditionalFormatting sqref="G2026:G2026">
    <x:cfRule type="duplicateValues" dxfId="12" priority="455"/>
  </x:conditionalFormatting>
  <x:conditionalFormatting sqref="H2026:H2026">
    <x:cfRule type="duplicateValues" dxfId="12" priority="454"/>
  </x:conditionalFormatting>
  <x:conditionalFormatting sqref="G2030:G2030">
    <x:cfRule type="duplicateValues" dxfId="12" priority="453"/>
  </x:conditionalFormatting>
  <x:conditionalFormatting sqref="H2030:H2030">
    <x:cfRule type="duplicateValues" dxfId="12" priority="452"/>
  </x:conditionalFormatting>
  <x:conditionalFormatting sqref="G2033:G2033">
    <x:cfRule type="duplicateValues" dxfId="12" priority="451"/>
  </x:conditionalFormatting>
  <x:conditionalFormatting sqref="H2033:H2033">
    <x:cfRule type="duplicateValues" dxfId="12" priority="450"/>
  </x:conditionalFormatting>
  <x:conditionalFormatting sqref="G2034:G2034">
    <x:cfRule type="duplicateValues" dxfId="12" priority="449"/>
  </x:conditionalFormatting>
  <x:conditionalFormatting sqref="H2034:H2034">
    <x:cfRule type="duplicateValues" dxfId="12" priority="448"/>
  </x:conditionalFormatting>
  <x:conditionalFormatting sqref="G2037:G2037">
    <x:cfRule type="duplicateValues" dxfId="12" priority="447"/>
  </x:conditionalFormatting>
  <x:conditionalFormatting sqref="H2037:H2037">
    <x:cfRule type="duplicateValues" dxfId="12" priority="446"/>
  </x:conditionalFormatting>
  <x:conditionalFormatting sqref="G2041:G2041">
    <x:cfRule type="duplicateValues" dxfId="12" priority="445"/>
  </x:conditionalFormatting>
  <x:conditionalFormatting sqref="H2041:H2041">
    <x:cfRule type="duplicateValues" dxfId="12" priority="444"/>
  </x:conditionalFormatting>
  <x:conditionalFormatting sqref="G2045:G2045">
    <x:cfRule type="duplicateValues" dxfId="12" priority="443"/>
  </x:conditionalFormatting>
  <x:conditionalFormatting sqref="H2045:H2045">
    <x:cfRule type="duplicateValues" dxfId="12" priority="442"/>
  </x:conditionalFormatting>
  <x:conditionalFormatting sqref="G2047:G2047">
    <x:cfRule type="duplicateValues" dxfId="12" priority="441"/>
  </x:conditionalFormatting>
  <x:conditionalFormatting sqref="H2047:H2047">
    <x:cfRule type="duplicateValues" dxfId="12" priority="440"/>
  </x:conditionalFormatting>
  <x:conditionalFormatting sqref="G2048:G2048">
    <x:cfRule type="duplicateValues" dxfId="12" priority="439"/>
  </x:conditionalFormatting>
  <x:conditionalFormatting sqref="H2048:H2048">
    <x:cfRule type="duplicateValues" dxfId="12" priority="438"/>
  </x:conditionalFormatting>
  <x:conditionalFormatting sqref="G2049:G2049">
    <x:cfRule type="duplicateValues" dxfId="12" priority="437"/>
  </x:conditionalFormatting>
  <x:conditionalFormatting sqref="H2049:H2049">
    <x:cfRule type="duplicateValues" dxfId="12" priority="436"/>
  </x:conditionalFormatting>
  <x:conditionalFormatting sqref="G2050:G2050">
    <x:cfRule type="duplicateValues" dxfId="12" priority="435"/>
  </x:conditionalFormatting>
  <x:conditionalFormatting sqref="H2050:H2050">
    <x:cfRule type="duplicateValues" dxfId="12" priority="434"/>
  </x:conditionalFormatting>
  <x:conditionalFormatting sqref="G2054:G2054">
    <x:cfRule type="duplicateValues" dxfId="12" priority="433"/>
  </x:conditionalFormatting>
  <x:conditionalFormatting sqref="G2053:G2053">
    <x:cfRule type="duplicateValues" dxfId="12" priority="425"/>
  </x:conditionalFormatting>
  <x:conditionalFormatting sqref="H2053:H2053">
    <x:cfRule type="duplicateValues" dxfId="12" priority="424"/>
  </x:conditionalFormatting>
  <x:conditionalFormatting sqref="G2056:G2056">
    <x:cfRule type="duplicateValues" dxfId="12" priority="423"/>
  </x:conditionalFormatting>
  <x:conditionalFormatting sqref="H2056:H2056">
    <x:cfRule type="duplicateValues" dxfId="12" priority="422"/>
  </x:conditionalFormatting>
  <x:conditionalFormatting sqref="G2057:G2057">
    <x:cfRule type="duplicateValues" dxfId="12" priority="421"/>
  </x:conditionalFormatting>
  <x:conditionalFormatting sqref="H2057:H2057">
    <x:cfRule type="duplicateValues" dxfId="12" priority="420"/>
  </x:conditionalFormatting>
  <x:conditionalFormatting sqref="G2058:G2058">
    <x:cfRule type="duplicateValues" dxfId="12" priority="419"/>
  </x:conditionalFormatting>
  <x:conditionalFormatting sqref="H2058:H2058">
    <x:cfRule type="duplicateValues" dxfId="12" priority="418"/>
  </x:conditionalFormatting>
  <x:conditionalFormatting sqref="G2059:G2059">
    <x:cfRule type="duplicateValues" dxfId="12" priority="417"/>
  </x:conditionalFormatting>
  <x:conditionalFormatting sqref="H2059:H2059">
    <x:cfRule type="duplicateValues" dxfId="12" priority="416"/>
  </x:conditionalFormatting>
  <x:conditionalFormatting sqref="G2060:G2060">
    <x:cfRule type="duplicateValues" dxfId="12" priority="415"/>
  </x:conditionalFormatting>
  <x:conditionalFormatting sqref="H2060:H2060">
    <x:cfRule type="duplicateValues" dxfId="12" priority="414"/>
  </x:conditionalFormatting>
  <x:conditionalFormatting sqref="G2062:G2062">
    <x:cfRule type="duplicateValues" dxfId="12" priority="413"/>
  </x:conditionalFormatting>
  <x:conditionalFormatting sqref="H2062:H2062">
    <x:cfRule type="duplicateValues" dxfId="12" priority="412"/>
  </x:conditionalFormatting>
  <x:conditionalFormatting sqref="G2064:G2064">
    <x:cfRule type="duplicateValues" dxfId="12" priority="411"/>
  </x:conditionalFormatting>
  <x:conditionalFormatting sqref="H2064:H2064">
    <x:cfRule type="duplicateValues" dxfId="12" priority="410"/>
  </x:conditionalFormatting>
  <x:conditionalFormatting sqref="G2065:G2065">
    <x:cfRule type="duplicateValues" dxfId="12" priority="409"/>
  </x:conditionalFormatting>
  <x:conditionalFormatting sqref="H2065:H2065">
    <x:cfRule type="duplicateValues" dxfId="12" priority="408"/>
  </x:conditionalFormatting>
  <x:conditionalFormatting sqref="G2074:G2074">
    <x:cfRule type="duplicateValues" dxfId="12" priority="407"/>
  </x:conditionalFormatting>
  <x:conditionalFormatting sqref="H2074:H2074">
    <x:cfRule type="duplicateValues" dxfId="12" priority="406"/>
  </x:conditionalFormatting>
  <x:conditionalFormatting sqref="G2075:G2075">
    <x:cfRule type="duplicateValues" dxfId="12" priority="405"/>
  </x:conditionalFormatting>
  <x:conditionalFormatting sqref="H2075:H2075">
    <x:cfRule type="duplicateValues" dxfId="12" priority="404"/>
  </x:conditionalFormatting>
  <x:conditionalFormatting sqref="G2076:G2076">
    <x:cfRule type="duplicateValues" dxfId="12" priority="403"/>
  </x:conditionalFormatting>
  <x:conditionalFormatting sqref="H2076:H2076">
    <x:cfRule type="duplicateValues" dxfId="12" priority="402"/>
  </x:conditionalFormatting>
  <x:conditionalFormatting sqref="G2077:G2077">
    <x:cfRule type="duplicateValues" dxfId="12" priority="401"/>
  </x:conditionalFormatting>
  <x:conditionalFormatting sqref="H2077:H2077">
    <x:cfRule type="duplicateValues" dxfId="12" priority="400"/>
  </x:conditionalFormatting>
  <x:conditionalFormatting sqref="G2078:G2078">
    <x:cfRule type="duplicateValues" dxfId="12" priority="399"/>
  </x:conditionalFormatting>
  <x:conditionalFormatting sqref="H2078:H2078">
    <x:cfRule type="duplicateValues" dxfId="12" priority="398"/>
  </x:conditionalFormatting>
  <x:conditionalFormatting sqref="G2080:G2080">
    <x:cfRule type="duplicateValues" dxfId="12" priority="397"/>
  </x:conditionalFormatting>
  <x:conditionalFormatting sqref="H2080:H2080">
    <x:cfRule type="duplicateValues" dxfId="12" priority="396"/>
  </x:conditionalFormatting>
  <x:conditionalFormatting sqref="G2082:G2082">
    <x:cfRule type="duplicateValues" dxfId="12" priority="395"/>
  </x:conditionalFormatting>
  <x:conditionalFormatting sqref="H2082:H2082">
    <x:cfRule type="duplicateValues" dxfId="12" priority="394"/>
  </x:conditionalFormatting>
  <x:conditionalFormatting sqref="G2083:G2083">
    <x:cfRule type="duplicateValues" dxfId="12" priority="393"/>
  </x:conditionalFormatting>
  <x:conditionalFormatting sqref="H2083:H2083">
    <x:cfRule type="duplicateValues" dxfId="12" priority="392"/>
  </x:conditionalFormatting>
  <x:conditionalFormatting sqref="G2084:G2084">
    <x:cfRule type="duplicateValues" dxfId="12" priority="391"/>
  </x:conditionalFormatting>
  <x:conditionalFormatting sqref="H2084:H2084">
    <x:cfRule type="duplicateValues" dxfId="12" priority="390"/>
  </x:conditionalFormatting>
  <x:conditionalFormatting sqref="G2085:G2085">
    <x:cfRule type="duplicateValues" dxfId="12" priority="389"/>
  </x:conditionalFormatting>
  <x:conditionalFormatting sqref="H2085:H2085">
    <x:cfRule type="duplicateValues" dxfId="12" priority="388"/>
  </x:conditionalFormatting>
  <x:conditionalFormatting sqref="G2086:G2086">
    <x:cfRule type="duplicateValues" dxfId="12" priority="387"/>
  </x:conditionalFormatting>
  <x:conditionalFormatting sqref="H2086:H2086">
    <x:cfRule type="duplicateValues" dxfId="12" priority="386"/>
  </x:conditionalFormatting>
  <x:conditionalFormatting sqref="G2090:G2090">
    <x:cfRule type="duplicateValues" dxfId="12" priority="385"/>
  </x:conditionalFormatting>
  <x:conditionalFormatting sqref="H2090:H2090">
    <x:cfRule type="duplicateValues" dxfId="12" priority="384"/>
  </x:conditionalFormatting>
  <x:conditionalFormatting sqref="G2091:G2091">
    <x:cfRule type="duplicateValues" dxfId="12" priority="383"/>
  </x:conditionalFormatting>
  <x:conditionalFormatting sqref="H2091:H2091">
    <x:cfRule type="duplicateValues" dxfId="12" priority="382"/>
  </x:conditionalFormatting>
  <x:conditionalFormatting sqref="G2094:G2094">
    <x:cfRule type="duplicateValues" dxfId="12" priority="381"/>
  </x:conditionalFormatting>
  <x:conditionalFormatting sqref="H2094:H2094">
    <x:cfRule type="duplicateValues" dxfId="12" priority="380"/>
  </x:conditionalFormatting>
  <x:conditionalFormatting sqref="G2097:G2097">
    <x:cfRule type="duplicateValues" dxfId="12" priority="379"/>
  </x:conditionalFormatting>
  <x:conditionalFormatting sqref="H2097:H2097">
    <x:cfRule type="duplicateValues" dxfId="12" priority="378"/>
  </x:conditionalFormatting>
  <x:conditionalFormatting sqref="G2105:G2105">
    <x:cfRule type="duplicateValues" dxfId="12" priority="377"/>
  </x:conditionalFormatting>
  <x:conditionalFormatting sqref="H2105:H2105">
    <x:cfRule type="duplicateValues" dxfId="12" priority="376"/>
  </x:conditionalFormatting>
  <x:conditionalFormatting sqref="G2106:G2106">
    <x:cfRule type="duplicateValues" dxfId="12" priority="375"/>
  </x:conditionalFormatting>
  <x:conditionalFormatting sqref="H2106:H2106">
    <x:cfRule type="duplicateValues" dxfId="12" priority="374"/>
  </x:conditionalFormatting>
  <x:conditionalFormatting sqref="G2107:G2107">
    <x:cfRule type="duplicateValues" dxfId="12" priority="373"/>
  </x:conditionalFormatting>
  <x:conditionalFormatting sqref="H2107:H2107">
    <x:cfRule type="duplicateValues" dxfId="12" priority="372"/>
  </x:conditionalFormatting>
  <x:conditionalFormatting sqref="G2108:G2108">
    <x:cfRule type="duplicateValues" dxfId="12" priority="371"/>
  </x:conditionalFormatting>
  <x:conditionalFormatting sqref="H2108:H2108">
    <x:cfRule type="duplicateValues" dxfId="12" priority="370"/>
  </x:conditionalFormatting>
  <x:conditionalFormatting sqref="G2110:G2110">
    <x:cfRule type="duplicateValues" dxfId="12" priority="369"/>
  </x:conditionalFormatting>
  <x:conditionalFormatting sqref="H2110:H2110">
    <x:cfRule type="duplicateValues" dxfId="12" priority="368"/>
  </x:conditionalFormatting>
  <x:conditionalFormatting sqref="G2111:G2111">
    <x:cfRule type="duplicateValues" dxfId="12" priority="367"/>
  </x:conditionalFormatting>
  <x:conditionalFormatting sqref="H2111:H2111">
    <x:cfRule type="duplicateValues" dxfId="12" priority="366"/>
  </x:conditionalFormatting>
  <x:conditionalFormatting sqref="G2112:G2112">
    <x:cfRule type="duplicateValues" dxfId="12" priority="365"/>
  </x:conditionalFormatting>
  <x:conditionalFormatting sqref="H2112:H2112">
    <x:cfRule type="duplicateValues" dxfId="12" priority="364"/>
  </x:conditionalFormatting>
  <x:conditionalFormatting sqref="G2113:G2113">
    <x:cfRule type="duplicateValues" dxfId="12" priority="363"/>
  </x:conditionalFormatting>
  <x:conditionalFormatting sqref="H2113:H2113">
    <x:cfRule type="duplicateValues" dxfId="12" priority="362"/>
  </x:conditionalFormatting>
  <x:conditionalFormatting sqref="G2114:G2114">
    <x:cfRule type="duplicateValues" dxfId="12" priority="361"/>
  </x:conditionalFormatting>
  <x:conditionalFormatting sqref="H2114:H2114">
    <x:cfRule type="duplicateValues" dxfId="12" priority="360"/>
  </x:conditionalFormatting>
  <x:conditionalFormatting sqref="G2118:G2118">
    <x:cfRule type="duplicateValues" dxfId="12" priority="359"/>
  </x:conditionalFormatting>
  <x:conditionalFormatting sqref="H2118:H2118">
    <x:cfRule type="duplicateValues" dxfId="12" priority="358"/>
  </x:conditionalFormatting>
  <x:conditionalFormatting sqref="G2119:G2119">
    <x:cfRule type="duplicateValues" dxfId="12" priority="357"/>
  </x:conditionalFormatting>
  <x:conditionalFormatting sqref="H2119:H2119">
    <x:cfRule type="duplicateValues" dxfId="12" priority="356"/>
  </x:conditionalFormatting>
  <x:conditionalFormatting sqref="G2120:G2120">
    <x:cfRule type="duplicateValues" dxfId="12" priority="355"/>
  </x:conditionalFormatting>
  <x:conditionalFormatting sqref="H2120:H2120">
    <x:cfRule type="duplicateValues" dxfId="12" priority="354"/>
  </x:conditionalFormatting>
  <x:conditionalFormatting sqref="G2121:G2121">
    <x:cfRule type="duplicateValues" dxfId="12" priority="353"/>
  </x:conditionalFormatting>
  <x:conditionalFormatting sqref="H2121:H2121">
    <x:cfRule type="duplicateValues" dxfId="12" priority="352"/>
  </x:conditionalFormatting>
  <x:conditionalFormatting sqref="G2123:G2123">
    <x:cfRule type="duplicateValues" dxfId="12" priority="351"/>
  </x:conditionalFormatting>
  <x:conditionalFormatting sqref="H2123:H2123">
    <x:cfRule type="duplicateValues" dxfId="12" priority="350"/>
  </x:conditionalFormatting>
  <x:conditionalFormatting sqref="G2124:G2124">
    <x:cfRule type="duplicateValues" dxfId="12" priority="349"/>
  </x:conditionalFormatting>
  <x:conditionalFormatting sqref="H2124:H2124">
    <x:cfRule type="duplicateValues" dxfId="12" priority="348"/>
  </x:conditionalFormatting>
  <x:conditionalFormatting sqref="G2126:G2126">
    <x:cfRule type="duplicateValues" dxfId="12" priority="347"/>
  </x:conditionalFormatting>
  <x:conditionalFormatting sqref="H2126:H2126">
    <x:cfRule type="duplicateValues" dxfId="12" priority="346"/>
  </x:conditionalFormatting>
  <x:conditionalFormatting sqref="G2131:G2131">
    <x:cfRule type="duplicateValues" dxfId="12" priority="345"/>
  </x:conditionalFormatting>
  <x:conditionalFormatting sqref="H2131:H2131">
    <x:cfRule type="duplicateValues" dxfId="12" priority="344"/>
  </x:conditionalFormatting>
  <x:conditionalFormatting sqref="G2134:G2134">
    <x:cfRule type="duplicateValues" dxfId="12" priority="341"/>
  </x:conditionalFormatting>
  <x:conditionalFormatting sqref="H2134:H2134">
    <x:cfRule type="duplicateValues" dxfId="12" priority="340"/>
  </x:conditionalFormatting>
  <x:conditionalFormatting sqref="G2135:G2135">
    <x:cfRule type="duplicateValues" dxfId="12" priority="339"/>
  </x:conditionalFormatting>
  <x:conditionalFormatting sqref="H2135:H2135">
    <x:cfRule type="duplicateValues" dxfId="12" priority="338"/>
  </x:conditionalFormatting>
  <x:conditionalFormatting sqref="G2136:G2136">
    <x:cfRule type="duplicateValues" dxfId="12" priority="337"/>
  </x:conditionalFormatting>
  <x:conditionalFormatting sqref="H2136:H2136">
    <x:cfRule type="duplicateValues" dxfId="12" priority="336"/>
  </x:conditionalFormatting>
  <x:conditionalFormatting sqref="G2137:G2137">
    <x:cfRule type="duplicateValues" dxfId="12" priority="335"/>
  </x:conditionalFormatting>
  <x:conditionalFormatting sqref="H2137:H2137">
    <x:cfRule type="duplicateValues" dxfId="12" priority="334"/>
  </x:conditionalFormatting>
  <x:conditionalFormatting sqref="G2138:G2138">
    <x:cfRule type="duplicateValues" dxfId="12" priority="333"/>
  </x:conditionalFormatting>
  <x:conditionalFormatting sqref="H2138:H2138">
    <x:cfRule type="duplicateValues" dxfId="12" priority="332"/>
  </x:conditionalFormatting>
  <x:conditionalFormatting sqref="J2138:J2138">
    <x:cfRule type="duplicateValues" dxfId="12" priority="331"/>
  </x:conditionalFormatting>
  <x:conditionalFormatting sqref="G2139:G2139">
    <x:cfRule type="duplicateValues" dxfId="12" priority="330"/>
  </x:conditionalFormatting>
  <x:conditionalFormatting sqref="H2139:H2139">
    <x:cfRule type="duplicateValues" dxfId="12" priority="329"/>
  </x:conditionalFormatting>
  <x:conditionalFormatting sqref="G2141:G2141">
    <x:cfRule type="duplicateValues" dxfId="12" priority="328"/>
  </x:conditionalFormatting>
  <x:conditionalFormatting sqref="H2141:H2141">
    <x:cfRule type="duplicateValues" dxfId="12" priority="327"/>
  </x:conditionalFormatting>
  <x:conditionalFormatting sqref="G2142:G2142">
    <x:cfRule type="duplicateValues" dxfId="12" priority="326"/>
  </x:conditionalFormatting>
  <x:conditionalFormatting sqref="H2142:H2142">
    <x:cfRule type="duplicateValues" dxfId="12" priority="325"/>
  </x:conditionalFormatting>
  <x:conditionalFormatting sqref="G2143:G2143">
    <x:cfRule type="duplicateValues" dxfId="12" priority="324"/>
  </x:conditionalFormatting>
  <x:conditionalFormatting sqref="H2143:H2143">
    <x:cfRule type="duplicateValues" dxfId="12" priority="323"/>
  </x:conditionalFormatting>
  <x:conditionalFormatting sqref="G2144:G2144">
    <x:cfRule type="duplicateValues" dxfId="12" priority="322"/>
  </x:conditionalFormatting>
  <x:conditionalFormatting sqref="H2144:H2144">
    <x:cfRule type="duplicateValues" dxfId="12" priority="321"/>
  </x:conditionalFormatting>
  <x:conditionalFormatting sqref="G2145:G2145">
    <x:cfRule type="duplicateValues" dxfId="12" priority="320"/>
  </x:conditionalFormatting>
  <x:conditionalFormatting sqref="H2145:H2145">
    <x:cfRule type="duplicateValues" dxfId="12" priority="319"/>
  </x:conditionalFormatting>
  <x:conditionalFormatting sqref="G2148:G2148">
    <x:cfRule type="duplicateValues" dxfId="12" priority="318"/>
  </x:conditionalFormatting>
  <x:conditionalFormatting sqref="H2148:H2148">
    <x:cfRule type="duplicateValues" dxfId="12" priority="317"/>
  </x:conditionalFormatting>
  <x:conditionalFormatting sqref="G1897:G1897">
    <x:cfRule type="duplicateValues" dxfId="12" priority="314"/>
  </x:conditionalFormatting>
  <x:conditionalFormatting sqref="H1897:H1897">
    <x:cfRule type="duplicateValues" dxfId="12" priority="313"/>
  </x:conditionalFormatting>
  <x:conditionalFormatting sqref="G1899:G1899">
    <x:cfRule type="duplicateValues" dxfId="12" priority="312"/>
  </x:conditionalFormatting>
  <x:conditionalFormatting sqref="H1899:H1899">
    <x:cfRule type="duplicateValues" dxfId="12" priority="311"/>
  </x:conditionalFormatting>
  <x:conditionalFormatting sqref="G1902:G1902">
    <x:cfRule type="duplicateValues" dxfId="12" priority="310"/>
  </x:conditionalFormatting>
  <x:conditionalFormatting sqref="H1902:H1902">
    <x:cfRule type="duplicateValues" dxfId="12" priority="309"/>
  </x:conditionalFormatting>
  <x:conditionalFormatting sqref="G1907:G1907">
    <x:cfRule type="duplicateValues" dxfId="12" priority="308"/>
  </x:conditionalFormatting>
  <x:conditionalFormatting sqref="H1907:H1907">
    <x:cfRule type="duplicateValues" dxfId="12" priority="307"/>
  </x:conditionalFormatting>
  <x:conditionalFormatting sqref="G1908:G1908">
    <x:cfRule type="duplicateValues" dxfId="12" priority="306"/>
  </x:conditionalFormatting>
  <x:conditionalFormatting sqref="H1908:H1908">
    <x:cfRule type="duplicateValues" dxfId="12" priority="305"/>
  </x:conditionalFormatting>
  <x:conditionalFormatting sqref="G1909:G1909">
    <x:cfRule type="duplicateValues" dxfId="12" priority="304"/>
  </x:conditionalFormatting>
  <x:conditionalFormatting sqref="H1909:H1909">
    <x:cfRule type="duplicateValues" dxfId="12" priority="303"/>
  </x:conditionalFormatting>
  <x:conditionalFormatting sqref="G1910:G1910">
    <x:cfRule type="duplicateValues" dxfId="12" priority="302"/>
  </x:conditionalFormatting>
  <x:conditionalFormatting sqref="H1910:H1910">
    <x:cfRule type="duplicateValues" dxfId="12" priority="301"/>
  </x:conditionalFormatting>
  <x:conditionalFormatting sqref="G1913:G1913">
    <x:cfRule type="duplicateValues" dxfId="12" priority="300"/>
  </x:conditionalFormatting>
  <x:conditionalFormatting sqref="H1913:H1913">
    <x:cfRule type="duplicateValues" dxfId="12" priority="299"/>
  </x:conditionalFormatting>
  <x:conditionalFormatting sqref="G1920:G1920">
    <x:cfRule type="duplicateValues" dxfId="12" priority="298"/>
  </x:conditionalFormatting>
  <x:conditionalFormatting sqref="H1920:H1920">
    <x:cfRule type="duplicateValues" dxfId="12" priority="297"/>
  </x:conditionalFormatting>
  <x:conditionalFormatting sqref="G1922:G1922">
    <x:cfRule type="duplicateValues" dxfId="12" priority="296"/>
  </x:conditionalFormatting>
  <x:conditionalFormatting sqref="H1922:H1922">
    <x:cfRule type="duplicateValues" dxfId="12" priority="295"/>
  </x:conditionalFormatting>
  <x:conditionalFormatting sqref="G1925:G1925">
    <x:cfRule type="duplicateValues" dxfId="12" priority="294"/>
  </x:conditionalFormatting>
  <x:conditionalFormatting sqref="H1925:H1925">
    <x:cfRule type="duplicateValues" dxfId="12" priority="293"/>
  </x:conditionalFormatting>
  <x:conditionalFormatting sqref="G2149:G2149">
    <x:cfRule type="duplicateValues" dxfId="12" priority="292"/>
  </x:conditionalFormatting>
  <x:conditionalFormatting sqref="H2149:H2149">
    <x:cfRule type="duplicateValues" dxfId="12" priority="291"/>
  </x:conditionalFormatting>
  <x:conditionalFormatting sqref="G2150:G2150">
    <x:cfRule type="duplicateValues" dxfId="12" priority="290"/>
  </x:conditionalFormatting>
  <x:conditionalFormatting sqref="H2150:H2150">
    <x:cfRule type="duplicateValues" dxfId="12" priority="289"/>
  </x:conditionalFormatting>
  <x:conditionalFormatting sqref="G2151:G2151">
    <x:cfRule type="duplicateValues" dxfId="12" priority="288"/>
  </x:conditionalFormatting>
  <x:conditionalFormatting sqref="H2151:H2151">
    <x:cfRule type="duplicateValues" dxfId="12" priority="287"/>
  </x:conditionalFormatting>
  <x:conditionalFormatting sqref="G2152:G2152">
    <x:cfRule type="duplicateValues" dxfId="12" priority="286"/>
  </x:conditionalFormatting>
  <x:conditionalFormatting sqref="H2152:H2152">
    <x:cfRule type="duplicateValues" dxfId="12" priority="285"/>
  </x:conditionalFormatting>
  <x:conditionalFormatting sqref="G2154:G2154">
    <x:cfRule type="duplicateValues" dxfId="12" priority="284"/>
  </x:conditionalFormatting>
  <x:conditionalFormatting sqref="H2154:H2154">
    <x:cfRule type="duplicateValues" dxfId="12" priority="283"/>
  </x:conditionalFormatting>
  <x:conditionalFormatting sqref="G2156:G2156">
    <x:cfRule type="duplicateValues" dxfId="12" priority="282"/>
  </x:conditionalFormatting>
  <x:conditionalFormatting sqref="H2156:H2156">
    <x:cfRule type="duplicateValues" dxfId="12" priority="281"/>
  </x:conditionalFormatting>
  <x:conditionalFormatting sqref="G2158:G2158">
    <x:cfRule type="duplicateValues" dxfId="12" priority="280"/>
  </x:conditionalFormatting>
  <x:conditionalFormatting sqref="H2158:H2158">
    <x:cfRule type="duplicateValues" dxfId="12" priority="279"/>
  </x:conditionalFormatting>
  <x:conditionalFormatting sqref="G2162:G2162">
    <x:cfRule type="duplicateValues" dxfId="12" priority="278"/>
  </x:conditionalFormatting>
  <x:conditionalFormatting sqref="H2162:H2162">
    <x:cfRule type="duplicateValues" dxfId="12" priority="277"/>
  </x:conditionalFormatting>
  <x:conditionalFormatting sqref="G2167:G2167">
    <x:cfRule type="duplicateValues" dxfId="12" priority="276"/>
  </x:conditionalFormatting>
  <x:conditionalFormatting sqref="H2167:H2167">
    <x:cfRule type="duplicateValues" dxfId="12" priority="275"/>
  </x:conditionalFormatting>
  <x:conditionalFormatting sqref="G2166:G2166">
    <x:cfRule type="duplicateValues" dxfId="12" priority="274"/>
  </x:conditionalFormatting>
  <x:conditionalFormatting sqref="H2166:H2166">
    <x:cfRule type="duplicateValues" dxfId="12" priority="273"/>
  </x:conditionalFormatting>
  <x:conditionalFormatting sqref="K2167:K2167">
    <x:cfRule type="duplicateValues" dxfId="12" priority="272"/>
  </x:conditionalFormatting>
  <x:conditionalFormatting sqref="G2170:G2170">
    <x:cfRule type="duplicateValues" dxfId="12" priority="271"/>
  </x:conditionalFormatting>
  <x:conditionalFormatting sqref="H2170:H2170">
    <x:cfRule type="duplicateValues" dxfId="12" priority="270"/>
  </x:conditionalFormatting>
  <x:conditionalFormatting sqref="G2171:G2171">
    <x:cfRule type="duplicateValues" dxfId="12" priority="269"/>
  </x:conditionalFormatting>
  <x:conditionalFormatting sqref="H2171:H2171">
    <x:cfRule type="duplicateValues" dxfId="12" priority="268"/>
  </x:conditionalFormatting>
  <x:conditionalFormatting sqref="G2172:G2172">
    <x:cfRule type="duplicateValues" dxfId="12" priority="267"/>
  </x:conditionalFormatting>
  <x:conditionalFormatting sqref="H2172:H2172">
    <x:cfRule type="duplicateValues" dxfId="12" priority="266"/>
  </x:conditionalFormatting>
  <x:conditionalFormatting sqref="G2173:G2173">
    <x:cfRule type="duplicateValues" dxfId="12" priority="265"/>
  </x:conditionalFormatting>
  <x:conditionalFormatting sqref="H2173:H2173">
    <x:cfRule type="duplicateValues" dxfId="12" priority="264"/>
  </x:conditionalFormatting>
  <x:conditionalFormatting sqref="G2174:G2174">
    <x:cfRule type="duplicateValues" dxfId="12" priority="263"/>
  </x:conditionalFormatting>
  <x:conditionalFormatting sqref="H2174:H2174">
    <x:cfRule type="duplicateValues" dxfId="12" priority="262"/>
  </x:conditionalFormatting>
  <x:conditionalFormatting sqref="G2177:G2177">
    <x:cfRule type="duplicateValues" dxfId="12" priority="261"/>
  </x:conditionalFormatting>
  <x:conditionalFormatting sqref="H2177:H2177">
    <x:cfRule type="duplicateValues" dxfId="12" priority="260"/>
  </x:conditionalFormatting>
  <x:conditionalFormatting sqref="G2182:G2182">
    <x:cfRule type="duplicateValues" dxfId="12" priority="259"/>
  </x:conditionalFormatting>
  <x:conditionalFormatting sqref="H2182:H2182">
    <x:cfRule type="duplicateValues" dxfId="12" priority="258"/>
  </x:conditionalFormatting>
  <x:conditionalFormatting sqref="K2183:K2183">
    <x:cfRule type="duplicateValues" dxfId="12" priority="256"/>
  </x:conditionalFormatting>
  <x:conditionalFormatting sqref="G2184:G2184">
    <x:cfRule type="duplicateValues" dxfId="12" priority="255"/>
  </x:conditionalFormatting>
  <x:conditionalFormatting sqref="H2184:H2184">
    <x:cfRule type="duplicateValues" dxfId="12" priority="254"/>
  </x:conditionalFormatting>
  <x:conditionalFormatting sqref="G2185:G2185">
    <x:cfRule type="duplicateValues" dxfId="12" priority="253"/>
  </x:conditionalFormatting>
  <x:conditionalFormatting sqref="H2185:H2185">
    <x:cfRule type="duplicateValues" dxfId="12" priority="252"/>
  </x:conditionalFormatting>
  <x:conditionalFormatting sqref="G2186:G2186">
    <x:cfRule type="duplicateValues" dxfId="12" priority="251"/>
  </x:conditionalFormatting>
  <x:conditionalFormatting sqref="H2186:H2186">
    <x:cfRule type="duplicateValues" dxfId="12" priority="250"/>
  </x:conditionalFormatting>
  <x:conditionalFormatting sqref="G2189:G2189">
    <x:cfRule type="duplicateValues" dxfId="12" priority="249"/>
  </x:conditionalFormatting>
  <x:conditionalFormatting sqref="H2189:H2189">
    <x:cfRule type="duplicateValues" dxfId="12" priority="248"/>
  </x:conditionalFormatting>
  <x:conditionalFormatting sqref="G2191:G2191">
    <x:cfRule type="duplicateValues" dxfId="12" priority="247"/>
  </x:conditionalFormatting>
  <x:conditionalFormatting sqref="H2191:H2191">
    <x:cfRule type="duplicateValues" dxfId="12" priority="246"/>
  </x:conditionalFormatting>
  <x:conditionalFormatting sqref="G2193:G2193">
    <x:cfRule type="duplicateValues" dxfId="12" priority="245"/>
  </x:conditionalFormatting>
  <x:conditionalFormatting sqref="H2193:H2193">
    <x:cfRule type="duplicateValues" dxfId="12" priority="244"/>
  </x:conditionalFormatting>
  <x:conditionalFormatting sqref="K2198:K2198">
    <x:cfRule type="duplicateValues" dxfId="12" priority="243"/>
  </x:conditionalFormatting>
  <x:conditionalFormatting sqref="G2196:G2196">
    <x:cfRule type="duplicateValues" dxfId="12" priority="242"/>
  </x:conditionalFormatting>
  <x:conditionalFormatting sqref="H2196:H2196">
    <x:cfRule type="duplicateValues" dxfId="12" priority="241"/>
  </x:conditionalFormatting>
  <x:conditionalFormatting sqref="G2200:G2200">
    <x:cfRule type="duplicateValues" dxfId="12" priority="240"/>
  </x:conditionalFormatting>
  <x:conditionalFormatting sqref="H2200:H2200">
    <x:cfRule type="duplicateValues" dxfId="12" priority="239"/>
  </x:conditionalFormatting>
  <x:conditionalFormatting sqref="G2203:G2203">
    <x:cfRule type="duplicateValues" dxfId="12" priority="238"/>
  </x:conditionalFormatting>
  <x:conditionalFormatting sqref="H2203:H2203">
    <x:cfRule type="duplicateValues" dxfId="12" priority="237"/>
  </x:conditionalFormatting>
  <x:conditionalFormatting sqref="I2203:I2203">
    <x:cfRule type="duplicateValues" dxfId="12" priority="236"/>
  </x:conditionalFormatting>
  <x:conditionalFormatting sqref="J2203:J2203">
    <x:cfRule type="duplicateValues" dxfId="12" priority="235"/>
  </x:conditionalFormatting>
  <x:conditionalFormatting sqref="K2203:K2203">
    <x:cfRule type="duplicateValues" dxfId="12" priority="234"/>
  </x:conditionalFormatting>
  <x:conditionalFormatting sqref="G2204:G2204">
    <x:cfRule type="duplicateValues" dxfId="12" priority="233"/>
  </x:conditionalFormatting>
  <x:conditionalFormatting sqref="H2204:H2204">
    <x:cfRule type="duplicateValues" dxfId="12" priority="232"/>
  </x:conditionalFormatting>
  <x:conditionalFormatting sqref="I2204:I2204">
    <x:cfRule type="duplicateValues" dxfId="12" priority="231"/>
  </x:conditionalFormatting>
  <x:conditionalFormatting sqref="J2204:J2204">
    <x:cfRule type="duplicateValues" dxfId="12" priority="230"/>
  </x:conditionalFormatting>
  <x:conditionalFormatting sqref="K2204:K2204">
    <x:cfRule type="duplicateValues" dxfId="12" priority="229"/>
  </x:conditionalFormatting>
  <x:conditionalFormatting sqref="G2201:G2201">
    <x:cfRule type="duplicateValues" dxfId="12" priority="228"/>
  </x:conditionalFormatting>
  <x:conditionalFormatting sqref="H2201:H2201">
    <x:cfRule type="duplicateValues" dxfId="12" priority="227"/>
  </x:conditionalFormatting>
  <x:conditionalFormatting sqref="G2202:G2202">
    <x:cfRule type="duplicateValues" dxfId="12" priority="226"/>
  </x:conditionalFormatting>
  <x:conditionalFormatting sqref="H2202:H2202">
    <x:cfRule type="duplicateValues" dxfId="12" priority="225"/>
  </x:conditionalFormatting>
  <x:conditionalFormatting sqref="G2206:G2206">
    <x:cfRule type="duplicateValues" dxfId="12" priority="224"/>
  </x:conditionalFormatting>
  <x:conditionalFormatting sqref="H2206:H2206">
    <x:cfRule type="duplicateValues" dxfId="12" priority="223"/>
  </x:conditionalFormatting>
  <x:conditionalFormatting sqref="G2207:G2207">
    <x:cfRule type="duplicateValues" dxfId="12" priority="222"/>
  </x:conditionalFormatting>
  <x:conditionalFormatting sqref="H2207:H2207">
    <x:cfRule type="duplicateValues" dxfId="12" priority="221"/>
  </x:conditionalFormatting>
  <x:conditionalFormatting sqref="H2211:H2211">
    <x:cfRule type="duplicateValues" dxfId="12" priority="220"/>
  </x:conditionalFormatting>
  <x:conditionalFormatting sqref="G2213:G2213">
    <x:cfRule type="duplicateValues" dxfId="12" priority="219"/>
  </x:conditionalFormatting>
  <x:conditionalFormatting sqref="H2213:H2213">
    <x:cfRule type="duplicateValues" dxfId="12" priority="218"/>
  </x:conditionalFormatting>
  <x:conditionalFormatting sqref="H2214:H2214">
    <x:cfRule type="duplicateValues" dxfId="12" priority="217"/>
  </x:conditionalFormatting>
  <x:conditionalFormatting sqref="J2221:J2221">
    <x:cfRule type="duplicateValues" dxfId="12" priority="216"/>
  </x:conditionalFormatting>
  <x:conditionalFormatting sqref="J2218:J2218">
    <x:cfRule type="duplicateValues" dxfId="12" priority="214"/>
  </x:conditionalFormatting>
  <x:conditionalFormatting sqref="J2220:J2220">
    <x:cfRule type="duplicateValues" dxfId="12" priority="213"/>
  </x:conditionalFormatting>
  <x:conditionalFormatting sqref="G2215:G2215">
    <x:cfRule type="duplicateValues" dxfId="12" priority="212"/>
  </x:conditionalFormatting>
  <x:conditionalFormatting sqref="H2215:H2215">
    <x:cfRule type="duplicateValues" dxfId="12" priority="211"/>
  </x:conditionalFormatting>
  <x:conditionalFormatting sqref="G2216:G2216">
    <x:cfRule type="duplicateValues" dxfId="12" priority="210"/>
  </x:conditionalFormatting>
  <x:conditionalFormatting sqref="H2216:H2216">
    <x:cfRule type="duplicateValues" dxfId="12" priority="209"/>
  </x:conditionalFormatting>
  <x:conditionalFormatting sqref="G2217:G2217">
    <x:cfRule type="duplicateValues" dxfId="12" priority="208"/>
  </x:conditionalFormatting>
  <x:conditionalFormatting sqref="H2217:H2217">
    <x:cfRule type="duplicateValues" dxfId="12" priority="207"/>
  </x:conditionalFormatting>
  <x:conditionalFormatting sqref="G2219:G2219">
    <x:cfRule type="duplicateValues" dxfId="12" priority="206"/>
  </x:conditionalFormatting>
  <x:conditionalFormatting sqref="H2219:H2219">
    <x:cfRule type="duplicateValues" dxfId="12" priority="205"/>
  </x:conditionalFormatting>
  <x:conditionalFormatting sqref="G2220:G2220">
    <x:cfRule type="duplicateValues" dxfId="12" priority="204"/>
  </x:conditionalFormatting>
  <x:conditionalFormatting sqref="H2220:H2220">
    <x:cfRule type="duplicateValues" dxfId="12" priority="203"/>
  </x:conditionalFormatting>
  <x:conditionalFormatting sqref="I2220:I2220">
    <x:cfRule type="duplicateValues" dxfId="12" priority="202"/>
  </x:conditionalFormatting>
  <x:conditionalFormatting sqref="K2220:K2220">
    <x:cfRule type="duplicateValues" dxfId="12" priority="201"/>
  </x:conditionalFormatting>
  <x:conditionalFormatting sqref="G2221:G2221">
    <x:cfRule type="duplicateValues" dxfId="12" priority="200"/>
  </x:conditionalFormatting>
  <x:conditionalFormatting sqref="H2221:H2221">
    <x:cfRule type="duplicateValues" dxfId="12" priority="199"/>
  </x:conditionalFormatting>
  <x:conditionalFormatting sqref="K2221:K2221">
    <x:cfRule type="duplicateValues" dxfId="12" priority="198"/>
  </x:conditionalFormatting>
  <x:conditionalFormatting sqref="J2222:J2222">
    <x:cfRule type="duplicateValues" dxfId="12" priority="197"/>
  </x:conditionalFormatting>
  <x:conditionalFormatting sqref="G2222:G2222">
    <x:cfRule type="duplicateValues" dxfId="12" priority="196"/>
  </x:conditionalFormatting>
  <x:conditionalFormatting sqref="H2222:H2222">
    <x:cfRule type="duplicateValues" dxfId="12" priority="195"/>
  </x:conditionalFormatting>
  <x:conditionalFormatting sqref="I2222:I2222">
    <x:cfRule type="duplicateValues" dxfId="12" priority="194"/>
  </x:conditionalFormatting>
  <x:conditionalFormatting sqref="K2222:K2222">
    <x:cfRule type="duplicateValues" dxfId="12" priority="193"/>
  </x:conditionalFormatting>
  <x:conditionalFormatting sqref="G2223:G2223">
    <x:cfRule type="duplicateValues" dxfId="12" priority="192"/>
  </x:conditionalFormatting>
  <x:conditionalFormatting sqref="H2223:H2223">
    <x:cfRule type="duplicateValues" dxfId="12" priority="191"/>
  </x:conditionalFormatting>
  <x:conditionalFormatting sqref="G2232:G2232">
    <x:cfRule type="duplicateValues" dxfId="12" priority="190"/>
  </x:conditionalFormatting>
  <x:conditionalFormatting sqref="H2232:H2232">
    <x:cfRule type="duplicateValues" dxfId="12" priority="189"/>
  </x:conditionalFormatting>
  <x:conditionalFormatting sqref="G2234:G2234">
    <x:cfRule type="duplicateValues" dxfId="12" priority="188"/>
  </x:conditionalFormatting>
  <x:conditionalFormatting sqref="H2234:H2234">
    <x:cfRule type="duplicateValues" dxfId="12" priority="187"/>
  </x:conditionalFormatting>
  <x:conditionalFormatting sqref="G2235:G2235">
    <x:cfRule type="duplicateValues" dxfId="12" priority="186"/>
  </x:conditionalFormatting>
  <x:conditionalFormatting sqref="H2235:H2235">
    <x:cfRule type="duplicateValues" dxfId="12" priority="185"/>
  </x:conditionalFormatting>
  <x:conditionalFormatting sqref="G2238:G2238">
    <x:cfRule type="duplicateValues" dxfId="12" priority="184"/>
  </x:conditionalFormatting>
  <x:conditionalFormatting sqref="H2238:H2238">
    <x:cfRule type="duplicateValues" dxfId="12" priority="183"/>
  </x:conditionalFormatting>
  <x:conditionalFormatting sqref="G2239:G2239">
    <x:cfRule type="duplicateValues" dxfId="12" priority="182"/>
  </x:conditionalFormatting>
  <x:conditionalFormatting sqref="H2239:H2239">
    <x:cfRule type="duplicateValues" dxfId="12" priority="181"/>
  </x:conditionalFormatting>
  <x:conditionalFormatting sqref="G2242:G2242">
    <x:cfRule type="duplicateValues" dxfId="12" priority="180"/>
  </x:conditionalFormatting>
  <x:conditionalFormatting sqref="H2242:H2242">
    <x:cfRule type="duplicateValues" dxfId="12" priority="179"/>
  </x:conditionalFormatting>
  <x:conditionalFormatting sqref="G2243:G2243">
    <x:cfRule type="duplicateValues" dxfId="12" priority="178"/>
  </x:conditionalFormatting>
  <x:conditionalFormatting sqref="H2243:H2243">
    <x:cfRule type="duplicateValues" dxfId="12" priority="177"/>
  </x:conditionalFormatting>
  <x:conditionalFormatting sqref="G2244:G2244">
    <x:cfRule type="duplicateValues" dxfId="12" priority="176"/>
  </x:conditionalFormatting>
  <x:conditionalFormatting sqref="H2244:H2244">
    <x:cfRule type="duplicateValues" dxfId="12" priority="175"/>
  </x:conditionalFormatting>
  <x:conditionalFormatting sqref="G2245:G2245">
    <x:cfRule type="duplicateValues" dxfId="12" priority="174"/>
  </x:conditionalFormatting>
  <x:conditionalFormatting sqref="H2245:H2245">
    <x:cfRule type="duplicateValues" dxfId="12" priority="173"/>
  </x:conditionalFormatting>
  <x:conditionalFormatting sqref="G2249:G2249">
    <x:cfRule type="duplicateValues" dxfId="12" priority="172"/>
  </x:conditionalFormatting>
  <x:conditionalFormatting sqref="H2249:H2249">
    <x:cfRule type="duplicateValues" dxfId="12" priority="171"/>
  </x:conditionalFormatting>
  <x:conditionalFormatting sqref="K2249:K2249">
    <x:cfRule type="duplicateValues" dxfId="12" priority="170"/>
  </x:conditionalFormatting>
  <x:conditionalFormatting sqref="G2250:G2250">
    <x:cfRule type="duplicateValues" dxfId="12" priority="169"/>
  </x:conditionalFormatting>
  <x:conditionalFormatting sqref="H2250:H2250">
    <x:cfRule type="duplicateValues" dxfId="12" priority="168"/>
  </x:conditionalFormatting>
  <x:conditionalFormatting sqref="G2251:G2251">
    <x:cfRule type="duplicateValues" dxfId="12" priority="167"/>
  </x:conditionalFormatting>
  <x:conditionalFormatting sqref="H2251:H2251">
    <x:cfRule type="duplicateValues" dxfId="12" priority="166"/>
  </x:conditionalFormatting>
  <x:conditionalFormatting sqref="G2252:G2252">
    <x:cfRule type="duplicateValues" dxfId="12" priority="165"/>
  </x:conditionalFormatting>
  <x:conditionalFormatting sqref="H2252:H2252">
    <x:cfRule type="duplicateValues" dxfId="12" priority="164"/>
  </x:conditionalFormatting>
  <x:conditionalFormatting sqref="G2253:G2253">
    <x:cfRule type="duplicateValues" dxfId="12" priority="163"/>
  </x:conditionalFormatting>
  <x:conditionalFormatting sqref="H2253:H2253">
    <x:cfRule type="duplicateValues" dxfId="12" priority="162"/>
  </x:conditionalFormatting>
  <x:conditionalFormatting sqref="G2254:G2254">
    <x:cfRule type="duplicateValues" dxfId="12" priority="161"/>
  </x:conditionalFormatting>
  <x:conditionalFormatting sqref="H2254:H2254">
    <x:cfRule type="duplicateValues" dxfId="12" priority="160"/>
  </x:conditionalFormatting>
  <x:conditionalFormatting sqref="G2259:G2259">
    <x:cfRule type="duplicateValues" dxfId="12" priority="159"/>
  </x:conditionalFormatting>
  <x:conditionalFormatting sqref="H2259:H2259">
    <x:cfRule type="duplicateValues" dxfId="12" priority="157"/>
  </x:conditionalFormatting>
  <x:conditionalFormatting sqref="G2261:G2261">
    <x:cfRule type="duplicateValues" dxfId="12" priority="154"/>
  </x:conditionalFormatting>
  <x:conditionalFormatting sqref="H2261:H2261">
    <x:cfRule type="duplicateValues" dxfId="12" priority="153"/>
  </x:conditionalFormatting>
  <x:conditionalFormatting sqref="G2263:G2263">
    <x:cfRule type="duplicateValues" dxfId="12" priority="152"/>
  </x:conditionalFormatting>
  <x:conditionalFormatting sqref="H2263:H2263">
    <x:cfRule type="duplicateValues" dxfId="12" priority="151"/>
  </x:conditionalFormatting>
  <x:conditionalFormatting sqref="G2264:G2264">
    <x:cfRule type="duplicateValues" dxfId="12" priority="150"/>
  </x:conditionalFormatting>
  <x:conditionalFormatting sqref="H2264:H2264">
    <x:cfRule type="duplicateValues" dxfId="12" priority="149"/>
  </x:conditionalFormatting>
  <x:conditionalFormatting sqref="G2265:G2265">
    <x:cfRule type="duplicateValues" dxfId="12" priority="148"/>
  </x:conditionalFormatting>
  <x:conditionalFormatting sqref="H2265:H2265">
    <x:cfRule type="duplicateValues" dxfId="12" priority="147"/>
  </x:conditionalFormatting>
  <x:conditionalFormatting sqref="G2266:G2266">
    <x:cfRule type="duplicateValues" dxfId="12" priority="146"/>
  </x:conditionalFormatting>
  <x:conditionalFormatting sqref="H2266:H2266">
    <x:cfRule type="duplicateValues" dxfId="12" priority="145"/>
  </x:conditionalFormatting>
  <x:conditionalFormatting sqref="G2267:G2267">
    <x:cfRule type="duplicateValues" dxfId="12" priority="144"/>
  </x:conditionalFormatting>
  <x:conditionalFormatting sqref="H2267:H2267">
    <x:cfRule type="duplicateValues" dxfId="12" priority="143"/>
  </x:conditionalFormatting>
  <x:conditionalFormatting sqref="J1495:J1854 J1856:J2137 J2139:J2202 J2205:J2217 J2219:J2219 J2223:J1048576 J1111:J1493 J496:J648 J650:J697 J699:J1090 J1092:J1109 J221:J418 J421:J456 J458:J493 J1:J219">
    <x:cfRule type="cellIs" dxfId="13" priority="142" operator="between">
      <x:formula>300</x:formula>
      <x:formula>500</x:formula>
    </x:cfRule>
  </x:conditionalFormatting>
  <x:conditionalFormatting sqref="J1495:J1854 J1856:J2137 J2139:J2202 J2205:J2217 J2219:J2219 J2223:J1048576 J1111:J1493 J496:J648 J650:J697 J699:J1090 J1092:J1109 J221:J418 J421:J456 J458:J493 J1:J219">
    <x:cfRule type="cellIs" dxfId="14" priority="141" operator="greaterThan">
      <x:formula>500</x:formula>
    </x:cfRule>
  </x:conditionalFormatting>
  <x:conditionalFormatting sqref="G2269:G2269">
    <x:cfRule type="duplicateValues" dxfId="12" priority="140"/>
  </x:conditionalFormatting>
  <x:conditionalFormatting sqref="H2269:H2269">
    <x:cfRule type="duplicateValues" dxfId="12" priority="139"/>
  </x:conditionalFormatting>
  <x:conditionalFormatting sqref="G2271:G2271">
    <x:cfRule type="duplicateValues" dxfId="12" priority="138"/>
  </x:conditionalFormatting>
  <x:conditionalFormatting sqref="H2271:H2271">
    <x:cfRule type="duplicateValues" dxfId="12" priority="137"/>
  </x:conditionalFormatting>
  <x:conditionalFormatting sqref="G2272:G2272">
    <x:cfRule type="duplicateValues" dxfId="12" priority="136"/>
  </x:conditionalFormatting>
  <x:conditionalFormatting sqref="H2272:H2272">
    <x:cfRule type="duplicateValues" dxfId="12" priority="135"/>
  </x:conditionalFormatting>
  <x:conditionalFormatting sqref="G2273:G2273">
    <x:cfRule type="duplicateValues" dxfId="12" priority="134"/>
  </x:conditionalFormatting>
  <x:conditionalFormatting sqref="H2273:H2273">
    <x:cfRule type="duplicateValues" dxfId="12" priority="133"/>
  </x:conditionalFormatting>
  <x:conditionalFormatting sqref="G2274:G2274">
    <x:cfRule type="duplicateValues" dxfId="12" priority="132"/>
  </x:conditionalFormatting>
  <x:conditionalFormatting sqref="H2274:H2274">
    <x:cfRule type="duplicateValues" dxfId="12" priority="131"/>
  </x:conditionalFormatting>
  <x:conditionalFormatting sqref="G2275:G2275">
    <x:cfRule type="duplicateValues" dxfId="12" priority="130"/>
  </x:conditionalFormatting>
  <x:conditionalFormatting sqref="H2275:H2275">
    <x:cfRule type="duplicateValues" dxfId="12" priority="129"/>
  </x:conditionalFormatting>
  <x:conditionalFormatting sqref="G2276:G2276">
    <x:cfRule type="duplicateValues" dxfId="12" priority="128"/>
  </x:conditionalFormatting>
  <x:conditionalFormatting sqref="H2276:H2276">
    <x:cfRule type="duplicateValues" dxfId="12" priority="127"/>
  </x:conditionalFormatting>
  <x:conditionalFormatting sqref="G2277:G2277">
    <x:cfRule type="duplicateValues" dxfId="12" priority="126"/>
  </x:conditionalFormatting>
  <x:conditionalFormatting sqref="H2277:H2277">
    <x:cfRule type="duplicateValues" dxfId="12" priority="125"/>
  </x:conditionalFormatting>
  <x:conditionalFormatting sqref="G2287:G2287">
    <x:cfRule type="duplicateValues" dxfId="12" priority="124"/>
  </x:conditionalFormatting>
  <x:conditionalFormatting sqref="H2287:H2287">
    <x:cfRule type="duplicateValues" dxfId="12" priority="123"/>
  </x:conditionalFormatting>
  <x:conditionalFormatting sqref="G2286:G2286">
    <x:cfRule type="duplicateValues" dxfId="12" priority="122"/>
  </x:conditionalFormatting>
  <x:conditionalFormatting sqref="H2286:H2286">
    <x:cfRule type="duplicateValues" dxfId="12" priority="121"/>
  </x:conditionalFormatting>
  <x:conditionalFormatting sqref="G2283:G2283">
    <x:cfRule type="duplicateValues" dxfId="12" priority="120"/>
  </x:conditionalFormatting>
  <x:conditionalFormatting sqref="H2283:H2283">
    <x:cfRule type="duplicateValues" dxfId="12" priority="119"/>
  </x:conditionalFormatting>
  <x:conditionalFormatting sqref="G2280:G2280">
    <x:cfRule type="duplicateValues" dxfId="12" priority="118"/>
  </x:conditionalFormatting>
  <x:conditionalFormatting sqref="H2280:H2280">
    <x:cfRule type="duplicateValues" dxfId="12" priority="117"/>
  </x:conditionalFormatting>
  <x:conditionalFormatting sqref="G2294:G2294">
    <x:cfRule type="duplicateValues" dxfId="12" priority="116"/>
  </x:conditionalFormatting>
  <x:conditionalFormatting sqref="H2294:H2294">
    <x:cfRule type="duplicateValues" dxfId="12" priority="115"/>
  </x:conditionalFormatting>
  <x:conditionalFormatting sqref="G2292:G2292">
    <x:cfRule type="duplicateValues" dxfId="12" priority="114"/>
  </x:conditionalFormatting>
  <x:conditionalFormatting sqref="H2292:H2292">
    <x:cfRule type="duplicateValues" dxfId="12" priority="113"/>
  </x:conditionalFormatting>
  <x:conditionalFormatting sqref="G2291:G2291">
    <x:cfRule type="duplicateValues" dxfId="12" priority="112"/>
  </x:conditionalFormatting>
  <x:conditionalFormatting sqref="H2291:H2291">
    <x:cfRule type="duplicateValues" dxfId="12" priority="111"/>
  </x:conditionalFormatting>
  <x:conditionalFormatting sqref="G2289:G2289">
    <x:cfRule type="duplicateValues" dxfId="12" priority="110"/>
  </x:conditionalFormatting>
  <x:conditionalFormatting sqref="H2289:H2289">
    <x:cfRule type="duplicateValues" dxfId="12" priority="109"/>
  </x:conditionalFormatting>
  <x:conditionalFormatting sqref="G2299:G2299">
    <x:cfRule type="duplicateValues" dxfId="12" priority="108"/>
  </x:conditionalFormatting>
  <x:conditionalFormatting sqref="H2299:H2299">
    <x:cfRule type="duplicateValues" dxfId="12" priority="107"/>
  </x:conditionalFormatting>
  <x:conditionalFormatting sqref="G2300:G2300">
    <x:cfRule type="duplicateValues" dxfId="12" priority="106"/>
  </x:conditionalFormatting>
  <x:conditionalFormatting sqref="H2300:H2300">
    <x:cfRule type="duplicateValues" dxfId="12" priority="105"/>
  </x:conditionalFormatting>
  <x:conditionalFormatting sqref="G2302:G2302">
    <x:cfRule type="duplicateValues" dxfId="12" priority="104"/>
  </x:conditionalFormatting>
  <x:conditionalFormatting sqref="H2302:H2302">
    <x:cfRule type="duplicateValues" dxfId="12" priority="103"/>
  </x:conditionalFormatting>
  <x:conditionalFormatting sqref="G2319:G2319">
    <x:cfRule type="duplicateValues" dxfId="12" priority="102"/>
  </x:conditionalFormatting>
  <x:conditionalFormatting sqref="H2319:H2319">
    <x:cfRule type="duplicateValues" dxfId="12" priority="101"/>
  </x:conditionalFormatting>
  <x:conditionalFormatting sqref="G2315:G2315">
    <x:cfRule type="duplicateValues" dxfId="12" priority="100"/>
  </x:conditionalFormatting>
  <x:conditionalFormatting sqref="H2315:H2315">
    <x:cfRule type="duplicateValues" dxfId="12" priority="99"/>
  </x:conditionalFormatting>
  <x:conditionalFormatting sqref="G2308:G2308">
    <x:cfRule type="duplicateValues" dxfId="12" priority="98"/>
  </x:conditionalFormatting>
  <x:conditionalFormatting sqref="H2308:H2308">
    <x:cfRule type="duplicateValues" dxfId="12" priority="97"/>
  </x:conditionalFormatting>
  <x:conditionalFormatting sqref="G2306:G2306">
    <x:cfRule type="duplicateValues" dxfId="12" priority="96"/>
  </x:conditionalFormatting>
  <x:conditionalFormatting sqref="H2306:H2306">
    <x:cfRule type="duplicateValues" dxfId="12" priority="95"/>
  </x:conditionalFormatting>
  <x:conditionalFormatting sqref="G2303:G2303">
    <x:cfRule type="duplicateValues" dxfId="12" priority="94"/>
  </x:conditionalFormatting>
  <x:conditionalFormatting sqref="H2303:H2303">
    <x:cfRule type="duplicateValues" dxfId="12" priority="93"/>
  </x:conditionalFormatting>
  <x:conditionalFormatting sqref="G2304:G2304">
    <x:cfRule type="duplicateValues" dxfId="12" priority="92"/>
  </x:conditionalFormatting>
  <x:conditionalFormatting sqref="H2304:H2304">
    <x:cfRule type="duplicateValues" dxfId="12" priority="91"/>
  </x:conditionalFormatting>
  <x:conditionalFormatting sqref="G2321:G2321">
    <x:cfRule type="duplicateValues" dxfId="12" priority="90"/>
  </x:conditionalFormatting>
  <x:conditionalFormatting sqref="H2321:H2321">
    <x:cfRule type="duplicateValues" dxfId="12" priority="89"/>
  </x:conditionalFormatting>
  <x:conditionalFormatting sqref="G2325:G2325">
    <x:cfRule type="duplicateValues" dxfId="12" priority="88"/>
  </x:conditionalFormatting>
  <x:conditionalFormatting sqref="H2325:H2325">
    <x:cfRule type="duplicateValues" dxfId="12" priority="87"/>
  </x:conditionalFormatting>
  <x:conditionalFormatting sqref="G2326:G2326">
    <x:cfRule type="duplicateValues" dxfId="12" priority="86"/>
  </x:conditionalFormatting>
  <x:conditionalFormatting sqref="H2326:H2326">
    <x:cfRule type="duplicateValues" dxfId="12" priority="85"/>
  </x:conditionalFormatting>
  <x:conditionalFormatting sqref="G2331:G2331">
    <x:cfRule type="duplicateValues" dxfId="12" priority="84"/>
  </x:conditionalFormatting>
  <x:conditionalFormatting sqref="H2331:H2331">
    <x:cfRule type="duplicateValues" dxfId="12" priority="83"/>
  </x:conditionalFormatting>
  <x:conditionalFormatting sqref="G2334:G2334">
    <x:cfRule type="duplicateValues" dxfId="12" priority="82"/>
  </x:conditionalFormatting>
  <x:conditionalFormatting sqref="H2334:H2334">
    <x:cfRule type="duplicateValues" dxfId="12" priority="81"/>
  </x:conditionalFormatting>
  <x:conditionalFormatting sqref="G2335:G2335">
    <x:cfRule type="duplicateValues" dxfId="12" priority="80"/>
  </x:conditionalFormatting>
  <x:conditionalFormatting sqref="H2335:H2335">
    <x:cfRule type="duplicateValues" dxfId="12" priority="79"/>
  </x:conditionalFormatting>
  <x:conditionalFormatting sqref="G2337:G2337">
    <x:cfRule type="duplicateValues" dxfId="12" priority="78"/>
  </x:conditionalFormatting>
  <x:conditionalFormatting sqref="H2337:H2337">
    <x:cfRule type="duplicateValues" dxfId="12" priority="77"/>
  </x:conditionalFormatting>
  <x:conditionalFormatting sqref="G2342:G2342">
    <x:cfRule type="duplicateValues" dxfId="12" priority="76"/>
  </x:conditionalFormatting>
  <x:conditionalFormatting sqref="H2342:H2342">
    <x:cfRule type="duplicateValues" dxfId="12" priority="75"/>
  </x:conditionalFormatting>
  <x:conditionalFormatting sqref="G2344:G2344">
    <x:cfRule type="duplicateValues" dxfId="12" priority="74"/>
  </x:conditionalFormatting>
  <x:conditionalFormatting sqref="H2344:H2344">
    <x:cfRule type="duplicateValues" dxfId="12" priority="73"/>
  </x:conditionalFormatting>
  <x:conditionalFormatting sqref="G2345:G2345">
    <x:cfRule type="duplicateValues" dxfId="12" priority="72"/>
  </x:conditionalFormatting>
  <x:conditionalFormatting sqref="H2345:H2345">
    <x:cfRule type="duplicateValues" dxfId="12" priority="71"/>
  </x:conditionalFormatting>
  <x:conditionalFormatting sqref="G2346:G2346">
    <x:cfRule type="duplicateValues" dxfId="12" priority="70"/>
  </x:conditionalFormatting>
  <x:conditionalFormatting sqref="H2346:H2346">
    <x:cfRule type="duplicateValues" dxfId="12" priority="69"/>
  </x:conditionalFormatting>
  <x:conditionalFormatting sqref="G2349:G2349">
    <x:cfRule type="duplicateValues" dxfId="12" priority="68"/>
  </x:conditionalFormatting>
  <x:conditionalFormatting sqref="H2349:H2349">
    <x:cfRule type="duplicateValues" dxfId="12" priority="67"/>
  </x:conditionalFormatting>
  <x:conditionalFormatting sqref="G2350:G2350">
    <x:cfRule type="duplicateValues" dxfId="12" priority="66"/>
  </x:conditionalFormatting>
  <x:conditionalFormatting sqref="H2350:H2350">
    <x:cfRule type="duplicateValues" dxfId="12" priority="65"/>
  </x:conditionalFormatting>
  <x:conditionalFormatting sqref="G2351:G2351">
    <x:cfRule type="duplicateValues" dxfId="12" priority="64"/>
  </x:conditionalFormatting>
  <x:conditionalFormatting sqref="H2351:H2351">
    <x:cfRule type="duplicateValues" dxfId="12" priority="63"/>
  </x:conditionalFormatting>
  <x:conditionalFormatting sqref="G2352:G2352">
    <x:cfRule type="duplicateValues" dxfId="12" priority="62"/>
  </x:conditionalFormatting>
  <x:conditionalFormatting sqref="H2352:H2352">
    <x:cfRule type="duplicateValues" dxfId="12" priority="61"/>
  </x:conditionalFormatting>
  <x:conditionalFormatting sqref="G2353:G2353">
    <x:cfRule type="duplicateValues" dxfId="12" priority="60"/>
  </x:conditionalFormatting>
  <x:conditionalFormatting sqref="H2353:H2353">
    <x:cfRule type="duplicateValues" dxfId="12" priority="59"/>
  </x:conditionalFormatting>
  <x:conditionalFormatting sqref="G2354:G2354">
    <x:cfRule type="duplicateValues" dxfId="12" priority="58"/>
  </x:conditionalFormatting>
  <x:conditionalFormatting sqref="H2354:H2354">
    <x:cfRule type="duplicateValues" dxfId="12" priority="57"/>
  </x:conditionalFormatting>
  <x:conditionalFormatting sqref="G2357:G2357">
    <x:cfRule type="duplicateValues" dxfId="12" priority="56"/>
  </x:conditionalFormatting>
  <x:conditionalFormatting sqref="H2357:H2357">
    <x:cfRule type="duplicateValues" dxfId="12" priority="55"/>
  </x:conditionalFormatting>
  <x:conditionalFormatting sqref="G2359:G2359">
    <x:cfRule type="duplicateValues" dxfId="12" priority="54"/>
  </x:conditionalFormatting>
  <x:conditionalFormatting sqref="H2359:H2359">
    <x:cfRule type="duplicateValues" dxfId="12" priority="53"/>
  </x:conditionalFormatting>
  <x:conditionalFormatting sqref="G2360:G2360">
    <x:cfRule type="duplicateValues" dxfId="12" priority="52"/>
  </x:conditionalFormatting>
  <x:conditionalFormatting sqref="H2360:H2360">
    <x:cfRule type="duplicateValues" dxfId="12" priority="51"/>
  </x:conditionalFormatting>
  <x:conditionalFormatting sqref="G2362:G2362">
    <x:cfRule type="duplicateValues" dxfId="12" priority="50"/>
  </x:conditionalFormatting>
  <x:conditionalFormatting sqref="H2362:H2362">
    <x:cfRule type="duplicateValues" dxfId="12" priority="49"/>
  </x:conditionalFormatting>
  <x:conditionalFormatting sqref="G2363:G2363">
    <x:cfRule type="duplicateValues" dxfId="12" priority="48"/>
  </x:conditionalFormatting>
  <x:conditionalFormatting sqref="H2363:H2363">
    <x:cfRule type="duplicateValues" dxfId="12" priority="47"/>
  </x:conditionalFormatting>
  <x:conditionalFormatting sqref="G2364:G2364">
    <x:cfRule type="duplicateValues" dxfId="12" priority="46"/>
  </x:conditionalFormatting>
  <x:conditionalFormatting sqref="H2364:H2364">
    <x:cfRule type="duplicateValues" dxfId="12" priority="45"/>
  </x:conditionalFormatting>
  <x:conditionalFormatting sqref="G2365:G2365">
    <x:cfRule type="duplicateValues" dxfId="12" priority="44"/>
  </x:conditionalFormatting>
  <x:conditionalFormatting sqref="H2365:H2365">
    <x:cfRule type="duplicateValues" dxfId="12" priority="43"/>
  </x:conditionalFormatting>
  <x:conditionalFormatting sqref="G2367:G2367">
    <x:cfRule type="duplicateValues" dxfId="12" priority="42"/>
  </x:conditionalFormatting>
  <x:conditionalFormatting sqref="H2367:H2367">
    <x:cfRule type="duplicateValues" dxfId="12" priority="41"/>
  </x:conditionalFormatting>
  <x:conditionalFormatting sqref="G2368:G2368">
    <x:cfRule type="duplicateValues" dxfId="12" priority="40"/>
  </x:conditionalFormatting>
  <x:conditionalFormatting sqref="H2368:H2368">
    <x:cfRule type="duplicateValues" dxfId="12" priority="39"/>
  </x:conditionalFormatting>
  <x:conditionalFormatting sqref="G2369:G2369">
    <x:cfRule type="duplicateValues" dxfId="12" priority="38"/>
  </x:conditionalFormatting>
  <x:conditionalFormatting sqref="H2369:H2369">
    <x:cfRule type="duplicateValues" dxfId="12" priority="37"/>
  </x:conditionalFormatting>
  <x:conditionalFormatting sqref="G2372:G2372">
    <x:cfRule type="duplicateValues" dxfId="12" priority="36"/>
  </x:conditionalFormatting>
  <x:conditionalFormatting sqref="H2372:H2372">
    <x:cfRule type="duplicateValues" dxfId="12" priority="35"/>
  </x:conditionalFormatting>
  <x:conditionalFormatting sqref="G2373:G2373">
    <x:cfRule type="duplicateValues" dxfId="12" priority="34"/>
  </x:conditionalFormatting>
  <x:conditionalFormatting sqref="H2373:H2373">
    <x:cfRule type="duplicateValues" dxfId="12" priority="33"/>
  </x:conditionalFormatting>
  <x:conditionalFormatting sqref="G2375:G2375">
    <x:cfRule type="duplicateValues" dxfId="12" priority="32"/>
  </x:conditionalFormatting>
  <x:conditionalFormatting sqref="H2375:H2375">
    <x:cfRule type="duplicateValues" dxfId="12" priority="31"/>
  </x:conditionalFormatting>
  <x:conditionalFormatting sqref="G2376:G2376">
    <x:cfRule type="duplicateValues" dxfId="12" priority="30"/>
  </x:conditionalFormatting>
  <x:conditionalFormatting sqref="H2376:H2376">
    <x:cfRule type="duplicateValues" dxfId="12" priority="29"/>
  </x:conditionalFormatting>
  <x:conditionalFormatting sqref="G2378:G2378">
    <x:cfRule type="duplicateValues" dxfId="12" priority="28"/>
  </x:conditionalFormatting>
  <x:conditionalFormatting sqref="H2378:H2378">
    <x:cfRule type="duplicateValues" dxfId="12" priority="27"/>
  </x:conditionalFormatting>
  <x:conditionalFormatting sqref="G2379:G2379">
    <x:cfRule type="duplicateValues" dxfId="12" priority="26"/>
  </x:conditionalFormatting>
  <x:conditionalFormatting sqref="H2379:H2379">
    <x:cfRule type="duplicateValues" dxfId="12" priority="25"/>
  </x:conditionalFormatting>
  <x:conditionalFormatting sqref="H2380:H2380">
    <x:cfRule type="duplicateValues" dxfId="12" priority="24"/>
  </x:conditionalFormatting>
  <x:conditionalFormatting sqref="G2381:G2381">
    <x:cfRule type="duplicateValues" dxfId="12" priority="23"/>
  </x:conditionalFormatting>
  <x:conditionalFormatting sqref="H2381:H2381">
    <x:cfRule type="duplicateValues" dxfId="12" priority="22"/>
  </x:conditionalFormatting>
  <x:conditionalFormatting sqref="G2382:G2382">
    <x:cfRule type="duplicateValues" dxfId="12" priority="21"/>
  </x:conditionalFormatting>
  <x:conditionalFormatting sqref="H2382:H2382">
    <x:cfRule type="duplicateValues" dxfId="12" priority="20"/>
  </x:conditionalFormatting>
  <x:conditionalFormatting sqref="G2385:G2385">
    <x:cfRule type="duplicateValues" dxfId="12" priority="19"/>
  </x:conditionalFormatting>
  <x:conditionalFormatting sqref="H2385:H2385">
    <x:cfRule type="duplicateValues" dxfId="12" priority="18"/>
  </x:conditionalFormatting>
  <x:conditionalFormatting sqref="H2384:H2384">
    <x:cfRule type="duplicateValues" dxfId="12" priority="17"/>
  </x:conditionalFormatting>
  <x:conditionalFormatting sqref="G2386:G2386">
    <x:cfRule type="duplicateValues" dxfId="12" priority="16"/>
  </x:conditionalFormatting>
  <x:conditionalFormatting sqref="H2386:H2386">
    <x:cfRule type="duplicateValues" dxfId="12" priority="15"/>
  </x:conditionalFormatting>
  <x:conditionalFormatting sqref="G2387:G2387">
    <x:cfRule type="duplicateValues" dxfId="12" priority="14"/>
  </x:conditionalFormatting>
  <x:conditionalFormatting sqref="H2387:H2387">
    <x:cfRule type="duplicateValues" dxfId="12" priority="13"/>
  </x:conditionalFormatting>
  <x:conditionalFormatting sqref="G2390:G2390">
    <x:cfRule type="duplicateValues" dxfId="12" priority="12"/>
  </x:conditionalFormatting>
  <x:conditionalFormatting sqref="H2390:H2390">
    <x:cfRule type="duplicateValues" dxfId="12" priority="11"/>
  </x:conditionalFormatting>
  <x:conditionalFormatting sqref="G2392:G2392">
    <x:cfRule type="duplicateValues" dxfId="12" priority="10"/>
  </x:conditionalFormatting>
  <x:conditionalFormatting sqref="H2392:H2392">
    <x:cfRule type="duplicateValues" dxfId="12" priority="9"/>
  </x:conditionalFormatting>
  <x:conditionalFormatting sqref="G2396:G2396">
    <x:cfRule type="duplicateValues" dxfId="12" priority="8"/>
  </x:conditionalFormatting>
  <x:conditionalFormatting sqref="H2396:H2396">
    <x:cfRule type="duplicateValues" dxfId="12" priority="7"/>
  </x:conditionalFormatting>
  <x:conditionalFormatting sqref="G2397:G2397">
    <x:cfRule type="duplicateValues" dxfId="12" priority="6"/>
  </x:conditionalFormatting>
  <x:conditionalFormatting sqref="H2397:H2397">
    <x:cfRule type="duplicateValues" dxfId="12" priority="5"/>
  </x:conditionalFormatting>
  <x:conditionalFormatting sqref="G2398:G2398">
    <x:cfRule type="duplicateValues" dxfId="12" priority="4"/>
  </x:conditionalFormatting>
  <x:conditionalFormatting sqref="H2398:H2398">
    <x:cfRule type="duplicateValues" dxfId="12" priority="3"/>
  </x:conditionalFormatting>
  <x:conditionalFormatting sqref="G2401:G2401">
    <x:cfRule type="duplicateValues" dxfId="12" priority="2"/>
  </x:conditionalFormatting>
  <x:conditionalFormatting sqref="H2401:H2401">
    <x:cfRule type="duplicateValues" dxfId="12" priority="1"/>
  </x:conditionalFormatting>
  <x:dataValidations count="3">
    <x:dataValidation type="list" operator="equal" allowBlank="1" showInputMessage="1" showErrorMessage="1" sqref="I2341:I2341 I2402:I1048576 I2383:I2383 I2355:I2355 I2337:I2338 I2326:I2327 I2269:I2270 I2087:I2087 I2061:I2061 I2006:I2006 I2003:I2004 I1:I1089 I1187:I1189 I1166:I1166 I2071:I2072 I2117:I2117 I2110:I2110 I2089:I2089 I2205:I2205 I2168:I2168 I2213:I2213 I2237:I2237 I2255:I2255 I2215:I2215 I2280:I2281">
      <x:formula1>"Regine, Riza, Tala"</x:formula1>
    </x:dataValidation>
    <x:dataValidation type="list" operator="equal" allowBlank="1" showInputMessage="1" showErrorMessage="1" sqref="I1190:I1310 I1167:I1186 I1090:I1165">
      <x:formula1>"Riza, Regine, Lyn, Tala"</x:formula1>
    </x:dataValidation>
    <x:dataValidation type="list" operator="equal" allowBlank="1" showInputMessage="1" showErrorMessage="1" sqref="I2342:I2354 I2339:I2340 I2328:I2336 I2271:I2279 I2216:I2219 I2214:I2214 I2111:I2116 I2090:I2109 I2062:I2070 I2007:I2060 I2005:I2005 I2073:I2086 I2088:I2088 I1311:I2002 I2118:I2167 I2169:I2202 I2206:I2212 I2221:I2221 I2223:I2236 I2238:I2254 I2256:I2268 I2282:I2325 I2356:I2382 I2384:I2401">
      <x:formula1>"Brenda, Lyn, Rose, Tala"</x:formula1>
    </x:dataValidation>
  </x:dataValidations>
  <x:hyperlinks>
    <x:hyperlink ref="L327:L327" r:id="rId1"/>
    <x:hyperlink ref="L290:L290" r:id="rId2"/>
    <x:hyperlink ref="L293:L293" r:id="rId3"/>
    <x:hyperlink ref="L280:L280" r:id="rId4"/>
    <x:hyperlink ref="L281:L281" r:id="rId4"/>
    <x:hyperlink ref="L352:L352" r:id="rId5"/>
    <x:hyperlink ref="L365:L365" r:id="rId6"/>
    <x:hyperlink ref="L393:L393" r:id="rId7"/>
    <x:hyperlink ref="L394:L394" r:id="rId8"/>
    <x:hyperlink ref="L428:L428" r:id="rId9"/>
    <x:hyperlink ref="L437:L437" r:id="rId10"/>
    <x:hyperlink ref="L465:L465" r:id="rId11"/>
    <x:hyperlink ref="L484:L484" r:id="rId12"/>
    <x:hyperlink ref="L535:L535" r:id="rId8"/>
    <x:hyperlink ref="L542:L542" r:id="rId13"/>
    <x:hyperlink ref="L547:L547" r:id="rId14"/>
    <x:hyperlink ref="L577:L577" r:id="rId15"/>
    <x:hyperlink ref="L648:L648" r:id="rId16"/>
    <x:hyperlink ref="L760:L760" r:id="rId17"/>
    <x:hyperlink ref="L758:L758" r:id="rId18"/>
    <x:hyperlink ref="L764:L764" r:id="rId19"/>
    <x:hyperlink ref="L765:L765" r:id="rId20"/>
    <x:hyperlink ref="L770:L770" r:id="rId15"/>
    <x:hyperlink ref="L854:L854" r:id="rId21"/>
    <x:hyperlink ref="L862:L862" r:id="rId22"/>
    <x:hyperlink ref="L895:L895" r:id="rId22"/>
    <x:hyperlink ref="L919:L919" r:id="rId23"/>
    <x:hyperlink ref="L935:L935" r:id="rId24"/>
    <x:hyperlink ref="L994:L994" r:id="rId25"/>
    <x:hyperlink ref="L1004:L1004" r:id="rId26"/>
    <x:hyperlink ref="L1014:L1014" r:id="rId27"/>
    <x:hyperlink ref="L1045:L1045" r:id="rId28"/>
    <x:hyperlink ref="L1068:L1068" r:id="rId29"/>
    <x:hyperlink ref="L1114:L1114" r:id="rId30"/>
    <x:hyperlink ref="L1127:L1127" r:id="rId31"/>
    <x:hyperlink ref="L1128:L1128" r:id="rId31"/>
    <x:hyperlink ref="L1135:L1135" r:id="rId32"/>
    <x:hyperlink ref="L1143:L1143" r:id="rId33"/>
    <x:hyperlink ref="L1191:L1191" r:id="rId34"/>
    <x:hyperlink ref="L1416:L1416" r:id="rId35"/>
    <x:hyperlink ref="L1445:L1445" r:id="rId36"/>
    <x:hyperlink ref="L1446:L1446" r:id="rId37"/>
    <x:hyperlink ref="L1464:L1464" r:id="rId38"/>
    <x:hyperlink ref="L1469:L1469" r:id="rId39"/>
    <x:hyperlink ref="L1501:L1501" r:id="rId40"/>
    <x:hyperlink ref="L1506:L1506" r:id="rId41"/>
    <x:hyperlink ref="L1653:L1653" r:id="rId42"/>
    <x:hyperlink ref="L1780:L1780" r:id="rId43"/>
    <x:hyperlink ref="L1861:L1861" r:id="rId44"/>
    <x:hyperlink ref="L2072:L2072" r:id="rId45"/>
    <x:hyperlink ref="L2205:L2205" r:id="rId46"/>
  </x:hyperlink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4"/>
  <x:dimension ref="A1:I155"/>
  <x:sheetViews>
    <x:sheetView topLeftCell="A133" zoomScaleNormal="100" zoomScaleSheetLayoutView="75" workbookViewId="0">
      <x:selection activeCell="D159" activeCellId="0" sqref="D159:D159"/>
    </x:sheetView>
  </x:sheetViews>
  <x:sheetFormatPr defaultColWidth="9.00390625" defaultRowHeight="16.399999999999999"/>
  <x:cols>
    <x:col min="1" max="1" width="9.00390625" style="229" bestFit="1" customWidth="1"/>
    <x:col min="2" max="2" width="9.00390625" style="229" customWidth="1"/>
    <x:col min="3" max="3" width="9.00390625" style="1150"/>
    <x:col min="4" max="4" width="10.125" style="396" bestFit="1" customWidth="1"/>
    <x:col min="5" max="5" width="8.27734375" style="229" customWidth="1"/>
    <x:col min="6" max="6" width="5.77734375" style="229" customWidth="1"/>
    <x:col min="7" max="7" width="9.00390625" style="229"/>
    <x:col min="8" max="8" width="5.77734375" style="229" customWidth="1"/>
    <x:col min="9" max="9" width="9.00390625" style="229" bestFit="1" customWidth="1"/>
    <x:col min="10" max="16384" width="9.00390625" style="229"/>
  </x:cols>
  <x:sheetData>
    <x:row r="1" spans="1:8">
      <x:c r="A1" s="229" t="s">
        <x:v>7783</x:v>
      </x:c>
      <x:c r="B1" s="229" t="s">
        <x:v>7771</x:v>
      </x:c>
      <x:c r="C1" s="1150" t="s">
        <x:v>7702</x:v>
      </x:c>
      <x:c r="D1" s="396" t="s">
        <x:v>7705</x:v>
      </x:c>
      <x:c r="E1" s="229" t="s">
        <x:v>7415</x:v>
      </x:c>
      <x:c r="F1" s="229" t="s">
        <x:v>7009</x:v>
      </x:c>
      <x:c r="G1" s="229" t="s">
        <x:v>7777</x:v>
      </x:c>
      <x:c r="H1" s="229" t="s">
        <x:v>2671</x:v>
      </x:c>
    </x:row>
    <x:row r="2" spans="1:9">
      <x:c r="A2" s="397">
        <x:v>45919</x:v>
      </x:c>
      <x:c r="B2" s="397"/>
      <x:c r="C2" s="1150" t="s">
        <x:v>7225</x:v>
      </x:c>
      <x:c r="D2" s="396" t="s">
        <x:v>9127</x:v>
      </x:c>
      <x:c r="E2" s="229">
        <x:v>1755</x:v>
      </x:c>
      <x:c r="G2" s="229" t="s">
        <x:v>4825</x:v>
      </x:c>
      <x:c r="H2" s="229" t="s">
        <x:v>434</x:v>
      </x:c>
      <x:c r="I2" s="229">
        <x:v>2095</x:v>
      </x:c>
    </x:row>
    <x:row r="3" spans="1:9">
      <x:c r="A3" s="397">
        <x:v>45919</x:v>
      </x:c>
      <x:c r="B3" s="397"/>
      <x:c r="C3" s="1150" t="s">
        <x:v>7432</x:v>
      </x:c>
      <x:c r="D3" s="396" t="s">
        <x:v>9163</x:v>
      </x:c>
      <x:c r="E3" s="229">
        <x:v>650</x:v>
      </x:c>
      <x:c r="G3" s="229" t="s">
        <x:v>368</x:v>
      </x:c>
      <x:c r="H3" s="229" t="s">
        <x:v>434</x:v>
      </x:c>
      <x:c r="I3" s="229">
        <x:v>1000</x:v>
      </x:c>
    </x:row>
    <x:row r="4" spans="1:9" s="229" customFormat="1">
      <x:c r="A4" s="397">
        <x:v>45931</x:v>
      </x:c>
      <x:c r="B4" s="397"/>
      <x:c r="C4" s="1150" t="s">
        <x:v>2917</x:v>
      </x:c>
      <x:c r="D4" s="396" t="s">
        <x:v>5829</x:v>
      </x:c>
      <x:c r="E4" s="229">
        <x:v>567</x:v>
      </x:c>
      <x:c r="G4" s="229" t="s">
        <x:v>433</x:v>
      </x:c>
      <x:c r="H4" s="229" t="s">
        <x:v>434</x:v>
      </x:c>
      <x:c r="I4" s="229">
        <x:v>1062</x:v>
      </x:c>
    </x:row>
    <x:row r="5" spans="1:8" s="229" customFormat="1">
      <x:c r="A5" s="397">
        <x:v>45933</x:v>
      </x:c>
      <x:c r="B5" s="397"/>
      <x:c r="C5" s="1150" t="s">
        <x:v>8617</x:v>
      </x:c>
      <x:c r="D5" s="396" t="s">
        <x:v>491</x:v>
      </x:c>
      <x:c r="E5" s="229">
        <x:v>558</x:v>
      </x:c>
      <x:c r="G5" s="229" t="s">
        <x:v>2935</x:v>
      </x:c>
      <x:c r="H5" s="229" t="s">
        <x:v>7758</x:v>
      </x:c>
    </x:row>
    <x:row r="6" spans="1:8" s="229" customFormat="1">
      <x:c r="A6" s="397">
        <x:v>45933</x:v>
      </x:c>
      <x:c r="B6" s="397"/>
      <x:c r="C6" s="1150" t="s">
        <x:v>7317</x:v>
      </x:c>
      <x:c r="D6" s="396" t="s">
        <x:v>2060</x:v>
      </x:c>
      <x:c r="E6" s="229">
        <x:v>468</x:v>
      </x:c>
      <x:c r="G6" s="229" t="s">
        <x:v>433</x:v>
      </x:c>
      <x:c r="H6" s="229" t="s">
        <x:v>7758</x:v>
      </x:c>
    </x:row>
    <x:row r="7" spans="1:8" s="229" customFormat="1">
      <x:c r="A7" s="397">
        <x:v>45933</x:v>
      </x:c>
      <x:c r="B7" s="397"/>
      <x:c r="C7" s="1150" t="s">
        <x:v>2974</x:v>
      </x:c>
      <x:c r="D7" s="396" t="s">
        <x:v>4448</x:v>
      </x:c>
      <x:c r="E7" s="229">
        <x:v>396</x:v>
      </x:c>
      <x:c r="G7" s="229" t="s">
        <x:v>2935</x:v>
      </x:c>
      <x:c r="H7" s="229" t="s">
        <x:v>7758</x:v>
      </x:c>
    </x:row>
    <x:row r="8" spans="1:8" s="229" customFormat="1">
      <x:c r="A8" s="397">
        <x:v>45933</x:v>
      </x:c>
      <x:c r="B8" s="397"/>
      <x:c r="C8" s="1150" t="s">
        <x:v>5018</x:v>
      </x:c>
      <x:c r="D8" s="396" t="s">
        <x:v>8432</x:v>
      </x:c>
      <x:c r="E8" s="229">
        <x:v>603</x:v>
      </x:c>
      <x:c r="G8" s="229" t="s">
        <x:v>2935</x:v>
      </x:c>
      <x:c r="H8" s="229" t="s">
        <x:v>7758</x:v>
      </x:c>
    </x:row>
    <x:row r="9" spans="1:8">
      <x:c r="A9" s="397">
        <x:v>45934</x:v>
      </x:c>
      <x:c r="B9" s="397"/>
      <x:c r="C9" s="1150" t="s">
        <x:v>3169</x:v>
      </x:c>
      <x:c r="D9" s="396" t="s">
        <x:v>4363</x:v>
      </x:c>
      <x:c r="E9" s="229">
        <x:v>430</x:v>
      </x:c>
      <x:c r="G9" s="229" t="s">
        <x:v>631</x:v>
      </x:c>
      <x:c r="H9" s="229" t="s">
        <x:v>7758</x:v>
      </x:c>
    </x:row>
    <x:row r="10" spans="1:8" s="229" customFormat="1" ht="16.75">
      <x:c r="A10" s="397">
        <x:v>45936</x:v>
      </x:c>
      <x:c r="B10" s="397"/>
      <x:c r="C10" s="859" t="s">
        <x:v>7158</x:v>
      </x:c>
      <x:c r="D10" s="851" t="s">
        <x:v>8566</x:v>
      </x:c>
      <x:c r="E10" s="229">
        <x:v>460</x:v>
      </x:c>
      <x:c r="G10" s="229" t="s">
        <x:v>5033</x:v>
      </x:c>
      <x:c r="H10" s="229" t="s">
        <x:v>7758</x:v>
      </x:c>
    </x:row>
    <x:row r="11" spans="1:9">
      <x:c r="A11" s="397">
        <x:v>45937</x:v>
      </x:c>
      <x:c r="B11" s="397"/>
      <x:c r="C11" s="1150" t="s">
        <x:v>7086</x:v>
      </x:c>
      <x:c r="D11" s="396" t="s">
        <x:v>2011</x:v>
      </x:c>
      <x:c r="E11" s="229">
        <x:v>540</x:v>
      </x:c>
      <x:c r="G11" s="229" t="s">
        <x:v>5033</x:v>
      </x:c>
      <x:c r="H11" s="229" t="s">
        <x:v>434</x:v>
      </x:c>
      <x:c r="I11" s="229">
        <x:v>1597.5</x:v>
      </x:c>
    </x:row>
    <x:row r="12" spans="1:8" s="229" customFormat="1">
      <x:c r="A12" s="397">
        <x:v>45940</x:v>
      </x:c>
      <x:c r="B12" s="397"/>
      <x:c r="C12" s="1150" t="s">
        <x:v>4965</x:v>
      </x:c>
      <x:c r="D12" s="396" t="s">
        <x:v>9156</x:v>
      </x:c>
      <x:c r="E12" s="229">
        <x:v>477</x:v>
      </x:c>
      <x:c r="G12" s="229" t="s">
        <x:v>433</x:v>
      </x:c>
      <x:c r="H12" s="229" t="s">
        <x:v>7758</x:v>
      </x:c>
    </x:row>
    <x:row r="13" spans="1:8" s="229" customFormat="1">
      <x:c r="A13" s="397">
        <x:v>45940</x:v>
      </x:c>
      <x:c r="B13" s="397"/>
      <x:c r="C13" s="1150" t="s">
        <x:v>3156</x:v>
      </x:c>
      <x:c r="D13" s="396" t="s">
        <x:v>8203</x:v>
      </x:c>
      <x:c r="E13" s="229">
        <x:v>550</x:v>
      </x:c>
      <x:c r="G13" s="229" t="s">
        <x:v>2935</x:v>
      </x:c>
      <x:c r="H13" s="229" t="s">
        <x:v>7758</x:v>
      </x:c>
    </x:row>
    <x:row r="14" spans="1:8" s="229" customFormat="1">
      <x:c r="A14" s="397">
        <x:v>45940</x:v>
      </x:c>
      <x:c r="B14" s="397"/>
      <x:c r="C14" s="1150" t="s">
        <x:v>3085</x:v>
      </x:c>
      <x:c r="D14" s="396" t="s">
        <x:v>8896</x:v>
      </x:c>
      <x:c r="E14" s="229">
        <x:v>500</x:v>
      </x:c>
      <x:c r="G14" s="229" t="s">
        <x:v>433</x:v>
      </x:c>
      <x:c r="H14" s="229" t="s">
        <x:v>7758</x:v>
      </x:c>
    </x:row>
    <x:row r="15" spans="1:8" s="229" customFormat="1">
      <x:c r="A15" s="397">
        <x:v>45941</x:v>
      </x:c>
      <x:c r="B15" s="397"/>
      <x:c r="C15" s="187" t="s">
        <x:v>5181</x:v>
      </x:c>
      <x:c r="D15" s="396" t="s">
        <x:v>9099</x:v>
      </x:c>
      <x:c r="E15" s="229">
        <x:v>680</x:v>
      </x:c>
      <x:c r="H15" s="229" t="s">
        <x:v>7758</x:v>
      </x:c>
    </x:row>
    <x:row r="16" spans="1:9" s="229" customFormat="1">
      <x:c r="A16" s="397">
        <x:v>45941</x:v>
      </x:c>
      <x:c r="B16" s="397"/>
      <x:c r="C16" s="187" t="s">
        <x:v>2604</x:v>
      </x:c>
      <x:c r="D16" s="396" t="s">
        <x:v>4342</x:v>
      </x:c>
      <x:c r="E16" s="229">
        <x:v>567</x:v>
      </x:c>
      <x:c r="H16" s="229" t="s">
        <x:v>434</x:v>
      </x:c>
      <x:c r="I16" s="229">
        <x:v>727</x:v>
      </x:c>
    </x:row>
    <x:row r="17" spans="1:8" s="229" customFormat="1">
      <x:c r="A17" s="397">
        <x:v>45942</x:v>
      </x:c>
      <x:c r="B17" s="397"/>
      <x:c r="C17" s="187" t="s">
        <x:v>3084</x:v>
      </x:c>
      <x:c r="D17" s="396" t="s">
        <x:v>5665</x:v>
      </x:c>
      <x:c r="E17" s="229">
        <x:v>600</x:v>
      </x:c>
      <x:c r="H17" s="229" t="s">
        <x:v>7758</x:v>
      </x:c>
    </x:row>
    <x:row r="18" spans="1:9">
      <x:c r="A18" s="397">
        <x:v>45943</x:v>
      </x:c>
      <x:c r="B18" s="397"/>
      <x:c r="C18" s="1150" t="s">
        <x:v>4995</x:v>
      </x:c>
      <x:c r="D18" s="396" t="s">
        <x:v>8143</x:v>
      </x:c>
      <x:c r="E18" s="229">
        <x:v>370</x:v>
      </x:c>
      <x:c r="G18" s="229" t="s">
        <x:v>2799</x:v>
      </x:c>
      <x:c r="H18" s="229" t="s">
        <x:v>434</x:v>
      </x:c>
      <x:c r="I18" s="229">
        <x:v>555</x:v>
      </x:c>
    </x:row>
    <x:row r="19" spans="1:8" s="229" customFormat="1">
      <x:c r="A19" s="397">
        <x:v>45945</x:v>
      </x:c>
      <x:c r="B19" s="397"/>
      <x:c r="C19" s="187" t="s">
        <x:v>7479</x:v>
      </x:c>
      <x:c r="D19" s="396" t="s">
        <x:v>1996</x:v>
      </x:c>
      <x:c r="E19" s="229">
        <x:v>1000</x:v>
      </x:c>
      <x:c r="H19" s="229" t="s">
        <x:v>7758</x:v>
      </x:c>
    </x:row>
    <x:row r="20" spans="1:8" s="229" customFormat="1" ht="16.75">
      <x:c r="A20" s="397">
        <x:v>45947</x:v>
      </x:c>
      <x:c r="B20" s="397"/>
      <x:c r="C20" s="799" t="s">
        <x:v>2917</x:v>
      </x:c>
      <x:c r="D20" s="875" t="s">
        <x:v>8147</x:v>
      </x:c>
      <x:c r="E20" s="229">
        <x:v>585</x:v>
      </x:c>
      <x:c r="H20" s="229" t="s">
        <x:v>7758</x:v>
      </x:c>
    </x:row>
    <x:row r="21" spans="1:8" s="229" customFormat="1" ht="16.75">
      <x:c r="A21" s="397">
        <x:v>45948</x:v>
      </x:c>
      <x:c r="B21" s="397"/>
      <x:c r="C21" s="859" t="s">
        <x:v>7428</x:v>
      </x:c>
      <x:c r="D21" s="851" t="s">
        <x:v>5962</x:v>
      </x:c>
      <x:c r="E21" s="229">
        <x:v>500</x:v>
      </x:c>
      <x:c r="H21" s="229" t="s">
        <x:v>7758</x:v>
      </x:c>
    </x:row>
    <x:row r="22" spans="1:8" s="229" customFormat="1">
      <x:c r="A22" s="397">
        <x:v>45948</x:v>
      </x:c>
      <x:c r="B22" s="397"/>
      <x:c r="C22" s="187" t="s">
        <x:v>2739</x:v>
      </x:c>
      <x:c r="D22" s="396" t="s">
        <x:v>4281</x:v>
      </x:c>
      <x:c r="E22" s="229">
        <x:v>530</x:v>
      </x:c>
      <x:c r="H22" s="229" t="s">
        <x:v>7758</x:v>
      </x:c>
    </x:row>
    <x:row r="23" spans="1:5" s="229" customFormat="1" ht="16.75">
      <x:c r="A23" s="397">
        <x:v>45948</x:v>
      </x:c>
      <x:c r="B23" s="397"/>
      <x:c r="C23" s="799" t="s">
        <x:v>2862</x:v>
      </x:c>
      <x:c r="D23" s="875" t="s">
        <x:v>8652</x:v>
      </x:c>
      <x:c r="E23" s="229">
        <x:v>486</x:v>
      </x:c>
    </x:row>
    <x:row r="24" spans="1:8" s="229" customFormat="1">
      <x:c r="A24" s="397">
        <x:v>45949</x:v>
      </x:c>
      <x:c r="B24" s="397"/>
      <x:c r="C24" s="187" t="s">
        <x:v>7110</x:v>
      </x:c>
      <x:c r="D24" s="396" t="s">
        <x:v>5777</x:v>
      </x:c>
      <x:c r="E24" s="229">
        <x:v>558</x:v>
      </x:c>
      <x:c r="H24" s="229" t="s">
        <x:v>7758</x:v>
      </x:c>
    </x:row>
    <x:row r="25" spans="1:9" s="229" customFormat="1">
      <x:c r="A25" s="397">
        <x:v>45949</x:v>
      </x:c>
      <x:c r="B25" s="397"/>
      <x:c r="C25" s="187" t="s">
        <x:v>7315</x:v>
      </x:c>
      <x:c r="D25" s="396" t="s">
        <x:v>2010</x:v>
      </x:c>
      <x:c r="E25" s="229">
        <x:v>510</x:v>
      </x:c>
      <x:c r="G25" s="229" t="s">
        <x:v>2801</x:v>
      </x:c>
      <x:c r="H25" s="229" t="s">
        <x:v>434</x:v>
      </x:c>
      <x:c r="I25" s="229">
        <x:v>2411</x:v>
      </x:c>
    </x:row>
    <x:row r="26" spans="1:9">
      <x:c r="A26" s="397">
        <x:v>45952</x:v>
      </x:c>
      <x:c r="B26" s="397"/>
      <x:c r="C26" s="1150" t="s">
        <x:v>7263</x:v>
      </x:c>
      <x:c r="D26" s="396" t="s">
        <x:v>8319</x:v>
      </x:c>
      <x:c r="E26" s="229">
        <x:v>1800</x:v>
      </x:c>
      <x:c r="G26" s="229" t="s">
        <x:v>4888</x:v>
      </x:c>
      <x:c r="H26" s="229" t="s">
        <x:v>434</x:v>
      </x:c>
      <x:c r="I26" s="229">
        <x:v>2250</x:v>
      </x:c>
    </x:row>
    <x:row r="27" spans="1:8">
      <x:c r="A27" s="397">
        <x:v>45954</x:v>
      </x:c>
      <x:c r="B27" s="397"/>
      <x:c r="C27" s="887" t="s">
        <x:v>7031</x:v>
      </x:c>
      <x:c r="D27" s="898" t="s">
        <x:v>5818</x:v>
      </x:c>
      <x:c r="E27" s="229">
        <x:v>590</x:v>
      </x:c>
      <x:c r="G27" s="229" t="s">
        <x:v>561</x:v>
      </x:c>
      <x:c r="H27" s="229" t="s">
        <x:v>7758</x:v>
      </x:c>
    </x:row>
    <x:row r="28" spans="1:8">
      <x:c r="A28" s="397">
        <x:v>45956</x:v>
      </x:c>
      <x:c r="B28" s="397"/>
      <x:c r="C28" s="924" t="s">
        <x:v>7079</x:v>
      </x:c>
      <x:c r="D28" s="1346" t="s">
        <x:v>8788</x:v>
      </x:c>
      <x:c r="E28" s="229">
        <x:v>610</x:v>
      </x:c>
      <x:c r="G28" s="229" t="s">
        <x:v>6350</x:v>
      </x:c>
      <x:c r="H28" s="229" t="s">
        <x:v>7758</x:v>
      </x:c>
    </x:row>
    <x:row r="29" spans="1:8">
      <x:c r="A29" s="397">
        <x:v>45958</x:v>
      </x:c>
      <x:c r="B29" s="397"/>
      <x:c r="C29" s="757" t="s">
        <x:v>7082</x:v>
      </x:c>
      <x:c r="D29" s="1347" t="s">
        <x:v>646</x:v>
      </x:c>
      <x:c r="E29" s="229">
        <x:v>1071</x:v>
      </x:c>
      <x:c r="G29" s="229" t="s">
        <x:v>5806</x:v>
      </x:c>
      <x:c r="H29" s="229" t="s">
        <x:v>7758</x:v>
      </x:c>
    </x:row>
    <x:row r="30" spans="1:8">
      <x:c r="A30" s="397">
        <x:v>45960</x:v>
      </x:c>
      <x:c r="B30" s="397"/>
      <x:c r="C30" s="187" t="s">
        <x:v>4965</x:v>
      </x:c>
      <x:c r="D30" s="396" t="s">
        <x:v>5683</x:v>
      </x:c>
      <x:c r="E30" s="229">
        <x:v>504</x:v>
      </x:c>
      <x:c r="G30" s="229" t="s">
        <x:v>7729</x:v>
      </x:c>
      <x:c r="H30" s="229" t="s">
        <x:v>7758</x:v>
      </x:c>
    </x:row>
    <x:row r="31" spans="1:9">
      <x:c r="A31" s="397">
        <x:v>45960</x:v>
      </x:c>
      <x:c r="B31" s="397"/>
      <x:c r="C31" s="187" t="s">
        <x:v>2759</x:v>
      </x:c>
      <x:c r="D31" s="396" t="s">
        <x:v>8879</x:v>
      </x:c>
      <x:c r="E31" s="229">
        <x:v>450</x:v>
      </x:c>
      <x:c r="G31" s="229" t="s">
        <x:v>9090</x:v>
      </x:c>
      <x:c r="H31" s="229" t="s">
        <x:v>434</x:v>
      </x:c>
      <x:c r="I31" s="229">
        <x:f>1004+260</x:f>
        <x:v>1264</x:v>
      </x:c>
    </x:row>
    <x:row r="32" spans="1:8">
      <x:c r="A32" s="397">
        <x:v>45961</x:v>
      </x:c>
      <x:c r="B32" s="229" t="s">
        <x:v>2976</x:v>
      </x:c>
      <x:c r="C32" s="187" t="s">
        <x:v>7086</x:v>
      </x:c>
      <x:c r="D32" s="396" t="s">
        <x:v>8400</x:v>
      </x:c>
      <x:c r="E32" s="229">
        <x:v>560</x:v>
      </x:c>
      <x:c r="F32" s="229" t="s">
        <x:v>7724</x:v>
      </x:c>
      <x:c r="H32" s="229" t="s">
        <x:v>7758</x:v>
      </x:c>
    </x:row>
    <x:row r="33" spans="1:8">
      <x:c r="A33" s="397">
        <x:v>45961</x:v>
      </x:c>
      <x:c r="B33" s="229" t="s">
        <x:v>5014</x:v>
      </x:c>
      <x:c r="C33" s="1150" t="s">
        <x:v>3137</x:v>
      </x:c>
      <x:c r="D33" s="396" t="s">
        <x:v>2169</x:v>
      </x:c>
      <x:c r="E33" s="229">
        <x:v>585</x:v>
      </x:c>
      <x:c r="F33" s="229" t="s">
        <x:v>434</x:v>
      </x:c>
      <x:c r="H33" s="229" t="s">
        <x:v>7766</x:v>
      </x:c>
    </x:row>
    <x:row r="34" spans="1:8">
      <x:c r="A34" s="1151">
        <x:v>45965</x:v>
      </x:c>
      <x:c r="B34" s="1152" t="s">
        <x:v>2976</x:v>
      </x:c>
      <x:c r="C34" s="1153" t="s">
        <x:v>2659</x:v>
      </x:c>
      <x:c r="D34" s="1154" t="s">
        <x:v>8402</x:v>
      </x:c>
      <x:c r="E34" s="1152">
        <x:v>1368</x:v>
      </x:c>
      <x:c r="F34" s="1152" t="s">
        <x:v>434</x:v>
      </x:c>
      <x:c r="G34" s="1152" t="s">
        <x:v>9090</x:v>
      </x:c>
      <x:c r="H34" s="1152" t="s">
        <x:v>7758</x:v>
      </x:c>
    </x:row>
    <x:row r="35" spans="1:8">
      <x:c r="A35" s="1151">
        <x:v>45965</x:v>
      </x:c>
      <x:c r="B35" s="1152" t="s">
        <x:v>5014</x:v>
      </x:c>
      <x:c r="C35" s="1153" t="s">
        <x:v>2919</x:v>
      </x:c>
      <x:c r="D35" s="1154" t="s">
        <x:v>8480</x:v>
      </x:c>
      <x:c r="E35" s="1152">
        <x:v>430</x:v>
      </x:c>
      <x:c r="F35" s="1152" t="s">
        <x:v>7724</x:v>
      </x:c>
      <x:c r="G35" s="1152" t="s">
        <x:v>9090</x:v>
      </x:c>
      <x:c r="H35" s="1152" t="s">
        <x:v>7758</x:v>
      </x:c>
    </x:row>
    <x:row r="36" spans="1:8">
      <x:c r="A36" s="1151">
        <x:v>45966</x:v>
      </x:c>
      <x:c r="B36" s="1152" t="s">
        <x:v>5008</x:v>
      </x:c>
      <x:c r="C36" s="1153" t="s">
        <x:v>7277</x:v>
      </x:c>
      <x:c r="D36" s="1154" t="s">
        <x:v>8731</x:v>
      </x:c>
      <x:c r="E36" s="1152">
        <x:v>630</x:v>
      </x:c>
      <x:c r="F36" s="1152" t="s">
        <x:v>7724</x:v>
      </x:c>
      <x:c r="G36" s="1152" t="s">
        <x:v>8803</x:v>
      </x:c>
      <x:c r="H36" s="1152" t="s">
        <x:v>7758</x:v>
      </x:c>
    </x:row>
    <x:row r="37" spans="1:8">
      <x:c r="A37" s="1151">
        <x:v>45966</x:v>
      </x:c>
      <x:c r="B37" s="1152" t="s">
        <x:v>5008</x:v>
      </x:c>
      <x:c r="C37" s="1153" t="s">
        <x:v>8034</x:v>
      </x:c>
      <x:c r="D37" s="1154" t="s">
        <x:v>6036</x:v>
      </x:c>
      <x:c r="E37" s="1152">
        <x:v>576</x:v>
      </x:c>
      <x:c r="F37" s="1152" t="s">
        <x:v>434</x:v>
      </x:c>
      <x:c r="G37" s="1152" t="s">
        <x:v>9090</x:v>
      </x:c>
      <x:c r="H37" s="1152" t="s">
        <x:v>7758</x:v>
      </x:c>
    </x:row>
    <x:row r="38" spans="1:8">
      <x:c r="A38" s="1151">
        <x:v>45967</x:v>
      </x:c>
      <x:c r="B38" s="1152" t="s">
        <x:v>5008</x:v>
      </x:c>
      <x:c r="C38" s="1153" t="s">
        <x:v>7038</x:v>
      </x:c>
      <x:c r="D38" s="1154" t="s">
        <x:v>9126</x:v>
      </x:c>
      <x:c r="E38" s="1152">
        <x:v>891</x:v>
      </x:c>
      <x:c r="F38" s="1152" t="s">
        <x:v>434</x:v>
      </x:c>
      <x:c r="G38" s="1152" t="s">
        <x:v>7729</x:v>
      </x:c>
      <x:c r="H38" s="1152" t="s">
        <x:v>7758</x:v>
      </x:c>
    </x:row>
    <x:row r="39" spans="1:8">
      <x:c r="A39" s="1151">
        <x:v>45968</x:v>
      </x:c>
      <x:c r="B39" s="1152" t="s">
        <x:v>5008</x:v>
      </x:c>
      <x:c r="C39" s="1153" t="s">
        <x:v>683</x:v>
      </x:c>
      <x:c r="D39" s="1154" t="s">
        <x:v>8242</x:v>
      </x:c>
      <x:c r="E39" s="1152">
        <x:v>790</x:v>
      </x:c>
      <x:c r="F39" s="1152" t="s">
        <x:v>7724</x:v>
      </x:c>
      <x:c r="G39" s="1152" t="s">
        <x:v>7751</x:v>
      </x:c>
      <x:c r="H39" s="1152" t="s">
        <x:v>434</x:v>
      </x:c>
    </x:row>
    <x:row r="40" spans="1:8">
      <x:c r="A40" s="1151">
        <x:v>45968</x:v>
      </x:c>
      <x:c r="B40" s="1152" t="s">
        <x:v>5008</x:v>
      </x:c>
      <x:c r="C40" s="1153" t="s">
        <x:v>7435</x:v>
      </x:c>
      <x:c r="D40" s="1154" t="s">
        <x:v>6399</x:v>
      </x:c>
      <x:c r="E40" s="1152">
        <x:v>550</x:v>
      </x:c>
      <x:c r="F40" s="1152" t="s">
        <x:v>7724</x:v>
      </x:c>
      <x:c r="G40" s="1152" t="s">
        <x:v>7751</x:v>
      </x:c>
      <x:c r="H40" s="1152" t="s">
        <x:v>7758</x:v>
      </x:c>
    </x:row>
    <x:row r="41" spans="1:8">
      <x:c r="A41" s="1151">
        <x:v>45969</x:v>
      </x:c>
      <x:c r="B41" s="1152" t="s">
        <x:v>5008</x:v>
      </x:c>
      <x:c r="C41" s="1153" t="s">
        <x:v>7118</x:v>
      </x:c>
      <x:c r="D41" s="1154" t="s">
        <x:v>8637</x:v>
      </x:c>
      <x:c r="E41" s="1152">
        <x:v>470</x:v>
      </x:c>
      <x:c r="F41" s="1152" t="s">
        <x:v>7724</x:v>
      </x:c>
      <x:c r="G41" s="1152" t="s">
        <x:v>7726</x:v>
      </x:c>
      <x:c r="H41" s="1152" t="s">
        <x:v>434</x:v>
      </x:c>
    </x:row>
    <x:row r="42" spans="1:8">
      <x:c r="A42" s="1151">
        <x:v>45970</x:v>
      </x:c>
      <x:c r="B42" s="1152" t="s">
        <x:v>5008</x:v>
      </x:c>
      <x:c r="C42" s="1153" t="s">
        <x:v>2943</x:v>
      </x:c>
      <x:c r="D42" s="1154" t="s">
        <x:v>9101</x:v>
      </x:c>
      <x:c r="E42" s="1152">
        <x:v>450</x:v>
      </x:c>
      <x:c r="F42" s="1152" t="s">
        <x:v>434</x:v>
      </x:c>
      <x:c r="G42" s="1152" t="s">
        <x:v>4863</x:v>
      </x:c>
      <x:c r="H42" s="1152" t="s">
        <x:v>434</x:v>
      </x:c>
    </x:row>
    <x:row r="43" spans="1:8">
      <x:c r="A43" s="1155">
        <x:v>45971</x:v>
      </x:c>
      <x:c r="B43" s="1156" t="s">
        <x:v>2976</x:v>
      </x:c>
      <x:c r="C43" s="1157" t="s">
        <x:v>4980</x:v>
      </x:c>
      <x:c r="D43" s="1158" t="s">
        <x:v>8285</x:v>
      </x:c>
      <x:c r="E43" s="1156">
        <x:v>450</x:v>
      </x:c>
      <x:c r="F43" s="1156" t="s">
        <x:v>434</x:v>
      </x:c>
      <x:c r="G43" s="1156" t="s">
        <x:v>7752</x:v>
      </x:c>
      <x:c r="H43" s="1156" t="s">
        <x:v>7758</x:v>
      </x:c>
    </x:row>
    <x:row r="44" spans="1:8">
      <x:c r="A44" s="1155">
        <x:v>45971</x:v>
      </x:c>
      <x:c r="B44" s="1156" t="s">
        <x:v>2976</x:v>
      </x:c>
      <x:c r="C44" s="1157" t="s">
        <x:v>2639</x:v>
      </x:c>
      <x:c r="D44" s="1158" t="s">
        <x:v>2024</x:v>
      </x:c>
      <x:c r="E44" s="1156">
        <x:v>711</x:v>
      </x:c>
      <x:c r="F44" s="1156" t="s">
        <x:v>434</x:v>
      </x:c>
      <x:c r="G44" s="1156" t="s">
        <x:v>9119</x:v>
      </x:c>
      <x:c r="H44" s="1156" t="s">
        <x:v>434</x:v>
      </x:c>
    </x:row>
    <x:row r="45" spans="1:8">
      <x:c r="A45" s="1155">
        <x:v>45973</x:v>
      </x:c>
      <x:c r="B45" s="1156" t="s">
        <x:v>5014</x:v>
      </x:c>
      <x:c r="C45" s="1157" t="s">
        <x:v>7355</x:v>
      </x:c>
      <x:c r="D45" s="1158" t="s">
        <x:v>4109</x:v>
      </x:c>
      <x:c r="E45" s="1156">
        <x:v>405</x:v>
      </x:c>
      <x:c r="F45" s="1156" t="s">
        <x:v>434</x:v>
      </x:c>
      <x:c r="G45" s="1156" t="s">
        <x:v>9119</x:v>
      </x:c>
      <x:c r="H45" s="1156" t="s">
        <x:v>7758</x:v>
      </x:c>
    </x:row>
    <x:row r="46" spans="1:8">
      <x:c r="A46" s="1155">
        <x:v>45975</x:v>
      </x:c>
      <x:c r="B46" s="1156" t="s">
        <x:v>5008</x:v>
      </x:c>
      <x:c r="C46" s="1157" t="s">
        <x:v>7041</x:v>
      </x:c>
      <x:c r="D46" s="1158" t="s">
        <x:v>8474</x:v>
      </x:c>
      <x:c r="E46" s="1156">
        <x:v>510</x:v>
      </x:c>
      <x:c r="F46" s="1156" t="s">
        <x:v>7724</x:v>
      </x:c>
      <x:c r="G46" s="1156" t="s">
        <x:v>7751</x:v>
      </x:c>
      <x:c r="H46" s="1156" t="s">
        <x:v>7758</x:v>
      </x:c>
    </x:row>
    <x:row r="47" spans="1:8">
      <x:c r="A47" s="1155">
        <x:v>45976</x:v>
      </x:c>
      <x:c r="B47" s="1156" t="s">
        <x:v>2976</x:v>
      </x:c>
      <x:c r="C47" s="238" t="s">
        <x:v>2904</x:v>
      </x:c>
      <x:c r="D47" s="1158" t="s">
        <x:v>4222</x:v>
      </x:c>
      <x:c r="E47" s="1156">
        <x:v>710</x:v>
      </x:c>
      <x:c r="F47" s="1156" t="s">
        <x:v>7724</x:v>
      </x:c>
      <x:c r="G47" s="1156" t="s">
        <x:v>7729</x:v>
      </x:c>
      <x:c r="H47" s="1156" t="s">
        <x:v>7758</x:v>
      </x:c>
    </x:row>
    <x:row r="48" spans="1:8">
      <x:c r="A48" s="1155">
        <x:v>45976</x:v>
      </x:c>
      <x:c r="B48" s="1156" t="s">
        <x:v>5008</x:v>
      </x:c>
      <x:c r="C48" s="1157" t="s">
        <x:v>7291</x:v>
      </x:c>
      <x:c r="D48" s="1158" t="s">
        <x:v>8410</x:v>
      </x:c>
      <x:c r="E48" s="1156">
        <x:f>1600+765</x:f>
        <x:v>2365</x:v>
      </x:c>
      <x:c r="F48" s="1156" t="s">
        <x:v>434</x:v>
      </x:c>
      <x:c r="G48" s="1156" t="s">
        <x:v>7729</x:v>
      </x:c>
      <x:c r="H48" s="1156" t="s">
        <x:v>7758</x:v>
      </x:c>
    </x:row>
    <x:row r="49" spans="1:8">
      <x:c r="A49" s="1155">
        <x:v>45977</x:v>
      </x:c>
      <x:c r="B49" s="1156" t="s">
        <x:v>5008</x:v>
      </x:c>
      <x:c r="C49" s="238" t="s">
        <x:v>8007</x:v>
      </x:c>
      <x:c r="D49" s="1158" t="s">
        <x:v>6024</x:v>
      </x:c>
      <x:c r="E49" s="1156">
        <x:v>480</x:v>
      </x:c>
      <x:c r="F49" s="1156" t="s">
        <x:v>434</x:v>
      </x:c>
      <x:c r="G49" s="1156" t="s">
        <x:v>7726</x:v>
      </x:c>
      <x:c r="H49" s="1156" t="s">
        <x:v>434</x:v>
      </x:c>
    </x:row>
    <x:row r="50" spans="1:8">
      <x:c r="A50" s="1159">
        <x:v>45980</x:v>
      </x:c>
      <x:c r="B50" s="1160" t="s">
        <x:v>5008</x:v>
      </x:c>
      <x:c r="C50" s="1161" t="s">
        <x:v>7196</x:v>
      </x:c>
      <x:c r="D50" s="1162" t="s">
        <x:v>6032</x:v>
      </x:c>
      <x:c r="E50" s="1160">
        <x:v>445</x:v>
      </x:c>
      <x:c r="F50" s="1160" t="s">
        <x:v>7724</x:v>
      </x:c>
      <x:c r="G50" s="1160" t="s">
        <x:v>6350</x:v>
      </x:c>
      <x:c r="H50" s="1160" t="s">
        <x:v>7758</x:v>
      </x:c>
    </x:row>
    <x:row r="51" spans="1:8">
      <x:c r="A51" s="1159">
        <x:v>45981</x:v>
      </x:c>
      <x:c r="B51" s="1160" t="s">
        <x:v>2976</x:v>
      </x:c>
      <x:c r="C51" s="1161" t="s">
        <x:v>3184</x:v>
      </x:c>
      <x:c r="D51" s="1162" t="s">
        <x:v>9012</x:v>
      </x:c>
      <x:c r="E51" s="1160">
        <x:v>513</x:v>
      </x:c>
      <x:c r="F51" s="1160" t="s">
        <x:v>434</x:v>
      </x:c>
      <x:c r="G51" s="1160" t="s">
        <x:v>7729</x:v>
      </x:c>
      <x:c r="H51" s="1160" t="s">
        <x:v>7758</x:v>
      </x:c>
    </x:row>
    <x:row r="52" spans="1:8">
      <x:c r="A52" s="1159">
        <x:v>45981</x:v>
      </x:c>
      <x:c r="B52" s="1160" t="s">
        <x:v>2976</x:v>
      </x:c>
      <x:c r="C52" s="1161" t="s">
        <x:v>2928</x:v>
      </x:c>
      <x:c r="D52" s="1162" t="s">
        <x:v>4338</x:v>
      </x:c>
      <x:c r="E52" s="1160">
        <x:v>840</x:v>
      </x:c>
      <x:c r="F52" s="1160" t="s">
        <x:v>7724</x:v>
      </x:c>
      <x:c r="G52" s="1160" t="s">
        <x:v>2146</x:v>
      </x:c>
      <x:c r="H52" s="1160" t="s">
        <x:v>434</x:v>
      </x:c>
    </x:row>
    <x:row r="53" spans="1:8">
      <x:c r="A53" s="1159">
        <x:v>45984</x:v>
      </x:c>
      <x:c r="B53" s="1160" t="s">
        <x:v>2976</x:v>
      </x:c>
      <x:c r="C53" s="1161" t="s">
        <x:v>7174</x:v>
      </x:c>
      <x:c r="D53" s="1162" t="s">
        <x:v>8345</x:v>
      </x:c>
      <x:c r="E53" s="1160">
        <x:v>643</x:v>
      </x:c>
      <x:c r="F53" s="1160" t="s">
        <x:v>434</x:v>
      </x:c>
      <x:c r="G53" s="1160" t="s">
        <x:v>7729</x:v>
      </x:c>
      <x:c r="H53" s="1160" t="s">
        <x:v>7758</x:v>
      </x:c>
    </x:row>
    <x:row r="54" spans="1:8">
      <x:c r="A54" s="1151">
        <x:v>45985</x:v>
      </x:c>
      <x:c r="B54" s="1152" t="s">
        <x:v>5008</x:v>
      </x:c>
      <x:c r="C54" s="1153" t="s">
        <x:v>2942</x:v>
      </x:c>
      <x:c r="D54" s="1154" t="s">
        <x:v>5869</x:v>
      </x:c>
      <x:c r="E54" s="1152">
        <x:v>420</x:v>
      </x:c>
      <x:c r="F54" s="1152" t="s">
        <x:v>434</x:v>
      </x:c>
      <x:c r="G54" s="1152" t="s">
        <x:v>7752</x:v>
      </x:c>
      <x:c r="H54" s="1152" t="s">
        <x:v>434</x:v>
      </x:c>
    </x:row>
    <x:row r="55" spans="1:8">
      <x:c r="A55" s="1151">
        <x:v>45986</x:v>
      </x:c>
      <x:c r="B55" s="1152" t="s">
        <x:v>5008</x:v>
      </x:c>
      <x:c r="C55" s="1153" t="s">
        <x:v>5014</x:v>
      </x:c>
      <x:c r="D55" s="1154" t="s">
        <x:v>5746</x:v>
      </x:c>
      <x:c r="E55" s="1152">
        <x:v>567</x:v>
      </x:c>
      <x:c r="F55" s="1152" t="s">
        <x:v>434</x:v>
      </x:c>
      <x:c r="G55" s="1152" t="s">
        <x:v>7726</x:v>
      </x:c>
      <x:c r="H55" s="1152" t="s">
        <x:v>434</x:v>
      </x:c>
    </x:row>
    <x:row r="56" spans="1:8">
      <x:c r="A56" s="1151">
        <x:v>45986</x:v>
      </x:c>
      <x:c r="B56" s="1152" t="s">
        <x:v>5008</x:v>
      </x:c>
      <x:c r="C56" s="1153" t="s">
        <x:v>3103</x:v>
      </x:c>
      <x:c r="D56" s="1154" t="s">
        <x:v>8249</x:v>
      </x:c>
      <x:c r="E56" s="1152">
        <x:v>730</x:v>
      </x:c>
      <x:c r="F56" s="1152" t="s">
        <x:v>434</x:v>
      </x:c>
      <x:c r="G56" s="1152" t="s">
        <x:v>7752</x:v>
      </x:c>
      <x:c r="H56" s="1152" t="s">
        <x:v>7758</x:v>
      </x:c>
    </x:row>
    <x:row r="57" spans="1:8">
      <x:c r="A57" s="1151">
        <x:v>45987</x:v>
      </x:c>
      <x:c r="B57" s="1152" t="s">
        <x:v>2976</x:v>
      </x:c>
      <x:c r="C57" s="1153" t="s">
        <x:v>7380</x:v>
      </x:c>
      <x:c r="D57" s="1154" t="s">
        <x:v>5693</x:v>
      </x:c>
      <x:c r="E57" s="1152">
        <x:v>980</x:v>
      </x:c>
      <x:c r="F57" s="1152" t="s">
        <x:v>7724</x:v>
      </x:c>
      <x:c r="G57" s="1152" t="s">
        <x:v>7729</x:v>
      </x:c>
      <x:c r="H57" s="1152" t="s">
        <x:v>434</x:v>
      </x:c>
    </x:row>
    <x:row r="58" spans="1:8">
      <x:c r="A58" s="1151">
        <x:v>45987</x:v>
      </x:c>
      <x:c r="B58" s="1152" t="s">
        <x:v>5014</x:v>
      </x:c>
      <x:c r="C58" s="1153" t="s">
        <x:v>7078</x:v>
      </x:c>
      <x:c r="D58" s="1154" t="s">
        <x:v>6043</x:v>
      </x:c>
      <x:c r="E58" s="1152">
        <x:v>765</x:v>
      </x:c>
      <x:c r="F58" s="1152" t="s">
        <x:v>434</x:v>
      </x:c>
      <x:c r="G58" s="1152" t="s">
        <x:v>7751</x:v>
      </x:c>
      <x:c r="H58" s="1152" t="s">
        <x:v>434</x:v>
      </x:c>
    </x:row>
    <x:row r="59" spans="1:8">
      <x:c r="A59" s="1151">
        <x:v>45987</x:v>
      </x:c>
      <x:c r="B59" s="1152" t="s">
        <x:v>2976</x:v>
      </x:c>
      <x:c r="C59" s="1153" t="s">
        <x:v>4941</x:v>
      </x:c>
      <x:c r="D59" s="1154" t="s">
        <x:v>8286</x:v>
      </x:c>
      <x:c r="E59" s="1152">
        <x:v>567</x:v>
      </x:c>
      <x:c r="F59" s="1152" t="s">
        <x:v>434</x:v>
      </x:c>
      <x:c r="G59" s="1152" t="s">
        <x:v>7729</x:v>
      </x:c>
      <x:c r="H59" s="1152" t="s">
        <x:v>7758</x:v>
      </x:c>
    </x:row>
    <x:row r="60" spans="1:8">
      <x:c r="A60" s="1151">
        <x:v>45988</x:v>
      </x:c>
      <x:c r="B60" s="1152" t="s">
        <x:v>5008</x:v>
      </x:c>
      <x:c r="C60" s="1153" t="s">
        <x:v>5035</x:v>
      </x:c>
      <x:c r="D60" s="1154" t="s">
        <x:v>2076</x:v>
      </x:c>
      <x:c r="E60" s="1152">
        <x:v>700</x:v>
      </x:c>
      <x:c r="F60" s="1152" t="s">
        <x:v>434</x:v>
      </x:c>
      <x:c r="G60" s="1152" t="s">
        <x:v>7751</x:v>
      </x:c>
      <x:c r="H60" s="1152" t="s">
        <x:v>434</x:v>
      </x:c>
    </x:row>
    <x:row r="61" spans="1:8">
      <x:c r="A61" s="1151">
        <x:v>45988</x:v>
      </x:c>
      <x:c r="B61" s="1152" t="s">
        <x:v>2976</x:v>
      </x:c>
      <x:c r="C61" s="1153" t="s">
        <x:v>6392</x:v>
      </x:c>
      <x:c r="D61" s="1154" t="s">
        <x:v>4195</x:v>
      </x:c>
      <x:c r="E61" s="1152">
        <x:v>515</x:v>
      </x:c>
      <x:c r="F61" s="1152" t="s">
        <x:v>434</x:v>
      </x:c>
      <x:c r="G61" s="1152" t="s">
        <x:v>7729</x:v>
      </x:c>
      <x:c r="H61" s="1152" t="s">
        <x:v>7758</x:v>
      </x:c>
    </x:row>
    <x:row r="62" spans="1:8">
      <x:c r="A62" s="1151">
        <x:v>45989</x:v>
      </x:c>
      <x:c r="B62" s="1152" t="s">
        <x:v>5008</x:v>
      </x:c>
      <x:c r="C62" s="1153" t="s">
        <x:v>4909</x:v>
      </x:c>
      <x:c r="D62" s="1154" t="s">
        <x:v>8949</x:v>
      </x:c>
      <x:c r="E62" s="1152">
        <x:v>960</x:v>
      </x:c>
      <x:c r="F62" s="1152" t="s">
        <x:v>7724</x:v>
      </x:c>
      <x:c r="G62" s="1152" t="s">
        <x:v>7751</x:v>
      </x:c>
      <x:c r="H62" s="1152" t="s">
        <x:v>7758</x:v>
      </x:c>
    </x:row>
    <x:row r="63" spans="1:8">
      <x:c r="A63" s="1151">
        <x:v>45989</x:v>
      </x:c>
      <x:c r="B63" s="1152" t="s">
        <x:v>5014</x:v>
      </x:c>
      <x:c r="C63" s="1153" t="s">
        <x:v>3123</x:v>
      </x:c>
      <x:c r="D63" s="1154" t="s">
        <x:v>2106</x:v>
      </x:c>
      <x:c r="E63" s="1152">
        <x:v>693</x:v>
      </x:c>
      <x:c r="F63" s="1152" t="s">
        <x:v>434</x:v>
      </x:c>
      <x:c r="G63" s="1152" t="s">
        <x:v>7726</x:v>
      </x:c>
      <x:c r="H63" s="1152" t="s">
        <x:v>434</x:v>
      </x:c>
    </x:row>
    <x:row r="64" spans="1:8">
      <x:c r="A64" s="1151">
        <x:v>45989</x:v>
      </x:c>
      <x:c r="B64" s="1152" t="s">
        <x:v>5008</x:v>
      </x:c>
      <x:c r="C64" s="1153" t="s">
        <x:v>7454</x:v>
      </x:c>
      <x:c r="D64" s="1154" t="s">
        <x:v>8997</x:v>
      </x:c>
      <x:c r="E64" s="1152">
        <x:v>490</x:v>
      </x:c>
      <x:c r="F64" s="1152" t="s">
        <x:v>7724</x:v>
      </x:c>
      <x:c r="G64" s="1152" t="s">
        <x:v>7729</x:v>
      </x:c>
      <x:c r="H64" s="1152" t="s">
        <x:v>7758</x:v>
      </x:c>
    </x:row>
    <x:row r="65" spans="1:8">
      <x:c r="A65" s="1151">
        <x:v>45990</x:v>
      </x:c>
      <x:c r="B65" s="1152" t="s">
        <x:v>2976</x:v>
      </x:c>
      <x:c r="C65" s="1153" t="s">
        <x:v>2264</x:v>
      </x:c>
      <x:c r="D65" s="1154" t="s">
        <x:v>8480</x:v>
      </x:c>
      <x:c r="E65" s="1152">
        <x:v>720</x:v>
      </x:c>
      <x:c r="F65" s="1152" t="s">
        <x:v>434</x:v>
      </x:c>
      <x:c r="G65" s="1152" t="s">
        <x:v>7729</x:v>
      </x:c>
      <x:c r="H65" s="1152" t="s">
        <x:v>434</x:v>
      </x:c>
    </x:row>
    <x:row r="66" spans="1:8">
      <x:c r="A66" s="1151">
        <x:v>45990</x:v>
      </x:c>
      <x:c r="B66" s="1152" t="s">
        <x:v>2976</x:v>
      </x:c>
      <x:c r="C66" s="1153" t="s">
        <x:v>3109</x:v>
      </x:c>
      <x:c r="D66" s="1154" t="s">
        <x:v>2252</x:v>
      </x:c>
      <x:c r="E66" s="1152">
        <x:v>580</x:v>
      </x:c>
      <x:c r="F66" s="1152" t="s">
        <x:v>434</x:v>
      </x:c>
      <x:c r="G66" s="1152" t="s">
        <x:v>7729</x:v>
      </x:c>
      <x:c r="H66" s="1152" t="s">
        <x:v>7758</x:v>
      </x:c>
    </x:row>
    <x:row r="67" spans="1:8">
      <x:c r="A67" s="1151">
        <x:v>45990</x:v>
      </x:c>
      <x:c r="B67" s="1152" t="s">
        <x:v>2976</x:v>
      </x:c>
      <x:c r="C67" s="1153" t="s">
        <x:v>2629</x:v>
      </x:c>
      <x:c r="D67" s="1154" t="s">
        <x:v>4241</x:v>
      </x:c>
      <x:c r="E67" s="1152">
        <x:v>486</x:v>
      </x:c>
      <x:c r="F67" s="1152" t="s">
        <x:v>434</x:v>
      </x:c>
      <x:c r="G67" s="1152" t="s">
        <x:v>9090</x:v>
      </x:c>
      <x:c r="H67" s="1152" t="s">
        <x:v>7758</x:v>
      </x:c>
    </x:row>
    <x:row r="68" spans="1:8">
      <x:c r="A68" s="1151">
        <x:v>45990</x:v>
      </x:c>
      <x:c r="B68" s="1152" t="s">
        <x:v>2976</x:v>
      </x:c>
      <x:c r="C68" s="1153" t="s">
        <x:v>1870</x:v>
      </x:c>
      <x:c r="D68" s="1154" t="s">
        <x:v>1767</x:v>
      </x:c>
      <x:c r="E68" s="1152">
        <x:v>500</x:v>
      </x:c>
      <x:c r="F68" s="1152" t="s">
        <x:v>434</x:v>
      </x:c>
      <x:c r="G68" s="1152" t="s">
        <x:v>4929</x:v>
      </x:c>
      <x:c r="H68" s="1152" t="s">
        <x:v>7758</x:v>
      </x:c>
    </x:row>
    <x:row r="69" spans="1:8">
      <x:c r="A69" s="1151">
        <x:v>45991</x:v>
      </x:c>
      <x:c r="B69" s="1152" t="s">
        <x:v>5008</x:v>
      </x:c>
      <x:c r="C69" s="1153" t="s">
        <x:v>3123</x:v>
      </x:c>
      <x:c r="D69" s="1154" t="s">
        <x:v>6016</x:v>
      </x:c>
      <x:c r="E69" s="1152">
        <x:v>470</x:v>
      </x:c>
      <x:c r="F69" s="1152" t="s">
        <x:v>7724</x:v>
      </x:c>
      <x:c r="G69" s="1152" t="s">
        <x:v>7752</x:v>
      </x:c>
      <x:c r="H69" s="1152" t="s">
        <x:v>434</x:v>
      </x:c>
    </x:row>
    <x:row r="70" spans="1:8">
      <x:c r="A70" s="1155">
        <x:v>45992</x:v>
      </x:c>
      <x:c r="B70" s="1156" t="s">
        <x:v>2976</x:v>
      </x:c>
      <x:c r="C70" s="1157" t="s">
        <x:v>7086</x:v>
      </x:c>
      <x:c r="D70" s="1158" t="s">
        <x:v>2011</x:v>
      </x:c>
      <x:c r="E70" s="1156">
        <x:v>675</x:v>
      </x:c>
      <x:c r="F70" s="1156" t="s">
        <x:v>434</x:v>
      </x:c>
      <x:c r="G70" s="1156" t="s">
        <x:v>5176</x:v>
      </x:c>
      <x:c r="H70" s="1156" t="s">
        <x:v>434</x:v>
      </x:c>
    </x:row>
    <x:row r="71" spans="1:8">
      <x:c r="A71" s="1155">
        <x:v>45993</x:v>
      </x:c>
      <x:c r="B71" s="1156" t="s">
        <x:v>2976</x:v>
      </x:c>
      <x:c r="C71" s="1157" t="s">
        <x:v>7123</x:v>
      </x:c>
      <x:c r="D71" s="1158" t="s">
        <x:v>9147</x:v>
      </x:c>
      <x:c r="E71" s="1156">
        <x:v>4378</x:v>
      </x:c>
      <x:c r="F71" s="1156" t="s">
        <x:v>434</x:v>
      </x:c>
      <x:c r="G71" s="1156" t="s">
        <x:v>9119</x:v>
      </x:c>
      <x:c r="H71" s="1156" t="s">
        <x:v>7758</x:v>
      </x:c>
    </x:row>
    <x:row r="72" spans="1:8">
      <x:c r="A72" s="1155">
        <x:v>45994</x:v>
      </x:c>
      <x:c r="B72" s="1156" t="s">
        <x:v>5008</x:v>
      </x:c>
      <x:c r="C72" s="1157" t="s">
        <x:v>7294</x:v>
      </x:c>
      <x:c r="D72" s="1158" t="s">
        <x:v>8981</x:v>
      </x:c>
      <x:c r="E72" s="1156">
        <x:v>430</x:v>
      </x:c>
      <x:c r="F72" s="1156" t="s">
        <x:v>7724</x:v>
      </x:c>
      <x:c r="G72" s="1156" t="s">
        <x:v>7294</x:v>
      </x:c>
      <x:c r="H72" s="1156" t="s">
        <x:v>7758</x:v>
      </x:c>
    </x:row>
    <x:row r="73" spans="1:8">
      <x:c r="A73" s="1155">
        <x:v>45994</x:v>
      </x:c>
      <x:c r="B73" s="1156" t="s">
        <x:v>5014</x:v>
      </x:c>
      <x:c r="C73" s="1157" t="s">
        <x:v>7161</x:v>
      </x:c>
      <x:c r="D73" s="1158" t="s">
        <x:v>8734</x:v>
      </x:c>
      <x:c r="E73" s="1156">
        <x:v>670</x:v>
      </x:c>
      <x:c r="F73" s="1156" t="s">
        <x:v>7724</x:v>
      </x:c>
      <x:c r="G73" s="1156" t="s">
        <x:v>4413</x:v>
      </x:c>
      <x:c r="H73" s="1156" t="s">
        <x:v>434</x:v>
      </x:c>
    </x:row>
    <x:row r="74" spans="1:8">
      <x:c r="A74" s="1155">
        <x:v>45994</x:v>
      </x:c>
      <x:c r="B74" s="1156" t="s">
        <x:v>5008</x:v>
      </x:c>
      <x:c r="C74" s="1157" t="s">
        <x:v>7110</x:v>
      </x:c>
      <x:c r="D74" s="1158" t="s">
        <x:v>8979</x:v>
      </x:c>
      <x:c r="E74" s="1156">
        <x:v>882</x:v>
      </x:c>
      <x:c r="F74" s="1156" t="s">
        <x:v>434</x:v>
      </x:c>
      <x:c r="G74" s="1156" t="s">
        <x:v>7752</x:v>
      </x:c>
      <x:c r="H74" s="1156" t="s">
        <x:v>7758</x:v>
      </x:c>
    </x:row>
    <x:row r="75" spans="1:8">
      <x:c r="A75" s="1155">
        <x:v>45995</x:v>
      </x:c>
      <x:c r="B75" s="1156" t="s">
        <x:v>5008</x:v>
      </x:c>
      <x:c r="C75" s="1157" t="s">
        <x:v>2917</x:v>
      </x:c>
      <x:c r="D75" s="1158" t="s">
        <x:v>4175</x:v>
      </x:c>
      <x:c r="E75" s="1156">
        <x:v>420</x:v>
      </x:c>
      <x:c r="F75" s="1156" t="s">
        <x:v>7724</x:v>
      </x:c>
      <x:c r="G75" s="1156" t="s">
        <x:v>7751</x:v>
      </x:c>
      <x:c r="H75" s="1156" t="s">
        <x:v>7758</x:v>
      </x:c>
    </x:row>
    <x:row r="76" spans="1:8">
      <x:c r="A76" s="1155">
        <x:v>45995</x:v>
      </x:c>
      <x:c r="B76" s="1156" t="s">
        <x:v>5008</x:v>
      </x:c>
      <x:c r="C76" s="1157" t="s">
        <x:v>2929</x:v>
      </x:c>
      <x:c r="D76" s="1158" t="s">
        <x:v>8810</x:v>
      </x:c>
      <x:c r="E76" s="1156">
        <x:v>805</x:v>
      </x:c>
      <x:c r="F76" s="1156" t="s">
        <x:v>7724</x:v>
      </x:c>
      <x:c r="G76" s="1156" t="s">
        <x:v>7751</x:v>
      </x:c>
      <x:c r="H76" s="1156" t="s">
        <x:v>7758</x:v>
      </x:c>
    </x:row>
    <x:row r="77" spans="1:8">
      <x:c r="A77" s="1155">
        <x:v>45997</x:v>
      </x:c>
      <x:c r="B77" s="1156" t="s">
        <x:v>2976</x:v>
      </x:c>
      <x:c r="C77" s="1157" t="s">
        <x:v>2872</x:v>
      </x:c>
      <x:c r="D77" s="1158" t="s">
        <x:v>2283</x:v>
      </x:c>
      <x:c r="E77" s="1156">
        <x:v>405</x:v>
      </x:c>
      <x:c r="F77" s="1156" t="s">
        <x:v>434</x:v>
      </x:c>
      <x:c r="G77" s="1156" t="s">
        <x:v>7752</x:v>
      </x:c>
      <x:c r="H77" s="1156" t="s">
        <x:v>7758</x:v>
      </x:c>
    </x:row>
    <x:row r="78" spans="1:8">
      <x:c r="A78" s="1155">
        <x:v>45997</x:v>
      </x:c>
      <x:c r="B78" s="1156" t="s">
        <x:v>5008</x:v>
      </x:c>
      <x:c r="C78" s="1157" t="s">
        <x:v>7022</x:v>
      </x:c>
      <x:c r="D78" s="1158" t="s">
        <x:v>4313</x:v>
      </x:c>
      <x:c r="E78" s="1156">
        <x:v>432</x:v>
      </x:c>
      <x:c r="F78" s="1156" t="s">
        <x:v>434</x:v>
      </x:c>
      <x:c r="G78" s="1156" t="s">
        <x:v>7751</x:v>
      </x:c>
      <x:c r="H78" s="1156" t="s">
        <x:v>7758</x:v>
      </x:c>
    </x:row>
    <x:row r="79" spans="1:8">
      <x:c r="A79" s="1155">
        <x:v>45997</x:v>
      </x:c>
      <x:c r="B79" s="1156" t="s">
        <x:v>5014</x:v>
      </x:c>
      <x:c r="C79" s="1157" t="s">
        <x:v>2917</x:v>
      </x:c>
      <x:c r="D79" s="1158" t="s">
        <x:v>2287</x:v>
      </x:c>
      <x:c r="E79" s="1156">
        <x:v>750</x:v>
      </x:c>
      <x:c r="F79" s="1156" t="s">
        <x:v>7724</x:v>
      </x:c>
      <x:c r="G79" s="1156" t="s">
        <x:v>7751</x:v>
      </x:c>
      <x:c r="H79" s="1156" t="s">
        <x:v>7758</x:v>
      </x:c>
    </x:row>
    <x:row r="80" spans="1:8">
      <x:c r="A80" s="1155">
        <x:v>45997</x:v>
      </x:c>
      <x:c r="B80" s="1156" t="s">
        <x:v>5008</x:v>
      </x:c>
      <x:c r="C80" s="1157" t="s">
        <x:v>2633</x:v>
      </x:c>
      <x:c r="D80" s="1158" t="s">
        <x:v>2153</x:v>
      </x:c>
      <x:c r="E80" s="1156">
        <x:v>1107</x:v>
      </x:c>
      <x:c r="F80" s="1156" t="s">
        <x:v>434</x:v>
      </x:c>
      <x:c r="G80" s="1156" t="s">
        <x:v>8589</x:v>
      </x:c>
      <x:c r="H80" s="1156" t="s">
        <x:v>7758</x:v>
      </x:c>
    </x:row>
    <x:row r="81" spans="1:8">
      <x:c r="A81" s="1155">
        <x:v>45997</x:v>
      </x:c>
      <x:c r="B81" s="1156" t="s">
        <x:v>5008</x:v>
      </x:c>
      <x:c r="C81" s="1157" t="s">
        <x:v>6992</x:v>
      </x:c>
      <x:c r="D81" s="1158" t="s">
        <x:v>5867</x:v>
      </x:c>
      <x:c r="E81" s="1156">
        <x:v>756</x:v>
      </x:c>
      <x:c r="F81" s="1156" t="s">
        <x:v>434</x:v>
      </x:c>
      <x:c r="G81" s="1156" t="s">
        <x:v>4058</x:v>
      </x:c>
      <x:c r="H81" s="1156" t="s">
        <x:v>7758</x:v>
      </x:c>
    </x:row>
    <x:row r="82" spans="1:8">
      <x:c r="A82" s="1155">
        <x:v>45998</x:v>
      </x:c>
      <x:c r="B82" s="1156" t="s">
        <x:v>2976</x:v>
      </x:c>
      <x:c r="C82" s="1157" t="s">
        <x:v>7100</x:v>
      </x:c>
      <x:c r="D82" s="1158" t="s">
        <x:v>8256</x:v>
      </x:c>
      <x:c r="E82" s="1156">
        <x:v>620</x:v>
      </x:c>
      <x:c r="F82" s="1156" t="s">
        <x:v>7724</x:v>
      </x:c>
      <x:c r="G82" s="1156" t="s">
        <x:v>7752</x:v>
      </x:c>
      <x:c r="H82" s="1156" t="s">
        <x:v>7758</x:v>
      </x:c>
    </x:row>
    <x:row r="83" spans="1:8">
      <x:c r="A83" s="1155">
        <x:v>45998</x:v>
      </x:c>
      <x:c r="B83" s="1156" t="s">
        <x:v>5008</x:v>
      </x:c>
      <x:c r="C83" s="1157" t="s">
        <x:v>7110</x:v>
      </x:c>
      <x:c r="D83" s="1158" t="s">
        <x:v>2299</x:v>
      </x:c>
      <x:c r="E83" s="1156">
        <x:f>570+230</x:f>
        <x:v>800</x:v>
      </x:c>
      <x:c r="F83" s="1156" t="s">
        <x:v>7724</x:v>
      </x:c>
      <x:c r="G83" s="1156" t="s">
        <x:v>7751</x:v>
      </x:c>
      <x:c r="H83" s="1156" t="s">
        <x:v>7758</x:v>
      </x:c>
    </x:row>
    <x:row r="84" spans="1:8">
      <x:c r="A84" s="397">
        <x:v>45999</x:v>
      </x:c>
      <x:c r="B84" s="229" t="s">
        <x:v>2976</x:v>
      </x:c>
      <x:c r="C84" s="1150" t="s">
        <x:v>7182</x:v>
      </x:c>
      <x:c r="D84" s="396" t="s">
        <x:v>8248</x:v>
      </x:c>
      <x:c r="E84" s="229">
        <x:v>468</x:v>
      </x:c>
      <x:c r="F84" s="229" t="s">
        <x:v>434</x:v>
      </x:c>
      <x:c r="G84" s="229" t="s">
        <x:v>6350</x:v>
      </x:c>
      <x:c r="H84" s="229" t="s">
        <x:v>7758</x:v>
      </x:c>
    </x:row>
    <x:row r="85" spans="1:8">
      <x:c r="A85" s="397">
        <x:v>46366</x:v>
      </x:c>
      <x:c r="B85" s="229" t="s">
        <x:v>5008</x:v>
      </x:c>
      <x:c r="C85" s="1150" t="s">
        <x:v>7202</x:v>
      </x:c>
      <x:c r="D85" s="396" t="s">
        <x:v>2203</x:v>
      </x:c>
      <x:c r="E85" s="229">
        <x:v>549</x:v>
      </x:c>
      <x:c r="F85" s="229" t="s">
        <x:v>434</x:v>
      </x:c>
      <x:c r="G85" s="229" t="s">
        <x:v>5711</x:v>
      </x:c>
      <x:c r="H85" s="229" t="s">
        <x:v>7758</x:v>
      </x:c>
    </x:row>
    <x:row r="86" spans="1:8">
      <x:c r="A86" s="397">
        <x:v>46367</x:v>
      </x:c>
      <x:c r="B86" s="229" t="s">
        <x:v>5008</x:v>
      </x:c>
      <x:c r="C86" s="1150" t="s">
        <x:v>6995</x:v>
      </x:c>
      <x:c r="D86" s="396" t="s">
        <x:v>8214</x:v>
      </x:c>
      <x:c r="E86" s="229">
        <x:v>423</x:v>
      </x:c>
      <x:c r="F86" s="229" t="s">
        <x:v>434</x:v>
      </x:c>
      <x:c r="G86" s="229" t="s">
        <x:v>5821</x:v>
      </x:c>
      <x:c r="H86" s="229" t="s">
        <x:v>7758</x:v>
      </x:c>
    </x:row>
    <x:row r="87" spans="1:8">
      <x:c r="A87" s="397">
        <x:v>46367</x:v>
      </x:c>
      <x:c r="B87" s="229" t="s">
        <x:v>5008</x:v>
      </x:c>
      <x:c r="C87" s="1150" t="s">
        <x:v>4932</x:v>
      </x:c>
      <x:c r="D87" s="396" t="s">
        <x:v>5887</x:v>
      </x:c>
      <x:c r="E87" s="229">
        <x:v>440</x:v>
      </x:c>
      <x:c r="F87" s="229" t="s">
        <x:v>7724</x:v>
      </x:c>
      <x:c r="G87" s="229" t="s">
        <x:v>4279</x:v>
      </x:c>
      <x:c r="H87" s="229" t="s">
        <x:v>7758</x:v>
      </x:c>
    </x:row>
    <x:row r="88" spans="1:8">
      <x:c r="A88" s="397">
        <x:v>46367</x:v>
      </x:c>
      <x:c r="B88" s="229" t="s">
        <x:v>2976</x:v>
      </x:c>
      <x:c r="C88" s="1150" t="s">
        <x:v>7278</x:v>
      </x:c>
      <x:c r="D88" s="396" t="s">
        <x:v>8897</x:v>
      </x:c>
      <x:c r="E88" s="229">
        <x:v>620</x:v>
      </x:c>
      <x:c r="F88" s="229" t="s">
        <x:v>7724</x:v>
      </x:c>
      <x:c r="G88" s="229" t="s">
        <x:v>2448</x:v>
      </x:c>
      <x:c r="H88" s="229" t="s">
        <x:v>434</x:v>
      </x:c>
    </x:row>
    <x:row r="89" spans="1:8">
      <x:c r="A89" s="397">
        <x:v>46367</x:v>
      </x:c>
      <x:c r="B89" s="229" t="s">
        <x:v>2976</x:v>
      </x:c>
      <x:c r="C89" s="1150" t="s">
        <x:v>8655</x:v>
      </x:c>
      <x:c r="D89" s="396" t="s">
        <x:v>5901</x:v>
      </x:c>
      <x:c r="E89" s="229">
        <x:v>450</x:v>
      </x:c>
      <x:c r="F89" s="229" t="s">
        <x:v>7724</x:v>
      </x:c>
      <x:c r="G89" s="229" t="s">
        <x:v>4279</x:v>
      </x:c>
      <x:c r="H89" s="229" t="s">
        <x:v>7758</x:v>
      </x:c>
    </x:row>
    <x:row r="90" spans="1:8">
      <x:c r="A90" s="397">
        <x:v>46368</x:v>
      </x:c>
      <x:c r="B90" s="229" t="s">
        <x:v>2976</x:v>
      </x:c>
      <x:c r="C90" s="1150" t="s">
        <x:v>2928</x:v>
      </x:c>
      <x:c r="D90" s="396" t="s">
        <x:v>4338</x:v>
      </x:c>
      <x:c r="E90" s="229">
        <x:v>825</x:v>
      </x:c>
      <x:c r="F90" s="229" t="s">
        <x:v>7724</x:v>
      </x:c>
      <x:c r="G90" s="229" t="s">
        <x:v>6350</x:v>
      </x:c>
      <x:c r="H90" s="229" t="s">
        <x:v>434</x:v>
      </x:c>
    </x:row>
    <x:row r="91" spans="1:8">
      <x:c r="A91" s="397">
        <x:v>46368</x:v>
      </x:c>
      <x:c r="B91" s="229" t="s">
        <x:v>2976</x:v>
      </x:c>
      <x:c r="C91" s="1150" t="s">
        <x:v>2697</x:v>
      </x:c>
      <x:c r="D91" s="396" t="s">
        <x:v>2194</x:v>
      </x:c>
      <x:c r="E91" s="229">
        <x:v>5000</x:v>
      </x:c>
      <x:c r="F91" s="229" t="s">
        <x:v>434</x:v>
      </x:c>
      <x:c r="G91" s="229" t="s">
        <x:v>4929</x:v>
      </x:c>
      <x:c r="H91" s="229" t="s">
        <x:v>434</x:v>
      </x:c>
    </x:row>
    <x:row r="92" spans="1:8">
      <x:c r="A92" s="397">
        <x:v>46371</x:v>
      </x:c>
      <x:c r="B92" s="229" t="s">
        <x:v>5008</x:v>
      </x:c>
      <x:c r="C92" s="1150" t="s">
        <x:v>3123</x:v>
      </x:c>
      <x:c r="D92" s="396" t="s">
        <x:v>1988</x:v>
      </x:c>
      <x:c r="E92" s="229">
        <x:v>430</x:v>
      </x:c>
      <x:c r="F92" s="229" t="s">
        <x:v>7724</x:v>
      </x:c>
      <x:c r="G92" s="229" t="s">
        <x:v>1989</x:v>
      </x:c>
      <x:c r="H92" s="229" t="s">
        <x:v>434</x:v>
      </x:c>
    </x:row>
    <x:row r="93" spans="1:8">
      <x:c r="A93" s="397">
        <x:v>46373</x:v>
      </x:c>
      <x:c r="B93" s="229" t="s">
        <x:v>5014</x:v>
      </x:c>
      <x:c r="C93" s="1150" t="s">
        <x:v>2943</x:v>
      </x:c>
      <x:c r="D93" s="396" t="s">
        <x:v>5880</x:v>
      </x:c>
      <x:c r="E93" s="229">
        <x:v>765</x:v>
      </x:c>
      <x:c r="F93" s="229" t="s">
        <x:v>434</x:v>
      </x:c>
      <x:c r="G93" s="229" t="s">
        <x:v>4279</x:v>
      </x:c>
      <x:c r="H93" s="229" t="s">
        <x:v>7758</x:v>
      </x:c>
    </x:row>
    <x:row r="94" spans="1:8">
      <x:c r="A94" s="397">
        <x:v>46377</x:v>
      </x:c>
      <x:c r="B94" s="229" t="s">
        <x:v>2976</x:v>
      </x:c>
      <x:c r="C94" s="1150" t="s">
        <x:v>7337</x:v>
      </x:c>
      <x:c r="D94" s="396" t="s">
        <x:v>8134</x:v>
      </x:c>
      <x:c r="E94" s="229">
        <x:v>510</x:v>
      </x:c>
      <x:c r="F94" s="229" t="s">
        <x:v>434</x:v>
      </x:c>
      <x:c r="G94" s="229" t="s">
        <x:v>6366</x:v>
      </x:c>
      <x:c r="H94" s="229" t="s">
        <x:v>434</x:v>
      </x:c>
    </x:row>
    <x:row r="95" spans="1:8">
      <x:c r="A95" s="397">
        <x:v>46379</x:v>
      </x:c>
      <x:c r="B95" s="229" t="s">
        <x:v>2976</x:v>
      </x:c>
      <x:c r="C95" s="1150" t="s">
        <x:v>4998</x:v>
      </x:c>
      <x:c r="D95" s="396" t="s">
        <x:v>5996</x:v>
      </x:c>
      <x:c r="E95" s="229">
        <x:v>450</x:v>
      </x:c>
      <x:c r="F95" s="229" t="s">
        <x:v>434</x:v>
      </x:c>
      <x:c r="G95" s="229" t="s">
        <x:v>4341</x:v>
      </x:c>
      <x:c r="H95" s="229" t="s">
        <x:v>7758</x:v>
      </x:c>
    </x:row>
    <x:row r="96" spans="1:8">
      <x:c r="A96" s="397">
        <x:v>46379</x:v>
      </x:c>
      <x:c r="B96" s="229" t="s">
        <x:v>2976</x:v>
      </x:c>
      <x:c r="C96" s="1150" t="s">
        <x:v>7366</x:v>
      </x:c>
      <x:c r="D96" s="396" t="s">
        <x:v>5947</x:v>
      </x:c>
      <x:c r="E96" s="229">
        <x:v>549</x:v>
      </x:c>
      <x:c r="F96" s="229" t="s">
        <x:v>434</x:v>
      </x:c>
      <x:c r="G96" s="229" t="s">
        <x:v>7729</x:v>
      </x:c>
      <x:c r="H96" s="229" t="s">
        <x:v>434</x:v>
      </x:c>
    </x:row>
    <x:row r="97" spans="1:8">
      <x:c r="A97" s="397">
        <x:v>46380</x:v>
      </x:c>
      <x:c r="B97" s="229" t="s">
        <x:v>5008</x:v>
      </x:c>
      <x:c r="C97" s="1150" t="s">
        <x:v>3072</x:v>
      </x:c>
      <x:c r="D97" s="396" t="s">
        <x:v>4326</x:v>
      </x:c>
      <x:c r="E97" s="229">
        <x:v>550</x:v>
      </x:c>
      <x:c r="F97" s="229" t="s">
        <x:v>7724</x:v>
      </x:c>
      <x:c r="G97" s="229" t="s">
        <x:v>6350</x:v>
      </x:c>
      <x:c r="H97" s="229" t="s">
        <x:v>434</x:v>
      </x:c>
    </x:row>
    <x:row r="98" spans="1:8">
      <x:c r="A98" s="397">
        <x:v>46380</x:v>
      </x:c>
      <x:c r="B98" s="229" t="s">
        <x:v>5008</x:v>
      </x:c>
      <x:c r="C98" s="1150" t="s">
        <x:v>4995</x:v>
      </x:c>
      <x:c r="D98" s="396" t="s">
        <x:v>8392</x:v>
      </x:c>
      <x:c r="E98" s="229">
        <x:v>700</x:v>
      </x:c>
      <x:c r="F98" s="229" t="s">
        <x:v>434</x:v>
      </x:c>
      <x:c r="G98" s="229" t="s">
        <x:v>7726</x:v>
      </x:c>
      <x:c r="H98" s="229" t="s">
        <x:v>434</x:v>
      </x:c>
    </x:row>
    <x:row r="99" spans="1:8">
      <x:c r="A99" s="397">
        <x:v>46380</x:v>
      </x:c>
      <x:c r="B99" s="229" t="s">
        <x:v>5008</x:v>
      </x:c>
      <x:c r="C99" s="1150" t="s">
        <x:v>7188</x:v>
      </x:c>
      <x:c r="D99" s="396" t="s">
        <x:v>2312</x:v>
      </x:c>
      <x:c r="E99" s="229">
        <x:v>495</x:v>
      </x:c>
      <x:c r="F99" s="229" t="s">
        <x:v>434</x:v>
      </x:c>
      <x:c r="G99" s="229" t="s">
        <x:v>2749</x:v>
      </x:c>
      <x:c r="H99" s="229" t="s">
        <x:v>7758</x:v>
      </x:c>
    </x:row>
    <x:row r="100" spans="1:8">
      <x:c r="A100" s="397">
        <x:v>46381</x:v>
      </x:c>
      <x:c r="B100" s="229" t="s">
        <x:v>5008</x:v>
      </x:c>
      <x:c r="C100" s="1150" t="s">
        <x:v>7473</x:v>
      </x:c>
      <x:c r="D100" s="396" t="s">
        <x:v>8296</x:v>
      </x:c>
      <x:c r="E100" s="229">
        <x:v>740</x:v>
      </x:c>
      <x:c r="F100" s="229" t="s">
        <x:v>7724</x:v>
      </x:c>
      <x:c r="G100" s="229" t="s">
        <x:v>5711</x:v>
      </x:c>
      <x:c r="H100" s="229" t="s">
        <x:v>7758</x:v>
      </x:c>
    </x:row>
    <x:row r="101" spans="1:8">
      <x:c r="A101" s="397">
        <x:v>46381</x:v>
      </x:c>
      <x:c r="B101" s="229" t="s">
        <x:v>2976</x:v>
      </x:c>
      <x:c r="C101" s="1150" t="s">
        <x:v>4912</x:v>
      </x:c>
      <x:c r="D101" s="396" t="s">
        <x:v>8340</x:v>
      </x:c>
      <x:c r="E101" s="229">
        <x:v>460</x:v>
      </x:c>
      <x:c r="F101" s="229" t="s">
        <x:v>7724</x:v>
      </x:c>
      <x:c r="G101" s="229" t="s">
        <x:v>1989</x:v>
      </x:c>
      <x:c r="H101" s="229" t="s">
        <x:v>434</x:v>
      </x:c>
    </x:row>
    <x:row r="102" spans="1:8">
      <x:c r="A102" s="397">
        <x:v>46382</x:v>
      </x:c>
      <x:c r="B102" s="229" t="s">
        <x:v>2976</x:v>
      </x:c>
      <x:c r="C102" s="1150" t="s">
        <x:v>3168</x:v>
      </x:c>
      <x:c r="D102" s="396" t="s">
        <x:v>8945</x:v>
      </x:c>
      <x:c r="E102" s="229">
        <x:v>410</x:v>
      </x:c>
      <x:c r="F102" s="229" t="s">
        <x:v>7724</x:v>
      </x:c>
      <x:c r="G102" s="229" t="s">
        <x:v>4279</x:v>
      </x:c>
      <x:c r="H102" s="229" t="s">
        <x:v>434</x:v>
      </x:c>
    </x:row>
    <x:row r="103" spans="1:8">
      <x:c r="A103" s="397">
        <x:v>46382</x:v>
      </x:c>
      <x:c r="B103" s="229" t="s">
        <x:v>5014</x:v>
      </x:c>
      <x:c r="C103" s="1150" t="s">
        <x:v>7280</x:v>
      </x:c>
      <x:c r="D103" s="396" t="s">
        <x:v>5879</x:v>
      </x:c>
      <x:c r="E103" s="229">
        <x:v>576</x:v>
      </x:c>
      <x:c r="F103" s="229" t="s">
        <x:v>434</x:v>
      </x:c>
      <x:c r="G103" s="229" t="s">
        <x:v>1989</x:v>
      </x:c>
      <x:c r="H103" s="229" t="s">
        <x:v>7758</x:v>
      </x:c>
    </x:row>
    <x:row r="104" spans="1:8">
      <x:c r="A104" s="397">
        <x:v>46383</x:v>
      </x:c>
      <x:c r="B104" s="229" t="s">
        <x:v>5008</x:v>
      </x:c>
      <x:c r="C104" s="1150" t="s">
        <x:v>4043</x:v>
      </x:c>
      <x:c r="D104" s="396" t="s">
        <x:v>2212</x:v>
      </x:c>
      <x:c r="E104" s="229">
        <x:v>440</x:v>
      </x:c>
      <x:c r="F104" s="229" t="s">
        <x:v>7724</x:v>
      </x:c>
      <x:c r="G104" s="229" t="s">
        <x:v>7726</x:v>
      </x:c>
      <x:c r="H104" s="229" t="s">
        <x:v>434</x:v>
      </x:c>
    </x:row>
    <x:row r="105" spans="1:8">
      <x:c r="A105" s="397">
        <x:v>46383</x:v>
      </x:c>
      <x:c r="B105" s="229" t="s">
        <x:v>2976</x:v>
      </x:c>
      <x:c r="C105" s="1150" t="s">
        <x:v>3207</x:v>
      </x:c>
      <x:c r="D105" s="396" t="s">
        <x:v>8458</x:v>
      </x:c>
      <x:c r="E105" s="229">
        <x:v>450</x:v>
      </x:c>
      <x:c r="F105" s="229" t="s">
        <x:v>434</x:v>
      </x:c>
      <x:c r="G105" s="229" t="s">
        <x:v>9090</x:v>
      </x:c>
      <x:c r="H105" s="229" t="s">
        <x:v>7758</x:v>
      </x:c>
    </x:row>
    <x:row r="106" spans="1:8">
      <x:c r="A106" s="397">
        <x:v>46383</x:v>
      </x:c>
      <x:c r="B106" s="229" t="s">
        <x:v>5008</x:v>
      </x:c>
      <x:c r="C106" s="1150" t="s">
        <x:v>3184</x:v>
      </x:c>
      <x:c r="D106" s="396" t="s">
        <x:v>8775</x:v>
      </x:c>
      <x:c r="E106" s="229">
        <x:v>860</x:v>
      </x:c>
      <x:c r="F106" s="229" t="s">
        <x:v>434</x:v>
      </x:c>
      <x:c r="G106" s="229" t="s">
        <x:v>8759</x:v>
      </x:c>
      <x:c r="H106" s="229" t="s">
        <x:v>7758</x:v>
      </x:c>
    </x:row>
    <x:row r="107" spans="1:8">
      <x:c r="A107" s="397">
        <x:v>46385</x:v>
      </x:c>
      <x:c r="B107" s="229" t="s">
        <x:v>5008</x:v>
      </x:c>
      <x:c r="C107" s="1150" t="s">
        <x:v>2867</x:v>
      </x:c>
      <x:c r="D107" s="396" t="s">
        <x:v>4292</x:v>
      </x:c>
      <x:c r="E107" s="229">
        <x:v>477</x:v>
      </x:c>
      <x:c r="F107" s="229" t="s">
        <x:v>434</x:v>
      </x:c>
      <x:c r="G107" s="229" t="s">
        <x:v>6317</x:v>
      </x:c>
      <x:c r="H107" s="229" t="s">
        <x:v>7758</x:v>
      </x:c>
    </x:row>
    <x:row r="108" spans="1:8">
      <x:c r="A108" s="397">
        <x:v>46385</x:v>
      </x:c>
      <x:c r="B108" s="229" t="s">
        <x:v>5008</x:v>
      </x:c>
      <x:c r="C108" s="1150" t="s">
        <x:v>2694</x:v>
      </x:c>
      <x:c r="D108" s="396" t="s">
        <x:v>4221</x:v>
      </x:c>
      <x:c r="E108" s="229">
        <x:v>567</x:v>
      </x:c>
      <x:c r="F108" s="229" t="s">
        <x:v>434</x:v>
      </x:c>
      <x:c r="G108" s="229" t="s">
        <x:v>7729</x:v>
      </x:c>
      <x:c r="H108" s="229" t="s">
        <x:v>7758</x:v>
      </x:c>
    </x:row>
    <x:row r="109" spans="1:8">
      <x:c r="A109" s="397">
        <x:v>46385</x:v>
      </x:c>
      <x:c r="B109" s="229" t="s">
        <x:v>5008</x:v>
      </x:c>
      <x:c r="C109" s="1150" t="s">
        <x:v>4987</x:v>
      </x:c>
      <x:c r="D109" s="396" t="s">
        <x:v>5697</x:v>
      </x:c>
      <x:c r="E109" s="229">
        <x:v>800</x:v>
      </x:c>
      <x:c r="F109" s="229" t="s">
        <x:v>434</x:v>
      </x:c>
      <x:c r="G109" s="229" t="s">
        <x:v>2743</x:v>
      </x:c>
      <x:c r="H109" s="229" t="s">
        <x:v>7758</x:v>
      </x:c>
    </x:row>
    <x:row r="110" spans="1:8">
      <x:c r="A110" s="397">
        <x:v>46385</x:v>
      </x:c>
      <x:c r="B110" s="229" t="s">
        <x:v>5008</x:v>
      </x:c>
      <x:c r="C110" s="1150" t="s">
        <x:v>2890</x:v>
      </x:c>
      <x:c r="D110" s="396" t="s">
        <x:v>4188</x:v>
      </x:c>
      <x:c r="E110" s="229">
        <x:v>513</x:v>
      </x:c>
      <x:c r="F110" s="229" t="s">
        <x:v>434</x:v>
      </x:c>
      <x:c r="G110" s="229" t="s">
        <x:v>4027</x:v>
      </x:c>
      <x:c r="H110" s="229" t="s">
        <x:v>7758</x:v>
      </x:c>
    </x:row>
    <x:row r="111" spans="1:8">
      <x:c r="A111" s="397">
        <x:v>46386</x:v>
      </x:c>
      <x:c r="B111" s="229" t="s">
        <x:v>2976</x:v>
      </x:c>
      <x:c r="C111" s="1150" t="s">
        <x:v>3110</x:v>
      </x:c>
      <x:c r="D111" s="396" t="s">
        <x:v>2145</x:v>
      </x:c>
      <x:c r="E111" s="229">
        <x:v>447</x:v>
      </x:c>
      <x:c r="F111" s="229" t="s">
        <x:v>434</x:v>
      </x:c>
      <x:c r="G111" s="229" t="s">
        <x:v>2719</x:v>
      </x:c>
      <x:c r="H111" s="229" t="s">
        <x:v>7758</x:v>
      </x:c>
    </x:row>
    <x:row r="112" spans="1:8">
      <x:c r="A112" s="397">
        <x:v>46387</x:v>
      </x:c>
      <x:c r="B112" s="229" t="s">
        <x:v>5008</x:v>
      </x:c>
      <x:c r="C112" s="1150" t="s">
        <x:v>7701</x:v>
      </x:c>
      <x:c r="D112" s="396" t="s">
        <x:v>1969</x:v>
      </x:c>
      <x:c r="E112" s="229">
        <x:v>819</x:v>
      </x:c>
      <x:c r="F112" s="229" t="s">
        <x:v>434</x:v>
      </x:c>
      <x:c r="G112" s="229" t="s">
        <x:v>611</x:v>
      </x:c>
      <x:c r="H112" s="229" t="s">
        <x:v>7758</x:v>
      </x:c>
    </x:row>
    <x:row r="113" spans="1:8">
      <x:c r="A113" s="397">
        <x:v>46023</x:v>
      </x:c>
      <x:c r="B113" s="229" t="s">
        <x:v>5008</x:v>
      </x:c>
      <x:c r="C113" s="1150" t="s">
        <x:v>8051</x:v>
      </x:c>
      <x:c r="D113" s="396" t="s">
        <x:v>9113</x:v>
      </x:c>
      <x:c r="E113" s="229">
        <x:v>740</x:v>
      </x:c>
      <x:c r="F113" s="229" t="s">
        <x:v>7724</x:v>
      </x:c>
      <x:c r="G113" s="229" t="s">
        <x:v>620</x:v>
      </x:c>
      <x:c r="H113" s="229" t="s">
        <x:v>7758</x:v>
      </x:c>
    </x:row>
    <x:row r="114" spans="1:8">
      <x:c r="A114" s="397">
        <x:v>46024</x:v>
      </x:c>
      <x:c r="B114" s="229" t="s">
        <x:v>2976</x:v>
      </x:c>
      <x:c r="C114" s="1150" t="s">
        <x:v>3123</x:v>
      </x:c>
      <x:c r="D114" s="396" t="s">
        <x:v>8678</x:v>
      </x:c>
      <x:c r="E114" s="229">
        <x:v>459</x:v>
      </x:c>
      <x:c r="F114" s="229" t="s">
        <x:v>434</x:v>
      </x:c>
      <x:c r="G114" s="229" t="s">
        <x:v>4019</x:v>
      </x:c>
      <x:c r="H114" s="229" t="s">
        <x:v>7758</x:v>
      </x:c>
    </x:row>
    <x:row r="115" spans="1:9">
      <x:c r="A115" s="397">
        <x:v>46024</x:v>
      </x:c>
      <x:c r="B115" s="229" t="s">
        <x:v>2976</x:v>
      </x:c>
      <x:c r="C115" s="1150" t="s">
        <x:v>4845</x:v>
      </x:c>
      <x:c r="D115" s="396" t="s">
        <x:v>677</x:v>
      </x:c>
      <x:c r="E115" s="229">
        <x:v>1000</x:v>
      </x:c>
      <x:c r="F115" s="229" t="s">
        <x:v>434</x:v>
      </x:c>
      <x:c r="G115" s="229" t="s">
        <x:v>5806</x:v>
      </x:c>
      <x:c r="H115" s="229" t="s">
        <x:v>7758</x:v>
      </x:c>
      <x:c r="I115" s="229" t="s">
        <x:v>4297</x:v>
      </x:c>
    </x:row>
    <x:row r="116" spans="1:9">
      <x:c r="A116" s="397">
        <x:v>46024</x:v>
      </x:c>
      <x:c r="B116" s="229" t="s">
        <x:v>7747</x:v>
      </x:c>
      <x:c r="C116" s="1150" t="s">
        <x:v>6042</x:v>
      </x:c>
      <x:c r="D116" s="396" t="s">
        <x:v>8653</x:v>
      </x:c>
      <x:c r="E116" s="229">
        <x:v>1098</x:v>
      </x:c>
      <x:c r="F116" s="229" t="s">
        <x:v>434</x:v>
      </x:c>
      <x:c r="G116" s="229" t="s">
        <x:v>8643</x:v>
      </x:c>
      <x:c r="H116" s="229" t="s">
        <x:v>7758</x:v>
      </x:c>
      <x:c r="I116" s="229" t="s">
        <x:v>7042</x:v>
      </x:c>
    </x:row>
    <x:row r="117" spans="1:9">
      <x:c r="A117" s="397">
        <x:v>46025</x:v>
      </x:c>
      <x:c r="B117" s="229" t="s">
        <x:v>2976</x:v>
      </x:c>
      <x:c r="C117" s="1150" t="s">
        <x:v>3092</x:v>
      </x:c>
      <x:c r="D117" s="396" t="s">
        <x:v>4094</x:v>
      </x:c>
      <x:c r="E117" s="229">
        <x:v>432</x:v>
      </x:c>
      <x:c r="F117" s="229" t="s">
        <x:v>434</x:v>
      </x:c>
      <x:c r="G117" s="229" t="s">
        <x:v>4863</x:v>
      </x:c>
      <x:c r="H117" s="229" t="s">
        <x:v>434</x:v>
      </x:c>
      <x:c r="I117" s="229" t="s">
        <x:v>8524</x:v>
      </x:c>
    </x:row>
    <x:row r="118" spans="1:9">
      <x:c r="A118" s="397">
        <x:v>46026</x:v>
      </x:c>
      <x:c r="B118" s="229" t="s">
        <x:v>5008</x:v>
      </x:c>
      <x:c r="C118" s="1150" t="s">
        <x:v>6372</x:v>
      </x:c>
      <x:c r="D118" s="396" t="s">
        <x:v>2107</x:v>
      </x:c>
      <x:c r="E118" s="229">
        <x:v>670</x:v>
      </x:c>
      <x:c r="F118" s="229" t="s">
        <x:v>7724</x:v>
      </x:c>
      <x:c r="G118" s="229" t="s">
        <x:v>4279</x:v>
      </x:c>
      <x:c r="H118" s="229" t="s">
        <x:v>7758</x:v>
      </x:c>
      <x:c r="I118" s="229" t="s">
        <x:v>8445</x:v>
      </x:c>
    </x:row>
    <x:row r="119" spans="1:8">
      <x:c r="A119" s="397">
        <x:v>46028</x:v>
      </x:c>
      <x:c r="B119" s="229" t="s">
        <x:v>2976</x:v>
      </x:c>
      <x:c r="C119" s="1150" t="s">
        <x:v>2989</x:v>
      </x:c>
      <x:c r="D119" s="396" t="s">
        <x:v>6031</x:v>
      </x:c>
      <x:c r="E119" s="229">
        <x:v>603</x:v>
      </x:c>
      <x:c r="F119" s="229" t="s">
        <x:v>434</x:v>
      </x:c>
      <x:c r="G119" s="229" t="s">
        <x:v>9119</x:v>
      </x:c>
      <x:c r="H119" s="229" t="s">
        <x:v>7758</x:v>
      </x:c>
    </x:row>
    <x:row r="120" spans="1:9">
      <x:c r="A120" s="397">
        <x:v>46029</x:v>
      </x:c>
      <x:c r="B120" s="229" t="s">
        <x:v>5008</x:v>
      </x:c>
      <x:c r="C120" s="1150" t="s">
        <x:v>638</x:v>
      </x:c>
      <x:c r="D120" s="396" t="s">
        <x:v>4331</x:v>
      </x:c>
      <x:c r="E120" s="229">
        <x:f>780+200</x:f>
        <x:v>980</x:v>
      </x:c>
      <x:c r="F120" s="229" t="s">
        <x:v>7724</x:v>
      </x:c>
      <x:c r="G120" s="229" t="s">
        <x:v>1351</x:v>
      </x:c>
      <x:c r="H120" s="229" t="s">
        <x:v>434</x:v>
      </x:c>
      <x:c r="I120" s="229" t="s">
        <x:v>1256</x:v>
      </x:c>
    </x:row>
    <x:row r="121" spans="1:9">
      <x:c r="A121" s="397">
        <x:v>46029</x:v>
      </x:c>
      <x:c r="B121" s="229" t="s">
        <x:v>5008</x:v>
      </x:c>
      <x:c r="C121" s="1150" t="s">
        <x:v>3028</x:v>
      </x:c>
      <x:c r="D121" s="396" t="s">
        <x:v>4141</x:v>
      </x:c>
      <x:c r="E121" s="229">
        <x:v>450</x:v>
      </x:c>
      <x:c r="F121" s="229" t="s">
        <x:v>434</x:v>
      </x:c>
      <x:c r="G121" s="229" t="s">
        <x:v>4279</x:v>
      </x:c>
      <x:c r="H121" s="229" t="s">
        <x:v>434</x:v>
      </x:c>
      <x:c r="I121" s="229" t="s">
        <x:v>485</x:v>
      </x:c>
    </x:row>
    <x:row r="122" spans="1:9">
      <x:c r="A122" s="397">
        <x:v>46030</x:v>
      </x:c>
      <x:c r="B122" s="229" t="s">
        <x:v>2976</x:v>
      </x:c>
      <x:c r="C122" s="1150" t="s">
        <x:v>4918</x:v>
      </x:c>
      <x:c r="D122" s="396" t="s">
        <x:v>2118</x:v>
      </x:c>
      <x:c r="E122" s="229">
        <x:v>414</x:v>
      </x:c>
      <x:c r="F122" s="229" t="s">
        <x:v>434</x:v>
      </x:c>
      <x:c r="G122" s="229" t="s">
        <x:v>5695</x:v>
      </x:c>
      <x:c r="H122" s="229" t="s">
        <x:v>434</x:v>
      </x:c>
      <x:c r="I122" s="229" t="s">
        <x:v>1486</x:v>
      </x:c>
    </x:row>
    <x:row r="123" spans="1:9">
      <x:c r="A123" s="397">
        <x:v>46032</x:v>
      </x:c>
      <x:c r="B123" s="229" t="s">
        <x:v>5014</x:v>
      </x:c>
      <x:c r="C123" s="1150" t="s">
        <x:v>7099</x:v>
      </x:c>
      <x:c r="D123" s="396" t="s">
        <x:v>5997</x:v>
      </x:c>
      <x:c r="E123" s="229">
        <x:v>522</x:v>
      </x:c>
      <x:c r="F123" s="229" t="s">
        <x:v>434</x:v>
      </x:c>
      <x:c r="G123" s="229" t="s">
        <x:v>9090</x:v>
      </x:c>
      <x:c r="H123" s="229" t="s">
        <x:v>434</x:v>
      </x:c>
      <x:c r="I123" s="229" t="s">
        <x:v>7714</x:v>
      </x:c>
    </x:row>
    <x:row r="124" spans="1:9">
      <x:c r="A124" s="397">
        <x:v>46032</x:v>
      </x:c>
      <x:c r="B124" s="229" t="s">
        <x:v>2976</x:v>
      </x:c>
      <x:c r="C124" s="1150" t="s">
        <x:v>3062</x:v>
      </x:c>
      <x:c r="D124" s="396" t="s">
        <x:v>2240</x:v>
      </x:c>
      <x:c r="E124" s="229">
        <x:v>1290</x:v>
      </x:c>
      <x:c r="F124" s="229" t="s">
        <x:v>7724</x:v>
      </x:c>
      <x:c r="G124" s="229" t="s">
        <x:v>1989</x:v>
      </x:c>
      <x:c r="H124" s="229" t="s">
        <x:v>434</x:v>
      </x:c>
      <x:c r="I124" s="229" t="s">
        <x:v>6964</x:v>
      </x:c>
    </x:row>
    <x:row r="125" spans="1:9">
      <x:c r="A125" s="397">
        <x:v>46033</x:v>
      </x:c>
      <x:c r="B125" s="229" t="s">
        <x:v>2976</x:v>
      </x:c>
      <x:c r="C125" s="1150" t="s">
        <x:v>4105</x:v>
      </x:c>
      <x:c r="D125" s="396" t="s">
        <x:v>5699</x:v>
      </x:c>
      <x:c r="E125" s="229">
        <x:v>465</x:v>
      </x:c>
      <x:c r="F125" s="229" t="s">
        <x:v>434</x:v>
      </x:c>
      <x:c r="G125" s="229" t="s">
        <x:v>5298</x:v>
      </x:c>
      <x:c r="H125" s="229" t="s">
        <x:v>434</x:v>
      </x:c>
      <x:c r="I125" s="229" t="s">
        <x:v>595</x:v>
      </x:c>
    </x:row>
    <x:row r="126" spans="1:9">
      <x:c r="A126" s="397">
        <x:v>46033</x:v>
      </x:c>
      <x:c r="B126" s="229" t="s">
        <x:v>5008</x:v>
      </x:c>
      <x:c r="C126" s="1150" t="s">
        <x:v>8024</x:v>
      </x:c>
      <x:c r="D126" s="396" t="s">
        <x:v>1956</x:v>
      </x:c>
      <x:c r="E126" s="229">
        <x:v>549</x:v>
      </x:c>
      <x:c r="F126" s="229" t="s">
        <x:v>434</x:v>
      </x:c>
      <x:c r="G126" s="229" t="s">
        <x:v>5447</x:v>
      </x:c>
      <x:c r="I126" s="229" t="s">
        <x:v>7106</x:v>
      </x:c>
    </x:row>
    <x:row r="127" spans="1:8">
      <x:c r="A127" s="397">
        <x:v>46037</x:v>
      </x:c>
      <x:c r="B127" s="229" t="s">
        <x:v>5008</x:v>
      </x:c>
      <x:c r="C127" s="1150" t="s">
        <x:v>4950</x:v>
      </x:c>
      <x:c r="D127" s="396" t="s">
        <x:v>8953</x:v>
      </x:c>
      <x:c r="E127" s="229">
        <x:v>1500</x:v>
      </x:c>
      <x:c r="F127" s="229" t="s">
        <x:v>434</x:v>
      </x:c>
      <x:c r="H127" s="229" t="s">
        <x:v>434</x:v>
      </x:c>
    </x:row>
    <x:row r="128" spans="1:8">
      <x:c r="A128" s="397">
        <x:v>46038</x:v>
      </x:c>
      <x:c r="B128" s="229" t="s">
        <x:v>5008</x:v>
      </x:c>
      <x:c r="C128" s="1150" t="s">
        <x:v>7736</x:v>
      </x:c>
      <x:c r="D128" s="396" t="s">
        <x:v>2352</x:v>
      </x:c>
      <x:c r="E128" s="229">
        <x:v>513</x:v>
      </x:c>
      <x:c r="F128" s="229" t="s">
        <x:v>434</x:v>
      </x:c>
      <x:c r="G128" s="229" t="s">
        <x:v>1989</x:v>
      </x:c>
      <x:c r="H128" s="229" t="s">
        <x:v>7758</x:v>
      </x:c>
    </x:row>
    <x:row r="129" spans="1:9">
      <x:c r="A129" s="397">
        <x:v>46039</x:v>
      </x:c>
      <x:c r="B129" s="229" t="s">
        <x:v>7747</x:v>
      </x:c>
      <x:c r="C129" s="1150" t="s">
        <x:v>4861</x:v>
      </x:c>
      <x:c r="D129" s="396" t="s">
        <x:v>5823</x:v>
      </x:c>
      <x:c r="E129" s="229">
        <x:v>747</x:v>
      </x:c>
      <x:c r="F129" s="229" t="s">
        <x:v>434</x:v>
      </x:c>
      <x:c r="G129" s="229" t="s">
        <x:v>9090</x:v>
      </x:c>
      <x:c r="H129" s="229" t="s">
        <x:v>7758</x:v>
      </x:c>
      <x:c r="I129" s="229" t="s">
        <x:v>7714</x:v>
      </x:c>
    </x:row>
    <x:row r="130" spans="1:8">
      <x:c r="A130" s="397">
        <x:v>46039</x:v>
      </x:c>
      <x:c r="B130" s="229" t="s">
        <x:v>5008</x:v>
      </x:c>
      <x:c r="C130" s="1150" t="s">
        <x:v>3034</x:v>
      </x:c>
      <x:c r="D130" s="396" t="s">
        <x:v>4471</x:v>
      </x:c>
      <x:c r="E130" s="229">
        <x:v>441</x:v>
      </x:c>
      <x:c r="F130" s="229" t="s">
        <x:v>434</x:v>
      </x:c>
      <x:c r="G130" s="229" t="s">
        <x:v>7751</x:v>
      </x:c>
      <x:c r="H130" s="229" t="s">
        <x:v>434</x:v>
      </x:c>
    </x:row>
    <x:row r="131" spans="1:8">
      <x:c r="A131" s="397">
        <x:v>46041</x:v>
      </x:c>
      <x:c r="B131" s="229" t="s">
        <x:v>2976</x:v>
      </x:c>
      <x:c r="C131" s="1150" t="s">
        <x:v>6984</x:v>
      </x:c>
      <x:c r="D131" s="396" t="s">
        <x:v>8413</x:v>
      </x:c>
      <x:c r="E131" s="229">
        <x:v>800</x:v>
      </x:c>
      <x:c r="F131" s="229" t="s">
        <x:v>434</x:v>
      </x:c>
      <x:c r="G131" s="229" t="s">
        <x:v>6387</x:v>
      </x:c>
      <x:c r="H131" s="229" t="s">
        <x:v>7758</x:v>
      </x:c>
    </x:row>
    <x:row r="132" spans="1:8">
      <x:c r="A132" s="397">
        <x:v>46041</x:v>
      </x:c>
      <x:c r="B132" s="229" t="s">
        <x:v>2976</x:v>
      </x:c>
      <x:c r="C132" s="1150" t="s">
        <x:v>2873</x:v>
      </x:c>
      <x:c r="D132" s="396" t="s">
        <x:v>8411</x:v>
      </x:c>
      <x:c r="E132" s="229">
        <x:v>468</x:v>
      </x:c>
      <x:c r="F132" s="229" t="s">
        <x:v>434</x:v>
      </x:c>
      <x:c r="G132" s="229" t="s">
        <x:v>4279</x:v>
      </x:c>
      <x:c r="H132" s="229" t="s">
        <x:v>7758</x:v>
      </x:c>
    </x:row>
    <x:row r="133" spans="1:8">
      <x:c r="A133" s="397">
        <x:v>46043</x:v>
      </x:c>
      <x:c r="B133" s="229" t="s">
        <x:v>7747</x:v>
      </x:c>
      <x:c r="C133" s="187" t="s">
        <x:v>7401</x:v>
      </x:c>
      <x:c r="D133" s="396" t="s">
        <x:v>9115</x:v>
      </x:c>
      <x:c r="E133" s="229">
        <x:v>414</x:v>
      </x:c>
      <x:c r="F133" s="229" t="s">
        <x:v>434</x:v>
      </x:c>
      <x:c r="G133" s="229" t="s">
        <x:v>4906</x:v>
      </x:c>
      <x:c r="H133" s="229" t="s">
        <x:v>7758</x:v>
      </x:c>
    </x:row>
    <x:row r="134" spans="1:9">
      <x:c r="A134" s="397">
        <x:v>46043</x:v>
      </x:c>
      <x:c r="B134" s="229" t="s">
        <x:v>7747</x:v>
      </x:c>
      <x:c r="C134" s="187" t="s">
        <x:v>2650</x:v>
      </x:c>
      <x:c r="D134" s="396" t="s">
        <x:v>5740</x:v>
      </x:c>
      <x:c r="E134" s="229">
        <x:v>850</x:v>
      </x:c>
      <x:c r="F134" s="229" t="s">
        <x:v>7724</x:v>
      </x:c>
      <x:c r="G134" s="229" t="s">
        <x:v>9090</x:v>
      </x:c>
      <x:c r="H134" s="229" t="s">
        <x:v>7758</x:v>
      </x:c>
      <x:c r="I134" s="229" t="s">
        <x:v>7714</x:v>
      </x:c>
    </x:row>
    <x:row r="135" spans="1:9">
      <x:c r="A135" s="397">
        <x:v>46046</x:v>
      </x:c>
      <x:c r="B135" s="229" t="s">
        <x:v>2976</x:v>
      </x:c>
      <x:c r="C135" s="187" t="s">
        <x:v>2953</x:v>
      </x:c>
      <x:c r="D135" s="396" t="s">
        <x:v>5935</x:v>
      </x:c>
      <x:c r="E135" s="229">
        <x:v>770</x:v>
      </x:c>
      <x:c r="F135" s="229" t="s">
        <x:v>7724</x:v>
      </x:c>
      <x:c r="G135" s="229" t="s">
        <x:v>9090</x:v>
      </x:c>
      <x:c r="H135" s="229" t="s">
        <x:v>434</x:v>
      </x:c>
      <x:c r="I135" s="229" t="s">
        <x:v>7714</x:v>
      </x:c>
    </x:row>
    <x:row r="136" spans="1:9">
      <x:c r="A136" s="397">
        <x:v>46047</x:v>
      </x:c>
      <x:c r="B136" s="229" t="s">
        <x:v>2976</x:v>
      </x:c>
      <x:c r="C136" s="187" t="s">
        <x:v>7336</x:v>
      </x:c>
      <x:c r="D136" s="396" t="s">
        <x:v>2074</x:v>
      </x:c>
      <x:c r="E136" s="229">
        <x:v>468</x:v>
      </x:c>
      <x:c r="F136" s="229" t="s">
        <x:v>434</x:v>
      </x:c>
      <x:c r="G136" s="229" t="s">
        <x:v>2313</x:v>
      </x:c>
      <x:c r="H136" s="229" t="s">
        <x:v>7758</x:v>
      </x:c>
      <x:c r="I136" s="229" t="s">
        <x:v>7714</x:v>
      </x:c>
    </x:row>
    <x:row r="137" spans="1:9">
      <x:c r="A137" s="397">
        <x:v>46047</x:v>
      </x:c>
      <x:c r="B137" s="229" t="s">
        <x:v>7747</x:v>
      </x:c>
      <x:c r="C137" s="187" t="s">
        <x:v>6398</x:v>
      </x:c>
      <x:c r="D137" s="396" t="s">
        <x:v>4129</x:v>
      </x:c>
      <x:c r="E137" s="229">
        <x:v>549</x:v>
      </x:c>
      <x:c r="F137" s="229" t="s">
        <x:v>434</x:v>
      </x:c>
      <x:c r="G137" s="229" t="s">
        <x:v>8803</x:v>
      </x:c>
      <x:c r="H137" s="229" t="s">
        <x:v>7758</x:v>
      </x:c>
      <x:c r="I137" s="229" t="s">
        <x:v>7714</x:v>
      </x:c>
    </x:row>
    <x:row r="138" spans="1:9">
      <x:c r="A138" s="397">
        <x:v>46050</x:v>
      </x:c>
      <x:c r="B138" s="229" t="s">
        <x:v>7747</x:v>
      </x:c>
      <x:c r="C138" s="187" t="s">
        <x:v>3072</x:v>
      </x:c>
      <x:c r="D138" s="396" t="s">
        <x:v>4326</x:v>
      </x:c>
      <x:c r="E138" s="229">
        <x:v>520</x:v>
      </x:c>
      <x:c r="F138" s="229" t="s">
        <x:v>7724</x:v>
      </x:c>
      <x:c r="G138" s="229" t="s">
        <x:v>6350</x:v>
      </x:c>
      <x:c r="H138" s="229" t="s">
        <x:v>434</x:v>
      </x:c>
      <x:c r="I138" s="229" t="s">
        <x:v>3055</x:v>
      </x:c>
    </x:row>
    <x:row r="140" spans="1:8">
      <x:c r="A140" s="397">
        <x:v>46063</x:v>
      </x:c>
      <x:c r="B140" s="808" t="s">
        <x:v>78</x:v>
      </x:c>
      <x:c r="C140" s="808" t="s">
        <x:v>11222</x:v>
      </x:c>
      <x:c r="D140" s="469" t="s">
        <x:v>5014</x:v>
      </x:c>
      <x:c r="E140" s="229">
        <x:v>500</x:v>
      </x:c>
      <x:c r="F140" s="229" t="s">
        <x:v>7724</x:v>
      </x:c>
      <x:c r="G140" s="229" t="s">
        <x:v>9119</x:v>
      </x:c>
      <x:c r="H140" s="229" t="s">
        <x:v>7758</x:v>
      </x:c>
    </x:row>
    <x:row r="141" spans="1:8">
      <x:c r="A141" s="397">
        <x:v>46066</x:v>
      </x:c>
      <x:c r="B141" s="1150" t="s">
        <x:v>3184</x:v>
      </x:c>
      <x:c r="C141" s="396" t="s">
        <x:v>9701</x:v>
      </x:c>
      <x:c r="D141" s="229" t="s">
        <x:v>34</x:v>
      </x:c>
      <x:c r="E141" s="229">
        <x:v>780</x:v>
      </x:c>
      <x:c r="F141" s="229" t="s">
        <x:v>7724</x:v>
      </x:c>
      <x:c r="H141" s="229" t="s">
        <x:v>435</x:v>
      </x:c>
    </x:row>
    <x:row r="142" spans="1:8">
      <x:c r="A142" s="397">
        <x:v>46066</x:v>
      </x:c>
      <x:c r="B142" s="1150" t="s">
        <x:v>4862</x:v>
      </x:c>
      <x:c r="C142" s="396" t="s">
        <x:v>9287</x:v>
      </x:c>
      <x:c r="D142" s="229" t="s">
        <x:v>34</x:v>
      </x:c>
      <x:c r="E142" s="229">
        <x:v>460</x:v>
      </x:c>
      <x:c r="F142" s="229" t="s">
        <x:v>7724</x:v>
      </x:c>
      <x:c r="H142" s="229" t="s">
        <x:v>435</x:v>
      </x:c>
    </x:row>
    <x:row r="143" spans="1:8">
      <x:c r="A143" s="397">
        <x:v>46066</x:v>
      </x:c>
      <x:c r="B143" s="1150" t="s">
        <x:v>221</x:v>
      </x:c>
      <x:c r="C143" s="396" t="s">
        <x:v>9555</x:v>
      </x:c>
      <x:c r="D143" s="229" t="s">
        <x:v>7313</x:v>
      </x:c>
      <x:c r="E143" s="229">
        <x:v>530</x:v>
      </x:c>
      <x:c r="F143" s="229" t="s">
        <x:v>434</x:v>
      </x:c>
      <x:c r="G143" s="229" t="s">
        <x:v>9559</x:v>
      </x:c>
      <x:c r="H143" s="229" t="s">
        <x:v>7758</x:v>
      </x:c>
    </x:row>
    <x:row r="144" spans="1:8">
      <x:c r="A144" s="397">
        <x:v>46070</x:v>
      </x:c>
      <x:c r="B144" s="1150" t="s">
        <x:v>7035</x:v>
      </x:c>
      <x:c r="C144" s="396" t="s">
        <x:v>9544</x:v>
      </x:c>
      <x:c r="D144" s="229" t="s">
        <x:v>7747</x:v>
      </x:c>
      <x:c r="E144" s="229">
        <x:v>410</x:v>
      </x:c>
      <x:c r="F144" s="229" t="s">
        <x:v>7724</x:v>
      </x:c>
      <x:c r="G144" s="229" t="s">
        <x:v>611</x:v>
      </x:c>
      <x:c r="H144" s="229" t="s">
        <x:v>7758</x:v>
      </x:c>
    </x:row>
    <x:row r="145" spans="1:8">
      <x:c r="A145" s="397">
        <x:v>46071</x:v>
      </x:c>
      <x:c r="B145" s="1150" t="s">
        <x:v>7130</x:v>
      </x:c>
      <x:c r="C145" s="396" t="s">
        <x:v>11210</x:v>
      </x:c>
      <x:c r="D145" s="229" t="s">
        <x:v>5014</x:v>
      </x:c>
      <x:c r="E145" s="229">
        <x:v>594</x:v>
      </x:c>
      <x:c r="F145" s="229" t="s">
        <x:v>434</x:v>
      </x:c>
      <x:c r="G145" s="229" t="s">
        <x:v>1989</x:v>
      </x:c>
      <x:c r="H145" s="229" t="s">
        <x:v>7758</x:v>
      </x:c>
    </x:row>
    <x:row r="146" spans="1:8">
      <x:c r="A146" s="397">
        <x:v>46074</x:v>
      </x:c>
      <x:c r="B146" s="1150" t="s">
        <x:v>7086</x:v>
      </x:c>
      <x:c r="C146" s="396" t="s">
        <x:v>10904</x:v>
      </x:c>
      <x:c r="D146" s="229" t="s">
        <x:v>7313</x:v>
      </x:c>
      <x:c r="E146" s="229">
        <x:v>400</x:v>
      </x:c>
      <x:c r="F146" s="229" t="s">
        <x:v>434</x:v>
      </x:c>
      <x:c r="G146" s="229" t="s">
        <x:v>8589</x:v>
      </x:c>
      <x:c r="H146" s="229" t="s">
        <x:v>7758</x:v>
      </x:c>
    </x:row>
    <x:row r="147" spans="1:8">
      <x:c r="A147" s="397">
        <x:v>46074</x:v>
      </x:c>
      <x:c r="B147" s="1150" t="s">
        <x:v>11766</x:v>
      </x:c>
      <x:c r="C147" s="396" t="s">
        <x:v>9578</x:v>
      </x:c>
      <x:c r="D147" s="229" t="s">
        <x:v>5014</x:v>
      </x:c>
      <x:c r="E147" s="229">
        <x:v>550</x:v>
      </x:c>
      <x:c r="F147" s="229" t="s">
        <x:v>434</x:v>
      </x:c>
      <x:c r="G147" s="229" t="s">
        <x:v>9554</x:v>
      </x:c>
      <x:c r="H147" s="229" t="s">
        <x:v>7743</x:v>
      </x:c>
    </x:row>
    <x:row r="148" spans="1:8">
      <x:c r="A148" s="397">
        <x:v>46075</x:v>
      </x:c>
      <x:c r="B148" s="1150" t="s">
        <x:v>11776</x:v>
      </x:c>
      <x:c r="C148" s="396" t="s">
        <x:v>9496</x:v>
      </x:c>
      <x:c r="D148" s="229" t="s">
        <x:v>5014</x:v>
      </x:c>
      <x:c r="E148" s="229">
        <x:v>450</x:v>
      </x:c>
      <x:c r="F148" s="229" t="s">
        <x:v>7724</x:v>
      </x:c>
      <x:c r="H148" s="229" t="s">
        <x:v>435</x:v>
      </x:c>
    </x:row>
    <x:row r="149" spans="1:8">
      <x:c r="A149" s="397">
        <x:v>46078</x:v>
      </x:c>
      <x:c r="B149" s="1150" t="s">
        <x:v>53</x:v>
      </x:c>
      <x:c r="C149" s="396" t="s">
        <x:v>10887</x:v>
      </x:c>
      <x:c r="D149" s="229" t="s">
        <x:v>34</x:v>
      </x:c>
      <x:c r="E149" s="229">
        <x:v>430</x:v>
      </x:c>
      <x:c r="F149" s="229" t="s">
        <x:v>7724</x:v>
      </x:c>
      <x:c r="G149" s="229" t="s">
        <x:v>602</x:v>
      </x:c>
      <x:c r="H149" s="229" t="s">
        <x:v>7758</x:v>
      </x:c>
    </x:row>
    <x:row r="150" spans="1:8">
      <x:c r="A150" s="397">
        <x:v>46079</x:v>
      </x:c>
      <x:c r="B150" s="1150" t="s">
        <x:v>8024</x:v>
      </x:c>
      <x:c r="C150" s="396" t="s">
        <x:v>10728</x:v>
      </x:c>
      <x:c r="D150" s="229" t="s">
        <x:v>34</x:v>
      </x:c>
      <x:c r="E150" s="229">
        <x:v>380</x:v>
      </x:c>
      <x:c r="F150" s="229" t="s">
        <x:v>7724</x:v>
      </x:c>
      <x:c r="G150" s="229" t="s">
        <x:v>611</x:v>
      </x:c>
      <x:c r="H150" s="229" t="s">
        <x:v>7743</x:v>
      </x:c>
    </x:row>
    <x:row r="151" spans="1:8">
      <x:c r="A151" s="397">
        <x:v>46079</x:v>
      </x:c>
      <x:c r="B151" s="1150" t="s">
        <x:v>112</x:v>
      </x:c>
      <x:c r="C151" s="396" t="s">
        <x:v>9493</x:v>
      </x:c>
      <x:c r="D151" s="229" t="s">
        <x:v>7313</x:v>
      </x:c>
      <x:c r="E151" s="229">
        <x:v>680</x:v>
      </x:c>
      <x:c r="F151" s="229" t="s">
        <x:v>7724</x:v>
      </x:c>
      <x:c r="G151" s="229" t="s">
        <x:v>735</x:v>
      </x:c>
      <x:c r="H151" s="229" t="s">
        <x:v>7758</x:v>
      </x:c>
    </x:row>
    <x:row r="152" spans="1:8">
      <x:c r="A152" s="397">
        <x:v>46084</x:v>
      </x:c>
      <x:c r="B152" s="1150" t="s">
        <x:v>8023</x:v>
      </x:c>
      <x:c r="C152" s="396" t="s">
        <x:v>9509</x:v>
      </x:c>
      <x:c r="D152" s="229" t="s">
        <x:v>7747</x:v>
      </x:c>
      <x:c r="E152" s="229">
        <x:v>380</x:v>
      </x:c>
      <x:c r="F152" s="229" t="s">
        <x:v>7724</x:v>
      </x:c>
      <x:c r="G152" s="229" t="s">
        <x:v>4279</x:v>
      </x:c>
      <x:c r="H152" s="229" t="s">
        <x:v>7758</x:v>
      </x:c>
    </x:row>
    <x:row r="153" spans="1:8">
      <x:c r="A153" s="397">
        <x:v>46086</x:v>
      </x:c>
      <x:c r="B153" s="1150" t="s">
        <x:v>73</x:v>
      </x:c>
      <x:c r="C153" s="396" t="s">
        <x:v>10838</x:v>
      </x:c>
      <x:c r="D153" s="229" t="s">
        <x:v>7747</x:v>
      </x:c>
      <x:c r="E153" s="229">
        <x:v>640</x:v>
      </x:c>
      <x:c r="F153" s="229" t="s">
        <x:v>7724</x:v>
      </x:c>
      <x:c r="G153" s="229" t="s">
        <x:v>9554</x:v>
      </x:c>
      <x:c r="H153" s="229" t="s">
        <x:v>7758</x:v>
      </x:c>
    </x:row>
    <x:row r="154" spans="1:8">
      <x:c r="A154" s="397">
        <x:v>46088</x:v>
      </x:c>
      <x:c r="B154" s="808" t="s">
        <x:v>7188</x:v>
      </x:c>
      <x:c r="C154" s="808" t="s">
        <x:v>9275</x:v>
      </x:c>
      <x:c r="D154" s="470" t="s">
        <x:v>7747</x:v>
      </x:c>
      <x:c r="E154" s="809">
        <x:v>400</x:v>
      </x:c>
      <x:c r="F154" s="554" t="s">
        <x:v>434</x:v>
      </x:c>
      <x:c r="G154" s="229" t="s">
        <x:v>2313</x:v>
      </x:c>
      <x:c r="H154" s="229" t="s">
        <x:v>7758</x:v>
      </x:c>
    </x:row>
    <x:row r="155" spans="1:8" s="229" customFormat="1">
      <x:c r="A155" s="397">
        <x:v>46089</x:v>
      </x:c>
      <x:c r="B155" s="808" t="s">
        <x:v>3184</x:v>
      </x:c>
      <x:c r="C155" s="808" t="s">
        <x:v>10837</x:v>
      </x:c>
      <x:c r="D155" s="470" t="s">
        <x:v>7747</x:v>
      </x:c>
      <x:c r="E155" s="809">
        <x:v>520</x:v>
      </x:c>
      <x:c r="F155" s="554" t="s">
        <x:v>434</x:v>
      </x:c>
      <x:c r="G155" s="229" t="s">
        <x:v>9090</x:v>
      </x:c>
      <x:c r="H155" s="229" t="s">
        <x:v>7758</x:v>
      </x:c>
    </x:row>
    <x:row r="157" s="229" customFormat="1"/>
    <x:row r="160" s="229" customFormat="1"/>
    <x:row r="162" s="229" customFormat="1"/>
    <x:row r="165" s="229" customFormat="1"/>
    <x:row r="167" s="229" customFormat="1"/>
    <x:row r="168" s="229" customFormat="1"/>
    <x:row r="169" s="229" customFormat="1"/>
    <x:row r="171" s="229" customFormat="1"/>
    <x:row r="172" s="229" customFormat="1"/>
    <x:row r="173" s="229" customFormat="1"/>
    <x:row r="174" s="229" customFormat="1"/>
    <x:row r="176" s="229" customFormat="1"/>
    <x:row r="177" s="229" customFormat="1"/>
    <x:row r="179" s="229" customFormat="1"/>
  </x:sheetData>
  <x:conditionalFormatting sqref="D32:D32">
    <x:cfRule type="duplicateValues" dxfId="12" priority="346"/>
  </x:conditionalFormatting>
  <x:conditionalFormatting sqref="C32:C32">
    <x:cfRule type="duplicateValues" dxfId="12" priority="347"/>
  </x:conditionalFormatting>
  <x:conditionalFormatting sqref="D47:D47">
    <x:cfRule type="duplicateValues" dxfId="12" priority="320"/>
  </x:conditionalFormatting>
  <x:conditionalFormatting sqref="C47:C47">
    <x:cfRule type="duplicateValues" dxfId="12" priority="321"/>
  </x:conditionalFormatting>
  <x:conditionalFormatting sqref="D49:D49">
    <x:cfRule type="duplicateValues" dxfId="12" priority="316"/>
  </x:conditionalFormatting>
  <x:conditionalFormatting sqref="C49:C49">
    <x:cfRule type="duplicateValues" dxfId="12" priority="317"/>
  </x:conditionalFormatting>
  <x:conditionalFormatting sqref="D133:D133">
    <x:cfRule type="expression" dxfId="15" priority="162">
      <x:formula>AND(COUNTIF(($H:$H),D133)&gt;1,NOT(ISBLANK(D133)))</x:formula>
    </x:cfRule>
  </x:conditionalFormatting>
  <x:conditionalFormatting sqref="D134:D134">
    <x:cfRule type="expression" dxfId="15" priority="158">
      <x:formula>AND(COUNTIF(($H:$H),D134)&gt;1,NOT(ISBLANK(D134)))</x:formula>
    </x:cfRule>
  </x:conditionalFormatting>
  <x:conditionalFormatting sqref="D135:D135">
    <x:cfRule type="expression" dxfId="15" priority="154">
      <x:formula>AND(COUNTIF(($H:$H),D135)&gt;1,NOT(ISBLANK(D135)))</x:formula>
    </x:cfRule>
  </x:conditionalFormatting>
  <x:conditionalFormatting sqref="D136:D137">
    <x:cfRule type="expression" dxfId="15" priority="150">
      <x:formula>AND(COUNTIF(($H:$H),D136)&gt;1,NOT(ISBLANK(D136)))</x:formula>
    </x:cfRule>
  </x:conditionalFormatting>
  <x:conditionalFormatting sqref="D138:D138">
    <x:cfRule type="expression" dxfId="15" priority="144">
      <x:formula>AND(COUNTIF(($H:$H),D138)&gt;1,NOT(ISBLANK(D138)))</x:formula>
    </x:cfRule>
  </x:conditionalFormatting>
  <x:conditionalFormatting sqref="E154:E154">
    <x:cfRule type="cellIs" dxfId="13" priority="4" operator="between">
      <x:formula>300</x:formula>
      <x:formula>500</x:formula>
    </x:cfRule>
  </x:conditionalFormatting>
  <x:conditionalFormatting sqref="E154:E154">
    <x:cfRule type="cellIs" dxfId="14" priority="3" operator="greaterThan">
      <x:formula>500</x:formula>
    </x:cfRule>
  </x:conditionalFormatting>
  <x:conditionalFormatting sqref="E155:E155">
    <x:cfRule type="cellIs" dxfId="13" priority="2" operator="between">
      <x:formula>300</x:formula>
      <x:formula>500</x:formula>
    </x:cfRule>
  </x:conditionalFormatting>
  <x:conditionalFormatting sqref="E155:E155">
    <x:cfRule type="cellIs" dxfId="14" priority="1" operator="greaterThan">
      <x:formula>500</x:formula>
    </x:cfRule>
  </x:conditionalFormatting>
  <x:dataValidations count="3">
    <x:dataValidation type="list" operator="equal" allowBlank="1" showInputMessage="1" showErrorMessage="1" sqref="D153:D153 D141:D145 D147:D150 B1:B115 B139:B139 B180:B1048547">
      <x:formula1>"Regine, Riza, Tala"</x:formula1>
    </x:dataValidation>
    <x:dataValidation type="list" operator="equal" allowBlank="1" showInputMessage="1" showErrorMessage="1" sqref="B116:B138">
      <x:formula1>"Regine, Riza, Lyn, Tala"</x:formula1>
    </x:dataValidation>
    <x:dataValidation type="list" operator="equal" allowBlank="1" showInputMessage="1" showErrorMessage="1" sqref="D154:D155 D140:D140">
      <x:formula1>"Brenda, Lyn, Rose, Tala"</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12"/>
  <x:dimension ref="A1:L420"/>
  <x:sheetViews>
    <x:sheetView topLeftCell="A223" zoomScaleNormal="100" zoomScaleSheetLayoutView="75" workbookViewId="0">
      <x:selection activeCell="F323" activeCellId="0" sqref="F323:F323"/>
    </x:sheetView>
  </x:sheetViews>
  <x:sheetFormatPr defaultColWidth="9.00390625" defaultRowHeight="16.399999999999999"/>
  <x:cols>
    <x:col min="1" max="1" width="14.625" style="146" customWidth="1"/>
    <x:col min="3" max="3" width="11.1328125" style="187" bestFit="1" customWidth="1"/>
    <x:col min="4" max="4" width="5.77734375" style="230" customWidth="1"/>
    <x:col min="5" max="5" width="13.16796875" style="187" bestFit="1" customWidth="1"/>
    <x:col min="6" max="6" width="9.00390625" style="105" bestFit="1" customWidth="1"/>
    <x:col min="7" max="7" width="17.875" style="54" customWidth="1"/>
  </x:cols>
  <x:sheetData>
    <x:row r="1" spans="1:5">
      <x:c r="A1" s="146" t="s">
        <x:v>1172</x:v>
      </x:c>
      <x:c r="B1" s="230" t="s">
        <x:v>1112</x:v>
      </x:c>
      <x:c r="C1" s="396" t="s">
        <x:v>3014</x:v>
      </x:c>
      <x:c r="D1" s="230" t="s">
        <x:v>4934</x:v>
      </x:c>
      <x:c r="E1" s="187" t="s">
        <x:v>7378</x:v>
      </x:c>
    </x:row>
    <x:row r="2" spans="1:5">
      <x:c r="A2" s="468">
        <x:v>45911</x:v>
      </x:c>
      <x:c r="B2" s="231" t="s">
        <x:v>7787</x:v>
      </x:c>
      <x:c r="C2" s="422">
        <x:v>2502110408</x:v>
      </x:c>
      <x:c r="D2" s="231">
        <x:v>1</x:v>
      </x:c>
      <x:c r="E2" s="422" t="s">
        <x:v>2924</x:v>
      </x:c>
    </x:row>
    <x:row r="3" spans="1:5">
      <x:c r="A3" s="468">
        <x:v>45911</x:v>
      </x:c>
      <x:c r="B3" s="231" t="s">
        <x:v>7708</x:v>
      </x:c>
      <x:c r="C3" s="422">
        <x:v>2406050502</x:v>
      </x:c>
      <x:c r="D3" s="231">
        <x:v>1</x:v>
      </x:c>
      <x:c r="E3" s="422" t="s">
        <x:v>2223</x:v>
      </x:c>
    </x:row>
    <x:row r="4" spans="1:5">
      <x:c r="A4" s="348">
        <x:v>45913</x:v>
      </x:c>
      <x:c r="B4" s="414" t="s">
        <x:v>7708</x:v>
      </x:c>
      <x:c r="C4" s="417">
        <x:v>2406050502</x:v>
      </x:c>
      <x:c r="D4" s="414">
        <x:v>1</x:v>
      </x:c>
      <x:c r="E4" s="417" t="s">
        <x:v>8685</x:v>
      </x:c>
    </x:row>
    <x:row r="5" spans="1:5">
      <x:c r="A5" s="348">
        <x:v>45913</x:v>
      </x:c>
      <x:c r="B5" s="414" t="s">
        <x:v>437</x:v>
      </x:c>
      <x:c r="C5" s="417">
        <x:v>2405100309</x:v>
      </x:c>
      <x:c r="D5" s="414">
        <x:v>1</x:v>
      </x:c>
      <x:c r="E5" s="417" t="s">
        <x:v>2223</x:v>
      </x:c>
    </x:row>
    <x:row r="6" spans="1:5">
      <x:c r="A6" s="348">
        <x:v>45913</x:v>
      </x:c>
      <x:c r="B6" s="414" t="s">
        <x:v>7706</x:v>
      </x:c>
      <x:c r="C6" s="417">
        <x:v>2509150108</x:v>
      </x:c>
      <x:c r="D6" s="414">
        <x:v>1</x:v>
      </x:c>
      <x:c r="E6" s="417" t="s">
        <x:v>2223</x:v>
      </x:c>
    </x:row>
    <x:row r="7" spans="1:5">
      <x:c r="A7" s="348">
        <x:v>45913</x:v>
      </x:c>
      <x:c r="B7" s="414" t="s">
        <x:v>7706</x:v>
      </x:c>
      <x:c r="C7" s="417">
        <x:v>2509150110</x:v>
      </x:c>
      <x:c r="D7" s="414">
        <x:v>1</x:v>
      </x:c>
      <x:c r="E7" s="417" t="s">
        <x:v>7058</x:v>
      </x:c>
    </x:row>
    <x:row r="8" spans="1:5">
      <x:c r="A8" s="348">
        <x:v>45913</x:v>
      </x:c>
      <x:c r="B8" s="414" t="s">
        <x:v>7789</x:v>
      </x:c>
      <x:c r="C8" s="417">
        <x:v>2412110211</x:v>
      </x:c>
      <x:c r="D8" s="414">
        <x:v>2</x:v>
      </x:c>
      <x:c r="E8" s="417" t="s">
        <x:v>2223</x:v>
      </x:c>
    </x:row>
    <x:row r="9" spans="1:5">
      <x:c r="A9" s="348">
        <x:v>45913</x:v>
      </x:c>
      <x:c r="B9" s="414" t="s">
        <x:v>7789</x:v>
      </x:c>
      <x:c r="C9" s="417">
        <x:v>2509150201</x:v>
      </x:c>
      <x:c r="D9" s="414">
        <x:v>3</x:v>
      </x:c>
      <x:c r="E9" s="417" t="s">
        <x:v>2223</x:v>
      </x:c>
    </x:row>
    <x:row r="10" spans="1:5">
      <x:c r="A10" s="348">
        <x:v>45914</x:v>
      </x:c>
      <x:c r="B10" s="414" t="s">
        <x:v>7789</x:v>
      </x:c>
      <x:c r="C10" s="417">
        <x:v>2306230202</x:v>
      </x:c>
      <x:c r="D10" s="414">
        <x:v>1</x:v>
      </x:c>
      <x:c r="E10" s="417" t="s">
        <x:v>2223</x:v>
      </x:c>
    </x:row>
    <x:row r="11" spans="1:6">
      <x:c r="A11" s="215">
        <x:v>45919</x:v>
      </x:c>
      <x:c r="B11" s="232" t="s">
        <x:v>7706</x:v>
      </x:c>
      <x:c r="C11" s="238">
        <x:v>2308260103</x:v>
      </x:c>
      <x:c r="D11" s="232">
        <x:v>1</x:v>
      </x:c>
      <x:c r="E11" s="238" t="s">
        <x:v>2223</x:v>
      </x:c>
      <x:c r="F11" s="140" t="s">
        <x:v>7918</x:v>
      </x:c>
    </x:row>
    <x:row r="12" spans="1:5">
      <x:c r="A12" s="215">
        <x:v>45923</x:v>
      </x:c>
      <x:c r="B12" s="232" t="s">
        <x:v>7789</x:v>
      </x:c>
      <x:c r="C12" s="238">
        <x:v>2508060210</x:v>
      </x:c>
      <x:c r="D12" s="232">
        <x:v>1</x:v>
      </x:c>
      <x:c r="E12" s="238" t="s">
        <x:v>2924</x:v>
      </x:c>
    </x:row>
    <x:row r="13" spans="1:5">
      <x:c r="A13" s="496">
        <x:v>45926</x:v>
      </x:c>
      <x:c r="B13" s="497" t="s">
        <x:v>7708</x:v>
      </x:c>
      <x:c r="C13" s="612">
        <x:v>2509150501</x:v>
      </x:c>
      <x:c r="D13" s="497">
        <x:v>1</x:v>
      </x:c>
      <x:c r="E13" s="612" t="s">
        <x:v>2223</x:v>
      </x:c>
    </x:row>
    <x:row r="14" spans="1:5">
      <x:c r="A14" s="496">
        <x:v>45928</x:v>
      </x:c>
      <x:c r="B14" s="497" t="s">
        <x:v>7706</x:v>
      </x:c>
      <x:c r="C14" s="612">
        <x:v>2308140110</x:v>
      </x:c>
      <x:c r="D14" s="497">
        <x:v>1</x:v>
      </x:c>
      <x:c r="E14" s="612" t="s">
        <x:v>4852</x:v>
      </x:c>
    </x:row>
    <x:row r="15" spans="1:5">
      <x:c r="A15" s="496">
        <x:v>45928</x:v>
      </x:c>
      <x:c r="B15" s="497" t="s">
        <x:v>437</x:v>
      </x:c>
      <x:c r="C15" s="612">
        <x:v>2505080302</x:v>
      </x:c>
      <x:c r="D15" s="497">
        <x:v>1</x:v>
      </x:c>
      <x:c r="E15" s="612" t="s">
        <x:v>433</x:v>
      </x:c>
    </x:row>
    <x:row r="16" spans="1:5">
      <x:c r="A16" s="516">
        <x:v>45932</x:v>
      </x:c>
      <x:c r="B16" s="235" t="s">
        <x:v>437</x:v>
      </x:c>
      <x:c r="C16" s="523">
        <x:v>2411150304</x:v>
      </x:c>
      <x:c r="D16" s="235">
        <x:v>1</x:v>
      </x:c>
      <x:c r="E16" s="523" t="s">
        <x:v>2223</x:v>
      </x:c>
    </x:row>
    <x:row r="17" spans="1:5">
      <x:c r="A17" s="516">
        <x:v>45934</x:v>
      </x:c>
      <x:c r="B17" s="235" t="s">
        <x:v>7706</x:v>
      </x:c>
      <x:c r="C17" s="523">
        <x:v>2508050110</x:v>
      </x:c>
      <x:c r="D17" s="235">
        <x:v>1</x:v>
      </x:c>
      <x:c r="E17" s="523" t="s">
        <x:v>4852</x:v>
      </x:c>
    </x:row>
    <x:row r="18" spans="1:5">
      <x:c r="A18" s="517">
        <x:v>45936</x:v>
      </x:c>
      <x:c r="B18" s="518" t="s">
        <x:v>7787</x:v>
      </x:c>
      <x:c r="C18" s="613">
        <x:v>2507050404</x:v>
      </x:c>
      <x:c r="D18" s="518">
        <x:v>1</x:v>
      </x:c>
      <x:c r="E18" s="613" t="s">
        <x:v>4852</x:v>
      </x:c>
    </x:row>
    <x:row r="19" spans="1:5">
      <x:c r="A19" s="468">
        <x:v>45936</x:v>
      </x:c>
      <x:c r="B19" s="231" t="s">
        <x:v>437</x:v>
      </x:c>
      <x:c r="C19" s="422">
        <x:v>2510060306</x:v>
      </x:c>
      <x:c r="D19" s="231">
        <x:v>1</x:v>
      </x:c>
      <x:c r="E19" s="422" t="s">
        <x:v>2924</x:v>
      </x:c>
    </x:row>
    <x:row r="20" spans="1:5">
      <x:c r="A20" s="517">
        <x:v>45938</x:v>
      </x:c>
      <x:c r="B20" s="518" t="s">
        <x:v>7789</x:v>
      </x:c>
      <x:c r="C20" s="613">
        <x:v>10210201</x:v>
      </x:c>
      <x:c r="D20" s="518">
        <x:v>1</x:v>
      </x:c>
      <x:c r="E20" s="613" t="s">
        <x:v>2223</x:v>
      </x:c>
    </x:row>
    <x:row r="21" spans="1:5">
      <x:c r="A21" s="517">
        <x:v>45938</x:v>
      </x:c>
      <x:c r="B21" s="518" t="s">
        <x:v>437</x:v>
      </x:c>
      <x:c r="C21" s="613">
        <x:v>2405110304</x:v>
      </x:c>
      <x:c r="D21" s="518">
        <x:v>1</x:v>
      </x:c>
      <x:c r="E21" s="613" t="s">
        <x:v>4852</x:v>
      </x:c>
    </x:row>
    <x:row r="22" spans="1:5">
      <x:c r="A22" s="517">
        <x:v>45939</x:v>
      </x:c>
      <x:c r="B22" s="518" t="s">
        <x:v>7706</x:v>
      </x:c>
      <x:c r="C22" s="613">
        <x:v>2504080105</x:v>
      </x:c>
      <x:c r="D22" s="518">
        <x:v>1</x:v>
      </x:c>
      <x:c r="E22" s="613" t="s">
        <x:v>4852</x:v>
      </x:c>
    </x:row>
    <x:row r="23" spans="1:6">
      <x:c r="A23" s="348">
        <x:v>45941</x:v>
      </x:c>
      <x:c r="B23" s="414" t="s">
        <x:v>7788</x:v>
      </x:c>
      <x:c r="C23" s="417">
        <x:v>2504060314</x:v>
      </x:c>
      <x:c r="D23" s="414">
        <x:v>1</x:v>
      </x:c>
      <x:c r="E23" s="417" t="s">
        <x:v>7058</x:v>
      </x:c>
      <x:c r="F23" s="136" t="s">
        <x:v>7755</x:v>
      </x:c>
    </x:row>
    <x:row r="24" spans="1:6">
      <x:c r="A24" s="348">
        <x:v>45942</x:v>
      </x:c>
      <x:c r="B24" s="414" t="s">
        <x:v>433</x:v>
      </x:c>
      <x:c r="C24" s="417">
        <x:v>2508050608</x:v>
      </x:c>
      <x:c r="D24" s="414">
        <x:v>1</x:v>
      </x:c>
      <x:c r="E24" s="417" t="s">
        <x:v>2223</x:v>
      </x:c>
      <x:c r="F24" s="136" t="s">
        <x:v>4958</x:v>
      </x:c>
    </x:row>
    <x:row r="25" spans="1:5">
      <x:c r="A25" s="348">
        <x:v>45943</x:v>
      </x:c>
      <x:c r="B25" s="414" t="s">
        <x:v>433</x:v>
      </x:c>
      <x:c r="C25" s="417">
        <x:v>2408160108</x:v>
      </x:c>
      <x:c r="D25" s="414">
        <x:v>1</x:v>
      </x:c>
      <x:c r="E25" s="417" t="s">
        <x:v>7058</x:v>
      </x:c>
    </x:row>
    <x:row r="26" spans="1:6">
      <x:c r="A26" s="348">
        <x:v>45943</x:v>
      </x:c>
      <x:c r="B26" s="414" t="s">
        <x:v>433</x:v>
      </x:c>
      <x:c r="C26" s="417">
        <x:v>2307210121</x:v>
      </x:c>
      <x:c r="D26" s="414">
        <x:v>1</x:v>
      </x:c>
      <x:c r="E26" s="417" t="s">
        <x:v>7058</x:v>
      </x:c>
      <x:c r="F26" s="136" t="s">
        <x:v>7755</x:v>
      </x:c>
    </x:row>
    <x:row r="27" spans="1:5">
      <x:c r="A27" s="348">
        <x:v>45944</x:v>
      </x:c>
      <x:c r="B27" s="414" t="s">
        <x:v>7788</x:v>
      </x:c>
      <x:c r="C27" s="417">
        <x:v>2411100315</x:v>
      </x:c>
      <x:c r="D27" s="414">
        <x:v>1</x:v>
      </x:c>
      <x:c r="E27" s="417" t="s">
        <x:v>7058</x:v>
      </x:c>
    </x:row>
    <x:row r="28" spans="1:5">
      <x:c r="A28" s="521">
        <x:v>45943</x:v>
      </x:c>
      <x:c r="B28" s="489" t="s">
        <x:v>7788</x:v>
      </x:c>
      <x:c r="C28" s="524">
        <x:v>2411100315</x:v>
      </x:c>
      <x:c r="D28" s="489">
        <x:v>2</x:v>
      </x:c>
      <x:c r="E28" s="524" t="s">
        <x:v>7058</x:v>
      </x:c>
    </x:row>
    <x:row r="29" spans="1:5">
      <x:c r="A29" s="521">
        <x:v>45947</x:v>
      </x:c>
      <x:c r="B29" s="489" t="s">
        <x:v>7788</x:v>
      </x:c>
      <x:c r="C29" s="524">
        <x:v>2510070313</x:v>
      </x:c>
      <x:c r="D29" s="489">
        <x:v>1</x:v>
      </x:c>
      <x:c r="E29" s="524" t="s">
        <x:v>7058</x:v>
      </x:c>
    </x:row>
    <x:row r="30" spans="1:6">
      <x:c r="A30" s="521">
        <x:v>45952</x:v>
      </x:c>
      <x:c r="B30" s="489" t="s">
        <x:v>7788</x:v>
      </x:c>
      <x:c r="C30" s="524">
        <x:v>2504050311</x:v>
      </x:c>
      <x:c r="D30" s="489">
        <x:v>1</x:v>
      </x:c>
      <x:c r="E30" s="524" t="s">
        <x:v>4852</x:v>
      </x:c>
      <x:c r="F30" s="134" t="s">
        <x:v>4958</x:v>
      </x:c>
    </x:row>
    <x:row r="31" spans="1:5">
      <x:c r="A31" s="521">
        <x:v>45952</x:v>
      </x:c>
      <x:c r="B31" s="489" t="s">
        <x:v>7787</x:v>
      </x:c>
      <x:c r="C31" s="524">
        <x:v>2509050408</x:v>
      </x:c>
      <x:c r="D31" s="489">
        <x:v>1</x:v>
      </x:c>
      <x:c r="E31" s="524" t="s">
        <x:v>4852</x:v>
      </x:c>
    </x:row>
    <x:row r="32" spans="1:6">
      <x:c r="A32" s="468">
        <x:v>45953</x:v>
      </x:c>
      <x:c r="B32" s="231" t="s">
        <x:v>7706</x:v>
      </x:c>
      <x:c r="C32" s="422">
        <x:v>2408100109</x:v>
      </x:c>
      <x:c r="D32" s="231">
        <x:v>1</x:v>
      </x:c>
      <x:c r="E32" s="422" t="s">
        <x:v>7058</x:v>
      </x:c>
      <x:c r="F32" s="129" t="s">
        <x:v>7755</x:v>
      </x:c>
    </x:row>
    <x:row r="33" spans="1:6">
      <x:c r="A33" s="468">
        <x:v>45953</x:v>
      </x:c>
      <x:c r="B33" s="231" t="s">
        <x:v>7708</x:v>
      </x:c>
      <x:c r="C33" s="422">
        <x:v>2509150501</x:v>
      </x:c>
      <x:c r="D33" s="231">
        <x:v>1</x:v>
      </x:c>
      <x:c r="E33" s="422" t="s">
        <x:v>7058</x:v>
      </x:c>
      <x:c r="F33" s="129" t="s">
        <x:v>7755</x:v>
      </x:c>
    </x:row>
    <x:row r="34" spans="1:6">
      <x:c r="A34" s="468">
        <x:v>45953</x:v>
      </x:c>
      <x:c r="B34" s="231" t="s">
        <x:v>7788</x:v>
      </x:c>
      <x:c r="C34" s="422">
        <x:v>2504050311</x:v>
      </x:c>
      <x:c r="D34" s="231">
        <x:v>1</x:v>
      </x:c>
      <x:c r="E34" s="422" t="s">
        <x:v>4852</x:v>
      </x:c>
      <x:c r="F34" s="129" t="s">
        <x:v>7755</x:v>
      </x:c>
    </x:row>
    <x:row r="35" spans="1:6">
      <x:c r="A35" s="468">
        <x:v>45953</x:v>
      </x:c>
      <x:c r="B35" s="231" t="s">
        <x:v>437</x:v>
      </x:c>
      <x:c r="C35" s="422">
        <x:v>2411100312</x:v>
      </x:c>
      <x:c r="D35" s="231">
        <x:v>1</x:v>
      </x:c>
      <x:c r="E35" s="422" t="s">
        <x:v>4852</x:v>
      </x:c>
      <x:c r="F35" s="129" t="s">
        <x:v>7755</x:v>
      </x:c>
    </x:row>
    <x:row r="36" spans="1:5">
      <x:c r="A36" s="468">
        <x:v>45957</x:v>
      </x:c>
      <x:c r="B36" s="231" t="s">
        <x:v>7706</x:v>
      </x:c>
      <x:c r="C36" s="422">
        <x:v>2510050106</x:v>
      </x:c>
      <x:c r="D36" s="231">
        <x:v>1</x:v>
      </x:c>
      <x:c r="E36" s="422" t="s">
        <x:v>7058</x:v>
      </x:c>
    </x:row>
    <x:row r="37" spans="1:6">
      <x:c r="A37" s="468">
        <x:v>45959</x:v>
      </x:c>
      <x:c r="B37" s="231" t="s">
        <x:v>7787</x:v>
      </x:c>
      <x:c r="C37" s="422">
        <x:v>2410050404</x:v>
      </x:c>
      <x:c r="D37" s="231">
        <x:v>1</x:v>
      </x:c>
      <x:c r="E37" s="422" t="s">
        <x:v>4852</x:v>
      </x:c>
      <x:c r="F37" s="129" t="s">
        <x:v>7755</x:v>
      </x:c>
    </x:row>
    <x:row r="38" spans="1:5">
      <x:c r="A38" s="468">
        <x:v>45960</x:v>
      </x:c>
      <x:c r="B38" s="231" t="s">
        <x:v>7788</x:v>
      </x:c>
      <x:c r="C38" s="422">
        <x:v>2509060314</x:v>
      </x:c>
      <x:c r="D38" s="231">
        <x:v>1</x:v>
      </x:c>
      <x:c r="E38" s="422" t="s">
        <x:v>7058</x:v>
      </x:c>
    </x:row>
    <x:row r="39" spans="1:5">
      <x:c r="A39" s="468">
        <x:v>45960</x:v>
      </x:c>
      <x:c r="B39" s="231" t="s">
        <x:v>437</x:v>
      </x:c>
      <x:c r="C39" s="422">
        <x:v>2510070302</x:v>
      </x:c>
      <x:c r="D39" s="231">
        <x:v>1</x:v>
      </x:c>
      <x:c r="E39" s="422" t="s">
        <x:v>7058</x:v>
      </x:c>
    </x:row>
    <x:row r="40" spans="1:5">
      <x:c r="A40" s="468">
        <x:v>45961</x:v>
      </x:c>
      <x:c r="B40" s="231" t="s">
        <x:v>7706</x:v>
      </x:c>
      <x:c r="C40" s="422">
        <x:v>2511050101</x:v>
      </x:c>
      <x:c r="D40" s="231">
        <x:v>1</x:v>
      </x:c>
      <x:c r="E40" s="422" t="s">
        <x:v>7058</x:v>
      </x:c>
    </x:row>
    <x:row r="41" spans="1:5">
      <x:c r="A41" s="576">
        <x:v>45963</x:v>
      </x:c>
      <x:c r="B41" s="573" t="s">
        <x:v>437</x:v>
      </x:c>
      <x:c r="C41" s="614">
        <x:v>2510070302</x:v>
      </x:c>
      <x:c r="D41" s="573">
        <x:v>1</x:v>
      </x:c>
      <x:c r="E41" s="614" t="s">
        <x:v>7058</x:v>
      </x:c>
    </x:row>
    <x:row r="42" spans="1:6">
      <x:c r="A42" s="576">
        <x:v>45963</x:v>
      </x:c>
      <x:c r="B42" s="573" t="s">
        <x:v>7787</x:v>
      </x:c>
      <x:c r="C42" s="614">
        <x:v>2404250401</x:v>
      </x:c>
      <x:c r="D42" s="573">
        <x:v>1</x:v>
      </x:c>
      <x:c r="E42" s="614" t="s">
        <x:v>4852</x:v>
      </x:c>
      <x:c r="F42" s="127" t="s">
        <x:v>7755</x:v>
      </x:c>
    </x:row>
    <x:row r="43" spans="1:6">
      <x:c r="A43" s="576">
        <x:v>45963</x:v>
      </x:c>
      <x:c r="B43" s="573" t="s">
        <x:v>7706</x:v>
      </x:c>
      <x:c r="C43" s="614">
        <x:v>2407150104</x:v>
      </x:c>
      <x:c r="D43" s="573">
        <x:v>1</x:v>
      </x:c>
      <x:c r="E43" s="614" t="s">
        <x:v>4852</x:v>
      </x:c>
      <x:c r="F43" s="127" t="s">
        <x:v>4958</x:v>
      </x:c>
    </x:row>
    <x:row r="44" spans="1:5">
      <x:c r="A44" s="576">
        <x:v>45967</x:v>
      </x:c>
      <x:c r="B44" s="573" t="s">
        <x:v>437</x:v>
      </x:c>
      <x:c r="C44" s="614">
        <x:v>2510050304</x:v>
      </x:c>
      <x:c r="D44" s="573">
        <x:v>1</x:v>
      </x:c>
      <x:c r="E44" s="614" t="s">
        <x:v>7058</x:v>
      </x:c>
    </x:row>
    <x:row r="45" spans="1:6">
      <x:c r="A45" s="601">
        <x:v>45969</x:v>
      </x:c>
      <x:c r="B45" s="602" t="s">
        <x:v>437</x:v>
      </x:c>
      <x:c r="C45" s="615">
        <x:v>2506060304</x:v>
      </x:c>
      <x:c r="D45" s="602">
        <x:v>1</x:v>
      </x:c>
      <x:c r="E45" s="615" t="s">
        <x:v>7058</x:v>
      </x:c>
      <x:c r="F45" s="123" t="s">
        <x:v>7755</x:v>
      </x:c>
    </x:row>
    <x:row r="46" spans="1:6">
      <x:c r="A46" s="601">
        <x:v>45969</x:v>
      </x:c>
      <x:c r="B46" s="602" t="s">
        <x:v>7706</x:v>
      </x:c>
      <x:c r="C46" s="615">
        <x:v>2412120115</x:v>
      </x:c>
      <x:c r="D46" s="602">
        <x:v>1</x:v>
      </x:c>
      <x:c r="E46" s="615" t="s">
        <x:v>4852</x:v>
      </x:c>
      <x:c r="F46" s="123" t="s">
        <x:v>4958</x:v>
      </x:c>
    </x:row>
    <x:row r="47" spans="1:6">
      <x:c r="A47" s="601">
        <x:v>45969</x:v>
      </x:c>
      <x:c r="B47" s="602" t="s">
        <x:v>7706</x:v>
      </x:c>
      <x:c r="C47" s="615">
        <x:v>2505050103</x:v>
      </x:c>
      <x:c r="D47" s="602">
        <x:v>1</x:v>
      </x:c>
      <x:c r="E47" s="615" t="s">
        <x:v>7058</x:v>
      </x:c>
      <x:c r="F47" s="123" t="s">
        <x:v>7755</x:v>
      </x:c>
    </x:row>
    <x:row r="48" spans="1:6">
      <x:c r="A48" s="601">
        <x:v>45969</x:v>
      </x:c>
      <x:c r="B48" s="602" t="s">
        <x:v>7706</x:v>
      </x:c>
      <x:c r="C48" s="615">
        <x:v>2401010117</x:v>
      </x:c>
      <x:c r="D48" s="602">
        <x:v>1</x:v>
      </x:c>
      <x:c r="E48" s="615" t="s">
        <x:v>4852</x:v>
      </x:c>
      <x:c r="F48" s="123" t="s">
        <x:v>4958</x:v>
      </x:c>
    </x:row>
    <x:row r="49" spans="1:5">
      <x:c r="A49" s="601">
        <x:v>45973</x:v>
      </x:c>
      <x:c r="B49" s="602" t="s">
        <x:v>7787</x:v>
      </x:c>
      <x:c r="C49" s="615">
        <x:v>2511060404</x:v>
      </x:c>
      <x:c r="D49" s="602">
        <x:v>4</x:v>
      </x:c>
      <x:c r="E49" s="615" t="s">
        <x:v>7275</x:v>
      </x:c>
    </x:row>
    <x:row r="50" spans="1:6">
      <x:c r="A50" s="348">
        <x:v>45976</x:v>
      </x:c>
      <x:c r="B50" s="414" t="s">
        <x:v>7706</x:v>
      </x:c>
      <x:c r="C50" s="417">
        <x:v>2408160114</x:v>
      </x:c>
      <x:c r="D50" s="414">
        <x:v>1</x:v>
      </x:c>
      <x:c r="E50" s="417" t="s">
        <x:v>7058</x:v>
      </x:c>
      <x:c r="F50" s="120" t="s">
        <x:v>4958</x:v>
      </x:c>
    </x:row>
    <x:row r="51" spans="1:5">
      <x:c r="A51" s="348">
        <x:v>45976</x:v>
      </x:c>
      <x:c r="B51" s="414" t="s">
        <x:v>7789</x:v>
      </x:c>
      <x:c r="C51" s="417">
        <x:v>2509060206</x:v>
      </x:c>
      <x:c r="D51" s="414">
        <x:v>1</x:v>
      </x:c>
      <x:c r="E51" s="417" t="s">
        <x:v>2223</x:v>
      </x:c>
    </x:row>
    <x:row r="52" spans="1:6">
      <x:c r="A52" s="348">
        <x:v>45978</x:v>
      </x:c>
      <x:c r="B52" s="414" t="s">
        <x:v>7789</x:v>
      </x:c>
      <x:c r="C52" s="417">
        <x:v>10210201</x:v>
      </x:c>
      <x:c r="D52" s="414">
        <x:v>1</x:v>
      </x:c>
      <x:c r="E52" s="417" t="s">
        <x:v>2223</x:v>
      </x:c>
      <x:c r="F52" s="120" t="s">
        <x:v>4958</x:v>
      </x:c>
    </x:row>
    <x:row r="53" spans="1:5">
      <x:c r="A53" s="348">
        <x:v>45980</x:v>
      </x:c>
      <x:c r="B53" s="414" t="s">
        <x:v>7706</x:v>
      </x:c>
      <x:c r="C53" s="417" t="s">
        <x:v>4526</x:v>
      </x:c>
      <x:c r="D53" s="414">
        <x:v>1</x:v>
      </x:c>
      <x:c r="E53" s="417" t="s">
        <x:v>1502</x:v>
      </x:c>
    </x:row>
    <x:row r="54" spans="1:6">
      <x:c r="A54" s="348">
        <x:v>45984</x:v>
      </x:c>
      <x:c r="B54" s="414" t="s">
        <x:v>437</x:v>
      </x:c>
      <x:c r="C54" s="417" t="s">
        <x:v>3397</x:v>
      </x:c>
      <x:c r="D54" s="414">
        <x:v>1</x:v>
      </x:c>
      <x:c r="E54" s="417" t="s">
        <x:v>7058</x:v>
      </x:c>
      <x:c r="F54" s="120" t="s">
        <x:v>4958</x:v>
      </x:c>
    </x:row>
    <x:row r="55" spans="1:6">
      <x:c r="A55" s="674">
        <x:v>45990</x:v>
      </x:c>
      <x:c r="B55" s="675" t="s">
        <x:v>437</x:v>
      </x:c>
      <x:c r="C55" s="676" t="s">
        <x:v>6867</x:v>
      </x:c>
      <x:c r="D55" s="675">
        <x:v>1</x:v>
      </x:c>
      <x:c r="E55" s="676" t="s">
        <x:v>7058</x:v>
      </x:c>
      <x:c r="F55" s="113" t="s">
        <x:v>7755</x:v>
      </x:c>
    </x:row>
    <x:row r="56" spans="1:5">
      <x:c r="A56" s="674">
        <x:v>45992</x:v>
      </x:c>
      <x:c r="B56" s="675" t="s">
        <x:v>7706</x:v>
      </x:c>
      <x:c r="C56" s="676" t="s">
        <x:v>8840</x:v>
      </x:c>
      <x:c r="D56" s="675">
        <x:v>1</x:v>
      </x:c>
      <x:c r="E56" s="676" t="s">
        <x:v>4852</x:v>
      </x:c>
    </x:row>
    <x:row r="57" spans="1:6">
      <x:c r="A57" s="674">
        <x:v>45996</x:v>
      </x:c>
      <x:c r="B57" s="675" t="s">
        <x:v>437</x:v>
      </x:c>
      <x:c r="C57" s="676" t="s">
        <x:v>6835</x:v>
      </x:c>
      <x:c r="D57" s="675">
        <x:v>3</x:v>
      </x:c>
      <x:c r="E57" s="676" t="s">
        <x:v>7710</x:v>
      </x:c>
      <x:c r="F57" s="116" t="s">
        <x:v>2993</x:v>
      </x:c>
    </x:row>
    <x:row r="58" spans="1:6">
      <x:c r="A58" s="674">
        <x:v>45997</x:v>
      </x:c>
      <x:c r="B58" s="675" t="s">
        <x:v>437</x:v>
      </x:c>
      <x:c r="C58" s="676" t="s">
        <x:v>3377</x:v>
      </x:c>
      <x:c r="D58" s="675">
        <x:v>1</x:v>
      </x:c>
      <x:c r="E58" s="676" t="s">
        <x:v>2363</x:v>
      </x:c>
      <x:c r="F58" s="113" t="s">
        <x:v>7755</x:v>
      </x:c>
    </x:row>
    <x:row r="59" spans="1:5">
      <x:c r="A59" s="674">
        <x:v>45997</x:v>
      </x:c>
      <x:c r="B59" s="675" t="s">
        <x:v>7787</x:v>
      </x:c>
      <x:c r="C59" s="676" t="s">
        <x:v>6884</x:v>
      </x:c>
      <x:c r="D59" s="675">
        <x:v>1</x:v>
      </x:c>
      <x:c r="E59" s="676" t="s">
        <x:v>2223</x:v>
      </x:c>
    </x:row>
    <x:row r="60" spans="1:6">
      <x:c r="A60" s="674">
        <x:v>45998</x:v>
      </x:c>
      <x:c r="B60" s="675" t="s">
        <x:v>7706</x:v>
      </x:c>
      <x:c r="C60" s="676" t="s">
        <x:v>6655</x:v>
      </x:c>
      <x:c r="D60" s="675">
        <x:v>1</x:v>
      </x:c>
      <x:c r="E60" s="676" t="s">
        <x:v>7058</x:v>
      </x:c>
      <x:c r="F60" s="113" t="s">
        <x:v>4958</x:v>
      </x:c>
    </x:row>
    <x:row r="61" spans="1:6">
      <x:c r="A61" s="674">
        <x:v>45998</x:v>
      </x:c>
      <x:c r="B61" s="675" t="s">
        <x:v>7787</x:v>
      </x:c>
      <x:c r="C61" s="676" t="s">
        <x:v>1927</x:v>
      </x:c>
      <x:c r="D61" s="675">
        <x:v>1</x:v>
      </x:c>
      <x:c r="E61" s="676" t="s">
        <x:v>7058</x:v>
      </x:c>
      <x:c r="F61" s="113" t="s">
        <x:v>4958</x:v>
      </x:c>
    </x:row>
    <x:row r="62" spans="1:6">
      <x:c r="A62" s="674">
        <x:v>46000</x:v>
      </x:c>
      <x:c r="B62" s="675" t="s">
        <x:v>7706</x:v>
      </x:c>
      <x:c r="C62" s="676" t="s">
        <x:v>4608</x:v>
      </x:c>
      <x:c r="D62" s="675">
        <x:v>1</x:v>
      </x:c>
      <x:c r="E62" s="676" t="s">
        <x:v>2223</x:v>
      </x:c>
      <x:c r="F62" s="113" t="s">
        <x:v>7755</x:v>
      </x:c>
    </x:row>
    <x:row r="63" spans="1:6">
      <x:c r="A63" s="348">
        <x:v>46003</x:v>
      </x:c>
      <x:c r="B63" s="414" t="s">
        <x:v>7706</x:v>
      </x:c>
      <x:c r="C63" s="417" t="s">
        <x:v>6802</x:v>
      </x:c>
      <x:c r="D63" s="414">
        <x:v>1</x:v>
      </x:c>
      <x:c r="E63" s="417" t="s">
        <x:v>4852</x:v>
      </x:c>
      <x:c r="F63" s="110" t="s">
        <x:v>4958</x:v>
      </x:c>
    </x:row>
    <x:row r="64" spans="1:5">
      <x:c r="A64" s="348">
        <x:v>46003</x:v>
      </x:c>
      <x:c r="B64" s="414" t="s">
        <x:v>7789</x:v>
      </x:c>
      <x:c r="C64" s="417" t="s">
        <x:v>3348</x:v>
      </x:c>
      <x:c r="D64" s="414">
        <x:v>1</x:v>
      </x:c>
      <x:c r="E64" s="417" t="s">
        <x:v>4852</x:v>
      </x:c>
    </x:row>
    <x:row r="65" spans="1:6">
      <x:c r="A65" s="348">
        <x:v>46003</x:v>
      </x:c>
      <x:c r="B65" s="414" t="s">
        <x:v>7789</x:v>
      </x:c>
      <x:c r="C65" s="417" t="s">
        <x:v>8447</x:v>
      </x:c>
      <x:c r="D65" s="414">
        <x:v>1</x:v>
      </x:c>
      <x:c r="E65" s="417" t="s">
        <x:v>4852</x:v>
      </x:c>
      <x:c r="F65" s="110" t="s">
        <x:v>7755</x:v>
      </x:c>
    </x:row>
    <x:row r="66" spans="1:5">
      <x:c r="A66" s="703">
        <x:v>46007</x:v>
      </x:c>
      <x:c r="B66" s="695" t="s">
        <x:v>7789</x:v>
      </x:c>
      <x:c r="C66" s="704" t="s">
        <x:v>8571</x:v>
      </x:c>
      <x:c r="D66" s="695">
        <x:v>1</x:v>
      </x:c>
      <x:c r="E66" s="704" t="s">
        <x:v>2223</x:v>
      </x:c>
    </x:row>
    <x:row r="67" spans="1:6">
      <x:c r="A67" s="703">
        <x:v>46007</x:v>
      </x:c>
      <x:c r="B67" s="695" t="s">
        <x:v>7787</x:v>
      </x:c>
      <x:c r="C67" s="704" t="s">
        <x:v>8952</x:v>
      </x:c>
      <x:c r="D67" s="695">
        <x:v>1</x:v>
      </x:c>
      <x:c r="E67" s="704" t="s">
        <x:v>4852</x:v>
      </x:c>
      <x:c r="F67" s="105" t="s">
        <x:v>4958</x:v>
      </x:c>
    </x:row>
    <x:row r="68" spans="1:5">
      <x:c r="A68" s="703">
        <x:v>46007</x:v>
      </x:c>
      <x:c r="B68" s="695" t="s">
        <x:v>7706</x:v>
      </x:c>
      <x:c r="C68" s="704" t="s">
        <x:v>5788</x:v>
      </x:c>
      <x:c r="D68" s="695">
        <x:v>1</x:v>
      </x:c>
      <x:c r="E68" s="704" t="s">
        <x:v>7058</x:v>
      </x:c>
    </x:row>
    <x:row r="69" spans="1:5">
      <x:c r="A69" s="703">
        <x:v>46008</x:v>
      </x:c>
      <x:c r="B69" s="695" t="s">
        <x:v>7789</x:v>
      </x:c>
      <x:c r="C69" s="704" t="s">
        <x:v>1919</x:v>
      </x:c>
      <x:c r="D69" s="695">
        <x:v>1</x:v>
      </x:c>
      <x:c r="E69" s="704" t="s">
        <x:v>2223</x:v>
      </x:c>
    </x:row>
    <x:row r="70" spans="1:6">
      <x:c r="A70" s="703">
        <x:v>46013</x:v>
      </x:c>
      <x:c r="B70" s="695" t="s">
        <x:v>7706</x:v>
      </x:c>
      <x:c r="C70" s="704" t="s">
        <x:v>4258</x:v>
      </x:c>
      <x:c r="D70" s="695">
        <x:v>1</x:v>
      </x:c>
      <x:c r="E70" s="704" t="s">
        <x:v>4852</x:v>
      </x:c>
      <x:c r="F70" s="198" t="s">
        <x:v>8220</x:v>
      </x:c>
    </x:row>
    <x:row r="71" spans="1:6">
      <x:c r="A71" s="703">
        <x:v>46014</x:v>
      </x:c>
      <x:c r="B71" s="695" t="s">
        <x:v>7787</x:v>
      </x:c>
      <x:c r="C71" s="704" t="s">
        <x:v>8820</x:v>
      </x:c>
      <x:c r="D71" s="695">
        <x:v>1</x:v>
      </x:c>
      <x:c r="E71" s="704" t="s">
        <x:v>7058</x:v>
      </x:c>
      <x:c r="F71" s="105" t="s">
        <x:v>7755</x:v>
      </x:c>
    </x:row>
    <x:row r="72" spans="1:6">
      <x:c r="A72" s="703">
        <x:v>46014</x:v>
      </x:c>
      <x:c r="B72" s="695" t="s">
        <x:v>7789</x:v>
      </x:c>
      <x:c r="C72" s="704" t="s">
        <x:v>6202</x:v>
      </x:c>
      <x:c r="D72" s="695">
        <x:v>1</x:v>
      </x:c>
      <x:c r="E72" s="704" t="s">
        <x:v>2223</x:v>
      </x:c>
      <x:c r="F72" s="105" t="s">
        <x:v>4958</x:v>
      </x:c>
    </x:row>
    <x:row r="73" spans="1:5">
      <x:c r="A73" s="703">
        <x:v>46015</x:v>
      </x:c>
      <x:c r="B73" s="695" t="s">
        <x:v>7787</x:v>
      </x:c>
      <x:c r="C73" s="704" t="s">
        <x:v>6600</x:v>
      </x:c>
      <x:c r="D73" s="695">
        <x:v>1</x:v>
      </x:c>
      <x:c r="E73" s="704" t="s">
        <x:v>4852</x:v>
      </x:c>
    </x:row>
    <x:row r="74" spans="1:6">
      <x:c r="A74" s="703">
        <x:v>46017</x:v>
      </x:c>
      <x:c r="B74" s="695" t="s">
        <x:v>7706</x:v>
      </x:c>
      <x:c r="C74" s="704" t="s">
        <x:v>8381</x:v>
      </x:c>
      <x:c r="D74" s="695">
        <x:v>1</x:v>
      </x:c>
      <x:c r="E74" s="704" t="s">
        <x:v>7058</x:v>
      </x:c>
      <x:c r="F74" s="105" t="s">
        <x:v>7755</x:v>
      </x:c>
    </x:row>
    <x:row r="75" spans="1:6">
      <x:c r="A75" s="703">
        <x:v>46017</x:v>
      </x:c>
      <x:c r="B75" s="695" t="s">
        <x:v>7787</x:v>
      </x:c>
      <x:c r="C75" s="704" t="s">
        <x:v>2018</x:v>
      </x:c>
      <x:c r="D75" s="695">
        <x:v>1</x:v>
      </x:c>
      <x:c r="E75" s="704" t="s">
        <x:v>4852</x:v>
      </x:c>
      <x:c r="F75" s="105" t="s">
        <x:v>4958</x:v>
      </x:c>
    </x:row>
    <x:row r="76" spans="1:6">
      <x:c r="A76" s="703">
        <x:v>46018</x:v>
      </x:c>
      <x:c r="B76" s="695" t="s">
        <x:v>7708</x:v>
      </x:c>
      <x:c r="C76" s="704" t="s">
        <x:v>4800</x:v>
      </x:c>
      <x:c r="D76" s="695">
        <x:v>1</x:v>
      </x:c>
      <x:c r="E76" s="704" t="s">
        <x:v>7058</x:v>
      </x:c>
      <x:c r="F76" s="105" t="s">
        <x:v>7755</x:v>
      </x:c>
    </x:row>
    <x:row r="77" spans="1:6">
      <x:c r="A77" s="703">
        <x:v>46018</x:v>
      </x:c>
      <x:c r="B77" s="695" t="s">
        <x:v>7706</x:v>
      </x:c>
      <x:c r="C77" s="704" t="s">
        <x:v>4283</x:v>
      </x:c>
      <x:c r="D77" s="695">
        <x:v>1</x:v>
      </x:c>
      <x:c r="E77" s="704" t="s">
        <x:v>7058</x:v>
      </x:c>
      <x:c r="F77" s="105" t="s">
        <x:v>7755</x:v>
      </x:c>
    </x:row>
    <x:row r="78" spans="1:6">
      <x:c r="A78" s="215">
        <x:v>46386</x:v>
      </x:c>
      <x:c r="B78" s="232" t="s">
        <x:v>7706</x:v>
      </x:c>
      <x:c r="C78" s="238" t="s">
        <x:v>1971</x:v>
      </x:c>
      <x:c r="D78" s="232">
        <x:v>1</x:v>
      </x:c>
      <x:c r="E78" s="238" t="s">
        <x:v>4852</x:v>
      </x:c>
      <x:c r="F78" s="105" t="s">
        <x:v>4958</x:v>
      </x:c>
    </x:row>
    <x:row r="79" spans="1:5">
      <x:c r="A79" s="215">
        <x:v>46387</x:v>
      </x:c>
      <x:c r="B79" s="232" t="s">
        <x:v>7787</x:v>
      </x:c>
      <x:c r="C79" s="238" t="s">
        <x:v>8412</x:v>
      </x:c>
      <x:c r="D79" s="232">
        <x:v>1</x:v>
      </x:c>
      <x:c r="E79" s="238" t="s">
        <x:v>7058</x:v>
      </x:c>
    </x:row>
    <x:row r="80" spans="1:6">
      <x:c r="A80" s="215">
        <x:v>46023</x:v>
      </x:c>
      <x:c r="B80" s="232" t="s">
        <x:v>7787</x:v>
      </x:c>
      <x:c r="C80" s="238" t="s">
        <x:v>4182</x:v>
      </x:c>
      <x:c r="D80" s="232">
        <x:v>3</x:v>
      </x:c>
      <x:c r="E80" s="238" t="s">
        <x:v>7275</x:v>
      </x:c>
      <x:c r="F80" s="103" t="s">
        <x:v>7755</x:v>
      </x:c>
    </x:row>
    <x:row r="81" spans="1:6">
      <x:c r="A81" s="215">
        <x:v>46023</x:v>
      </x:c>
      <x:c r="B81" s="232" t="s">
        <x:v>7789</x:v>
      </x:c>
      <x:c r="C81" s="238" t="s">
        <x:v>4261</x:v>
      </x:c>
      <x:c r="D81" s="232">
        <x:v>2</x:v>
      </x:c>
      <x:c r="E81" s="238" t="s">
        <x:v>2223</x:v>
      </x:c>
      <x:c r="F81" s="104" t="s">
        <x:v>7755</x:v>
      </x:c>
    </x:row>
    <x:row r="82" spans="1:6">
      <x:c r="A82" s="215">
        <x:v>46023</x:v>
      </x:c>
      <x:c r="B82" s="232" t="s">
        <x:v>7706</x:v>
      </x:c>
      <x:c r="C82" s="238" t="s">
        <x:v>5642</x:v>
      </x:c>
      <x:c r="D82" s="232">
        <x:v>2</x:v>
      </x:c>
      <x:c r="E82" s="238" t="s">
        <x:v>7058</x:v>
      </x:c>
      <x:c r="F82" s="104" t="s">
        <x:v>7755</x:v>
      </x:c>
    </x:row>
    <x:row r="83" spans="1:5">
      <x:c r="A83" s="215">
        <x:v>46023</x:v>
      </x:c>
      <x:c r="B83" s="232" t="s">
        <x:v>7788</x:v>
      </x:c>
      <x:c r="C83" s="238" t="s">
        <x:v>3276</x:v>
      </x:c>
      <x:c r="D83" s="232">
        <x:v>1</x:v>
      </x:c>
      <x:c r="E83" s="238" t="s">
        <x:v>7058</x:v>
      </x:c>
    </x:row>
    <x:row r="84" spans="1:6">
      <x:c r="A84" s="215">
        <x:v>46024</x:v>
      </x:c>
      <x:c r="B84" s="232" t="s">
        <x:v>7789</x:v>
      </x:c>
      <x:c r="C84" s="238" t="s">
        <x:v>6698</x:v>
      </x:c>
      <x:c r="D84" s="232">
        <x:v>1</x:v>
      </x:c>
      <x:c r="E84" s="238" t="s">
        <x:v>2223</x:v>
      </x:c>
      <x:c r="F84" s="103" t="s">
        <x:v>4958</x:v>
      </x:c>
    </x:row>
    <x:row r="85" spans="1:5">
      <x:c r="A85" s="215">
        <x:v>46024</x:v>
      </x:c>
      <x:c r="B85" s="232" t="s">
        <x:v>7788</x:v>
      </x:c>
      <x:c r="C85" s="238" t="s">
        <x:v>6847</x:v>
      </x:c>
      <x:c r="D85" s="232">
        <x:v>1</x:v>
      </x:c>
      <x:c r="E85" s="238" t="s">
        <x:v>4852</x:v>
      </x:c>
    </x:row>
    <x:row r="86" spans="1:5">
      <x:c r="A86" s="215">
        <x:v>46024</x:v>
      </x:c>
      <x:c r="B86" s="232" t="s">
        <x:v>7706</x:v>
      </x:c>
      <x:c r="C86" s="238" t="s">
        <x:v>5977</x:v>
      </x:c>
      <x:c r="D86" s="232">
        <x:v>1</x:v>
      </x:c>
      <x:c r="E86" s="238" t="s">
        <x:v>4852</x:v>
      </x:c>
    </x:row>
    <x:row r="87" spans="1:5">
      <x:c r="A87" s="215">
        <x:v>46024</x:v>
      </x:c>
      <x:c r="B87" s="232" t="s">
        <x:v>437</x:v>
      </x:c>
      <x:c r="C87" s="238" t="s">
        <x:v>6203</x:v>
      </x:c>
      <x:c r="D87" s="232">
        <x:v>1</x:v>
      </x:c>
      <x:c r="E87" s="238" t="s">
        <x:v>7058</x:v>
      </x:c>
    </x:row>
    <x:row r="88" spans="1:6">
      <x:c r="A88" s="215">
        <x:v>46025</x:v>
      </x:c>
      <x:c r="B88" s="232" t="s">
        <x:v>7789</x:v>
      </x:c>
      <x:c r="C88" s="238" t="s">
        <x:v>1919</x:v>
      </x:c>
      <x:c r="D88" s="232">
        <x:v>2</x:v>
      </x:c>
      <x:c r="E88" s="238" t="s">
        <x:v>2223</x:v>
      </x:c>
      <x:c r="F88" s="103" t="s">
        <x:v>7755</x:v>
      </x:c>
    </x:row>
    <x:row r="89" spans="1:6">
      <x:c r="A89" s="215">
        <x:v>46025</x:v>
      </x:c>
      <x:c r="B89" s="232" t="s">
        <x:v>433</x:v>
      </x:c>
      <x:c r="C89" s="238" t="s">
        <x:v>8841</x:v>
      </x:c>
      <x:c r="D89" s="232">
        <x:v>1</x:v>
      </x:c>
      <x:c r="E89" s="238" t="s">
        <x:v>7275</x:v>
      </x:c>
      <x:c r="F89" s="103" t="s">
        <x:v>7755</x:v>
      </x:c>
    </x:row>
    <x:row r="90" spans="1:6">
      <x:c r="A90" s="215">
        <x:v>46025</x:v>
      </x:c>
      <x:c r="B90" s="232" t="s">
        <x:v>7787</x:v>
      </x:c>
      <x:c r="C90" s="238" t="s">
        <x:v>4774</x:v>
      </x:c>
      <x:c r="D90" s="232">
        <x:v>1</x:v>
      </x:c>
      <x:c r="E90" s="238" t="s">
        <x:v>4852</x:v>
      </x:c>
      <x:c r="F90" s="102"/>
    </x:row>
    <x:row r="91" spans="1:7">
      <x:c r="A91" s="733" t="s">
        <x:v>2397</x:v>
      </x:c>
      <x:c r="B91" s="734" t="s">
        <x:v>4934</x:v>
      </x:c>
      <x:c r="C91" s="734" t="s">
        <x:v>3050</x:v>
      </x:c>
      <x:c r="D91" s="735">
        <x:v>2</x:v>
      </x:c>
      <x:c r="E91" s="736" t="s">
        <x:v>8618</x:v>
      </x:c>
      <x:c r="F91" s="734" t="s">
        <x:v>1090</x:v>
      </x:c>
      <x:c r="G91" s="200" t="s">
        <x:v>7755</x:v>
      </x:c>
    </x:row>
    <x:row r="92" spans="1:6">
      <x:c r="A92" s="741" t="s">
        <x:v>2748</x:v>
      </x:c>
      <x:c r="B92" s="742" t="s">
        <x:v>7746</x:v>
      </x:c>
      <x:c r="C92" s="742" t="s">
        <x:v>4621</x:v>
      </x:c>
      <x:c r="D92" s="743">
        <x:v>1</x:v>
      </x:c>
      <x:c r="E92" s="744">
        <x:v>10210201</x:v>
      </x:c>
      <x:c r="F92" s="742" t="s">
        <x:v>19</x:v>
      </x:c>
    </x:row>
    <x:row r="93" spans="1:7">
      <x:c r="A93" s="737" t="s">
        <x:v>2420</x:v>
      </x:c>
      <x:c r="B93" s="738" t="s">
        <x:v>4934</x:v>
      </x:c>
      <x:c r="C93" s="738" t="s">
        <x:v>3050</x:v>
      </x:c>
      <x:c r="D93" s="739">
        <x:v>1</x:v>
      </x:c>
      <x:c r="E93" s="740">
        <x:v>2507060109</x:v>
      </x:c>
      <x:c r="F93" s="738" t="s">
        <x:v>3495</x:v>
      </x:c>
      <x:c r="G93" s="200" t="s">
        <x:v>4958</x:v>
      </x:c>
    </x:row>
    <x:row r="94" spans="1:7">
      <x:c r="A94" s="737" t="s">
        <x:v>2459</x:v>
      </x:c>
      <x:c r="B94" s="738" t="s">
        <x:v>4934</x:v>
      </x:c>
      <x:c r="C94" s="738" t="s">
        <x:v>4621</x:v>
      </x:c>
      <x:c r="D94" s="739">
        <x:v>1</x:v>
      </x:c>
      <x:c r="E94" s="740">
        <x:v>2512060206</x:v>
      </x:c>
      <x:c r="F94" s="738" t="s">
        <x:v>640</x:v>
      </x:c>
      <x:c r="G94" s="200" t="s">
        <x:v>7755</x:v>
      </x:c>
    </x:row>
    <x:row r="95" spans="1:6">
      <x:c r="A95" s="737" t="s">
        <x:v>2771</x:v>
      </x:c>
      <x:c r="B95" s="738" t="s">
        <x:v>7746</x:v>
      </x:c>
      <x:c r="C95" s="738" t="s">
        <x:v>3016</x:v>
      </x:c>
      <x:c r="D95" s="739">
        <x:v>1</x:v>
      </x:c>
      <x:c r="E95" s="740">
        <x:v>2507050402</x:v>
      </x:c>
      <x:c r="F95" s="738" t="s">
        <x:v>1726</x:v>
      </x:c>
    </x:row>
    <x:row r="96" spans="1:6">
      <x:c r="A96" s="741" t="s">
        <x:v>3497</x:v>
      </x:c>
      <x:c r="B96" s="742" t="s">
        <x:v>4934</x:v>
      </x:c>
      <x:c r="C96" s="742" t="s">
        <x:v>4629</x:v>
      </x:c>
      <x:c r="D96" s="743">
        <x:v>1</x:v>
      </x:c>
      <x:c r="E96" s="744">
        <x:v>2507050304</x:v>
      </x:c>
      <x:c r="F96" s="742" t="s">
        <x:v>7908</x:v>
      </x:c>
    </x:row>
    <x:row r="97" spans="1:7">
      <x:c r="A97" s="204"/>
      <x:c r="B97" s="204" t="s">
        <x:v>4934</x:v>
      </x:c>
      <x:c r="C97" s="417" t="s">
        <x:v>3016</x:v>
      </x:c>
      <x:c r="D97" s="414">
        <x:v>1</x:v>
      </x:c>
      <x:c r="E97" s="417">
        <x:v>2510050401</x:v>
      </x:c>
      <x:c r="F97" s="204" t="s">
        <x:v>1239</x:v>
      </x:c>
      <x:c r="G97" s="204" t="s">
        <x:v>7755</x:v>
      </x:c>
    </x:row>
    <x:row r="98" spans="1:7">
      <x:c r="A98" s="1285" t="s">
        <x:v>2758</x:v>
      </x:c>
      <x:c r="B98" s="1286" t="s">
        <x:v>4934</x:v>
      </x:c>
      <x:c r="C98" s="1286" t="s">
        <x:v>4621</x:v>
      </x:c>
      <x:c r="D98" s="1284">
        <x:v>1</x:v>
      </x:c>
      <x:c r="E98" s="1436">
        <x:v>2507060207</x:v>
      </x:c>
      <x:c r="F98" s="1287" t="s">
        <x:v>1178</x:v>
      </x:c>
      <x:c r="G98" s="204" t="s">
        <x:v>7755</x:v>
      </x:c>
    </x:row>
    <x:row r="99" spans="1:7">
      <x:c r="A99" s="1288" t="s">
        <x:v>997</x:v>
      </x:c>
      <x:c r="B99" s="1289" t="s">
        <x:v>4934</x:v>
      </x:c>
      <x:c r="C99" s="1289" t="s">
        <x:v>3050</x:v>
      </x:c>
      <x:c r="D99" s="1283">
        <x:v>1</x:v>
      </x:c>
      <x:c r="E99" s="1437">
        <x:v>2511090102</x:v>
      </x:c>
      <x:c r="F99" s="1290" t="s">
        <x:v>7058</x:v>
      </x:c>
      <x:c r="G99" s="204"/>
    </x:row>
    <x:row r="100" spans="1:7">
      <x:c r="A100" s="1288" t="s">
        <x:v>1669</x:v>
      </x:c>
      <x:c r="B100" s="1289" t="s">
        <x:v>4934</x:v>
      </x:c>
      <x:c r="C100" s="1289" t="s">
        <x:v>4621</x:v>
      </x:c>
      <x:c r="D100" s="1283">
        <x:v>3</x:v>
      </x:c>
      <x:c r="E100" s="1437">
        <x:v>2507070202</x:v>
      </x:c>
      <x:c r="F100" s="1291" t="s">
        <x:v>2473</x:v>
      </x:c>
      <x:c r="G100" s="204" t="s">
        <x:v>7755</x:v>
      </x:c>
    </x:row>
    <x:row r="101" spans="1:7">
      <x:c r="A101" s="1288" t="s">
        <x:v>2794</x:v>
      </x:c>
      <x:c r="B101" s="1289" t="s">
        <x:v>4934</x:v>
      </x:c>
      <x:c r="C101" s="1289" t="s">
        <x:v>4621</x:v>
      </x:c>
      <x:c r="D101" s="1283">
        <x:v>3</x:v>
      </x:c>
      <x:c r="E101" s="1437">
        <x:v>2507070204</x:v>
      </x:c>
      <x:c r="F101" s="1290" t="s">
        <x:v>2473</x:v>
      </x:c>
      <x:c r="G101" s="204" t="s">
        <x:v>7755</x:v>
      </x:c>
    </x:row>
    <x:row r="102" spans="1:7">
      <x:c r="A102" s="1288" t="s">
        <x:v>2725</x:v>
      </x:c>
      <x:c r="B102" s="1289" t="s">
        <x:v>4934</x:v>
      </x:c>
      <x:c r="C102" s="1289" t="s">
        <x:v>4621</x:v>
      </x:c>
      <x:c r="D102" s="1283">
        <x:v>2</x:v>
      </x:c>
      <x:c r="E102" s="1437">
        <x:v>2507070205</x:v>
      </x:c>
      <x:c r="F102" s="1291" t="s">
        <x:v>2473</x:v>
      </x:c>
      <x:c r="G102" s="204" t="s">
        <x:v>7755</x:v>
      </x:c>
    </x:row>
    <x:row r="103" spans="1:7">
      <x:c r="A103" s="1288" t="s">
        <x:v>1355</x:v>
      </x:c>
      <x:c r="B103" s="1289" t="s">
        <x:v>4934</x:v>
      </x:c>
      <x:c r="C103" s="1289" t="s">
        <x:v>4621</x:v>
      </x:c>
      <x:c r="D103" s="1283">
        <x:v>2</x:v>
      </x:c>
      <x:c r="E103" s="1437">
        <x:v>2507070206</x:v>
      </x:c>
      <x:c r="F103" s="1290" t="s">
        <x:v>2473</x:v>
      </x:c>
      <x:c r="G103" s="204" t="s">
        <x:v>7755</x:v>
      </x:c>
    </x:row>
    <x:row r="104" spans="1:7">
      <x:c r="A104" s="1288" t="s">
        <x:v>2493</x:v>
      </x:c>
      <x:c r="B104" s="1289" t="s">
        <x:v>4934</x:v>
      </x:c>
      <x:c r="C104" s="1289" t="s">
        <x:v>2999</x:v>
      </x:c>
      <x:c r="D104" s="1283">
        <x:v>2</x:v>
      </x:c>
      <x:c r="E104" s="1292" t="s">
        <x:v>5939</x:v>
      </x:c>
      <x:c r="F104" s="1291" t="s">
        <x:v>2473</x:v>
      </x:c>
      <x:c r="G104" s="204" t="s">
        <x:v>7755</x:v>
      </x:c>
    </x:row>
    <x:row r="105" spans="1:7">
      <x:c r="A105" s="1288" t="s">
        <x:v>2491</x:v>
      </x:c>
      <x:c r="B105" s="1289" t="s">
        <x:v>4934</x:v>
      </x:c>
      <x:c r="C105" s="1289" t="s">
        <x:v>3050</x:v>
      </x:c>
      <x:c r="D105" s="1283">
        <x:v>2</x:v>
      </x:c>
      <x:c r="E105" s="1293" t="s">
        <x:v>2023</x:v>
      </x:c>
      <x:c r="F105" s="1290" t="s">
        <x:v>2395</x:v>
      </x:c>
      <x:c r="G105" s="204" t="s">
        <x:v>7755</x:v>
      </x:c>
    </x:row>
    <x:row r="106" spans="1:7">
      <x:c r="A106" s="1288" t="s">
        <x:v>2769</x:v>
      </x:c>
      <x:c r="B106" s="1289" t="s">
        <x:v>4934</x:v>
      </x:c>
      <x:c r="C106" s="1289" t="s">
        <x:v>3050</x:v>
      </x:c>
      <x:c r="D106" s="1283">
        <x:v>4</x:v>
      </x:c>
      <x:c r="E106" s="1294" t="s">
        <x:v>5903</x:v>
      </x:c>
      <x:c r="F106" s="1291" t="s">
        <x:v>2395</x:v>
      </x:c>
      <x:c r="G106" s="204" t="s">
        <x:v>7755</x:v>
      </x:c>
    </x:row>
    <x:row r="107" spans="1:7">
      <x:c r="A107" s="1295" t="s">
        <x:v>2475</x:v>
      </x:c>
      <x:c r="B107" s="1296" t="s">
        <x:v>4934</x:v>
      </x:c>
      <x:c r="C107" s="1296" t="s">
        <x:v>3050</x:v>
      </x:c>
      <x:c r="D107" s="1297">
        <x:v>5</x:v>
      </x:c>
      <x:c r="E107" s="1298" t="s">
        <x:v>5628</x:v>
      </x:c>
      <x:c r="F107" s="1299" t="s">
        <x:v>2395</x:v>
      </x:c>
      <x:c r="G107" s="204" t="s">
        <x:v>7755</x:v>
      </x:c>
    </x:row>
    <x:row r="108" spans="6:6">
      <x:c r="F108" s="78"/>
    </x:row>
    <x:row r="109" spans="1:7">
      <x:c r="A109" s="1327" t="s">
        <x:v>10088</x:v>
      </x:c>
      <x:c r="B109" s="1328" t="s">
        <x:v>4934</x:v>
      </x:c>
      <x:c r="C109" s="1328" t="s">
        <x:v>3050</x:v>
      </x:c>
      <x:c r="D109" s="1329">
        <x:v>1</x:v>
      </x:c>
      <x:c r="E109" s="1349">
        <x:v>2026011701031</x:v>
      </x:c>
      <x:c r="F109" s="1328" t="s">
        <x:v>1560</x:v>
      </x:c>
      <x:c r="G109" s="188" t="s">
        <x:v>12053</x:v>
      </x:c>
    </x:row>
    <x:row r="110" spans="1:7">
      <x:c r="A110" s="1327" t="s">
        <x:v>10109</x:v>
      </x:c>
      <x:c r="B110" s="1328" t="s">
        <x:v>4934</x:v>
      </x:c>
      <x:c r="C110" s="1328" t="s">
        <x:v>4621</x:v>
      </x:c>
      <x:c r="D110" s="1329">
        <x:v>1</x:v>
      </x:c>
      <x:c r="E110" s="1349">
        <x:v>2026011702083</x:v>
      </x:c>
      <x:c r="F110" s="1328" t="s">
        <x:v>9884</x:v>
      </x:c>
      <x:c r="G110" s="188" t="s">
        <x:v>3658</x:v>
      </x:c>
    </x:row>
    <x:row r="111" spans="1:7" s="74" customFormat="1">
      <x:c r="A111" s="1330" t="s">
        <x:v>10247</x:v>
      </x:c>
      <x:c r="B111" s="1331" t="s">
        <x:v>4934</x:v>
      </x:c>
      <x:c r="C111" s="1331" t="s">
        <x:v>3016</x:v>
      </x:c>
      <x:c r="D111" s="1332">
        <x:v>1</x:v>
      </x:c>
      <x:c r="E111" s="1395">
        <x:v>2026021904019</x:v>
      </x:c>
      <x:c r="F111" s="1331" t="s">
        <x:v>7058</x:v>
      </x:c>
      <x:c r="G111" s="188" t="s">
        <x:v>6471</x:v>
      </x:c>
    </x:row>
    <x:row r="112" spans="1:6" s="74" customFormat="1">
      <x:c r="A112" s="1079"/>
      <x:c r="B112" s="1080"/>
      <x:c r="C112" s="1080"/>
      <x:c r="D112" s="1318"/>
      <x:c r="E112" s="1438"/>
      <x:c r="F112" s="1080"/>
    </x:row>
    <x:row r="113" spans="1:7" s="74" customFormat="1">
      <x:c r="A113" s="1333" t="s">
        <x:v>10211</x:v>
      </x:c>
      <x:c r="B113" s="1334" t="s">
        <x:v>7746</x:v>
      </x:c>
      <x:c r="C113" s="1334" t="s">
        <x:v>3050</x:v>
      </x:c>
      <x:c r="D113" s="1335">
        <x:v>1</x:v>
      </x:c>
      <x:c r="E113" s="1348">
        <x:v>2026011501037</x:v>
      </x:c>
      <x:c r="F113" s="1334" t="s">
        <x:v>1572</x:v>
      </x:c>
      <x:c r="G113" s="188" t="s">
        <x:v>12253</x:v>
      </x:c>
    </x:row>
    <x:row r="114" spans="1:7" s="74" customFormat="1">
      <x:c r="A114" s="1336" t="s">
        <x:v>10117</x:v>
      </x:c>
      <x:c r="B114" s="1337" t="s">
        <x:v>7746</x:v>
      </x:c>
      <x:c r="C114" s="1337" t="s">
        <x:v>3050</x:v>
      </x:c>
      <x:c r="D114" s="1338">
        <x:v>1</x:v>
      </x:c>
      <x:c r="E114" s="1350">
        <x:v>2026021501072</x:v>
      </x:c>
      <x:c r="F114" s="1337" t="s">
        <x:v>1551</x:v>
      </x:c>
      <x:c r="G114" s="188" t="s">
        <x:v>12075</x:v>
      </x:c>
    </x:row>
    <x:row r="115" spans="7:11">
      <x:c r="G115" s="72" t="s">
        <x:v>7702</x:v>
      </x:c>
      <x:c r="H115" s="72" t="s">
        <x:v>7727</x:v>
      </x:c>
      <x:c r="I115" s="72" t="s">
        <x:v>7775</x:v>
      </x:c>
      <x:c r="J115" s="72" t="s">
        <x:v>3067</x:v>
      </x:c>
      <x:c r="K115" s="72" t="s">
        <x:v>4885</x:v>
      </x:c>
    </x:row>
    <x:row r="116" spans="1:12">
      <x:c r="A116" s="198">
        <x:v>46080</x:v>
      </x:c>
      <x:c r="B116" s="196" t="s">
        <x:v>4934</x:v>
      </x:c>
      <x:c r="C116" s="523" t="s">
        <x:v>3016</x:v>
      </x:c>
      <x:c r="D116" s="235">
        <x:v>1</x:v>
      </x:c>
      <x:c r="E116" s="523">
        <x:v>2602200401</x:v>
      </x:c>
      <x:c r="F116" s="196" t="s">
        <x:v>4852</x:v>
      </x:c>
      <x:c r="G116" s="196" t="s">
        <x:v>6376</x:v>
      </x:c>
      <x:c r="H116" s="230" t="s">
        <x:v>434</x:v>
      </x:c>
      <x:c r="I116" s="230" t="s">
        <x:v>434</x:v>
      </x:c>
      <x:c r="J116" s="230" t="s">
        <x:v>434</x:v>
      </x:c>
      <x:c r="K116" s="230" t="s">
        <x:v>434</x:v>
      </x:c>
      <x:c r="L116" s="230" t="s">
        <x:v>7755</x:v>
      </x:c>
    </x:row>
    <x:row r="117" spans="6:11">
      <x:c r="F117" s="69"/>
      <x:c r="G117" s="68" t="s">
        <x:v>7702</x:v>
      </x:c>
      <x:c r="H117" s="68" t="s">
        <x:v>7727</x:v>
      </x:c>
      <x:c r="I117" s="68" t="s">
        <x:v>7775</x:v>
      </x:c>
      <x:c r="J117" s="68" t="s">
        <x:v>3067</x:v>
      </x:c>
      <x:c r="K117" s="68" t="s">
        <x:v>4885</x:v>
      </x:c>
    </x:row>
    <x:row r="118" spans="1:11" s="68" customFormat="1">
      <x:c r="A118" s="1333" t="s">
        <x:v>993</x:v>
      </x:c>
      <x:c r="B118" s="1334" t="s">
        <x:v>4934</x:v>
      </x:c>
      <x:c r="C118" s="1334" t="s">
        <x:v>4621</x:v>
      </x:c>
      <x:c r="D118" s="1335">
        <x:v>4</x:v>
      </x:c>
      <x:c r="E118" s="1348">
        <x:v>2026021602106</x:v>
      </x:c>
      <x:c r="F118" s="1334" t="s">
        <x:v>6548</x:v>
      </x:c>
      <x:c r="G118" s="188" t="s">
        <x:v>3744</x:v>
      </x:c>
      <x:c r="H118" s="230" t="s">
        <x:v>434</x:v>
      </x:c>
      <x:c r="I118" s="230" t="s">
        <x:v>434</x:v>
      </x:c>
      <x:c r="J118" s="230" t="s">
        <x:v>434</x:v>
      </x:c>
      <x:c r="K118" s="230" t="s">
        <x:v>434</x:v>
      </x:c>
    </x:row>
    <x:row r="119" spans="1:11" s="68" customFormat="1">
      <x:c r="A119" s="1327" t="s">
        <x:v>2410</x:v>
      </x:c>
      <x:c r="B119" s="1328" t="s">
        <x:v>4934</x:v>
      </x:c>
      <x:c r="C119" s="1328" t="s">
        <x:v>433</x:v>
      </x:c>
      <x:c r="D119" s="1329">
        <x:v>2</x:v>
      </x:c>
      <x:c r="E119" s="1349">
        <x:v>2026022102087</x:v>
      </x:c>
      <x:c r="F119" s="1328" t="s">
        <x:v>6548</x:v>
      </x:c>
      <x:c r="G119" s="188" t="s">
        <x:v>2582</x:v>
      </x:c>
      <x:c r="H119" s="230" t="s">
        <x:v>434</x:v>
      </x:c>
      <x:c r="I119" s="230" t="s">
        <x:v>434</x:v>
      </x:c>
      <x:c r="J119" s="230" t="s">
        <x:v>434</x:v>
      </x:c>
      <x:c r="K119" s="230" t="s">
        <x:v>434</x:v>
      </x:c>
    </x:row>
    <x:row r="120" spans="1:11">
      <x:c r="A120" s="1336" t="s">
        <x:v>2722</x:v>
      </x:c>
      <x:c r="B120" s="1337" t="s">
        <x:v>4934</x:v>
      </x:c>
      <x:c r="C120" s="1337" t="s">
        <x:v>433</x:v>
      </x:c>
      <x:c r="D120" s="1338">
        <x:v>3</x:v>
      </x:c>
      <x:c r="E120" s="1350">
        <x:v>2026022202039</x:v>
      </x:c>
      <x:c r="F120" s="1337" t="s">
        <x:v>6548</x:v>
      </x:c>
      <x:c r="G120" s="188" t="s">
        <x:v>2439</x:v>
      </x:c>
      <x:c r="H120" s="230" t="s">
        <x:v>434</x:v>
      </x:c>
      <x:c r="I120" s="230" t="s">
        <x:v>434</x:v>
      </x:c>
      <x:c r="J120" s="230" t="s">
        <x:v>434</x:v>
      </x:c>
      <x:c r="K120" s="230" t="s">
        <x:v>434</x:v>
      </x:c>
    </x:row>
    <x:row r="121" spans="1:11">
      <x:c r="A121" s="1327" t="s">
        <x:v>2698</x:v>
      </x:c>
      <x:c r="B121" s="1328" t="s">
        <x:v>4934</x:v>
      </x:c>
      <x:c r="C121" s="1328" t="s">
        <x:v>433</x:v>
      </x:c>
      <x:c r="D121" s="1329">
        <x:v>1</x:v>
      </x:c>
      <x:c r="E121" s="1349">
        <x:v>2026022202046</x:v>
      </x:c>
      <x:c r="F121" s="1328" t="s">
        <x:v>6548</x:v>
      </x:c>
      <x:c r="G121" s="188" t="s">
        <x:v>2427</x:v>
      </x:c>
      <x:c r="H121" s="230" t="s">
        <x:v>434</x:v>
      </x:c>
      <x:c r="I121" s="230" t="s">
        <x:v>434</x:v>
      </x:c>
      <x:c r="J121" s="230" t="s">
        <x:v>434</x:v>
      </x:c>
      <x:c r="K121" s="230" t="s">
        <x:v>434</x:v>
      </x:c>
    </x:row>
    <x:row r="123" spans="1:11">
      <x:c r="A123" s="215">
        <x:v>46088</x:v>
      </x:c>
      <x:c r="B123" s="188" t="s">
        <x:v>4934</x:v>
      </x:c>
      <x:c r="C123" s="238" t="s">
        <x:v>4629</x:v>
      </x:c>
      <x:c r="D123" s="232">
        <x:v>1</x:v>
      </x:c>
      <x:c r="E123" s="238">
        <x:v>2601160310</x:v>
      </x:c>
      <x:c r="F123" s="188" t="s">
        <x:v>10378</x:v>
      </x:c>
      <x:c r="G123" s="188" t="s">
        <x:v>11635</x:v>
      </x:c>
      <x:c r="H123" s="230" t="s">
        <x:v>434</x:v>
      </x:c>
      <x:c r="I123" s="230" t="s">
        <x:v>434</x:v>
      </x:c>
      <x:c r="J123" s="230" t="s">
        <x:v>434</x:v>
      </x:c>
      <x:c r="K123" s="230" t="s">
        <x:v>434</x:v>
      </x:c>
    </x:row>
    <x:row r="124" spans="1:11">
      <x:c r="A124" s="215">
        <x:v>46088</x:v>
      </x:c>
      <x:c r="B124" s="188" t="s">
        <x:v>7746</x:v>
      </x:c>
      <x:c r="C124" s="238" t="s">
        <x:v>4621</x:v>
      </x:c>
      <x:c r="D124" s="232">
        <x:v>1</x:v>
      </x:c>
      <x:c r="E124" s="238">
        <x:v>2602170210</x:v>
      </x:c>
      <x:c r="F124" s="188" t="s">
        <x:v>2363</x:v>
      </x:c>
      <x:c r="G124" s="188" t="s">
        <x:v>7545</x:v>
      </x:c>
      <x:c r="H124" s="230" t="s">
        <x:v>434</x:v>
      </x:c>
      <x:c r="I124" s="230" t="s">
        <x:v>434</x:v>
      </x:c>
      <x:c r="J124" s="230" t="s">
        <x:v>434</x:v>
      </x:c>
      <x:c r="K124" s="230" t="s">
        <x:v>434</x:v>
      </x:c>
    </x:row>
    <x:row r="125" spans="6:6">
      <x:c r="F125" s="63"/>
    </x:row>
    <x:row r="126" spans="1:11">
      <x:c r="A126" s="1351" t="s">
        <x:v>10074</x:v>
      </x:c>
      <x:c r="B126" s="1352" t="s">
        <x:v>4934</x:v>
      </x:c>
      <x:c r="C126" s="1352" t="s">
        <x:v>3050</x:v>
      </x:c>
      <x:c r="D126" s="1353">
        <x:v>2</x:v>
      </x:c>
      <x:c r="E126" s="1354">
        <x:v>2026012101069</x:v>
      </x:c>
      <x:c r="F126" s="1355" t="s">
        <x:v>9884</x:v>
      </x:c>
      <x:c r="G126" s="188" t="s">
        <x:v>5052</x:v>
      </x:c>
      <x:c r="H126" s="230" t="s">
        <x:v>434</x:v>
      </x:c>
      <x:c r="I126" s="230" t="s">
        <x:v>434</x:v>
      </x:c>
      <x:c r="J126" s="230" t="s">
        <x:v>434</x:v>
      </x:c>
      <x:c r="K126" s="230" t="s">
        <x:v>434</x:v>
      </x:c>
    </x:row>
    <x:row r="127" spans="6:6">
      <x:c r="F127" s="63"/>
    </x:row>
    <x:row r="128" spans="1:11">
      <x:c r="A128" s="1327" t="s">
        <x:v>1683</x:v>
      </x:c>
      <x:c r="B128" s="1328" t="s">
        <x:v>4934</x:v>
      </x:c>
      <x:c r="C128" s="1328" t="s">
        <x:v>2999</x:v>
      </x:c>
      <x:c r="D128" s="1329">
        <x:v>1</x:v>
      </x:c>
      <x:c r="E128" s="1439">
        <x:v>25090503130</x:v>
      </x:c>
      <x:c r="F128" s="1328" t="s">
        <x:v>9208</x:v>
      </x:c>
      <x:c r="G128" s="61" t="s">
        <x:v>5130</x:v>
      </x:c>
      <x:c r="H128" s="230" t="s">
        <x:v>434</x:v>
      </x:c>
      <x:c r="I128" s="230" t="s">
        <x:v>434</x:v>
      </x:c>
      <x:c r="J128" s="230" t="s">
        <x:v>434</x:v>
      </x:c>
      <x:c r="K128" s="230" t="s">
        <x:v>434</x:v>
      </x:c>
    </x:row>
    <x:row r="129" spans="1:11">
      <x:c r="A129" s="1336" t="s">
        <x:v>2784</x:v>
      </x:c>
      <x:c r="B129" s="1337" t="s">
        <x:v>4934</x:v>
      </x:c>
      <x:c r="C129" s="1337" t="s">
        <x:v>2999</x:v>
      </x:c>
      <x:c r="D129" s="1338">
        <x:v>1</x:v>
      </x:c>
      <x:c r="E129" s="1440">
        <x:v>25090503147</x:v>
      </x:c>
      <x:c r="F129" s="1328" t="s">
        <x:v>9208</x:v>
      </x:c>
      <x:c r="G129" s="61" t="s">
        <x:v>7593</x:v>
      </x:c>
      <x:c r="H129" s="230" t="s">
        <x:v>434</x:v>
      </x:c>
      <x:c r="I129" s="230" t="s">
        <x:v>434</x:v>
      </x:c>
      <x:c r="J129" s="230" t="s">
        <x:v>434</x:v>
      </x:c>
      <x:c r="K129" s="230" t="s">
        <x:v>434</x:v>
      </x:c>
    </x:row>
    <x:row r="130" spans="1:11">
      <x:c r="A130" s="1327" t="s">
        <x:v>2447</x:v>
      </x:c>
      <x:c r="B130" s="1328" t="s">
        <x:v>4934</x:v>
      </x:c>
      <x:c r="C130" s="1328" t="s">
        <x:v>2999</x:v>
      </x:c>
      <x:c r="D130" s="1329">
        <x:v>2</x:v>
      </x:c>
      <x:c r="E130" s="1439">
        <x:v>25090503154</x:v>
      </x:c>
      <x:c r="F130" s="1328" t="s">
        <x:v>9208</x:v>
      </x:c>
      <x:c r="G130" s="61" t="s">
        <x:v>1033</x:v>
      </x:c>
      <x:c r="H130" s="230" t="s">
        <x:v>434</x:v>
      </x:c>
      <x:c r="I130" s="230" t="s">
        <x:v>434</x:v>
      </x:c>
      <x:c r="J130" s="230" t="s">
        <x:v>434</x:v>
      </x:c>
      <x:c r="K130" s="230" t="s">
        <x:v>434</x:v>
      </x:c>
    </x:row>
    <x:row r="131" spans="1:11">
      <x:c r="A131" s="1327" t="s">
        <x:v>2774</x:v>
      </x:c>
      <x:c r="B131" s="1328" t="s">
        <x:v>4934</x:v>
      </x:c>
      <x:c r="C131" s="1328" t="s">
        <x:v>2999</x:v>
      </x:c>
      <x:c r="D131" s="1329">
        <x:v>1</x:v>
      </x:c>
      <x:c r="E131" s="1439">
        <x:v>25090603113</x:v>
      </x:c>
      <x:c r="F131" s="1328" t="s">
        <x:v>9208</x:v>
      </x:c>
      <x:c r="G131" s="61" t="s">
        <x:v>7695</x:v>
      </x:c>
      <x:c r="H131" s="230" t="s">
        <x:v>434</x:v>
      </x:c>
      <x:c r="I131" s="230" t="s">
        <x:v>434</x:v>
      </x:c>
      <x:c r="J131" s="230" t="s">
        <x:v>434</x:v>
      </x:c>
      <x:c r="K131" s="230" t="s">
        <x:v>434</x:v>
      </x:c>
    </x:row>
    <x:row r="132" spans="1:11">
      <x:c r="A132" s="1327" t="s">
        <x:v>2429</x:v>
      </x:c>
      <x:c r="B132" s="1328" t="s">
        <x:v>4934</x:v>
      </x:c>
      <x:c r="C132" s="1328" t="s">
        <x:v>2999</x:v>
      </x:c>
      <x:c r="D132" s="1329">
        <x:v>2</x:v>
      </x:c>
      <x:c r="E132" s="1439">
        <x:v>26011603144</x:v>
      </x:c>
      <x:c r="F132" s="1328" t="s">
        <x:v>9208</x:v>
      </x:c>
      <x:c r="G132" s="192" t="s">
        <x:v>1035</x:v>
      </x:c>
      <x:c r="H132" s="230" t="s">
        <x:v>434</x:v>
      </x:c>
      <x:c r="I132" s="230" t="s">
        <x:v>434</x:v>
      </x:c>
      <x:c r="J132" s="230" t="s">
        <x:v>434</x:v>
      </x:c>
      <x:c r="K132" s="230" t="s">
        <x:v>434</x:v>
      </x:c>
    </x:row>
    <x:row r="133" spans="1:11">
      <x:c r="A133" s="1333" t="s">
        <x:v>1670</x:v>
      </x:c>
      <x:c r="B133" s="1334" t="s">
        <x:v>4934</x:v>
      </x:c>
      <x:c r="C133" s="1334" t="s">
        <x:v>2999</x:v>
      </x:c>
      <x:c r="D133" s="1335">
        <x:v>3</x:v>
      </x:c>
      <x:c r="E133" s="1441">
        <x:v>26011703134</x:v>
      </x:c>
      <x:c r="F133" s="1328" t="s">
        <x:v>9208</x:v>
      </x:c>
      <x:c r="G133" s="192" t="s">
        <x:v>3702</x:v>
      </x:c>
      <x:c r="H133" s="230" t="s">
        <x:v>434</x:v>
      </x:c>
      <x:c r="I133" s="230" t="s">
        <x:v>434</x:v>
      </x:c>
      <x:c r="J133" s="230" t="s">
        <x:v>434</x:v>
      </x:c>
      <x:c r="K133" s="230" t="s">
        <x:v>434</x:v>
      </x:c>
    </x:row>
    <x:row r="134" spans="6:6">
      <x:c r="F134" s="60"/>
    </x:row>
    <x:row r="135" spans="1:11">
      <x:c r="A135" s="1351" t="s">
        <x:v>2406</x:v>
      </x:c>
      <x:c r="B135" s="1352" t="s">
        <x:v>4934</x:v>
      </x:c>
      <x:c r="C135" s="1352" t="s">
        <x:v>433</x:v>
      </x:c>
      <x:c r="D135" s="1352" t="s">
        <x:v>11777</x:v>
      </x:c>
      <x:c r="E135" s="1354">
        <x:v>2026022202039</x:v>
      </x:c>
      <x:c r="F135" s="1352" t="s">
        <x:v>9677</x:v>
      </x:c>
      <x:c r="G135" s="60" t="s">
        <x:v>2439</x:v>
      </x:c>
      <x:c r="H135" s="230" t="s">
        <x:v>434</x:v>
      </x:c>
      <x:c r="I135" s="230" t="s">
        <x:v>434</x:v>
      </x:c>
      <x:c r="J135" s="230" t="s">
        <x:v>434</x:v>
      </x:c>
      <x:c r="K135" s="230" t="s">
        <x:v>434</x:v>
      </x:c>
    </x:row>
    <x:row r="136" spans="6:6">
      <x:c r="F136" s="58"/>
    </x:row>
    <x:row r="137" spans="1:11">
      <x:c r="A137" s="1351" t="s">
        <x:v>10264</x:v>
      </x:c>
      <x:c r="B137" s="1352" t="s">
        <x:v>4934</x:v>
      </x:c>
      <x:c r="C137" s="1352" t="s">
        <x:v>433</x:v>
      </x:c>
      <x:c r="D137" s="1353">
        <x:v>3</x:v>
      </x:c>
      <x:c r="E137" s="1354">
        <x:v>2026031503011</x:v>
      </x:c>
      <x:c r="F137" s="1352" t="s">
        <x:v>10235</x:v>
      </x:c>
      <x:c r="G137" s="58" t="s">
        <x:v>2518</x:v>
      </x:c>
      <x:c r="H137" s="230" t="s">
        <x:v>434</x:v>
      </x:c>
      <x:c r="I137" s="230" t="s">
        <x:v>434</x:v>
      </x:c>
      <x:c r="J137" s="230" t="s">
        <x:v>434</x:v>
      </x:c>
      <x:c r="K137" s="230" t="s">
        <x:v>434</x:v>
      </x:c>
    </x:row>
    <x:row r="138" spans="6:6">
      <x:c r="F138" s="58"/>
    </x:row>
    <x:row r="139" spans="1:11">
      <x:c r="A139" s="1336" t="s">
        <x:v>10306</x:v>
      </x:c>
      <x:c r="B139" s="1337" t="s">
        <x:v>7746</x:v>
      </x:c>
      <x:c r="C139" s="1337" t="s">
        <x:v>4621</x:v>
      </x:c>
      <x:c r="D139" s="1338">
        <x:v>3</x:v>
      </x:c>
      <x:c r="E139" s="1440">
        <x:v>2602200210</x:v>
      </x:c>
      <x:c r="F139" s="1356" t="s">
        <x:v>11855</x:v>
      </x:c>
      <x:c r="G139" s="57" t="s">
        <x:v>5197</x:v>
      </x:c>
      <x:c r="H139" s="230" t="s">
        <x:v>434</x:v>
      </x:c>
      <x:c r="I139" s="230" t="s">
        <x:v>434</x:v>
      </x:c>
      <x:c r="J139" s="230" t="s">
        <x:v>434</x:v>
      </x:c>
      <x:c r="K139" s="230" t="s">
        <x:v>434</x:v>
      </x:c>
    </x:row>
    <x:row r="140" spans="1:11" s="57" customFormat="1">
      <x:c r="A140" s="1327" t="s">
        <x:v>10205</x:v>
      </x:c>
      <x:c r="B140" s="1328" t="s">
        <x:v>4934</x:v>
      </x:c>
      <x:c r="C140" s="1328" t="s">
        <x:v>3050</x:v>
      </x:c>
      <x:c r="D140" s="1329">
        <x:v>1</x:v>
      </x:c>
      <x:c r="E140" s="1439">
        <x:v>2602220108</x:v>
      </x:c>
      <x:c r="F140" s="1357" t="s">
        <x:v>4852</x:v>
      </x:c>
      <x:c r="G140" s="57" t="s">
        <x:v>4044</x:v>
      </x:c>
      <x:c r="H140" s="230" t="s">
        <x:v>434</x:v>
      </x:c>
      <x:c r="I140" s="230" t="s">
        <x:v>434</x:v>
      </x:c>
      <x:c r="J140" s="230" t="s">
        <x:v>434</x:v>
      </x:c>
      <x:c r="K140" s="230" t="s">
        <x:v>434</x:v>
      </x:c>
    </x:row>
    <x:row r="141" spans="1:11" s="57" customFormat="1">
      <x:c r="A141" s="1333" t="s">
        <x:v>10270</x:v>
      </x:c>
      <x:c r="B141" s="1334" t="s">
        <x:v>4934</x:v>
      </x:c>
      <x:c r="C141" s="1334" t="s">
        <x:v>3050</x:v>
      </x:c>
      <x:c r="D141" s="1335">
        <x:v>1</x:v>
      </x:c>
      <x:c r="E141" s="1441">
        <x:v>2602220110</x:v>
      </x:c>
      <x:c r="F141" s="1358" t="s">
        <x:v>4852</x:v>
      </x:c>
      <x:c r="G141" s="57" t="s">
        <x:v>12146</x:v>
      </x:c>
      <x:c r="H141" s="230" t="s">
        <x:v>434</x:v>
      </x:c>
      <x:c r="I141" s="230" t="s">
        <x:v>434</x:v>
      </x:c>
      <x:c r="J141" s="230" t="s">
        <x:v>434</x:v>
      </x:c>
      <x:c r="K141" s="230" t="s">
        <x:v>434</x:v>
      </x:c>
    </x:row>
    <x:row r="142" spans="1:11">
      <x:c r="A142" s="1327" t="s">
        <x:v>10164</x:v>
      </x:c>
      <x:c r="B142" s="1328" t="s">
        <x:v>4934</x:v>
      </x:c>
      <x:c r="C142" s="1328" t="s">
        <x:v>3050</x:v>
      </x:c>
      <x:c r="D142" s="1329">
        <x:v>1</x:v>
      </x:c>
      <x:c r="E142" s="1439">
        <x:v>2602230101</x:v>
      </x:c>
      <x:c r="F142" s="1359" t="s">
        <x:v>4852</x:v>
      </x:c>
      <x:c r="G142" s="57" t="s">
        <x:v>3512</x:v>
      </x:c>
      <x:c r="H142" s="230" t="s">
        <x:v>434</x:v>
      </x:c>
      <x:c r="I142" s="230" t="s">
        <x:v>434</x:v>
      </x:c>
      <x:c r="J142" s="230" t="s">
        <x:v>434</x:v>
      </x:c>
      <x:c r="K142" s="230" t="s">
        <x:v>434</x:v>
      </x:c>
    </x:row>
    <x:row r="143" spans="6:11">
      <x:c r="F143" s="55"/>
      <x:c r="G143" s="230" t="s">
        <x:v>7702</x:v>
      </x:c>
      <x:c r="H143" s="55" t="s">
        <x:v>7727</x:v>
      </x:c>
      <x:c r="I143" s="55" t="s">
        <x:v>7775</x:v>
      </x:c>
      <x:c r="J143" s="55" t="s">
        <x:v>3067</x:v>
      </x:c>
      <x:c r="K143" s="55" t="s">
        <x:v>4885</x:v>
      </x:c>
    </x:row>
    <x:row r="144" spans="1:11" s="55" customFormat="1">
      <x:c r="A144" s="1327" t="s">
        <x:v>10067</x:v>
      </x:c>
      <x:c r="B144" s="1328" t="s">
        <x:v>4934</x:v>
      </x:c>
      <x:c r="C144" s="1328" t="s">
        <x:v>4629</x:v>
      </x:c>
      <x:c r="D144" s="1329">
        <x:v>1</x:v>
      </x:c>
      <x:c r="E144" s="1349" t="s">
        <x:v>9656</x:v>
      </x:c>
      <x:c r="F144" s="1328" t="s">
        <x:v>6548</x:v>
      </x:c>
      <x:c r="G144" s="55" t="s">
        <x:v>907</x:v>
      </x:c>
      <x:c r="H144" s="230" t="s">
        <x:v>434</x:v>
      </x:c>
      <x:c r="I144" s="230" t="s">
        <x:v>434</x:v>
      </x:c>
      <x:c r="J144" s="230" t="s">
        <x:v>434</x:v>
      </x:c>
      <x:c r="K144" s="230" t="s">
        <x:v>434</x:v>
      </x:c>
    </x:row>
    <x:row r="145" spans="1:11" s="55" customFormat="1">
      <x:c r="A145" s="1336" t="s">
        <x:v>2577</x:v>
      </x:c>
      <x:c r="B145" s="1337" t="s">
        <x:v>4934</x:v>
      </x:c>
      <x:c r="C145" s="1337" t="s">
        <x:v>4629</x:v>
      </x:c>
      <x:c r="D145" s="1338">
        <x:v>2</x:v>
      </x:c>
      <x:c r="E145" s="1350" t="s">
        <x:v>678</x:v>
      </x:c>
      <x:c r="F145" s="1337" t="s">
        <x:v>6548</x:v>
      </x:c>
      <x:c r="G145" s="55" t="s">
        <x:v>3809</x:v>
      </x:c>
      <x:c r="H145" s="230" t="s">
        <x:v>434</x:v>
      </x:c>
      <x:c r="I145" s="230" t="s">
        <x:v>434</x:v>
      </x:c>
      <x:c r="J145" s="230" t="s">
        <x:v>434</x:v>
      </x:c>
      <x:c r="K145" s="230" t="s">
        <x:v>434</x:v>
      </x:c>
    </x:row>
    <x:row r="146" spans="1:11" s="55" customFormat="1">
      <x:c r="A146" s="1327" t="s">
        <x:v>10364</x:v>
      </x:c>
      <x:c r="B146" s="1328" t="s">
        <x:v>4934</x:v>
      </x:c>
      <x:c r="C146" s="1328" t="s">
        <x:v>4629</x:v>
      </x:c>
      <x:c r="D146" s="1329">
        <x:v>3</x:v>
      </x:c>
      <x:c r="E146" s="1349" t="s">
        <x:v>9878</x:v>
      </x:c>
      <x:c r="F146" s="1328" t="s">
        <x:v>6548</x:v>
      </x:c>
      <x:c r="G146" s="55" t="s">
        <x:v>883</x:v>
      </x:c>
      <x:c r="H146" s="230" t="s">
        <x:v>434</x:v>
      </x:c>
      <x:c r="I146" s="230" t="s">
        <x:v>434</x:v>
      </x:c>
      <x:c r="J146" s="230" t="s">
        <x:v>434</x:v>
      </x:c>
      <x:c r="K146" s="230" t="s">
        <x:v>434</x:v>
      </x:c>
    </x:row>
    <x:row r="147" spans="1:11" s="55" customFormat="1">
      <x:c r="A147" s="1333" t="s">
        <x:v>10191</x:v>
      </x:c>
      <x:c r="B147" s="1334" t="s">
        <x:v>4934</x:v>
      </x:c>
      <x:c r="C147" s="1334" t="s">
        <x:v>3050</x:v>
      </x:c>
      <x:c r="D147" s="1335">
        <x:v>1</x:v>
      </x:c>
      <x:c r="E147" s="1348" t="s">
        <x:v>9693</x:v>
      </x:c>
      <x:c r="F147" s="1334" t="s">
        <x:v>6548</x:v>
      </x:c>
      <x:c r="G147" s="55" t="s">
        <x:v>5271</x:v>
      </x:c>
      <x:c r="H147" s="230" t="s">
        <x:v>434</x:v>
      </x:c>
      <x:c r="I147" s="230" t="s">
        <x:v>434</x:v>
      </x:c>
      <x:c r="J147" s="230" t="s">
        <x:v>434</x:v>
      </x:c>
      <x:c r="K147" s="230" t="s">
        <x:v>434</x:v>
      </x:c>
    </x:row>
    <x:row r="148" spans="1:11" s="55" customFormat="1">
      <x:c r="A148" s="1327" t="s">
        <x:v>10240</x:v>
      </x:c>
      <x:c r="B148" s="1328" t="s">
        <x:v>4934</x:v>
      </x:c>
      <x:c r="C148" s="1328" t="s">
        <x:v>3050</x:v>
      </x:c>
      <x:c r="D148" s="1329">
        <x:v>1</x:v>
      </x:c>
      <x:c r="E148" s="1349" t="s">
        <x:v>9723</x:v>
      </x:c>
      <x:c r="F148" s="1328" t="s">
        <x:v>6548</x:v>
      </x:c>
      <x:c r="G148" s="55" t="s">
        <x:v>7670</x:v>
      </x:c>
      <x:c r="H148" s="230" t="s">
        <x:v>434</x:v>
      </x:c>
      <x:c r="I148" s="230" t="s">
        <x:v>434</x:v>
      </x:c>
      <x:c r="J148" s="230" t="s">
        <x:v>434</x:v>
      </x:c>
      <x:c r="K148" s="230" t="s">
        <x:v>434</x:v>
      </x:c>
    </x:row>
    <x:row r="149" spans="1:11" s="55" customFormat="1">
      <x:c r="A149" s="1327" t="s">
        <x:v>10034</x:v>
      </x:c>
      <x:c r="B149" s="1328" t="s">
        <x:v>4934</x:v>
      </x:c>
      <x:c r="C149" s="1328" t="s">
        <x:v>4621</x:v>
      </x:c>
      <x:c r="D149" s="1329">
        <x:v>3</x:v>
      </x:c>
      <x:c r="E149" s="1349" t="s">
        <x:v>9679</x:v>
      </x:c>
      <x:c r="F149" s="1328" t="s">
        <x:v>6548</x:v>
      </x:c>
      <x:c r="G149" s="55" t="s">
        <x:v>3740</x:v>
      </x:c>
      <x:c r="H149" s="230" t="s">
        <x:v>434</x:v>
      </x:c>
      <x:c r="I149" s="230" t="s">
        <x:v>434</x:v>
      </x:c>
      <x:c r="J149" s="230" t="s">
        <x:v>434</x:v>
      </x:c>
      <x:c r="K149" s="230" t="s">
        <x:v>434</x:v>
      </x:c>
    </x:row>
    <x:row r="150" spans="1:11" s="55" customFormat="1">
      <x:c r="A150" s="1327" t="s">
        <x:v>10229</x:v>
      </x:c>
      <x:c r="B150" s="1328" t="s">
        <x:v>4934</x:v>
      </x:c>
      <x:c r="C150" s="1328" t="s">
        <x:v>433</x:v>
      </x:c>
      <x:c r="D150" s="1329">
        <x:v>2</x:v>
      </x:c>
      <x:c r="E150" s="1349" t="s">
        <x:v>9683</x:v>
      </x:c>
      <x:c r="F150" s="1328" t="s">
        <x:v>6548</x:v>
      </x:c>
      <x:c r="G150" s="55" t="s">
        <x:v>2582</x:v>
      </x:c>
      <x:c r="H150" s="230" t="s">
        <x:v>434</x:v>
      </x:c>
      <x:c r="I150" s="230" t="s">
        <x:v>434</x:v>
      </x:c>
      <x:c r="J150" s="230" t="s">
        <x:v>434</x:v>
      </x:c>
      <x:c r="K150" s="230" t="s">
        <x:v>434</x:v>
      </x:c>
    </x:row>
    <x:row r="151" spans="1:11" s="54" customFormat="1">
      <x:c r="A151" s="1361"/>
      <x:c r="B151" s="1362"/>
      <x:c r="C151" s="1362"/>
      <x:c r="D151" s="1363"/>
      <x:c r="E151" s="1364"/>
      <x:c r="F151" s="1362"/>
      <x:c r="H151" s="230"/>
      <x:c r="I151" s="230"/>
      <x:c r="J151" s="230"/>
      <x:c r="K151" s="230"/>
    </x:row>
    <x:row r="152" spans="1:11">
      <x:c r="A152" s="1336" t="s">
        <x:v>10175</x:v>
      </x:c>
      <x:c r="B152" s="1337" t="s">
        <x:v>7746</x:v>
      </x:c>
      <x:c r="C152" s="1337" t="s">
        <x:v>2999</x:v>
      </x:c>
      <x:c r="D152" s="1338">
        <x:v>2</x:v>
      </x:c>
      <x:c r="E152" s="1350">
        <x:v>2025120603144</x:v>
      </x:c>
      <x:c r="F152" s="1365" t="s">
        <x:v>9208</x:v>
      </x:c>
      <x:c r="G152" s="54" t="s">
        <x:v>3895</x:v>
      </x:c>
      <x:c r="H152" s="230" t="s">
        <x:v>434</x:v>
      </x:c>
      <x:c r="I152" s="230" t="s">
        <x:v>434</x:v>
      </x:c>
      <x:c r="J152" s="230" t="s">
        <x:v>434</x:v>
      </x:c>
      <x:c r="K152" s="230" t="s">
        <x:v>434</x:v>
      </x:c>
    </x:row>
    <x:row r="153" spans="1:11">
      <x:c r="A153" s="1327" t="s">
        <x:v>10327</x:v>
      </x:c>
      <x:c r="B153" s="1328" t="s">
        <x:v>4934</x:v>
      </x:c>
      <x:c r="C153" s="1328" t="s">
        <x:v>433</x:v>
      </x:c>
      <x:c r="D153" s="1329">
        <x:v>1</x:v>
      </x:c>
      <x:c r="E153" s="1349">
        <x:v>2026021903159</x:v>
      </x:c>
      <x:c r="F153" s="1357" t="s">
        <x:v>6548</x:v>
      </x:c>
      <x:c r="G153" s="54" t="s">
        <x:v>2425</x:v>
      </x:c>
      <x:c r="H153" s="230" t="s">
        <x:v>434</x:v>
      </x:c>
      <x:c r="I153" s="230" t="s">
        <x:v>434</x:v>
      </x:c>
      <x:c r="J153" s="230" t="s">
        <x:v>434</x:v>
      </x:c>
      <x:c r="K153" s="230" t="s">
        <x:v>434</x:v>
      </x:c>
    </x:row>
    <x:row r="154" spans="1:11">
      <x:c r="A154" s="1333" t="s">
        <x:v>10094</x:v>
      </x:c>
      <x:c r="B154" s="1334" t="s">
        <x:v>4934</x:v>
      </x:c>
      <x:c r="C154" s="1334" t="s">
        <x:v>433</x:v>
      </x:c>
      <x:c r="D154" s="1335">
        <x:v>1</x:v>
      </x:c>
      <x:c r="E154" s="1348">
        <x:v>2026022202039</x:v>
      </x:c>
      <x:c r="F154" s="1358" t="s">
        <x:v>6548</x:v>
      </x:c>
      <x:c r="G154" s="54" t="s">
        <x:v>2439</x:v>
      </x:c>
      <x:c r="H154" s="230" t="s">
        <x:v>434</x:v>
      </x:c>
      <x:c r="I154" s="230" t="s">
        <x:v>434</x:v>
      </x:c>
      <x:c r="J154" s="230" t="s">
        <x:v>434</x:v>
      </x:c>
      <x:c r="K154" s="230" t="s">
        <x:v>434</x:v>
      </x:c>
    </x:row>
    <x:row r="155" spans="6:6">
      <x:c r="F155" s="52"/>
    </x:row>
    <x:row r="156" spans="1:11" s="52" customFormat="1">
      <x:c r="A156" s="1366" t="s">
        <x:v>2797</x:v>
      </x:c>
      <x:c r="B156" s="1367" t="s">
        <x:v>4934</x:v>
      </x:c>
      <x:c r="C156" s="1367" t="s">
        <x:v>433</x:v>
      </x:c>
      <x:c r="D156" s="1368">
        <x:v>2</x:v>
      </x:c>
      <x:c r="E156" s="1369">
        <x:v>2026021803138</x:v>
      </x:c>
      <x:c r="F156" s="1370" t="s">
        <x:v>540</x:v>
      </x:c>
      <x:c r="G156" s="52" t="s">
        <x:v>2446</x:v>
      </x:c>
      <x:c r="H156" s="230" t="s">
        <x:v>434</x:v>
      </x:c>
      <x:c r="I156" s="230" t="s">
        <x:v>434</x:v>
      </x:c>
      <x:c r="J156" s="230" t="s">
        <x:v>434</x:v>
      </x:c>
      <x:c r="K156" s="230" t="s">
        <x:v>434</x:v>
      </x:c>
    </x:row>
    <x:row r="157" spans="1:11" s="52" customFormat="1">
      <x:c r="A157" s="1371" t="s">
        <x:v>990</x:v>
      </x:c>
      <x:c r="B157" s="1372" t="s">
        <x:v>4934</x:v>
      </x:c>
      <x:c r="C157" s="1372" t="s">
        <x:v>4629</x:v>
      </x:c>
      <x:c r="D157" s="1373">
        <x:v>2</x:v>
      </x:c>
      <x:c r="E157" s="1374">
        <x:v>2026011803018</x:v>
      </x:c>
      <x:c r="F157" s="1375" t="s">
        <x:v>2117</x:v>
      </x:c>
      <x:c r="G157" s="52" t="s">
        <x:v>7595</x:v>
      </x:c>
      <x:c r="H157" s="230" t="s">
        <x:v>434</x:v>
      </x:c>
      <x:c r="I157" s="230" t="s">
        <x:v>434</x:v>
      </x:c>
      <x:c r="J157" s="230" t="s">
        <x:v>434</x:v>
      </x:c>
      <x:c r="K157" s="230" t="s">
        <x:v>434</x:v>
      </x:c>
    </x:row>
    <x:row r="158" spans="1:11" s="52" customFormat="1">
      <x:c r="A158" s="1376" t="s">
        <x:v>2466</x:v>
      </x:c>
      <x:c r="B158" s="1377" t="s">
        <x:v>4934</x:v>
      </x:c>
      <x:c r="C158" s="1377" t="s">
        <x:v>4629</x:v>
      </x:c>
      <x:c r="D158" s="1378">
        <x:v>1</x:v>
      </x:c>
      <x:c r="E158" s="1379">
        <x:v>2026021903043</x:v>
      </x:c>
      <x:c r="F158" s="1380" t="s">
        <x:v>2117</x:v>
      </x:c>
      <x:c r="G158" s="52" t="s">
        <x:v>3654</x:v>
      </x:c>
      <x:c r="H158" s="230" t="s">
        <x:v>434</x:v>
      </x:c>
      <x:c r="I158" s="230" t="s">
        <x:v>434</x:v>
      </x:c>
      <x:c r="J158" s="230" t="s">
        <x:v>434</x:v>
      </x:c>
      <x:c r="K158" s="230" t="s">
        <x:v>434</x:v>
      </x:c>
    </x:row>
    <x:row r="159" spans="1:11" s="52" customFormat="1">
      <x:c r="A159" s="1376" t="s">
        <x:v>2709</x:v>
      </x:c>
      <x:c r="B159" s="1377" t="s">
        <x:v>4934</x:v>
      </x:c>
      <x:c r="C159" s="1377" t="s">
        <x:v>4629</x:v>
      </x:c>
      <x:c r="D159" s="1378">
        <x:v>1</x:v>
      </x:c>
      <x:c r="E159" s="1379">
        <x:v>2026021903067</x:v>
      </x:c>
      <x:c r="F159" s="1381" t="s">
        <x:v>6011</x:v>
      </x:c>
      <x:c r="G159" s="52" t="s">
        <x:v>4041</x:v>
      </x:c>
      <x:c r="H159" s="230" t="s">
        <x:v>434</x:v>
      </x:c>
      <x:c r="I159" s="230" t="s">
        <x:v>434</x:v>
      </x:c>
      <x:c r="J159" s="230" t="s">
        <x:v>434</x:v>
      </x:c>
      <x:c r="K159" s="230" t="s">
        <x:v>434</x:v>
      </x:c>
    </x:row>
    <x:row r="160" spans="1:11">
      <x:c r="A160" s="1376" t="s">
        <x:v>2421</x:v>
      </x:c>
      <x:c r="B160" s="1377" t="s">
        <x:v>4934</x:v>
      </x:c>
      <x:c r="C160" s="1377" t="s">
        <x:v>4629</x:v>
      </x:c>
      <x:c r="D160" s="1378">
        <x:v>2</x:v>
      </x:c>
      <x:c r="E160" s="1379">
        <x:v>2026021903074</x:v>
      </x:c>
      <x:c r="F160" s="1381" t="s">
        <x:v>2117</x:v>
      </x:c>
      <x:c r="G160" s="52" t="s">
        <x:v>5229</x:v>
      </x:c>
      <x:c r="H160" s="230" t="s">
        <x:v>434</x:v>
      </x:c>
      <x:c r="I160" s="230" t="s">
        <x:v>434</x:v>
      </x:c>
      <x:c r="J160" s="230" t="s">
        <x:v>434</x:v>
      </x:c>
      <x:c r="K160" s="230" t="s">
        <x:v>434</x:v>
      </x:c>
    </x:row>
    <x:row r="161" spans="6:11">
      <x:c r="F161" s="50"/>
      <x:c r="G161" s="230" t="s">
        <x:v>7702</x:v>
      </x:c>
      <x:c r="H161" s="50" t="s">
        <x:v>7727</x:v>
      </x:c>
      <x:c r="I161" s="50" t="s">
        <x:v>7775</x:v>
      </x:c>
      <x:c r="J161" s="50" t="s">
        <x:v>3067</x:v>
      </x:c>
      <x:c r="K161" s="50" t="s">
        <x:v>4885</x:v>
      </x:c>
    </x:row>
    <x:row r="162" spans="1:12">
      <x:c r="A162" s="1371" t="s">
        <x:v>10258</x:v>
      </x:c>
      <x:c r="B162" s="1372" t="s">
        <x:v>4934</x:v>
      </x:c>
      <x:c r="C162" s="1372" t="s">
        <x:v>4629</x:v>
      </x:c>
      <x:c r="D162" s="1373">
        <x:v>1</x:v>
      </x:c>
      <x:c r="E162" s="1374">
        <x:v>2026011903060</x:v>
      </x:c>
      <x:c r="F162" s="1372" t="s">
        <x:v>1166</x:v>
      </x:c>
      <x:c r="G162" s="50" t="s">
        <x:v>12190</x:v>
      </x:c>
      <x:c r="H162" s="230" t="s">
        <x:v>434</x:v>
      </x:c>
      <x:c r="I162" s="230" t="s">
        <x:v>434</x:v>
      </x:c>
      <x:c r="J162" s="230" t="s">
        <x:v>434</x:v>
      </x:c>
      <x:c r="K162" s="230" t="s">
        <x:v>434</x:v>
      </x:c>
      <x:c r="L162" s="50" t="s">
        <x:v>4958</x:v>
      </x:c>
    </x:row>
    <x:row r="163" spans="1:12">
      <x:c r="A163" s="1376" t="s">
        <x:v>10233</x:v>
      </x:c>
      <x:c r="B163" s="1377" t="s">
        <x:v>4934</x:v>
      </x:c>
      <x:c r="C163" s="1377" t="s">
        <x:v>3050</x:v>
      </x:c>
      <x:c r="D163" s="1378">
        <x:v>1</x:v>
      </x:c>
      <x:c r="E163" s="1379">
        <x:v>2026021701083</x:v>
      </x:c>
      <x:c r="F163" s="1377" t="s">
        <x:v>12427</x:v>
      </x:c>
      <x:c r="G163" s="50" t="s">
        <x:v>11965</x:v>
      </x:c>
      <x:c r="H163" s="230" t="s">
        <x:v>434</x:v>
      </x:c>
      <x:c r="I163" s="230" t="s">
        <x:v>434</x:v>
      </x:c>
      <x:c r="J163" s="230" t="s">
        <x:v>434</x:v>
      </x:c>
      <x:c r="K163" s="230" t="s">
        <x:v>434</x:v>
      </x:c>
      <x:c r="L163" s="50" t="s">
        <x:v>7755</x:v>
      </x:c>
    </x:row>
    <x:row r="164" spans="1:12">
      <x:c r="A164" s="1376" t="s">
        <x:v>10051</x:v>
      </x:c>
      <x:c r="B164" s="1377" t="s">
        <x:v>4934</x:v>
      </x:c>
      <x:c r="C164" s="1377" t="s">
        <x:v>433</x:v>
      </x:c>
      <x:c r="D164" s="1378">
        <x:v>2</x:v>
      </x:c>
      <x:c r="E164" s="1379">
        <x:v>2026022202046</x:v>
      </x:c>
      <x:c r="F164" s="1377" t="s">
        <x:v>949</x:v>
      </x:c>
      <x:c r="G164" s="50" t="s">
        <x:v>2427</x:v>
      </x:c>
      <x:c r="H164" s="230" t="s">
        <x:v>434</x:v>
      </x:c>
      <x:c r="I164" s="230" t="s">
        <x:v>434</x:v>
      </x:c>
      <x:c r="J164" s="230" t="s">
        <x:v>434</x:v>
      </x:c>
      <x:c r="K164" s="230" t="s">
        <x:v>434</x:v>
      </x:c>
      <x:c r="L164" s="50" t="s">
        <x:v>4958</x:v>
      </x:c>
    </x:row>
    <x:row r="165" spans="1:7" s="50" customFormat="1">
      <x:c r="A165" s="1082"/>
      <x:c r="B165" s="949"/>
      <x:c r="C165" s="949"/>
      <x:c r="D165" s="1274"/>
      <x:c r="E165" s="1382"/>
      <x:c r="F165" s="949"/>
      <x:c r="G165" s="950"/>
    </x:row>
    <x:row r="166" spans="1:11" s="50" customFormat="1">
      <x:c r="A166" s="1376" t="s">
        <x:v>10029</x:v>
      </x:c>
      <x:c r="B166" s="1377" t="s">
        <x:v>7746</x:v>
      </x:c>
      <x:c r="C166" s="1377" t="s">
        <x:v>4629</x:v>
      </x:c>
      <x:c r="D166" s="1378">
        <x:v>3</x:v>
      </x:c>
      <x:c r="E166" s="1379">
        <x:v>2024081603026</x:v>
      </x:c>
      <x:c r="F166" s="1377" t="s">
        <x:v>9199</x:v>
      </x:c>
      <x:c r="G166" s="50" t="s">
        <x:v>3555</x:v>
      </x:c>
      <x:c r="H166" s="230" t="s">
        <x:v>434</x:v>
      </x:c>
      <x:c r="I166" s="230" t="s">
        <x:v>434</x:v>
      </x:c>
      <x:c r="J166" s="230" t="s">
        <x:v>434</x:v>
      </x:c>
      <x:c r="K166" s="230" t="s">
        <x:v>434</x:v>
      </x:c>
    </x:row>
    <x:row r="167" spans="1:11" s="50" customFormat="1">
      <x:c r="A167" s="1376" t="s">
        <x:v>10260</x:v>
      </x:c>
      <x:c r="B167" s="1377" t="s">
        <x:v>7746</x:v>
      </x:c>
      <x:c r="C167" s="1377" t="s">
        <x:v>4629</x:v>
      </x:c>
      <x:c r="D167" s="1378">
        <x:v>2</x:v>
      </x:c>
      <x:c r="E167" s="1379">
        <x:v>2023101903153</x:v>
      </x:c>
      <x:c r="F167" s="1377" t="s">
        <x:v>9199</x:v>
      </x:c>
      <x:c r="G167" s="50" t="s">
        <x:v>5214</x:v>
      </x:c>
      <x:c r="H167" s="230" t="s">
        <x:v>434</x:v>
      </x:c>
      <x:c r="I167" s="230" t="s">
        <x:v>434</x:v>
      </x:c>
      <x:c r="J167" s="230" t="s">
        <x:v>434</x:v>
      </x:c>
      <x:c r="K167" s="230" t="s">
        <x:v>434</x:v>
      </x:c>
    </x:row>
    <x:row r="168" spans="1:11" s="50" customFormat="1">
      <x:c r="A168" s="1376" t="s">
        <x:v>10279</x:v>
      </x:c>
      <x:c r="B168" s="1377" t="s">
        <x:v>7746</x:v>
      </x:c>
      <x:c r="C168" s="1377" t="s">
        <x:v>3050</x:v>
      </x:c>
      <x:c r="D168" s="1378">
        <x:v>3</x:v>
      </x:c>
      <x:c r="E168" s="1379">
        <x:v>2025021001056</x:v>
      </x:c>
      <x:c r="F168" s="1377" t="s">
        <x:v>9199</x:v>
      </x:c>
      <x:c r="G168" s="50" t="s">
        <x:v>1186</x:v>
      </x:c>
      <x:c r="H168" s="230" t="s">
        <x:v>434</x:v>
      </x:c>
      <x:c r="I168" s="230" t="s">
        <x:v>434</x:v>
      </x:c>
      <x:c r="J168" s="230" t="s">
        <x:v>434</x:v>
      </x:c>
      <x:c r="K168" s="230" t="s">
        <x:v>434</x:v>
      </x:c>
    </x:row>
    <x:row r="169" spans="1:11" s="50" customFormat="1">
      <x:c r="A169" s="1376" t="s">
        <x:v>10162</x:v>
      </x:c>
      <x:c r="B169" s="1377" t="s">
        <x:v>7746</x:v>
      </x:c>
      <x:c r="C169" s="1377" t="s">
        <x:v>3050</x:v>
      </x:c>
      <x:c r="D169" s="1378">
        <x:v>4</x:v>
      </x:c>
      <x:c r="E169" s="1379">
        <x:v>2025021001063</x:v>
      </x:c>
      <x:c r="F169" s="1377" t="s">
        <x:v>10878</x:v>
      </x:c>
      <x:c r="G169" s="50" t="s">
        <x:v>3688</x:v>
      </x:c>
      <x:c r="H169" s="230" t="s">
        <x:v>434</x:v>
      </x:c>
      <x:c r="I169" s="230" t="s">
        <x:v>434</x:v>
      </x:c>
      <x:c r="J169" s="230" t="s">
        <x:v>434</x:v>
      </x:c>
      <x:c r="K169" s="230" t="s">
        <x:v>434</x:v>
      </x:c>
    </x:row>
    <x:row r="170" spans="1:11" s="50" customFormat="1">
      <x:c r="A170" s="1376" t="s">
        <x:v>10037</x:v>
      </x:c>
      <x:c r="B170" s="1377" t="s">
        <x:v>7746</x:v>
      </x:c>
      <x:c r="C170" s="1377" t="s">
        <x:v>4621</x:v>
      </x:c>
      <x:c r="D170" s="1378">
        <x:v>3</x:v>
      </x:c>
      <x:c r="E170" s="1379">
        <x:v>2026022102018</x:v>
      </x:c>
      <x:c r="F170" s="1377" t="s">
        <x:v>10878</x:v>
      </x:c>
      <x:c r="G170" s="50" t="s">
        <x:v>3918</x:v>
      </x:c>
      <x:c r="H170" s="230" t="s">
        <x:v>434</x:v>
      </x:c>
      <x:c r="I170" s="230" t="s">
        <x:v>434</x:v>
      </x:c>
      <x:c r="J170" s="230" t="s">
        <x:v>434</x:v>
      </x:c>
      <x:c r="K170" s="230" t="s">
        <x:v>434</x:v>
      </x:c>
    </x:row>
    <x:row r="171" spans="1:11" s="50" customFormat="1">
      <x:c r="A171" s="1366" t="s">
        <x:v>10072</x:v>
      </x:c>
      <x:c r="B171" s="1367" t="s">
        <x:v>7746</x:v>
      </x:c>
      <x:c r="C171" s="1367" t="s">
        <x:v>4621</x:v>
      </x:c>
      <x:c r="D171" s="1368">
        <x:v>1</x:v>
      </x:c>
      <x:c r="E171" s="1369">
        <x:v>2026022102025</x:v>
      </x:c>
      <x:c r="F171" s="1367" t="s">
        <x:v>10878</x:v>
      </x:c>
      <x:c r="G171" s="50" t="s">
        <x:v>4033</x:v>
      </x:c>
      <x:c r="H171" s="230" t="s">
        <x:v>434</x:v>
      </x:c>
      <x:c r="I171" s="230" t="s">
        <x:v>434</x:v>
      </x:c>
      <x:c r="J171" s="230" t="s">
        <x:v>434</x:v>
      </x:c>
      <x:c r="K171" s="230" t="s">
        <x:v>434</x:v>
      </x:c>
    </x:row>
    <x:row r="172" spans="1:11" s="50" customFormat="1">
      <x:c r="A172" s="1376" t="s">
        <x:v>10085</x:v>
      </x:c>
      <x:c r="B172" s="1377" t="s">
        <x:v>7746</x:v>
      </x:c>
      <x:c r="C172" s="1377" t="s">
        <x:v>4621</x:v>
      </x:c>
      <x:c r="D172" s="1378">
        <x:v>1</x:v>
      </x:c>
      <x:c r="E172" s="1379">
        <x:v>2026022202046</x:v>
      </x:c>
      <x:c r="F172" s="1377" t="s">
        <x:v>1600</x:v>
      </x:c>
      <x:c r="G172" s="50" t="s">
        <x:v>2427</x:v>
      </x:c>
      <x:c r="H172" s="230" t="s">
        <x:v>434</x:v>
      </x:c>
      <x:c r="I172" s="230" t="s">
        <x:v>434</x:v>
      </x:c>
      <x:c r="J172" s="230" t="s">
        <x:v>434</x:v>
      </x:c>
      <x:c r="K172" s="230" t="s">
        <x:v>434</x:v>
      </x:c>
    </x:row>
    <x:row r="173" spans="1:11" s="50" customFormat="1">
      <x:c r="A173" s="1376" t="s">
        <x:v>10336</x:v>
      </x:c>
      <x:c r="B173" s="1377" t="s">
        <x:v>7746</x:v>
      </x:c>
      <x:c r="C173" s="1377" t="s">
        <x:v>3016</x:v>
      </x:c>
      <x:c r="D173" s="1378">
        <x:v>1</x:v>
      </x:c>
      <x:c r="E173" s="1379">
        <x:v>2026021904019</x:v>
      </x:c>
      <x:c r="F173" s="1377" t="s">
        <x:v>963</x:v>
      </x:c>
      <x:c r="G173" s="50" t="s">
        <x:v>6471</x:v>
      </x:c>
      <x:c r="H173" s="230" t="s">
        <x:v>434</x:v>
      </x:c>
      <x:c r="I173" s="230" t="s">
        <x:v>434</x:v>
      </x:c>
      <x:c r="J173" s="230" t="s">
        <x:v>434</x:v>
      </x:c>
      <x:c r="K173" s="230" t="s">
        <x:v>434</x:v>
      </x:c>
    </x:row>
    <x:row r="174" spans="6:6">
      <x:c r="F174" s="48"/>
    </x:row>
    <x:row r="175" spans="1:11">
      <x:c r="A175" s="1351" t="s">
        <x:v>10223</x:v>
      </x:c>
      <x:c r="B175" s="1352" t="s">
        <x:v>4934</x:v>
      </x:c>
      <x:c r="C175" s="1352" t="s">
        <x:v>4621</x:v>
      </x:c>
      <x:c r="D175" s="1353">
        <x:v>4</x:v>
      </x:c>
      <x:c r="E175" s="1354">
        <x:v>2026022102018</x:v>
      </x:c>
      <x:c r="F175" s="1352" t="s">
        <x:v>5589</x:v>
      </x:c>
      <x:c r="G175" s="1383" t="s">
        <x:v>3918</x:v>
      </x:c>
      <x:c r="H175" s="230" t="s">
        <x:v>434</x:v>
      </x:c>
      <x:c r="I175" s="230" t="s">
        <x:v>434</x:v>
      </x:c>
      <x:c r="J175" s="230" t="s">
        <x:v>434</x:v>
      </x:c>
      <x:c r="K175" s="230" t="s">
        <x:v>434</x:v>
      </x:c>
    </x:row>
    <x:row r="176" spans="6:11">
      <x:c r="F176" s="46"/>
      <x:c r="G176" s="230" t="s">
        <x:v>7702</x:v>
      </x:c>
      <x:c r="H176" s="46" t="s">
        <x:v>7727</x:v>
      </x:c>
      <x:c r="I176" s="46" t="s">
        <x:v>7775</x:v>
      </x:c>
      <x:c r="J176" s="46" t="s">
        <x:v>3067</x:v>
      </x:c>
      <x:c r="K176" s="46" t="s">
        <x:v>4885</x:v>
      </x:c>
    </x:row>
    <x:row r="177" spans="1:11">
      <x:c r="A177" s="1336" t="s">
        <x:v>10176</x:v>
      </x:c>
      <x:c r="B177" s="1337" t="s">
        <x:v>7746</x:v>
      </x:c>
      <x:c r="C177" s="1337" t="s">
        <x:v>3050</x:v>
      </x:c>
      <x:c r="D177" s="1338">
        <x:v>2</x:v>
      </x:c>
      <x:c r="E177" s="1350">
        <x:v>2026011501013</x:v>
      </x:c>
      <x:c r="F177" s="1356" t="s">
        <x:v>9857</x:v>
      </x:c>
      <x:c r="G177" s="46" t="s">
        <x:v>10</x:v>
      </x:c>
      <x:c r="H177" s="230" t="s">
        <x:v>434</x:v>
      </x:c>
      <x:c r="I177" s="230" t="s">
        <x:v>434</x:v>
      </x:c>
      <x:c r="J177" s="230" t="s">
        <x:v>434</x:v>
      </x:c>
      <x:c r="K177" s="230" t="s">
        <x:v>434</x:v>
      </x:c>
    </x:row>
    <x:row r="178" spans="1:11" s="46" customFormat="1">
      <x:c r="A178" s="1327" t="s">
        <x:v>10080</x:v>
      </x:c>
      <x:c r="B178" s="1328" t="s">
        <x:v>7746</x:v>
      </x:c>
      <x:c r="C178" s="1328" t="s">
        <x:v>3050</x:v>
      </x:c>
      <x:c r="D178" s="1329">
        <x:v>2</x:v>
      </x:c>
      <x:c r="E178" s="1349">
        <x:v>2026021601093</x:v>
      </x:c>
      <x:c r="F178" s="1357" t="s">
        <x:v>9857</x:v>
      </x:c>
      <x:c r="G178" s="46" t="s">
        <x:v>456</x:v>
      </x:c>
      <x:c r="H178" s="230" t="s">
        <x:v>434</x:v>
      </x:c>
      <x:c r="I178" s="230" t="s">
        <x:v>434</x:v>
      </x:c>
      <x:c r="J178" s="230" t="s">
        <x:v>434</x:v>
      </x:c>
      <x:c r="K178" s="230" t="s">
        <x:v>434</x:v>
      </x:c>
    </x:row>
    <x:row r="179" spans="1:11" s="46" customFormat="1">
      <x:c r="A179" s="1327" t="s">
        <x:v>10238</x:v>
      </x:c>
      <x:c r="B179" s="1328" t="s">
        <x:v>7746</x:v>
      </x:c>
      <x:c r="C179" s="1328" t="s">
        <x:v>3050</x:v>
      </x:c>
      <x:c r="D179" s="1329">
        <x:v>1</x:v>
      </x:c>
      <x:c r="E179" s="1349">
        <x:v>2026021601109</x:v>
      </x:c>
      <x:c r="F179" s="1359" t="s">
        <x:v>9857</x:v>
      </x:c>
      <x:c r="G179" s="46" t="s">
        <x:v>3853</x:v>
      </x:c>
      <x:c r="H179" s="230" t="s">
        <x:v>434</x:v>
      </x:c>
      <x:c r="I179" s="230" t="s">
        <x:v>434</x:v>
      </x:c>
      <x:c r="J179" s="230" t="s">
        <x:v>434</x:v>
      </x:c>
      <x:c r="K179" s="230" t="s">
        <x:v>434</x:v>
      </x:c>
    </x:row>
    <x:row r="180" spans="1:11">
      <x:c r="A180" s="1327" t="s">
        <x:v>10380</x:v>
      </x:c>
      <x:c r="B180" s="1328" t="s">
        <x:v>7746</x:v>
      </x:c>
      <x:c r="C180" s="1328" t="s">
        <x:v>3050</x:v>
      </x:c>
      <x:c r="D180" s="1329">
        <x:v>3</x:v>
      </x:c>
      <x:c r="E180" s="1349">
        <x:v>2026031601076</x:v>
      </x:c>
      <x:c r="F180" s="1359" t="s">
        <x:v>9857</x:v>
      </x:c>
      <x:c r="G180" s="46" t="s">
        <x:v>858</x:v>
      </x:c>
      <x:c r="H180" s="230" t="s">
        <x:v>434</x:v>
      </x:c>
      <x:c r="I180" s="230" t="s">
        <x:v>434</x:v>
      </x:c>
      <x:c r="J180" s="230" t="s">
        <x:v>434</x:v>
      </x:c>
      <x:c r="K180" s="230" t="s">
        <x:v>434</x:v>
      </x:c>
    </x:row>
    <x:row r="181" spans="1:11">
      <x:c r="A181" s="1333" t="s">
        <x:v>10032</x:v>
      </x:c>
      <x:c r="B181" s="1334" t="s">
        <x:v>7746</x:v>
      </x:c>
      <x:c r="C181" s="1334" t="s">
        <x:v>4621</x:v>
      </x:c>
      <x:c r="D181" s="1335">
        <x:v>3</x:v>
      </x:c>
      <x:c r="E181" s="1348">
        <x:v>2025120502072</x:v>
      </x:c>
      <x:c r="F181" s="1384" t="s">
        <x:v>9857</x:v>
      </x:c>
      <x:c r="G181" s="46" t="s">
        <x:v>1280</x:v>
      </x:c>
      <x:c r="H181" s="230" t="s">
        <x:v>434</x:v>
      </x:c>
      <x:c r="I181" s="230" t="s">
        <x:v>434</x:v>
      </x:c>
      <x:c r="J181" s="230" t="s">
        <x:v>434</x:v>
      </x:c>
      <x:c r="K181" s="230" t="s">
        <x:v>434</x:v>
      </x:c>
    </x:row>
    <x:row r="182" spans="6:11">
      <x:c r="F182" s="46"/>
      <x:c r="G182" s="230" t="s">
        <x:v>7702</x:v>
      </x:c>
      <x:c r="H182" s="45" t="s">
        <x:v>7727</x:v>
      </x:c>
      <x:c r="I182" s="45" t="s">
        <x:v>7775</x:v>
      </x:c>
      <x:c r="J182" s="45" t="s">
        <x:v>3067</x:v>
      </x:c>
      <x:c r="K182" s="45" t="s">
        <x:v>4885</x:v>
      </x:c>
    </x:row>
    <x:row r="183" spans="1:11" s="45" customFormat="1">
      <x:c r="A183" s="1327" t="s">
        <x:v>10263</x:v>
      </x:c>
      <x:c r="B183" s="1328" t="s">
        <x:v>4934</x:v>
      </x:c>
      <x:c r="C183" s="1328" t="s">
        <x:v>4629</x:v>
      </x:c>
      <x:c r="D183" s="1329">
        <x:v>2</x:v>
      </x:c>
      <x:c r="E183" s="1349">
        <x:v>2026011803087</x:v>
      </x:c>
      <x:c r="F183" s="1359" t="s">
        <x:v>9677</x:v>
      </x:c>
      <x:c r="G183" s="45" t="s">
        <x:v>7505</x:v>
      </x:c>
      <x:c r="H183" s="230" t="s">
        <x:v>434</x:v>
      </x:c>
      <x:c r="I183" s="230" t="s">
        <x:v>434</x:v>
      </x:c>
      <x:c r="J183" s="230" t="s">
        <x:v>434</x:v>
      </x:c>
      <x:c r="K183" s="230" t="s">
        <x:v>434</x:v>
      </x:c>
    </x:row>
    <x:row r="184" spans="1:11">
      <x:c r="A184" s="1327" t="s">
        <x:v>10383</x:v>
      </x:c>
      <x:c r="B184" s="1328" t="s">
        <x:v>4934</x:v>
      </x:c>
      <x:c r="C184" s="1328" t="s">
        <x:v>4621</x:v>
      </x:c>
      <x:c r="D184" s="1329">
        <x:v>2</x:v>
      </x:c>
      <x:c r="E184" s="1349">
        <x:v>2026011702090</x:v>
      </x:c>
      <x:c r="F184" s="1357" t="s">
        <x:v>9677</x:v>
      </x:c>
      <x:c r="G184" s="45" t="s">
        <x:v>3799</x:v>
      </x:c>
      <x:c r="H184" s="230" t="s">
        <x:v>434</x:v>
      </x:c>
      <x:c r="I184" s="230" t="s">
        <x:v>434</x:v>
      </x:c>
      <x:c r="J184" s="230" t="s">
        <x:v>434</x:v>
      </x:c>
      <x:c r="K184" s="230" t="s">
        <x:v>434</x:v>
      </x:c>
    </x:row>
    <x:row r="185" spans="1:11">
      <x:c r="A185" s="1327" t="s">
        <x:v>10035</x:v>
      </x:c>
      <x:c r="B185" s="1328" t="s">
        <x:v>4934</x:v>
      </x:c>
      <x:c r="C185" s="1328" t="s">
        <x:v>4621</x:v>
      </x:c>
      <x:c r="D185" s="1329">
        <x:v>1</x:v>
      </x:c>
      <x:c r="E185" s="1349">
        <x:v>2026021602021</x:v>
      </x:c>
      <x:c r="F185" s="1357" t="s">
        <x:v>9677</x:v>
      </x:c>
      <x:c r="G185" s="45" t="s">
        <x:v>3849</x:v>
      </x:c>
      <x:c r="H185" s="230" t="s">
        <x:v>434</x:v>
      </x:c>
      <x:c r="I185" s="230" t="s">
        <x:v>434</x:v>
      </x:c>
      <x:c r="J185" s="230" t="s">
        <x:v>434</x:v>
      </x:c>
      <x:c r="K185" s="230" t="s">
        <x:v>434</x:v>
      </x:c>
    </x:row>
    <x:row r="186" spans="1:6" s="45" customFormat="1">
      <x:c r="A186" s="1082"/>
      <x:c r="B186" s="949"/>
      <x:c r="C186" s="949"/>
      <x:c r="D186" s="1274"/>
      <x:c r="E186" s="1382"/>
      <x:c r="F186" s="949"/>
    </x:row>
    <x:row r="187" spans="1:11">
      <x:c r="A187" s="1333" t="s">
        <x:v>10071</x:v>
      </x:c>
      <x:c r="B187" s="1334" t="s">
        <x:v>4934</x:v>
      </x:c>
      <x:c r="C187" s="1334" t="s">
        <x:v>4629</x:v>
      </x:c>
      <x:c r="D187" s="1335">
        <x:v>1</x:v>
      </x:c>
      <x:c r="E187" s="1348">
        <x:v>2026021903043</x:v>
      </x:c>
      <x:c r="F187" s="1358" t="s">
        <x:v>4852</x:v>
      </x:c>
      <x:c r="G187" s="45" t="s">
        <x:v>3654</x:v>
      </x:c>
      <x:c r="H187" s="230" t="s">
        <x:v>434</x:v>
      </x:c>
      <x:c r="I187" s="230" t="s">
        <x:v>434</x:v>
      </x:c>
      <x:c r="J187" s="230" t="s">
        <x:v>434</x:v>
      </x:c>
      <x:c r="K187" s="230" t="s">
        <x:v>434</x:v>
      </x:c>
    </x:row>
    <x:row r="188" spans="1:11" s="45" customFormat="1">
      <x:c r="A188" s="1336" t="s">
        <x:v>10228</x:v>
      </x:c>
      <x:c r="B188" s="1337" t="s">
        <x:v>4934</x:v>
      </x:c>
      <x:c r="C188" s="1337" t="s">
        <x:v>4621</x:v>
      </x:c>
      <x:c r="D188" s="1338">
        <x:v>1</x:v>
      </x:c>
      <x:c r="E188" s="1350">
        <x:v>2026022102025</x:v>
      </x:c>
      <x:c r="F188" s="1365" t="s">
        <x:v>1606</x:v>
      </x:c>
      <x:c r="G188" s="45" t="s">
        <x:v>4033</x:v>
      </x:c>
      <x:c r="H188" s="230" t="s">
        <x:v>434</x:v>
      </x:c>
      <x:c r="I188" s="230" t="s">
        <x:v>434</x:v>
      </x:c>
      <x:c r="J188" s="230" t="s">
        <x:v>434</x:v>
      </x:c>
      <x:c r="K188" s="230" t="s">
        <x:v>434</x:v>
      </x:c>
    </x:row>
    <x:row r="190" spans="1:11">
      <x:c r="A190" s="1351" t="s">
        <x:v>10070</x:v>
      </x:c>
      <x:c r="B190" s="1352" t="s">
        <x:v>4934</x:v>
      </x:c>
      <x:c r="C190" s="1352" t="s">
        <x:v>4621</x:v>
      </x:c>
      <x:c r="D190" s="1353">
        <x:v>1</x:v>
      </x:c>
      <x:c r="E190" s="1442">
        <x:v>2504070209</x:v>
      </x:c>
      <x:c r="F190" s="1355" t="s">
        <x:v>10674</x:v>
      </x:c>
      <x:c r="G190" s="43" t="s">
        <x:v>5147</x:v>
      </x:c>
      <x:c r="H190" s="230" t="s">
        <x:v>434</x:v>
      </x:c>
      <x:c r="I190" s="230" t="s">
        <x:v>434</x:v>
      </x:c>
      <x:c r="J190" s="230" t="s">
        <x:v>434</x:v>
      </x:c>
      <x:c r="K190" s="230" t="s">
        <x:v>434</x:v>
      </x:c>
    </x:row>
    <x:row r="191" spans="6:6">
      <x:c r="F191" s="42"/>
    </x:row>
    <x:row r="192" spans="1:11" s="41" customFormat="1">
      <x:c r="A192" s="1333" t="s">
        <x:v>9980</x:v>
      </x:c>
      <x:c r="B192" s="1334" t="s">
        <x:v>4934</x:v>
      </x:c>
      <x:c r="C192" s="1334" t="s">
        <x:v>433</x:v>
      </x:c>
      <x:c r="D192" s="1335">
        <x:v>2</x:v>
      </x:c>
      <x:c r="E192" s="1348">
        <x:v>2026031503011</x:v>
      </x:c>
      <x:c r="F192" s="1384" t="s">
        <x:v>10885</x:v>
      </x:c>
      <x:c r="G192" s="41" t="s">
        <x:v>2518</x:v>
      </x:c>
      <x:c r="H192" s="230" t="s">
        <x:v>434</x:v>
      </x:c>
      <x:c r="I192" s="230" t="s">
        <x:v>434</x:v>
      </x:c>
      <x:c r="J192" s="230" t="s">
        <x:v>434</x:v>
      </x:c>
      <x:c r="K192" s="230" t="s">
        <x:v>434</x:v>
      </x:c>
    </x:row>
    <x:row r="193" spans="1:11">
      <x:c r="A193" s="1336" t="s">
        <x:v>10165</x:v>
      </x:c>
      <x:c r="B193" s="1337" t="s">
        <x:v>7746</x:v>
      </x:c>
      <x:c r="C193" s="1337" t="s">
        <x:v>4621</x:v>
      </x:c>
      <x:c r="D193" s="1338">
        <x:v>3</x:v>
      </x:c>
      <x:c r="E193" s="1350">
        <x:v>2026021502048</x:v>
      </x:c>
      <x:c r="F193" s="1365" t="s">
        <x:v>9661</x:v>
      </x:c>
      <x:c r="G193" s="41" t="s">
        <x:v>7563</x:v>
      </x:c>
      <x:c r="H193" s="230" t="s">
        <x:v>434</x:v>
      </x:c>
      <x:c r="I193" s="230" t="s">
        <x:v>434</x:v>
      </x:c>
      <x:c r="J193" s="230" t="s">
        <x:v>434</x:v>
      </x:c>
      <x:c r="K193" s="230" t="s">
        <x:v>434</x:v>
      </x:c>
    </x:row>
    <x:row r="194" spans="6:6">
      <x:c r="F194" s="40"/>
    </x:row>
    <x:row r="195" spans="1:11">
      <x:c r="A195" s="1351" t="s">
        <x:v>9997</x:v>
      </x:c>
      <x:c r="B195" s="1352" t="s">
        <x:v>7746</x:v>
      </x:c>
      <x:c r="C195" s="1352" t="s">
        <x:v>433</x:v>
      </x:c>
      <x:c r="D195" s="1353">
        <x:v>2</x:v>
      </x:c>
      <x:c r="E195" s="1354">
        <x:v>2026031503011</x:v>
      </x:c>
      <x:c r="F195" s="1390" t="s">
        <x:v>931</x:v>
      </x:c>
      <x:c r="G195" s="40" t="s">
        <x:v>2518</x:v>
      </x:c>
      <x:c r="H195" s="230" t="s">
        <x:v>434</x:v>
      </x:c>
      <x:c r="I195" s="230" t="s">
        <x:v>434</x:v>
      </x:c>
      <x:c r="J195" s="230" t="s">
        <x:v>434</x:v>
      </x:c>
      <x:c r="K195" s="230" t="s">
        <x:v>434</x:v>
      </x:c>
    </x:row>
    <x:row r="196" spans="6:11">
      <x:c r="F196" s="36"/>
      <x:c r="G196" s="230" t="s">
        <x:v>7702</x:v>
      </x:c>
      <x:c r="H196" s="32" t="s">
        <x:v>7727</x:v>
      </x:c>
      <x:c r="I196" s="32" t="s">
        <x:v>7775</x:v>
      </x:c>
      <x:c r="J196" s="32" t="s">
        <x:v>3067</x:v>
      </x:c>
      <x:c r="K196" s="32" t="s">
        <x:v>4885</x:v>
      </x:c>
    </x:row>
    <x:row r="197" spans="1:11" s="32" customFormat="1">
      <x:c r="A197" s="1327" t="s">
        <x:v>10192</x:v>
      </x:c>
      <x:c r="B197" s="1328" t="s">
        <x:v>7746</x:v>
      </x:c>
      <x:c r="C197" s="1328" t="s">
        <x:v>2999</x:v>
      </x:c>
      <x:c r="D197" s="1329">
        <x:v>2</x:v>
      </x:c>
      <x:c r="E197" s="1349">
        <x:v>2502100312</x:v>
      </x:c>
      <x:c r="F197" s="1357" t="s">
        <x:v>9208</x:v>
      </x:c>
      <x:c r="G197" s="32" t="s">
        <x:v>5110</x:v>
      </x:c>
      <x:c r="H197" s="230" t="s">
        <x:v>434</x:v>
      </x:c>
      <x:c r="I197" s="230" t="s">
        <x:v>434</x:v>
      </x:c>
      <x:c r="J197" s="230" t="s">
        <x:v>434</x:v>
      </x:c>
      <x:c r="K197" s="230" t="s">
        <x:v>434</x:v>
      </x:c>
    </x:row>
    <x:row r="198" spans="1:11" s="32" customFormat="1">
      <x:c r="A198" s="1327" t="s">
        <x:v>10166</x:v>
      </x:c>
      <x:c r="B198" s="1328" t="s">
        <x:v>7746</x:v>
      </x:c>
      <x:c r="C198" s="1328" t="s">
        <x:v>2999</x:v>
      </x:c>
      <x:c r="D198" s="1329">
        <x:v>1</x:v>
      </x:c>
      <x:c r="E198" s="1349">
        <x:v>2511050314</x:v>
      </x:c>
      <x:c r="F198" s="1359" t="s">
        <x:v>9208</x:v>
      </x:c>
      <x:c r="G198" s="32" t="s">
        <x:v>4066</x:v>
      </x:c>
      <x:c r="H198" s="230" t="s">
        <x:v>434</x:v>
      </x:c>
      <x:c r="I198" s="230" t="s">
        <x:v>434</x:v>
      </x:c>
      <x:c r="J198" s="230" t="s">
        <x:v>434</x:v>
      </x:c>
      <x:c r="K198" s="230" t="s">
        <x:v>434</x:v>
      </x:c>
    </x:row>
    <x:row r="199" spans="1:11" s="32" customFormat="1">
      <x:c r="A199" s="1327" t="s">
        <x:v>10206</x:v>
      </x:c>
      <x:c r="B199" s="1328" t="s">
        <x:v>7746</x:v>
      </x:c>
      <x:c r="C199" s="1328" t="s">
        <x:v>2999</x:v>
      </x:c>
      <x:c r="D199" s="1329">
        <x:v>3</x:v>
      </x:c>
      <x:c r="E199" s="1349">
        <x:v>2601150314</x:v>
      </x:c>
      <x:c r="F199" s="1357" t="s">
        <x:v>9208</x:v>
      </x:c>
      <x:c r="G199" s="32" t="s">
        <x:v>896</x:v>
      </x:c>
      <x:c r="H199" s="230" t="s">
        <x:v>434</x:v>
      </x:c>
      <x:c r="I199" s="230" t="s">
        <x:v>434</x:v>
      </x:c>
      <x:c r="J199" s="230" t="s">
        <x:v>434</x:v>
      </x:c>
      <x:c r="K199" s="230" t="s">
        <x:v>434</x:v>
      </x:c>
    </x:row>
    <x:row r="200" spans="1:11" s="32" customFormat="1">
      <x:c r="A200" s="1327" t="s">
        <x:v>10105</x:v>
      </x:c>
      <x:c r="B200" s="1328" t="s">
        <x:v>7746</x:v>
      </x:c>
      <x:c r="C200" s="1328" t="s">
        <x:v>4629</x:v>
      </x:c>
      <x:c r="D200" s="1329">
        <x:v>1</x:v>
      </x:c>
      <x:c r="E200" s="1349">
        <x:v>2512060301</x:v>
      </x:c>
      <x:c r="F200" s="1357" t="s">
        <x:v>9208</x:v>
      </x:c>
      <x:c r="G200" s="32" t="s">
        <x:v>5227</x:v>
      </x:c>
      <x:c r="H200" s="230" t="s">
        <x:v>434</x:v>
      </x:c>
      <x:c r="I200" s="230" t="s">
        <x:v>434</x:v>
      </x:c>
      <x:c r="J200" s="230" t="s">
        <x:v>434</x:v>
      </x:c>
      <x:c r="K200" s="230" t="s">
        <x:v>434</x:v>
      </x:c>
    </x:row>
    <x:row r="201" spans="1:11" s="32" customFormat="1">
      <x:c r="A201" s="1327" t="s">
        <x:v>10039</x:v>
      </x:c>
      <x:c r="B201" s="1328" t="s">
        <x:v>7746</x:v>
      </x:c>
      <x:c r="C201" s="1328" t="s">
        <x:v>4629</x:v>
      </x:c>
      <x:c r="D201" s="1329">
        <x:v>2</x:v>
      </x:c>
      <x:c r="E201" s="1349">
        <x:v>2512060302</x:v>
      </x:c>
      <x:c r="F201" s="1359" t="s">
        <x:v>9208</x:v>
      </x:c>
      <x:c r="G201" s="32" t="s">
        <x:v>5404</x:v>
      </x:c>
      <x:c r="H201" s="230" t="s">
        <x:v>434</x:v>
      </x:c>
      <x:c r="I201" s="230" t="s">
        <x:v>434</x:v>
      </x:c>
      <x:c r="J201" s="230" t="s">
        <x:v>434</x:v>
      </x:c>
      <x:c r="K201" s="230" t="s">
        <x:v>434</x:v>
      </x:c>
    </x:row>
    <x:row r="202" spans="1:11">
      <x:c r="A202" s="1336" t="s">
        <x:v>10183</x:v>
      </x:c>
      <x:c r="B202" s="1337" t="s">
        <x:v>7746</x:v>
      </x:c>
      <x:c r="C202" s="1337" t="s">
        <x:v>3016</x:v>
      </x:c>
      <x:c r="D202" s="1338">
        <x:v>1</x:v>
      </x:c>
      <x:c r="E202" s="1350">
        <x:v>2512060401</x:v>
      </x:c>
      <x:c r="F202" s="1356" t="s">
        <x:v>9208</x:v>
      </x:c>
      <x:c r="G202" s="32" t="s">
        <x:v>547</x:v>
      </x:c>
      <x:c r="H202" s="230" t="s">
        <x:v>434</x:v>
      </x:c>
      <x:c r="I202" s="230" t="s">
        <x:v>434</x:v>
      </x:c>
      <x:c r="J202" s="230" t="s">
        <x:v>434</x:v>
      </x:c>
      <x:c r="K202" s="230" t="s">
        <x:v>434</x:v>
      </x:c>
    </x:row>
    <x:row r="203" spans="1:11">
      <x:c r="A203" s="1327" t="s">
        <x:v>10372</x:v>
      </x:c>
      <x:c r="B203" s="1328" t="s">
        <x:v>7746</x:v>
      </x:c>
      <x:c r="C203" s="1328" t="s">
        <x:v>3016</x:v>
      </x:c>
      <x:c r="D203" s="1329">
        <x:v>2</x:v>
      </x:c>
      <x:c r="E203" s="1349">
        <x:v>2602180403</x:v>
      </x:c>
      <x:c r="F203" s="1359" t="s">
        <x:v>9208</x:v>
      </x:c>
      <x:c r="G203" s="32" t="s">
        <x:v>6508</x:v>
      </x:c>
      <x:c r="H203" s="230" t="s">
        <x:v>434</x:v>
      </x:c>
      <x:c r="I203" s="230" t="s">
        <x:v>434</x:v>
      </x:c>
      <x:c r="J203" s="230" t="s">
        <x:v>434</x:v>
      </x:c>
      <x:c r="K203" s="230" t="s">
        <x:v>434</x:v>
      </x:c>
    </x:row>
    <x:row r="204" spans="1:6" s="32" customFormat="1">
      <x:c r="A204" s="1082"/>
      <x:c r="B204" s="949"/>
      <x:c r="C204" s="949"/>
      <x:c r="D204" s="1274"/>
      <x:c r="E204" s="1382"/>
      <x:c r="F204" s="949"/>
    </x:row>
    <x:row r="205" spans="1:11">
      <x:c r="A205" s="1327" t="s">
        <x:v>10003</x:v>
      </x:c>
      <x:c r="B205" s="1328" t="s">
        <x:v>7746</x:v>
      </x:c>
      <x:c r="C205" s="1328" t="s">
        <x:v>2999</x:v>
      </x:c>
      <x:c r="D205" s="1329">
        <x:v>3</x:v>
      </x:c>
      <x:c r="E205" s="1349">
        <x:v>2026011503147</x:v>
      </x:c>
      <x:c r="F205" s="1337" t="s">
        <x:v>10878</x:v>
      </x:c>
      <x:c r="G205" s="32" t="s">
        <x:v>896</x:v>
      </x:c>
      <x:c r="H205" s="230" t="s">
        <x:v>434</x:v>
      </x:c>
      <x:c r="I205" s="230" t="s">
        <x:v>434</x:v>
      </x:c>
      <x:c r="J205" s="230" t="s">
        <x:v>434</x:v>
      </x:c>
      <x:c r="K205" s="230" t="s">
        <x:v>434</x:v>
      </x:c>
    </x:row>
    <x:row r="206" spans="1:11">
      <x:c r="A206" s="1336" t="s">
        <x:v>9993</x:v>
      </x:c>
      <x:c r="B206" s="1337" t="s">
        <x:v>7746</x:v>
      </x:c>
      <x:c r="C206" s="1337" t="s">
        <x:v>4629</x:v>
      </x:c>
      <x:c r="D206" s="1338">
        <x:v>1</x:v>
      </x:c>
      <x:c r="E206" s="1350">
        <x:v>2025110703106</x:v>
      </x:c>
      <x:c r="F206" s="1337" t="s">
        <x:v>10878</x:v>
      </x:c>
      <x:c r="G206" s="32" t="s">
        <x:v>3971</x:v>
      </x:c>
      <x:c r="H206" s="230" t="s">
        <x:v>434</x:v>
      </x:c>
      <x:c r="I206" s="230" t="s">
        <x:v>434</x:v>
      </x:c>
      <x:c r="J206" s="230" t="s">
        <x:v>434</x:v>
      </x:c>
      <x:c r="K206" s="230" t="s">
        <x:v>434</x:v>
      </x:c>
    </x:row>
    <x:row r="207" spans="1:11">
      <x:c r="A207" s="1327" t="s">
        <x:v>10281</x:v>
      </x:c>
      <x:c r="B207" s="1328" t="s">
        <x:v>7746</x:v>
      </x:c>
      <x:c r="C207" s="1328" t="s">
        <x:v>4621</x:v>
      </x:c>
      <x:c r="D207" s="1329">
        <x:v>1</x:v>
      </x:c>
      <x:c r="E207" s="1349">
        <x:v>2026021902053</x:v>
      </x:c>
      <x:c r="F207" s="1328" t="s">
        <x:v>10878</x:v>
      </x:c>
      <x:c r="G207" s="32" t="s">
        <x:v>5073</x:v>
      </x:c>
      <x:c r="H207" s="230" t="s">
        <x:v>434</x:v>
      </x:c>
      <x:c r="I207" s="230" t="s">
        <x:v>434</x:v>
      </x:c>
      <x:c r="J207" s="230" t="s">
        <x:v>434</x:v>
      </x:c>
      <x:c r="K207" s="230" t="s">
        <x:v>434</x:v>
      </x:c>
    </x:row>
    <x:row r="208" spans="6:6">
      <x:c r="F208" s="33"/>
    </x:row>
    <x:row r="209" spans="1:11">
      <x:c r="A209" s="1336" t="s">
        <x:v>9994</x:v>
      </x:c>
      <x:c r="B209" s="1337" t="s">
        <x:v>4934</x:v>
      </x:c>
      <x:c r="C209" s="1337" t="s">
        <x:v>4629</x:v>
      </x:c>
      <x:c r="D209" s="1338">
        <x:v>1</x:v>
      </x:c>
      <x:c r="E209" s="1350">
        <x:v>2026021503069</x:v>
      </x:c>
      <x:c r="F209" s="1337" t="s">
        <x:v>10547</x:v>
      </x:c>
      <x:c r="G209" s="32" t="s">
        <x:v>12188</x:v>
      </x:c>
      <x:c r="H209" s="230" t="s">
        <x:v>434</x:v>
      </x:c>
      <x:c r="I209" s="230" t="s">
        <x:v>434</x:v>
      </x:c>
      <x:c r="J209" s="230" t="s">
        <x:v>434</x:v>
      </x:c>
      <x:c r="K209" s="230" t="s">
        <x:v>434</x:v>
      </x:c>
    </x:row>
    <x:row r="210" spans="1:11" s="31" customFormat="1">
      <x:c r="A210" s="1333" t="s">
        <x:v>10152</x:v>
      </x:c>
      <x:c r="B210" s="1334" t="s">
        <x:v>4934</x:v>
      </x:c>
      <x:c r="C210" s="1334" t="s">
        <x:v>3050</x:v>
      </x:c>
      <x:c r="D210" s="1335">
        <x:v>1</x:v>
      </x:c>
      <x:c r="E210" s="1348">
        <x:v>2026021501027</x:v>
      </x:c>
      <x:c r="F210" s="1334" t="s">
        <x:v>6548</x:v>
      </x:c>
      <x:c r="G210" s="31" t="s">
        <x:v>3721</x:v>
      </x:c>
      <x:c r="H210" s="230" t="s">
        <x:v>434</x:v>
      </x:c>
      <x:c r="I210" s="230" t="s">
        <x:v>434</x:v>
      </x:c>
      <x:c r="J210" s="230" t="s">
        <x:v>434</x:v>
      </x:c>
      <x:c r="K210" s="230" t="s">
        <x:v>434</x:v>
      </x:c>
    </x:row>
    <x:row r="211" spans="1:11" s="31" customFormat="1">
      <x:c r="A211" s="1327" t="s">
        <x:v>10129</x:v>
      </x:c>
      <x:c r="B211" s="1328" t="s">
        <x:v>4934</x:v>
      </x:c>
      <x:c r="C211" s="1328" t="s">
        <x:v>433</x:v>
      </x:c>
      <x:c r="D211" s="1329">
        <x:v>1</x:v>
      </x:c>
      <x:c r="E211" s="1349">
        <x:v>2026021903029</x:v>
      </x:c>
      <x:c r="F211" s="1328" t="s">
        <x:v>9602</x:v>
      </x:c>
      <x:c r="G211" s="31" t="s">
        <x:v>2515</x:v>
      </x:c>
      <x:c r="H211" s="230" t="s">
        <x:v>434</x:v>
      </x:c>
      <x:c r="I211" s="230" t="s">
        <x:v>434</x:v>
      </x:c>
      <x:c r="J211" s="230" t="s">
        <x:v>434</x:v>
      </x:c>
      <x:c r="K211" s="230" t="s">
        <x:v>434</x:v>
      </x:c>
    </x:row>
    <x:row r="212" spans="1:11">
      <x:c r="A212" s="1327" t="s">
        <x:v>10149</x:v>
      </x:c>
      <x:c r="B212" s="1328" t="s">
        <x:v>4934</x:v>
      </x:c>
      <x:c r="C212" s="1328" t="s">
        <x:v>433</x:v>
      </x:c>
      <x:c r="D212" s="1329">
        <x:v>1</x:v>
      </x:c>
      <x:c r="E212" s="1349">
        <x:v>2026031503011</x:v>
      </x:c>
      <x:c r="F212" s="1328" t="s">
        <x:v>10709</x:v>
      </x:c>
      <x:c r="G212" s="32" t="s">
        <x:v>2518</x:v>
      </x:c>
      <x:c r="H212" s="230" t="s">
        <x:v>434</x:v>
      </x:c>
      <x:c r="I212" s="230" t="s">
        <x:v>434</x:v>
      </x:c>
      <x:c r="J212" s="230" t="s">
        <x:v>434</x:v>
      </x:c>
      <x:c r="K212" s="230" t="s">
        <x:v>434</x:v>
      </x:c>
    </x:row>
    <x:row r="213" spans="1:11">
      <x:c r="A213" s="1327" t="s">
        <x:v>10151</x:v>
      </x:c>
      <x:c r="B213" s="1328" t="s">
        <x:v>4934</x:v>
      </x:c>
      <x:c r="C213" s="1328" t="s">
        <x:v>433</x:v>
      </x:c>
      <x:c r="D213" s="1329">
        <x:v>1</x:v>
      </x:c>
      <x:c r="E213" s="1349">
        <x:v>2026031503066</x:v>
      </x:c>
      <x:c r="F213" s="1328" t="s">
        <x:v>9602</x:v>
      </x:c>
      <x:c r="G213" s="32" t="s">
        <x:v>10392</x:v>
      </x:c>
      <x:c r="H213" s="230" t="s">
        <x:v>434</x:v>
      </x:c>
      <x:c r="I213" s="230" t="s">
        <x:v>434</x:v>
      </x:c>
      <x:c r="J213" s="230" t="s">
        <x:v>434</x:v>
      </x:c>
      <x:c r="K213" s="230" t="s">
        <x:v>434</x:v>
      </x:c>
    </x:row>
    <x:row r="215" spans="1:11" s="31" customFormat="1">
      <x:c r="A215" s="1351" t="s">
        <x:v>10056</x:v>
      </x:c>
      <x:c r="B215" s="1352" t="s">
        <x:v>4934</x:v>
      </x:c>
      <x:c r="C215" s="1352" t="s">
        <x:v>4629</x:v>
      </x:c>
      <x:c r="D215" s="1353">
        <x:v>1</x:v>
      </x:c>
      <x:c r="E215" s="1403">
        <x:v>2026021603103</x:v>
      </x:c>
      <x:c r="F215" s="1352" t="s">
        <x:v>10680</x:v>
      </x:c>
      <x:c r="G215" s="31" t="s">
        <x:v>11652</x:v>
      </x:c>
      <x:c r="H215" s="230" t="s">
        <x:v>434</x:v>
      </x:c>
      <x:c r="I215" s="230" t="s">
        <x:v>434</x:v>
      </x:c>
      <x:c r="J215" s="230" t="s">
        <x:v>434</x:v>
      </x:c>
      <x:c r="K215" s="230" t="s">
        <x:v>434</x:v>
      </x:c>
    </x:row>
    <x:row r="216" spans="1:11">
      <x:c r="A216" s="1336" t="s">
        <x:v>10172</x:v>
      </x:c>
      <x:c r="B216" s="1337" t="s">
        <x:v>4934</x:v>
      </x:c>
      <x:c r="C216" s="1337" t="s">
        <x:v>433</x:v>
      </x:c>
      <x:c r="D216" s="1338">
        <x:v>1</x:v>
      </x:c>
      <x:c r="E216" s="1350">
        <x:v>2026031503066</x:v>
      </x:c>
      <x:c r="F216" s="1337" t="s">
        <x:v>522</x:v>
      </x:c>
      <x:c r="G216" s="32" t="s">
        <x:v>10392</x:v>
      </x:c>
      <x:c r="H216" s="230" t="s">
        <x:v>434</x:v>
      </x:c>
      <x:c r="I216" s="230" t="s">
        <x:v>434</x:v>
      </x:c>
      <x:c r="J216" s="230" t="s">
        <x:v>434</x:v>
      </x:c>
      <x:c r="K216" s="230" t="s">
        <x:v>434</x:v>
      </x:c>
    </x:row>
    <x:row r="217" spans="1:11">
      <x:c r="A217" s="1333" t="s">
        <x:v>10299</x:v>
      </x:c>
      <x:c r="B217" s="1334" t="s">
        <x:v>4934</x:v>
      </x:c>
      <x:c r="C217" s="1334" t="s">
        <x:v>4621</x:v>
      </x:c>
      <x:c r="D217" s="1335">
        <x:v>1</x:v>
      </x:c>
      <x:c r="E217" s="1348">
        <x:v>2026011502034</x:v>
      </x:c>
      <x:c r="F217" s="1334" t="s">
        <x:v>10294</x:v>
      </x:c>
      <x:c r="G217" s="32" t="s">
        <x:v>11373</x:v>
      </x:c>
      <x:c r="H217" s="230" t="s">
        <x:v>434</x:v>
      </x:c>
      <x:c r="I217" s="230" t="s">
        <x:v>434</x:v>
      </x:c>
      <x:c r="J217" s="230" t="s">
        <x:v>434</x:v>
      </x:c>
      <x:c r="K217" s="230" t="s">
        <x:v>434</x:v>
      </x:c>
    </x:row>
    <x:row r="218" spans="6:11">
      <x:c r="F218" s="29"/>
      <x:c r="G218" s="230" t="s">
        <x:v>7702</x:v>
      </x:c>
      <x:c r="H218" s="26" t="s">
        <x:v>7727</x:v>
      </x:c>
      <x:c r="I218" s="26" t="s">
        <x:v>7775</x:v>
      </x:c>
      <x:c r="J218" s="26" t="s">
        <x:v>3067</x:v>
      </x:c>
      <x:c r="K218" s="26" t="s">
        <x:v>4885</x:v>
      </x:c>
    </x:row>
    <x:row r="219" spans="1:7">
      <x:c r="A219" s="1412" t="s">
        <x:v>10110</x:v>
      </x:c>
      <x:c r="B219" s="951" t="s">
        <x:v>4934</x:v>
      </x:c>
      <x:c r="C219" s="951" t="s">
        <x:v>2999</x:v>
      </x:c>
      <x:c r="D219" s="1413">
        <x:v>1</x:v>
      </x:c>
      <x:c r="E219" s="1416">
        <x:v>2502100312</x:v>
      </x:c>
      <x:c r="F219" s="951" t="s">
        <x:v>930</x:v>
      </x:c>
      <x:c r="G219" s="26" t="s">
        <x:v>5110</x:v>
      </x:c>
    </x:row>
    <x:row r="220" spans="1:7">
      <x:c r="A220" s="1082" t="s">
        <x:v>10091</x:v>
      </x:c>
      <x:c r="B220" s="949" t="s">
        <x:v>4934</x:v>
      </x:c>
      <x:c r="C220" s="949" t="s">
        <x:v>2999</x:v>
      </x:c>
      <x:c r="D220" s="1274">
        <x:v>1</x:v>
      </x:c>
      <x:c r="E220" s="1382">
        <x:v>2511050314</x:v>
      </x:c>
      <x:c r="F220" s="949" t="s">
        <x:v>10019</x:v>
      </x:c>
      <x:c r="G220" s="26" t="s">
        <x:v>4066</x:v>
      </x:c>
    </x:row>
    <x:row r="221" spans="1:7">
      <x:c r="A221" s="1275" t="s">
        <x:v>10208</x:v>
      </x:c>
      <x:c r="B221" s="953" t="s">
        <x:v>4934</x:v>
      </x:c>
      <x:c r="C221" s="953" t="s">
        <x:v>2999</x:v>
      </x:c>
      <x:c r="D221" s="1276">
        <x:v>3</x:v>
      </x:c>
      <x:c r="E221" s="1417">
        <x:v>202601150314</x:v>
      </x:c>
      <x:c r="F221" s="953" t="s">
        <x:v>9592</x:v>
      </x:c>
      <x:c r="G221" s="26" t="s">
        <x:v>896</x:v>
      </x:c>
    </x:row>
    <x:row r="222" spans="1:7">
      <x:c r="A222" s="1082" t="s">
        <x:v>10089</x:v>
      </x:c>
      <x:c r="B222" s="949" t="s">
        <x:v>4934</x:v>
      </x:c>
      <x:c r="C222" s="949" t="s">
        <x:v>4629</x:v>
      </x:c>
      <x:c r="D222" s="1274">
        <x:v>1</x:v>
      </x:c>
      <x:c r="E222" s="1382">
        <x:v>2023072103026</x:v>
      </x:c>
      <x:c r="F222" s="949" t="s">
        <x:v>10177</x:v>
      </x:c>
      <x:c r="G222" s="26" t="s">
        <x:v>709</x:v>
      </x:c>
    </x:row>
    <x:row r="223" spans="1:7">
      <x:c r="A223" s="1275" t="s">
        <x:v>10255</x:v>
      </x:c>
      <x:c r="B223" s="953" t="s">
        <x:v>4934</x:v>
      </x:c>
      <x:c r="C223" s="953" t="s">
        <x:v>3050</x:v>
      </x:c>
      <x:c r="D223" s="1276">
        <x:v>1</x:v>
      </x:c>
      <x:c r="E223" s="1417">
        <x:v>2024121201151</x:v>
      </x:c>
      <x:c r="F223" s="953" t="s">
        <x:v>10171</x:v>
      </x:c>
      <x:c r="G223" s="26" t="s">
        <x:v>352</x:v>
      </x:c>
    </x:row>
    <x:row r="224" spans="1:7">
      <x:c r="A224" s="1082" t="s">
        <x:v>10027</x:v>
      </x:c>
      <x:c r="B224" s="949" t="s">
        <x:v>4934</x:v>
      </x:c>
      <x:c r="C224" s="949" t="s">
        <x:v>4629</x:v>
      </x:c>
      <x:c r="D224" s="1274">
        <x:v>1</x:v>
      </x:c>
      <x:c r="E224" s="1382">
        <x:v>2024080103039</x:v>
      </x:c>
      <x:c r="F224" s="949" t="s">
        <x:v>10171</x:v>
      </x:c>
      <x:c r="G224" s="26" t="s">
        <x:v>11835</x:v>
      </x:c>
    </x:row>
    <x:row r="225" spans="1:7">
      <x:c r="A225" s="1275" t="s">
        <x:v>10111</x:v>
      </x:c>
      <x:c r="B225" s="953" t="s">
        <x:v>4934</x:v>
      </x:c>
      <x:c r="C225" s="953" t="s">
        <x:v>3050</x:v>
      </x:c>
      <x:c r="D225" s="1276">
        <x:v>1</x:v>
      </x:c>
      <x:c r="E225" s="1417">
        <x:v>2024121201090</x:v>
      </x:c>
      <x:c r="F225" s="953" t="s">
        <x:v>10173</x:v>
      </x:c>
      <x:c r="G225" s="26" t="s">
        <x:v>10440</x:v>
      </x:c>
    </x:row>
    <x:row r="226" spans="1:7">
      <x:c r="A226" s="1082" t="s">
        <x:v>10250</x:v>
      </x:c>
      <x:c r="B226" s="949" t="s">
        <x:v>4934</x:v>
      </x:c>
      <x:c r="C226" s="949" t="s">
        <x:v>3050</x:v>
      </x:c>
      <x:c r="D226" s="1274">
        <x:v>1</x:v>
      </x:c>
      <x:c r="E226" s="1382">
        <x:v>2024121201083</x:v>
      </x:c>
      <x:c r="F226" s="949" t="s">
        <x:v>10171</x:v>
      </x:c>
      <x:c r="G226" s="26" t="s">
        <x:v>10604</x:v>
      </x:c>
    </x:row>
    <x:row r="227" spans="1:7">
      <x:c r="A227" s="1275" t="s">
        <x:v>10202</x:v>
      </x:c>
      <x:c r="B227" s="953" t="s">
        <x:v>7746</x:v>
      </x:c>
      <x:c r="C227" s="953" t="s">
        <x:v>4629</x:v>
      </x:c>
      <x:c r="D227" s="1276">
        <x:v>2</x:v>
      </x:c>
      <x:c r="E227" s="1417">
        <x:v>2025050603078</x:v>
      </x:c>
      <x:c r="F227" s="953" t="s">
        <x:v>9586</x:v>
      </x:c>
      <x:c r="G227" s="26" t="s">
        <x:v>3742</x:v>
      </x:c>
    </x:row>
    <x:row r="228" spans="1:7">
      <x:c r="A228" s="1082" t="s">
        <x:v>10140</x:v>
      </x:c>
      <x:c r="B228" s="949" t="s">
        <x:v>7746</x:v>
      </x:c>
      <x:c r="C228" s="949" t="s">
        <x:v>4629</x:v>
      </x:c>
      <x:c r="D228" s="1274">
        <x:v>3</x:v>
      </x:c>
      <x:c r="E228" s="1382">
        <x:v>2025070703093</x:v>
      </x:c>
      <x:c r="F228" s="949" t="s">
        <x:v>9586</x:v>
      </x:c>
      <x:c r="G228" s="26" t="s">
        <x:v>3663</x:v>
      </x:c>
    </x:row>
    <x:row r="229" spans="1:7">
      <x:c r="A229" s="1414" t="s">
        <x:v>10243</x:v>
      </x:c>
      <x:c r="B229" s="1134" t="s">
        <x:v>7746</x:v>
      </x:c>
      <x:c r="C229" s="1134" t="s">
        <x:v>3050</x:v>
      </x:c>
      <x:c r="D229" s="1415">
        <x:v>2</x:v>
      </x:c>
      <x:c r="E229" s="1418">
        <x:v>2025120801106</x:v>
      </x:c>
      <x:c r="F229" s="1134" t="s">
        <x:v>10878</x:v>
      </x:c>
      <x:c r="G229" s="26" t="s">
        <x:v>5495</x:v>
      </x:c>
    </x:row>
    <x:row r="230" spans="1:7">
      <x:c r="A230" s="1277" t="s">
        <x:v>10295</x:v>
      </x:c>
      <x:c r="B230" s="1278" t="s">
        <x:v>7746</x:v>
      </x:c>
      <x:c r="C230" s="1278" t="s">
        <x:v>2999</x:v>
      </x:c>
      <x:c r="D230" s="1315">
        <x:v>1</x:v>
      </x:c>
      <x:c r="E230" s="1443">
        <x:v>2023042503122</x:v>
      </x:c>
      <x:c r="F230" s="1278" t="s">
        <x:v>9595</x:v>
      </x:c>
      <x:c r="G230" s="26" t="s">
        <x:v>9686</x:v>
      </x:c>
    </x:row>
    <x:row r="231" spans="1:7">
      <x:c r="A231" s="1275" t="s">
        <x:v>9982</x:v>
      </x:c>
      <x:c r="B231" s="953" t="s">
        <x:v>7746</x:v>
      </x:c>
      <x:c r="C231" s="953" t="s">
        <x:v>2999</x:v>
      </x:c>
      <x:c r="D231" s="1276">
        <x:v>1</x:v>
      </x:c>
      <x:c r="E231" s="1417">
        <x:v>2023101903177</x:v>
      </x:c>
      <x:c r="F231" s="953" t="s">
        <x:v>10190</x:v>
      </x:c>
      <x:c r="G231" s="26" t="s">
        <x:v>9645</x:v>
      </x:c>
    </x:row>
    <x:row r="232" spans="1:7">
      <x:c r="A232" s="1082" t="s">
        <x:v>10203</x:v>
      </x:c>
      <x:c r="B232" s="949" t="s">
        <x:v>7746</x:v>
      </x:c>
      <x:c r="C232" s="949" t="s">
        <x:v>2999</x:v>
      </x:c>
      <x:c r="D232" s="1274">
        <x:v>1</x:v>
      </x:c>
      <x:c r="E232" s="1382">
        <x:v>2023112203143</x:v>
      </x:c>
      <x:c r="F232" s="949" t="s">
        <x:v>10061</x:v>
      </x:c>
      <x:c r="G232" s="26" t="s">
        <x:v>9862</x:v>
      </x:c>
    </x:row>
    <x:row r="233" spans="1:7" s="1307" customFormat="1">
      <x:c r="A233" s="1457" t="s">
        <x:v>10225</x:v>
      </x:c>
      <x:c r="B233" s="1458" t="s">
        <x:v>4934</x:v>
      </x:c>
      <x:c r="C233" s="1458" t="s">
        <x:v>2999</x:v>
      </x:c>
      <x:c r="D233" s="1459">
        <x:v>1</x:v>
      </x:c>
      <x:c r="E233" s="1463">
        <x:v>2025021003128</x:v>
      </x:c>
      <x:c r="F233" s="1458" t="s">
        <x:v>10519</x:v>
      </x:c>
      <x:c r="G233" s="1307" t="s">
        <x:v>5110</x:v>
      </x:c>
    </x:row>
    <x:row r="234" spans="1:7">
      <x:c r="A234" s="1082" t="s">
        <x:v>10207</x:v>
      </x:c>
      <x:c r="B234" s="949" t="s">
        <x:v>7746</x:v>
      </x:c>
      <x:c r="C234" s="949" t="s">
        <x:v>4629</x:v>
      </x:c>
      <x:c r="D234" s="1274">
        <x:v>1</x:v>
      </x:c>
      <x:c r="E234" s="1382">
        <x:v>2601170303</x:v>
      </x:c>
      <x:c r="F234" s="949" t="s">
        <x:v>12310</x:v>
      </x:c>
      <x:c r="G234" s="26" t="s">
        <x:v>11709</x:v>
      </x:c>
    </x:row>
    <x:row r="235" spans="1:7">
      <x:c r="A235" s="1414" t="s">
        <x:v>10052</x:v>
      </x:c>
      <x:c r="B235" s="1134" t="s">
        <x:v>7746</x:v>
      </x:c>
      <x:c r="C235" s="1134" t="s">
        <x:v>3016</x:v>
      </x:c>
      <x:c r="D235" s="1415">
        <x:v>1</x:v>
      </x:c>
      <x:c r="E235" s="1418">
        <x:v>2601180406</x:v>
      </x:c>
      <x:c r="F235" s="1134" t="s">
        <x:v>520</x:v>
      </x:c>
      <x:c r="G235" s="26" t="s">
        <x:v>9864</x:v>
      </x:c>
    </x:row>
    <x:row r="236" spans="1:7">
      <x:c r="A236" s="1277" t="s">
        <x:v>10099</x:v>
      </x:c>
      <x:c r="B236" s="1278" t="s">
        <x:v>7746</x:v>
      </x:c>
      <x:c r="C236" s="1278" t="s">
        <x:v>4629</x:v>
      </x:c>
      <x:c r="D236" s="1315">
        <x:v>1</x:v>
      </x:c>
      <x:c r="E236" s="1444">
        <x:v>2026021903074</x:v>
      </x:c>
      <x:c r="F236" s="1432" t="s">
        <x:v>9590</x:v>
      </x:c>
      <x:c r="G236" s="26" t="s">
        <x:v>5229</x:v>
      </x:c>
    </x:row>
    <x:row r="237" spans="1:7">
      <x:c r="A237" s="1275" t="s">
        <x:v>10106</x:v>
      </x:c>
      <x:c r="B237" s="953" t="s">
        <x:v>7746</x:v>
      </x:c>
      <x:c r="C237" s="953" t="s">
        <x:v>4629</x:v>
      </x:c>
      <x:c r="D237" s="1276">
        <x:v>1</x:v>
      </x:c>
      <x:c r="E237" s="1445">
        <x:v>2023052403047</x:v>
      </x:c>
      <x:c r="F237" s="1433" t="s">
        <x:v>10631</x:v>
      </x:c>
      <x:c r="G237" s="26" t="s">
        <x:v>10598</x:v>
      </x:c>
    </x:row>
    <x:row r="238" spans="1:7">
      <x:c r="A238" s="1082" t="s">
        <x:v>10219</x:v>
      </x:c>
      <x:c r="B238" s="949" t="s">
        <x:v>7746</x:v>
      </x:c>
      <x:c r="C238" s="949" t="s">
        <x:v>4629</x:v>
      </x:c>
      <x:c r="D238" s="1274">
        <x:v>1</x:v>
      </x:c>
      <x:c r="E238" s="1446">
        <x:v>2023072703080</x:v>
      </x:c>
      <x:c r="F238" s="1434" t="s">
        <x:v>9857</x:v>
      </x:c>
      <x:c r="G238" s="26" t="s">
        <x:v>10429</x:v>
      </x:c>
    </x:row>
    <x:row r="239" spans="1:7" s="1307" customFormat="1">
      <x:c r="A239" s="1457" t="s">
        <x:v>10210</x:v>
      </x:c>
      <x:c r="B239" s="1458" t="s">
        <x:v>7746</x:v>
      </x:c>
      <x:c r="C239" s="1458" t="s">
        <x:v>2999</x:v>
      </x:c>
      <x:c r="D239" s="1459">
        <x:v>1</x:v>
      </x:c>
      <x:c r="E239" s="1460">
        <x:v>2023112203143</x:v>
      </x:c>
      <x:c r="F239" s="1461" t="s">
        <x:v>9857</x:v>
      </x:c>
      <x:c r="G239" s="1307" t="s">
        <x:v>9862</x:v>
      </x:c>
    </x:row>
    <x:row r="240" spans="1:7">
      <x:c r="A240" s="1082" t="s">
        <x:v>9983</x:v>
      </x:c>
      <x:c r="B240" s="949" t="s">
        <x:v>7746</x:v>
      </x:c>
      <x:c r="C240" s="949" t="s">
        <x:v>4629</x:v>
      </x:c>
      <x:c r="D240" s="1274">
        <x:v>1</x:v>
      </x:c>
      <x:c r="E240" s="1446">
        <x:v>2023072103040</x:v>
      </x:c>
      <x:c r="F240" s="1434" t="s">
        <x:v>10631</x:v>
      </x:c>
      <x:c r="G240" s="26" t="s">
        <x:v>333</x:v>
      </x:c>
    </x:row>
    <x:row r="241" spans="1:7">
      <x:c r="A241" s="1275" t="s">
        <x:v>10123</x:v>
      </x:c>
      <x:c r="B241" s="953" t="s">
        <x:v>7746</x:v>
      </x:c>
      <x:c r="C241" s="953" t="s">
        <x:v>3016</x:v>
      </x:c>
      <x:c r="D241" s="1276">
        <x:v>1</x:v>
      </x:c>
      <x:c r="E241" s="1445">
        <x:v>2023101904075</x:v>
      </x:c>
      <x:c r="F241" s="1433" t="s">
        <x:v>9857</x:v>
      </x:c>
      <x:c r="G241" s="26" t="s">
        <x:v>9651</x:v>
      </x:c>
    </x:row>
    <x:row r="242" spans="1:7" s="1307" customFormat="1">
      <x:c r="A242" s="1457" t="s">
        <x:v>10269</x:v>
      </x:c>
      <x:c r="B242" s="1458" t="s">
        <x:v>7746</x:v>
      </x:c>
      <x:c r="C242" s="1458" t="s">
        <x:v>2999</x:v>
      </x:c>
      <x:c r="D242" s="1459">
        <x:v>1</x:v>
      </x:c>
      <x:c r="E242" s="1460">
        <x:v>2023042503122</x:v>
      </x:c>
      <x:c r="F242" s="1462" t="s">
        <x:v>10631</x:v>
      </x:c>
      <x:c r="G242" s="1307" t="s">
        <x:v>9686</x:v>
      </x:c>
    </x:row>
    <x:row r="243" spans="1:7">
      <x:c r="A243" s="1275" t="s">
        <x:v>9984</x:v>
      </x:c>
      <x:c r="B243" s="953" t="s">
        <x:v>7746</x:v>
      </x:c>
      <x:c r="C243" s="953" t="s">
        <x:v>433</x:v>
      </x:c>
      <x:c r="D243" s="1276">
        <x:v>2</x:v>
      </x:c>
      <x:c r="E243" s="1445">
        <x:v>2026041603022</x:v>
      </x:c>
      <x:c r="F243" s="1433" t="s">
        <x:v>9690</x:v>
      </x:c>
      <x:c r="G243" s="26" t="s">
        <x:v>2521</x:v>
      </x:c>
    </x:row>
    <x:row r="244" spans="1:7">
      <x:c r="A244" s="1317" t="s">
        <x:v>10153</x:v>
      </x:c>
      <x:c r="B244" s="962" t="s">
        <x:v>4934</x:v>
      </x:c>
      <x:c r="C244" s="962" t="s">
        <x:v>4621</x:v>
      </x:c>
      <x:c r="D244" s="1419">
        <x:v>2</x:v>
      </x:c>
      <x:c r="E244" s="1447">
        <x:v>2026031502045</x:v>
      </x:c>
      <x:c r="F244" s="1435" t="s">
        <x:v>11934</x:v>
      </x:c>
      <x:c r="G244" s="26" t="s">
        <x:v>5188</x:v>
      </x:c>
    </x:row>
    <x:row r="246" spans="1:7">
      <x:c r="A246" s="1412" t="s">
        <x:v>10031</x:v>
      </x:c>
      <x:c r="B246" s="951" t="s">
        <x:v>4934</x:v>
      </x:c>
      <x:c r="C246" s="951" t="s">
        <x:v>4629</x:v>
      </x:c>
      <x:c r="D246" s="1413">
        <x:v>1</x:v>
      </x:c>
      <x:c r="E246" s="1472">
        <x:v>2026021903074</x:v>
      </x:c>
      <x:c r="F246" s="951" t="s">
        <x:v>9677</x:v>
      </x:c>
      <x:c r="G246" s="1469"/>
    </x:row>
    <x:row r="247" spans="1:7">
      <x:c r="A247" s="1082" t="s">
        <x:v>10200</x:v>
      </x:c>
      <x:c r="B247" s="949" t="s">
        <x:v>4934</x:v>
      </x:c>
      <x:c r="C247" s="949" t="s">
        <x:v>2999</x:v>
      </x:c>
      <x:c r="D247" s="1274">
        <x:v>1</x:v>
      </x:c>
      <x:c r="E247" s="1446">
        <x:v>10190317</x:v>
      </x:c>
      <x:c r="F247" s="949" t="s">
        <x:v>10703</x:v>
      </x:c>
      <x:c r="G247" s="1470"/>
    </x:row>
    <x:row r="248" spans="1:7">
      <x:c r="A248" s="1275" t="s">
        <x:v>10374</x:v>
      </x:c>
      <x:c r="B248" s="953" t="s">
        <x:v>4934</x:v>
      </x:c>
      <x:c r="C248" s="953" t="s">
        <x:v>433</x:v>
      </x:c>
      <x:c r="D248" s="1276">
        <x:v>1</x:v>
      </x:c>
      <x:c r="E248" s="1445">
        <x:v>2604160302</x:v>
      </x:c>
      <x:c r="F248" s="953" t="s">
        <x:v>12352</x:v>
      </x:c>
      <x:c r="G248" s="954" t="s">
        <x:v>12394</x:v>
      </x:c>
    </x:row>
    <x:row r="249" spans="1:7">
      <x:c r="A249" s="1082" t="s">
        <x:v>10185</x:v>
      </x:c>
      <x:c r="B249" s="949" t="s">
        <x:v>4934</x:v>
      </x:c>
      <x:c r="C249" s="949" t="s">
        <x:v>4629</x:v>
      </x:c>
      <x:c r="D249" s="1274">
        <x:v>2</x:v>
      </x:c>
      <x:c r="E249" s="1446">
        <x:v>2026011603014</x:v>
      </x:c>
      <x:c r="F249" s="949" t="s">
        <x:v>7799</x:v>
      </x:c>
      <x:c r="G249" s="1470"/>
    </x:row>
    <x:row r="250" spans="1:7">
      <x:c r="A250" s="1275" t="s">
        <x:v>10323</x:v>
      </x:c>
      <x:c r="B250" s="953" t="s">
        <x:v>7746</x:v>
      </x:c>
      <x:c r="C250" s="953" t="s">
        <x:v>3050</x:v>
      </x:c>
      <x:c r="D250" s="1276">
        <x:v>2</x:v>
      </x:c>
      <x:c r="E250" s="1445">
        <x:v>2026012101038</x:v>
      </x:c>
      <x:c r="F250" s="953" t="s">
        <x:v>9690</x:v>
      </x:c>
      <x:c r="G250" s="1471"/>
    </x:row>
    <x:row r="251" spans="1:7">
      <x:c r="A251" s="1082" t="s">
        <x:v>10237</x:v>
      </x:c>
      <x:c r="B251" s="949" t="s">
        <x:v>7746</x:v>
      </x:c>
      <x:c r="C251" s="949" t="s">
        <x:v>3016</x:v>
      </x:c>
      <x:c r="D251" s="1274">
        <x:v>4</x:v>
      </x:c>
      <x:c r="E251" s="1446">
        <x:v>2026051504012</x:v>
      </x:c>
      <x:c r="F251" s="949" t="s">
        <x:v>9690</x:v>
      </x:c>
      <x:c r="G251" s="1470"/>
    </x:row>
    <x:row r="252" spans="1:7">
      <x:c r="A252" s="1275" t="s">
        <x:v>10221</x:v>
      </x:c>
      <x:c r="B252" s="953" t="s">
        <x:v>7746</x:v>
      </x:c>
      <x:c r="C252" s="953" t="s">
        <x:v>433</x:v>
      </x:c>
      <x:c r="D252" s="1276">
        <x:v>2</x:v>
      </x:c>
      <x:c r="E252" s="1445">
        <x:v>2026051503121</x:v>
      </x:c>
      <x:c r="F252" s="953" t="s">
        <x:v>9690</x:v>
      </x:c>
      <x:c r="G252" s="954" t="s">
        <x:v>4650</x:v>
      </x:c>
    </x:row>
    <x:row r="253" spans="1:7">
      <x:c r="A253" s="1082" t="s">
        <x:v>9996</x:v>
      </x:c>
      <x:c r="B253" s="949" t="s">
        <x:v>7746</x:v>
      </x:c>
      <x:c r="C253" s="949" t="s">
        <x:v>4629</x:v>
      </x:c>
      <x:c r="D253" s="1274">
        <x:v>2</x:v>
      </x:c>
      <x:c r="E253" s="1446">
        <x:v>2026011603014</x:v>
      </x:c>
      <x:c r="F253" s="949" t="s">
        <x:v>9184</x:v>
      </x:c>
      <x:c r="G253" s="1470"/>
    </x:row>
    <x:row r="254" spans="1:7">
      <x:c r="A254" s="1275" t="s">
        <x:v>10262</x:v>
      </x:c>
      <x:c r="B254" s="953" t="s">
        <x:v>4934</x:v>
      </x:c>
      <x:c r="C254" s="953" t="s">
        <x:v>4621</x:v>
      </x:c>
      <x:c r="D254" s="1276">
        <x:v>1</x:v>
      </x:c>
      <x:c r="E254" s="1445">
        <x:v>2026022002073</x:v>
      </x:c>
      <x:c r="F254" s="953" t="s">
        <x:v>6548</x:v>
      </x:c>
      <x:c r="G254" s="1471"/>
    </x:row>
    <x:row r="255" spans="1:7">
      <x:c r="A255" s="1082" t="s">
        <x:v>10242</x:v>
      </x:c>
      <x:c r="B255" s="949" t="s">
        <x:v>4934</x:v>
      </x:c>
      <x:c r="C255" s="949" t="s">
        <x:v>433</x:v>
      </x:c>
      <x:c r="D255" s="1274">
        <x:v>2</x:v>
      </x:c>
      <x:c r="E255" s="1446">
        <x:v>2026011902063</x:v>
      </x:c>
      <x:c r="F255" s="949" t="s">
        <x:v>6548</x:v>
      </x:c>
      <x:c r="G255" s="950" t="s">
        <x:v>9866</x:v>
      </x:c>
    </x:row>
    <x:row r="256" spans="1:7">
      <x:c r="A256" s="1275" t="s">
        <x:v>10001</x:v>
      </x:c>
      <x:c r="B256" s="953" t="s">
        <x:v>4934</x:v>
      </x:c>
      <x:c r="C256" s="953" t="s">
        <x:v>4621</x:v>
      </x:c>
      <x:c r="D256" s="1276">
        <x:v>1</x:v>
      </x:c>
      <x:c r="E256" s="1445">
        <x:v>2026022002080</x:v>
      </x:c>
      <x:c r="F256" s="953" t="s">
        <x:v>6548</x:v>
      </x:c>
      <x:c r="G256" s="1471"/>
    </x:row>
    <x:row r="257" spans="1:7">
      <x:c r="A257" s="1082" t="s">
        <x:v>10361</x:v>
      </x:c>
      <x:c r="B257" s="949" t="s">
        <x:v>4934</x:v>
      </x:c>
      <x:c r="C257" s="949" t="s">
        <x:v>4629</x:v>
      </x:c>
      <x:c r="D257" s="1274">
        <x:v>2</x:v>
      </x:c>
      <x:c r="E257" s="1446">
        <x:v>2026041603015</x:v>
      </x:c>
      <x:c r="F257" s="949" t="s">
        <x:v>9599</x:v>
      </x:c>
      <x:c r="G257" s="1470"/>
    </x:row>
    <x:row r="258" spans="1:7">
      <x:c r="A258" s="1275" t="s">
        <x:v>10073</x:v>
      </x:c>
      <x:c r="B258" s="953" t="s">
        <x:v>4934</x:v>
      </x:c>
      <x:c r="C258" s="953" t="s">
        <x:v>4621</x:v>
      </x:c>
      <x:c r="D258" s="1276">
        <x:v>1</x:v>
      </x:c>
      <x:c r="E258" s="1445">
        <x:v>2026031502014</x:v>
      </x:c>
      <x:c r="F258" s="953" t="s">
        <x:v>6548</x:v>
      </x:c>
      <x:c r="G258" s="1471"/>
    </x:row>
    <x:row r="259" spans="1:7">
      <x:c r="A259" s="1082" t="s">
        <x:v>10066</x:v>
      </x:c>
      <x:c r="B259" s="949" t="s">
        <x:v>4934</x:v>
      </x:c>
      <x:c r="C259" s="949" t="s">
        <x:v>4621</x:v>
      </x:c>
      <x:c r="D259" s="1274">
        <x:v>1</x:v>
      </x:c>
      <x:c r="E259" s="1446">
        <x:v>2026021602021</x:v>
      </x:c>
      <x:c r="F259" s="949" t="s">
        <x:v>6548</x:v>
      </x:c>
      <x:c r="G259" s="1470"/>
    </x:row>
    <x:row r="260" spans="1:7">
      <x:c r="A260" s="1275" t="s">
        <x:v>10026</x:v>
      </x:c>
      <x:c r="B260" s="953" t="s">
        <x:v>4934</x:v>
      </x:c>
      <x:c r="C260" s="953" t="s">
        <x:v>4621</x:v>
      </x:c>
      <x:c r="D260" s="1276">
        <x:v>1</x:v>
      </x:c>
      <x:c r="E260" s="1445">
        <x:v>2026022002097</x:v>
      </x:c>
      <x:c r="F260" s="953" t="s">
        <x:v>6548</x:v>
      </x:c>
      <x:c r="G260" s="1471"/>
    </x:row>
    <x:row r="261" spans="1:7">
      <x:c r="A261" s="1082" t="s">
        <x:v>10161</x:v>
      </x:c>
      <x:c r="B261" s="949" t="s">
        <x:v>4934</x:v>
      </x:c>
      <x:c r="C261" s="949" t="s">
        <x:v>4621</x:v>
      </x:c>
      <x:c r="D261" s="1274">
        <x:v>1</x:v>
      </x:c>
      <x:c r="E261" s="1446">
        <x:v>2025050602064</x:v>
      </x:c>
      <x:c r="F261" s="949" t="s">
        <x:v>6548</x:v>
      </x:c>
      <x:c r="G261" s="1470"/>
    </x:row>
    <x:row r="262" spans="1:7">
      <x:c r="A262" s="1275" t="s">
        <x:v>10018</x:v>
      </x:c>
      <x:c r="B262" s="953" t="s">
        <x:v>4934</x:v>
      </x:c>
      <x:c r="C262" s="953" t="s">
        <x:v>3050</x:v>
      </x:c>
      <x:c r="D262" s="1276">
        <x:v>1</x:v>
      </x:c>
      <x:c r="E262" s="1445">
        <x:v>2025030601049</x:v>
      </x:c>
      <x:c r="F262" s="953" t="s">
        <x:v>6548</x:v>
      </x:c>
      <x:c r="G262" s="1471"/>
    </x:row>
    <x:row r="263" spans="1:7">
      <x:c r="A263" s="1082" t="s">
        <x:v>10261</x:v>
      </x:c>
      <x:c r="B263" s="949" t="s">
        <x:v>4934</x:v>
      </x:c>
      <x:c r="C263" s="949" t="s">
        <x:v>4621</x:v>
      </x:c>
      <x:c r="D263" s="1274">
        <x:v>1</x:v>
      </x:c>
      <x:c r="E263" s="1446">
        <x:v>2026021602014</x:v>
      </x:c>
      <x:c r="F263" s="949" t="s">
        <x:v>6548</x:v>
      </x:c>
      <x:c r="G263" s="1470"/>
    </x:row>
    <x:row r="264" spans="1:7">
      <x:c r="A264" s="1275" t="s">
        <x:v>10257</x:v>
      </x:c>
      <x:c r="B264" s="953" t="s">
        <x:v>4934</x:v>
      </x:c>
      <x:c r="C264" s="953" t="s">
        <x:v>433</x:v>
      </x:c>
      <x:c r="D264" s="1276">
        <x:v>2</x:v>
      </x:c>
      <x:c r="E264" s="1445">
        <x:v>2026022102100</x:v>
      </x:c>
      <x:c r="F264" s="953" t="s">
        <x:v>6548</x:v>
      </x:c>
      <x:c r="G264" s="954" t="s">
        <x:v>9847</x:v>
      </x:c>
    </x:row>
    <x:row r="265" spans="1:7">
      <x:c r="A265" s="1082" t="s">
        <x:v>10015</x:v>
      </x:c>
      <x:c r="B265" s="949" t="s">
        <x:v>4934</x:v>
      </x:c>
      <x:c r="C265" s="949" t="s">
        <x:v>3050</x:v>
      </x:c>
      <x:c r="D265" s="1274">
        <x:v>2</x:v>
      </x:c>
      <x:c r="E265" s="1446">
        <x:v>2026022201049</x:v>
      </x:c>
      <x:c r="F265" s="949" t="s">
        <x:v>6548</x:v>
      </x:c>
      <x:c r="G265" s="1470"/>
    </x:row>
    <x:row r="266" spans="1:7">
      <x:c r="A266" s="1275" t="s">
        <x:v>9987</x:v>
      </x:c>
      <x:c r="B266" s="953" t="s">
        <x:v>4934</x:v>
      </x:c>
      <x:c r="C266" s="953" t="s">
        <x:v>4621</x:v>
      </x:c>
      <x:c r="D266" s="1276">
        <x:v>1</x:v>
      </x:c>
      <x:c r="E266" s="1445">
        <x:v>2024120503010</x:v>
      </x:c>
      <x:c r="F266" s="953" t="s">
        <x:v>6548</x:v>
      </x:c>
      <x:c r="G266" s="1471"/>
    </x:row>
    <x:row r="267" spans="1:7">
      <x:c r="A267" s="1082" t="s">
        <x:v>9998</x:v>
      </x:c>
      <x:c r="B267" s="949" t="s">
        <x:v>4934</x:v>
      </x:c>
      <x:c r="C267" s="949" t="s">
        <x:v>433</x:v>
      </x:c>
      <x:c r="D267" s="1274">
        <x:v>1</x:v>
      </x:c>
      <x:c r="E267" s="1446">
        <x:v>2025121001048</x:v>
      </x:c>
      <x:c r="F267" s="949" t="s">
        <x:v>6548</x:v>
      </x:c>
      <x:c r="G267" s="950" t="s">
        <x:v>3010</x:v>
      </x:c>
    </x:row>
    <x:row r="268" spans="1:7">
      <x:c r="A268" s="1275" t="s">
        <x:v>10252</x:v>
      </x:c>
      <x:c r="B268" s="953" t="s">
        <x:v>4934</x:v>
      </x:c>
      <x:c r="C268" s="953" t="s">
        <x:v>4621</x:v>
      </x:c>
      <x:c r="D268" s="1276">
        <x:v>1</x:v>
      </x:c>
      <x:c r="E268" s="1445">
        <x:v>2025050602057</x:v>
      </x:c>
      <x:c r="F268" s="953" t="s">
        <x:v>6548</x:v>
      </x:c>
      <x:c r="G268" s="1471"/>
    </x:row>
    <x:row r="269" spans="1:7">
      <x:c r="A269" s="1082" t="s">
        <x:v>10016</x:v>
      </x:c>
      <x:c r="B269" s="949" t="s">
        <x:v>4934</x:v>
      </x:c>
      <x:c r="C269" s="949" t="s">
        <x:v>4621</x:v>
      </x:c>
      <x:c r="D269" s="1274">
        <x:v>1</x:v>
      </x:c>
      <x:c r="E269" s="1446">
        <x:v>2026021502048</x:v>
      </x:c>
      <x:c r="F269" s="949" t="s">
        <x:v>6548</x:v>
      </x:c>
      <x:c r="G269" s="1470"/>
    </x:row>
    <x:row r="270" spans="1:7">
      <x:c r="A270" s="1275" t="s">
        <x:v>10254</x:v>
      </x:c>
      <x:c r="B270" s="953" t="s">
        <x:v>4934</x:v>
      </x:c>
      <x:c r="C270" s="953" t="s">
        <x:v>4621</x:v>
      </x:c>
      <x:c r="D270" s="1276">
        <x:v>1</x:v>
      </x:c>
      <x:c r="E270" s="1445">
        <x:v>2026021802025</x:v>
      </x:c>
      <x:c r="F270" s="953" t="s">
        <x:v>6548</x:v>
      </x:c>
      <x:c r="G270" s="1471"/>
    </x:row>
    <x:row r="271" spans="1:7">
      <x:c r="A271" s="1082" t="s">
        <x:v>10101</x:v>
      </x:c>
      <x:c r="B271" s="949" t="s">
        <x:v>4934</x:v>
      </x:c>
      <x:c r="C271" s="949" t="s">
        <x:v>4621</x:v>
      </x:c>
      <x:c r="D271" s="1274">
        <x:v>1</x:v>
      </x:c>
      <x:c r="E271" s="1446">
        <x:v>2026021802025</x:v>
      </x:c>
      <x:c r="F271" s="949" t="s">
        <x:v>6548</x:v>
      </x:c>
      <x:c r="G271" s="1470"/>
    </x:row>
    <x:row r="272" spans="1:7">
      <x:c r="A272" s="1275" t="s">
        <x:v>10390</x:v>
      </x:c>
      <x:c r="B272" s="953" t="s">
        <x:v>4934</x:v>
      </x:c>
      <x:c r="C272" s="953" t="s">
        <x:v>4621</x:v>
      </x:c>
      <x:c r="D272" s="1276">
        <x:v>1</x:v>
      </x:c>
      <x:c r="E272" s="1445">
        <x:v>2026021702028</x:v>
      </x:c>
      <x:c r="F272" s="953" t="s">
        <x:v>6548</x:v>
      </x:c>
      <x:c r="G272" s="1471"/>
    </x:row>
    <x:row r="273" spans="1:7">
      <x:c r="A273" s="1082" t="s">
        <x:v>10116</x:v>
      </x:c>
      <x:c r="B273" s="949" t="s">
        <x:v>4934</x:v>
      </x:c>
      <x:c r="C273" s="949" t="s">
        <x:v>4629</x:v>
      </x:c>
      <x:c r="D273" s="1274">
        <x:v>1</x:v>
      </x:c>
      <x:c r="E273" s="1446">
        <x:v>2026021703094</x:v>
      </x:c>
      <x:c r="F273" s="949" t="s">
        <x:v>6548</x:v>
      </x:c>
      <x:c r="G273" s="1470"/>
    </x:row>
    <x:row r="274" spans="1:7">
      <x:c r="A274" s="1275" t="s">
        <x:v>10239</x:v>
      </x:c>
      <x:c r="B274" s="953" t="s">
        <x:v>4934</x:v>
      </x:c>
      <x:c r="C274" s="953" t="s">
        <x:v>4621</x:v>
      </x:c>
      <x:c r="D274" s="1276">
        <x:v>1</x:v>
      </x:c>
      <x:c r="E274" s="1445">
        <x:v>2026021702103</x:v>
      </x:c>
      <x:c r="F274" s="953" t="s">
        <x:v>6548</x:v>
      </x:c>
      <x:c r="G274" s="1471"/>
    </x:row>
    <x:row r="275" spans="1:7">
      <x:c r="A275" s="1082" t="s">
        <x:v>10163</x:v>
      </x:c>
      <x:c r="B275" s="949" t="s">
        <x:v>4934</x:v>
      </x:c>
      <x:c r="C275" s="949" t="s">
        <x:v>433</x:v>
      </x:c>
      <x:c r="D275" s="1274">
        <x:v>1</x:v>
      </x:c>
      <x:c r="E275" s="1446">
        <x:v>2025121001048</x:v>
      </x:c>
      <x:c r="F275" s="949" t="s">
        <x:v>5579</x:v>
      </x:c>
      <x:c r="G275" s="950" t="s">
        <x:v>12314</x:v>
      </x:c>
    </x:row>
    <x:row r="276" spans="1:7">
      <x:c r="A276" s="1414" t="s">
        <x:v>10244</x:v>
      </x:c>
      <x:c r="B276" s="1134" t="s">
        <x:v>4934</x:v>
      </x:c>
      <x:c r="C276" s="1134" t="s">
        <x:v>3050</x:v>
      </x:c>
      <x:c r="D276" s="1415">
        <x:v>1</x:v>
      </x:c>
      <x:c r="E276" s="1473">
        <x:v>2026012101083</x:v>
      </x:c>
      <x:c r="F276" s="1134" t="s">
        <x:v>12323</x:v>
      </x:c>
      <x:c r="G276" s="1135" t="s">
        <x:v>10515</x:v>
      </x:c>
    </x:row>
    <x:row r="277" spans="6:6">
      <x:c r="F277" s="23"/>
    </x:row>
    <x:row r="278" spans="1:7">
      <x:c r="A278" s="1277" t="s">
        <x:v>10010</x:v>
      </x:c>
      <x:c r="B278" s="1278" t="s">
        <x:v>4934</x:v>
      </x:c>
      <x:c r="C278" s="1278" t="s">
        <x:v>4621</x:v>
      </x:c>
      <x:c r="D278" s="1315">
        <x:v>1</x:v>
      </x:c>
      <x:c r="E278" s="1505">
        <x:v>2505060206</x:v>
      </x:c>
      <x:c r="F278" s="1278" t="s">
        <x:v>10885</x:v>
      </x:c>
      <x:c r="G278" s="1475"/>
    </x:row>
    <x:row r="279" spans="1:7">
      <x:c r="A279" s="1275" t="s">
        <x:v>10160</x:v>
      </x:c>
      <x:c r="B279" s="953" t="s">
        <x:v>4934</x:v>
      </x:c>
      <x:c r="C279" s="953" t="s">
        <x:v>3050</x:v>
      </x:c>
      <x:c r="D279" s="1276">
        <x:v>1</x:v>
      </x:c>
      <x:c r="E279" s="1417">
        <x:v>2602160104</x:v>
      </x:c>
      <x:c r="F279" s="953" t="s">
        <x:v>9947</x:v>
      </x:c>
      <x:c r="G279" s="1471"/>
    </x:row>
    <x:row r="280" spans="1:7">
      <x:c r="A280" s="1082" t="s">
        <x:v>10256</x:v>
      </x:c>
      <x:c r="B280" s="949" t="s">
        <x:v>4934</x:v>
      </x:c>
      <x:c r="C280" s="949" t="s">
        <x:v>3050</x:v>
      </x:c>
      <x:c r="D280" s="1274">
        <x:v>1</x:v>
      </x:c>
      <x:c r="E280" s="1382">
        <x:v>2026021801066</x:v>
      </x:c>
      <x:c r="F280" s="949" t="s">
        <x:v>6548</x:v>
      </x:c>
      <x:c r="G280" s="1470"/>
    </x:row>
    <x:row r="281" spans="1:7">
      <x:c r="A281" s="1275" t="s">
        <x:v>10058</x:v>
      </x:c>
      <x:c r="B281" s="953" t="s">
        <x:v>4934</x:v>
      </x:c>
      <x:c r="C281" s="953" t="s">
        <x:v>3050</x:v>
      </x:c>
      <x:c r="D281" s="1276">
        <x:v>2</x:v>
      </x:c>
      <x:c r="E281" s="1417">
        <x:v>2605150108</x:v>
      </x:c>
      <x:c r="F281" s="953" t="s">
        <x:v>2853</x:v>
      </x:c>
      <x:c r="G281" s="1471"/>
    </x:row>
    <x:row r="282" spans="1:7">
      <x:c r="A282" s="1317" t="s">
        <x:v>9986</x:v>
      </x:c>
      <x:c r="B282" s="962" t="s">
        <x:v>4934</x:v>
      </x:c>
      <x:c r="C282" s="962" t="s">
        <x:v>433</x:v>
      </x:c>
      <x:c r="D282" s="1419">
        <x:v>1</x:v>
      </x:c>
      <x:c r="E282" s="1506">
        <x:v>2605160305</x:v>
      </x:c>
      <x:c r="F282" s="962" t="s">
        <x:v>10503</x:v>
      </x:c>
      <x:c r="G282" s="963" t="s">
        <x:v>10617</x:v>
      </x:c>
    </x:row>
    <x:row r="283" spans="6:6">
      <x:c r="F283" s="22"/>
    </x:row>
    <x:row r="284" spans="1:7">
      <x:c r="A284" s="1399" t="s">
        <x:v>9999</x:v>
      </x:c>
      <x:c r="B284" s="1400" t="s">
        <x:v>4934</x:v>
      </x:c>
      <x:c r="C284" s="1400" t="s">
        <x:v>2999</x:v>
      </x:c>
      <x:c r="D284" s="1479">
        <x:v>1</x:v>
      </x:c>
      <x:c r="E284" s="1402">
        <x:v>2026021803114</x:v>
      </x:c>
      <x:c r="F284" s="1400" t="s">
        <x:v>9843</x:v>
      </x:c>
      <x:c r="G284" s="1383" t="s">
        <x:v>727</x:v>
      </x:c>
    </x:row>
    <x:row r="285" spans="6:6">
      <x:c r="F285" s="21"/>
    </x:row>
    <x:row r="286" spans="1:6">
      <x:c r="A286" s="1277" t="s">
        <x:v>10159</x:v>
      </x:c>
      <x:c r="B286" s="1278" t="s">
        <x:v>7746</x:v>
      </x:c>
      <x:c r="C286" s="1278" t="s">
        <x:v>3050</x:v>
      </x:c>
      <x:c r="D286" s="1315">
        <x:v>3</x:v>
      </x:c>
      <x:c r="E286" s="1505">
        <x:v>2025120901097</x:v>
      </x:c>
      <x:c r="F286" s="1432" t="s">
        <x:v>10878</x:v>
      </x:c>
    </x:row>
    <x:row r="287" spans="1:6">
      <x:c r="A287" s="1275" t="s">
        <x:v>10232</x:v>
      </x:c>
      <x:c r="B287" s="953" t="s">
        <x:v>7746</x:v>
      </x:c>
      <x:c r="C287" s="953" t="s">
        <x:v>4621</x:v>
      </x:c>
      <x:c r="D287" s="1276">
        <x:v>1</x:v>
      </x:c>
      <x:c r="E287" s="1417">
        <x:v>2026041502028</x:v>
      </x:c>
      <x:c r="F287" s="1433" t="s">
        <x:v>10878</x:v>
      </x:c>
    </x:row>
    <x:row r="288" spans="1:6">
      <x:c r="A288" s="1082" t="s">
        <x:v>10246</x:v>
      </x:c>
      <x:c r="B288" s="949" t="s">
        <x:v>7746</x:v>
      </x:c>
      <x:c r="C288" s="949" t="s">
        <x:v>3050</x:v>
      </x:c>
      <x:c r="D288" s="1274">
        <x:v>2</x:v>
      </x:c>
      <x:c r="E288" s="1382">
        <x:v>2025120901066</x:v>
      </x:c>
      <x:c r="F288" s="1434" t="s">
        <x:v>10878</x:v>
      </x:c>
    </x:row>
    <x:row r="289" spans="1:6">
      <x:c r="A289" s="1275" t="s">
        <x:v>10367</x:v>
      </x:c>
      <x:c r="B289" s="953" t="s">
        <x:v>7746</x:v>
      </x:c>
      <x:c r="C289" s="953" t="s">
        <x:v>4621</x:v>
      </x:c>
      <x:c r="D289" s="1276">
        <x:v>1</x:v>
      </x:c>
      <x:c r="E289" s="1417">
        <x:v>2026051602060</x:v>
      </x:c>
      <x:c r="F289" s="1433" t="s">
        <x:v>10878</x:v>
      </x:c>
    </x:row>
    <x:row r="290" spans="1:6">
      <x:c r="A290" s="1082" t="s">
        <x:v>10259</x:v>
      </x:c>
      <x:c r="B290" s="949" t="s">
        <x:v>7746</x:v>
      </x:c>
      <x:c r="C290" s="949" t="s">
        <x:v>3016</x:v>
      </x:c>
      <x:c r="D290" s="1274">
        <x:v>1</x:v>
      </x:c>
      <x:c r="E290" s="1382">
        <x:v>2026021804036</x:v>
      </x:c>
      <x:c r="F290" s="1434" t="s">
        <x:v>10878</x:v>
      </x:c>
    </x:row>
    <x:row r="291" spans="1:6">
      <x:c r="A291" s="1414" t="s">
        <x:v>10199</x:v>
      </x:c>
      <x:c r="B291" s="1134" t="s">
        <x:v>7746</x:v>
      </x:c>
      <x:c r="C291" s="1134" t="s">
        <x:v>4621</x:v>
      </x:c>
      <x:c r="D291" s="1415">
        <x:v>1</x:v>
      </x:c>
      <x:c r="E291" s="1418">
        <x:v>2026021702073</x:v>
      </x:c>
      <x:c r="F291" s="1480" t="s">
        <x:v>10878</x:v>
      </x:c>
    </x:row>
    <x:row r="292" spans="6:6">
      <x:c r="F292" s="20"/>
    </x:row>
    <x:row r="293" spans="1:7">
      <x:c r="A293" s="1277" t="s">
        <x:v>10300</x:v>
      </x:c>
      <x:c r="B293" s="1278" t="s">
        <x:v>4934</x:v>
      </x:c>
      <x:c r="C293" s="1278" t="s">
        <x:v>433</x:v>
      </x:c>
      <x:c r="D293" s="1315">
        <x:v>4</x:v>
      </x:c>
      <x:c r="E293" s="1507">
        <x:v>2026022202053</x:v>
      </x:c>
      <x:c r="F293" s="1278" t="s">
        <x:v>10885</x:v>
      </x:c>
      <x:c r="G293" s="1316" t="s">
        <x:v>1547</x:v>
      </x:c>
    </x:row>
    <x:row r="294" spans="1:7">
      <x:c r="A294" s="1414" t="s">
        <x:v>10220</x:v>
      </x:c>
      <x:c r="B294" s="1134" t="s">
        <x:v>4934</x:v>
      </x:c>
      <x:c r="C294" s="1134" t="s">
        <x:v>3016</x:v>
      </x:c>
      <x:c r="D294" s="1415">
        <x:v>1</x:v>
      </x:c>
      <x:c r="E294" s="1473">
        <x:v>2602160402</x:v>
      </x:c>
      <x:c r="F294" s="1134" t="s">
        <x:v>204</x:v>
      </x:c>
      <x:c r="G294" s="1481"/>
    </x:row>
    <x:row r="295" spans="6:6">
      <x:c r="F295" s="20"/>
    </x:row>
    <x:row r="296" spans="1:7">
      <x:c r="A296" s="1277" t="s">
        <x:v>10265</x:v>
      </x:c>
      <x:c r="B296" s="1278" t="s">
        <x:v>4934</x:v>
      </x:c>
      <x:c r="C296" s="1278" t="s">
        <x:v>2999</x:v>
      </x:c>
      <x:c r="D296" s="1315">
        <x:v>2</x:v>
      </x:c>
      <x:c r="E296" s="1505">
        <x:v>2605150312</x:v>
      </x:c>
      <x:c r="F296" s="1278" t="s">
        <x:v>204</x:v>
      </x:c>
      <x:c r="G296" s="1475"/>
    </x:row>
    <x:row r="297" spans="1:7">
      <x:c r="A297" s="1275" t="s">
        <x:v>10188</x:v>
      </x:c>
      <x:c r="B297" s="953" t="s">
        <x:v>4934</x:v>
      </x:c>
      <x:c r="C297" s="953" t="s">
        <x:v>3050</x:v>
      </x:c>
      <x:c r="D297" s="1276">
        <x:v>2</x:v>
      </x:c>
      <x:c r="E297" s="1417">
        <x:v>2026022301053</x:v>
      </x:c>
      <x:c r="F297" s="953" t="s">
        <x:v>9677</x:v>
      </x:c>
      <x:c r="G297" s="1471"/>
    </x:row>
    <x:row r="298" spans="1:7">
      <x:c r="A298" s="1082" t="s">
        <x:v>10334</x:v>
      </x:c>
      <x:c r="B298" s="949" t="s">
        <x:v>4934</x:v>
      </x:c>
      <x:c r="C298" s="949" t="s">
        <x:v>4621</x:v>
      </x:c>
      <x:c r="D298" s="1274">
        <x:v>1</x:v>
      </x:c>
      <x:c r="E298" s="1382">
        <x:v>2025040702095</x:v>
      </x:c>
      <x:c r="F298" s="949" t="s">
        <x:v>6548</x:v>
      </x:c>
      <x:c r="G298" s="1470"/>
    </x:row>
    <x:row r="299" spans="1:7">
      <x:c r="A299" s="1275" t="s">
        <x:v>10209</x:v>
      </x:c>
      <x:c r="B299" s="953" t="s">
        <x:v>4934</x:v>
      </x:c>
      <x:c r="C299" s="953" t="s">
        <x:v>4621</x:v>
      </x:c>
      <x:c r="D299" s="1276">
        <x:v>2</x:v>
      </x:c>
      <x:c r="E299" s="1417">
        <x:v>2025050602033</x:v>
      </x:c>
      <x:c r="F299" s="953" t="s">
        <x:v>6548</x:v>
      </x:c>
      <x:c r="G299" s="1471"/>
    </x:row>
    <x:row r="300" spans="1:7">
      <x:c r="A300" s="1082" t="s">
        <x:v>10011</x:v>
      </x:c>
      <x:c r="B300" s="949" t="s">
        <x:v>7746</x:v>
      </x:c>
      <x:c r="C300" s="949" t="s">
        <x:v>3016</x:v>
      </x:c>
      <x:c r="D300" s="1274">
        <x:v>1</x:v>
      </x:c>
      <x:c r="E300" s="1382">
        <x:v>2602150410</x:v>
      </x:c>
      <x:c r="F300" s="949" t="s">
        <x:v>12306</x:v>
      </x:c>
      <x:c r="G300" s="1470"/>
    </x:row>
    <x:row r="301" spans="1:7">
      <x:c r="A301" s="1275" t="s">
        <x:v>10222</x:v>
      </x:c>
      <x:c r="B301" s="953" t="s">
        <x:v>4934</x:v>
      </x:c>
      <x:c r="C301" s="953" t="s">
        <x:v>3044</x:v>
      </x:c>
      <x:c r="D301" s="1276">
        <x:v>2</x:v>
      </x:c>
      <x:c r="E301" s="1417">
        <x:v>2026021505056</x:v>
      </x:c>
      <x:c r="F301" s="953" t="s">
        <x:v>10885</x:v>
      </x:c>
      <x:c r="G301" s="1471"/>
    </x:row>
    <x:row r="302" spans="1:7">
      <x:c r="A302" s="1082" t="s">
        <x:v>10024</x:v>
      </x:c>
      <x:c r="B302" s="949" t="s">
        <x:v>4934</x:v>
      </x:c>
      <x:c r="C302" s="949" t="s">
        <x:v>2999</x:v>
      </x:c>
      <x:c r="D302" s="1274">
        <x:v>1</x:v>
      </x:c>
      <x:c r="E302" s="1382">
        <x:v>2026021703131</x:v>
      </x:c>
      <x:c r="F302" s="949" t="s">
        <x:v>10885</x:v>
      </x:c>
      <x:c r="G302" s="1470"/>
    </x:row>
    <x:row r="303" spans="1:7">
      <x:c r="A303" s="1275" t="s">
        <x:v>10076</x:v>
      </x:c>
      <x:c r="B303" s="953" t="s">
        <x:v>4934</x:v>
      </x:c>
      <x:c r="C303" s="953" t="s">
        <x:v>2999</x:v>
      </x:c>
      <x:c r="D303" s="1276">
        <x:v>1</x:v>
      </x:c>
      <x:c r="E303" s="1417">
        <x:v>2026021703148</x:v>
      </x:c>
      <x:c r="F303" s="953" t="s">
        <x:v>10885</x:v>
      </x:c>
      <x:c r="G303" s="1471"/>
    </x:row>
    <x:row r="304" spans="1:7">
      <x:c r="A304" s="1082" t="s">
        <x:v>10393</x:v>
      </x:c>
      <x:c r="B304" s="949" t="s">
        <x:v>4934</x:v>
      </x:c>
      <x:c r="C304" s="949" t="s">
        <x:v>433</x:v>
      </x:c>
      <x:c r="D304" s="1274">
        <x:v>2</x:v>
      </x:c>
      <x:c r="E304" s="1382">
        <x:v>2026022103121</x:v>
      </x:c>
      <x:c r="F304" s="949" t="s">
        <x:v>10885</x:v>
      </x:c>
      <x:c r="G304" s="950" t="s">
        <x:v>1548</x:v>
      </x:c>
    </x:row>
    <x:row r="305" spans="1:7">
      <x:c r="A305" s="1275" t="s">
        <x:v>10224</x:v>
      </x:c>
      <x:c r="B305" s="953" t="s">
        <x:v>4934</x:v>
      </x:c>
      <x:c r="C305" s="953" t="s">
        <x:v>433</x:v>
      </x:c>
      <x:c r="D305" s="1276">
        <x:v>3</x:v>
      </x:c>
      <x:c r="E305" s="1417">
        <x:v>2026022003117</x:v>
      </x:c>
      <x:c r="F305" s="953" t="s">
        <x:v>10885</x:v>
      </x:c>
      <x:c r="G305" s="954" t="s">
        <x:v>1603</x:v>
      </x:c>
    </x:row>
    <x:row r="306" spans="1:7">
      <x:c r="A306" s="1082" t="s">
        <x:v>10005</x:v>
      </x:c>
      <x:c r="B306" s="949" t="s">
        <x:v>4934</x:v>
      </x:c>
      <x:c r="C306" s="949" t="s">
        <x:v>433</x:v>
      </x:c>
      <x:c r="D306" s="1274">
        <x:v>1</x:v>
      </x:c>
      <x:c r="E306" s="1382">
        <x:v>2026021803138</x:v>
      </x:c>
      <x:c r="F306" s="949" t="s">
        <x:v>10885</x:v>
      </x:c>
      <x:c r="G306" s="950" t="s">
        <x:v>12300</x:v>
      </x:c>
    </x:row>
    <x:row r="307" spans="1:7">
      <x:c r="A307" s="1275" t="s">
        <x:v>9991</x:v>
      </x:c>
      <x:c r="B307" s="953" t="s">
        <x:v>4934</x:v>
      </x:c>
      <x:c r="C307" s="953" t="s">
        <x:v>433</x:v>
      </x:c>
      <x:c r="D307" s="1276">
        <x:v>1</x:v>
      </x:c>
      <x:c r="E307" s="1417">
        <x:v>2026021803152</x:v>
      </x:c>
      <x:c r="F307" s="953" t="s">
        <x:v>10885</x:v>
      </x:c>
      <x:c r="G307" s="954" t="s">
        <x:v>12300</x:v>
      </x:c>
    </x:row>
    <x:row r="308" spans="1:7">
      <x:c r="A308" s="1082" t="s">
        <x:v>10170</x:v>
      </x:c>
      <x:c r="B308" s="949" t="s">
        <x:v>4934</x:v>
      </x:c>
      <x:c r="C308" s="949" t="s">
        <x:v>2999</x:v>
      </x:c>
      <x:c r="D308" s="1274">
        <x:v>3</x:v>
      </x:c>
      <x:c r="E308" s="1382">
        <x:v>2026021903135</x:v>
      </x:c>
      <x:c r="F308" s="949" t="s">
        <x:v>10885</x:v>
      </x:c>
      <x:c r="G308" s="1470"/>
    </x:row>
    <x:row r="309" spans="1:7">
      <x:c r="A309" s="1275" t="s">
        <x:v>10354</x:v>
      </x:c>
      <x:c r="B309" s="953" t="s">
        <x:v>4934</x:v>
      </x:c>
      <x:c r="C309" s="953" t="s">
        <x:v>2999</x:v>
      </x:c>
      <x:c r="D309" s="1276">
        <x:v>2</x:v>
      </x:c>
      <x:c r="E309" s="1417">
        <x:v>2026021903128</x:v>
      </x:c>
      <x:c r="F309" s="953" t="s">
        <x:v>10885</x:v>
      </x:c>
      <x:c r="G309" s="1471"/>
    </x:row>
    <x:row r="310" spans="1:7">
      <x:c r="A310" s="1082" t="s">
        <x:v>10008</x:v>
      </x:c>
      <x:c r="B310" s="949" t="s">
        <x:v>4934</x:v>
      </x:c>
      <x:c r="C310" s="949" t="s">
        <x:v>2999</x:v>
      </x:c>
      <x:c r="D310" s="1274">
        <x:v>2</x:v>
      </x:c>
      <x:c r="E310" s="1382">
        <x:v>2026021903111</x:v>
      </x:c>
      <x:c r="F310" s="949" t="s">
        <x:v>10885</x:v>
      </x:c>
      <x:c r="G310" s="1470"/>
    </x:row>
    <x:row r="311" spans="1:7">
      <x:c r="A311" s="1275" t="s">
        <x:v>10282</x:v>
      </x:c>
      <x:c r="B311" s="953" t="s">
        <x:v>7746</x:v>
      </x:c>
      <x:c r="C311" s="953" t="s">
        <x:v>4621</x:v>
      </x:c>
      <x:c r="D311" s="1276">
        <x:v>1</x:v>
      </x:c>
      <x:c r="E311" s="1417">
        <x:v>2026011502034</x:v>
      </x:c>
      <x:c r="F311" s="953" t="s">
        <x:v>1601</x:v>
      </x:c>
      <x:c r="G311" s="1471"/>
    </x:row>
    <x:row r="312" spans="1:7" s="188" customFormat="1">
      <x:c r="A312" s="1333" t="s">
        <x:v>10082</x:v>
      </x:c>
      <x:c r="B312" s="1334" t="s">
        <x:v>7746</x:v>
      </x:c>
      <x:c r="C312" s="1334" t="s">
        <x:v>433</x:v>
      </x:c>
      <x:c r="D312" s="1335">
        <x:v>1</x:v>
      </x:c>
      <x:c r="E312" s="1348">
        <x:v>2509070301</x:v>
      </x:c>
      <x:c r="F312" s="1334" t="s">
        <x:v>1566</x:v>
      </x:c>
      <x:c r="G312" s="1528"/>
    </x:row>
    <x:row r="313" spans="6:6">
      <x:c r="F313" s="20"/>
    </x:row>
    <x:row r="314" spans="1:7">
      <x:c r="A314" s="1412" t="s">
        <x:v>10213</x:v>
      </x:c>
      <x:c r="B314" s="951" t="s">
        <x:v>4934</x:v>
      </x:c>
      <x:c r="C314" s="951" t="s">
        <x:v>4621</x:v>
      </x:c>
      <x:c r="D314" s="1413">
        <x:v>1</x:v>
      </x:c>
      <x:c r="E314" s="1472">
        <x:v>2026021602014</x:v>
      </x:c>
      <x:c r="F314" s="951" t="s">
        <x:v>10885</x:v>
      </x:c>
      <x:c r="G314" s="1469"/>
    </x:row>
    <x:row r="315" spans="1:7">
      <x:c r="A315" s="1082" t="s">
        <x:v>10266</x:v>
      </x:c>
      <x:c r="B315" s="949" t="s">
        <x:v>4934</x:v>
      </x:c>
      <x:c r="C315" s="949" t="s">
        <x:v>3050</x:v>
      </x:c>
      <x:c r="D315" s="1274">
        <x:v>1</x:v>
      </x:c>
      <x:c r="E315" s="1446">
        <x:v>2026022101042</x:v>
      </x:c>
      <x:c r="F315" s="949" t="s">
        <x:v>10885</x:v>
      </x:c>
      <x:c r="G315" s="1470"/>
    </x:row>
    <x:row r="316" spans="1:7">
      <x:c r="A316" s="1275" t="s">
        <x:v>10302</x:v>
      </x:c>
      <x:c r="B316" s="953" t="s">
        <x:v>7746</x:v>
      </x:c>
      <x:c r="C316" s="953" t="s">
        <x:v>4621</x:v>
      </x:c>
      <x:c r="D316" s="1276">
        <x:v>2</x:v>
      </x:c>
      <x:c r="E316" s="1445">
        <x:v>2026011502089</x:v>
      </x:c>
      <x:c r="F316" s="953" t="s">
        <x:v>10878</x:v>
      </x:c>
      <x:c r="G316" s="1471"/>
    </x:row>
    <x:row r="317" spans="1:7">
      <x:c r="A317" s="1082" t="s">
        <x:v>10126</x:v>
      </x:c>
      <x:c r="B317" s="949" t="s">
        <x:v>7746</x:v>
      </x:c>
      <x:c r="C317" s="949" t="s">
        <x:v>4621</x:v>
      </x:c>
      <x:c r="D317" s="1274">
        <x:v>1</x:v>
      </x:c>
      <x:c r="E317" s="1446">
        <x:v>2026051602053</x:v>
      </x:c>
      <x:c r="F317" s="949" t="s">
        <x:v>10878</x:v>
      </x:c>
      <x:c r="G317" s="1470"/>
    </x:row>
    <x:row r="318" spans="1:7">
      <x:c r="A318" s="1275" t="s">
        <x:v>10030</x:v>
      </x:c>
      <x:c r="B318" s="953" t="s">
        <x:v>7746</x:v>
      </x:c>
      <x:c r="C318" s="953" t="s">
        <x:v>4621</x:v>
      </x:c>
      <x:c r="D318" s="1276">
        <x:v>1</x:v>
      </x:c>
      <x:c r="E318" s="1445">
        <x:v>2024120503010</x:v>
      </x:c>
      <x:c r="F318" s="953" t="s">
        <x:v>10878</x:v>
      </x:c>
      <x:c r="G318" s="1471"/>
    </x:row>
    <x:row r="319" spans="1:7">
      <x:c r="A319" s="1082" t="s">
        <x:v>10127</x:v>
      </x:c>
      <x:c r="B319" s="949" t="s">
        <x:v>4934</x:v>
      </x:c>
      <x:c r="C319" s="949" t="s">
        <x:v>3050</x:v>
      </x:c>
      <x:c r="D319" s="1274">
        <x:v>1</x:v>
      </x:c>
      <x:c r="E319" s="1446">
        <x:v>2026022101066</x:v>
      </x:c>
      <x:c r="F319" s="949" t="s">
        <x:v>10885</x:v>
      </x:c>
      <x:c r="G319" s="1470"/>
    </x:row>
    <x:row r="320" spans="1:7">
      <x:c r="A320" s="1275" t="s">
        <x:v>10277</x:v>
      </x:c>
      <x:c r="B320" s="953" t="s">
        <x:v>7746</x:v>
      </x:c>
      <x:c r="C320" s="953" t="s">
        <x:v>3050</x:v>
      </x:c>
      <x:c r="D320" s="1276">
        <x:v>1</x:v>
      </x:c>
      <x:c r="E320" s="1445">
        <x:v>2026022101042</x:v>
      </x:c>
      <x:c r="F320" s="953" t="s">
        <x:v>9831</x:v>
      </x:c>
      <x:c r="G320" s="1471"/>
    </x:row>
    <x:row r="321" spans="1:7">
      <x:c r="A321" s="1082" t="s">
        <x:v>9992</x:v>
      </x:c>
      <x:c r="B321" s="949" t="s">
        <x:v>7746</x:v>
      </x:c>
      <x:c r="C321" s="949" t="s">
        <x:v>3050</x:v>
      </x:c>
      <x:c r="D321" s="1274">
        <x:v>1</x:v>
      </x:c>
      <x:c r="E321" s="1446">
        <x:v>2026012301049</x:v>
      </x:c>
      <x:c r="F321" s="949" t="s">
        <x:v>12296</x:v>
      </x:c>
      <x:c r="G321" s="950" t="s">
        <x:v>3010</x:v>
      </x:c>
    </x:row>
    <x:row r="322" spans="1:7">
      <x:c r="A322" s="1414" t="s">
        <x:v>10022</x:v>
      </x:c>
      <x:c r="B322" s="1134" t="s">
        <x:v>7746</x:v>
      </x:c>
      <x:c r="C322" s="1134" t="s">
        <x:v>3050</x:v>
      </x:c>
      <x:c r="D322" s="1415">
        <x:v>1</x:v>
      </x:c>
      <x:c r="E322" s="1473">
        <x:v>2026012201073</x:v>
      </x:c>
      <x:c r="F322" s="1134" t="s">
        <x:v>12296</x:v>
      </x:c>
      <x:c r="G322" s="1481"/>
    </x:row>
    <x:row r="324" spans="1:7">
      <x:c r="A324" s="1277" t="s">
        <x:v>10226</x:v>
      </x:c>
      <x:c r="B324" s="1278" t="s">
        <x:v>4934</x:v>
      </x:c>
      <x:c r="C324" s="1278" t="s">
        <x:v>3016</x:v>
      </x:c>
      <x:c r="D324" s="1315">
        <x:v>4</x:v>
      </x:c>
      <x:c r="E324" s="1444">
        <x:v>2605150401</x:v>
      </x:c>
      <x:c r="F324" s="1278" t="s">
        <x:v>1602</x:v>
      </x:c>
      <x:c r="G324" s="1475"/>
    </x:row>
    <x:row r="325" spans="1:7">
      <x:c r="A325" s="1275" t="s">
        <x:v>10141</x:v>
      </x:c>
      <x:c r="B325" s="953" t="s">
        <x:v>4934</x:v>
      </x:c>
      <x:c r="C325" s="953" t="s">
        <x:v>4621</x:v>
      </x:c>
      <x:c r="D325" s="1276">
        <x:v>3</x:v>
      </x:c>
      <x:c r="E325" s="1445">
        <x:v>12050301</x:v>
      </x:c>
      <x:c r="F325" s="953" t="s">
        <x:v>1552</x:v>
      </x:c>
      <x:c r="G325" s="1471"/>
    </x:row>
    <x:row r="326" spans="1:7">
      <x:c r="A326" s="1082" t="s">
        <x:v>10365</x:v>
      </x:c>
      <x:c r="B326" s="949" t="s">
        <x:v>4934</x:v>
      </x:c>
      <x:c r="C326" s="949" t="s">
        <x:v>3016</x:v>
      </x:c>
      <x:c r="D326" s="1274">
        <x:v>1</x:v>
      </x:c>
      <x:c r="E326" s="1446">
        <x:v>2026031504018</x:v>
      </x:c>
      <x:c r="F326" s="949" t="s">
        <x:v>10885</x:v>
      </x:c>
      <x:c r="G326" s="1470"/>
    </x:row>
    <x:row r="327" spans="1:7">
      <x:c r="A327" s="1275" t="s">
        <x:v>10182</x:v>
      </x:c>
      <x:c r="B327" s="953" t="s">
        <x:v>4934</x:v>
      </x:c>
      <x:c r="C327" s="953" t="s">
        <x:v>3016</x:v>
      </x:c>
      <x:c r="D327" s="1276">
        <x:v>1</x:v>
      </x:c>
      <x:c r="E327" s="1445">
        <x:v>2026021804012</x:v>
      </x:c>
      <x:c r="F327" s="953" t="s">
        <x:v>10885</x:v>
      </x:c>
      <x:c r="G327" s="1471"/>
    </x:row>
    <x:row r="328" spans="1:7">
      <x:c r="A328" s="1082" t="s">
        <x:v>10216</x:v>
      </x:c>
      <x:c r="B328" s="949" t="s">
        <x:v>4934</x:v>
      </x:c>
      <x:c r="C328" s="949" t="s">
        <x:v>3016</x:v>
      </x:c>
      <x:c r="D328" s="1274">
        <x:v>1</x:v>
      </x:c>
      <x:c r="E328" s="1446">
        <x:v>2026021504042</x:v>
      </x:c>
      <x:c r="F328" s="949" t="s">
        <x:v>10885</x:v>
      </x:c>
      <x:c r="G328" s="1470"/>
    </x:row>
    <x:row r="329" spans="1:7">
      <x:c r="A329" s="1275" t="s">
        <x:v>10004</x:v>
      </x:c>
      <x:c r="B329" s="953" t="s">
        <x:v>4934</x:v>
      </x:c>
      <x:c r="C329" s="953" t="s">
        <x:v>4621</x:v>
      </x:c>
      <x:c r="D329" s="1276">
        <x:v>1</x:v>
      </x:c>
      <x:c r="E329" s="1445">
        <x:v>2026021702080</x:v>
      </x:c>
      <x:c r="F329" s="953" t="s">
        <x:v>10885</x:v>
      </x:c>
      <x:c r="G329" s="1471"/>
    </x:row>
    <x:row r="330" spans="1:7">
      <x:c r="A330" s="1082" t="s">
        <x:v>10128</x:v>
      </x:c>
      <x:c r="B330" s="949" t="s">
        <x:v>4934</x:v>
      </x:c>
      <x:c r="C330" s="949" t="s">
        <x:v>433</x:v>
      </x:c>
      <x:c r="D330" s="1274">
        <x:v>1</x:v>
      </x:c>
      <x:c r="E330" s="1446">
        <x:v>2026051603043</x:v>
      </x:c>
      <x:c r="F330" s="949" t="s">
        <x:v>10885</x:v>
      </x:c>
      <x:c r="G330" s="950" t="s">
        <x:v>9425</x:v>
      </x:c>
    </x:row>
    <x:row r="331" spans="1:7">
      <x:c r="A331" s="1275" t="s">
        <x:v>10048</x:v>
      </x:c>
      <x:c r="B331" s="953" t="s">
        <x:v>4934</x:v>
      </x:c>
      <x:c r="C331" s="953" t="s">
        <x:v>433</x:v>
      </x:c>
      <x:c r="D331" s="1276">
        <x:v>2</x:v>
      </x:c>
      <x:c r="E331" s="1445">
        <x:v>2026051603050</x:v>
      </x:c>
      <x:c r="F331" s="953" t="s">
        <x:v>10885</x:v>
      </x:c>
      <x:c r="G331" s="954" t="s">
        <x:v>9425</x:v>
      </x:c>
    </x:row>
    <x:row r="332" spans="1:7">
      <x:c r="A332" s="1082" t="s">
        <x:v>10042</x:v>
      </x:c>
      <x:c r="B332" s="949" t="s">
        <x:v>4934</x:v>
      </x:c>
      <x:c r="C332" s="949" t="s">
        <x:v>3016</x:v>
      </x:c>
      <x:c r="D332" s="1274">
        <x:v>2</x:v>
      </x:c>
      <x:c r="E332" s="1446">
        <x:v>2026041504060</x:v>
      </x:c>
      <x:c r="F332" s="949" t="s">
        <x:v>10885</x:v>
      </x:c>
      <x:c r="G332" s="1470"/>
    </x:row>
    <x:row r="333" spans="1:7">
      <x:c r="A333" s="1275" t="s">
        <x:v>10148</x:v>
      </x:c>
      <x:c r="B333" s="953" t="s">
        <x:v>4934</x:v>
      </x:c>
      <x:c r="C333" s="953" t="s">
        <x:v>3016</x:v>
      </x:c>
      <x:c r="D333" s="1276">
        <x:v>1</x:v>
      </x:c>
      <x:c r="E333" s="1445">
        <x:v>2026021504066</x:v>
      </x:c>
      <x:c r="F333" s="953" t="s">
        <x:v>10885</x:v>
      </x:c>
      <x:c r="G333" s="1471"/>
    </x:row>
    <x:row r="334" spans="1:7">
      <x:c r="A334" s="1082" t="s">
        <x:v>10119</x:v>
      </x:c>
      <x:c r="B334" s="949" t="s">
        <x:v>4934</x:v>
      </x:c>
      <x:c r="C334" s="949" t="s">
        <x:v>4621</x:v>
      </x:c>
      <x:c r="D334" s="1274">
        <x:v>2</x:v>
      </x:c>
      <x:c r="E334" s="1446">
        <x:v>2026021602090</x:v>
      </x:c>
      <x:c r="F334" s="949" t="s">
        <x:v>10885</x:v>
      </x:c>
      <x:c r="G334" s="1470"/>
    </x:row>
    <x:row r="335" spans="1:7">
      <x:c r="A335" s="1275" t="s">
        <x:v>10278</x:v>
      </x:c>
      <x:c r="B335" s="953" t="s">
        <x:v>4934</x:v>
      </x:c>
      <x:c r="C335" s="953" t="s">
        <x:v>4629</x:v>
      </x:c>
      <x:c r="D335" s="1276">
        <x:v>1</x:v>
      </x:c>
      <x:c r="E335" s="1445">
        <x:v>2026011803094</x:v>
      </x:c>
      <x:c r="F335" s="953" t="s">
        <x:v>10179</x:v>
      </x:c>
      <x:c r="G335" s="1471"/>
    </x:row>
    <x:row r="336" spans="1:7">
      <x:c r="A336" s="1317" t="s">
        <x:v>10096</x:v>
      </x:c>
      <x:c r="B336" s="962" t="s">
        <x:v>7746</x:v>
      </x:c>
      <x:c r="C336" s="962" t="s">
        <x:v>4621</x:v>
      </x:c>
      <x:c r="D336" s="1419">
        <x:v>1</x:v>
      </x:c>
      <x:c r="E336" s="1447">
        <x:v>2026011502089</x:v>
      </x:c>
      <x:c r="F336" s="962" t="s">
        <x:v>10878</x:v>
      </x:c>
      <x:c r="G336" s="1484"/>
    </x:row>
    <x:row r="338" spans="1:8">
      <x:c r="A338" s="1412" t="s">
        <x:v>10120</x:v>
      </x:c>
      <x:c r="B338" s="951" t="s">
        <x:v>7746</x:v>
      </x:c>
      <x:c r="C338" s="951" t="s">
        <x:v>4629</x:v>
      </x:c>
      <x:c r="D338" s="1413">
        <x:v>1</x:v>
      </x:c>
      <x:c r="E338" s="1472">
        <x:v>2505060307</x:v>
      </x:c>
      <x:c r="F338" s="951" t="s">
        <x:v>10201</x:v>
      </x:c>
      <x:c r="G338" s="1501"/>
      <x:c r="H338" s="1502"/>
    </x:row>
    <x:row r="339" spans="1:8">
      <x:c r="A339" s="1082" t="s">
        <x:v>10273</x:v>
      </x:c>
      <x:c r="B339" s="949" t="s">
        <x:v>4934</x:v>
      </x:c>
      <x:c r="C339" s="949" t="s">
        <x:v>3050</x:v>
      </x:c>
      <x:c r="D339" s="1274">
        <x:v>1</x:v>
      </x:c>
      <x:c r="E339" s="1446">
        <x:v>2026041601035</x:v>
      </x:c>
      <x:c r="F339" s="949" t="s">
        <x:v>6548</x:v>
      </x:c>
      <x:c r="G339" s="1503"/>
      <x:c r="H339" s="1502"/>
    </x:row>
    <x:row r="340" spans="1:8">
      <x:c r="A340" s="1275" t="s">
        <x:v>10292</x:v>
      </x:c>
      <x:c r="B340" s="953" t="s">
        <x:v>4934</x:v>
      </x:c>
      <x:c r="C340" s="953" t="s">
        <x:v>3016</x:v>
      </x:c>
      <x:c r="D340" s="1276">
        <x:v>6</x:v>
      </x:c>
      <x:c r="E340" s="1445">
        <x:v>2026022004039</x:v>
      </x:c>
      <x:c r="F340" s="953" t="s">
        <x:v>6548</x:v>
      </x:c>
      <x:c r="G340" s="1474"/>
      <x:c r="H340" s="1502"/>
    </x:row>
    <x:row r="341" spans="1:8">
      <x:c r="A341" s="1082" t="s">
        <x:v>10352</x:v>
      </x:c>
      <x:c r="B341" s="949" t="s">
        <x:v>4934</x:v>
      </x:c>
      <x:c r="C341" s="949" t="s">
        <x:v>3016</x:v>
      </x:c>
      <x:c r="D341" s="1274">
        <x:v>2</x:v>
      </x:c>
      <x:c r="E341" s="1446">
        <x:v>2026051504012</x:v>
      </x:c>
      <x:c r="F341" s="949" t="s">
        <x:v>6548</x:v>
      </x:c>
      <x:c r="G341" s="1503"/>
      <x:c r="H341" s="1502"/>
    </x:row>
    <x:row r="342" spans="1:8">
      <x:c r="A342" s="1275" t="s">
        <x:v>10143</x:v>
      </x:c>
      <x:c r="B342" s="953" t="s">
        <x:v>4934</x:v>
      </x:c>
      <x:c r="C342" s="953" t="s">
        <x:v>4621</x:v>
      </x:c>
      <x:c r="D342" s="1276">
        <x:v>2</x:v>
      </x:c>
      <x:c r="E342" s="1445">
        <x:v>2026021802087</x:v>
      </x:c>
      <x:c r="F342" s="953" t="s">
        <x:v>6548</x:v>
      </x:c>
      <x:c r="G342" s="1474"/>
      <x:c r="H342" s="1502"/>
    </x:row>
    <x:row r="343" spans="1:8">
      <x:c r="A343" s="1082" t="s">
        <x:v>10298</x:v>
      </x:c>
      <x:c r="B343" s="949" t="s">
        <x:v>4934</x:v>
      </x:c>
      <x:c r="C343" s="949" t="s">
        <x:v>4621</x:v>
      </x:c>
      <x:c r="D343" s="1274">
        <x:v>1</x:v>
      </x:c>
      <x:c r="E343" s="1446">
        <x:v>2026011502065</x:v>
      </x:c>
      <x:c r="F343" s="949" t="s">
        <x:v>6548</x:v>
      </x:c>
      <x:c r="G343" s="1503"/>
      <x:c r="H343" s="1502"/>
    </x:row>
    <x:row r="344" spans="1:8">
      <x:c r="A344" s="1275" t="s">
        <x:v>10138</x:v>
      </x:c>
      <x:c r="B344" s="953" t="s">
        <x:v>4934</x:v>
      </x:c>
      <x:c r="C344" s="953" t="s">
        <x:v>4629</x:v>
      </x:c>
      <x:c r="D344" s="1276">
        <x:v>1</x:v>
      </x:c>
      <x:c r="E344" s="1445">
        <x:v>2025070703093</x:v>
      </x:c>
      <x:c r="F344" s="953" t="s">
        <x:v>11934</x:v>
      </x:c>
      <x:c r="G344" s="1474"/>
      <x:c r="H344" s="1502"/>
    </x:row>
    <x:row r="345" spans="1:8">
      <x:c r="A345" s="1082" t="s">
        <x:v>10288</x:v>
      </x:c>
      <x:c r="B345" s="949" t="s">
        <x:v>4934</x:v>
      </x:c>
      <x:c r="C345" s="949" t="s">
        <x:v>4629</x:v>
      </x:c>
      <x:c r="D345" s="1274">
        <x:v>1</x:v>
      </x:c>
      <x:c r="E345" s="1446">
        <x:v>2025050603078</x:v>
      </x:c>
      <x:c r="F345" s="949" t="s">
        <x:v>6548</x:v>
      </x:c>
      <x:c r="G345" s="1503"/>
      <x:c r="H345" s="1502"/>
    </x:row>
    <x:row r="346" spans="1:8">
      <x:c r="A346" s="1275" t="s">
        <x:v>10275</x:v>
      </x:c>
      <x:c r="B346" s="953" t="s">
        <x:v>4934</x:v>
      </x:c>
      <x:c r="C346" s="953" t="s">
        <x:v>4629</x:v>
      </x:c>
      <x:c r="D346" s="1276">
        <x:v>2</x:v>
      </x:c>
      <x:c r="E346" s="1445">
        <x:v>2026011603045</x:v>
      </x:c>
      <x:c r="F346" s="953" t="s">
        <x:v>11934</x:v>
      </x:c>
      <x:c r="G346" s="1474"/>
      <x:c r="H346" s="1502"/>
    </x:row>
    <x:row r="347" spans="1:8">
      <x:c r="A347" s="1082" t="s">
        <x:v>10062</x:v>
      </x:c>
      <x:c r="B347" s="949" t="s">
        <x:v>4934</x:v>
      </x:c>
      <x:c r="C347" s="949" t="s">
        <x:v>4629</x:v>
      </x:c>
      <x:c r="D347" s="1274">
        <x:v>1</x:v>
      </x:c>
      <x:c r="E347" s="1446">
        <x:v>2026011703028</x:v>
      </x:c>
      <x:c r="F347" s="949" t="s">
        <x:v>11934</x:v>
      </x:c>
      <x:c r="G347" s="1503"/>
      <x:c r="H347" s="1502"/>
    </x:row>
    <x:row r="348" spans="1:8">
      <x:c r="A348" s="1275" t="s">
        <x:v>10381</x:v>
      </x:c>
      <x:c r="B348" s="953" t="s">
        <x:v>4934</x:v>
      </x:c>
      <x:c r="C348" s="953" t="s">
        <x:v>4629</x:v>
      </x:c>
      <x:c r="D348" s="1276">
        <x:v>1</x:v>
      </x:c>
      <x:c r="E348" s="1445">
        <x:v>2026021703049</x:v>
      </x:c>
      <x:c r="F348" s="953" t="s">
        <x:v>6548</x:v>
      </x:c>
      <x:c r="G348" s="1474"/>
      <x:c r="H348" s="1502"/>
    </x:row>
    <x:row r="349" spans="1:8">
      <x:c r="A349" s="1082" t="s">
        <x:v>10087</x:v>
      </x:c>
      <x:c r="B349" s="949" t="s">
        <x:v>4934</x:v>
      </x:c>
      <x:c r="C349" s="949" t="s">
        <x:v>433</x:v>
      </x:c>
      <x:c r="D349" s="1274">
        <x:v>1</x:v>
      </x:c>
      <x:c r="E349" s="1446">
        <x:v>2026061603057</x:v>
      </x:c>
      <x:c r="F349" s="949" t="s">
        <x:v>7058</x:v>
      </x:c>
      <x:c r="G349" s="949" t="s">
        <x:v>9425</x:v>
      </x:c>
      <x:c r="H349" s="1502"/>
    </x:row>
    <x:row r="350" spans="1:8">
      <x:c r="A350" s="1275" t="s">
        <x:v>10280</x:v>
      </x:c>
      <x:c r="B350" s="953" t="s">
        <x:v>4934</x:v>
      </x:c>
      <x:c r="C350" s="953" t="s">
        <x:v>3050</x:v>
      </x:c>
      <x:c r="D350" s="1276">
        <x:v>2</x:v>
      </x:c>
      <x:c r="E350" s="1445">
        <x:v>2026061501070</x:v>
      </x:c>
      <x:c r="F350" s="953" t="s">
        <x:v>11924</x:v>
      </x:c>
      <x:c r="G350" s="1474"/>
      <x:c r="H350" s="1502"/>
    </x:row>
    <x:row r="351" spans="1:8">
      <x:c r="A351" s="1082" t="s">
        <x:v>10384</x:v>
      </x:c>
      <x:c r="B351" s="949" t="s">
        <x:v>4934</x:v>
      </x:c>
      <x:c r="C351" s="949" t="s">
        <x:v>3050</x:v>
      </x:c>
      <x:c r="D351" s="1274">
        <x:v>2</x:v>
      </x:c>
      <x:c r="E351" s="1446">
        <x:v>2026061601015</x:v>
      </x:c>
      <x:c r="F351" s="949" t="s">
        <x:v>11924</x:v>
      </x:c>
      <x:c r="G351" s="1503"/>
      <x:c r="H351" s="1502"/>
    </x:row>
    <x:row r="352" spans="1:8">
      <x:c r="A352" s="1275" t="s">
        <x:v>10122</x:v>
      </x:c>
      <x:c r="B352" s="953" t="s">
        <x:v>7746</x:v>
      </x:c>
      <x:c r="C352" s="953" t="s">
        <x:v>4629</x:v>
      </x:c>
      <x:c r="D352" s="1276">
        <x:v>1</x:v>
      </x:c>
      <x:c r="E352" s="1445">
        <x:v>2601170301</x:v>
      </x:c>
      <x:c r="F352" s="953" t="s">
        <x:v>12297</x:v>
      </x:c>
      <x:c r="G352" s="1474"/>
      <x:c r="H352" s="1502"/>
    </x:row>
    <x:row r="353" spans="1:8">
      <x:c r="A353" s="1082" t="s">
        <x:v>10321</x:v>
      </x:c>
      <x:c r="B353" s="949" t="s">
        <x:v>4934</x:v>
      </x:c>
      <x:c r="C353" s="949" t="s">
        <x:v>3016</x:v>
      </x:c>
      <x:c r="D353" s="1274">
        <x:v>3</x:v>
      </x:c>
      <x:c r="E353" s="1446">
        <x:v>2026011504090</x:v>
      </x:c>
      <x:c r="F353" s="949" t="s">
        <x:v>11934</x:v>
      </x:c>
      <x:c r="G353" s="1503"/>
      <x:c r="H353" s="1502"/>
    </x:row>
    <x:row r="354" spans="1:8">
      <x:c r="A354" s="1275" t="s">
        <x:v>10391</x:v>
      </x:c>
      <x:c r="B354" s="953" t="s">
        <x:v>4934</x:v>
      </x:c>
      <x:c r="C354" s="953" t="s">
        <x:v>4629</x:v>
      </x:c>
      <x:c r="D354" s="1276">
        <x:v>4</x:v>
      </x:c>
      <x:c r="E354" s="1445">
        <x:v>2026011903084</x:v>
      </x:c>
      <x:c r="F354" s="953" t="s">
        <x:v>6548</x:v>
      </x:c>
      <x:c r="G354" s="1474"/>
      <x:c r="H354" s="1502"/>
    </x:row>
    <x:row r="355" spans="1:8">
      <x:c r="A355" s="1082" t="s">
        <x:v>10319</x:v>
      </x:c>
      <x:c r="B355" s="949" t="s">
        <x:v>4934</x:v>
      </x:c>
      <x:c r="C355" s="949" t="s">
        <x:v>4629</x:v>
      </x:c>
      <x:c r="D355" s="1274">
        <x:v>1</x:v>
      </x:c>
      <x:c r="E355" s="1446">
        <x:v>2026041503100</x:v>
      </x:c>
      <x:c r="F355" s="949" t="s">
        <x:v>6548</x:v>
      </x:c>
      <x:c r="G355" s="1503"/>
      <x:c r="H355" s="1502"/>
    </x:row>
    <x:row r="356" spans="1:8">
      <x:c r="A356" s="1275" t="s">
        <x:v>10375</x:v>
      </x:c>
      <x:c r="B356" s="953" t="s">
        <x:v>4934</x:v>
      </x:c>
      <x:c r="C356" s="953" t="s">
        <x:v>4621</x:v>
      </x:c>
      <x:c r="D356" s="1276">
        <x:v>3</x:v>
      </x:c>
      <x:c r="E356" s="1445">
        <x:v>2026061602029</x:v>
      </x:c>
      <x:c r="F356" s="953" t="s">
        <x:v>6548</x:v>
      </x:c>
      <x:c r="G356" s="1474"/>
      <x:c r="H356" s="1502"/>
    </x:row>
    <x:row r="357" spans="1:8">
      <x:c r="A357" s="1082" t="s">
        <x:v>10349</x:v>
      </x:c>
      <x:c r="B357" s="949" t="s">
        <x:v>7746</x:v>
      </x:c>
      <x:c r="C357" s="949" t="s">
        <x:v>4621</x:v>
      </x:c>
      <x:c r="D357" s="1274">
        <x:v>1</x:v>
      </x:c>
      <x:c r="E357" s="1446">
        <x:v>2026051602046</x:v>
      </x:c>
      <x:c r="F357" s="949" t="s">
        <x:v>10885</x:v>
      </x:c>
      <x:c r="G357" s="1503"/>
      <x:c r="H357" s="1502"/>
    </x:row>
    <x:row r="358" spans="1:8">
      <x:c r="A358" s="1414" t="s">
        <x:v>9981</x:v>
      </x:c>
      <x:c r="B358" s="1134" t="s">
        <x:v>7746</x:v>
      </x:c>
      <x:c r="C358" s="1134" t="s">
        <x:v>4621</x:v>
      </x:c>
      <x:c r="D358" s="1415">
        <x:v>1</x:v>
      </x:c>
      <x:c r="E358" s="1473">
        <x:v>2025120702106</x:v>
      </x:c>
      <x:c r="F358" s="1134" t="s">
        <x:v>10885</x:v>
      </x:c>
      <x:c r="G358" s="1504"/>
      <x:c r="H358" s="1502"/>
    </x:row>
    <x:row r="360" spans="1:7">
      <x:c r="A360" s="1277" t="s">
        <x:v>10044</x:v>
      </x:c>
      <x:c r="B360" s="1278" t="s">
        <x:v>7746</x:v>
      </x:c>
      <x:c r="C360" s="1278" t="s">
        <x:v>3016</x:v>
      </x:c>
      <x:c r="D360" s="1315">
        <x:v>1</x:v>
      </x:c>
      <x:c r="E360" s="1315">
        <x:v>2026021704091</x:v>
      </x:c>
      <x:c r="F360" s="1278" t="s">
        <x:v>1580</x:v>
      </x:c>
      <x:c r="G360" s="1475"/>
    </x:row>
    <x:row r="361" spans="1:7">
      <x:c r="A361" s="1275" t="s">
        <x:v>10310</x:v>
      </x:c>
      <x:c r="B361" s="953" t="s">
        <x:v>7746</x:v>
      </x:c>
      <x:c r="C361" s="953" t="s">
        <x:v>2999</x:v>
      </x:c>
      <x:c r="D361" s="1276">
        <x:v>2</x:v>
      </x:c>
      <x:c r="E361" s="1276">
        <x:v>2026061503128</x:v>
      </x:c>
      <x:c r="F361" s="953" t="s">
        <x:v>9594</x:v>
      </x:c>
      <x:c r="G361" s="1471"/>
    </x:row>
    <x:row r="362" spans="1:7">
      <x:c r="A362" s="1082" t="s">
        <x:v>10104</x:v>
      </x:c>
      <x:c r="B362" s="949" t="s">
        <x:v>4934</x:v>
      </x:c>
      <x:c r="C362" s="949" t="s">
        <x:v>3050</x:v>
      </x:c>
      <x:c r="D362" s="1274">
        <x:v>1</x:v>
      </x:c>
      <x:c r="E362" s="1274">
        <x:v>2026041501045</x:v>
      </x:c>
      <x:c r="F362" s="949" t="s">
        <x:v>6548</x:v>
      </x:c>
      <x:c r="G362" s="1470"/>
    </x:row>
    <x:row r="363" spans="1:7">
      <x:c r="A363" s="1275" t="s">
        <x:v>10054</x:v>
      </x:c>
      <x:c r="B363" s="953" t="s">
        <x:v>4934</x:v>
      </x:c>
      <x:c r="C363" s="953" t="s">
        <x:v>3050</x:v>
      </x:c>
      <x:c r="D363" s="1276">
        <x:v>1</x:v>
      </x:c>
      <x:c r="E363" s="1276">
        <x:v>2026041501052</x:v>
      </x:c>
      <x:c r="F363" s="953" t="s">
        <x:v>6548</x:v>
      </x:c>
      <x:c r="G363" s="1471"/>
    </x:row>
    <x:row r="364" spans="1:7">
      <x:c r="A364" s="1082" t="s">
        <x:v>10324</x:v>
      </x:c>
      <x:c r="B364" s="949" t="s">
        <x:v>4934</x:v>
      </x:c>
      <x:c r="C364" s="949" t="s">
        <x:v>3050</x:v>
      </x:c>
      <x:c r="D364" s="1274">
        <x:v>1</x:v>
      </x:c>
      <x:c r="E364" s="1274">
        <x:v>2026021901094</x:v>
      </x:c>
      <x:c r="F364" s="949" t="s">
        <x:v>6548</x:v>
      </x:c>
      <x:c r="G364" s="1470"/>
    </x:row>
    <x:row r="365" spans="1:7">
      <x:c r="A365" s="1275" t="s">
        <x:v>10357</x:v>
      </x:c>
      <x:c r="B365" s="953" t="s">
        <x:v>4934</x:v>
      </x:c>
      <x:c r="C365" s="953" t="s">
        <x:v>4629</x:v>
      </x:c>
      <x:c r="D365" s="1276">
        <x:v>2</x:v>
      </x:c>
      <x:c r="E365" s="1276">
        <x:v>2026021803084</x:v>
      </x:c>
      <x:c r="F365" s="953" t="s">
        <x:v>6548</x:v>
      </x:c>
      <x:c r="G365" s="1471"/>
    </x:row>
    <x:row r="366" spans="1:7">
      <x:c r="A366" s="1082" t="s">
        <x:v>10020</x:v>
      </x:c>
      <x:c r="B366" s="949" t="s">
        <x:v>4934</x:v>
      </x:c>
      <x:c r="C366" s="949" t="s">
        <x:v>4629</x:v>
      </x:c>
      <x:c r="D366" s="1274">
        <x:v>2</x:v>
      </x:c>
      <x:c r="E366" s="1274">
        <x:v>2026021703070</x:v>
      </x:c>
      <x:c r="F366" s="949" t="s">
        <x:v>6548</x:v>
      </x:c>
      <x:c r="G366" s="1470"/>
    </x:row>
    <x:row r="367" spans="1:7">
      <x:c r="A367" s="1275" t="s">
        <x:v>10100</x:v>
      </x:c>
      <x:c r="B367" s="953" t="s">
        <x:v>4934</x:v>
      </x:c>
      <x:c r="C367" s="953" t="s">
        <x:v>4629</x:v>
      </x:c>
      <x:c r="D367" s="1276">
        <x:v>2</x:v>
      </x:c>
      <x:c r="E367" s="1276">
        <x:v>2026021803091</x:v>
      </x:c>
      <x:c r="F367" s="953" t="s">
        <x:v>11934</x:v>
      </x:c>
      <x:c r="G367" s="1471"/>
    </x:row>
    <x:row r="368" spans="1:7">
      <x:c r="A368" s="1082" t="s">
        <x:v>10309</x:v>
      </x:c>
      <x:c r="B368" s="949" t="s">
        <x:v>4934</x:v>
      </x:c>
      <x:c r="C368" s="949" t="s">
        <x:v>4629</x:v>
      </x:c>
      <x:c r="D368" s="1274">
        <x:v>1</x:v>
      </x:c>
      <x:c r="E368" s="1274">
        <x:v>2026011703066</x:v>
      </x:c>
      <x:c r="F368" s="949" t="s">
        <x:v>9225</x:v>
      </x:c>
      <x:c r="G368" s="1470"/>
    </x:row>
    <x:row r="369" spans="1:7">
      <x:c r="A369" s="1275" t="s">
        <x:v>10107</x:v>
      </x:c>
      <x:c r="B369" s="953" t="s">
        <x:v>4934</x:v>
      </x:c>
      <x:c r="C369" s="953" t="s">
        <x:v>4629</x:v>
      </x:c>
      <x:c r="D369" s="1276">
        <x:v>1</x:v>
      </x:c>
      <x:c r="E369" s="1276">
        <x:v>2026011703059</x:v>
      </x:c>
      <x:c r="F369" s="953" t="s">
        <x:v>6548</x:v>
      </x:c>
      <x:c r="G369" s="1471"/>
    </x:row>
    <x:row r="370" spans="1:7">
      <x:c r="A370" s="1082" t="s">
        <x:v>10059</x:v>
      </x:c>
      <x:c r="B370" s="949" t="s">
        <x:v>4934</x:v>
      </x:c>
      <x:c r="C370" s="949" t="s">
        <x:v>3050</x:v>
      </x:c>
      <x:c r="D370" s="1274">
        <x:v>2</x:v>
      </x:c>
      <x:c r="E370" s="1274">
        <x:v>2026022201049</x:v>
      </x:c>
      <x:c r="F370" s="949" t="s">
        <x:v>6548</x:v>
      </x:c>
      <x:c r="G370" s="1470"/>
    </x:row>
    <x:row r="371" spans="1:7">
      <x:c r="A371" s="1275" t="s">
        <x:v>10045</x:v>
      </x:c>
      <x:c r="B371" s="953" t="s">
        <x:v>4934</x:v>
      </x:c>
      <x:c r="C371" s="953" t="s">
        <x:v>3050</x:v>
      </x:c>
      <x:c r="D371" s="1276">
        <x:v>1</x:v>
      </x:c>
      <x:c r="E371" s="1276">
        <x:v>2026022001090</x:v>
      </x:c>
      <x:c r="F371" s="953" t="s">
        <x:v>6548</x:v>
      </x:c>
      <x:c r="G371" s="1471"/>
    </x:row>
    <x:row r="372" spans="1:7">
      <x:c r="A372" s="1082" t="s">
        <x:v>10291</x:v>
      </x:c>
      <x:c r="B372" s="949" t="s">
        <x:v>4934</x:v>
      </x:c>
      <x:c r="C372" s="949" t="s">
        <x:v>3016</x:v>
      </x:c>
      <x:c r="D372" s="1274">
        <x:v>2</x:v>
      </x:c>
      <x:c r="E372" s="1274">
        <x:v>2026021904026</x:v>
      </x:c>
      <x:c r="F372" s="949" t="s">
        <x:v>10885</x:v>
      </x:c>
      <x:c r="G372" s="1470"/>
    </x:row>
    <x:row r="373" spans="1:7">
      <x:c r="A373" s="1275" t="s">
        <x:v>10113</x:v>
      </x:c>
      <x:c r="B373" s="953" t="s">
        <x:v>4934</x:v>
      </x:c>
      <x:c r="C373" s="953" t="s">
        <x:v>4621</x:v>
      </x:c>
      <x:c r="D373" s="1276">
        <x:v>1</x:v>
      </x:c>
      <x:c r="E373" s="1276">
        <x:v>2026031502045</x:v>
      </x:c>
      <x:c r="F373" s="953" t="s">
        <x:v>10885</x:v>
      </x:c>
      <x:c r="G373" s="1471"/>
    </x:row>
    <x:row r="374" spans="1:7">
      <x:c r="A374" s="1082" t="s">
        <x:v>10276</x:v>
      </x:c>
      <x:c r="B374" s="949" t="s">
        <x:v>4934</x:v>
      </x:c>
      <x:c r="C374" s="949" t="s">
        <x:v>4621</x:v>
      </x:c>
      <x:c r="D374" s="1274">
        <x:v>2</x:v>
      </x:c>
      <x:c r="E374" s="1274">
        <x:v>2026021702035</x:v>
      </x:c>
      <x:c r="F374" s="949" t="s">
        <x:v>10885</x:v>
      </x:c>
      <x:c r="G374" s="1470"/>
    </x:row>
    <x:row r="375" spans="1:7">
      <x:c r="A375" s="1275" t="s">
        <x:v>10055</x:v>
      </x:c>
      <x:c r="B375" s="953" t="s">
        <x:v>4934</x:v>
      </x:c>
      <x:c r="C375" s="953" t="s">
        <x:v>4621</x:v>
      </x:c>
      <x:c r="D375" s="1276">
        <x:v>4</x:v>
      </x:c>
      <x:c r="E375" s="1276">
        <x:v>2024081602036</x:v>
      </x:c>
      <x:c r="F375" s="953" t="s">
        <x:v>9736</x:v>
      </x:c>
      <x:c r="G375" s="1471"/>
    </x:row>
    <x:row r="376" spans="1:7">
      <x:c r="A376" s="1082" t="s">
        <x:v>10095</x:v>
      </x:c>
      <x:c r="B376" s="949" t="s">
        <x:v>4934</x:v>
      </x:c>
      <x:c r="C376" s="949" t="s">
        <x:v>4621</x:v>
      </x:c>
      <x:c r="D376" s="1274">
        <x:v>3</x:v>
      </x:c>
      <x:c r="E376" s="1274">
        <x:v>2023092202013</x:v>
      </x:c>
      <x:c r="F376" s="949" t="s">
        <x:v>9829</x:v>
      </x:c>
      <x:c r="G376" s="1470"/>
    </x:row>
    <x:row r="377" spans="1:7">
      <x:c r="A377" s="1275" t="s">
        <x:v>10212</x:v>
      </x:c>
      <x:c r="B377" s="953" t="s">
        <x:v>4934</x:v>
      </x:c>
      <x:c r="C377" s="953" t="s">
        <x:v>4621</x:v>
      </x:c>
      <x:c r="D377" s="1276">
        <x:v>2</x:v>
      </x:c>
      <x:c r="E377" s="1276">
        <x:v>2024081602012</x:v>
      </x:c>
      <x:c r="F377" s="953" t="s">
        <x:v>9829</x:v>
      </x:c>
      <x:c r="G377" s="1471"/>
    </x:row>
    <x:row r="378" spans="1:7">
      <x:c r="A378" s="1082" t="s">
        <x:v>10057</x:v>
      </x:c>
      <x:c r="B378" s="949" t="s">
        <x:v>4934</x:v>
      </x:c>
      <x:c r="C378" s="949" t="s">
        <x:v>4621</x:v>
      </x:c>
      <x:c r="D378" s="1274">
        <x:v>2</x:v>
      </x:c>
      <x:c r="E378" s="1274">
        <x:v>2023062802083</x:v>
      </x:c>
      <x:c r="F378" s="949" t="s">
        <x:v>9829</x:v>
      </x:c>
      <x:c r="G378" s="1470"/>
    </x:row>
    <x:row r="379" spans="1:7">
      <x:c r="A379" s="1275" t="s">
        <x:v>10268</x:v>
      </x:c>
      <x:c r="B379" s="953" t="s">
        <x:v>7746</x:v>
      </x:c>
      <x:c r="C379" s="953" t="s">
        <x:v>4629</x:v>
      </x:c>
      <x:c r="D379" s="1276">
        <x:v>1</x:v>
      </x:c>
      <x:c r="E379" s="1276">
        <x:v>2026011503093</x:v>
      </x:c>
      <x:c r="F379" s="953" t="s">
        <x:v>9590</x:v>
      </x:c>
      <x:c r="G379" s="1471"/>
    </x:row>
    <x:row r="380" spans="1:7">
      <x:c r="A380" s="1082" t="s">
        <x:v>10075</x:v>
      </x:c>
      <x:c r="B380" s="949" t="s">
        <x:v>4934</x:v>
      </x:c>
      <x:c r="C380" s="949" t="s">
        <x:v>3050</x:v>
      </x:c>
      <x:c r="D380" s="1274">
        <x:v>1</x:v>
      </x:c>
      <x:c r="E380" s="1274">
        <x:v>2026021901094</x:v>
      </x:c>
      <x:c r="F380" s="949" t="s">
        <x:v>10885</x:v>
      </x:c>
      <x:c r="G380" s="1470"/>
    </x:row>
    <x:row r="381" spans="1:7">
      <x:c r="A381" s="1275" t="s">
        <x:v>10136</x:v>
      </x:c>
      <x:c r="B381" s="953" t="s">
        <x:v>4934</x:v>
      </x:c>
      <x:c r="C381" s="953" t="s">
        <x:v>3050</x:v>
      </x:c>
      <x:c r="D381" s="1276">
        <x:v>1</x:v>
      </x:c>
      <x:c r="E381" s="1276">
        <x:v>2026022201025</x:v>
      </x:c>
      <x:c r="F381" s="953" t="s">
        <x:v>10885</x:v>
      </x:c>
      <x:c r="G381" s="1471"/>
    </x:row>
    <x:row r="382" spans="1:7">
      <x:c r="A382" s="1082" t="s">
        <x:v>10053</x:v>
      </x:c>
      <x:c r="B382" s="949" t="s">
        <x:v>4934</x:v>
      </x:c>
      <x:c r="C382" s="949" t="s">
        <x:v>4621</x:v>
      </x:c>
      <x:c r="D382" s="1274">
        <x:v>1</x:v>
      </x:c>
      <x:c r="E382" s="1274">
        <x:v>2606160204</x:v>
      </x:c>
      <x:c r="F382" s="949" t="s">
        <x:v>7058</x:v>
      </x:c>
      <x:c r="G382" s="1470"/>
    </x:row>
    <x:row r="383" spans="1:7">
      <x:c r="A383" s="1275" t="s">
        <x:v>10369</x:v>
      </x:c>
      <x:c r="B383" s="953" t="s">
        <x:v>7746</x:v>
      </x:c>
      <x:c r="C383" s="953" t="s">
        <x:v>4621</x:v>
      </x:c>
      <x:c r="D383" s="1276">
        <x:v>2</x:v>
      </x:c>
      <x:c r="E383" s="1276">
        <x:v>2026061602043</x:v>
      </x:c>
      <x:c r="F383" s="953" t="s">
        <x:v>10878</x:v>
      </x:c>
      <x:c r="G383" s="1471"/>
    </x:row>
    <x:row r="384" spans="1:7">
      <x:c r="A384" s="1082" t="s">
        <x:v>10097</x:v>
      </x:c>
      <x:c r="B384" s="949" t="s">
        <x:v>4934</x:v>
      </x:c>
      <x:c r="C384" s="949" t="s">
        <x:v>4629</x:v>
      </x:c>
      <x:c r="D384" s="1274">
        <x:v>2</x:v>
      </x:c>
      <x:c r="E384" s="1274">
        <x:v>2026021803060</x:v>
      </x:c>
      <x:c r="F384" s="949" t="s">
        <x:v>10885</x:v>
      </x:c>
      <x:c r="G384" s="1470"/>
    </x:row>
    <x:row r="385" spans="1:7">
      <x:c r="A385" s="1275" t="s">
        <x:v>10307</x:v>
      </x:c>
      <x:c r="B385" s="953" t="s">
        <x:v>4934</x:v>
      </x:c>
      <x:c r="C385" s="953" t="s">
        <x:v>3050</x:v>
      </x:c>
      <x:c r="D385" s="1276">
        <x:v>3</x:v>
      </x:c>
      <x:c r="E385" s="1276">
        <x:v>2026051501059</x:v>
      </x:c>
      <x:c r="F385" s="953" t="s">
        <x:v>10885</x:v>
      </x:c>
      <x:c r="G385" s="1471"/>
    </x:row>
    <x:row r="386" spans="1:7">
      <x:c r="A386" s="1082" t="s">
        <x:v>10241</x:v>
      </x:c>
      <x:c r="B386" s="949" t="s">
        <x:v>4934</x:v>
      </x:c>
      <x:c r="C386" s="949" t="s">
        <x:v>3016</x:v>
      </x:c>
      <x:c r="D386" s="1274">
        <x:v>2</x:v>
      </x:c>
      <x:c r="E386" s="1274">
        <x:v>2026051594043</x:v>
      </x:c>
      <x:c r="F386" s="949" t="s">
        <x:v>10885</x:v>
      </x:c>
      <x:c r="G386" s="1470"/>
    </x:row>
    <x:row r="387" spans="1:7">
      <x:c r="A387" s="1275" t="s">
        <x:v>10060</x:v>
      </x:c>
      <x:c r="B387" s="953" t="s">
        <x:v>4934</x:v>
      </x:c>
      <x:c r="C387" s="953" t="s">
        <x:v>4629</x:v>
      </x:c>
      <x:c r="D387" s="1276">
        <x:v>1</x:v>
      </x:c>
      <x:c r="E387" s="1276">
        <x:v>2026021503038</x:v>
      </x:c>
      <x:c r="F387" s="953" t="s">
        <x:v>10885</x:v>
      </x:c>
      <x:c r="G387" s="1471"/>
    </x:row>
    <x:row r="388" spans="1:7">
      <x:c r="A388" s="1082" t="s">
        <x:v>10115</x:v>
      </x:c>
      <x:c r="B388" s="949" t="s">
        <x:v>4934</x:v>
      </x:c>
      <x:c r="C388" s="949" t="s">
        <x:v>4629</x:v>
      </x:c>
      <x:c r="D388" s="1274">
        <x:v>2</x:v>
      </x:c>
      <x:c r="E388" s="1274">
        <x:v>2026031503080</x:v>
      </x:c>
      <x:c r="F388" s="949" t="s">
        <x:v>10885</x:v>
      </x:c>
      <x:c r="G388" s="1470"/>
    </x:row>
    <x:row r="389" spans="1:7">
      <x:c r="A389" s="1275" t="s">
        <x:v>10102</x:v>
      </x:c>
      <x:c r="B389" s="953" t="s">
        <x:v>4934</x:v>
      </x:c>
      <x:c r="C389" s="953" t="s">
        <x:v>433</x:v>
      </x:c>
      <x:c r="D389" s="1276">
        <x:v>2</x:v>
      </x:c>
      <x:c r="E389" s="1276">
        <x:v>2026051603036</x:v>
      </x:c>
      <x:c r="F389" s="953" t="s">
        <x:v>10885</x:v>
      </x:c>
      <x:c r="G389" s="954" t="s">
        <x:v>9425</x:v>
      </x:c>
    </x:row>
    <x:row r="390" spans="1:7">
      <x:c r="A390" s="1082" t="s">
        <x:v>10103</x:v>
      </x:c>
      <x:c r="B390" s="949" t="s">
        <x:v>4934</x:v>
      </x:c>
      <x:c r="C390" s="949" t="s">
        <x:v>3016</x:v>
      </x:c>
      <x:c r="D390" s="1274">
        <x:v>2</x:v>
      </x:c>
      <x:c r="E390" s="1274">
        <x:v>2026021604018</x:v>
      </x:c>
      <x:c r="F390" s="949" t="s">
        <x:v>9833</x:v>
      </x:c>
      <x:c r="G390" s="1470"/>
    </x:row>
    <x:row r="391" spans="1:7">
      <x:c r="A391" s="1414" t="s">
        <x:v>10180</x:v>
      </x:c>
      <x:c r="B391" s="1134" t="s">
        <x:v>7746</x:v>
      </x:c>
      <x:c r="C391" s="1134" t="s">
        <x:v>3016</x:v>
      </x:c>
      <x:c r="D391" s="1415">
        <x:v>1</x:v>
      </x:c>
      <x:c r="E391" s="1415">
        <x:v>2026031504063</x:v>
      </x:c>
      <x:c r="F391" s="1134" t="s">
        <x:v>1268</x:v>
      </x:c>
      <x:c r="G391" s="1481"/>
    </x:row>
    <x:row r="393" spans="1:7">
      <x:c r="A393" s="1277" t="s">
        <x:v>10272</x:v>
      </x:c>
      <x:c r="B393" s="1278" t="s">
        <x:v>7746</x:v>
      </x:c>
      <x:c r="C393" s="1278" t="s">
        <x:v>4621</x:v>
      </x:c>
      <x:c r="D393" s="1315">
        <x:v>1</x:v>
      </x:c>
      <x:c r="E393" s="1315">
        <x:v>2026041502011</x:v>
      </x:c>
      <x:c r="F393" s="1278" t="s">
        <x:v>9593</x:v>
      </x:c>
      <x:c r="G393" s="1475"/>
    </x:row>
    <x:row r="394" spans="1:7">
      <x:c r="A394" s="1275" t="s">
        <x:v>10178</x:v>
      </x:c>
      <x:c r="B394" s="953" t="s">
        <x:v>7746</x:v>
      </x:c>
      <x:c r="C394" s="953" t="s">
        <x:v>4621</x:v>
      </x:c>
      <x:c r="D394" s="1276">
        <x:v>1</x:v>
      </x:c>
      <x:c r="E394" s="1276">
        <x:v>2026051602046</x:v>
      </x:c>
      <x:c r="F394" s="953" t="s">
        <x:v>9593</x:v>
      </x:c>
      <x:c r="G394" s="1471"/>
    </x:row>
    <x:row r="395" spans="1:7">
      <x:c r="A395" s="1082" t="s">
        <x:v>10196</x:v>
      </x:c>
      <x:c r="B395" s="949" t="s">
        <x:v>4934</x:v>
      </x:c>
      <x:c r="C395" s="949" t="s">
        <x:v>3016</x:v>
      </x:c>
      <x:c r="D395" s="1274">
        <x:v>1</x:v>
      </x:c>
      <x:c r="E395" s="1274">
        <x:v>2026051504012</x:v>
      </x:c>
      <x:c r="F395" s="949" t="s">
        <x:v>6548</x:v>
      </x:c>
      <x:c r="G395" s="1470"/>
    </x:row>
    <x:row r="396" spans="1:7">
      <x:c r="A396" s="1275" t="s">
        <x:v>10287</x:v>
      </x:c>
      <x:c r="B396" s="953" t="s">
        <x:v>4934</x:v>
      </x:c>
      <x:c r="C396" s="953" t="s">
        <x:v>3016</x:v>
      </x:c>
      <x:c r="D396" s="1276">
        <x:v>1</x:v>
      </x:c>
      <x:c r="E396" s="1276">
        <x:v>2026051504012</x:v>
      </x:c>
      <x:c r="F396" s="953" t="s">
        <x:v>6548</x:v>
      </x:c>
      <x:c r="G396" s="1471"/>
    </x:row>
    <x:row r="397" spans="1:7">
      <x:c r="A397" s="1082" t="s">
        <x:v>10186</x:v>
      </x:c>
      <x:c r="B397" s="949" t="s">
        <x:v>4934</x:v>
      </x:c>
      <x:c r="C397" s="949" t="s">
        <x:v>3016</x:v>
      </x:c>
      <x:c r="D397" s="1274">
        <x:v>1</x:v>
      </x:c>
      <x:c r="E397" s="1274">
        <x:v>2026031504018</x:v>
      </x:c>
      <x:c r="F397" s="949" t="s">
        <x:v>6548</x:v>
      </x:c>
      <x:c r="G397" s="1470"/>
    </x:row>
    <x:row r="398" spans="1:7">
      <x:c r="A398" s="1275" t="s">
        <x:v>10195</x:v>
      </x:c>
      <x:c r="B398" s="953" t="s">
        <x:v>7746</x:v>
      </x:c>
      <x:c r="C398" s="953" t="s">
        <x:v>4629</x:v>
      </x:c>
      <x:c r="D398" s="1276">
        <x:v>1</x:v>
      </x:c>
      <x:c r="E398" s="1276">
        <x:v>2026041503063</x:v>
      </x:c>
      <x:c r="F398" s="953" t="s">
        <x:v>1563</x:v>
      </x:c>
      <x:c r="G398" s="1471"/>
    </x:row>
    <x:row r="399" spans="1:7">
      <x:c r="A399" s="1082" t="s">
        <x:v>10286</x:v>
      </x:c>
      <x:c r="B399" s="949" t="s">
        <x:v>7746</x:v>
      </x:c>
      <x:c r="C399" s="949" t="s">
        <x:v>4621</x:v>
      </x:c>
      <x:c r="D399" s="1274">
        <x:v>1</x:v>
      </x:c>
      <x:c r="E399" s="1274">
        <x:v>2026041502011</x:v>
      </x:c>
      <x:c r="F399" s="949" t="s">
        <x:v>10878</x:v>
      </x:c>
      <x:c r="G399" s="1470"/>
    </x:row>
    <x:row r="400" spans="1:7">
      <x:c r="A400" s="1275" t="s">
        <x:v>10189</x:v>
      </x:c>
      <x:c r="B400" s="953" t="s">
        <x:v>7746</x:v>
      </x:c>
      <x:c r="C400" s="953" t="s">
        <x:v>4629</x:v>
      </x:c>
      <x:c r="D400" s="1276">
        <x:v>2</x:v>
      </x:c>
      <x:c r="E400" s="1276">
        <x:v>2026061703030</x:v>
      </x:c>
      <x:c r="F400" s="953" t="s">
        <x:v>10878</x:v>
      </x:c>
      <x:c r="G400" s="1471"/>
    </x:row>
    <x:row r="401" spans="1:7">
      <x:c r="A401" s="1082" t="s">
        <x:v>10184</x:v>
      </x:c>
      <x:c r="B401" s="949" t="s">
        <x:v>7746</x:v>
      </x:c>
      <x:c r="C401" s="949" t="s">
        <x:v>3050</x:v>
      </x:c>
      <x:c r="D401" s="1274">
        <x:v>1</x:v>
      </x:c>
      <x:c r="E401" s="1274">
        <x:v>2026022101042</x:v>
      </x:c>
      <x:c r="F401" s="949" t="s">
        <x:v>10878</x:v>
      </x:c>
      <x:c r="G401" s="1470"/>
    </x:row>
    <x:row r="402" spans="1:7">
      <x:c r="A402" s="1275" t="s">
        <x:v>10194</x:v>
      </x:c>
      <x:c r="B402" s="953" t="s">
        <x:v>7746</x:v>
      </x:c>
      <x:c r="C402" s="953" t="s">
        <x:v>3050</x:v>
      </x:c>
      <x:c r="D402" s="1276">
        <x:v>1</x:v>
      </x:c>
      <x:c r="E402" s="1276">
        <x:v>2026012101038</x:v>
      </x:c>
      <x:c r="F402" s="953" t="s">
        <x:v>10878</x:v>
      </x:c>
      <x:c r="G402" s="1471"/>
    </x:row>
    <x:row r="403" spans="1:7">
      <x:c r="A403" s="1082" t="s">
        <x:v>10297</x:v>
      </x:c>
      <x:c r="B403" s="949" t="s">
        <x:v>7746</x:v>
      </x:c>
      <x:c r="C403" s="949" t="s">
        <x:v>3050</x:v>
      </x:c>
      <x:c r="D403" s="1274">
        <x:v>1</x:v>
      </x:c>
      <x:c r="E403" s="1274">
        <x:v>2026012101069</x:v>
      </x:c>
      <x:c r="F403" s="949" t="s">
        <x:v>10878</x:v>
      </x:c>
      <x:c r="G403" s="1470"/>
    </x:row>
    <x:row r="404" spans="1:7">
      <x:c r="A404" s="1275" t="s">
        <x:v>10271</x:v>
      </x:c>
      <x:c r="B404" s="953" t="s">
        <x:v>7746</x:v>
      </x:c>
      <x:c r="C404" s="953" t="s">
        <x:v>3050</x:v>
      </x:c>
      <x:c r="D404" s="1276">
        <x:v>1</x:v>
      </x:c>
      <x:c r="E404" s="1276">
        <x:v>2026061901054</x:v>
      </x:c>
      <x:c r="F404" s="953" t="s">
        <x:v>10878</x:v>
      </x:c>
      <x:c r="G404" s="1471"/>
    </x:row>
    <x:row r="405" spans="1:7">
      <x:c r="A405" s="1317" t="s">
        <x:v>10290</x:v>
      </x:c>
      <x:c r="B405" s="962" t="s">
        <x:v>7746</x:v>
      </x:c>
      <x:c r="C405" s="962" t="s">
        <x:v>3050</x:v>
      </x:c>
      <x:c r="D405" s="1419">
        <x:v>2</x:v>
      </x:c>
      <x:c r="E405" s="1419">
        <x:v>2026061701029</x:v>
      </x:c>
      <x:c r="F405" s="962" t="s">
        <x:v>10878</x:v>
      </x:c>
      <x:c r="G405" s="1484"/>
    </x:row>
    <x:row r="407" spans="1:7">
      <x:c r="A407" s="1412" t="s">
        <x:v>10132</x:v>
      </x:c>
      <x:c r="B407" s="951" t="s">
        <x:v>7746</x:v>
      </x:c>
      <x:c r="C407" s="951" t="s">
        <x:v>433</x:v>
      </x:c>
      <x:c r="D407" s="1413">
        <x:v>1</x:v>
      </x:c>
      <x:c r="E407" s="1413">
        <x:v>2026051502056</x:v>
      </x:c>
      <x:c r="F407" s="951" t="s">
        <x:v>10878</x:v>
      </x:c>
      <x:c r="G407" s="952" t="s">
        <x:v>9866</x:v>
      </x:c>
    </x:row>
    <x:row r="408" spans="1:7">
      <x:c r="A408" s="1082" t="s">
        <x:v>10144</x:v>
      </x:c>
      <x:c r="B408" s="949" t="s">
        <x:v>7746</x:v>
      </x:c>
      <x:c r="C408" s="949" t="s">
        <x:v>4621</x:v>
      </x:c>
      <x:c r="D408" s="1274">
        <x:v>1</x:v>
      </x:c>
      <x:c r="E408" s="1274">
        <x:v>2025120702076</x:v>
      </x:c>
      <x:c r="F408" s="949" t="s">
        <x:v>10878</x:v>
      </x:c>
      <x:c r="G408" s="1470"/>
    </x:row>
    <x:row r="409" spans="1:7">
      <x:c r="A409" s="1275" t="s">
        <x:v>10150</x:v>
      </x:c>
      <x:c r="B409" s="953" t="s">
        <x:v>7746</x:v>
      </x:c>
      <x:c r="C409" s="953" t="s">
        <x:v>4621</x:v>
      </x:c>
      <x:c r="D409" s="1276">
        <x:v>1</x:v>
      </x:c>
      <x:c r="E409" s="1276">
        <x:v>2026061702057</x:v>
      </x:c>
      <x:c r="F409" s="953" t="s">
        <x:v>10878</x:v>
      </x:c>
      <x:c r="G409" s="1471"/>
    </x:row>
    <x:row r="410" spans="1:7">
      <x:c r="A410" s="1082" t="s">
        <x:v>10156</x:v>
      </x:c>
      <x:c r="B410" s="949" t="s">
        <x:v>7746</x:v>
      </x:c>
      <x:c r="C410" s="949" t="s">
        <x:v>4621</x:v>
      </x:c>
      <x:c r="D410" s="1274">
        <x:v>1</x:v>
      </x:c>
      <x:c r="E410" s="1274">
        <x:v>2026061602012</x:v>
      </x:c>
      <x:c r="F410" s="949" t="s">
        <x:v>10878</x:v>
      </x:c>
      <x:c r="G410" s="1470"/>
    </x:row>
    <x:row r="411" spans="1:7">
      <x:c r="A411" s="1275" t="s">
        <x:v>10197</x:v>
      </x:c>
      <x:c r="B411" s="953" t="s">
        <x:v>7746</x:v>
      </x:c>
      <x:c r="C411" s="953" t="s">
        <x:v>4629</x:v>
      </x:c>
      <x:c r="D411" s="1276">
        <x:v>1</x:v>
      </x:c>
      <x:c r="E411" s="1276">
        <x:v>2026061603088</x:v>
      </x:c>
      <x:c r="F411" s="953" t="s">
        <x:v>10878</x:v>
      </x:c>
      <x:c r="G411" s="1471"/>
    </x:row>
    <x:row r="412" spans="1:7">
      <x:c r="A412" s="1082" t="s">
        <x:v>10118</x:v>
      </x:c>
      <x:c r="B412" s="949" t="s">
        <x:v>4934</x:v>
      </x:c>
      <x:c r="C412" s="949" t="s">
        <x:v>433</x:v>
      </x:c>
      <x:c r="D412" s="1274">
        <x:v>1</x:v>
      </x:c>
      <x:c r="E412" s="1274">
        <x:v>2026022102063</x:v>
      </x:c>
      <x:c r="F412" s="949" t="s">
        <x:v>10885</x:v>
      </x:c>
      <x:c r="G412" s="950" t="s">
        <x:v>9866</x:v>
      </x:c>
    </x:row>
    <x:row r="413" spans="1:7">
      <x:c r="A413" s="1275" t="s">
        <x:v>10108</x:v>
      </x:c>
      <x:c r="B413" s="953" t="s">
        <x:v>7746</x:v>
      </x:c>
      <x:c r="C413" s="953" t="s">
        <x:v>4621</x:v>
      </x:c>
      <x:c r="D413" s="1276">
        <x:v>1</x:v>
      </x:c>
      <x:c r="E413" s="1276">
        <x:v>2026011702090</x:v>
      </x:c>
      <x:c r="F413" s="953" t="s">
        <x:v>10878</x:v>
      </x:c>
      <x:c r="G413" s="1471"/>
    </x:row>
    <x:row r="414" spans="1:7">
      <x:c r="A414" s="1082" t="s">
        <x:v>10121</x:v>
      </x:c>
      <x:c r="B414" s="949" t="s">
        <x:v>7746</x:v>
      </x:c>
      <x:c r="C414" s="949" t="s">
        <x:v>4621</x:v>
      </x:c>
      <x:c r="D414" s="1274">
        <x:v>1</x:v>
      </x:c>
      <x:c r="E414" s="1274">
        <x:v>2025120702106</x:v>
      </x:c>
      <x:c r="F414" s="949" t="s">
        <x:v>10878</x:v>
      </x:c>
      <x:c r="G414" s="1470"/>
    </x:row>
    <x:row r="415" spans="1:7">
      <x:c r="A415" s="1275" t="s">
        <x:v>10155</x:v>
      </x:c>
      <x:c r="B415" s="953" t="s">
        <x:v>7746</x:v>
      </x:c>
      <x:c r="C415" s="953" t="s">
        <x:v>4621</x:v>
      </x:c>
      <x:c r="D415" s="1276">
        <x:v>1</x:v>
      </x:c>
      <x:c r="E415" s="1276">
        <x:v>2026021602106</x:v>
      </x:c>
      <x:c r="F415" s="953" t="s">
        <x:v>10878</x:v>
      </x:c>
      <x:c r="G415" s="1471"/>
    </x:row>
    <x:row r="416" spans="1:7">
      <x:c r="A416" s="1082" t="s">
        <x:v>10181</x:v>
      </x:c>
      <x:c r="B416" s="949" t="s">
        <x:v>4934</x:v>
      </x:c>
      <x:c r="C416" s="949" t="s">
        <x:v>4629</x:v>
      </x:c>
      <x:c r="D416" s="1274">
        <x:v>1</x:v>
      </x:c>
      <x:c r="E416" s="1274">
        <x:v>2026011703066</x:v>
      </x:c>
      <x:c r="F416" s="949" t="s">
        <x:v>10885</x:v>
      </x:c>
      <x:c r="G416" s="1470"/>
    </x:row>
    <x:row r="417" spans="1:7">
      <x:c r="A417" s="1275" t="s">
        <x:v>10049</x:v>
      </x:c>
      <x:c r="B417" s="953" t="s">
        <x:v>4934</x:v>
      </x:c>
      <x:c r="C417" s="953" t="s">
        <x:v>4629</x:v>
      </x:c>
      <x:c r="D417" s="1276">
        <x:v>1</x:v>
      </x:c>
      <x:c r="E417" s="1276">
        <x:v>2026011703059</x:v>
      </x:c>
      <x:c r="F417" s="953" t="s">
        <x:v>10885</x:v>
      </x:c>
      <x:c r="G417" s="1471"/>
    </x:row>
    <x:row r="418" spans="1:7">
      <x:c r="A418" s="1082" t="s">
        <x:v>10063</x:v>
      </x:c>
      <x:c r="B418" s="949" t="s">
        <x:v>4934</x:v>
      </x:c>
      <x:c r="C418" s="949" t="s">
        <x:v>433</x:v>
      </x:c>
      <x:c r="D418" s="1274">
        <x:v>1</x:v>
      </x:c>
      <x:c r="E418" s="1274">
        <x:v>2026051503121</x:v>
      </x:c>
      <x:c r="F418" s="949" t="s">
        <x:v>10885</x:v>
      </x:c>
      <x:c r="G418" s="950" t="s">
        <x:v>4650</x:v>
      </x:c>
    </x:row>
    <x:row r="419" spans="1:7">
      <x:c r="A419" s="1275" t="s">
        <x:v>10169</x:v>
      </x:c>
      <x:c r="B419" s="953" t="s">
        <x:v>4934</x:v>
      </x:c>
      <x:c r="C419" s="953" t="s">
        <x:v>3016</x:v>
      </x:c>
      <x:c r="D419" s="1276">
        <x:v>2</x:v>
      </x:c>
      <x:c r="E419" s="1276">
        <x:v>2026061504064</x:v>
      </x:c>
      <x:c r="F419" s="953" t="s">
        <x:v>10885</x:v>
      </x:c>
      <x:c r="G419" s="1471"/>
    </x:row>
    <x:row r="420" spans="1:7" s="188" customFormat="1">
      <x:c r="A420" s="1333" t="s">
        <x:v>10065</x:v>
      </x:c>
      <x:c r="B420" s="1334" t="s">
        <x:v>4934</x:v>
      </x:c>
      <x:c r="C420" s="1334" t="s">
        <x:v>433</x:v>
      </x:c>
      <x:c r="D420" s="1335">
        <x:v>3</x:v>
      </x:c>
      <x:c r="E420" s="1335">
        <x:v>2026061703085</x:v>
      </x:c>
      <x:c r="F420" s="1334" t="s">
        <x:v>10885</x:v>
      </x:c>
      <x:c r="G420" s="1529" t="s">
        <x:v>9425</x:v>
      </x:c>
    </x:row>
  </x:sheetData>
  <x:sortState columnSort="0" caseSensitive="0" ref="A4:E9">
    <x:sortCondition descending="0" sortBy="value" ref="B4:B9"/>
  </x:sortState>
  <x:dataValidations count="1">
    <x:dataValidation type="list" operator="equal" allowBlank="1" showInputMessage="1" showErrorMessage="1" sqref="B2:B90">
      <x:formula1>"E, N, Ba, B, R, A, Etc"</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10"/>
  <x:dimension ref="A1:L447"/>
  <x:sheetViews>
    <x:sheetView topLeftCell="A331" zoomScale="80" zoomScaleNormal="80" zoomScaleSheetLayoutView="75" workbookViewId="0">
      <x:selection activeCell="G345" activeCellId="0" sqref="G345:G345"/>
    </x:sheetView>
  </x:sheetViews>
  <x:sheetFormatPr defaultColWidth="9.00390625" defaultRowHeight="16.399999999999999"/>
  <x:cols>
    <x:col min="1" max="1" width="14.625" style="146" customWidth="1"/>
    <x:col min="3" max="3" width="11.1328125" style="187" bestFit="1" customWidth="1"/>
    <x:col min="4" max="4" width="5.77734375" style="230" customWidth="1"/>
    <x:col min="5" max="5" width="13.921875" style="187" bestFit="1" customWidth="1"/>
    <x:col min="6" max="6" width="11" style="105" customWidth="1"/>
    <x:col min="7" max="7" width="17.875" style="54" customWidth="1"/>
  </x:cols>
  <x:sheetData>
    <x:row r="1" spans="1:5">
      <x:c r="A1" s="146" t="s">
        <x:v>1172</x:v>
      </x:c>
      <x:c r="B1" s="230" t="s">
        <x:v>1112</x:v>
      </x:c>
      <x:c r="C1" s="396" t="s">
        <x:v>3014</x:v>
      </x:c>
      <x:c r="D1" s="230" t="s">
        <x:v>4934</x:v>
      </x:c>
      <x:c r="E1" s="187" t="s">
        <x:v>7378</x:v>
      </x:c>
    </x:row>
    <x:row r="2" spans="1:5">
      <x:c r="A2" s="468">
        <x:v>45911</x:v>
      </x:c>
      <x:c r="B2" s="231" t="s">
        <x:v>7787</x:v>
      </x:c>
      <x:c r="C2" s="422">
        <x:v>2502110408</x:v>
      </x:c>
      <x:c r="D2" s="231">
        <x:v>1</x:v>
      </x:c>
      <x:c r="E2" s="422" t="s">
        <x:v>2924</x:v>
      </x:c>
    </x:row>
    <x:row r="3" spans="1:5">
      <x:c r="A3" s="468">
        <x:v>45911</x:v>
      </x:c>
      <x:c r="B3" s="231" t="s">
        <x:v>7708</x:v>
      </x:c>
      <x:c r="C3" s="422">
        <x:v>2406050502</x:v>
      </x:c>
      <x:c r="D3" s="231">
        <x:v>1</x:v>
      </x:c>
      <x:c r="E3" s="422" t="s">
        <x:v>2223</x:v>
      </x:c>
    </x:row>
    <x:row r="4" spans="1:5">
      <x:c r="A4" s="348">
        <x:v>45913</x:v>
      </x:c>
      <x:c r="B4" s="414" t="s">
        <x:v>7708</x:v>
      </x:c>
      <x:c r="C4" s="417">
        <x:v>2406050502</x:v>
      </x:c>
      <x:c r="D4" s="414">
        <x:v>1</x:v>
      </x:c>
      <x:c r="E4" s="417" t="s">
        <x:v>8685</x:v>
      </x:c>
    </x:row>
    <x:row r="5" spans="1:5">
      <x:c r="A5" s="348">
        <x:v>45913</x:v>
      </x:c>
      <x:c r="B5" s="414" t="s">
        <x:v>437</x:v>
      </x:c>
      <x:c r="C5" s="417">
        <x:v>2405100309</x:v>
      </x:c>
      <x:c r="D5" s="414">
        <x:v>1</x:v>
      </x:c>
      <x:c r="E5" s="417" t="s">
        <x:v>2223</x:v>
      </x:c>
    </x:row>
    <x:row r="6" spans="1:5">
      <x:c r="A6" s="348">
        <x:v>45913</x:v>
      </x:c>
      <x:c r="B6" s="414" t="s">
        <x:v>7706</x:v>
      </x:c>
      <x:c r="C6" s="417">
        <x:v>2509150108</x:v>
      </x:c>
      <x:c r="D6" s="414">
        <x:v>1</x:v>
      </x:c>
      <x:c r="E6" s="417" t="s">
        <x:v>2223</x:v>
      </x:c>
    </x:row>
    <x:row r="7" spans="1:5">
      <x:c r="A7" s="348">
        <x:v>45913</x:v>
      </x:c>
      <x:c r="B7" s="414" t="s">
        <x:v>7706</x:v>
      </x:c>
      <x:c r="C7" s="417">
        <x:v>2509150110</x:v>
      </x:c>
      <x:c r="D7" s="414">
        <x:v>1</x:v>
      </x:c>
      <x:c r="E7" s="417" t="s">
        <x:v>7058</x:v>
      </x:c>
    </x:row>
    <x:row r="8" spans="1:5">
      <x:c r="A8" s="348">
        <x:v>45913</x:v>
      </x:c>
      <x:c r="B8" s="414" t="s">
        <x:v>7789</x:v>
      </x:c>
      <x:c r="C8" s="417">
        <x:v>2412110211</x:v>
      </x:c>
      <x:c r="D8" s="414">
        <x:v>2</x:v>
      </x:c>
      <x:c r="E8" s="417" t="s">
        <x:v>2223</x:v>
      </x:c>
    </x:row>
    <x:row r="9" spans="1:5">
      <x:c r="A9" s="348">
        <x:v>45913</x:v>
      </x:c>
      <x:c r="B9" s="414" t="s">
        <x:v>7789</x:v>
      </x:c>
      <x:c r="C9" s="417">
        <x:v>2509150201</x:v>
      </x:c>
      <x:c r="D9" s="414">
        <x:v>3</x:v>
      </x:c>
      <x:c r="E9" s="417" t="s">
        <x:v>2223</x:v>
      </x:c>
    </x:row>
    <x:row r="10" spans="1:5">
      <x:c r="A10" s="348">
        <x:v>45914</x:v>
      </x:c>
      <x:c r="B10" s="414" t="s">
        <x:v>7789</x:v>
      </x:c>
      <x:c r="C10" s="417">
        <x:v>2306230202</x:v>
      </x:c>
      <x:c r="D10" s="414">
        <x:v>1</x:v>
      </x:c>
      <x:c r="E10" s="417" t="s">
        <x:v>2223</x:v>
      </x:c>
    </x:row>
    <x:row r="11" spans="1:6">
      <x:c r="A11" s="215">
        <x:v>45919</x:v>
      </x:c>
      <x:c r="B11" s="232" t="s">
        <x:v>7706</x:v>
      </x:c>
      <x:c r="C11" s="238">
        <x:v>2308260103</x:v>
      </x:c>
      <x:c r="D11" s="232">
        <x:v>1</x:v>
      </x:c>
      <x:c r="E11" s="238" t="s">
        <x:v>2223</x:v>
      </x:c>
      <x:c r="F11" s="140" t="s">
        <x:v>7918</x:v>
      </x:c>
    </x:row>
    <x:row r="12" spans="1:5">
      <x:c r="A12" s="215">
        <x:v>45923</x:v>
      </x:c>
      <x:c r="B12" s="232" t="s">
        <x:v>7789</x:v>
      </x:c>
      <x:c r="C12" s="238">
        <x:v>2508060210</x:v>
      </x:c>
      <x:c r="D12" s="232">
        <x:v>1</x:v>
      </x:c>
      <x:c r="E12" s="238" t="s">
        <x:v>2924</x:v>
      </x:c>
    </x:row>
    <x:row r="13" spans="1:5">
      <x:c r="A13" s="496">
        <x:v>45926</x:v>
      </x:c>
      <x:c r="B13" s="497" t="s">
        <x:v>7708</x:v>
      </x:c>
      <x:c r="C13" s="612">
        <x:v>2509150501</x:v>
      </x:c>
      <x:c r="D13" s="497">
        <x:v>1</x:v>
      </x:c>
      <x:c r="E13" s="612" t="s">
        <x:v>2223</x:v>
      </x:c>
    </x:row>
    <x:row r="14" spans="1:5">
      <x:c r="A14" s="496">
        <x:v>45928</x:v>
      </x:c>
      <x:c r="B14" s="497" t="s">
        <x:v>7706</x:v>
      </x:c>
      <x:c r="C14" s="612">
        <x:v>2308140110</x:v>
      </x:c>
      <x:c r="D14" s="497">
        <x:v>1</x:v>
      </x:c>
      <x:c r="E14" s="612" t="s">
        <x:v>4852</x:v>
      </x:c>
    </x:row>
    <x:row r="15" spans="1:5">
      <x:c r="A15" s="496">
        <x:v>45928</x:v>
      </x:c>
      <x:c r="B15" s="497" t="s">
        <x:v>437</x:v>
      </x:c>
      <x:c r="C15" s="612">
        <x:v>2505080302</x:v>
      </x:c>
      <x:c r="D15" s="497">
        <x:v>1</x:v>
      </x:c>
      <x:c r="E15" s="612" t="s">
        <x:v>433</x:v>
      </x:c>
    </x:row>
    <x:row r="16" spans="1:5">
      <x:c r="A16" s="516">
        <x:v>45932</x:v>
      </x:c>
      <x:c r="B16" s="235" t="s">
        <x:v>437</x:v>
      </x:c>
      <x:c r="C16" s="523">
        <x:v>2411150304</x:v>
      </x:c>
      <x:c r="D16" s="235">
        <x:v>1</x:v>
      </x:c>
      <x:c r="E16" s="523" t="s">
        <x:v>2223</x:v>
      </x:c>
    </x:row>
    <x:row r="17" spans="1:5">
      <x:c r="A17" s="516">
        <x:v>45934</x:v>
      </x:c>
      <x:c r="B17" s="235" t="s">
        <x:v>7706</x:v>
      </x:c>
      <x:c r="C17" s="523">
        <x:v>2508050110</x:v>
      </x:c>
      <x:c r="D17" s="235">
        <x:v>1</x:v>
      </x:c>
      <x:c r="E17" s="523" t="s">
        <x:v>4852</x:v>
      </x:c>
    </x:row>
    <x:row r="18" spans="1:5">
      <x:c r="A18" s="517">
        <x:v>45936</x:v>
      </x:c>
      <x:c r="B18" s="518" t="s">
        <x:v>7787</x:v>
      </x:c>
      <x:c r="C18" s="613">
        <x:v>2507050404</x:v>
      </x:c>
      <x:c r="D18" s="518">
        <x:v>1</x:v>
      </x:c>
      <x:c r="E18" s="613" t="s">
        <x:v>4852</x:v>
      </x:c>
    </x:row>
    <x:row r="19" spans="1:5">
      <x:c r="A19" s="468">
        <x:v>45936</x:v>
      </x:c>
      <x:c r="B19" s="231" t="s">
        <x:v>437</x:v>
      </x:c>
      <x:c r="C19" s="422">
        <x:v>2510060306</x:v>
      </x:c>
      <x:c r="D19" s="231">
        <x:v>1</x:v>
      </x:c>
      <x:c r="E19" s="422" t="s">
        <x:v>2924</x:v>
      </x:c>
    </x:row>
    <x:row r="20" spans="1:5">
      <x:c r="A20" s="517">
        <x:v>45938</x:v>
      </x:c>
      <x:c r="B20" s="518" t="s">
        <x:v>7789</x:v>
      </x:c>
      <x:c r="C20" s="613">
        <x:v>10210201</x:v>
      </x:c>
      <x:c r="D20" s="518">
        <x:v>1</x:v>
      </x:c>
      <x:c r="E20" s="613" t="s">
        <x:v>2223</x:v>
      </x:c>
    </x:row>
    <x:row r="21" spans="1:5">
      <x:c r="A21" s="517">
        <x:v>45938</x:v>
      </x:c>
      <x:c r="B21" s="518" t="s">
        <x:v>437</x:v>
      </x:c>
      <x:c r="C21" s="613">
        <x:v>2405110304</x:v>
      </x:c>
      <x:c r="D21" s="518">
        <x:v>1</x:v>
      </x:c>
      <x:c r="E21" s="613" t="s">
        <x:v>4852</x:v>
      </x:c>
    </x:row>
    <x:row r="22" spans="1:5">
      <x:c r="A22" s="517">
        <x:v>45939</x:v>
      </x:c>
      <x:c r="B22" s="518" t="s">
        <x:v>7706</x:v>
      </x:c>
      <x:c r="C22" s="613">
        <x:v>2504080105</x:v>
      </x:c>
      <x:c r="D22" s="518">
        <x:v>1</x:v>
      </x:c>
      <x:c r="E22" s="613" t="s">
        <x:v>4852</x:v>
      </x:c>
    </x:row>
    <x:row r="23" spans="1:6">
      <x:c r="A23" s="348">
        <x:v>45941</x:v>
      </x:c>
      <x:c r="B23" s="414" t="s">
        <x:v>7788</x:v>
      </x:c>
      <x:c r="C23" s="417">
        <x:v>2504060314</x:v>
      </x:c>
      <x:c r="D23" s="414">
        <x:v>1</x:v>
      </x:c>
      <x:c r="E23" s="417" t="s">
        <x:v>7058</x:v>
      </x:c>
      <x:c r="F23" s="136" t="s">
        <x:v>7755</x:v>
      </x:c>
    </x:row>
    <x:row r="24" spans="1:6">
      <x:c r="A24" s="348">
        <x:v>45942</x:v>
      </x:c>
      <x:c r="B24" s="414" t="s">
        <x:v>433</x:v>
      </x:c>
      <x:c r="C24" s="417">
        <x:v>2508050608</x:v>
      </x:c>
      <x:c r="D24" s="414">
        <x:v>1</x:v>
      </x:c>
      <x:c r="E24" s="417" t="s">
        <x:v>2223</x:v>
      </x:c>
      <x:c r="F24" s="136" t="s">
        <x:v>4958</x:v>
      </x:c>
    </x:row>
    <x:row r="25" spans="1:5">
      <x:c r="A25" s="348">
        <x:v>45943</x:v>
      </x:c>
      <x:c r="B25" s="414" t="s">
        <x:v>433</x:v>
      </x:c>
      <x:c r="C25" s="417">
        <x:v>2408160108</x:v>
      </x:c>
      <x:c r="D25" s="414">
        <x:v>1</x:v>
      </x:c>
      <x:c r="E25" s="417" t="s">
        <x:v>7058</x:v>
      </x:c>
    </x:row>
    <x:row r="26" spans="1:6">
      <x:c r="A26" s="348">
        <x:v>45943</x:v>
      </x:c>
      <x:c r="B26" s="414" t="s">
        <x:v>433</x:v>
      </x:c>
      <x:c r="C26" s="417">
        <x:v>2307210121</x:v>
      </x:c>
      <x:c r="D26" s="414">
        <x:v>1</x:v>
      </x:c>
      <x:c r="E26" s="417" t="s">
        <x:v>7058</x:v>
      </x:c>
      <x:c r="F26" s="136" t="s">
        <x:v>7755</x:v>
      </x:c>
    </x:row>
    <x:row r="27" spans="1:5">
      <x:c r="A27" s="348">
        <x:v>45944</x:v>
      </x:c>
      <x:c r="B27" s="414" t="s">
        <x:v>7788</x:v>
      </x:c>
      <x:c r="C27" s="417">
        <x:v>2411100315</x:v>
      </x:c>
      <x:c r="D27" s="414">
        <x:v>1</x:v>
      </x:c>
      <x:c r="E27" s="417" t="s">
        <x:v>7058</x:v>
      </x:c>
    </x:row>
    <x:row r="28" spans="1:5">
      <x:c r="A28" s="521">
        <x:v>45943</x:v>
      </x:c>
      <x:c r="B28" s="489" t="s">
        <x:v>7788</x:v>
      </x:c>
      <x:c r="C28" s="524">
        <x:v>2411100315</x:v>
      </x:c>
      <x:c r="D28" s="489">
        <x:v>2</x:v>
      </x:c>
      <x:c r="E28" s="524" t="s">
        <x:v>7058</x:v>
      </x:c>
    </x:row>
    <x:row r="29" spans="1:5">
      <x:c r="A29" s="521">
        <x:v>45947</x:v>
      </x:c>
      <x:c r="B29" s="489" t="s">
        <x:v>7788</x:v>
      </x:c>
      <x:c r="C29" s="524">
        <x:v>2510070313</x:v>
      </x:c>
      <x:c r="D29" s="489">
        <x:v>1</x:v>
      </x:c>
      <x:c r="E29" s="524" t="s">
        <x:v>7058</x:v>
      </x:c>
    </x:row>
    <x:row r="30" spans="1:6">
      <x:c r="A30" s="521">
        <x:v>45952</x:v>
      </x:c>
      <x:c r="B30" s="489" t="s">
        <x:v>7788</x:v>
      </x:c>
      <x:c r="C30" s="524">
        <x:v>2504050311</x:v>
      </x:c>
      <x:c r="D30" s="489">
        <x:v>1</x:v>
      </x:c>
      <x:c r="E30" s="524" t="s">
        <x:v>4852</x:v>
      </x:c>
      <x:c r="F30" s="134" t="s">
        <x:v>4958</x:v>
      </x:c>
    </x:row>
    <x:row r="31" spans="1:5">
      <x:c r="A31" s="521">
        <x:v>45952</x:v>
      </x:c>
      <x:c r="B31" s="489" t="s">
        <x:v>7787</x:v>
      </x:c>
      <x:c r="C31" s="524">
        <x:v>2509050408</x:v>
      </x:c>
      <x:c r="D31" s="489">
        <x:v>1</x:v>
      </x:c>
      <x:c r="E31" s="524" t="s">
        <x:v>4852</x:v>
      </x:c>
    </x:row>
    <x:row r="32" spans="1:6">
      <x:c r="A32" s="468">
        <x:v>45953</x:v>
      </x:c>
      <x:c r="B32" s="231" t="s">
        <x:v>7706</x:v>
      </x:c>
      <x:c r="C32" s="422">
        <x:v>2408100109</x:v>
      </x:c>
      <x:c r="D32" s="231">
        <x:v>1</x:v>
      </x:c>
      <x:c r="E32" s="422" t="s">
        <x:v>7058</x:v>
      </x:c>
      <x:c r="F32" s="129" t="s">
        <x:v>7755</x:v>
      </x:c>
    </x:row>
    <x:row r="33" spans="1:6">
      <x:c r="A33" s="468">
        <x:v>45953</x:v>
      </x:c>
      <x:c r="B33" s="231" t="s">
        <x:v>7708</x:v>
      </x:c>
      <x:c r="C33" s="422">
        <x:v>2509150501</x:v>
      </x:c>
      <x:c r="D33" s="231">
        <x:v>1</x:v>
      </x:c>
      <x:c r="E33" s="422" t="s">
        <x:v>7058</x:v>
      </x:c>
      <x:c r="F33" s="129" t="s">
        <x:v>7755</x:v>
      </x:c>
    </x:row>
    <x:row r="34" spans="1:6">
      <x:c r="A34" s="468">
        <x:v>45953</x:v>
      </x:c>
      <x:c r="B34" s="231" t="s">
        <x:v>7788</x:v>
      </x:c>
      <x:c r="C34" s="422">
        <x:v>2504050311</x:v>
      </x:c>
      <x:c r="D34" s="231">
        <x:v>1</x:v>
      </x:c>
      <x:c r="E34" s="422" t="s">
        <x:v>4852</x:v>
      </x:c>
      <x:c r="F34" s="129" t="s">
        <x:v>7755</x:v>
      </x:c>
    </x:row>
    <x:row r="35" spans="1:6">
      <x:c r="A35" s="468">
        <x:v>45953</x:v>
      </x:c>
      <x:c r="B35" s="231" t="s">
        <x:v>437</x:v>
      </x:c>
      <x:c r="C35" s="422">
        <x:v>2411100312</x:v>
      </x:c>
      <x:c r="D35" s="231">
        <x:v>1</x:v>
      </x:c>
      <x:c r="E35" s="422" t="s">
        <x:v>4852</x:v>
      </x:c>
      <x:c r="F35" s="129" t="s">
        <x:v>7755</x:v>
      </x:c>
    </x:row>
    <x:row r="36" spans="1:5">
      <x:c r="A36" s="468">
        <x:v>45957</x:v>
      </x:c>
      <x:c r="B36" s="231" t="s">
        <x:v>7706</x:v>
      </x:c>
      <x:c r="C36" s="422">
        <x:v>2510050106</x:v>
      </x:c>
      <x:c r="D36" s="231">
        <x:v>1</x:v>
      </x:c>
      <x:c r="E36" s="422" t="s">
        <x:v>7058</x:v>
      </x:c>
    </x:row>
    <x:row r="37" spans="1:6">
      <x:c r="A37" s="468">
        <x:v>45959</x:v>
      </x:c>
      <x:c r="B37" s="231" t="s">
        <x:v>7787</x:v>
      </x:c>
      <x:c r="C37" s="422">
        <x:v>2410050404</x:v>
      </x:c>
      <x:c r="D37" s="231">
        <x:v>1</x:v>
      </x:c>
      <x:c r="E37" s="422" t="s">
        <x:v>4852</x:v>
      </x:c>
      <x:c r="F37" s="129" t="s">
        <x:v>7755</x:v>
      </x:c>
    </x:row>
    <x:row r="38" spans="1:5">
      <x:c r="A38" s="468">
        <x:v>45960</x:v>
      </x:c>
      <x:c r="B38" s="231" t="s">
        <x:v>7788</x:v>
      </x:c>
      <x:c r="C38" s="422">
        <x:v>2509060314</x:v>
      </x:c>
      <x:c r="D38" s="231">
        <x:v>1</x:v>
      </x:c>
      <x:c r="E38" s="422" t="s">
        <x:v>7058</x:v>
      </x:c>
    </x:row>
    <x:row r="39" spans="1:5">
      <x:c r="A39" s="468">
        <x:v>45960</x:v>
      </x:c>
      <x:c r="B39" s="231" t="s">
        <x:v>437</x:v>
      </x:c>
      <x:c r="C39" s="422">
        <x:v>2510070302</x:v>
      </x:c>
      <x:c r="D39" s="231">
        <x:v>1</x:v>
      </x:c>
      <x:c r="E39" s="422" t="s">
        <x:v>7058</x:v>
      </x:c>
    </x:row>
    <x:row r="40" spans="1:5">
      <x:c r="A40" s="468">
        <x:v>45961</x:v>
      </x:c>
      <x:c r="B40" s="231" t="s">
        <x:v>7706</x:v>
      </x:c>
      <x:c r="C40" s="422">
        <x:v>2511050101</x:v>
      </x:c>
      <x:c r="D40" s="231">
        <x:v>1</x:v>
      </x:c>
      <x:c r="E40" s="422" t="s">
        <x:v>7058</x:v>
      </x:c>
    </x:row>
    <x:row r="41" spans="1:5">
      <x:c r="A41" s="576">
        <x:v>45963</x:v>
      </x:c>
      <x:c r="B41" s="573" t="s">
        <x:v>437</x:v>
      </x:c>
      <x:c r="C41" s="614">
        <x:v>2510070302</x:v>
      </x:c>
      <x:c r="D41" s="573">
        <x:v>1</x:v>
      </x:c>
      <x:c r="E41" s="614" t="s">
        <x:v>7058</x:v>
      </x:c>
    </x:row>
    <x:row r="42" spans="1:6">
      <x:c r="A42" s="576">
        <x:v>45963</x:v>
      </x:c>
      <x:c r="B42" s="573" t="s">
        <x:v>7787</x:v>
      </x:c>
      <x:c r="C42" s="614">
        <x:v>2404250401</x:v>
      </x:c>
      <x:c r="D42" s="573">
        <x:v>1</x:v>
      </x:c>
      <x:c r="E42" s="614" t="s">
        <x:v>4852</x:v>
      </x:c>
      <x:c r="F42" s="127" t="s">
        <x:v>7755</x:v>
      </x:c>
    </x:row>
    <x:row r="43" spans="1:6">
      <x:c r="A43" s="576">
        <x:v>45963</x:v>
      </x:c>
      <x:c r="B43" s="573" t="s">
        <x:v>7706</x:v>
      </x:c>
      <x:c r="C43" s="614">
        <x:v>2407150104</x:v>
      </x:c>
      <x:c r="D43" s="573">
        <x:v>1</x:v>
      </x:c>
      <x:c r="E43" s="614" t="s">
        <x:v>4852</x:v>
      </x:c>
      <x:c r="F43" s="127" t="s">
        <x:v>4958</x:v>
      </x:c>
    </x:row>
    <x:row r="44" spans="1:5">
      <x:c r="A44" s="576">
        <x:v>45967</x:v>
      </x:c>
      <x:c r="B44" s="573" t="s">
        <x:v>437</x:v>
      </x:c>
      <x:c r="C44" s="614">
        <x:v>2510050304</x:v>
      </x:c>
      <x:c r="D44" s="573">
        <x:v>1</x:v>
      </x:c>
      <x:c r="E44" s="614" t="s">
        <x:v>7058</x:v>
      </x:c>
    </x:row>
    <x:row r="45" spans="1:6">
      <x:c r="A45" s="601">
        <x:v>45969</x:v>
      </x:c>
      <x:c r="B45" s="602" t="s">
        <x:v>437</x:v>
      </x:c>
      <x:c r="C45" s="615">
        <x:v>2506060304</x:v>
      </x:c>
      <x:c r="D45" s="602">
        <x:v>1</x:v>
      </x:c>
      <x:c r="E45" s="615" t="s">
        <x:v>7058</x:v>
      </x:c>
      <x:c r="F45" s="123" t="s">
        <x:v>7755</x:v>
      </x:c>
    </x:row>
    <x:row r="46" spans="1:6">
      <x:c r="A46" s="601">
        <x:v>45969</x:v>
      </x:c>
      <x:c r="B46" s="602" t="s">
        <x:v>7706</x:v>
      </x:c>
      <x:c r="C46" s="615">
        <x:v>2412120115</x:v>
      </x:c>
      <x:c r="D46" s="602">
        <x:v>1</x:v>
      </x:c>
      <x:c r="E46" s="615" t="s">
        <x:v>4852</x:v>
      </x:c>
      <x:c r="F46" s="123" t="s">
        <x:v>4958</x:v>
      </x:c>
    </x:row>
    <x:row r="47" spans="1:6">
      <x:c r="A47" s="601">
        <x:v>45969</x:v>
      </x:c>
      <x:c r="B47" s="602" t="s">
        <x:v>7706</x:v>
      </x:c>
      <x:c r="C47" s="615">
        <x:v>2505050103</x:v>
      </x:c>
      <x:c r="D47" s="602">
        <x:v>1</x:v>
      </x:c>
      <x:c r="E47" s="615" t="s">
        <x:v>7058</x:v>
      </x:c>
      <x:c r="F47" s="123" t="s">
        <x:v>7755</x:v>
      </x:c>
    </x:row>
    <x:row r="48" spans="1:6">
      <x:c r="A48" s="601">
        <x:v>45969</x:v>
      </x:c>
      <x:c r="B48" s="602" t="s">
        <x:v>7706</x:v>
      </x:c>
      <x:c r="C48" s="615">
        <x:v>2401010117</x:v>
      </x:c>
      <x:c r="D48" s="602">
        <x:v>1</x:v>
      </x:c>
      <x:c r="E48" s="615" t="s">
        <x:v>4852</x:v>
      </x:c>
      <x:c r="F48" s="123" t="s">
        <x:v>4958</x:v>
      </x:c>
    </x:row>
    <x:row r="49" spans="1:5">
      <x:c r="A49" s="601">
        <x:v>45973</x:v>
      </x:c>
      <x:c r="B49" s="602" t="s">
        <x:v>7787</x:v>
      </x:c>
      <x:c r="C49" s="615">
        <x:v>2511060404</x:v>
      </x:c>
      <x:c r="D49" s="602">
        <x:v>4</x:v>
      </x:c>
      <x:c r="E49" s="615" t="s">
        <x:v>7275</x:v>
      </x:c>
    </x:row>
    <x:row r="50" spans="1:6">
      <x:c r="A50" s="348">
        <x:v>45976</x:v>
      </x:c>
      <x:c r="B50" s="414" t="s">
        <x:v>7706</x:v>
      </x:c>
      <x:c r="C50" s="417">
        <x:v>2408160114</x:v>
      </x:c>
      <x:c r="D50" s="414">
        <x:v>1</x:v>
      </x:c>
      <x:c r="E50" s="417" t="s">
        <x:v>7058</x:v>
      </x:c>
      <x:c r="F50" s="120" t="s">
        <x:v>4958</x:v>
      </x:c>
    </x:row>
    <x:row r="51" spans="1:5">
      <x:c r="A51" s="348">
        <x:v>45976</x:v>
      </x:c>
      <x:c r="B51" s="414" t="s">
        <x:v>7789</x:v>
      </x:c>
      <x:c r="C51" s="417">
        <x:v>2509060206</x:v>
      </x:c>
      <x:c r="D51" s="414">
        <x:v>1</x:v>
      </x:c>
      <x:c r="E51" s="417" t="s">
        <x:v>2223</x:v>
      </x:c>
    </x:row>
    <x:row r="52" spans="1:6">
      <x:c r="A52" s="348">
        <x:v>45978</x:v>
      </x:c>
      <x:c r="B52" s="414" t="s">
        <x:v>7789</x:v>
      </x:c>
      <x:c r="C52" s="417">
        <x:v>10210201</x:v>
      </x:c>
      <x:c r="D52" s="414">
        <x:v>1</x:v>
      </x:c>
      <x:c r="E52" s="417" t="s">
        <x:v>2223</x:v>
      </x:c>
      <x:c r="F52" s="120" t="s">
        <x:v>4958</x:v>
      </x:c>
    </x:row>
    <x:row r="53" spans="1:5">
      <x:c r="A53" s="348">
        <x:v>45980</x:v>
      </x:c>
      <x:c r="B53" s="414" t="s">
        <x:v>7706</x:v>
      </x:c>
      <x:c r="C53" s="417" t="s">
        <x:v>4526</x:v>
      </x:c>
      <x:c r="D53" s="414">
        <x:v>1</x:v>
      </x:c>
      <x:c r="E53" s="417" t="s">
        <x:v>1502</x:v>
      </x:c>
    </x:row>
    <x:row r="54" spans="1:6">
      <x:c r="A54" s="348">
        <x:v>45984</x:v>
      </x:c>
      <x:c r="B54" s="414" t="s">
        <x:v>437</x:v>
      </x:c>
      <x:c r="C54" s="417" t="s">
        <x:v>3397</x:v>
      </x:c>
      <x:c r="D54" s="414">
        <x:v>1</x:v>
      </x:c>
      <x:c r="E54" s="417" t="s">
        <x:v>7058</x:v>
      </x:c>
      <x:c r="F54" s="120" t="s">
        <x:v>4958</x:v>
      </x:c>
    </x:row>
    <x:row r="55" spans="1:6">
      <x:c r="A55" s="674">
        <x:v>45990</x:v>
      </x:c>
      <x:c r="B55" s="675" t="s">
        <x:v>437</x:v>
      </x:c>
      <x:c r="C55" s="676" t="s">
        <x:v>6867</x:v>
      </x:c>
      <x:c r="D55" s="675">
        <x:v>1</x:v>
      </x:c>
      <x:c r="E55" s="676" t="s">
        <x:v>7058</x:v>
      </x:c>
      <x:c r="F55" s="113" t="s">
        <x:v>7755</x:v>
      </x:c>
    </x:row>
    <x:row r="56" spans="1:5">
      <x:c r="A56" s="674">
        <x:v>45992</x:v>
      </x:c>
      <x:c r="B56" s="675" t="s">
        <x:v>7706</x:v>
      </x:c>
      <x:c r="C56" s="676" t="s">
        <x:v>8840</x:v>
      </x:c>
      <x:c r="D56" s="675">
        <x:v>1</x:v>
      </x:c>
      <x:c r="E56" s="676" t="s">
        <x:v>4852</x:v>
      </x:c>
    </x:row>
    <x:row r="57" spans="1:6">
      <x:c r="A57" s="674">
        <x:v>45996</x:v>
      </x:c>
      <x:c r="B57" s="675" t="s">
        <x:v>437</x:v>
      </x:c>
      <x:c r="C57" s="676" t="s">
        <x:v>6835</x:v>
      </x:c>
      <x:c r="D57" s="675">
        <x:v>3</x:v>
      </x:c>
      <x:c r="E57" s="676" t="s">
        <x:v>7710</x:v>
      </x:c>
      <x:c r="F57" s="116" t="s">
        <x:v>2993</x:v>
      </x:c>
    </x:row>
    <x:row r="58" spans="1:6">
      <x:c r="A58" s="674">
        <x:v>45997</x:v>
      </x:c>
      <x:c r="B58" s="675" t="s">
        <x:v>437</x:v>
      </x:c>
      <x:c r="C58" s="676" t="s">
        <x:v>3377</x:v>
      </x:c>
      <x:c r="D58" s="675">
        <x:v>1</x:v>
      </x:c>
      <x:c r="E58" s="676" t="s">
        <x:v>2363</x:v>
      </x:c>
      <x:c r="F58" s="113" t="s">
        <x:v>7755</x:v>
      </x:c>
    </x:row>
    <x:row r="59" spans="1:5">
      <x:c r="A59" s="674">
        <x:v>45997</x:v>
      </x:c>
      <x:c r="B59" s="675" t="s">
        <x:v>7787</x:v>
      </x:c>
      <x:c r="C59" s="676" t="s">
        <x:v>6884</x:v>
      </x:c>
      <x:c r="D59" s="675">
        <x:v>1</x:v>
      </x:c>
      <x:c r="E59" s="676" t="s">
        <x:v>2223</x:v>
      </x:c>
    </x:row>
    <x:row r="60" spans="1:6">
      <x:c r="A60" s="674">
        <x:v>45998</x:v>
      </x:c>
      <x:c r="B60" s="675" t="s">
        <x:v>7706</x:v>
      </x:c>
      <x:c r="C60" s="676" t="s">
        <x:v>6655</x:v>
      </x:c>
      <x:c r="D60" s="675">
        <x:v>1</x:v>
      </x:c>
      <x:c r="E60" s="676" t="s">
        <x:v>7058</x:v>
      </x:c>
      <x:c r="F60" s="113" t="s">
        <x:v>4958</x:v>
      </x:c>
    </x:row>
    <x:row r="61" spans="1:6">
      <x:c r="A61" s="674">
        <x:v>45998</x:v>
      </x:c>
      <x:c r="B61" s="675" t="s">
        <x:v>7787</x:v>
      </x:c>
      <x:c r="C61" s="676" t="s">
        <x:v>1927</x:v>
      </x:c>
      <x:c r="D61" s="675">
        <x:v>1</x:v>
      </x:c>
      <x:c r="E61" s="676" t="s">
        <x:v>7058</x:v>
      </x:c>
      <x:c r="F61" s="113" t="s">
        <x:v>4958</x:v>
      </x:c>
    </x:row>
    <x:row r="62" spans="1:6">
      <x:c r="A62" s="674">
        <x:v>46000</x:v>
      </x:c>
      <x:c r="B62" s="675" t="s">
        <x:v>7706</x:v>
      </x:c>
      <x:c r="C62" s="676" t="s">
        <x:v>4608</x:v>
      </x:c>
      <x:c r="D62" s="675">
        <x:v>1</x:v>
      </x:c>
      <x:c r="E62" s="676" t="s">
        <x:v>2223</x:v>
      </x:c>
      <x:c r="F62" s="113" t="s">
        <x:v>7755</x:v>
      </x:c>
    </x:row>
    <x:row r="63" spans="1:6">
      <x:c r="A63" s="348">
        <x:v>46003</x:v>
      </x:c>
      <x:c r="B63" s="414" t="s">
        <x:v>7706</x:v>
      </x:c>
      <x:c r="C63" s="417" t="s">
        <x:v>6802</x:v>
      </x:c>
      <x:c r="D63" s="414">
        <x:v>1</x:v>
      </x:c>
      <x:c r="E63" s="417" t="s">
        <x:v>4852</x:v>
      </x:c>
      <x:c r="F63" s="110" t="s">
        <x:v>4958</x:v>
      </x:c>
    </x:row>
    <x:row r="64" spans="1:5">
      <x:c r="A64" s="348">
        <x:v>46003</x:v>
      </x:c>
      <x:c r="B64" s="414" t="s">
        <x:v>7789</x:v>
      </x:c>
      <x:c r="C64" s="417" t="s">
        <x:v>3348</x:v>
      </x:c>
      <x:c r="D64" s="414">
        <x:v>1</x:v>
      </x:c>
      <x:c r="E64" s="417" t="s">
        <x:v>4852</x:v>
      </x:c>
    </x:row>
    <x:row r="65" spans="1:6">
      <x:c r="A65" s="348">
        <x:v>46003</x:v>
      </x:c>
      <x:c r="B65" s="414" t="s">
        <x:v>7789</x:v>
      </x:c>
      <x:c r="C65" s="417" t="s">
        <x:v>8447</x:v>
      </x:c>
      <x:c r="D65" s="414">
        <x:v>1</x:v>
      </x:c>
      <x:c r="E65" s="417" t="s">
        <x:v>4852</x:v>
      </x:c>
      <x:c r="F65" s="110" t="s">
        <x:v>7755</x:v>
      </x:c>
    </x:row>
    <x:row r="66" spans="1:5">
      <x:c r="A66" s="703">
        <x:v>46007</x:v>
      </x:c>
      <x:c r="B66" s="695" t="s">
        <x:v>7789</x:v>
      </x:c>
      <x:c r="C66" s="704" t="s">
        <x:v>8571</x:v>
      </x:c>
      <x:c r="D66" s="695">
        <x:v>1</x:v>
      </x:c>
      <x:c r="E66" s="704" t="s">
        <x:v>2223</x:v>
      </x:c>
    </x:row>
    <x:row r="67" spans="1:6">
      <x:c r="A67" s="703">
        <x:v>46007</x:v>
      </x:c>
      <x:c r="B67" s="695" t="s">
        <x:v>7787</x:v>
      </x:c>
      <x:c r="C67" s="704" t="s">
        <x:v>8952</x:v>
      </x:c>
      <x:c r="D67" s="695">
        <x:v>1</x:v>
      </x:c>
      <x:c r="E67" s="704" t="s">
        <x:v>4852</x:v>
      </x:c>
      <x:c r="F67" s="105" t="s">
        <x:v>4958</x:v>
      </x:c>
    </x:row>
    <x:row r="68" spans="1:5">
      <x:c r="A68" s="703">
        <x:v>46007</x:v>
      </x:c>
      <x:c r="B68" s="695" t="s">
        <x:v>7706</x:v>
      </x:c>
      <x:c r="C68" s="704" t="s">
        <x:v>5788</x:v>
      </x:c>
      <x:c r="D68" s="695">
        <x:v>1</x:v>
      </x:c>
      <x:c r="E68" s="704" t="s">
        <x:v>7058</x:v>
      </x:c>
    </x:row>
    <x:row r="69" spans="1:5">
      <x:c r="A69" s="703">
        <x:v>46008</x:v>
      </x:c>
      <x:c r="B69" s="695" t="s">
        <x:v>7789</x:v>
      </x:c>
      <x:c r="C69" s="704" t="s">
        <x:v>1919</x:v>
      </x:c>
      <x:c r="D69" s="695">
        <x:v>1</x:v>
      </x:c>
      <x:c r="E69" s="704" t="s">
        <x:v>2223</x:v>
      </x:c>
    </x:row>
    <x:row r="70" spans="1:6">
      <x:c r="A70" s="703">
        <x:v>46013</x:v>
      </x:c>
      <x:c r="B70" s="695" t="s">
        <x:v>7706</x:v>
      </x:c>
      <x:c r="C70" s="704" t="s">
        <x:v>4258</x:v>
      </x:c>
      <x:c r="D70" s="695">
        <x:v>1</x:v>
      </x:c>
      <x:c r="E70" s="704" t="s">
        <x:v>4852</x:v>
      </x:c>
      <x:c r="F70" s="198" t="s">
        <x:v>8220</x:v>
      </x:c>
    </x:row>
    <x:row r="71" spans="1:6">
      <x:c r="A71" s="703">
        <x:v>46014</x:v>
      </x:c>
      <x:c r="B71" s="695" t="s">
        <x:v>7787</x:v>
      </x:c>
      <x:c r="C71" s="704" t="s">
        <x:v>8820</x:v>
      </x:c>
      <x:c r="D71" s="695">
        <x:v>1</x:v>
      </x:c>
      <x:c r="E71" s="704" t="s">
        <x:v>7058</x:v>
      </x:c>
      <x:c r="F71" s="105" t="s">
        <x:v>7755</x:v>
      </x:c>
    </x:row>
    <x:row r="72" spans="1:6">
      <x:c r="A72" s="703">
        <x:v>46014</x:v>
      </x:c>
      <x:c r="B72" s="695" t="s">
        <x:v>7789</x:v>
      </x:c>
      <x:c r="C72" s="704" t="s">
        <x:v>6202</x:v>
      </x:c>
      <x:c r="D72" s="695">
        <x:v>1</x:v>
      </x:c>
      <x:c r="E72" s="704" t="s">
        <x:v>2223</x:v>
      </x:c>
      <x:c r="F72" s="105" t="s">
        <x:v>4958</x:v>
      </x:c>
    </x:row>
    <x:row r="73" spans="1:5">
      <x:c r="A73" s="703">
        <x:v>46015</x:v>
      </x:c>
      <x:c r="B73" s="695" t="s">
        <x:v>7787</x:v>
      </x:c>
      <x:c r="C73" s="704" t="s">
        <x:v>6600</x:v>
      </x:c>
      <x:c r="D73" s="695">
        <x:v>1</x:v>
      </x:c>
      <x:c r="E73" s="704" t="s">
        <x:v>4852</x:v>
      </x:c>
    </x:row>
    <x:row r="74" spans="1:6">
      <x:c r="A74" s="703">
        <x:v>46017</x:v>
      </x:c>
      <x:c r="B74" s="695" t="s">
        <x:v>7706</x:v>
      </x:c>
      <x:c r="C74" s="704" t="s">
        <x:v>8381</x:v>
      </x:c>
      <x:c r="D74" s="695">
        <x:v>1</x:v>
      </x:c>
      <x:c r="E74" s="704" t="s">
        <x:v>7058</x:v>
      </x:c>
      <x:c r="F74" s="105" t="s">
        <x:v>7755</x:v>
      </x:c>
    </x:row>
    <x:row r="75" spans="1:6">
      <x:c r="A75" s="703">
        <x:v>46017</x:v>
      </x:c>
      <x:c r="B75" s="695" t="s">
        <x:v>7787</x:v>
      </x:c>
      <x:c r="C75" s="704" t="s">
        <x:v>2018</x:v>
      </x:c>
      <x:c r="D75" s="695">
        <x:v>1</x:v>
      </x:c>
      <x:c r="E75" s="704" t="s">
        <x:v>4852</x:v>
      </x:c>
      <x:c r="F75" s="105" t="s">
        <x:v>4958</x:v>
      </x:c>
    </x:row>
    <x:row r="76" spans="1:6">
      <x:c r="A76" s="703">
        <x:v>46018</x:v>
      </x:c>
      <x:c r="B76" s="695" t="s">
        <x:v>7708</x:v>
      </x:c>
      <x:c r="C76" s="704" t="s">
        <x:v>4800</x:v>
      </x:c>
      <x:c r="D76" s="695">
        <x:v>1</x:v>
      </x:c>
      <x:c r="E76" s="704" t="s">
        <x:v>7058</x:v>
      </x:c>
      <x:c r="F76" s="105" t="s">
        <x:v>7755</x:v>
      </x:c>
    </x:row>
    <x:row r="77" spans="1:6">
      <x:c r="A77" s="703">
        <x:v>46018</x:v>
      </x:c>
      <x:c r="B77" s="695" t="s">
        <x:v>7706</x:v>
      </x:c>
      <x:c r="C77" s="704" t="s">
        <x:v>4283</x:v>
      </x:c>
      <x:c r="D77" s="695">
        <x:v>1</x:v>
      </x:c>
      <x:c r="E77" s="704" t="s">
        <x:v>7058</x:v>
      </x:c>
      <x:c r="F77" s="105" t="s">
        <x:v>7755</x:v>
      </x:c>
    </x:row>
    <x:row r="78" spans="1:6">
      <x:c r="A78" s="215">
        <x:v>46386</x:v>
      </x:c>
      <x:c r="B78" s="232" t="s">
        <x:v>7706</x:v>
      </x:c>
      <x:c r="C78" s="238" t="s">
        <x:v>1971</x:v>
      </x:c>
      <x:c r="D78" s="232">
        <x:v>1</x:v>
      </x:c>
      <x:c r="E78" s="238" t="s">
        <x:v>4852</x:v>
      </x:c>
      <x:c r="F78" s="105" t="s">
        <x:v>4958</x:v>
      </x:c>
    </x:row>
    <x:row r="79" spans="1:5">
      <x:c r="A79" s="215">
        <x:v>46387</x:v>
      </x:c>
      <x:c r="B79" s="232" t="s">
        <x:v>7787</x:v>
      </x:c>
      <x:c r="C79" s="238" t="s">
        <x:v>8412</x:v>
      </x:c>
      <x:c r="D79" s="232">
        <x:v>1</x:v>
      </x:c>
      <x:c r="E79" s="238" t="s">
        <x:v>7058</x:v>
      </x:c>
    </x:row>
    <x:row r="80" spans="1:6">
      <x:c r="A80" s="215">
        <x:v>46023</x:v>
      </x:c>
      <x:c r="B80" s="232" t="s">
        <x:v>7787</x:v>
      </x:c>
      <x:c r="C80" s="238" t="s">
        <x:v>4182</x:v>
      </x:c>
      <x:c r="D80" s="232">
        <x:v>3</x:v>
      </x:c>
      <x:c r="E80" s="238" t="s">
        <x:v>7275</x:v>
      </x:c>
      <x:c r="F80" s="103" t="s">
        <x:v>7755</x:v>
      </x:c>
    </x:row>
    <x:row r="81" spans="1:6">
      <x:c r="A81" s="215">
        <x:v>46023</x:v>
      </x:c>
      <x:c r="B81" s="232" t="s">
        <x:v>7789</x:v>
      </x:c>
      <x:c r="C81" s="238" t="s">
        <x:v>4261</x:v>
      </x:c>
      <x:c r="D81" s="232">
        <x:v>2</x:v>
      </x:c>
      <x:c r="E81" s="238" t="s">
        <x:v>2223</x:v>
      </x:c>
      <x:c r="F81" s="104" t="s">
        <x:v>7755</x:v>
      </x:c>
    </x:row>
    <x:row r="82" spans="1:6">
      <x:c r="A82" s="215">
        <x:v>46023</x:v>
      </x:c>
      <x:c r="B82" s="232" t="s">
        <x:v>7706</x:v>
      </x:c>
      <x:c r="C82" s="238" t="s">
        <x:v>5642</x:v>
      </x:c>
      <x:c r="D82" s="232">
        <x:v>2</x:v>
      </x:c>
      <x:c r="E82" s="238" t="s">
        <x:v>7058</x:v>
      </x:c>
      <x:c r="F82" s="104" t="s">
        <x:v>7755</x:v>
      </x:c>
    </x:row>
    <x:row r="83" spans="1:5">
      <x:c r="A83" s="215">
        <x:v>46023</x:v>
      </x:c>
      <x:c r="B83" s="232" t="s">
        <x:v>7788</x:v>
      </x:c>
      <x:c r="C83" s="238" t="s">
        <x:v>3276</x:v>
      </x:c>
      <x:c r="D83" s="232">
        <x:v>1</x:v>
      </x:c>
      <x:c r="E83" s="238" t="s">
        <x:v>7058</x:v>
      </x:c>
    </x:row>
    <x:row r="84" spans="1:6">
      <x:c r="A84" s="215">
        <x:v>46024</x:v>
      </x:c>
      <x:c r="B84" s="232" t="s">
        <x:v>7789</x:v>
      </x:c>
      <x:c r="C84" s="238" t="s">
        <x:v>6698</x:v>
      </x:c>
      <x:c r="D84" s="232">
        <x:v>1</x:v>
      </x:c>
      <x:c r="E84" s="238" t="s">
        <x:v>2223</x:v>
      </x:c>
      <x:c r="F84" s="103" t="s">
        <x:v>4958</x:v>
      </x:c>
    </x:row>
    <x:row r="85" spans="1:5">
      <x:c r="A85" s="215">
        <x:v>46024</x:v>
      </x:c>
      <x:c r="B85" s="232" t="s">
        <x:v>7788</x:v>
      </x:c>
      <x:c r="C85" s="238" t="s">
        <x:v>6847</x:v>
      </x:c>
      <x:c r="D85" s="232">
        <x:v>1</x:v>
      </x:c>
      <x:c r="E85" s="238" t="s">
        <x:v>4852</x:v>
      </x:c>
    </x:row>
    <x:row r="86" spans="1:5">
      <x:c r="A86" s="215">
        <x:v>46024</x:v>
      </x:c>
      <x:c r="B86" s="232" t="s">
        <x:v>7706</x:v>
      </x:c>
      <x:c r="C86" s="238" t="s">
        <x:v>5977</x:v>
      </x:c>
      <x:c r="D86" s="232">
        <x:v>1</x:v>
      </x:c>
      <x:c r="E86" s="238" t="s">
        <x:v>4852</x:v>
      </x:c>
    </x:row>
    <x:row r="87" spans="1:5">
      <x:c r="A87" s="215">
        <x:v>46024</x:v>
      </x:c>
      <x:c r="B87" s="232" t="s">
        <x:v>437</x:v>
      </x:c>
      <x:c r="C87" s="238" t="s">
        <x:v>6203</x:v>
      </x:c>
      <x:c r="D87" s="232">
        <x:v>1</x:v>
      </x:c>
      <x:c r="E87" s="238" t="s">
        <x:v>7058</x:v>
      </x:c>
    </x:row>
    <x:row r="88" spans="1:6">
      <x:c r="A88" s="215">
        <x:v>46025</x:v>
      </x:c>
      <x:c r="B88" s="232" t="s">
        <x:v>7789</x:v>
      </x:c>
      <x:c r="C88" s="238" t="s">
        <x:v>1919</x:v>
      </x:c>
      <x:c r="D88" s="232">
        <x:v>2</x:v>
      </x:c>
      <x:c r="E88" s="238" t="s">
        <x:v>2223</x:v>
      </x:c>
      <x:c r="F88" s="103" t="s">
        <x:v>7755</x:v>
      </x:c>
    </x:row>
    <x:row r="89" spans="1:6">
      <x:c r="A89" s="215">
        <x:v>46025</x:v>
      </x:c>
      <x:c r="B89" s="232" t="s">
        <x:v>433</x:v>
      </x:c>
      <x:c r="C89" s="238" t="s">
        <x:v>8841</x:v>
      </x:c>
      <x:c r="D89" s="232">
        <x:v>1</x:v>
      </x:c>
      <x:c r="E89" s="238" t="s">
        <x:v>7275</x:v>
      </x:c>
      <x:c r="F89" s="103" t="s">
        <x:v>7755</x:v>
      </x:c>
    </x:row>
    <x:row r="90" spans="1:6">
      <x:c r="A90" s="215">
        <x:v>46025</x:v>
      </x:c>
      <x:c r="B90" s="232" t="s">
        <x:v>7787</x:v>
      </x:c>
      <x:c r="C90" s="238" t="s">
        <x:v>4774</x:v>
      </x:c>
      <x:c r="D90" s="232">
        <x:v>1</x:v>
      </x:c>
      <x:c r="E90" s="238" t="s">
        <x:v>4852</x:v>
      </x:c>
      <x:c r="F90" s="102"/>
    </x:row>
    <x:row r="91" spans="1:7">
      <x:c r="A91" s="733" t="s">
        <x:v>2397</x:v>
      </x:c>
      <x:c r="B91" s="734" t="s">
        <x:v>4934</x:v>
      </x:c>
      <x:c r="C91" s="734" t="s">
        <x:v>3050</x:v>
      </x:c>
      <x:c r="D91" s="735">
        <x:v>2</x:v>
      </x:c>
      <x:c r="E91" s="736" t="s">
        <x:v>8618</x:v>
      </x:c>
      <x:c r="F91" s="734" t="s">
        <x:v>1090</x:v>
      </x:c>
      <x:c r="G91" s="200" t="s">
        <x:v>7755</x:v>
      </x:c>
    </x:row>
    <x:row r="92" spans="1:6">
      <x:c r="A92" s="741" t="s">
        <x:v>2748</x:v>
      </x:c>
      <x:c r="B92" s="742" t="s">
        <x:v>7746</x:v>
      </x:c>
      <x:c r="C92" s="742" t="s">
        <x:v>4621</x:v>
      </x:c>
      <x:c r="D92" s="743">
        <x:v>1</x:v>
      </x:c>
      <x:c r="E92" s="744">
        <x:v>10210201</x:v>
      </x:c>
      <x:c r="F92" s="742" t="s">
        <x:v>19</x:v>
      </x:c>
    </x:row>
    <x:row r="93" spans="1:7">
      <x:c r="A93" s="737" t="s">
        <x:v>2420</x:v>
      </x:c>
      <x:c r="B93" s="738" t="s">
        <x:v>4934</x:v>
      </x:c>
      <x:c r="C93" s="738" t="s">
        <x:v>3050</x:v>
      </x:c>
      <x:c r="D93" s="739">
        <x:v>1</x:v>
      </x:c>
      <x:c r="E93" s="740">
        <x:v>2507060109</x:v>
      </x:c>
      <x:c r="F93" s="738" t="s">
        <x:v>3495</x:v>
      </x:c>
      <x:c r="G93" s="200" t="s">
        <x:v>4958</x:v>
      </x:c>
    </x:row>
    <x:row r="94" spans="1:7">
      <x:c r="A94" s="737" t="s">
        <x:v>2459</x:v>
      </x:c>
      <x:c r="B94" s="738" t="s">
        <x:v>4934</x:v>
      </x:c>
      <x:c r="C94" s="738" t="s">
        <x:v>4621</x:v>
      </x:c>
      <x:c r="D94" s="739">
        <x:v>1</x:v>
      </x:c>
      <x:c r="E94" s="740">
        <x:v>2512060206</x:v>
      </x:c>
      <x:c r="F94" s="738" t="s">
        <x:v>640</x:v>
      </x:c>
      <x:c r="G94" s="200" t="s">
        <x:v>7755</x:v>
      </x:c>
    </x:row>
    <x:row r="95" spans="1:6">
      <x:c r="A95" s="737" t="s">
        <x:v>2771</x:v>
      </x:c>
      <x:c r="B95" s="738" t="s">
        <x:v>7746</x:v>
      </x:c>
      <x:c r="C95" s="738" t="s">
        <x:v>3016</x:v>
      </x:c>
      <x:c r="D95" s="739">
        <x:v>1</x:v>
      </x:c>
      <x:c r="E95" s="740">
        <x:v>2507050402</x:v>
      </x:c>
      <x:c r="F95" s="738" t="s">
        <x:v>1726</x:v>
      </x:c>
    </x:row>
    <x:row r="96" spans="1:6">
      <x:c r="A96" s="741" t="s">
        <x:v>3497</x:v>
      </x:c>
      <x:c r="B96" s="742" t="s">
        <x:v>4934</x:v>
      </x:c>
      <x:c r="C96" s="742" t="s">
        <x:v>4629</x:v>
      </x:c>
      <x:c r="D96" s="743">
        <x:v>1</x:v>
      </x:c>
      <x:c r="E96" s="744">
        <x:v>2507050304</x:v>
      </x:c>
      <x:c r="F96" s="742" t="s">
        <x:v>7908</x:v>
      </x:c>
    </x:row>
    <x:row r="97" spans="1:7">
      <x:c r="A97" s="204"/>
      <x:c r="B97" s="204" t="s">
        <x:v>4934</x:v>
      </x:c>
      <x:c r="C97" s="417" t="s">
        <x:v>3016</x:v>
      </x:c>
      <x:c r="D97" s="414">
        <x:v>1</x:v>
      </x:c>
      <x:c r="E97" s="417">
        <x:v>2510050401</x:v>
      </x:c>
      <x:c r="F97" s="204" t="s">
        <x:v>1239</x:v>
      </x:c>
      <x:c r="G97" s="204" t="s">
        <x:v>7755</x:v>
      </x:c>
    </x:row>
    <x:row r="98" spans="1:7">
      <x:c r="A98" s="1285" t="s">
        <x:v>2758</x:v>
      </x:c>
      <x:c r="B98" s="1286" t="s">
        <x:v>4934</x:v>
      </x:c>
      <x:c r="C98" s="1286" t="s">
        <x:v>4621</x:v>
      </x:c>
      <x:c r="D98" s="1284">
        <x:v>1</x:v>
      </x:c>
      <x:c r="E98" s="1436">
        <x:v>2507060207</x:v>
      </x:c>
      <x:c r="F98" s="1287" t="s">
        <x:v>1178</x:v>
      </x:c>
      <x:c r="G98" s="204" t="s">
        <x:v>7755</x:v>
      </x:c>
    </x:row>
    <x:row r="99" spans="1:7">
      <x:c r="A99" s="1288" t="s">
        <x:v>997</x:v>
      </x:c>
      <x:c r="B99" s="1289" t="s">
        <x:v>4934</x:v>
      </x:c>
      <x:c r="C99" s="1289" t="s">
        <x:v>3050</x:v>
      </x:c>
      <x:c r="D99" s="1283">
        <x:v>1</x:v>
      </x:c>
      <x:c r="E99" s="1437">
        <x:v>2511090102</x:v>
      </x:c>
      <x:c r="F99" s="1290" t="s">
        <x:v>7058</x:v>
      </x:c>
      <x:c r="G99" s="204"/>
    </x:row>
    <x:row r="100" spans="1:7">
      <x:c r="A100" s="1288" t="s">
        <x:v>1669</x:v>
      </x:c>
      <x:c r="B100" s="1289" t="s">
        <x:v>4934</x:v>
      </x:c>
      <x:c r="C100" s="1289" t="s">
        <x:v>4621</x:v>
      </x:c>
      <x:c r="D100" s="1283">
        <x:v>3</x:v>
      </x:c>
      <x:c r="E100" s="1437">
        <x:v>2507070202</x:v>
      </x:c>
      <x:c r="F100" s="1291" t="s">
        <x:v>2473</x:v>
      </x:c>
      <x:c r="G100" s="204" t="s">
        <x:v>7755</x:v>
      </x:c>
    </x:row>
    <x:row r="101" spans="1:7">
      <x:c r="A101" s="1288" t="s">
        <x:v>2794</x:v>
      </x:c>
      <x:c r="B101" s="1289" t="s">
        <x:v>4934</x:v>
      </x:c>
      <x:c r="C101" s="1289" t="s">
        <x:v>4621</x:v>
      </x:c>
      <x:c r="D101" s="1283">
        <x:v>3</x:v>
      </x:c>
      <x:c r="E101" s="1437">
        <x:v>2507070204</x:v>
      </x:c>
      <x:c r="F101" s="1290" t="s">
        <x:v>2473</x:v>
      </x:c>
      <x:c r="G101" s="204" t="s">
        <x:v>7755</x:v>
      </x:c>
    </x:row>
    <x:row r="102" spans="1:7">
      <x:c r="A102" s="1288" t="s">
        <x:v>2725</x:v>
      </x:c>
      <x:c r="B102" s="1289" t="s">
        <x:v>4934</x:v>
      </x:c>
      <x:c r="C102" s="1289" t="s">
        <x:v>4621</x:v>
      </x:c>
      <x:c r="D102" s="1283">
        <x:v>2</x:v>
      </x:c>
      <x:c r="E102" s="1437">
        <x:v>2507070205</x:v>
      </x:c>
      <x:c r="F102" s="1291" t="s">
        <x:v>2473</x:v>
      </x:c>
      <x:c r="G102" s="204" t="s">
        <x:v>7755</x:v>
      </x:c>
    </x:row>
    <x:row r="103" spans="1:7">
      <x:c r="A103" s="1288" t="s">
        <x:v>1355</x:v>
      </x:c>
      <x:c r="B103" s="1289" t="s">
        <x:v>4934</x:v>
      </x:c>
      <x:c r="C103" s="1289" t="s">
        <x:v>4621</x:v>
      </x:c>
      <x:c r="D103" s="1283">
        <x:v>2</x:v>
      </x:c>
      <x:c r="E103" s="1437">
        <x:v>2507070206</x:v>
      </x:c>
      <x:c r="F103" s="1290" t="s">
        <x:v>2473</x:v>
      </x:c>
      <x:c r="G103" s="204" t="s">
        <x:v>7755</x:v>
      </x:c>
    </x:row>
    <x:row r="104" spans="1:7">
      <x:c r="A104" s="1288" t="s">
        <x:v>2493</x:v>
      </x:c>
      <x:c r="B104" s="1289" t="s">
        <x:v>4934</x:v>
      </x:c>
      <x:c r="C104" s="1289" t="s">
        <x:v>2999</x:v>
      </x:c>
      <x:c r="D104" s="1283">
        <x:v>2</x:v>
      </x:c>
      <x:c r="E104" s="1292" t="s">
        <x:v>5939</x:v>
      </x:c>
      <x:c r="F104" s="1291" t="s">
        <x:v>2473</x:v>
      </x:c>
      <x:c r="G104" s="204" t="s">
        <x:v>7755</x:v>
      </x:c>
    </x:row>
    <x:row r="105" spans="1:7">
      <x:c r="A105" s="1288" t="s">
        <x:v>2491</x:v>
      </x:c>
      <x:c r="B105" s="1289" t="s">
        <x:v>4934</x:v>
      </x:c>
      <x:c r="C105" s="1289" t="s">
        <x:v>3050</x:v>
      </x:c>
      <x:c r="D105" s="1283">
        <x:v>2</x:v>
      </x:c>
      <x:c r="E105" s="1293" t="s">
        <x:v>2023</x:v>
      </x:c>
      <x:c r="F105" s="1290" t="s">
        <x:v>2395</x:v>
      </x:c>
      <x:c r="G105" s="204" t="s">
        <x:v>7755</x:v>
      </x:c>
    </x:row>
    <x:row r="106" spans="1:7">
      <x:c r="A106" s="1288" t="s">
        <x:v>2769</x:v>
      </x:c>
      <x:c r="B106" s="1289" t="s">
        <x:v>4934</x:v>
      </x:c>
      <x:c r="C106" s="1289" t="s">
        <x:v>3050</x:v>
      </x:c>
      <x:c r="D106" s="1283">
        <x:v>4</x:v>
      </x:c>
      <x:c r="E106" s="1294" t="s">
        <x:v>5903</x:v>
      </x:c>
      <x:c r="F106" s="1291" t="s">
        <x:v>2395</x:v>
      </x:c>
      <x:c r="G106" s="204" t="s">
        <x:v>7755</x:v>
      </x:c>
    </x:row>
    <x:row r="107" spans="1:7">
      <x:c r="A107" s="1295" t="s">
        <x:v>2475</x:v>
      </x:c>
      <x:c r="B107" s="1296" t="s">
        <x:v>4934</x:v>
      </x:c>
      <x:c r="C107" s="1296" t="s">
        <x:v>3050</x:v>
      </x:c>
      <x:c r="D107" s="1297">
        <x:v>5</x:v>
      </x:c>
      <x:c r="E107" s="1298" t="s">
        <x:v>5628</x:v>
      </x:c>
      <x:c r="F107" s="1299" t="s">
        <x:v>2395</x:v>
      </x:c>
      <x:c r="G107" s="204" t="s">
        <x:v>7755</x:v>
      </x:c>
    </x:row>
    <x:row r="108" spans="6:6">
      <x:c r="F108" s="78"/>
    </x:row>
    <x:row r="109" spans="1:7">
      <x:c r="A109" s="1327" t="s">
        <x:v>10088</x:v>
      </x:c>
      <x:c r="B109" s="1328" t="s">
        <x:v>4934</x:v>
      </x:c>
      <x:c r="C109" s="1328" t="s">
        <x:v>3050</x:v>
      </x:c>
      <x:c r="D109" s="1329">
        <x:v>1</x:v>
      </x:c>
      <x:c r="E109" s="1349">
        <x:v>2026011701031</x:v>
      </x:c>
      <x:c r="F109" s="1328" t="s">
        <x:v>1560</x:v>
      </x:c>
      <x:c r="G109" s="188" t="s">
        <x:v>12053</x:v>
      </x:c>
    </x:row>
    <x:row r="110" spans="1:7">
      <x:c r="A110" s="1327" t="s">
        <x:v>10109</x:v>
      </x:c>
      <x:c r="B110" s="1328" t="s">
        <x:v>4934</x:v>
      </x:c>
      <x:c r="C110" s="1328" t="s">
        <x:v>4621</x:v>
      </x:c>
      <x:c r="D110" s="1329">
        <x:v>1</x:v>
      </x:c>
      <x:c r="E110" s="1349">
        <x:v>2026011702083</x:v>
      </x:c>
      <x:c r="F110" s="1328" t="s">
        <x:v>9884</x:v>
      </x:c>
      <x:c r="G110" s="188" t="s">
        <x:v>3658</x:v>
      </x:c>
    </x:row>
    <x:row r="111" spans="1:7" s="74" customFormat="1">
      <x:c r="A111" s="1330" t="s">
        <x:v>10247</x:v>
      </x:c>
      <x:c r="B111" s="1331" t="s">
        <x:v>4934</x:v>
      </x:c>
      <x:c r="C111" s="1331" t="s">
        <x:v>3016</x:v>
      </x:c>
      <x:c r="D111" s="1332">
        <x:v>1</x:v>
      </x:c>
      <x:c r="E111" s="1395">
        <x:v>2026021904019</x:v>
      </x:c>
      <x:c r="F111" s="1331" t="s">
        <x:v>7058</x:v>
      </x:c>
      <x:c r="G111" s="188" t="s">
        <x:v>6471</x:v>
      </x:c>
    </x:row>
    <x:row r="112" spans="1:6" s="74" customFormat="1">
      <x:c r="A112" s="1079"/>
      <x:c r="B112" s="1080"/>
      <x:c r="C112" s="1080"/>
      <x:c r="D112" s="1318"/>
      <x:c r="E112" s="1438"/>
      <x:c r="F112" s="1080"/>
    </x:row>
    <x:row r="113" spans="1:7" s="74" customFormat="1">
      <x:c r="A113" s="1333" t="s">
        <x:v>10211</x:v>
      </x:c>
      <x:c r="B113" s="1334" t="s">
        <x:v>7746</x:v>
      </x:c>
      <x:c r="C113" s="1334" t="s">
        <x:v>3050</x:v>
      </x:c>
      <x:c r="D113" s="1335">
        <x:v>1</x:v>
      </x:c>
      <x:c r="E113" s="1348">
        <x:v>2026011501037</x:v>
      </x:c>
      <x:c r="F113" s="1334" t="s">
        <x:v>1572</x:v>
      </x:c>
      <x:c r="G113" s="188" t="s">
        <x:v>12253</x:v>
      </x:c>
    </x:row>
    <x:row r="114" spans="1:7" s="74" customFormat="1">
      <x:c r="A114" s="1336" t="s">
        <x:v>10117</x:v>
      </x:c>
      <x:c r="B114" s="1337" t="s">
        <x:v>7746</x:v>
      </x:c>
      <x:c r="C114" s="1337" t="s">
        <x:v>3050</x:v>
      </x:c>
      <x:c r="D114" s="1338">
        <x:v>1</x:v>
      </x:c>
      <x:c r="E114" s="1350">
        <x:v>2026021501072</x:v>
      </x:c>
      <x:c r="F114" s="1337" t="s">
        <x:v>1551</x:v>
      </x:c>
      <x:c r="G114" s="188" t="s">
        <x:v>12075</x:v>
      </x:c>
    </x:row>
    <x:row r="115" spans="7:11">
      <x:c r="G115" s="72" t="s">
        <x:v>7702</x:v>
      </x:c>
      <x:c r="H115" s="72" t="s">
        <x:v>7727</x:v>
      </x:c>
      <x:c r="I115" s="72" t="s">
        <x:v>7775</x:v>
      </x:c>
      <x:c r="J115" s="72" t="s">
        <x:v>3067</x:v>
      </x:c>
      <x:c r="K115" s="72" t="s">
        <x:v>4885</x:v>
      </x:c>
    </x:row>
    <x:row r="116" spans="1:12">
      <x:c r="A116" s="198">
        <x:v>46080</x:v>
      </x:c>
      <x:c r="B116" s="196" t="s">
        <x:v>4934</x:v>
      </x:c>
      <x:c r="C116" s="523" t="s">
        <x:v>3016</x:v>
      </x:c>
      <x:c r="D116" s="235">
        <x:v>1</x:v>
      </x:c>
      <x:c r="E116" s="523">
        <x:v>2602200401</x:v>
      </x:c>
      <x:c r="F116" s="196" t="s">
        <x:v>4852</x:v>
      </x:c>
      <x:c r="G116" s="196" t="s">
        <x:v>6376</x:v>
      </x:c>
      <x:c r="H116" s="230" t="s">
        <x:v>434</x:v>
      </x:c>
      <x:c r="I116" s="230" t="s">
        <x:v>434</x:v>
      </x:c>
      <x:c r="J116" s="230" t="s">
        <x:v>434</x:v>
      </x:c>
      <x:c r="K116" s="230" t="s">
        <x:v>434</x:v>
      </x:c>
      <x:c r="L116" s="230" t="s">
        <x:v>7755</x:v>
      </x:c>
    </x:row>
    <x:row r="117" spans="6:11">
      <x:c r="F117" s="69"/>
      <x:c r="G117" s="68" t="s">
        <x:v>7702</x:v>
      </x:c>
      <x:c r="H117" s="68" t="s">
        <x:v>7727</x:v>
      </x:c>
      <x:c r="I117" s="68" t="s">
        <x:v>7775</x:v>
      </x:c>
      <x:c r="J117" s="68" t="s">
        <x:v>3067</x:v>
      </x:c>
      <x:c r="K117" s="68" t="s">
        <x:v>4885</x:v>
      </x:c>
    </x:row>
    <x:row r="118" spans="1:11" s="68" customFormat="1">
      <x:c r="A118" s="1333" t="s">
        <x:v>993</x:v>
      </x:c>
      <x:c r="B118" s="1334" t="s">
        <x:v>4934</x:v>
      </x:c>
      <x:c r="C118" s="1334" t="s">
        <x:v>4621</x:v>
      </x:c>
      <x:c r="D118" s="1335">
        <x:v>4</x:v>
      </x:c>
      <x:c r="E118" s="1348">
        <x:v>2026021602106</x:v>
      </x:c>
      <x:c r="F118" s="1334" t="s">
        <x:v>6548</x:v>
      </x:c>
      <x:c r="G118" s="188" t="s">
        <x:v>3744</x:v>
      </x:c>
      <x:c r="H118" s="230" t="s">
        <x:v>434</x:v>
      </x:c>
      <x:c r="I118" s="230" t="s">
        <x:v>434</x:v>
      </x:c>
      <x:c r="J118" s="230" t="s">
        <x:v>434</x:v>
      </x:c>
      <x:c r="K118" s="230" t="s">
        <x:v>434</x:v>
      </x:c>
    </x:row>
    <x:row r="119" spans="1:11" s="68" customFormat="1">
      <x:c r="A119" s="1327" t="s">
        <x:v>2410</x:v>
      </x:c>
      <x:c r="B119" s="1328" t="s">
        <x:v>4934</x:v>
      </x:c>
      <x:c r="C119" s="1328" t="s">
        <x:v>433</x:v>
      </x:c>
      <x:c r="D119" s="1329">
        <x:v>2</x:v>
      </x:c>
      <x:c r="E119" s="1349">
        <x:v>2026022102087</x:v>
      </x:c>
      <x:c r="F119" s="1328" t="s">
        <x:v>6548</x:v>
      </x:c>
      <x:c r="G119" s="188" t="s">
        <x:v>2582</x:v>
      </x:c>
      <x:c r="H119" s="230" t="s">
        <x:v>434</x:v>
      </x:c>
      <x:c r="I119" s="230" t="s">
        <x:v>434</x:v>
      </x:c>
      <x:c r="J119" s="230" t="s">
        <x:v>434</x:v>
      </x:c>
      <x:c r="K119" s="230" t="s">
        <x:v>434</x:v>
      </x:c>
    </x:row>
    <x:row r="120" spans="1:11">
      <x:c r="A120" s="1336" t="s">
        <x:v>2722</x:v>
      </x:c>
      <x:c r="B120" s="1337" t="s">
        <x:v>4934</x:v>
      </x:c>
      <x:c r="C120" s="1337" t="s">
        <x:v>433</x:v>
      </x:c>
      <x:c r="D120" s="1338">
        <x:v>3</x:v>
      </x:c>
      <x:c r="E120" s="1350">
        <x:v>2026022202039</x:v>
      </x:c>
      <x:c r="F120" s="1337" t="s">
        <x:v>6548</x:v>
      </x:c>
      <x:c r="G120" s="188" t="s">
        <x:v>2439</x:v>
      </x:c>
      <x:c r="H120" s="230" t="s">
        <x:v>434</x:v>
      </x:c>
      <x:c r="I120" s="230" t="s">
        <x:v>434</x:v>
      </x:c>
      <x:c r="J120" s="230" t="s">
        <x:v>434</x:v>
      </x:c>
      <x:c r="K120" s="230" t="s">
        <x:v>434</x:v>
      </x:c>
    </x:row>
    <x:row r="121" spans="1:11">
      <x:c r="A121" s="1327" t="s">
        <x:v>2698</x:v>
      </x:c>
      <x:c r="B121" s="1328" t="s">
        <x:v>4934</x:v>
      </x:c>
      <x:c r="C121" s="1328" t="s">
        <x:v>433</x:v>
      </x:c>
      <x:c r="D121" s="1329">
        <x:v>1</x:v>
      </x:c>
      <x:c r="E121" s="1349">
        <x:v>2026022202046</x:v>
      </x:c>
      <x:c r="F121" s="1328" t="s">
        <x:v>6548</x:v>
      </x:c>
      <x:c r="G121" s="188" t="s">
        <x:v>2427</x:v>
      </x:c>
      <x:c r="H121" s="230" t="s">
        <x:v>434</x:v>
      </x:c>
      <x:c r="I121" s="230" t="s">
        <x:v>434</x:v>
      </x:c>
      <x:c r="J121" s="230" t="s">
        <x:v>434</x:v>
      </x:c>
      <x:c r="K121" s="230" t="s">
        <x:v>434</x:v>
      </x:c>
    </x:row>
    <x:row r="123" spans="1:11">
      <x:c r="A123" s="215">
        <x:v>46088</x:v>
      </x:c>
      <x:c r="B123" s="188" t="s">
        <x:v>4934</x:v>
      </x:c>
      <x:c r="C123" s="238" t="s">
        <x:v>4629</x:v>
      </x:c>
      <x:c r="D123" s="232">
        <x:v>1</x:v>
      </x:c>
      <x:c r="E123" s="238">
        <x:v>2601160310</x:v>
      </x:c>
      <x:c r="F123" s="188" t="s">
        <x:v>10378</x:v>
      </x:c>
      <x:c r="G123" s="188" t="s">
        <x:v>11635</x:v>
      </x:c>
      <x:c r="H123" s="230" t="s">
        <x:v>434</x:v>
      </x:c>
      <x:c r="I123" s="230" t="s">
        <x:v>434</x:v>
      </x:c>
      <x:c r="J123" s="230" t="s">
        <x:v>434</x:v>
      </x:c>
      <x:c r="K123" s="230" t="s">
        <x:v>434</x:v>
      </x:c>
    </x:row>
    <x:row r="124" spans="1:11">
      <x:c r="A124" s="215">
        <x:v>46088</x:v>
      </x:c>
      <x:c r="B124" s="188" t="s">
        <x:v>7746</x:v>
      </x:c>
      <x:c r="C124" s="238" t="s">
        <x:v>4621</x:v>
      </x:c>
      <x:c r="D124" s="232">
        <x:v>1</x:v>
      </x:c>
      <x:c r="E124" s="238">
        <x:v>2602170210</x:v>
      </x:c>
      <x:c r="F124" s="188" t="s">
        <x:v>2363</x:v>
      </x:c>
      <x:c r="G124" s="188" t="s">
        <x:v>7545</x:v>
      </x:c>
      <x:c r="H124" s="230" t="s">
        <x:v>434</x:v>
      </x:c>
      <x:c r="I124" s="230" t="s">
        <x:v>434</x:v>
      </x:c>
      <x:c r="J124" s="230" t="s">
        <x:v>434</x:v>
      </x:c>
      <x:c r="K124" s="230" t="s">
        <x:v>434</x:v>
      </x:c>
    </x:row>
    <x:row r="125" spans="6:6">
      <x:c r="F125" s="63"/>
    </x:row>
    <x:row r="126" spans="1:11">
      <x:c r="A126" s="1351" t="s">
        <x:v>10074</x:v>
      </x:c>
      <x:c r="B126" s="1352" t="s">
        <x:v>4934</x:v>
      </x:c>
      <x:c r="C126" s="1352" t="s">
        <x:v>3050</x:v>
      </x:c>
      <x:c r="D126" s="1353">
        <x:v>2</x:v>
      </x:c>
      <x:c r="E126" s="1354">
        <x:v>2026012101069</x:v>
      </x:c>
      <x:c r="F126" s="1355" t="s">
        <x:v>9884</x:v>
      </x:c>
      <x:c r="G126" s="188" t="s">
        <x:v>5052</x:v>
      </x:c>
      <x:c r="H126" s="230" t="s">
        <x:v>434</x:v>
      </x:c>
      <x:c r="I126" s="230" t="s">
        <x:v>434</x:v>
      </x:c>
      <x:c r="J126" s="230" t="s">
        <x:v>434</x:v>
      </x:c>
      <x:c r="K126" s="230" t="s">
        <x:v>434</x:v>
      </x:c>
    </x:row>
    <x:row r="127" spans="6:6">
      <x:c r="F127" s="63"/>
    </x:row>
    <x:row r="128" spans="1:11">
      <x:c r="A128" s="1327" t="s">
        <x:v>1683</x:v>
      </x:c>
      <x:c r="B128" s="1328" t="s">
        <x:v>4934</x:v>
      </x:c>
      <x:c r="C128" s="1328" t="s">
        <x:v>2999</x:v>
      </x:c>
      <x:c r="D128" s="1329">
        <x:v>1</x:v>
      </x:c>
      <x:c r="E128" s="1439">
        <x:v>25090503130</x:v>
      </x:c>
      <x:c r="F128" s="1328" t="s">
        <x:v>9208</x:v>
      </x:c>
      <x:c r="G128" s="61" t="s">
        <x:v>5130</x:v>
      </x:c>
      <x:c r="H128" s="230" t="s">
        <x:v>434</x:v>
      </x:c>
      <x:c r="I128" s="230" t="s">
        <x:v>434</x:v>
      </x:c>
      <x:c r="J128" s="230" t="s">
        <x:v>434</x:v>
      </x:c>
      <x:c r="K128" s="230" t="s">
        <x:v>434</x:v>
      </x:c>
    </x:row>
    <x:row r="129" spans="1:11">
      <x:c r="A129" s="1336" t="s">
        <x:v>2784</x:v>
      </x:c>
      <x:c r="B129" s="1337" t="s">
        <x:v>4934</x:v>
      </x:c>
      <x:c r="C129" s="1337" t="s">
        <x:v>2999</x:v>
      </x:c>
      <x:c r="D129" s="1338">
        <x:v>1</x:v>
      </x:c>
      <x:c r="E129" s="1440">
        <x:v>25090503147</x:v>
      </x:c>
      <x:c r="F129" s="1328" t="s">
        <x:v>9208</x:v>
      </x:c>
      <x:c r="G129" s="61" t="s">
        <x:v>7593</x:v>
      </x:c>
      <x:c r="H129" s="230" t="s">
        <x:v>434</x:v>
      </x:c>
      <x:c r="I129" s="230" t="s">
        <x:v>434</x:v>
      </x:c>
      <x:c r="J129" s="230" t="s">
        <x:v>434</x:v>
      </x:c>
      <x:c r="K129" s="230" t="s">
        <x:v>434</x:v>
      </x:c>
    </x:row>
    <x:row r="130" spans="1:11">
      <x:c r="A130" s="1327" t="s">
        <x:v>2447</x:v>
      </x:c>
      <x:c r="B130" s="1328" t="s">
        <x:v>4934</x:v>
      </x:c>
      <x:c r="C130" s="1328" t="s">
        <x:v>2999</x:v>
      </x:c>
      <x:c r="D130" s="1329">
        <x:v>2</x:v>
      </x:c>
      <x:c r="E130" s="1439">
        <x:v>25090503154</x:v>
      </x:c>
      <x:c r="F130" s="1328" t="s">
        <x:v>9208</x:v>
      </x:c>
      <x:c r="G130" s="61" t="s">
        <x:v>1033</x:v>
      </x:c>
      <x:c r="H130" s="230" t="s">
        <x:v>434</x:v>
      </x:c>
      <x:c r="I130" s="230" t="s">
        <x:v>434</x:v>
      </x:c>
      <x:c r="J130" s="230" t="s">
        <x:v>434</x:v>
      </x:c>
      <x:c r="K130" s="230" t="s">
        <x:v>434</x:v>
      </x:c>
    </x:row>
    <x:row r="131" spans="1:11">
      <x:c r="A131" s="1327" t="s">
        <x:v>2774</x:v>
      </x:c>
      <x:c r="B131" s="1328" t="s">
        <x:v>4934</x:v>
      </x:c>
      <x:c r="C131" s="1328" t="s">
        <x:v>2999</x:v>
      </x:c>
      <x:c r="D131" s="1329">
        <x:v>1</x:v>
      </x:c>
      <x:c r="E131" s="1439">
        <x:v>25090603113</x:v>
      </x:c>
      <x:c r="F131" s="1328" t="s">
        <x:v>9208</x:v>
      </x:c>
      <x:c r="G131" s="61" t="s">
        <x:v>7695</x:v>
      </x:c>
      <x:c r="H131" s="230" t="s">
        <x:v>434</x:v>
      </x:c>
      <x:c r="I131" s="230" t="s">
        <x:v>434</x:v>
      </x:c>
      <x:c r="J131" s="230" t="s">
        <x:v>434</x:v>
      </x:c>
      <x:c r="K131" s="230" t="s">
        <x:v>434</x:v>
      </x:c>
    </x:row>
    <x:row r="132" spans="1:11">
      <x:c r="A132" s="1327" t="s">
        <x:v>2429</x:v>
      </x:c>
      <x:c r="B132" s="1328" t="s">
        <x:v>4934</x:v>
      </x:c>
      <x:c r="C132" s="1328" t="s">
        <x:v>2999</x:v>
      </x:c>
      <x:c r="D132" s="1329">
        <x:v>2</x:v>
      </x:c>
      <x:c r="E132" s="1439">
        <x:v>26011603144</x:v>
      </x:c>
      <x:c r="F132" s="1328" t="s">
        <x:v>9208</x:v>
      </x:c>
      <x:c r="G132" s="192" t="s">
        <x:v>1035</x:v>
      </x:c>
      <x:c r="H132" s="230" t="s">
        <x:v>434</x:v>
      </x:c>
      <x:c r="I132" s="230" t="s">
        <x:v>434</x:v>
      </x:c>
      <x:c r="J132" s="230" t="s">
        <x:v>434</x:v>
      </x:c>
      <x:c r="K132" s="230" t="s">
        <x:v>434</x:v>
      </x:c>
    </x:row>
    <x:row r="133" spans="1:11">
      <x:c r="A133" s="1333" t="s">
        <x:v>1670</x:v>
      </x:c>
      <x:c r="B133" s="1334" t="s">
        <x:v>4934</x:v>
      </x:c>
      <x:c r="C133" s="1334" t="s">
        <x:v>2999</x:v>
      </x:c>
      <x:c r="D133" s="1335">
        <x:v>3</x:v>
      </x:c>
      <x:c r="E133" s="1441">
        <x:v>26011703134</x:v>
      </x:c>
      <x:c r="F133" s="1328" t="s">
        <x:v>9208</x:v>
      </x:c>
      <x:c r="G133" s="192" t="s">
        <x:v>3702</x:v>
      </x:c>
      <x:c r="H133" s="230" t="s">
        <x:v>434</x:v>
      </x:c>
      <x:c r="I133" s="230" t="s">
        <x:v>434</x:v>
      </x:c>
      <x:c r="J133" s="230" t="s">
        <x:v>434</x:v>
      </x:c>
      <x:c r="K133" s="230" t="s">
        <x:v>434</x:v>
      </x:c>
    </x:row>
    <x:row r="134" spans="6:6">
      <x:c r="F134" s="60"/>
    </x:row>
    <x:row r="135" spans="1:11">
      <x:c r="A135" s="1351" t="s">
        <x:v>2406</x:v>
      </x:c>
      <x:c r="B135" s="1352" t="s">
        <x:v>4934</x:v>
      </x:c>
      <x:c r="C135" s="1352" t="s">
        <x:v>433</x:v>
      </x:c>
      <x:c r="D135" s="1352" t="s">
        <x:v>11777</x:v>
      </x:c>
      <x:c r="E135" s="1354">
        <x:v>2026022202039</x:v>
      </x:c>
      <x:c r="F135" s="1352" t="s">
        <x:v>9677</x:v>
      </x:c>
      <x:c r="G135" s="60" t="s">
        <x:v>2439</x:v>
      </x:c>
      <x:c r="H135" s="230" t="s">
        <x:v>434</x:v>
      </x:c>
      <x:c r="I135" s="230" t="s">
        <x:v>434</x:v>
      </x:c>
      <x:c r="J135" s="230" t="s">
        <x:v>434</x:v>
      </x:c>
      <x:c r="K135" s="230" t="s">
        <x:v>434</x:v>
      </x:c>
    </x:row>
    <x:row r="136" spans="6:6">
      <x:c r="F136" s="58"/>
    </x:row>
    <x:row r="137" spans="1:11">
      <x:c r="A137" s="1351" t="s">
        <x:v>10264</x:v>
      </x:c>
      <x:c r="B137" s="1352" t="s">
        <x:v>4934</x:v>
      </x:c>
      <x:c r="C137" s="1352" t="s">
        <x:v>433</x:v>
      </x:c>
      <x:c r="D137" s="1353">
        <x:v>3</x:v>
      </x:c>
      <x:c r="E137" s="1354">
        <x:v>2026031503011</x:v>
      </x:c>
      <x:c r="F137" s="1352" t="s">
        <x:v>10235</x:v>
      </x:c>
      <x:c r="G137" s="58" t="s">
        <x:v>2518</x:v>
      </x:c>
      <x:c r="H137" s="230" t="s">
        <x:v>434</x:v>
      </x:c>
      <x:c r="I137" s="230" t="s">
        <x:v>434</x:v>
      </x:c>
      <x:c r="J137" s="230" t="s">
        <x:v>434</x:v>
      </x:c>
      <x:c r="K137" s="230" t="s">
        <x:v>434</x:v>
      </x:c>
    </x:row>
    <x:row r="138" spans="6:6">
      <x:c r="F138" s="58"/>
    </x:row>
    <x:row r="139" spans="1:11">
      <x:c r="A139" s="1336" t="s">
        <x:v>10306</x:v>
      </x:c>
      <x:c r="B139" s="1337" t="s">
        <x:v>7746</x:v>
      </x:c>
      <x:c r="C139" s="1337" t="s">
        <x:v>4621</x:v>
      </x:c>
      <x:c r="D139" s="1338">
        <x:v>3</x:v>
      </x:c>
      <x:c r="E139" s="1440">
        <x:v>2602200210</x:v>
      </x:c>
      <x:c r="F139" s="1356" t="s">
        <x:v>11855</x:v>
      </x:c>
      <x:c r="G139" s="57" t="s">
        <x:v>5197</x:v>
      </x:c>
      <x:c r="H139" s="230" t="s">
        <x:v>434</x:v>
      </x:c>
      <x:c r="I139" s="230" t="s">
        <x:v>434</x:v>
      </x:c>
      <x:c r="J139" s="230" t="s">
        <x:v>434</x:v>
      </x:c>
      <x:c r="K139" s="230" t="s">
        <x:v>434</x:v>
      </x:c>
    </x:row>
    <x:row r="140" spans="1:11" s="57" customFormat="1">
      <x:c r="A140" s="1327" t="s">
        <x:v>10205</x:v>
      </x:c>
      <x:c r="B140" s="1328" t="s">
        <x:v>4934</x:v>
      </x:c>
      <x:c r="C140" s="1328" t="s">
        <x:v>3050</x:v>
      </x:c>
      <x:c r="D140" s="1329">
        <x:v>1</x:v>
      </x:c>
      <x:c r="E140" s="1439">
        <x:v>2602220108</x:v>
      </x:c>
      <x:c r="F140" s="1357" t="s">
        <x:v>4852</x:v>
      </x:c>
      <x:c r="G140" s="57" t="s">
        <x:v>4044</x:v>
      </x:c>
      <x:c r="H140" s="230" t="s">
        <x:v>434</x:v>
      </x:c>
      <x:c r="I140" s="230" t="s">
        <x:v>434</x:v>
      </x:c>
      <x:c r="J140" s="230" t="s">
        <x:v>434</x:v>
      </x:c>
      <x:c r="K140" s="230" t="s">
        <x:v>434</x:v>
      </x:c>
    </x:row>
    <x:row r="141" spans="1:11" s="57" customFormat="1">
      <x:c r="A141" s="1333" t="s">
        <x:v>10270</x:v>
      </x:c>
      <x:c r="B141" s="1334" t="s">
        <x:v>4934</x:v>
      </x:c>
      <x:c r="C141" s="1334" t="s">
        <x:v>3050</x:v>
      </x:c>
      <x:c r="D141" s="1335">
        <x:v>1</x:v>
      </x:c>
      <x:c r="E141" s="1441">
        <x:v>2602220110</x:v>
      </x:c>
      <x:c r="F141" s="1358" t="s">
        <x:v>4852</x:v>
      </x:c>
      <x:c r="G141" s="57" t="s">
        <x:v>12146</x:v>
      </x:c>
      <x:c r="H141" s="230" t="s">
        <x:v>434</x:v>
      </x:c>
      <x:c r="I141" s="230" t="s">
        <x:v>434</x:v>
      </x:c>
      <x:c r="J141" s="230" t="s">
        <x:v>434</x:v>
      </x:c>
      <x:c r="K141" s="230" t="s">
        <x:v>434</x:v>
      </x:c>
    </x:row>
    <x:row r="142" spans="1:11">
      <x:c r="A142" s="1327" t="s">
        <x:v>10164</x:v>
      </x:c>
      <x:c r="B142" s="1328" t="s">
        <x:v>4934</x:v>
      </x:c>
      <x:c r="C142" s="1328" t="s">
        <x:v>3050</x:v>
      </x:c>
      <x:c r="D142" s="1329">
        <x:v>1</x:v>
      </x:c>
      <x:c r="E142" s="1439">
        <x:v>2602230101</x:v>
      </x:c>
      <x:c r="F142" s="1359" t="s">
        <x:v>4852</x:v>
      </x:c>
      <x:c r="G142" s="57" t="s">
        <x:v>3512</x:v>
      </x:c>
      <x:c r="H142" s="230" t="s">
        <x:v>434</x:v>
      </x:c>
      <x:c r="I142" s="230" t="s">
        <x:v>434</x:v>
      </x:c>
      <x:c r="J142" s="230" t="s">
        <x:v>434</x:v>
      </x:c>
      <x:c r="K142" s="230" t="s">
        <x:v>434</x:v>
      </x:c>
    </x:row>
    <x:row r="143" spans="6:11">
      <x:c r="F143" s="55"/>
      <x:c r="G143" s="230" t="s">
        <x:v>7702</x:v>
      </x:c>
      <x:c r="H143" s="55" t="s">
        <x:v>7727</x:v>
      </x:c>
      <x:c r="I143" s="55" t="s">
        <x:v>7775</x:v>
      </x:c>
      <x:c r="J143" s="55" t="s">
        <x:v>3067</x:v>
      </x:c>
      <x:c r="K143" s="55" t="s">
        <x:v>4885</x:v>
      </x:c>
    </x:row>
    <x:row r="144" spans="1:11" s="55" customFormat="1">
      <x:c r="A144" s="1327" t="s">
        <x:v>10067</x:v>
      </x:c>
      <x:c r="B144" s="1328" t="s">
        <x:v>4934</x:v>
      </x:c>
      <x:c r="C144" s="1328" t="s">
        <x:v>4629</x:v>
      </x:c>
      <x:c r="D144" s="1329">
        <x:v>1</x:v>
      </x:c>
      <x:c r="E144" s="1349" t="s">
        <x:v>9656</x:v>
      </x:c>
      <x:c r="F144" s="1328" t="s">
        <x:v>6548</x:v>
      </x:c>
      <x:c r="G144" s="55" t="s">
        <x:v>907</x:v>
      </x:c>
      <x:c r="H144" s="230" t="s">
        <x:v>434</x:v>
      </x:c>
      <x:c r="I144" s="230" t="s">
        <x:v>434</x:v>
      </x:c>
      <x:c r="J144" s="230" t="s">
        <x:v>434</x:v>
      </x:c>
      <x:c r="K144" s="230" t="s">
        <x:v>434</x:v>
      </x:c>
    </x:row>
    <x:row r="145" spans="1:11" s="55" customFormat="1">
      <x:c r="A145" s="1336" t="s">
        <x:v>2577</x:v>
      </x:c>
      <x:c r="B145" s="1337" t="s">
        <x:v>4934</x:v>
      </x:c>
      <x:c r="C145" s="1337" t="s">
        <x:v>4629</x:v>
      </x:c>
      <x:c r="D145" s="1338">
        <x:v>2</x:v>
      </x:c>
      <x:c r="E145" s="1350" t="s">
        <x:v>678</x:v>
      </x:c>
      <x:c r="F145" s="1337" t="s">
        <x:v>6548</x:v>
      </x:c>
      <x:c r="G145" s="55" t="s">
        <x:v>3809</x:v>
      </x:c>
      <x:c r="H145" s="230" t="s">
        <x:v>434</x:v>
      </x:c>
      <x:c r="I145" s="230" t="s">
        <x:v>434</x:v>
      </x:c>
      <x:c r="J145" s="230" t="s">
        <x:v>434</x:v>
      </x:c>
      <x:c r="K145" s="230" t="s">
        <x:v>434</x:v>
      </x:c>
    </x:row>
    <x:row r="146" spans="1:11" s="55" customFormat="1">
      <x:c r="A146" s="1327" t="s">
        <x:v>10364</x:v>
      </x:c>
      <x:c r="B146" s="1328" t="s">
        <x:v>4934</x:v>
      </x:c>
      <x:c r="C146" s="1328" t="s">
        <x:v>4629</x:v>
      </x:c>
      <x:c r="D146" s="1329">
        <x:v>3</x:v>
      </x:c>
      <x:c r="E146" s="1349" t="s">
        <x:v>9878</x:v>
      </x:c>
      <x:c r="F146" s="1328" t="s">
        <x:v>6548</x:v>
      </x:c>
      <x:c r="G146" s="55" t="s">
        <x:v>883</x:v>
      </x:c>
      <x:c r="H146" s="230" t="s">
        <x:v>434</x:v>
      </x:c>
      <x:c r="I146" s="230" t="s">
        <x:v>434</x:v>
      </x:c>
      <x:c r="J146" s="230" t="s">
        <x:v>434</x:v>
      </x:c>
      <x:c r="K146" s="230" t="s">
        <x:v>434</x:v>
      </x:c>
    </x:row>
    <x:row r="147" spans="1:11" s="55" customFormat="1">
      <x:c r="A147" s="1333" t="s">
        <x:v>10191</x:v>
      </x:c>
      <x:c r="B147" s="1334" t="s">
        <x:v>4934</x:v>
      </x:c>
      <x:c r="C147" s="1334" t="s">
        <x:v>3050</x:v>
      </x:c>
      <x:c r="D147" s="1335">
        <x:v>1</x:v>
      </x:c>
      <x:c r="E147" s="1348" t="s">
        <x:v>9693</x:v>
      </x:c>
      <x:c r="F147" s="1334" t="s">
        <x:v>6548</x:v>
      </x:c>
      <x:c r="G147" s="55" t="s">
        <x:v>5271</x:v>
      </x:c>
      <x:c r="H147" s="230" t="s">
        <x:v>434</x:v>
      </x:c>
      <x:c r="I147" s="230" t="s">
        <x:v>434</x:v>
      </x:c>
      <x:c r="J147" s="230" t="s">
        <x:v>434</x:v>
      </x:c>
      <x:c r="K147" s="230" t="s">
        <x:v>434</x:v>
      </x:c>
    </x:row>
    <x:row r="148" spans="1:11" s="55" customFormat="1">
      <x:c r="A148" s="1327" t="s">
        <x:v>10240</x:v>
      </x:c>
      <x:c r="B148" s="1328" t="s">
        <x:v>4934</x:v>
      </x:c>
      <x:c r="C148" s="1328" t="s">
        <x:v>3050</x:v>
      </x:c>
      <x:c r="D148" s="1329">
        <x:v>1</x:v>
      </x:c>
      <x:c r="E148" s="1349" t="s">
        <x:v>9723</x:v>
      </x:c>
      <x:c r="F148" s="1328" t="s">
        <x:v>6548</x:v>
      </x:c>
      <x:c r="G148" s="55" t="s">
        <x:v>7670</x:v>
      </x:c>
      <x:c r="H148" s="230" t="s">
        <x:v>434</x:v>
      </x:c>
      <x:c r="I148" s="230" t="s">
        <x:v>434</x:v>
      </x:c>
      <x:c r="J148" s="230" t="s">
        <x:v>434</x:v>
      </x:c>
      <x:c r="K148" s="230" t="s">
        <x:v>434</x:v>
      </x:c>
    </x:row>
    <x:row r="149" spans="1:11" s="55" customFormat="1">
      <x:c r="A149" s="1327" t="s">
        <x:v>10034</x:v>
      </x:c>
      <x:c r="B149" s="1328" t="s">
        <x:v>4934</x:v>
      </x:c>
      <x:c r="C149" s="1328" t="s">
        <x:v>4621</x:v>
      </x:c>
      <x:c r="D149" s="1329">
        <x:v>3</x:v>
      </x:c>
      <x:c r="E149" s="1349" t="s">
        <x:v>9679</x:v>
      </x:c>
      <x:c r="F149" s="1328" t="s">
        <x:v>6548</x:v>
      </x:c>
      <x:c r="G149" s="55" t="s">
        <x:v>3740</x:v>
      </x:c>
      <x:c r="H149" s="230" t="s">
        <x:v>434</x:v>
      </x:c>
      <x:c r="I149" s="230" t="s">
        <x:v>434</x:v>
      </x:c>
      <x:c r="J149" s="230" t="s">
        <x:v>434</x:v>
      </x:c>
      <x:c r="K149" s="230" t="s">
        <x:v>434</x:v>
      </x:c>
    </x:row>
    <x:row r="150" spans="1:11" s="55" customFormat="1">
      <x:c r="A150" s="1327" t="s">
        <x:v>10229</x:v>
      </x:c>
      <x:c r="B150" s="1328" t="s">
        <x:v>4934</x:v>
      </x:c>
      <x:c r="C150" s="1328" t="s">
        <x:v>433</x:v>
      </x:c>
      <x:c r="D150" s="1329">
        <x:v>2</x:v>
      </x:c>
      <x:c r="E150" s="1349" t="s">
        <x:v>9683</x:v>
      </x:c>
      <x:c r="F150" s="1328" t="s">
        <x:v>6548</x:v>
      </x:c>
      <x:c r="G150" s="55" t="s">
        <x:v>2582</x:v>
      </x:c>
      <x:c r="H150" s="230" t="s">
        <x:v>434</x:v>
      </x:c>
      <x:c r="I150" s="230" t="s">
        <x:v>434</x:v>
      </x:c>
      <x:c r="J150" s="230" t="s">
        <x:v>434</x:v>
      </x:c>
      <x:c r="K150" s="230" t="s">
        <x:v>434</x:v>
      </x:c>
    </x:row>
    <x:row r="151" spans="1:11" s="54" customFormat="1">
      <x:c r="A151" s="1361"/>
      <x:c r="B151" s="1362"/>
      <x:c r="C151" s="1362"/>
      <x:c r="D151" s="1363"/>
      <x:c r="E151" s="1364"/>
      <x:c r="F151" s="1362"/>
      <x:c r="H151" s="230"/>
      <x:c r="I151" s="230"/>
      <x:c r="J151" s="230"/>
      <x:c r="K151" s="230"/>
    </x:row>
    <x:row r="152" spans="1:11">
      <x:c r="A152" s="1336" t="s">
        <x:v>10175</x:v>
      </x:c>
      <x:c r="B152" s="1337" t="s">
        <x:v>7746</x:v>
      </x:c>
      <x:c r="C152" s="1337" t="s">
        <x:v>2999</x:v>
      </x:c>
      <x:c r="D152" s="1338">
        <x:v>2</x:v>
      </x:c>
      <x:c r="E152" s="1350">
        <x:v>2025120603144</x:v>
      </x:c>
      <x:c r="F152" s="1365" t="s">
        <x:v>9208</x:v>
      </x:c>
      <x:c r="G152" s="54" t="s">
        <x:v>3895</x:v>
      </x:c>
      <x:c r="H152" s="230" t="s">
        <x:v>434</x:v>
      </x:c>
      <x:c r="I152" s="230" t="s">
        <x:v>434</x:v>
      </x:c>
      <x:c r="J152" s="230" t="s">
        <x:v>434</x:v>
      </x:c>
      <x:c r="K152" s="230" t="s">
        <x:v>434</x:v>
      </x:c>
    </x:row>
    <x:row r="153" spans="1:11">
      <x:c r="A153" s="1327" t="s">
        <x:v>10327</x:v>
      </x:c>
      <x:c r="B153" s="1328" t="s">
        <x:v>4934</x:v>
      </x:c>
      <x:c r="C153" s="1328" t="s">
        <x:v>433</x:v>
      </x:c>
      <x:c r="D153" s="1329">
        <x:v>1</x:v>
      </x:c>
      <x:c r="E153" s="1349">
        <x:v>2026021903159</x:v>
      </x:c>
      <x:c r="F153" s="1357" t="s">
        <x:v>6548</x:v>
      </x:c>
      <x:c r="G153" s="54" t="s">
        <x:v>2425</x:v>
      </x:c>
      <x:c r="H153" s="230" t="s">
        <x:v>434</x:v>
      </x:c>
      <x:c r="I153" s="230" t="s">
        <x:v>434</x:v>
      </x:c>
      <x:c r="J153" s="230" t="s">
        <x:v>434</x:v>
      </x:c>
      <x:c r="K153" s="230" t="s">
        <x:v>434</x:v>
      </x:c>
    </x:row>
    <x:row r="154" spans="1:11">
      <x:c r="A154" s="1333" t="s">
        <x:v>10094</x:v>
      </x:c>
      <x:c r="B154" s="1334" t="s">
        <x:v>4934</x:v>
      </x:c>
      <x:c r="C154" s="1334" t="s">
        <x:v>433</x:v>
      </x:c>
      <x:c r="D154" s="1335">
        <x:v>1</x:v>
      </x:c>
      <x:c r="E154" s="1348">
        <x:v>2026022202039</x:v>
      </x:c>
      <x:c r="F154" s="1358" t="s">
        <x:v>6548</x:v>
      </x:c>
      <x:c r="G154" s="54" t="s">
        <x:v>2439</x:v>
      </x:c>
      <x:c r="H154" s="230" t="s">
        <x:v>434</x:v>
      </x:c>
      <x:c r="I154" s="230" t="s">
        <x:v>434</x:v>
      </x:c>
      <x:c r="J154" s="230" t="s">
        <x:v>434</x:v>
      </x:c>
      <x:c r="K154" s="230" t="s">
        <x:v>434</x:v>
      </x:c>
    </x:row>
    <x:row r="155" spans="6:6">
      <x:c r="F155" s="52"/>
    </x:row>
    <x:row r="156" spans="1:11" s="52" customFormat="1">
      <x:c r="A156" s="1366" t="s">
        <x:v>2797</x:v>
      </x:c>
      <x:c r="B156" s="1367" t="s">
        <x:v>4934</x:v>
      </x:c>
      <x:c r="C156" s="1367" t="s">
        <x:v>433</x:v>
      </x:c>
      <x:c r="D156" s="1368">
        <x:v>2</x:v>
      </x:c>
      <x:c r="E156" s="1369">
        <x:v>2026021803138</x:v>
      </x:c>
      <x:c r="F156" s="1370" t="s">
        <x:v>540</x:v>
      </x:c>
      <x:c r="G156" s="52" t="s">
        <x:v>2446</x:v>
      </x:c>
      <x:c r="H156" s="230" t="s">
        <x:v>434</x:v>
      </x:c>
      <x:c r="I156" s="230" t="s">
        <x:v>434</x:v>
      </x:c>
      <x:c r="J156" s="230" t="s">
        <x:v>434</x:v>
      </x:c>
      <x:c r="K156" s="230" t="s">
        <x:v>434</x:v>
      </x:c>
    </x:row>
    <x:row r="157" spans="1:11" s="52" customFormat="1">
      <x:c r="A157" s="1371" t="s">
        <x:v>990</x:v>
      </x:c>
      <x:c r="B157" s="1372" t="s">
        <x:v>4934</x:v>
      </x:c>
      <x:c r="C157" s="1372" t="s">
        <x:v>4629</x:v>
      </x:c>
      <x:c r="D157" s="1373">
        <x:v>2</x:v>
      </x:c>
      <x:c r="E157" s="1374">
        <x:v>2026011803018</x:v>
      </x:c>
      <x:c r="F157" s="1375" t="s">
        <x:v>2117</x:v>
      </x:c>
      <x:c r="G157" s="52" t="s">
        <x:v>7595</x:v>
      </x:c>
      <x:c r="H157" s="230" t="s">
        <x:v>434</x:v>
      </x:c>
      <x:c r="I157" s="230" t="s">
        <x:v>434</x:v>
      </x:c>
      <x:c r="J157" s="230" t="s">
        <x:v>434</x:v>
      </x:c>
      <x:c r="K157" s="230" t="s">
        <x:v>434</x:v>
      </x:c>
    </x:row>
    <x:row r="158" spans="1:11" s="52" customFormat="1">
      <x:c r="A158" s="1376" t="s">
        <x:v>2466</x:v>
      </x:c>
      <x:c r="B158" s="1377" t="s">
        <x:v>4934</x:v>
      </x:c>
      <x:c r="C158" s="1377" t="s">
        <x:v>4629</x:v>
      </x:c>
      <x:c r="D158" s="1378">
        <x:v>1</x:v>
      </x:c>
      <x:c r="E158" s="1379">
        <x:v>2026021903043</x:v>
      </x:c>
      <x:c r="F158" s="1380" t="s">
        <x:v>2117</x:v>
      </x:c>
      <x:c r="G158" s="52" t="s">
        <x:v>3654</x:v>
      </x:c>
      <x:c r="H158" s="230" t="s">
        <x:v>434</x:v>
      </x:c>
      <x:c r="I158" s="230" t="s">
        <x:v>434</x:v>
      </x:c>
      <x:c r="J158" s="230" t="s">
        <x:v>434</x:v>
      </x:c>
      <x:c r="K158" s="230" t="s">
        <x:v>434</x:v>
      </x:c>
    </x:row>
    <x:row r="159" spans="1:11" s="52" customFormat="1">
      <x:c r="A159" s="1376" t="s">
        <x:v>2709</x:v>
      </x:c>
      <x:c r="B159" s="1377" t="s">
        <x:v>4934</x:v>
      </x:c>
      <x:c r="C159" s="1377" t="s">
        <x:v>4629</x:v>
      </x:c>
      <x:c r="D159" s="1378">
        <x:v>1</x:v>
      </x:c>
      <x:c r="E159" s="1379">
        <x:v>2026021903067</x:v>
      </x:c>
      <x:c r="F159" s="1381" t="s">
        <x:v>6011</x:v>
      </x:c>
      <x:c r="G159" s="52" t="s">
        <x:v>4041</x:v>
      </x:c>
      <x:c r="H159" s="230" t="s">
        <x:v>434</x:v>
      </x:c>
      <x:c r="I159" s="230" t="s">
        <x:v>434</x:v>
      </x:c>
      <x:c r="J159" s="230" t="s">
        <x:v>434</x:v>
      </x:c>
      <x:c r="K159" s="230" t="s">
        <x:v>434</x:v>
      </x:c>
    </x:row>
    <x:row r="160" spans="1:11">
      <x:c r="A160" s="1376" t="s">
        <x:v>2421</x:v>
      </x:c>
      <x:c r="B160" s="1377" t="s">
        <x:v>4934</x:v>
      </x:c>
      <x:c r="C160" s="1377" t="s">
        <x:v>4629</x:v>
      </x:c>
      <x:c r="D160" s="1378">
        <x:v>2</x:v>
      </x:c>
      <x:c r="E160" s="1379">
        <x:v>2026021903074</x:v>
      </x:c>
      <x:c r="F160" s="1381" t="s">
        <x:v>2117</x:v>
      </x:c>
      <x:c r="G160" s="52" t="s">
        <x:v>5229</x:v>
      </x:c>
      <x:c r="H160" s="230" t="s">
        <x:v>434</x:v>
      </x:c>
      <x:c r="I160" s="230" t="s">
        <x:v>434</x:v>
      </x:c>
      <x:c r="J160" s="230" t="s">
        <x:v>434</x:v>
      </x:c>
      <x:c r="K160" s="230" t="s">
        <x:v>434</x:v>
      </x:c>
    </x:row>
    <x:row r="161" spans="6:11">
      <x:c r="F161" s="50"/>
      <x:c r="G161" s="230" t="s">
        <x:v>7702</x:v>
      </x:c>
      <x:c r="H161" s="50" t="s">
        <x:v>7727</x:v>
      </x:c>
      <x:c r="I161" s="50" t="s">
        <x:v>7775</x:v>
      </x:c>
      <x:c r="J161" s="50" t="s">
        <x:v>3067</x:v>
      </x:c>
      <x:c r="K161" s="50" t="s">
        <x:v>4885</x:v>
      </x:c>
    </x:row>
    <x:row r="162" spans="1:12">
      <x:c r="A162" s="1371" t="s">
        <x:v>10258</x:v>
      </x:c>
      <x:c r="B162" s="1372" t="s">
        <x:v>4934</x:v>
      </x:c>
      <x:c r="C162" s="1372" t="s">
        <x:v>4629</x:v>
      </x:c>
      <x:c r="D162" s="1373">
        <x:v>1</x:v>
      </x:c>
      <x:c r="E162" s="1374">
        <x:v>2026011903060</x:v>
      </x:c>
      <x:c r="F162" s="1372" t="s">
        <x:v>1166</x:v>
      </x:c>
      <x:c r="G162" s="50" t="s">
        <x:v>12190</x:v>
      </x:c>
      <x:c r="H162" s="230" t="s">
        <x:v>434</x:v>
      </x:c>
      <x:c r="I162" s="230" t="s">
        <x:v>434</x:v>
      </x:c>
      <x:c r="J162" s="230" t="s">
        <x:v>434</x:v>
      </x:c>
      <x:c r="K162" s="230" t="s">
        <x:v>434</x:v>
      </x:c>
      <x:c r="L162" s="50" t="s">
        <x:v>4958</x:v>
      </x:c>
    </x:row>
    <x:row r="163" spans="1:12">
      <x:c r="A163" s="1376" t="s">
        <x:v>10233</x:v>
      </x:c>
      <x:c r="B163" s="1377" t="s">
        <x:v>4934</x:v>
      </x:c>
      <x:c r="C163" s="1377" t="s">
        <x:v>3050</x:v>
      </x:c>
      <x:c r="D163" s="1378">
        <x:v>1</x:v>
      </x:c>
      <x:c r="E163" s="1379">
        <x:v>2026021701083</x:v>
      </x:c>
      <x:c r="F163" s="1377" t="s">
        <x:v>12427</x:v>
      </x:c>
      <x:c r="G163" s="50" t="s">
        <x:v>11965</x:v>
      </x:c>
      <x:c r="H163" s="230" t="s">
        <x:v>434</x:v>
      </x:c>
      <x:c r="I163" s="230" t="s">
        <x:v>434</x:v>
      </x:c>
      <x:c r="J163" s="230" t="s">
        <x:v>434</x:v>
      </x:c>
      <x:c r="K163" s="230" t="s">
        <x:v>434</x:v>
      </x:c>
      <x:c r="L163" s="50" t="s">
        <x:v>7755</x:v>
      </x:c>
    </x:row>
    <x:row r="164" spans="1:12">
      <x:c r="A164" s="1376" t="s">
        <x:v>10051</x:v>
      </x:c>
      <x:c r="B164" s="1377" t="s">
        <x:v>4934</x:v>
      </x:c>
      <x:c r="C164" s="1377" t="s">
        <x:v>433</x:v>
      </x:c>
      <x:c r="D164" s="1378">
        <x:v>2</x:v>
      </x:c>
      <x:c r="E164" s="1379">
        <x:v>2026022202046</x:v>
      </x:c>
      <x:c r="F164" s="1377" t="s">
        <x:v>949</x:v>
      </x:c>
      <x:c r="G164" s="50" t="s">
        <x:v>2427</x:v>
      </x:c>
      <x:c r="H164" s="230" t="s">
        <x:v>434</x:v>
      </x:c>
      <x:c r="I164" s="230" t="s">
        <x:v>434</x:v>
      </x:c>
      <x:c r="J164" s="230" t="s">
        <x:v>434</x:v>
      </x:c>
      <x:c r="K164" s="230" t="s">
        <x:v>434</x:v>
      </x:c>
      <x:c r="L164" s="50" t="s">
        <x:v>4958</x:v>
      </x:c>
    </x:row>
    <x:row r="165" spans="1:7" s="50" customFormat="1">
      <x:c r="A165" s="1082"/>
      <x:c r="B165" s="949"/>
      <x:c r="C165" s="949"/>
      <x:c r="D165" s="1274"/>
      <x:c r="E165" s="1382"/>
      <x:c r="F165" s="949"/>
      <x:c r="G165" s="950"/>
    </x:row>
    <x:row r="166" spans="1:11" s="50" customFormat="1">
      <x:c r="A166" s="1376" t="s">
        <x:v>10029</x:v>
      </x:c>
      <x:c r="B166" s="1377" t="s">
        <x:v>7746</x:v>
      </x:c>
      <x:c r="C166" s="1377" t="s">
        <x:v>4629</x:v>
      </x:c>
      <x:c r="D166" s="1378">
        <x:v>3</x:v>
      </x:c>
      <x:c r="E166" s="1379">
        <x:v>2024081603026</x:v>
      </x:c>
      <x:c r="F166" s="1377" t="s">
        <x:v>9199</x:v>
      </x:c>
      <x:c r="G166" s="50" t="s">
        <x:v>3555</x:v>
      </x:c>
      <x:c r="H166" s="230" t="s">
        <x:v>434</x:v>
      </x:c>
      <x:c r="I166" s="230" t="s">
        <x:v>434</x:v>
      </x:c>
      <x:c r="J166" s="230" t="s">
        <x:v>434</x:v>
      </x:c>
      <x:c r="K166" s="230" t="s">
        <x:v>434</x:v>
      </x:c>
    </x:row>
    <x:row r="167" spans="1:11" s="50" customFormat="1">
      <x:c r="A167" s="1376" t="s">
        <x:v>10260</x:v>
      </x:c>
      <x:c r="B167" s="1377" t="s">
        <x:v>7746</x:v>
      </x:c>
      <x:c r="C167" s="1377" t="s">
        <x:v>4629</x:v>
      </x:c>
      <x:c r="D167" s="1378">
        <x:v>2</x:v>
      </x:c>
      <x:c r="E167" s="1379">
        <x:v>2023101903153</x:v>
      </x:c>
      <x:c r="F167" s="1377" t="s">
        <x:v>9199</x:v>
      </x:c>
      <x:c r="G167" s="50" t="s">
        <x:v>5214</x:v>
      </x:c>
      <x:c r="H167" s="230" t="s">
        <x:v>434</x:v>
      </x:c>
      <x:c r="I167" s="230" t="s">
        <x:v>434</x:v>
      </x:c>
      <x:c r="J167" s="230" t="s">
        <x:v>434</x:v>
      </x:c>
      <x:c r="K167" s="230" t="s">
        <x:v>434</x:v>
      </x:c>
    </x:row>
    <x:row r="168" spans="1:11" s="50" customFormat="1">
      <x:c r="A168" s="1376" t="s">
        <x:v>10279</x:v>
      </x:c>
      <x:c r="B168" s="1377" t="s">
        <x:v>7746</x:v>
      </x:c>
      <x:c r="C168" s="1377" t="s">
        <x:v>3050</x:v>
      </x:c>
      <x:c r="D168" s="1378">
        <x:v>3</x:v>
      </x:c>
      <x:c r="E168" s="1379">
        <x:v>2025021001056</x:v>
      </x:c>
      <x:c r="F168" s="1377" t="s">
        <x:v>9199</x:v>
      </x:c>
      <x:c r="G168" s="50" t="s">
        <x:v>1186</x:v>
      </x:c>
      <x:c r="H168" s="230" t="s">
        <x:v>434</x:v>
      </x:c>
      <x:c r="I168" s="230" t="s">
        <x:v>434</x:v>
      </x:c>
      <x:c r="J168" s="230" t="s">
        <x:v>434</x:v>
      </x:c>
      <x:c r="K168" s="230" t="s">
        <x:v>434</x:v>
      </x:c>
    </x:row>
    <x:row r="169" spans="1:11" s="50" customFormat="1">
      <x:c r="A169" s="1376" t="s">
        <x:v>10162</x:v>
      </x:c>
      <x:c r="B169" s="1377" t="s">
        <x:v>7746</x:v>
      </x:c>
      <x:c r="C169" s="1377" t="s">
        <x:v>3050</x:v>
      </x:c>
      <x:c r="D169" s="1378">
        <x:v>4</x:v>
      </x:c>
      <x:c r="E169" s="1379">
        <x:v>2025021001063</x:v>
      </x:c>
      <x:c r="F169" s="1377" t="s">
        <x:v>10878</x:v>
      </x:c>
      <x:c r="G169" s="50" t="s">
        <x:v>3688</x:v>
      </x:c>
      <x:c r="H169" s="230" t="s">
        <x:v>434</x:v>
      </x:c>
      <x:c r="I169" s="230" t="s">
        <x:v>434</x:v>
      </x:c>
      <x:c r="J169" s="230" t="s">
        <x:v>434</x:v>
      </x:c>
      <x:c r="K169" s="230" t="s">
        <x:v>434</x:v>
      </x:c>
    </x:row>
    <x:row r="170" spans="1:11" s="50" customFormat="1">
      <x:c r="A170" s="1376" t="s">
        <x:v>10037</x:v>
      </x:c>
      <x:c r="B170" s="1377" t="s">
        <x:v>7746</x:v>
      </x:c>
      <x:c r="C170" s="1377" t="s">
        <x:v>4621</x:v>
      </x:c>
      <x:c r="D170" s="1378">
        <x:v>3</x:v>
      </x:c>
      <x:c r="E170" s="1379">
        <x:v>2026022102018</x:v>
      </x:c>
      <x:c r="F170" s="1377" t="s">
        <x:v>10878</x:v>
      </x:c>
      <x:c r="G170" s="50" t="s">
        <x:v>3918</x:v>
      </x:c>
      <x:c r="H170" s="230" t="s">
        <x:v>434</x:v>
      </x:c>
      <x:c r="I170" s="230" t="s">
        <x:v>434</x:v>
      </x:c>
      <x:c r="J170" s="230" t="s">
        <x:v>434</x:v>
      </x:c>
      <x:c r="K170" s="230" t="s">
        <x:v>434</x:v>
      </x:c>
    </x:row>
    <x:row r="171" spans="1:11" s="50" customFormat="1">
      <x:c r="A171" s="1366" t="s">
        <x:v>10072</x:v>
      </x:c>
      <x:c r="B171" s="1367" t="s">
        <x:v>7746</x:v>
      </x:c>
      <x:c r="C171" s="1367" t="s">
        <x:v>4621</x:v>
      </x:c>
      <x:c r="D171" s="1368">
        <x:v>1</x:v>
      </x:c>
      <x:c r="E171" s="1369">
        <x:v>2026022102025</x:v>
      </x:c>
      <x:c r="F171" s="1367" t="s">
        <x:v>10878</x:v>
      </x:c>
      <x:c r="G171" s="50" t="s">
        <x:v>4033</x:v>
      </x:c>
      <x:c r="H171" s="230" t="s">
        <x:v>434</x:v>
      </x:c>
      <x:c r="I171" s="230" t="s">
        <x:v>434</x:v>
      </x:c>
      <x:c r="J171" s="230" t="s">
        <x:v>434</x:v>
      </x:c>
      <x:c r="K171" s="230" t="s">
        <x:v>434</x:v>
      </x:c>
    </x:row>
    <x:row r="172" spans="1:11" s="50" customFormat="1">
      <x:c r="A172" s="1376" t="s">
        <x:v>10085</x:v>
      </x:c>
      <x:c r="B172" s="1377" t="s">
        <x:v>7746</x:v>
      </x:c>
      <x:c r="C172" s="1377" t="s">
        <x:v>4621</x:v>
      </x:c>
      <x:c r="D172" s="1378">
        <x:v>1</x:v>
      </x:c>
      <x:c r="E172" s="1379">
        <x:v>2026022202046</x:v>
      </x:c>
      <x:c r="F172" s="1377" t="s">
        <x:v>1600</x:v>
      </x:c>
      <x:c r="G172" s="50" t="s">
        <x:v>2427</x:v>
      </x:c>
      <x:c r="H172" s="230" t="s">
        <x:v>434</x:v>
      </x:c>
      <x:c r="I172" s="230" t="s">
        <x:v>434</x:v>
      </x:c>
      <x:c r="J172" s="230" t="s">
        <x:v>434</x:v>
      </x:c>
      <x:c r="K172" s="230" t="s">
        <x:v>434</x:v>
      </x:c>
    </x:row>
    <x:row r="173" spans="1:11" s="50" customFormat="1">
      <x:c r="A173" s="1376" t="s">
        <x:v>10336</x:v>
      </x:c>
      <x:c r="B173" s="1377" t="s">
        <x:v>7746</x:v>
      </x:c>
      <x:c r="C173" s="1377" t="s">
        <x:v>3016</x:v>
      </x:c>
      <x:c r="D173" s="1378">
        <x:v>1</x:v>
      </x:c>
      <x:c r="E173" s="1379">
        <x:v>2026021904019</x:v>
      </x:c>
      <x:c r="F173" s="1377" t="s">
        <x:v>963</x:v>
      </x:c>
      <x:c r="G173" s="50" t="s">
        <x:v>6471</x:v>
      </x:c>
      <x:c r="H173" s="230" t="s">
        <x:v>434</x:v>
      </x:c>
      <x:c r="I173" s="230" t="s">
        <x:v>434</x:v>
      </x:c>
      <x:c r="J173" s="230" t="s">
        <x:v>434</x:v>
      </x:c>
      <x:c r="K173" s="230" t="s">
        <x:v>434</x:v>
      </x:c>
    </x:row>
    <x:row r="174" spans="6:6">
      <x:c r="F174" s="48"/>
    </x:row>
    <x:row r="175" spans="1:11">
      <x:c r="A175" s="1351" t="s">
        <x:v>10223</x:v>
      </x:c>
      <x:c r="B175" s="1352" t="s">
        <x:v>4934</x:v>
      </x:c>
      <x:c r="C175" s="1352" t="s">
        <x:v>4621</x:v>
      </x:c>
      <x:c r="D175" s="1353">
        <x:v>4</x:v>
      </x:c>
      <x:c r="E175" s="1354">
        <x:v>2026022102018</x:v>
      </x:c>
      <x:c r="F175" s="1352" t="s">
        <x:v>5589</x:v>
      </x:c>
      <x:c r="G175" s="1383" t="s">
        <x:v>3918</x:v>
      </x:c>
      <x:c r="H175" s="230" t="s">
        <x:v>434</x:v>
      </x:c>
      <x:c r="I175" s="230" t="s">
        <x:v>434</x:v>
      </x:c>
      <x:c r="J175" s="230" t="s">
        <x:v>434</x:v>
      </x:c>
      <x:c r="K175" s="230" t="s">
        <x:v>434</x:v>
      </x:c>
    </x:row>
    <x:row r="176" spans="6:11">
      <x:c r="F176" s="46"/>
      <x:c r="G176" s="230" t="s">
        <x:v>7702</x:v>
      </x:c>
      <x:c r="H176" s="46" t="s">
        <x:v>7727</x:v>
      </x:c>
      <x:c r="I176" s="46" t="s">
        <x:v>7775</x:v>
      </x:c>
      <x:c r="J176" s="46" t="s">
        <x:v>3067</x:v>
      </x:c>
      <x:c r="K176" s="46" t="s">
        <x:v>4885</x:v>
      </x:c>
    </x:row>
    <x:row r="177" spans="1:11">
      <x:c r="A177" s="1336" t="s">
        <x:v>10176</x:v>
      </x:c>
      <x:c r="B177" s="1337" t="s">
        <x:v>7746</x:v>
      </x:c>
      <x:c r="C177" s="1337" t="s">
        <x:v>3050</x:v>
      </x:c>
      <x:c r="D177" s="1338">
        <x:v>2</x:v>
      </x:c>
      <x:c r="E177" s="1350">
        <x:v>2026011501013</x:v>
      </x:c>
      <x:c r="F177" s="1356" t="s">
        <x:v>9857</x:v>
      </x:c>
      <x:c r="G177" s="46" t="s">
        <x:v>10</x:v>
      </x:c>
      <x:c r="H177" s="230" t="s">
        <x:v>434</x:v>
      </x:c>
      <x:c r="I177" s="230" t="s">
        <x:v>434</x:v>
      </x:c>
      <x:c r="J177" s="230" t="s">
        <x:v>434</x:v>
      </x:c>
      <x:c r="K177" s="230" t="s">
        <x:v>434</x:v>
      </x:c>
    </x:row>
    <x:row r="178" spans="1:11" s="46" customFormat="1">
      <x:c r="A178" s="1327" t="s">
        <x:v>10080</x:v>
      </x:c>
      <x:c r="B178" s="1328" t="s">
        <x:v>7746</x:v>
      </x:c>
      <x:c r="C178" s="1328" t="s">
        <x:v>3050</x:v>
      </x:c>
      <x:c r="D178" s="1329">
        <x:v>2</x:v>
      </x:c>
      <x:c r="E178" s="1349">
        <x:v>2026021601093</x:v>
      </x:c>
      <x:c r="F178" s="1357" t="s">
        <x:v>9857</x:v>
      </x:c>
      <x:c r="G178" s="46" t="s">
        <x:v>456</x:v>
      </x:c>
      <x:c r="H178" s="230" t="s">
        <x:v>434</x:v>
      </x:c>
      <x:c r="I178" s="230" t="s">
        <x:v>434</x:v>
      </x:c>
      <x:c r="J178" s="230" t="s">
        <x:v>434</x:v>
      </x:c>
      <x:c r="K178" s="230" t="s">
        <x:v>434</x:v>
      </x:c>
    </x:row>
    <x:row r="179" spans="1:11" s="46" customFormat="1">
      <x:c r="A179" s="1327" t="s">
        <x:v>10238</x:v>
      </x:c>
      <x:c r="B179" s="1328" t="s">
        <x:v>7746</x:v>
      </x:c>
      <x:c r="C179" s="1328" t="s">
        <x:v>3050</x:v>
      </x:c>
      <x:c r="D179" s="1329">
        <x:v>1</x:v>
      </x:c>
      <x:c r="E179" s="1349">
        <x:v>2026021601109</x:v>
      </x:c>
      <x:c r="F179" s="1359" t="s">
        <x:v>9857</x:v>
      </x:c>
      <x:c r="G179" s="46" t="s">
        <x:v>3853</x:v>
      </x:c>
      <x:c r="H179" s="230" t="s">
        <x:v>434</x:v>
      </x:c>
      <x:c r="I179" s="230" t="s">
        <x:v>434</x:v>
      </x:c>
      <x:c r="J179" s="230" t="s">
        <x:v>434</x:v>
      </x:c>
      <x:c r="K179" s="230" t="s">
        <x:v>434</x:v>
      </x:c>
    </x:row>
    <x:row r="180" spans="1:11">
      <x:c r="A180" s="1327" t="s">
        <x:v>10380</x:v>
      </x:c>
      <x:c r="B180" s="1328" t="s">
        <x:v>7746</x:v>
      </x:c>
      <x:c r="C180" s="1328" t="s">
        <x:v>3050</x:v>
      </x:c>
      <x:c r="D180" s="1329">
        <x:v>3</x:v>
      </x:c>
      <x:c r="E180" s="1349">
        <x:v>2026031601076</x:v>
      </x:c>
      <x:c r="F180" s="1359" t="s">
        <x:v>9857</x:v>
      </x:c>
      <x:c r="G180" s="46" t="s">
        <x:v>858</x:v>
      </x:c>
      <x:c r="H180" s="230" t="s">
        <x:v>434</x:v>
      </x:c>
      <x:c r="I180" s="230" t="s">
        <x:v>434</x:v>
      </x:c>
      <x:c r="J180" s="230" t="s">
        <x:v>434</x:v>
      </x:c>
      <x:c r="K180" s="230" t="s">
        <x:v>434</x:v>
      </x:c>
    </x:row>
    <x:row r="181" spans="1:11">
      <x:c r="A181" s="1333" t="s">
        <x:v>10032</x:v>
      </x:c>
      <x:c r="B181" s="1334" t="s">
        <x:v>7746</x:v>
      </x:c>
      <x:c r="C181" s="1334" t="s">
        <x:v>4621</x:v>
      </x:c>
      <x:c r="D181" s="1335">
        <x:v>3</x:v>
      </x:c>
      <x:c r="E181" s="1348">
        <x:v>2025120502072</x:v>
      </x:c>
      <x:c r="F181" s="1384" t="s">
        <x:v>9857</x:v>
      </x:c>
      <x:c r="G181" s="46" t="s">
        <x:v>1280</x:v>
      </x:c>
      <x:c r="H181" s="230" t="s">
        <x:v>434</x:v>
      </x:c>
      <x:c r="I181" s="230" t="s">
        <x:v>434</x:v>
      </x:c>
      <x:c r="J181" s="230" t="s">
        <x:v>434</x:v>
      </x:c>
      <x:c r="K181" s="230" t="s">
        <x:v>434</x:v>
      </x:c>
    </x:row>
    <x:row r="182" spans="6:11">
      <x:c r="F182" s="46"/>
      <x:c r="G182" s="230" t="s">
        <x:v>7702</x:v>
      </x:c>
      <x:c r="H182" s="45" t="s">
        <x:v>7727</x:v>
      </x:c>
      <x:c r="I182" s="45" t="s">
        <x:v>7775</x:v>
      </x:c>
      <x:c r="J182" s="45" t="s">
        <x:v>3067</x:v>
      </x:c>
      <x:c r="K182" s="45" t="s">
        <x:v>4885</x:v>
      </x:c>
    </x:row>
    <x:row r="183" spans="1:11" s="45" customFormat="1">
      <x:c r="A183" s="1327" t="s">
        <x:v>10263</x:v>
      </x:c>
      <x:c r="B183" s="1328" t="s">
        <x:v>4934</x:v>
      </x:c>
      <x:c r="C183" s="1328" t="s">
        <x:v>4629</x:v>
      </x:c>
      <x:c r="D183" s="1329">
        <x:v>2</x:v>
      </x:c>
      <x:c r="E183" s="1349">
        <x:v>2026011803087</x:v>
      </x:c>
      <x:c r="F183" s="1359" t="s">
        <x:v>9677</x:v>
      </x:c>
      <x:c r="G183" s="45" t="s">
        <x:v>7505</x:v>
      </x:c>
      <x:c r="H183" s="230" t="s">
        <x:v>434</x:v>
      </x:c>
      <x:c r="I183" s="230" t="s">
        <x:v>434</x:v>
      </x:c>
      <x:c r="J183" s="230" t="s">
        <x:v>434</x:v>
      </x:c>
      <x:c r="K183" s="230" t="s">
        <x:v>434</x:v>
      </x:c>
    </x:row>
    <x:row r="184" spans="1:11">
      <x:c r="A184" s="1327" t="s">
        <x:v>10383</x:v>
      </x:c>
      <x:c r="B184" s="1328" t="s">
        <x:v>4934</x:v>
      </x:c>
      <x:c r="C184" s="1328" t="s">
        <x:v>4621</x:v>
      </x:c>
      <x:c r="D184" s="1329">
        <x:v>2</x:v>
      </x:c>
      <x:c r="E184" s="1349">
        <x:v>2026011702090</x:v>
      </x:c>
      <x:c r="F184" s="1357" t="s">
        <x:v>9677</x:v>
      </x:c>
      <x:c r="G184" s="45" t="s">
        <x:v>3799</x:v>
      </x:c>
      <x:c r="H184" s="230" t="s">
        <x:v>434</x:v>
      </x:c>
      <x:c r="I184" s="230" t="s">
        <x:v>434</x:v>
      </x:c>
      <x:c r="J184" s="230" t="s">
        <x:v>434</x:v>
      </x:c>
      <x:c r="K184" s="230" t="s">
        <x:v>434</x:v>
      </x:c>
    </x:row>
    <x:row r="185" spans="1:11">
      <x:c r="A185" s="1327" t="s">
        <x:v>10035</x:v>
      </x:c>
      <x:c r="B185" s="1328" t="s">
        <x:v>4934</x:v>
      </x:c>
      <x:c r="C185" s="1328" t="s">
        <x:v>4621</x:v>
      </x:c>
      <x:c r="D185" s="1329">
        <x:v>1</x:v>
      </x:c>
      <x:c r="E185" s="1349">
        <x:v>2026021602021</x:v>
      </x:c>
      <x:c r="F185" s="1357" t="s">
        <x:v>9677</x:v>
      </x:c>
      <x:c r="G185" s="45" t="s">
        <x:v>3849</x:v>
      </x:c>
      <x:c r="H185" s="230" t="s">
        <x:v>434</x:v>
      </x:c>
      <x:c r="I185" s="230" t="s">
        <x:v>434</x:v>
      </x:c>
      <x:c r="J185" s="230" t="s">
        <x:v>434</x:v>
      </x:c>
      <x:c r="K185" s="230" t="s">
        <x:v>434</x:v>
      </x:c>
    </x:row>
    <x:row r="186" spans="1:6" s="45" customFormat="1">
      <x:c r="A186" s="1082"/>
      <x:c r="B186" s="949"/>
      <x:c r="C186" s="949"/>
      <x:c r="D186" s="1274"/>
      <x:c r="E186" s="1382"/>
      <x:c r="F186" s="949"/>
    </x:row>
    <x:row r="187" spans="1:11">
      <x:c r="A187" s="1333" t="s">
        <x:v>10071</x:v>
      </x:c>
      <x:c r="B187" s="1334" t="s">
        <x:v>4934</x:v>
      </x:c>
      <x:c r="C187" s="1334" t="s">
        <x:v>4629</x:v>
      </x:c>
      <x:c r="D187" s="1335">
        <x:v>1</x:v>
      </x:c>
      <x:c r="E187" s="1348">
        <x:v>2026021903043</x:v>
      </x:c>
      <x:c r="F187" s="1358" t="s">
        <x:v>4852</x:v>
      </x:c>
      <x:c r="G187" s="45" t="s">
        <x:v>3654</x:v>
      </x:c>
      <x:c r="H187" s="230" t="s">
        <x:v>434</x:v>
      </x:c>
      <x:c r="I187" s="230" t="s">
        <x:v>434</x:v>
      </x:c>
      <x:c r="J187" s="230" t="s">
        <x:v>434</x:v>
      </x:c>
      <x:c r="K187" s="230" t="s">
        <x:v>434</x:v>
      </x:c>
    </x:row>
    <x:row r="188" spans="1:11" s="45" customFormat="1">
      <x:c r="A188" s="1336" t="s">
        <x:v>10228</x:v>
      </x:c>
      <x:c r="B188" s="1337" t="s">
        <x:v>4934</x:v>
      </x:c>
      <x:c r="C188" s="1337" t="s">
        <x:v>4621</x:v>
      </x:c>
      <x:c r="D188" s="1338">
        <x:v>1</x:v>
      </x:c>
      <x:c r="E188" s="1350">
        <x:v>2026022102025</x:v>
      </x:c>
      <x:c r="F188" s="1365" t="s">
        <x:v>1606</x:v>
      </x:c>
      <x:c r="G188" s="45" t="s">
        <x:v>4033</x:v>
      </x:c>
      <x:c r="H188" s="230" t="s">
        <x:v>434</x:v>
      </x:c>
      <x:c r="I188" s="230" t="s">
        <x:v>434</x:v>
      </x:c>
      <x:c r="J188" s="230" t="s">
        <x:v>434</x:v>
      </x:c>
      <x:c r="K188" s="230" t="s">
        <x:v>434</x:v>
      </x:c>
    </x:row>
    <x:row r="190" spans="1:11">
      <x:c r="A190" s="1351" t="s">
        <x:v>10070</x:v>
      </x:c>
      <x:c r="B190" s="1352" t="s">
        <x:v>4934</x:v>
      </x:c>
      <x:c r="C190" s="1352" t="s">
        <x:v>4621</x:v>
      </x:c>
      <x:c r="D190" s="1353">
        <x:v>1</x:v>
      </x:c>
      <x:c r="E190" s="1442">
        <x:v>2504070209</x:v>
      </x:c>
      <x:c r="F190" s="1355" t="s">
        <x:v>10674</x:v>
      </x:c>
      <x:c r="G190" s="43" t="s">
        <x:v>5147</x:v>
      </x:c>
      <x:c r="H190" s="230" t="s">
        <x:v>434</x:v>
      </x:c>
      <x:c r="I190" s="230" t="s">
        <x:v>434</x:v>
      </x:c>
      <x:c r="J190" s="230" t="s">
        <x:v>434</x:v>
      </x:c>
      <x:c r="K190" s="230" t="s">
        <x:v>434</x:v>
      </x:c>
    </x:row>
    <x:row r="191" spans="6:6">
      <x:c r="F191" s="42"/>
    </x:row>
    <x:row r="192" spans="1:11" s="41" customFormat="1">
      <x:c r="A192" s="1333" t="s">
        <x:v>9980</x:v>
      </x:c>
      <x:c r="B192" s="1334" t="s">
        <x:v>4934</x:v>
      </x:c>
      <x:c r="C192" s="1334" t="s">
        <x:v>433</x:v>
      </x:c>
      <x:c r="D192" s="1335">
        <x:v>2</x:v>
      </x:c>
      <x:c r="E192" s="1348">
        <x:v>2026031503011</x:v>
      </x:c>
      <x:c r="F192" s="1384" t="s">
        <x:v>10885</x:v>
      </x:c>
      <x:c r="G192" s="41" t="s">
        <x:v>2518</x:v>
      </x:c>
      <x:c r="H192" s="230" t="s">
        <x:v>434</x:v>
      </x:c>
      <x:c r="I192" s="230" t="s">
        <x:v>434</x:v>
      </x:c>
      <x:c r="J192" s="230" t="s">
        <x:v>434</x:v>
      </x:c>
      <x:c r="K192" s="230" t="s">
        <x:v>434</x:v>
      </x:c>
    </x:row>
    <x:row r="193" spans="1:11">
      <x:c r="A193" s="1336" t="s">
        <x:v>10165</x:v>
      </x:c>
      <x:c r="B193" s="1337" t="s">
        <x:v>7746</x:v>
      </x:c>
      <x:c r="C193" s="1337" t="s">
        <x:v>4621</x:v>
      </x:c>
      <x:c r="D193" s="1338">
        <x:v>3</x:v>
      </x:c>
      <x:c r="E193" s="1350">
        <x:v>2026021502048</x:v>
      </x:c>
      <x:c r="F193" s="1365" t="s">
        <x:v>9661</x:v>
      </x:c>
      <x:c r="G193" s="41" t="s">
        <x:v>7563</x:v>
      </x:c>
      <x:c r="H193" s="230" t="s">
        <x:v>434</x:v>
      </x:c>
      <x:c r="I193" s="230" t="s">
        <x:v>434</x:v>
      </x:c>
      <x:c r="J193" s="230" t="s">
        <x:v>434</x:v>
      </x:c>
      <x:c r="K193" s="230" t="s">
        <x:v>434</x:v>
      </x:c>
    </x:row>
    <x:row r="194" spans="6:6">
      <x:c r="F194" s="40"/>
    </x:row>
    <x:row r="195" spans="1:11">
      <x:c r="A195" s="1351" t="s">
        <x:v>9997</x:v>
      </x:c>
      <x:c r="B195" s="1352" t="s">
        <x:v>7746</x:v>
      </x:c>
      <x:c r="C195" s="1352" t="s">
        <x:v>433</x:v>
      </x:c>
      <x:c r="D195" s="1353">
        <x:v>2</x:v>
      </x:c>
      <x:c r="E195" s="1354">
        <x:v>2026031503011</x:v>
      </x:c>
      <x:c r="F195" s="1390" t="s">
        <x:v>931</x:v>
      </x:c>
      <x:c r="G195" s="40" t="s">
        <x:v>2518</x:v>
      </x:c>
      <x:c r="H195" s="230" t="s">
        <x:v>434</x:v>
      </x:c>
      <x:c r="I195" s="230" t="s">
        <x:v>434</x:v>
      </x:c>
      <x:c r="J195" s="230" t="s">
        <x:v>434</x:v>
      </x:c>
      <x:c r="K195" s="230" t="s">
        <x:v>434</x:v>
      </x:c>
    </x:row>
    <x:row r="196" spans="6:11">
      <x:c r="F196" s="36"/>
      <x:c r="G196" s="230" t="s">
        <x:v>7702</x:v>
      </x:c>
      <x:c r="H196" s="32" t="s">
        <x:v>7727</x:v>
      </x:c>
      <x:c r="I196" s="32" t="s">
        <x:v>7775</x:v>
      </x:c>
      <x:c r="J196" s="32" t="s">
        <x:v>3067</x:v>
      </x:c>
      <x:c r="K196" s="32" t="s">
        <x:v>4885</x:v>
      </x:c>
    </x:row>
    <x:row r="197" spans="1:11" s="32" customFormat="1">
      <x:c r="A197" s="1327" t="s">
        <x:v>10192</x:v>
      </x:c>
      <x:c r="B197" s="1328" t="s">
        <x:v>7746</x:v>
      </x:c>
      <x:c r="C197" s="1328" t="s">
        <x:v>2999</x:v>
      </x:c>
      <x:c r="D197" s="1329">
        <x:v>2</x:v>
      </x:c>
      <x:c r="E197" s="1349">
        <x:v>2502100312</x:v>
      </x:c>
      <x:c r="F197" s="1357" t="s">
        <x:v>9208</x:v>
      </x:c>
      <x:c r="G197" s="32" t="s">
        <x:v>5110</x:v>
      </x:c>
      <x:c r="H197" s="230" t="s">
        <x:v>434</x:v>
      </x:c>
      <x:c r="I197" s="230" t="s">
        <x:v>434</x:v>
      </x:c>
      <x:c r="J197" s="230" t="s">
        <x:v>434</x:v>
      </x:c>
      <x:c r="K197" s="230" t="s">
        <x:v>434</x:v>
      </x:c>
    </x:row>
    <x:row r="198" spans="1:11" s="32" customFormat="1">
      <x:c r="A198" s="1327" t="s">
        <x:v>10166</x:v>
      </x:c>
      <x:c r="B198" s="1328" t="s">
        <x:v>7746</x:v>
      </x:c>
      <x:c r="C198" s="1328" t="s">
        <x:v>2999</x:v>
      </x:c>
      <x:c r="D198" s="1329">
        <x:v>1</x:v>
      </x:c>
      <x:c r="E198" s="1349">
        <x:v>2511050314</x:v>
      </x:c>
      <x:c r="F198" s="1359" t="s">
        <x:v>9208</x:v>
      </x:c>
      <x:c r="G198" s="32" t="s">
        <x:v>4066</x:v>
      </x:c>
      <x:c r="H198" s="230" t="s">
        <x:v>434</x:v>
      </x:c>
      <x:c r="I198" s="230" t="s">
        <x:v>434</x:v>
      </x:c>
      <x:c r="J198" s="230" t="s">
        <x:v>434</x:v>
      </x:c>
      <x:c r="K198" s="230" t="s">
        <x:v>434</x:v>
      </x:c>
    </x:row>
    <x:row r="199" spans="1:11" s="32" customFormat="1">
      <x:c r="A199" s="1327" t="s">
        <x:v>10206</x:v>
      </x:c>
      <x:c r="B199" s="1328" t="s">
        <x:v>7746</x:v>
      </x:c>
      <x:c r="C199" s="1328" t="s">
        <x:v>2999</x:v>
      </x:c>
      <x:c r="D199" s="1329">
        <x:v>3</x:v>
      </x:c>
      <x:c r="E199" s="1349">
        <x:v>2601150314</x:v>
      </x:c>
      <x:c r="F199" s="1357" t="s">
        <x:v>9208</x:v>
      </x:c>
      <x:c r="G199" s="32" t="s">
        <x:v>896</x:v>
      </x:c>
      <x:c r="H199" s="230" t="s">
        <x:v>434</x:v>
      </x:c>
      <x:c r="I199" s="230" t="s">
        <x:v>434</x:v>
      </x:c>
      <x:c r="J199" s="230" t="s">
        <x:v>434</x:v>
      </x:c>
      <x:c r="K199" s="230" t="s">
        <x:v>434</x:v>
      </x:c>
    </x:row>
    <x:row r="200" spans="1:11" s="32" customFormat="1">
      <x:c r="A200" s="1327" t="s">
        <x:v>10105</x:v>
      </x:c>
      <x:c r="B200" s="1328" t="s">
        <x:v>7746</x:v>
      </x:c>
      <x:c r="C200" s="1328" t="s">
        <x:v>4629</x:v>
      </x:c>
      <x:c r="D200" s="1329">
        <x:v>1</x:v>
      </x:c>
      <x:c r="E200" s="1349">
        <x:v>2512060301</x:v>
      </x:c>
      <x:c r="F200" s="1357" t="s">
        <x:v>9208</x:v>
      </x:c>
      <x:c r="G200" s="32" t="s">
        <x:v>5227</x:v>
      </x:c>
      <x:c r="H200" s="230" t="s">
        <x:v>434</x:v>
      </x:c>
      <x:c r="I200" s="230" t="s">
        <x:v>434</x:v>
      </x:c>
      <x:c r="J200" s="230" t="s">
        <x:v>434</x:v>
      </x:c>
      <x:c r="K200" s="230" t="s">
        <x:v>434</x:v>
      </x:c>
    </x:row>
    <x:row r="201" spans="1:11" s="32" customFormat="1">
      <x:c r="A201" s="1327" t="s">
        <x:v>10039</x:v>
      </x:c>
      <x:c r="B201" s="1328" t="s">
        <x:v>7746</x:v>
      </x:c>
      <x:c r="C201" s="1328" t="s">
        <x:v>4629</x:v>
      </x:c>
      <x:c r="D201" s="1329">
        <x:v>2</x:v>
      </x:c>
      <x:c r="E201" s="1349">
        <x:v>2512060302</x:v>
      </x:c>
      <x:c r="F201" s="1359" t="s">
        <x:v>9208</x:v>
      </x:c>
      <x:c r="G201" s="32" t="s">
        <x:v>5404</x:v>
      </x:c>
      <x:c r="H201" s="230" t="s">
        <x:v>434</x:v>
      </x:c>
      <x:c r="I201" s="230" t="s">
        <x:v>434</x:v>
      </x:c>
      <x:c r="J201" s="230" t="s">
        <x:v>434</x:v>
      </x:c>
      <x:c r="K201" s="230" t="s">
        <x:v>434</x:v>
      </x:c>
    </x:row>
    <x:row r="202" spans="1:11">
      <x:c r="A202" s="1336" t="s">
        <x:v>10183</x:v>
      </x:c>
      <x:c r="B202" s="1337" t="s">
        <x:v>7746</x:v>
      </x:c>
      <x:c r="C202" s="1337" t="s">
        <x:v>3016</x:v>
      </x:c>
      <x:c r="D202" s="1338">
        <x:v>1</x:v>
      </x:c>
      <x:c r="E202" s="1350">
        <x:v>2512060401</x:v>
      </x:c>
      <x:c r="F202" s="1356" t="s">
        <x:v>9208</x:v>
      </x:c>
      <x:c r="G202" s="32" t="s">
        <x:v>547</x:v>
      </x:c>
      <x:c r="H202" s="230" t="s">
        <x:v>434</x:v>
      </x:c>
      <x:c r="I202" s="230" t="s">
        <x:v>434</x:v>
      </x:c>
      <x:c r="J202" s="230" t="s">
        <x:v>434</x:v>
      </x:c>
      <x:c r="K202" s="230" t="s">
        <x:v>434</x:v>
      </x:c>
    </x:row>
    <x:row r="203" spans="1:11">
      <x:c r="A203" s="1327" t="s">
        <x:v>10372</x:v>
      </x:c>
      <x:c r="B203" s="1328" t="s">
        <x:v>7746</x:v>
      </x:c>
      <x:c r="C203" s="1328" t="s">
        <x:v>3016</x:v>
      </x:c>
      <x:c r="D203" s="1329">
        <x:v>2</x:v>
      </x:c>
      <x:c r="E203" s="1349">
        <x:v>2602180403</x:v>
      </x:c>
      <x:c r="F203" s="1359" t="s">
        <x:v>9208</x:v>
      </x:c>
      <x:c r="G203" s="32" t="s">
        <x:v>6508</x:v>
      </x:c>
      <x:c r="H203" s="230" t="s">
        <x:v>434</x:v>
      </x:c>
      <x:c r="I203" s="230" t="s">
        <x:v>434</x:v>
      </x:c>
      <x:c r="J203" s="230" t="s">
        <x:v>434</x:v>
      </x:c>
      <x:c r="K203" s="230" t="s">
        <x:v>434</x:v>
      </x:c>
    </x:row>
    <x:row r="204" spans="1:6" s="32" customFormat="1">
      <x:c r="A204" s="1082"/>
      <x:c r="B204" s="949"/>
      <x:c r="C204" s="949"/>
      <x:c r="D204" s="1274"/>
      <x:c r="E204" s="1382"/>
      <x:c r="F204" s="949"/>
    </x:row>
    <x:row r="205" spans="1:11">
      <x:c r="A205" s="1327" t="s">
        <x:v>10003</x:v>
      </x:c>
      <x:c r="B205" s="1328" t="s">
        <x:v>7746</x:v>
      </x:c>
      <x:c r="C205" s="1328" t="s">
        <x:v>2999</x:v>
      </x:c>
      <x:c r="D205" s="1329">
        <x:v>3</x:v>
      </x:c>
      <x:c r="E205" s="1349">
        <x:v>2026011503147</x:v>
      </x:c>
      <x:c r="F205" s="1337" t="s">
        <x:v>10878</x:v>
      </x:c>
      <x:c r="G205" s="32" t="s">
        <x:v>896</x:v>
      </x:c>
      <x:c r="H205" s="230" t="s">
        <x:v>434</x:v>
      </x:c>
      <x:c r="I205" s="230" t="s">
        <x:v>434</x:v>
      </x:c>
      <x:c r="J205" s="230" t="s">
        <x:v>434</x:v>
      </x:c>
      <x:c r="K205" s="230" t="s">
        <x:v>434</x:v>
      </x:c>
    </x:row>
    <x:row r="206" spans="1:11">
      <x:c r="A206" s="1336" t="s">
        <x:v>9993</x:v>
      </x:c>
      <x:c r="B206" s="1337" t="s">
        <x:v>7746</x:v>
      </x:c>
      <x:c r="C206" s="1337" t="s">
        <x:v>4629</x:v>
      </x:c>
      <x:c r="D206" s="1338">
        <x:v>1</x:v>
      </x:c>
      <x:c r="E206" s="1350">
        <x:v>2025110703106</x:v>
      </x:c>
      <x:c r="F206" s="1337" t="s">
        <x:v>10878</x:v>
      </x:c>
      <x:c r="G206" s="32" t="s">
        <x:v>3971</x:v>
      </x:c>
      <x:c r="H206" s="230" t="s">
        <x:v>434</x:v>
      </x:c>
      <x:c r="I206" s="230" t="s">
        <x:v>434</x:v>
      </x:c>
      <x:c r="J206" s="230" t="s">
        <x:v>434</x:v>
      </x:c>
      <x:c r="K206" s="230" t="s">
        <x:v>434</x:v>
      </x:c>
    </x:row>
    <x:row r="207" spans="1:11">
      <x:c r="A207" s="1327" t="s">
        <x:v>10281</x:v>
      </x:c>
      <x:c r="B207" s="1328" t="s">
        <x:v>7746</x:v>
      </x:c>
      <x:c r="C207" s="1328" t="s">
        <x:v>4621</x:v>
      </x:c>
      <x:c r="D207" s="1329">
        <x:v>1</x:v>
      </x:c>
      <x:c r="E207" s="1349">
        <x:v>2026021902053</x:v>
      </x:c>
      <x:c r="F207" s="1328" t="s">
        <x:v>10878</x:v>
      </x:c>
      <x:c r="G207" s="32" t="s">
        <x:v>5073</x:v>
      </x:c>
      <x:c r="H207" s="230" t="s">
        <x:v>434</x:v>
      </x:c>
      <x:c r="I207" s="230" t="s">
        <x:v>434</x:v>
      </x:c>
      <x:c r="J207" s="230" t="s">
        <x:v>434</x:v>
      </x:c>
      <x:c r="K207" s="230" t="s">
        <x:v>434</x:v>
      </x:c>
    </x:row>
    <x:row r="208" spans="6:6">
      <x:c r="F208" s="33"/>
    </x:row>
    <x:row r="209" spans="1:11">
      <x:c r="A209" s="1336" t="s">
        <x:v>9994</x:v>
      </x:c>
      <x:c r="B209" s="1337" t="s">
        <x:v>4934</x:v>
      </x:c>
      <x:c r="C209" s="1337" t="s">
        <x:v>4629</x:v>
      </x:c>
      <x:c r="D209" s="1338">
        <x:v>1</x:v>
      </x:c>
      <x:c r="E209" s="1350">
        <x:v>2026021503069</x:v>
      </x:c>
      <x:c r="F209" s="1337" t="s">
        <x:v>10547</x:v>
      </x:c>
      <x:c r="G209" s="32" t="s">
        <x:v>12188</x:v>
      </x:c>
      <x:c r="H209" s="230" t="s">
        <x:v>434</x:v>
      </x:c>
      <x:c r="I209" s="230" t="s">
        <x:v>434</x:v>
      </x:c>
      <x:c r="J209" s="230" t="s">
        <x:v>434</x:v>
      </x:c>
      <x:c r="K209" s="230" t="s">
        <x:v>434</x:v>
      </x:c>
    </x:row>
    <x:row r="210" spans="1:11" s="31" customFormat="1">
      <x:c r="A210" s="1333" t="s">
        <x:v>10152</x:v>
      </x:c>
      <x:c r="B210" s="1334" t="s">
        <x:v>4934</x:v>
      </x:c>
      <x:c r="C210" s="1334" t="s">
        <x:v>3050</x:v>
      </x:c>
      <x:c r="D210" s="1335">
        <x:v>1</x:v>
      </x:c>
      <x:c r="E210" s="1348">
        <x:v>2026021501027</x:v>
      </x:c>
      <x:c r="F210" s="1334" t="s">
        <x:v>6548</x:v>
      </x:c>
      <x:c r="G210" s="31" t="s">
        <x:v>3721</x:v>
      </x:c>
      <x:c r="H210" s="230" t="s">
        <x:v>434</x:v>
      </x:c>
      <x:c r="I210" s="230" t="s">
        <x:v>434</x:v>
      </x:c>
      <x:c r="J210" s="230" t="s">
        <x:v>434</x:v>
      </x:c>
      <x:c r="K210" s="230" t="s">
        <x:v>434</x:v>
      </x:c>
    </x:row>
    <x:row r="211" spans="1:11" s="31" customFormat="1">
      <x:c r="A211" s="1327" t="s">
        <x:v>10129</x:v>
      </x:c>
      <x:c r="B211" s="1328" t="s">
        <x:v>4934</x:v>
      </x:c>
      <x:c r="C211" s="1328" t="s">
        <x:v>433</x:v>
      </x:c>
      <x:c r="D211" s="1329">
        <x:v>1</x:v>
      </x:c>
      <x:c r="E211" s="1349">
        <x:v>2026021903029</x:v>
      </x:c>
      <x:c r="F211" s="1328" t="s">
        <x:v>9602</x:v>
      </x:c>
      <x:c r="G211" s="31" t="s">
        <x:v>2515</x:v>
      </x:c>
      <x:c r="H211" s="230" t="s">
        <x:v>434</x:v>
      </x:c>
      <x:c r="I211" s="230" t="s">
        <x:v>434</x:v>
      </x:c>
      <x:c r="J211" s="230" t="s">
        <x:v>434</x:v>
      </x:c>
      <x:c r="K211" s="230" t="s">
        <x:v>434</x:v>
      </x:c>
    </x:row>
    <x:row r="212" spans="1:11">
      <x:c r="A212" s="1327" t="s">
        <x:v>10149</x:v>
      </x:c>
      <x:c r="B212" s="1328" t="s">
        <x:v>4934</x:v>
      </x:c>
      <x:c r="C212" s="1328" t="s">
        <x:v>433</x:v>
      </x:c>
      <x:c r="D212" s="1329">
        <x:v>1</x:v>
      </x:c>
      <x:c r="E212" s="1349">
        <x:v>2026031503011</x:v>
      </x:c>
      <x:c r="F212" s="1328" t="s">
        <x:v>10709</x:v>
      </x:c>
      <x:c r="G212" s="32" t="s">
        <x:v>2518</x:v>
      </x:c>
      <x:c r="H212" s="230" t="s">
        <x:v>434</x:v>
      </x:c>
      <x:c r="I212" s="230" t="s">
        <x:v>434</x:v>
      </x:c>
      <x:c r="J212" s="230" t="s">
        <x:v>434</x:v>
      </x:c>
      <x:c r="K212" s="230" t="s">
        <x:v>434</x:v>
      </x:c>
    </x:row>
    <x:row r="213" spans="1:11">
      <x:c r="A213" s="1327" t="s">
        <x:v>10151</x:v>
      </x:c>
      <x:c r="B213" s="1328" t="s">
        <x:v>4934</x:v>
      </x:c>
      <x:c r="C213" s="1328" t="s">
        <x:v>433</x:v>
      </x:c>
      <x:c r="D213" s="1329">
        <x:v>1</x:v>
      </x:c>
      <x:c r="E213" s="1349">
        <x:v>2026031503066</x:v>
      </x:c>
      <x:c r="F213" s="1328" t="s">
        <x:v>9602</x:v>
      </x:c>
      <x:c r="G213" s="32" t="s">
        <x:v>10392</x:v>
      </x:c>
      <x:c r="H213" s="230" t="s">
        <x:v>434</x:v>
      </x:c>
      <x:c r="I213" s="230" t="s">
        <x:v>434</x:v>
      </x:c>
      <x:c r="J213" s="230" t="s">
        <x:v>434</x:v>
      </x:c>
      <x:c r="K213" s="230" t="s">
        <x:v>434</x:v>
      </x:c>
    </x:row>
    <x:row r="215" spans="1:11" s="31" customFormat="1">
      <x:c r="A215" s="1351" t="s">
        <x:v>10056</x:v>
      </x:c>
      <x:c r="B215" s="1352" t="s">
        <x:v>4934</x:v>
      </x:c>
      <x:c r="C215" s="1352" t="s">
        <x:v>4629</x:v>
      </x:c>
      <x:c r="D215" s="1353">
        <x:v>1</x:v>
      </x:c>
      <x:c r="E215" s="1403">
        <x:v>2026021603103</x:v>
      </x:c>
      <x:c r="F215" s="1352" t="s">
        <x:v>10680</x:v>
      </x:c>
      <x:c r="G215" s="31" t="s">
        <x:v>11652</x:v>
      </x:c>
      <x:c r="H215" s="230" t="s">
        <x:v>434</x:v>
      </x:c>
      <x:c r="I215" s="230" t="s">
        <x:v>434</x:v>
      </x:c>
      <x:c r="J215" s="230" t="s">
        <x:v>434</x:v>
      </x:c>
      <x:c r="K215" s="230" t="s">
        <x:v>434</x:v>
      </x:c>
    </x:row>
    <x:row r="216" spans="1:11">
      <x:c r="A216" s="1336" t="s">
        <x:v>10172</x:v>
      </x:c>
      <x:c r="B216" s="1337" t="s">
        <x:v>4934</x:v>
      </x:c>
      <x:c r="C216" s="1337" t="s">
        <x:v>433</x:v>
      </x:c>
      <x:c r="D216" s="1338">
        <x:v>1</x:v>
      </x:c>
      <x:c r="E216" s="1350">
        <x:v>2026031503066</x:v>
      </x:c>
      <x:c r="F216" s="1337" t="s">
        <x:v>522</x:v>
      </x:c>
      <x:c r="G216" s="32" t="s">
        <x:v>10392</x:v>
      </x:c>
      <x:c r="H216" s="230" t="s">
        <x:v>434</x:v>
      </x:c>
      <x:c r="I216" s="230" t="s">
        <x:v>434</x:v>
      </x:c>
      <x:c r="J216" s="230" t="s">
        <x:v>434</x:v>
      </x:c>
      <x:c r="K216" s="230" t="s">
        <x:v>434</x:v>
      </x:c>
    </x:row>
    <x:row r="217" spans="1:11">
      <x:c r="A217" s="1333" t="s">
        <x:v>10299</x:v>
      </x:c>
      <x:c r="B217" s="1334" t="s">
        <x:v>4934</x:v>
      </x:c>
      <x:c r="C217" s="1334" t="s">
        <x:v>4621</x:v>
      </x:c>
      <x:c r="D217" s="1335">
        <x:v>1</x:v>
      </x:c>
      <x:c r="E217" s="1348">
        <x:v>2026011502034</x:v>
      </x:c>
      <x:c r="F217" s="1334" t="s">
        <x:v>10294</x:v>
      </x:c>
      <x:c r="G217" s="32" t="s">
        <x:v>11373</x:v>
      </x:c>
      <x:c r="H217" s="230" t="s">
        <x:v>434</x:v>
      </x:c>
      <x:c r="I217" s="230" t="s">
        <x:v>434</x:v>
      </x:c>
      <x:c r="J217" s="230" t="s">
        <x:v>434</x:v>
      </x:c>
      <x:c r="K217" s="230" t="s">
        <x:v>434</x:v>
      </x:c>
    </x:row>
    <x:row r="218" spans="6:11">
      <x:c r="F218" s="29"/>
      <x:c r="G218" s="230" t="s">
        <x:v>7702</x:v>
      </x:c>
      <x:c r="H218" s="26" t="s">
        <x:v>7727</x:v>
      </x:c>
      <x:c r="I218" s="26" t="s">
        <x:v>7775</x:v>
      </x:c>
      <x:c r="J218" s="26" t="s">
        <x:v>3067</x:v>
      </x:c>
      <x:c r="K218" s="26" t="s">
        <x:v>4885</x:v>
      </x:c>
    </x:row>
    <x:row r="219" spans="1:11">
      <x:c r="A219" s="1336" t="s">
        <x:v>10295</x:v>
      </x:c>
      <x:c r="B219" s="1337" t="s">
        <x:v>7746</x:v>
      </x:c>
      <x:c r="C219" s="1337" t="s">
        <x:v>2999</x:v>
      </x:c>
      <x:c r="D219" s="1338">
        <x:v>1</x:v>
      </x:c>
      <x:c r="E219" s="1350">
        <x:v>2023042503122</x:v>
      </x:c>
      <x:c r="F219" s="1337" t="s">
        <x:v>9208</x:v>
      </x:c>
      <x:c r="G219" s="26" t="s">
        <x:v>9686</x:v>
      </x:c>
      <x:c r="H219" s="230" t="s">
        <x:v>434</x:v>
      </x:c>
      <x:c r="I219" s="230" t="s">
        <x:v>434</x:v>
      </x:c>
      <x:c r="J219" s="230" t="s">
        <x:v>434</x:v>
      </x:c>
      <x:c r="K219" s="230" t="s">
        <x:v>434</x:v>
      </x:c>
    </x:row>
    <x:row r="220" spans="1:11">
      <x:c r="A220" s="1327" t="s">
        <x:v>9982</x:v>
      </x:c>
      <x:c r="B220" s="1328" t="s">
        <x:v>7746</x:v>
      </x:c>
      <x:c r="C220" s="1328" t="s">
        <x:v>2999</x:v>
      </x:c>
      <x:c r="D220" s="1329">
        <x:v>1</x:v>
      </x:c>
      <x:c r="E220" s="1349">
        <x:v>2023101903177</x:v>
      </x:c>
      <x:c r="F220" s="1337" t="s">
        <x:v>9208</x:v>
      </x:c>
      <x:c r="G220" s="26" t="s">
        <x:v>9645</x:v>
      </x:c>
      <x:c r="H220" s="230" t="s">
        <x:v>434</x:v>
      </x:c>
      <x:c r="I220" s="230" t="s">
        <x:v>434</x:v>
      </x:c>
      <x:c r="J220" s="230" t="s">
        <x:v>434</x:v>
      </x:c>
      <x:c r="K220" s="230" t="s">
        <x:v>434</x:v>
      </x:c>
    </x:row>
    <x:row r="221" spans="1:11">
      <x:c r="A221" s="1327" t="s">
        <x:v>10203</x:v>
      </x:c>
      <x:c r="B221" s="1328" t="s">
        <x:v>7746</x:v>
      </x:c>
      <x:c r="C221" s="1328" t="s">
        <x:v>2999</x:v>
      </x:c>
      <x:c r="D221" s="1329">
        <x:v>1</x:v>
      </x:c>
      <x:c r="E221" s="1349">
        <x:v>2023112203143</x:v>
      </x:c>
      <x:c r="F221" s="1337" t="s">
        <x:v>9208</x:v>
      </x:c>
      <x:c r="G221" s="26" t="s">
        <x:v>9862</x:v>
      </x:c>
      <x:c r="H221" s="230" t="s">
        <x:v>434</x:v>
      </x:c>
      <x:c r="I221" s="230" t="s">
        <x:v>434</x:v>
      </x:c>
      <x:c r="J221" s="230" t="s">
        <x:v>434</x:v>
      </x:c>
      <x:c r="K221" s="230" t="s">
        <x:v>434</x:v>
      </x:c>
    </x:row>
    <x:row r="222" spans="1:6" s="26" customFormat="1">
      <x:c r="A222" s="1082"/>
      <x:c r="B222" s="949"/>
      <x:c r="C222" s="949"/>
      <x:c r="D222" s="1274"/>
      <x:c r="E222" s="1382"/>
      <x:c r="F222" s="1278"/>
    </x:row>
    <x:row r="223" spans="1:11" s="26" customFormat="1">
      <x:c r="A223" s="1327" t="s">
        <x:v>10106</x:v>
      </x:c>
      <x:c r="B223" s="1328" t="s">
        <x:v>7746</x:v>
      </x:c>
      <x:c r="C223" s="1328" t="s">
        <x:v>4629</x:v>
      </x:c>
      <x:c r="D223" s="1329">
        <x:v>1</x:v>
      </x:c>
      <x:c r="E223" s="1349">
        <x:v>2023052403047</x:v>
      </x:c>
      <x:c r="F223" s="1337" t="s">
        <x:v>9208</x:v>
      </x:c>
      <x:c r="G223" s="26" t="s">
        <x:v>10598</x:v>
      </x:c>
      <x:c r="H223" s="230" t="s">
        <x:v>434</x:v>
      </x:c>
      <x:c r="I223" s="230" t="s">
        <x:v>434</x:v>
      </x:c>
      <x:c r="J223" s="230" t="s">
        <x:v>434</x:v>
      </x:c>
      <x:c r="K223" s="230" t="s">
        <x:v>434</x:v>
      </x:c>
    </x:row>
    <x:row r="224" spans="1:11" s="26" customFormat="1">
      <x:c r="A224" s="1336" t="s">
        <x:v>9983</x:v>
      </x:c>
      <x:c r="B224" s="1337" t="s">
        <x:v>7746</x:v>
      </x:c>
      <x:c r="C224" s="1337" t="s">
        <x:v>4629</x:v>
      </x:c>
      <x:c r="D224" s="1338">
        <x:v>1</x:v>
      </x:c>
      <x:c r="E224" s="1395">
        <x:v>2023072103040</x:v>
      </x:c>
      <x:c r="F224" s="1337" t="s">
        <x:v>9208</x:v>
      </x:c>
      <x:c r="G224" s="26" t="s">
        <x:v>333</x:v>
      </x:c>
      <x:c r="H224" s="230" t="s">
        <x:v>434</x:v>
      </x:c>
      <x:c r="I224" s="230" t="s">
        <x:v>434</x:v>
      </x:c>
      <x:c r="J224" s="230" t="s">
        <x:v>434</x:v>
      </x:c>
      <x:c r="K224" s="230" t="s">
        <x:v>434</x:v>
      </x:c>
    </x:row>
    <x:row r="225" spans="1:11" s="26" customFormat="1">
      <x:c r="A225" s="1333" t="s">
        <x:v>10219</x:v>
      </x:c>
      <x:c r="B225" s="1334" t="s">
        <x:v>7746</x:v>
      </x:c>
      <x:c r="C225" s="1334" t="s">
        <x:v>4629</x:v>
      </x:c>
      <x:c r="D225" s="1335">
        <x:v>1</x:v>
      </x:c>
      <x:c r="E225" s="1348">
        <x:v>2023072703080</x:v>
      </x:c>
      <x:c r="F225" s="1337" t="s">
        <x:v>9208</x:v>
      </x:c>
      <x:c r="G225" s="26" t="s">
        <x:v>10429</x:v>
      </x:c>
      <x:c r="H225" s="230" t="s">
        <x:v>434</x:v>
      </x:c>
      <x:c r="I225" s="230" t="s">
        <x:v>434</x:v>
      </x:c>
      <x:c r="J225" s="230" t="s">
        <x:v>434</x:v>
      </x:c>
      <x:c r="K225" s="230" t="s">
        <x:v>434</x:v>
      </x:c>
    </x:row>
    <x:row r="226" spans="1:11" s="26" customFormat="1">
      <x:c r="A226" s="1327" t="s">
        <x:v>10202</x:v>
      </x:c>
      <x:c r="B226" s="1328" t="s">
        <x:v>7746</x:v>
      </x:c>
      <x:c r="C226" s="1328" t="s">
        <x:v>4629</x:v>
      </x:c>
      <x:c r="D226" s="1329">
        <x:v>2</x:v>
      </x:c>
      <x:c r="E226" s="1349">
        <x:v>2025050603078</x:v>
      </x:c>
      <x:c r="F226" s="1337" t="s">
        <x:v>9208</x:v>
      </x:c>
      <x:c r="G226" s="26" t="s">
        <x:v>3742</x:v>
      </x:c>
      <x:c r="H226" s="230" t="s">
        <x:v>434</x:v>
      </x:c>
      <x:c r="I226" s="230" t="s">
        <x:v>434</x:v>
      </x:c>
      <x:c r="J226" s="230" t="s">
        <x:v>434</x:v>
      </x:c>
      <x:c r="K226" s="230" t="s">
        <x:v>434</x:v>
      </x:c>
    </x:row>
    <x:row r="227" spans="1:11" s="26" customFormat="1">
      <x:c r="A227" s="1327" t="s">
        <x:v>10140</x:v>
      </x:c>
      <x:c r="B227" s="1328" t="s">
        <x:v>7746</x:v>
      </x:c>
      <x:c r="C227" s="1328" t="s">
        <x:v>4629</x:v>
      </x:c>
      <x:c r="D227" s="1329">
        <x:v>3</x:v>
      </x:c>
      <x:c r="E227" s="1349">
        <x:v>2025070703093</x:v>
      </x:c>
      <x:c r="F227" s="1337" t="s">
        <x:v>9208</x:v>
      </x:c>
      <x:c r="G227" s="26" t="s">
        <x:v>3663</x:v>
      </x:c>
      <x:c r="H227" s="230" t="s">
        <x:v>434</x:v>
      </x:c>
      <x:c r="I227" s="230" t="s">
        <x:v>434</x:v>
      </x:c>
      <x:c r="J227" s="230" t="s">
        <x:v>434</x:v>
      </x:c>
      <x:c r="K227" s="230" t="s">
        <x:v>434</x:v>
      </x:c>
    </x:row>
    <x:row r="228" spans="1:6" s="26" customFormat="1">
      <x:c r="A228" s="1454"/>
      <x:c r="B228" s="1099"/>
      <x:c r="C228" s="1099"/>
      <x:c r="D228" s="1455"/>
      <x:c r="E228" s="1456"/>
      <x:c r="F228" s="1278"/>
    </x:row>
    <x:row r="229" spans="1:11" s="26" customFormat="1">
      <x:c r="A229" s="1327" t="s">
        <x:v>10243</x:v>
      </x:c>
      <x:c r="B229" s="1328" t="s">
        <x:v>7746</x:v>
      </x:c>
      <x:c r="C229" s="1328" t="s">
        <x:v>3050</x:v>
      </x:c>
      <x:c r="D229" s="1329">
        <x:v>2</x:v>
      </x:c>
      <x:c r="E229" s="1349">
        <x:v>2025120801106</x:v>
      </x:c>
      <x:c r="F229" s="1337" t="s">
        <x:v>9208</x:v>
      </x:c>
      <x:c r="G229" s="26" t="s">
        <x:v>5495</x:v>
      </x:c>
      <x:c r="H229" s="230" t="s">
        <x:v>434</x:v>
      </x:c>
      <x:c r="I229" s="230" t="s">
        <x:v>434</x:v>
      </x:c>
      <x:c r="J229" s="230" t="s">
        <x:v>434</x:v>
      </x:c>
      <x:c r="K229" s="230" t="s">
        <x:v>434</x:v>
      </x:c>
    </x:row>
    <x:row r="230" spans="1:11" s="26" customFormat="1">
      <x:c r="A230" s="1327" t="s">
        <x:v>9984</x:v>
      </x:c>
      <x:c r="B230" s="1328" t="s">
        <x:v>7746</x:v>
      </x:c>
      <x:c r="C230" s="1328" t="s">
        <x:v>433</x:v>
      </x:c>
      <x:c r="D230" s="1329">
        <x:v>2</x:v>
      </x:c>
      <x:c r="E230" s="1349">
        <x:v>2026041603022</x:v>
      </x:c>
      <x:c r="F230" s="1337" t="s">
        <x:v>9208</x:v>
      </x:c>
      <x:c r="G230" s="26" t="s">
        <x:v>2521</x:v>
      </x:c>
      <x:c r="H230" s="230" t="s">
        <x:v>434</x:v>
      </x:c>
      <x:c r="I230" s="230" t="s">
        <x:v>434</x:v>
      </x:c>
      <x:c r="J230" s="230" t="s">
        <x:v>434</x:v>
      </x:c>
      <x:c r="K230" s="230" t="s">
        <x:v>434</x:v>
      </x:c>
    </x:row>
    <x:row r="231" spans="1:11" s="26" customFormat="1">
      <x:c r="A231" s="1327" t="s">
        <x:v>10123</x:v>
      </x:c>
      <x:c r="B231" s="1328" t="s">
        <x:v>7746</x:v>
      </x:c>
      <x:c r="C231" s="1328" t="s">
        <x:v>3016</x:v>
      </x:c>
      <x:c r="D231" s="1329">
        <x:v>1</x:v>
      </x:c>
      <x:c r="E231" s="1349">
        <x:v>2023101904075</x:v>
      </x:c>
      <x:c r="F231" s="1337" t="s">
        <x:v>9208</x:v>
      </x:c>
      <x:c r="G231" s="26" t="s">
        <x:v>9651</x:v>
      </x:c>
      <x:c r="H231" s="230" t="s">
        <x:v>434</x:v>
      </x:c>
      <x:c r="I231" s="230" t="s">
        <x:v>434</x:v>
      </x:c>
      <x:c r="J231" s="230" t="s">
        <x:v>434</x:v>
      </x:c>
      <x:c r="K231" s="230" t="s">
        <x:v>434</x:v>
      </x:c>
    </x:row>
    <x:row r="232" spans="1:6" s="26" customFormat="1">
      <x:c r="A232" s="1454"/>
      <x:c r="B232" s="1099"/>
      <x:c r="C232" s="1099"/>
      <x:c r="D232" s="1455"/>
      <x:c r="E232" s="1456"/>
      <x:c r="F232" s="1099"/>
    </x:row>
    <x:row r="233" spans="1:11">
      <x:c r="A233" s="1327" t="s">
        <x:v>10207</x:v>
      </x:c>
      <x:c r="B233" s="1328" t="s">
        <x:v>7746</x:v>
      </x:c>
      <x:c r="C233" s="1328" t="s">
        <x:v>4629</x:v>
      </x:c>
      <x:c r="D233" s="1329">
        <x:v>1</x:v>
      </x:c>
      <x:c r="E233" s="1349">
        <x:v>2601170303</x:v>
      </x:c>
      <x:c r="F233" s="1328" t="s">
        <x:v>12310</x:v>
      </x:c>
      <x:c r="G233" s="26" t="s">
        <x:v>11709</x:v>
      </x:c>
      <x:c r="H233" s="230" t="s">
        <x:v>434</x:v>
      </x:c>
      <x:c r="I233" s="230" t="s">
        <x:v>434</x:v>
      </x:c>
      <x:c r="J233" s="230" t="s">
        <x:v>434</x:v>
      </x:c>
      <x:c r="K233" s="230" t="s">
        <x:v>434</x:v>
      </x:c>
    </x:row>
    <x:row r="234" spans="1:11">
      <x:c r="A234" s="1327" t="s">
        <x:v>10099</x:v>
      </x:c>
      <x:c r="B234" s="1328" t="s">
        <x:v>7746</x:v>
      </x:c>
      <x:c r="C234" s="1328" t="s">
        <x:v>4629</x:v>
      </x:c>
      <x:c r="D234" s="1329">
        <x:v>1</x:v>
      </x:c>
      <x:c r="E234" s="1349">
        <x:v>2026021903074</x:v>
      </x:c>
      <x:c r="F234" s="1328" t="s">
        <x:v>9590</x:v>
      </x:c>
      <x:c r="G234" s="26" t="s">
        <x:v>5229</x:v>
      </x:c>
      <x:c r="H234" s="230" t="s">
        <x:v>434</x:v>
      </x:c>
      <x:c r="I234" s="230" t="s">
        <x:v>434</x:v>
      </x:c>
      <x:c r="J234" s="230" t="s">
        <x:v>434</x:v>
      </x:c>
      <x:c r="K234" s="230" t="s">
        <x:v>434</x:v>
      </x:c>
    </x:row>
    <x:row r="235" spans="1:11">
      <x:c r="A235" s="1327" t="s">
        <x:v>10052</x:v>
      </x:c>
      <x:c r="B235" s="1328" t="s">
        <x:v>7746</x:v>
      </x:c>
      <x:c r="C235" s="1328" t="s">
        <x:v>3016</x:v>
      </x:c>
      <x:c r="D235" s="1329">
        <x:v>1</x:v>
      </x:c>
      <x:c r="E235" s="1349">
        <x:v>2601180406</x:v>
      </x:c>
      <x:c r="F235" s="1328" t="s">
        <x:v>520</x:v>
      </x:c>
      <x:c r="G235" s="26" t="s">
        <x:v>9864</x:v>
      </x:c>
      <x:c r="H235" s="230" t="s">
        <x:v>434</x:v>
      </x:c>
      <x:c r="I235" s="230" t="s">
        <x:v>434</x:v>
      </x:c>
      <x:c r="J235" s="230" t="s">
        <x:v>434</x:v>
      </x:c>
      <x:c r="K235" s="230" t="s">
        <x:v>434</x:v>
      </x:c>
    </x:row>
    <x:row r="236" spans="7:11">
      <x:c r="G236" s="230" t="s">
        <x:v>7702</x:v>
      </x:c>
      <x:c r="H236" s="26" t="s">
        <x:v>7727</x:v>
      </x:c>
      <x:c r="I236" s="26" t="s">
        <x:v>7775</x:v>
      </x:c>
      <x:c r="J236" s="26" t="s">
        <x:v>3067</x:v>
      </x:c>
      <x:c r="K236" s="26" t="s">
        <x:v>4885</x:v>
      </x:c>
    </x:row>
    <x:row r="237" spans="1:11">
      <x:c r="A237" s="1333" t="s">
        <x:v>10110</x:v>
      </x:c>
      <x:c r="B237" s="1334" t="s">
        <x:v>4934</x:v>
      </x:c>
      <x:c r="C237" s="1334" t="s">
        <x:v>2999</x:v>
      </x:c>
      <x:c r="D237" s="1335">
        <x:v>1</x:v>
      </x:c>
      <x:c r="E237" s="1348">
        <x:v>2502100312</x:v>
      </x:c>
      <x:c r="F237" s="1334" t="s">
        <x:v>930</x:v>
      </x:c>
      <x:c r="G237" s="26" t="s">
        <x:v>5110</x:v>
      </x:c>
      <x:c r="H237" s="230" t="s">
        <x:v>434</x:v>
      </x:c>
      <x:c r="I237" s="230" t="s">
        <x:v>434</x:v>
      </x:c>
      <x:c r="J237" s="230" t="s">
        <x:v>434</x:v>
      </x:c>
      <x:c r="K237" s="230" t="s">
        <x:v>434</x:v>
      </x:c>
    </x:row>
    <x:row r="238" spans="1:11">
      <x:c r="A238" s="1336" t="s">
        <x:v>10091</x:v>
      </x:c>
      <x:c r="B238" s="1337" t="s">
        <x:v>4934</x:v>
      </x:c>
      <x:c r="C238" s="1337" t="s">
        <x:v>2999</x:v>
      </x:c>
      <x:c r="D238" s="1338">
        <x:v>1</x:v>
      </x:c>
      <x:c r="E238" s="1440">
        <x:v>2511050314</x:v>
      </x:c>
      <x:c r="F238" s="1356" t="s">
        <x:v>10019</x:v>
      </x:c>
      <x:c r="G238" s="26" t="s">
        <x:v>4066</x:v>
      </x:c>
      <x:c r="H238" s="230" t="s">
        <x:v>434</x:v>
      </x:c>
      <x:c r="I238" s="230" t="s">
        <x:v>434</x:v>
      </x:c>
      <x:c r="J238" s="230" t="s">
        <x:v>434</x:v>
      </x:c>
      <x:c r="K238" s="230" t="s">
        <x:v>434</x:v>
      </x:c>
    </x:row>
    <x:row r="239" spans="1:11">
      <x:c r="A239" s="1327" t="s">
        <x:v>10208</x:v>
      </x:c>
      <x:c r="B239" s="1328" t="s">
        <x:v>4934</x:v>
      </x:c>
      <x:c r="C239" s="1328" t="s">
        <x:v>2999</x:v>
      </x:c>
      <x:c r="D239" s="1329">
        <x:v>3</x:v>
      </x:c>
      <x:c r="E239" s="1439">
        <x:v>202601150314</x:v>
      </x:c>
      <x:c r="F239" s="1359" t="s">
        <x:v>9592</x:v>
      </x:c>
      <x:c r="G239" s="26" t="s">
        <x:v>896</x:v>
      </x:c>
      <x:c r="H239" s="230" t="s">
        <x:v>434</x:v>
      </x:c>
      <x:c r="I239" s="230" t="s">
        <x:v>434</x:v>
      </x:c>
      <x:c r="J239" s="230" t="s">
        <x:v>434</x:v>
      </x:c>
      <x:c r="K239" s="230" t="s">
        <x:v>434</x:v>
      </x:c>
    </x:row>
    <x:row r="240" spans="1:6" s="26" customFormat="1">
      <x:c r="A240" s="1275"/>
      <x:c r="B240" s="953"/>
      <x:c r="C240" s="953"/>
      <x:c r="D240" s="1276"/>
      <x:c r="E240" s="1445"/>
      <x:c r="F240" s="953"/>
    </x:row>
    <x:row r="241" spans="1:11">
      <x:c r="A241" s="1327" t="s">
        <x:v>10089</x:v>
      </x:c>
      <x:c r="B241" s="1328" t="s">
        <x:v>4934</x:v>
      </x:c>
      <x:c r="C241" s="1328" t="s">
        <x:v>4629</x:v>
      </x:c>
      <x:c r="D241" s="1329">
        <x:v>1</x:v>
      </x:c>
      <x:c r="E241" s="1439">
        <x:v>2023072103026</x:v>
      </x:c>
      <x:c r="F241" s="1359" t="s">
        <x:v>10177</x:v>
      </x:c>
      <x:c r="G241" s="26" t="s">
        <x:v>709</x:v>
      </x:c>
      <x:c r="H241" s="230" t="s">
        <x:v>434</x:v>
      </x:c>
      <x:c r="I241" s="230" t="s">
        <x:v>434</x:v>
      </x:c>
      <x:c r="J241" s="230" t="s">
        <x:v>434</x:v>
      </x:c>
      <x:c r="K241" s="230" t="s">
        <x:v>434</x:v>
      </x:c>
    </x:row>
    <x:row r="242" spans="1:11">
      <x:c r="A242" s="1327" t="s">
        <x:v>10027</x:v>
      </x:c>
      <x:c r="B242" s="1328" t="s">
        <x:v>4934</x:v>
      </x:c>
      <x:c r="C242" s="1328" t="s">
        <x:v>4629</x:v>
      </x:c>
      <x:c r="D242" s="1329">
        <x:v>1</x:v>
      </x:c>
      <x:c r="E242" s="1439">
        <x:v>2024080103039</x:v>
      </x:c>
      <x:c r="F242" s="1357" t="s">
        <x:v>10171</x:v>
      </x:c>
      <x:c r="G242" s="26" t="s">
        <x:v>11835</x:v>
      </x:c>
      <x:c r="H242" s="230" t="s">
        <x:v>434</x:v>
      </x:c>
      <x:c r="I242" s="230" t="s">
        <x:v>434</x:v>
      </x:c>
      <x:c r="J242" s="230" t="s">
        <x:v>434</x:v>
      </x:c>
      <x:c r="K242" s="230" t="s">
        <x:v>434</x:v>
      </x:c>
    </x:row>
    <x:row r="243" spans="1:6" s="26" customFormat="1">
      <x:c r="A243" s="1082"/>
      <x:c r="B243" s="949"/>
      <x:c r="C243" s="949"/>
      <x:c r="D243" s="1274"/>
      <x:c r="E243" s="1446"/>
      <x:c r="F243" s="949"/>
    </x:row>
    <x:row r="244" spans="1:11" s="26" customFormat="1">
      <x:c r="A244" s="1327" t="s">
        <x:v>10250</x:v>
      </x:c>
      <x:c r="B244" s="1328" t="s">
        <x:v>4934</x:v>
      </x:c>
      <x:c r="C244" s="1328" t="s">
        <x:v>3050</x:v>
      </x:c>
      <x:c r="D244" s="1329">
        <x:v>1</x:v>
      </x:c>
      <x:c r="E244" s="1439">
        <x:v>2024121201083</x:v>
      </x:c>
      <x:c r="F244" s="1359" t="s">
        <x:v>10171</x:v>
      </x:c>
      <x:c r="G244" s="26" t="s">
        <x:v>10604</x:v>
      </x:c>
      <x:c r="H244" s="230" t="s">
        <x:v>434</x:v>
      </x:c>
      <x:c r="I244" s="230" t="s">
        <x:v>434</x:v>
      </x:c>
      <x:c r="J244" s="230" t="s">
        <x:v>434</x:v>
      </x:c>
      <x:c r="K244" s="230" t="s">
        <x:v>434</x:v>
      </x:c>
    </x:row>
    <x:row r="245" spans="1:11" s="26" customFormat="1">
      <x:c r="A245" s="1327" t="s">
        <x:v>10111</x:v>
      </x:c>
      <x:c r="B245" s="1328" t="s">
        <x:v>4934</x:v>
      </x:c>
      <x:c r="C245" s="1328" t="s">
        <x:v>3050</x:v>
      </x:c>
      <x:c r="D245" s="1329">
        <x:v>1</x:v>
      </x:c>
      <x:c r="E245" s="1439">
        <x:v>2024121201090</x:v>
      </x:c>
      <x:c r="F245" s="1357" t="s">
        <x:v>10173</x:v>
      </x:c>
      <x:c r="G245" s="26" t="s">
        <x:v>10440</x:v>
      </x:c>
      <x:c r="H245" s="230" t="s">
        <x:v>434</x:v>
      </x:c>
      <x:c r="I245" s="230" t="s">
        <x:v>434</x:v>
      </x:c>
      <x:c r="J245" s="230" t="s">
        <x:v>434</x:v>
      </x:c>
      <x:c r="K245" s="230" t="s">
        <x:v>434</x:v>
      </x:c>
    </x:row>
    <x:row r="246" spans="1:11">
      <x:c r="A246" s="1327" t="s">
        <x:v>10255</x:v>
      </x:c>
      <x:c r="B246" s="1328" t="s">
        <x:v>4934</x:v>
      </x:c>
      <x:c r="C246" s="1328" t="s">
        <x:v>3050</x:v>
      </x:c>
      <x:c r="D246" s="1329">
        <x:v>1</x:v>
      </x:c>
      <x:c r="E246" s="1439">
        <x:v>2024121201151</x:v>
      </x:c>
      <x:c r="F246" s="1359" t="s">
        <x:v>10171</x:v>
      </x:c>
      <x:c r="G246" s="26" t="s">
        <x:v>352</x:v>
      </x:c>
      <x:c r="H246" s="230" t="s">
        <x:v>434</x:v>
      </x:c>
      <x:c r="I246" s="230" t="s">
        <x:v>434</x:v>
      </x:c>
      <x:c r="J246" s="230" t="s">
        <x:v>434</x:v>
      </x:c>
      <x:c r="K246" s="230" t="s">
        <x:v>434</x:v>
      </x:c>
    </x:row>
    <x:row r="247" spans="1:6" s="26" customFormat="1">
      <x:c r="A247" s="1082"/>
      <x:c r="B247" s="949"/>
      <x:c r="C247" s="949"/>
      <x:c r="D247" s="1274"/>
      <x:c r="E247" s="1446"/>
      <x:c r="F247" s="949"/>
    </x:row>
    <x:row r="248" spans="1:11">
      <x:c r="A248" s="1333" t="s">
        <x:v>10153</x:v>
      </x:c>
      <x:c r="B248" s="1334" t="s">
        <x:v>4934</x:v>
      </x:c>
      <x:c r="C248" s="1334" t="s">
        <x:v>4621</x:v>
      </x:c>
      <x:c r="D248" s="1335">
        <x:v>2</x:v>
      </x:c>
      <x:c r="E248" s="1441">
        <x:v>2026031502045</x:v>
      </x:c>
      <x:c r="F248" s="1384" t="s">
        <x:v>11934</x:v>
      </x:c>
      <x:c r="G248" s="26" t="s">
        <x:v>5188</x:v>
      </x:c>
      <x:c r="H248" s="230" t="s">
        <x:v>434</x:v>
      </x:c>
      <x:c r="I248" s="230" t="s">
        <x:v>434</x:v>
      </x:c>
      <x:c r="J248" s="230" t="s">
        <x:v>434</x:v>
      </x:c>
      <x:c r="K248" s="230" t="s">
        <x:v>434</x:v>
      </x:c>
    </x:row>
    <x:row r="249" spans="6:11">
      <x:c r="F249" s="17"/>
      <x:c r="G249" s="230" t="s">
        <x:v>7702</x:v>
      </x:c>
      <x:c r="H249" s="17" t="s">
        <x:v>7727</x:v>
      </x:c>
      <x:c r="I249" s="17" t="s">
        <x:v>7775</x:v>
      </x:c>
      <x:c r="J249" s="17" t="s">
        <x:v>3067</x:v>
      </x:c>
      <x:c r="K249" s="17" t="s">
        <x:v>4885</x:v>
      </x:c>
    </x:row>
    <x:row r="250" spans="1:10">
      <x:c r="A250" s="1336" t="s">
        <x:v>9996</x:v>
      </x:c>
      <x:c r="B250" s="1337" t="s">
        <x:v>7746</x:v>
      </x:c>
      <x:c r="C250" s="1337" t="s">
        <x:v>4629</x:v>
      </x:c>
      <x:c r="D250" s="1338">
        <x:v>2</x:v>
      </x:c>
      <x:c r="E250" s="1487">
        <x:v>2026011603014</x:v>
      </x:c>
      <x:c r="F250" s="1337" t="s">
        <x:v>9184</x:v>
      </x:c>
      <x:c r="G250" s="17" t="s">
        <x:v>11728</x:v>
      </x:c>
      <x:c r="H250" s="230" t="s">
        <x:v>434</x:v>
      </x:c>
      <x:c r="I250" s="230" t="s">
        <x:v>434</x:v>
      </x:c>
      <x:c r="J250" s="230" t="s">
        <x:v>434</x:v>
      </x:c>
    </x:row>
    <x:row r="251" spans="1:7" s="17" customFormat="1">
      <x:c r="A251" s="1454"/>
      <x:c r="B251" s="1099"/>
      <x:c r="C251" s="1099"/>
      <x:c r="D251" s="1455"/>
      <x:c r="E251" s="1485"/>
      <x:c r="F251" s="1099"/>
      <x:c r="G251" s="1486"/>
    </x:row>
    <x:row r="252" spans="1:11">
      <x:c r="A252" s="1327" t="s">
        <x:v>10246</x:v>
      </x:c>
      <x:c r="B252" s="1328" t="s">
        <x:v>7746</x:v>
      </x:c>
      <x:c r="C252" s="1328" t="s">
        <x:v>3050</x:v>
      </x:c>
      <x:c r="D252" s="1329">
        <x:v>2</x:v>
      </x:c>
      <x:c r="E252" s="1488">
        <x:v>2025120901066</x:v>
      </x:c>
      <x:c r="F252" s="1328" t="s">
        <x:v>10878</x:v>
      </x:c>
      <x:c r="G252" s="17" t="s">
        <x:v>12286</x:v>
      </x:c>
      <x:c r="H252" s="230" t="s">
        <x:v>434</x:v>
      </x:c>
      <x:c r="I252" s="230" t="s">
        <x:v>434</x:v>
      </x:c>
      <x:c r="J252" s="230" t="s">
        <x:v>434</x:v>
      </x:c>
      <x:c r="K252" s="230" t="s">
        <x:v>434</x:v>
      </x:c>
    </x:row>
    <x:row r="253" spans="1:11">
      <x:c r="A253" s="1327" t="s">
        <x:v>10159</x:v>
      </x:c>
      <x:c r="B253" s="1328" t="s">
        <x:v>7746</x:v>
      </x:c>
      <x:c r="C253" s="1328" t="s">
        <x:v>3050</x:v>
      </x:c>
      <x:c r="D253" s="1329">
        <x:v>3</x:v>
      </x:c>
      <x:c r="E253" s="1488">
        <x:v>2025120901097</x:v>
      </x:c>
      <x:c r="F253" s="1328" t="s">
        <x:v>10878</x:v>
      </x:c>
      <x:c r="G253" s="17" t="s">
        <x:v>740</x:v>
      </x:c>
      <x:c r="H253" s="230" t="s">
        <x:v>434</x:v>
      </x:c>
      <x:c r="I253" s="230" t="s">
        <x:v>434</x:v>
      </x:c>
      <x:c r="J253" s="230" t="s">
        <x:v>434</x:v>
      </x:c>
      <x:c r="K253" s="230" t="s">
        <x:v>434</x:v>
      </x:c>
    </x:row>
    <x:row r="254" spans="1:6" s="17" customFormat="1">
      <x:c r="A254" s="1082"/>
      <x:c r="B254" s="949"/>
      <x:c r="C254" s="949"/>
      <x:c r="D254" s="1274"/>
      <x:c r="E254" s="1477"/>
      <x:c r="F254" s="949"/>
    </x:row>
    <x:row r="255" spans="1:11">
      <x:c r="A255" s="1327" t="s">
        <x:v>10323</x:v>
      </x:c>
      <x:c r="B255" s="1328" t="s">
        <x:v>7746</x:v>
      </x:c>
      <x:c r="C255" s="1328" t="s">
        <x:v>3050</x:v>
      </x:c>
      <x:c r="D255" s="1329">
        <x:v>2</x:v>
      </x:c>
      <x:c r="E255" s="1488">
        <x:v>2026012101038</x:v>
      </x:c>
      <x:c r="F255" s="1328" t="s">
        <x:v>10878</x:v>
      </x:c>
      <x:c r="G255" s="17" t="s">
        <x:v>11758</x:v>
      </x:c>
      <x:c r="H255" s="230" t="s">
        <x:v>434</x:v>
      </x:c>
      <x:c r="I255" s="230" t="s">
        <x:v>434</x:v>
      </x:c>
      <x:c r="J255" s="230" t="s">
        <x:v>434</x:v>
      </x:c>
      <x:c r="K255" s="230" t="s">
        <x:v>434</x:v>
      </x:c>
    </x:row>
    <x:row r="256" spans="1:11" s="17" customFormat="1">
      <x:c r="A256" s="1327" t="s">
        <x:v>10277</x:v>
      </x:c>
      <x:c r="B256" s="1328" t="s">
        <x:v>7746</x:v>
      </x:c>
      <x:c r="C256" s="1328" t="s">
        <x:v>3050</x:v>
      </x:c>
      <x:c r="D256" s="1329">
        <x:v>1</x:v>
      </x:c>
      <x:c r="E256" s="1488">
        <x:v>2026022101042</x:v>
      </x:c>
      <x:c r="F256" s="1328" t="s">
        <x:v>10878</x:v>
      </x:c>
      <x:c r="G256" s="17" t="s">
        <x:v>12281</x:v>
      </x:c>
      <x:c r="H256" s="230" t="s">
        <x:v>434</x:v>
      </x:c>
      <x:c r="I256" s="230" t="s">
        <x:v>434</x:v>
      </x:c>
      <x:c r="J256" s="230" t="s">
        <x:v>434</x:v>
      </x:c>
      <x:c r="K256" s="230" t="s">
        <x:v>434</x:v>
      </x:c>
    </x:row>
    <x:row r="257" spans="1:6" s="17" customFormat="1">
      <x:c r="A257" s="1275"/>
      <x:c r="B257" s="953"/>
      <x:c r="C257" s="953"/>
      <x:c r="D257" s="1276"/>
      <x:c r="E257" s="1476"/>
      <x:c r="F257" s="953"/>
    </x:row>
    <x:row r="258" spans="1:11" s="17" customFormat="1">
      <x:c r="A258" s="1327" t="s">
        <x:v>9992</x:v>
      </x:c>
      <x:c r="B258" s="1328" t="s">
        <x:v>7746</x:v>
      </x:c>
      <x:c r="C258" s="1328" t="s">
        <x:v>3050</x:v>
      </x:c>
      <x:c r="D258" s="1329">
        <x:v>1</x:v>
      </x:c>
      <x:c r="E258" s="1488">
        <x:v>2026012301049</x:v>
      </x:c>
      <x:c r="F258" s="1328" t="s">
        <x:v>12296</x:v>
      </x:c>
      <x:c r="G258" s="17" t="s">
        <x:v>11735</x:v>
      </x:c>
      <x:c r="H258" s="230" t="s">
        <x:v>434</x:v>
      </x:c>
      <x:c r="I258" s="230" t="s">
        <x:v>434</x:v>
      </x:c>
      <x:c r="J258" s="230" t="s">
        <x:v>434</x:v>
      </x:c>
      <x:c r="K258" s="230" t="s">
        <x:v>434</x:v>
      </x:c>
    </x:row>
    <x:row r="259" spans="1:11">
      <x:c r="A259" s="1327" t="s">
        <x:v>10022</x:v>
      </x:c>
      <x:c r="B259" s="1328" t="s">
        <x:v>7746</x:v>
      </x:c>
      <x:c r="C259" s="1328" t="s">
        <x:v>3050</x:v>
      </x:c>
      <x:c r="D259" s="1329">
        <x:v>1</x:v>
      </x:c>
      <x:c r="E259" s="1488">
        <x:v>2026012201073</x:v>
      </x:c>
      <x:c r="F259" s="1328" t="s">
        <x:v>12296</x:v>
      </x:c>
      <x:c r="G259" s="17" t="s">
        <x:v>3827</x:v>
      </x:c>
      <x:c r="H259" s="230" t="s">
        <x:v>434</x:v>
      </x:c>
      <x:c r="I259" s="230" t="s">
        <x:v>434</x:v>
      </x:c>
      <x:c r="J259" s="230" t="s">
        <x:v>434</x:v>
      </x:c>
      <x:c r="K259" s="230" t="s">
        <x:v>434</x:v>
      </x:c>
    </x:row>
    <x:row r="260" spans="1:7" s="17" customFormat="1">
      <x:c r="A260" s="1275"/>
      <x:c r="B260" s="953"/>
      <x:c r="C260" s="953"/>
      <x:c r="D260" s="1276"/>
      <x:c r="E260" s="1476"/>
      <x:c r="F260" s="953"/>
      <x:c r="G260" s="1471"/>
    </x:row>
    <x:row r="261" spans="1:11" s="17" customFormat="1">
      <x:c r="A261" s="1327" t="s">
        <x:v>10221</x:v>
      </x:c>
      <x:c r="B261" s="1328" t="s">
        <x:v>7746</x:v>
      </x:c>
      <x:c r="C261" s="1328" t="s">
        <x:v>433</x:v>
      </x:c>
      <x:c r="D261" s="1329">
        <x:v>2</x:v>
      </x:c>
      <x:c r="E261" s="1488">
        <x:v>2026051503121</x:v>
      </x:c>
      <x:c r="F261" s="1328" t="s">
        <x:v>10283</x:v>
      </x:c>
      <x:c r="G261" s="17" t="s">
        <x:v>2568</x:v>
      </x:c>
      <x:c r="H261" s="230" t="s">
        <x:v>434</x:v>
      </x:c>
      <x:c r="I261" s="230" t="s">
        <x:v>434</x:v>
      </x:c>
      <x:c r="J261" s="230" t="s">
        <x:v>434</x:v>
      </x:c>
      <x:c r="K261" s="230" t="s">
        <x:v>434</x:v>
      </x:c>
    </x:row>
    <x:row r="262" spans="1:11">
      <x:c r="A262" s="1327" t="s">
        <x:v>10082</x:v>
      </x:c>
      <x:c r="B262" s="1328" t="s">
        <x:v>7746</x:v>
      </x:c>
      <x:c r="C262" s="1328" t="s">
        <x:v>433</x:v>
      </x:c>
      <x:c r="D262" s="1329">
        <x:v>1</x:v>
      </x:c>
      <x:c r="E262" s="1488">
        <x:v>2509070301</x:v>
      </x:c>
      <x:c r="F262" s="1328" t="s">
        <x:v>1566</x:v>
      </x:c>
      <x:c r="G262" s="17" t="s">
        <x:v>2402</x:v>
      </x:c>
      <x:c r="H262" s="230" t="s">
        <x:v>434</x:v>
      </x:c>
      <x:c r="I262" s="230" t="s">
        <x:v>434</x:v>
      </x:c>
      <x:c r="J262" s="230" t="s">
        <x:v>434</x:v>
      </x:c>
      <x:c r="K262" s="230" t="s">
        <x:v>434</x:v>
      </x:c>
    </x:row>
    <x:row r="263" spans="1:7" s="17" customFormat="1">
      <x:c r="A263" s="1082"/>
      <x:c r="B263" s="949"/>
      <x:c r="C263" s="949"/>
      <x:c r="D263" s="1274"/>
      <x:c r="E263" s="1477"/>
      <x:c r="F263" s="949"/>
      <x:c r="G263" s="1470"/>
    </x:row>
    <x:row r="264" spans="1:11">
      <x:c r="A264" s="1327" t="s">
        <x:v>10030</x:v>
      </x:c>
      <x:c r="B264" s="1328" t="s">
        <x:v>7746</x:v>
      </x:c>
      <x:c r="C264" s="1328" t="s">
        <x:v>4621</x:v>
      </x:c>
      <x:c r="D264" s="1329">
        <x:v>1</x:v>
      </x:c>
      <x:c r="E264" s="1488">
        <x:v>2024120503010</x:v>
      </x:c>
      <x:c r="F264" s="1328" t="s">
        <x:v>10878</x:v>
      </x:c>
      <x:c r="G264" s="17" t="s">
        <x:v>3674</x:v>
      </x:c>
      <x:c r="H264" s="230" t="s">
        <x:v>434</x:v>
      </x:c>
      <x:c r="I264" s="230" t="s">
        <x:v>434</x:v>
      </x:c>
      <x:c r="J264" s="230" t="s">
        <x:v>434</x:v>
      </x:c>
      <x:c r="K264" s="230" t="s">
        <x:v>434</x:v>
      </x:c>
    </x:row>
    <x:row r="265" spans="1:11">
      <x:c r="A265" s="1327" t="s">
        <x:v>10282</x:v>
      </x:c>
      <x:c r="B265" s="1328" t="s">
        <x:v>7746</x:v>
      </x:c>
      <x:c r="C265" s="1328" t="s">
        <x:v>4621</x:v>
      </x:c>
      <x:c r="D265" s="1329">
        <x:v>1</x:v>
      </x:c>
      <x:c r="E265" s="1488">
        <x:v>2026011502034</x:v>
      </x:c>
      <x:c r="F265" s="1328" t="s">
        <x:v>1601</x:v>
      </x:c>
      <x:c r="G265" s="17" t="s">
        <x:v>11373</x:v>
      </x:c>
      <x:c r="H265" s="230" t="s">
        <x:v>434</x:v>
      </x:c>
      <x:c r="I265" s="230" t="s">
        <x:v>434</x:v>
      </x:c>
      <x:c r="J265" s="230" t="s">
        <x:v>434</x:v>
      </x:c>
      <x:c r="K265" s="230" t="s">
        <x:v>434</x:v>
      </x:c>
    </x:row>
    <x:row r="266" spans="1:11">
      <x:c r="A266" s="1327" t="s">
        <x:v>10302</x:v>
      </x:c>
      <x:c r="B266" s="1328" t="s">
        <x:v>7746</x:v>
      </x:c>
      <x:c r="C266" s="1328" t="s">
        <x:v>4621</x:v>
      </x:c>
      <x:c r="D266" s="1329">
        <x:v>2</x:v>
      </x:c>
      <x:c r="E266" s="1488">
        <x:v>2026011502089</x:v>
      </x:c>
      <x:c r="F266" s="1328" t="s">
        <x:v>10878</x:v>
      </x:c>
      <x:c r="G266" s="17" t="s">
        <x:v>11441</x:v>
      </x:c>
      <x:c r="H266" s="230" t="s">
        <x:v>434</x:v>
      </x:c>
      <x:c r="I266" s="230" t="s">
        <x:v>434</x:v>
      </x:c>
      <x:c r="J266" s="230" t="s">
        <x:v>434</x:v>
      </x:c>
      <x:c r="K266" s="230" t="s">
        <x:v>434</x:v>
      </x:c>
    </x:row>
    <x:row r="267" spans="1:11">
      <x:c r="A267" s="1327" t="s">
        <x:v>10199</x:v>
      </x:c>
      <x:c r="B267" s="1328" t="s">
        <x:v>7746</x:v>
      </x:c>
      <x:c r="C267" s="1328" t="s">
        <x:v>4621</x:v>
      </x:c>
      <x:c r="D267" s="1329">
        <x:v>1</x:v>
      </x:c>
      <x:c r="E267" s="1488">
        <x:v>2026021702073</x:v>
      </x:c>
      <x:c r="F267" s="1328" t="s">
        <x:v>10878</x:v>
      </x:c>
      <x:c r="G267" s="17" t="s">
        <x:v>12145</x:v>
      </x:c>
      <x:c r="H267" s="230" t="s">
        <x:v>434</x:v>
      </x:c>
      <x:c r="I267" s="230" t="s">
        <x:v>434</x:v>
      </x:c>
      <x:c r="J267" s="230" t="s">
        <x:v>434</x:v>
      </x:c>
      <x:c r="K267" s="230" t="s">
        <x:v>434</x:v>
      </x:c>
    </x:row>
    <x:row r="268" spans="1:11">
      <x:c r="A268" s="1327" t="s">
        <x:v>10232</x:v>
      </x:c>
      <x:c r="B268" s="1328" t="s">
        <x:v>7746</x:v>
      </x:c>
      <x:c r="C268" s="1328" t="s">
        <x:v>4621</x:v>
      </x:c>
      <x:c r="D268" s="1329">
        <x:v>1</x:v>
      </x:c>
      <x:c r="E268" s="1488">
        <x:v>2026041502028</x:v>
      </x:c>
      <x:c r="F268" s="1328" t="s">
        <x:v>10878</x:v>
      </x:c>
      <x:c r="G268" s="17" t="s">
        <x:v>11991</x:v>
      </x:c>
      <x:c r="H268" s="230" t="s">
        <x:v>434</x:v>
      </x:c>
      <x:c r="I268" s="230" t="s">
        <x:v>434</x:v>
      </x:c>
      <x:c r="J268" s="230" t="s">
        <x:v>434</x:v>
      </x:c>
      <x:c r="K268" s="230" t="s">
        <x:v>434</x:v>
      </x:c>
    </x:row>
    <x:row r="269" spans="1:11">
      <x:c r="A269" s="1327" t="s">
        <x:v>10126</x:v>
      </x:c>
      <x:c r="B269" s="1328" t="s">
        <x:v>7746</x:v>
      </x:c>
      <x:c r="C269" s="1328" t="s">
        <x:v>4621</x:v>
      </x:c>
      <x:c r="D269" s="1329">
        <x:v>1</x:v>
      </x:c>
      <x:c r="E269" s="1488">
        <x:v>2026051602053</x:v>
      </x:c>
      <x:c r="F269" s="1328" t="s">
        <x:v>10878</x:v>
      </x:c>
      <x:c r="G269" s="17" t="s">
        <x:v>12205</x:v>
      </x:c>
      <x:c r="H269" s="230" t="s">
        <x:v>434</x:v>
      </x:c>
      <x:c r="I269" s="230" t="s">
        <x:v>434</x:v>
      </x:c>
      <x:c r="J269" s="230" t="s">
        <x:v>434</x:v>
      </x:c>
      <x:c r="K269" s="230" t="s">
        <x:v>434</x:v>
      </x:c>
    </x:row>
    <x:row r="270" spans="1:11">
      <x:c r="A270" s="1327" t="s">
        <x:v>10367</x:v>
      </x:c>
      <x:c r="B270" s="1328" t="s">
        <x:v>7746</x:v>
      </x:c>
      <x:c r="C270" s="1328" t="s">
        <x:v>4621</x:v>
      </x:c>
      <x:c r="D270" s="1329">
        <x:v>1</x:v>
      </x:c>
      <x:c r="E270" s="1488">
        <x:v>2026051602060</x:v>
      </x:c>
      <x:c r="F270" s="1328" t="s">
        <x:v>10878</x:v>
      </x:c>
      <x:c r="G270" s="17" t="s">
        <x:v>12238</x:v>
      </x:c>
      <x:c r="H270" s="230" t="s">
        <x:v>434</x:v>
      </x:c>
      <x:c r="I270" s="230" t="s">
        <x:v>434</x:v>
      </x:c>
      <x:c r="J270" s="230" t="s">
        <x:v>434</x:v>
      </x:c>
      <x:c r="K270" s="230" t="s">
        <x:v>434</x:v>
      </x:c>
    </x:row>
    <x:row r="271" spans="1:7" s="17" customFormat="1">
      <x:c r="A271" s="1275"/>
      <x:c r="B271" s="953"/>
      <x:c r="C271" s="953"/>
      <x:c r="D271" s="1276"/>
      <x:c r="E271" s="1476"/>
      <x:c r="F271" s="953"/>
      <x:c r="G271" s="1471"/>
    </x:row>
    <x:row r="272" spans="1:11">
      <x:c r="A272" s="1327" t="s">
        <x:v>10011</x:v>
      </x:c>
      <x:c r="B272" s="1328" t="s">
        <x:v>7746</x:v>
      </x:c>
      <x:c r="C272" s="1328" t="s">
        <x:v>3016</x:v>
      </x:c>
      <x:c r="D272" s="1329">
        <x:v>1</x:v>
      </x:c>
      <x:c r="E272" s="1488">
        <x:v>2602150410</x:v>
      </x:c>
      <x:c r="F272" s="1328" t="s">
        <x:v>7742</x:v>
      </x:c>
      <x:c r="G272" s="17" t="s">
        <x:v>6310</x:v>
      </x:c>
      <x:c r="H272" s="230" t="s">
        <x:v>434</x:v>
      </x:c>
      <x:c r="I272" s="230" t="s">
        <x:v>434</x:v>
      </x:c>
      <x:c r="J272" s="230" t="s">
        <x:v>434</x:v>
      </x:c>
      <x:c r="K272" s="230" t="s">
        <x:v>434</x:v>
      </x:c>
    </x:row>
    <x:row r="273" spans="1:11">
      <x:c r="A273" s="1327" t="s">
        <x:v>10259</x:v>
      </x:c>
      <x:c r="B273" s="1328" t="s">
        <x:v>7746</x:v>
      </x:c>
      <x:c r="C273" s="1328" t="s">
        <x:v>3016</x:v>
      </x:c>
      <x:c r="D273" s="1329">
        <x:v>1</x:v>
      </x:c>
      <x:c r="E273" s="1488">
        <x:v>2026021804036</x:v>
      </x:c>
      <x:c r="F273" s="1328" t="s">
        <x:v>10878</x:v>
      </x:c>
      <x:c r="G273" s="17" t="s">
        <x:v>6508</x:v>
      </x:c>
      <x:c r="H273" s="230" t="s">
        <x:v>434</x:v>
      </x:c>
      <x:c r="I273" s="230" t="s">
        <x:v>434</x:v>
      </x:c>
      <x:c r="J273" s="230" t="s">
        <x:v>434</x:v>
      </x:c>
      <x:c r="K273" s="230" t="s">
        <x:v>434</x:v>
      </x:c>
    </x:row>
    <x:row r="274" spans="1:11">
      <x:c r="A274" s="1327" t="s">
        <x:v>10237</x:v>
      </x:c>
      <x:c r="B274" s="1328" t="s">
        <x:v>7746</x:v>
      </x:c>
      <x:c r="C274" s="1328" t="s">
        <x:v>3016</x:v>
      </x:c>
      <x:c r="D274" s="1329">
        <x:v>4</x:v>
      </x:c>
      <x:c r="E274" s="1488">
        <x:v>2026051504012</x:v>
      </x:c>
      <x:c r="F274" s="1328" t="s">
        <x:v>10878</x:v>
      </x:c>
      <x:c r="G274" s="17" t="s">
        <x:v>6543</x:v>
      </x:c>
      <x:c r="H274" s="230" t="s">
        <x:v>434</x:v>
      </x:c>
      <x:c r="I274" s="230" t="s">
        <x:v>434</x:v>
      </x:c>
      <x:c r="J274" s="230" t="s">
        <x:v>434</x:v>
      </x:c>
      <x:c r="K274" s="230" t="s">
        <x:v>434</x:v>
      </x:c>
    </x:row>
    <x:row r="275" spans="1:11" s="17" customFormat="1">
      <x:c r="A275" s="1275"/>
      <x:c r="B275" s="953"/>
      <x:c r="C275" s="953"/>
      <x:c r="D275" s="1276"/>
      <x:c r="E275" s="1476"/>
      <x:c r="F275" s="953"/>
      <x:c r="G275" s="230" t="s">
        <x:v>7702</x:v>
      </x:c>
      <x:c r="H275" s="15" t="s">
        <x:v>7727</x:v>
      </x:c>
      <x:c r="I275" s="15" t="s">
        <x:v>7775</x:v>
      </x:c>
      <x:c r="J275" s="15" t="s">
        <x:v>3067</x:v>
      </x:c>
      <x:c r="K275" s="15" t="s">
        <x:v>4885</x:v>
      </x:c>
    </x:row>
    <x:row r="276" spans="1:11">
      <x:c r="A276" s="1327" t="s">
        <x:v>10222</x:v>
      </x:c>
      <x:c r="B276" s="1328" t="s">
        <x:v>4934</x:v>
      </x:c>
      <x:c r="C276" s="1328" t="s">
        <x:v>3044</x:v>
      </x:c>
      <x:c r="D276" s="1329">
        <x:v>2</x:v>
      </x:c>
      <x:c r="E276" s="1488">
        <x:v>2026021505056</x:v>
      </x:c>
      <x:c r="F276" s="1328" t="s">
        <x:v>204</x:v>
      </x:c>
      <x:c r="G276" s="17" t="s">
        <x:v>11392</x:v>
      </x:c>
      <x:c r="H276" s="230" t="s">
        <x:v>434</x:v>
      </x:c>
      <x:c r="I276" s="230" t="s">
        <x:v>434</x:v>
      </x:c>
      <x:c r="J276" s="230" t="s">
        <x:v>434</x:v>
      </x:c>
      <x:c r="K276" s="230" t="s">
        <x:v>434</x:v>
      </x:c>
    </x:row>
    <x:row r="277" spans="1:6" s="15" customFormat="1">
      <x:c r="A277" s="1275"/>
      <x:c r="B277" s="953"/>
      <x:c r="C277" s="953"/>
      <x:c r="D277" s="1276"/>
      <x:c r="E277" s="1476"/>
      <x:c r="F277" s="953"/>
    </x:row>
    <x:row r="278" spans="1:11">
      <x:c r="A278" s="1327" t="s">
        <x:v>10024</x:v>
      </x:c>
      <x:c r="B278" s="1328" t="s">
        <x:v>4934</x:v>
      </x:c>
      <x:c r="C278" s="1328" t="s">
        <x:v>2999</x:v>
      </x:c>
      <x:c r="D278" s="1329">
        <x:v>1</x:v>
      </x:c>
      <x:c r="E278" s="1488">
        <x:v>202602170313</x:v>
      </x:c>
      <x:c r="F278" s="1328" t="s">
        <x:v>204</x:v>
      </x:c>
      <x:c r="G278" s="17" t="s">
        <x:v>11756</x:v>
      </x:c>
      <x:c r="H278" s="230" t="s">
        <x:v>434</x:v>
      </x:c>
      <x:c r="I278" s="230" t="s">
        <x:v>434</x:v>
      </x:c>
      <x:c r="J278" s="230" t="s">
        <x:v>434</x:v>
      </x:c>
      <x:c r="K278" s="230" t="s">
        <x:v>434</x:v>
      </x:c>
    </x:row>
    <x:row r="279" spans="1:11">
      <x:c r="A279" s="1327" t="s">
        <x:v>10076</x:v>
      </x:c>
      <x:c r="B279" s="1328" t="s">
        <x:v>4934</x:v>
      </x:c>
      <x:c r="C279" s="1328" t="s">
        <x:v>2999</x:v>
      </x:c>
      <x:c r="D279" s="1329">
        <x:v>1</x:v>
      </x:c>
      <x:c r="E279" s="1488">
        <x:v>202602170314</x:v>
      </x:c>
      <x:c r="F279" s="1328" t="s">
        <x:v>204</x:v>
      </x:c>
      <x:c r="G279" s="17" t="s">
        <x:v>12031</x:v>
      </x:c>
      <x:c r="H279" s="230" t="s">
        <x:v>434</x:v>
      </x:c>
      <x:c r="I279" s="230" t="s">
        <x:v>434</x:v>
      </x:c>
      <x:c r="J279" s="230" t="s">
        <x:v>434</x:v>
      </x:c>
      <x:c r="K279" s="230" t="s">
        <x:v>434</x:v>
      </x:c>
    </x:row>
    <x:row r="280" spans="1:11">
      <x:c r="A280" s="1327" t="s">
        <x:v>10008</x:v>
      </x:c>
      <x:c r="B280" s="1328" t="s">
        <x:v>4934</x:v>
      </x:c>
      <x:c r="C280" s="1328" t="s">
        <x:v>2999</x:v>
      </x:c>
      <x:c r="D280" s="1329">
        <x:v>2</x:v>
      </x:c>
      <x:c r="E280" s="1488">
        <x:v>202602190311</x:v>
      </x:c>
      <x:c r="F280" s="1328" t="s">
        <x:v>204</x:v>
      </x:c>
      <x:c r="G280" s="15" t="s">
        <x:v>12105</x:v>
      </x:c>
      <x:c r="H280" s="230" t="s">
        <x:v>434</x:v>
      </x:c>
      <x:c r="I280" s="230" t="s">
        <x:v>434</x:v>
      </x:c>
      <x:c r="J280" s="230" t="s">
        <x:v>434</x:v>
      </x:c>
      <x:c r="K280" s="230" t="s">
        <x:v>434</x:v>
      </x:c>
    </x:row>
    <x:row r="281" spans="1:11">
      <x:c r="A281" s="1327" t="s">
        <x:v>10354</x:v>
      </x:c>
      <x:c r="B281" s="1328" t="s">
        <x:v>4934</x:v>
      </x:c>
      <x:c r="C281" s="1328" t="s">
        <x:v>2999</x:v>
      </x:c>
      <x:c r="D281" s="1329">
        <x:v>2</x:v>
      </x:c>
      <x:c r="E281" s="1488">
        <x:v>202602190312</x:v>
      </x:c>
      <x:c r="F281" s="1328" t="s">
        <x:v>204</x:v>
      </x:c>
      <x:c r="G281" s="15" t="s">
        <x:v>5414</x:v>
      </x:c>
      <x:c r="H281" s="230" t="s">
        <x:v>434</x:v>
      </x:c>
      <x:c r="I281" s="230" t="s">
        <x:v>434</x:v>
      </x:c>
      <x:c r="J281" s="230" t="s">
        <x:v>434</x:v>
      </x:c>
      <x:c r="K281" s="230" t="s">
        <x:v>434</x:v>
      </x:c>
    </x:row>
    <x:row r="282" spans="1:11">
      <x:c r="A282" s="1327" t="s">
        <x:v>10170</x:v>
      </x:c>
      <x:c r="B282" s="1328" t="s">
        <x:v>4934</x:v>
      </x:c>
      <x:c r="C282" s="1328" t="s">
        <x:v>2999</x:v>
      </x:c>
      <x:c r="D282" s="1329">
        <x:v>3</x:v>
      </x:c>
      <x:c r="E282" s="1488">
        <x:v>202602190313</x:v>
      </x:c>
      <x:c r="F282" s="1328" t="s">
        <x:v>204</x:v>
      </x:c>
      <x:c r="G282" s="15" t="s">
        <x:v>11811</x:v>
      </x:c>
      <x:c r="H282" s="230" t="s">
        <x:v>434</x:v>
      </x:c>
      <x:c r="I282" s="230" t="s">
        <x:v>434</x:v>
      </x:c>
      <x:c r="J282" s="230" t="s">
        <x:v>434</x:v>
      </x:c>
      <x:c r="K282" s="230" t="s">
        <x:v>434</x:v>
      </x:c>
    </x:row>
    <x:row r="283" spans="1:6" s="15" customFormat="1">
      <x:c r="A283" s="1082"/>
      <x:c r="B283" s="949"/>
      <x:c r="C283" s="949"/>
      <x:c r="D283" s="1274"/>
      <x:c r="E283" s="1477"/>
      <x:c r="F283" s="949"/>
    </x:row>
    <x:row r="284" spans="1:11">
      <x:c r="A284" s="1327" t="s">
        <x:v>10005</x:v>
      </x:c>
      <x:c r="B284" s="1328" t="s">
        <x:v>4934</x:v>
      </x:c>
      <x:c r="C284" s="1328" t="s">
        <x:v>2999</x:v>
      </x:c>
      <x:c r="D284" s="1329">
        <x:v>1</x:v>
      </x:c>
      <x:c r="E284" s="1488">
        <x:v>202602180313</x:v>
      </x:c>
      <x:c r="F284" s="1328" t="s">
        <x:v>204</x:v>
      </x:c>
      <x:c r="G284" s="15" t="s">
        <x:v>2446</x:v>
      </x:c>
      <x:c r="H284" s="230" t="s">
        <x:v>434</x:v>
      </x:c>
      <x:c r="I284" s="230" t="s">
        <x:v>434</x:v>
      </x:c>
      <x:c r="J284" s="230" t="s">
        <x:v>434</x:v>
      </x:c>
      <x:c r="K284" s="230" t="s">
        <x:v>434</x:v>
      </x:c>
    </x:row>
    <x:row r="285" spans="1:11" s="15" customFormat="1">
      <x:c r="A285" s="1327" t="s">
        <x:v>9991</x:v>
      </x:c>
      <x:c r="B285" s="1328" t="s">
        <x:v>4934</x:v>
      </x:c>
      <x:c r="C285" s="1328" t="s">
        <x:v>2999</x:v>
      </x:c>
      <x:c r="D285" s="1329">
        <x:v>1</x:v>
      </x:c>
      <x:c r="E285" s="1488">
        <x:v>202602180315</x:v>
      </x:c>
      <x:c r="F285" s="1328" t="s">
        <x:v>204</x:v>
      </x:c>
      <x:c r="G285" s="15" t="s">
        <x:v>10227</x:v>
      </x:c>
      <x:c r="H285" s="230" t="s">
        <x:v>434</x:v>
      </x:c>
      <x:c r="I285" s="230" t="s">
        <x:v>434</x:v>
      </x:c>
      <x:c r="J285" s="230" t="s">
        <x:v>434</x:v>
      </x:c>
      <x:c r="K285" s="230" t="s">
        <x:v>434</x:v>
      </x:c>
    </x:row>
    <x:row r="286" spans="1:11" s="15" customFormat="1">
      <x:c r="A286" s="1327" t="s">
        <x:v>10224</x:v>
      </x:c>
      <x:c r="B286" s="1328" t="s">
        <x:v>4934</x:v>
      </x:c>
      <x:c r="C286" s="1328" t="s">
        <x:v>2999</x:v>
      </x:c>
      <x:c r="D286" s="1329">
        <x:v>3</x:v>
      </x:c>
      <x:c r="E286" s="1488">
        <x:v>202602200311</x:v>
      </x:c>
      <x:c r="F286" s="1328" t="s">
        <x:v>204</x:v>
      </x:c>
      <x:c r="G286" s="15" t="s">
        <x:v>10231</x:v>
      </x:c>
      <x:c r="H286" s="230" t="s">
        <x:v>434</x:v>
      </x:c>
      <x:c r="I286" s="230" t="s">
        <x:v>434</x:v>
      </x:c>
      <x:c r="J286" s="230" t="s">
        <x:v>434</x:v>
      </x:c>
      <x:c r="K286" s="230" t="s">
        <x:v>434</x:v>
      </x:c>
    </x:row>
    <x:row r="287" spans="1:11" s="15" customFormat="1">
      <x:c r="A287" s="1327" t="s">
        <x:v>10393</x:v>
      </x:c>
      <x:c r="B287" s="1328" t="s">
        <x:v>4934</x:v>
      </x:c>
      <x:c r="C287" s="1328" t="s">
        <x:v>2999</x:v>
      </x:c>
      <x:c r="D287" s="1329">
        <x:v>2</x:v>
      </x:c>
      <x:c r="E287" s="1488">
        <x:v>202602210312</x:v>
      </x:c>
      <x:c r="F287" s="1328" t="s">
        <x:v>204</x:v>
      </x:c>
      <x:c r="G287" s="15" t="s">
        <x:v>10320</x:v>
      </x:c>
      <x:c r="H287" s="230" t="s">
        <x:v>434</x:v>
      </x:c>
      <x:c r="I287" s="230" t="s">
        <x:v>434</x:v>
      </x:c>
      <x:c r="J287" s="230" t="s">
        <x:v>434</x:v>
      </x:c>
      <x:c r="K287" s="230" t="s">
        <x:v>434</x:v>
      </x:c>
    </x:row>
    <x:row r="288" spans="1:11" s="15" customFormat="1">
      <x:c r="A288" s="1327" t="s">
        <x:v>10265</x:v>
      </x:c>
      <x:c r="B288" s="1328" t="s">
        <x:v>4934</x:v>
      </x:c>
      <x:c r="C288" s="1328" t="s">
        <x:v>2999</x:v>
      </x:c>
      <x:c r="D288" s="1329">
        <x:v>2</x:v>
      </x:c>
      <x:c r="E288" s="1488">
        <x:v>202605150312</x:v>
      </x:c>
      <x:c r="F288" s="1328" t="s">
        <x:v>204</x:v>
      </x:c>
      <x:c r="G288" s="15" t="s">
        <x:v>2568</x:v>
      </x:c>
      <x:c r="H288" s="230" t="s">
        <x:v>434</x:v>
      </x:c>
      <x:c r="I288" s="230" t="s">
        <x:v>434</x:v>
      </x:c>
      <x:c r="J288" s="230" t="s">
        <x:v>434</x:v>
      </x:c>
      <x:c r="K288" s="230" t="s">
        <x:v>434</x:v>
      </x:c>
    </x:row>
    <x:row r="289" spans="1:6" s="15" customFormat="1">
      <x:c r="A289" s="1082"/>
      <x:c r="B289" s="949"/>
      <x:c r="C289" s="949"/>
      <x:c r="D289" s="1274"/>
      <x:c r="E289" s="1477"/>
      <x:c r="F289" s="949"/>
    </x:row>
    <x:row r="290" spans="1:11" s="15" customFormat="1">
      <x:c r="A290" s="1327" t="s">
        <x:v>10200</x:v>
      </x:c>
      <x:c r="B290" s="1328" t="s">
        <x:v>4934</x:v>
      </x:c>
      <x:c r="C290" s="1328" t="s">
        <x:v>2999</x:v>
      </x:c>
      <x:c r="D290" s="1329">
        <x:v>1</x:v>
      </x:c>
      <x:c r="E290" s="1488">
        <x:v>2310190317</x:v>
      </x:c>
      <x:c r="F290" s="1328" t="s">
        <x:v>204</x:v>
      </x:c>
      <x:c r="G290" s="15" t="s">
        <x:v>9645</x:v>
      </x:c>
      <x:c r="H290" s="230" t="s">
        <x:v>434</x:v>
      </x:c>
      <x:c r="I290" s="230" t="s">
        <x:v>434</x:v>
      </x:c>
      <x:c r="J290" s="230" t="s">
        <x:v>434</x:v>
      </x:c>
      <x:c r="K290" s="230" t="s">
        <x:v>434</x:v>
      </x:c>
    </x:row>
    <x:row r="291" spans="1:11" s="15" customFormat="1">
      <x:c r="A291" s="1327" t="s">
        <x:v>9999</x:v>
      </x:c>
      <x:c r="B291" s="1328" t="s">
        <x:v>4934</x:v>
      </x:c>
      <x:c r="C291" s="1328" t="s">
        <x:v>2999</x:v>
      </x:c>
      <x:c r="D291" s="1329">
        <x:v>1</x:v>
      </x:c>
      <x:c r="E291" s="1488">
        <x:v>2026021803114</x:v>
      </x:c>
      <x:c r="F291" s="1328" t="s">
        <x:v>1564</x:v>
      </x:c>
      <x:c r="G291" s="15" t="s">
        <x:v>10036</x:v>
      </x:c>
      <x:c r="H291" s="230" t="s">
        <x:v>434</x:v>
      </x:c>
      <x:c r="I291" s="230" t="s">
        <x:v>434</x:v>
      </x:c>
      <x:c r="J291" s="230" t="s">
        <x:v>434</x:v>
      </x:c>
      <x:c r="K291" s="230" t="s">
        <x:v>434</x:v>
      </x:c>
    </x:row>
    <x:row r="292" spans="1:6" s="15" customFormat="1">
      <x:c r="A292" s="1082"/>
      <x:c r="B292" s="949"/>
      <x:c r="C292" s="949"/>
      <x:c r="D292" s="1274"/>
      <x:c r="E292" s="1477"/>
      <x:c r="F292" s="949"/>
    </x:row>
    <x:row r="293" spans="1:11">
      <x:c r="A293" s="1327" t="s">
        <x:v>10185</x:v>
      </x:c>
      <x:c r="B293" s="1328" t="s">
        <x:v>4934</x:v>
      </x:c>
      <x:c r="C293" s="1328" t="s">
        <x:v>4629</x:v>
      </x:c>
      <x:c r="D293" s="1329">
        <x:v>2</x:v>
      </x:c>
      <x:c r="E293" s="1488">
        <x:v>2026011603014</x:v>
      </x:c>
      <x:c r="F293" s="1328" t="s">
        <x:v>7799</x:v>
      </x:c>
      <x:c r="G293" s="17" t="s">
        <x:v>11728</x:v>
      </x:c>
      <x:c r="H293" s="230" t="s">
        <x:v>434</x:v>
      </x:c>
      <x:c r="I293" s="230" t="s">
        <x:v>434</x:v>
      </x:c>
      <x:c r="J293" s="230" t="s">
        <x:v>434</x:v>
      </x:c>
      <x:c r="K293" s="230" t="s">
        <x:v>434</x:v>
      </x:c>
    </x:row>
    <x:row r="294" spans="1:11">
      <x:c r="A294" s="1327" t="s">
        <x:v>10116</x:v>
      </x:c>
      <x:c r="B294" s="1328" t="s">
        <x:v>4934</x:v>
      </x:c>
      <x:c r="C294" s="1328" t="s">
        <x:v>4629</x:v>
      </x:c>
      <x:c r="D294" s="1329">
        <x:v>1</x:v>
      </x:c>
      <x:c r="E294" s="1488">
        <x:v>2026021703094</x:v>
      </x:c>
      <x:c r="F294" s="1328" t="s">
        <x:v>204</x:v>
      </x:c>
      <x:c r="G294" s="17" t="s">
        <x:v>3855</x:v>
      </x:c>
      <x:c r="H294" s="230" t="s">
        <x:v>434</x:v>
      </x:c>
      <x:c r="I294" s="230" t="s">
        <x:v>434</x:v>
      </x:c>
      <x:c r="J294" s="230" t="s">
        <x:v>434</x:v>
      </x:c>
      <x:c r="K294" s="230" t="s">
        <x:v>434</x:v>
      </x:c>
    </x:row>
    <x:row r="295" spans="1:11">
      <x:c r="A295" s="1333" t="s">
        <x:v>10031</x:v>
      </x:c>
      <x:c r="B295" s="1334" t="s">
        <x:v>4934</x:v>
      </x:c>
      <x:c r="C295" s="1334" t="s">
        <x:v>4629</x:v>
      </x:c>
      <x:c r="D295" s="1335">
        <x:v>1</x:v>
      </x:c>
      <x:c r="E295" s="1496">
        <x:v>2026021903074</x:v>
      </x:c>
      <x:c r="F295" s="1328" t="s">
        <x:v>204</x:v>
      </x:c>
      <x:c r="G295" s="17" t="s">
        <x:v>5229</x:v>
      </x:c>
      <x:c r="H295" s="230" t="s">
        <x:v>434</x:v>
      </x:c>
      <x:c r="I295" s="230" t="s">
        <x:v>434</x:v>
      </x:c>
      <x:c r="J295" s="230" t="s">
        <x:v>434</x:v>
      </x:c>
      <x:c r="K295" s="230" t="s">
        <x:v>434</x:v>
      </x:c>
    </x:row>
    <x:row r="296" spans="1:11">
      <x:c r="A296" s="1336" t="s">
        <x:v>10361</x:v>
      </x:c>
      <x:c r="B296" s="1337" t="s">
        <x:v>4934</x:v>
      </x:c>
      <x:c r="C296" s="1337" t="s">
        <x:v>4629</x:v>
      </x:c>
      <x:c r="D296" s="1338">
        <x:v>2</x:v>
      </x:c>
      <x:c r="E296" s="1487">
        <x:v>2026041603015</x:v>
      </x:c>
      <x:c r="F296" s="1328" t="s">
        <x:v>9705</x:v>
      </x:c>
      <x:c r="G296" s="17" t="s">
        <x:v>3708</x:v>
      </x:c>
      <x:c r="H296" s="230" t="s">
        <x:v>434</x:v>
      </x:c>
      <x:c r="I296" s="230" t="s">
        <x:v>434</x:v>
      </x:c>
      <x:c r="J296" s="230" t="s">
        <x:v>434</x:v>
      </x:c>
      <x:c r="K296" s="230" t="s">
        <x:v>434</x:v>
      </x:c>
    </x:row>
    <x:row r="297" spans="1:6" s="15" customFormat="1">
      <x:c r="A297" s="1454"/>
      <x:c r="B297" s="1099"/>
      <x:c r="C297" s="1099"/>
      <x:c r="D297" s="1455"/>
      <x:c r="E297" s="1485"/>
      <x:c r="F297" s="1099"/>
    </x:row>
    <x:row r="298" spans="1:11">
      <x:c r="A298" s="1327" t="s">
        <x:v>10018</x:v>
      </x:c>
      <x:c r="B298" s="1328" t="s">
        <x:v>4934</x:v>
      </x:c>
      <x:c r="C298" s="1328" t="s">
        <x:v>3050</x:v>
      </x:c>
      <x:c r="D298" s="1329">
        <x:v>1</x:v>
      </x:c>
      <x:c r="E298" s="1488">
        <x:v>2025030601049</x:v>
      </x:c>
      <x:c r="F298" s="1328" t="s">
        <x:v>204</x:v>
      </x:c>
      <x:c r="G298" s="17" t="s">
        <x:v>865</x:v>
      </x:c>
      <x:c r="H298" s="230" t="s">
        <x:v>434</x:v>
      </x:c>
      <x:c r="I298" s="230" t="s">
        <x:v>434</x:v>
      </x:c>
      <x:c r="J298" s="230" t="s">
        <x:v>434</x:v>
      </x:c>
      <x:c r="K298" s="230" t="s">
        <x:v>434</x:v>
      </x:c>
    </x:row>
    <x:row r="299" spans="1:11">
      <x:c r="A299" s="1333" t="s">
        <x:v>10256</x:v>
      </x:c>
      <x:c r="B299" s="1334" t="s">
        <x:v>4934</x:v>
      </x:c>
      <x:c r="C299" s="1334" t="s">
        <x:v>3050</x:v>
      </x:c>
      <x:c r="D299" s="1335">
        <x:v>1</x:v>
      </x:c>
      <x:c r="E299" s="1496">
        <x:v>2026021801066</x:v>
      </x:c>
      <x:c r="F299" s="1328" t="s">
        <x:v>204</x:v>
      </x:c>
      <x:c r="G299" s="17" t="s">
        <x:v>5131</x:v>
      </x:c>
      <x:c r="H299" s="230" t="s">
        <x:v>434</x:v>
      </x:c>
      <x:c r="I299" s="230" t="s">
        <x:v>434</x:v>
      </x:c>
      <x:c r="J299" s="230" t="s">
        <x:v>434</x:v>
      </x:c>
      <x:c r="K299" s="230" t="s">
        <x:v>434</x:v>
      </x:c>
    </x:row>
    <x:row r="300" spans="1:11">
      <x:c r="A300" s="1351" t="s">
        <x:v>10266</x:v>
      </x:c>
      <x:c r="B300" s="1352" t="s">
        <x:v>4934</x:v>
      </x:c>
      <x:c r="C300" s="1352" t="s">
        <x:v>3050</x:v>
      </x:c>
      <x:c r="D300" s="1353">
        <x:v>1</x:v>
      </x:c>
      <x:c r="E300" s="1497">
        <x:v>2026022101042</x:v>
      </x:c>
      <x:c r="F300" s="1328" t="s">
        <x:v>204</x:v>
      </x:c>
      <x:c r="G300" s="17" t="s">
        <x:v>12281</x:v>
      </x:c>
      <x:c r="H300" s="230" t="s">
        <x:v>434</x:v>
      </x:c>
      <x:c r="I300" s="230" t="s">
        <x:v>434</x:v>
      </x:c>
      <x:c r="J300" s="230" t="s">
        <x:v>434</x:v>
      </x:c>
      <x:c r="K300" s="230" t="s">
        <x:v>434</x:v>
      </x:c>
    </x:row>
    <x:row r="301" spans="1:11">
      <x:c r="A301" s="1336" t="s">
        <x:v>10127</x:v>
      </x:c>
      <x:c r="B301" s="1337" t="s">
        <x:v>4934</x:v>
      </x:c>
      <x:c r="C301" s="1337" t="s">
        <x:v>3050</x:v>
      </x:c>
      <x:c r="D301" s="1338">
        <x:v>1</x:v>
      </x:c>
      <x:c r="E301" s="1487">
        <x:v>2026022101066</x:v>
      </x:c>
      <x:c r="F301" s="1328" t="s">
        <x:v>204</x:v>
      </x:c>
      <x:c r="G301" s="17" t="s">
        <x:v>871</x:v>
      </x:c>
      <x:c r="H301" s="230" t="s">
        <x:v>434</x:v>
      </x:c>
      <x:c r="I301" s="230" t="s">
        <x:v>434</x:v>
      </x:c>
      <x:c r="J301" s="230" t="s">
        <x:v>434</x:v>
      </x:c>
      <x:c r="K301" s="230" t="s">
        <x:v>434</x:v>
      </x:c>
    </x:row>
    <x:row r="302" spans="1:11">
      <x:c r="A302" s="1327" t="s">
        <x:v>10015</x:v>
      </x:c>
      <x:c r="B302" s="1328" t="s">
        <x:v>4934</x:v>
      </x:c>
      <x:c r="C302" s="1328" t="s">
        <x:v>3050</x:v>
      </x:c>
      <x:c r="D302" s="1329">
        <x:v>2</x:v>
      </x:c>
      <x:c r="E302" s="1488">
        <x:v>2026022201049</x:v>
      </x:c>
      <x:c r="F302" s="1328" t="s">
        <x:v>204</x:v>
      </x:c>
      <x:c r="G302" s="17" t="s">
        <x:v>3894</x:v>
      </x:c>
      <x:c r="H302" s="230" t="s">
        <x:v>434</x:v>
      </x:c>
      <x:c r="I302" s="230" t="s">
        <x:v>434</x:v>
      </x:c>
      <x:c r="J302" s="230" t="s">
        <x:v>434</x:v>
      </x:c>
      <x:c r="K302" s="230" t="s">
        <x:v>434</x:v>
      </x:c>
    </x:row>
    <x:row r="303" spans="1:11">
      <x:c r="A303" s="1327" t="s">
        <x:v>10188</x:v>
      </x:c>
      <x:c r="B303" s="1328" t="s">
        <x:v>4934</x:v>
      </x:c>
      <x:c r="C303" s="1328" t="s">
        <x:v>3050</x:v>
      </x:c>
      <x:c r="D303" s="1329">
        <x:v>2</x:v>
      </x:c>
      <x:c r="E303" s="1488">
        <x:v>2026022301053</x:v>
      </x:c>
      <x:c r="F303" s="1328" t="s">
        <x:v>204</x:v>
      </x:c>
      <x:c r="G303" s="17" t="s">
        <x:v>3910</x:v>
      </x:c>
      <x:c r="H303" s="230" t="s">
        <x:v>434</x:v>
      </x:c>
      <x:c r="I303" s="230" t="s">
        <x:v>434</x:v>
      </x:c>
      <x:c r="J303" s="230" t="s">
        <x:v>434</x:v>
      </x:c>
      <x:c r="K303" s="230" t="s">
        <x:v>434</x:v>
      </x:c>
    </x:row>
    <x:row r="304" spans="1:6" s="14" customFormat="1">
      <x:c r="A304" s="1275"/>
      <x:c r="B304" s="953"/>
      <x:c r="C304" s="953"/>
      <x:c r="D304" s="1276"/>
      <x:c r="E304" s="1476"/>
      <x:c r="F304" s="953"/>
    </x:row>
    <x:row r="305" spans="1:11" s="14" customFormat="1">
      <x:c r="A305" s="1327" t="s">
        <x:v>10244</x:v>
      </x:c>
      <x:c r="B305" s="1328" t="s">
        <x:v>4934</x:v>
      </x:c>
      <x:c r="C305" s="1328" t="s">
        <x:v>3050</x:v>
      </x:c>
      <x:c r="D305" s="1329">
        <x:v>1</x:v>
      </x:c>
      <x:c r="E305" s="1488">
        <x:v>2026012101083</x:v>
      </x:c>
      <x:c r="F305" s="1328" t="s">
        <x:v>1157</x:v>
      </x:c>
      <x:c r="G305" s="14" t="s">
        <x:v>12199</x:v>
      </x:c>
      <x:c r="H305" s="230" t="s">
        <x:v>434</x:v>
      </x:c>
      <x:c r="I305" s="230" t="s">
        <x:v>434</x:v>
      </x:c>
      <x:c r="J305" s="230" t="s">
        <x:v>434</x:v>
      </x:c>
      <x:c r="K305" s="230" t="s">
        <x:v>434</x:v>
      </x:c>
    </x:row>
    <x:row r="306" spans="1:11" s="14" customFormat="1">
      <x:c r="A306" s="1327" t="s">
        <x:v>10160</x:v>
      </x:c>
      <x:c r="B306" s="1328" t="s">
        <x:v>4934</x:v>
      </x:c>
      <x:c r="C306" s="1328" t="s">
        <x:v>3050</x:v>
      </x:c>
      <x:c r="D306" s="1329">
        <x:v>1</x:v>
      </x:c>
      <x:c r="E306" s="1488">
        <x:v>202602160104</x:v>
      </x:c>
      <x:c r="F306" s="1328" t="s">
        <x:v>9947</x:v>
      </x:c>
      <x:c r="G306" s="14" t="s">
        <x:v>5537</x:v>
      </x:c>
      <x:c r="H306" s="230" t="s">
        <x:v>434</x:v>
      </x:c>
      <x:c r="I306" s="230" t="s">
        <x:v>434</x:v>
      </x:c>
      <x:c r="J306" s="230" t="s">
        <x:v>434</x:v>
      </x:c>
      <x:c r="K306" s="230" t="s">
        <x:v>434</x:v>
      </x:c>
    </x:row>
    <x:row r="307" spans="1:11">
      <x:c r="A307" s="1327" t="s">
        <x:v>10058</x:v>
      </x:c>
      <x:c r="B307" s="1328" t="s">
        <x:v>4934</x:v>
      </x:c>
      <x:c r="C307" s="1328" t="s">
        <x:v>3050</x:v>
      </x:c>
      <x:c r="D307" s="1329">
        <x:v>2</x:v>
      </x:c>
      <x:c r="E307" s="1488">
        <x:v>202605150108</x:v>
      </x:c>
      <x:c r="F307" s="1359" t="s">
        <x:v>2853</x:v>
      </x:c>
      <x:c r="G307" s="17" t="s">
        <x:v>3739</x:v>
      </x:c>
      <x:c r="H307" s="230" t="s">
        <x:v>434</x:v>
      </x:c>
      <x:c r="I307" s="230" t="s">
        <x:v>434</x:v>
      </x:c>
      <x:c r="J307" s="230" t="s">
        <x:v>434</x:v>
      </x:c>
      <x:c r="K307" s="230" t="s">
        <x:v>434</x:v>
      </x:c>
    </x:row>
    <x:row r="308" spans="1:11" s="15" customFormat="1">
      <x:c r="A308" s="1082"/>
      <x:c r="B308" s="949"/>
      <x:c r="C308" s="949"/>
      <x:c r="D308" s="1274"/>
      <x:c r="E308" s="1477"/>
      <x:c r="F308" s="949"/>
      <x:c r="G308" s="230" t="s">
        <x:v>7702</x:v>
      </x:c>
      <x:c r="H308" s="13" t="s">
        <x:v>7727</x:v>
      </x:c>
      <x:c r="I308" s="13" t="s">
        <x:v>7775</x:v>
      </x:c>
      <x:c r="J308" s="13" t="s">
        <x:v>3067</x:v>
      </x:c>
      <x:c r="K308" s="13" t="s">
        <x:v>4885</x:v>
      </x:c>
    </x:row>
    <x:row r="309" spans="1:11" s="13" customFormat="1">
      <x:c r="A309" s="1333" t="s">
        <x:v>9998</x:v>
      </x:c>
      <x:c r="B309" s="1334" t="s">
        <x:v>4934</x:v>
      </x:c>
      <x:c r="C309" s="1334" t="s">
        <x:v>433</x:v>
      </x:c>
      <x:c r="D309" s="1335">
        <x:v>1</x:v>
      </x:c>
      <x:c r="E309" s="1496">
        <x:v>2025121001048</x:v>
      </x:c>
      <x:c r="F309" s="1334" t="s">
        <x:v>204</x:v>
      </x:c>
      <x:c r="G309" s="13" t="s">
        <x:v>3941</x:v>
      </x:c>
      <x:c r="H309" s="230" t="s">
        <x:v>434</x:v>
      </x:c>
      <x:c r="I309" s="230" t="s">
        <x:v>434</x:v>
      </x:c>
      <x:c r="J309" s="230" t="s">
        <x:v>434</x:v>
      </x:c>
      <x:c r="K309" s="230" t="s">
        <x:v>434</x:v>
      </x:c>
    </x:row>
    <x:row r="310" spans="1:11">
      <x:c r="A310" s="1327" t="s">
        <x:v>10374</x:v>
      </x:c>
      <x:c r="B310" s="1328" t="s">
        <x:v>4934</x:v>
      </x:c>
      <x:c r="C310" s="1328" t="s">
        <x:v>433</x:v>
      </x:c>
      <x:c r="D310" s="1329">
        <x:v>1</x:v>
      </x:c>
      <x:c r="E310" s="1488">
        <x:v>2604160302</x:v>
      </x:c>
      <x:c r="F310" s="1357" t="s">
        <x:v>396</x:v>
      </x:c>
      <x:c r="G310" s="17" t="s">
        <x:v>2521</x:v>
      </x:c>
      <x:c r="H310" s="230" t="s">
        <x:v>434</x:v>
      </x:c>
      <x:c r="I310" s="230" t="s">
        <x:v>434</x:v>
      </x:c>
      <x:c r="J310" s="230" t="s">
        <x:v>434</x:v>
      </x:c>
      <x:c r="K310" s="230" t="s">
        <x:v>434</x:v>
      </x:c>
    </x:row>
    <x:row r="311" spans="1:11">
      <x:c r="A311" s="1327" t="s">
        <x:v>9986</x:v>
      </x:c>
      <x:c r="B311" s="1328" t="s">
        <x:v>4934</x:v>
      </x:c>
      <x:c r="C311" s="1328" t="s">
        <x:v>433</x:v>
      </x:c>
      <x:c r="D311" s="1329">
        <x:v>1</x:v>
      </x:c>
      <x:c r="E311" s="1488">
        <x:v>2605160305</x:v>
      </x:c>
      <x:c r="F311" s="1328" t="s">
        <x:v>380</x:v>
      </x:c>
      <x:c r="G311" s="17" t="s">
        <x:v>2565</x:v>
      </x:c>
      <x:c r="H311" s="230" t="s">
        <x:v>434</x:v>
      </x:c>
      <x:c r="I311" s="230" t="s">
        <x:v>434</x:v>
      </x:c>
      <x:c r="J311" s="230" t="s">
        <x:v>434</x:v>
      </x:c>
      <x:c r="K311" s="230" t="s">
        <x:v>434</x:v>
      </x:c>
    </x:row>
    <x:row r="312" spans="1:6" s="15" customFormat="1">
      <x:c r="A312" s="1275"/>
      <x:c r="B312" s="953"/>
      <x:c r="C312" s="953"/>
      <x:c r="D312" s="1276"/>
      <x:c r="E312" s="1476"/>
      <x:c r="F312" s="953"/>
    </x:row>
    <x:row r="313" spans="1:11">
      <x:c r="A313" s="1327" t="s">
        <x:v>9987</x:v>
      </x:c>
      <x:c r="B313" s="1328" t="s">
        <x:v>4934</x:v>
      </x:c>
      <x:c r="C313" s="1328" t="s">
        <x:v>4621</x:v>
      </x:c>
      <x:c r="D313" s="1329">
        <x:v>1</x:v>
      </x:c>
      <x:c r="E313" s="1488">
        <x:v>2024120503010</x:v>
      </x:c>
      <x:c r="F313" s="1328" t="s">
        <x:v>204</x:v>
      </x:c>
      <x:c r="G313" s="17" t="s">
        <x:v>3674</x:v>
      </x:c>
      <x:c r="H313" s="230" t="s">
        <x:v>434</x:v>
      </x:c>
      <x:c r="I313" s="230" t="s">
        <x:v>434</x:v>
      </x:c>
      <x:c r="J313" s="230" t="s">
        <x:v>434</x:v>
      </x:c>
      <x:c r="K313" s="230" t="s">
        <x:v>434</x:v>
      </x:c>
    </x:row>
    <x:row r="314" spans="1:11">
      <x:c r="A314" s="1327" t="s">
        <x:v>10334</x:v>
      </x:c>
      <x:c r="B314" s="1328" t="s">
        <x:v>4934</x:v>
      </x:c>
      <x:c r="C314" s="1328" t="s">
        <x:v>4621</x:v>
      </x:c>
      <x:c r="D314" s="1329">
        <x:v>1</x:v>
      </x:c>
      <x:c r="E314" s="1488">
        <x:v>2025040702095</x:v>
      </x:c>
      <x:c r="F314" s="1328" t="s">
        <x:v>204</x:v>
      </x:c>
      <x:c r="G314" s="17" t="s">
        <x:v>5147</x:v>
      </x:c>
      <x:c r="H314" s="230" t="s">
        <x:v>434</x:v>
      </x:c>
      <x:c r="I314" s="230" t="s">
        <x:v>434</x:v>
      </x:c>
      <x:c r="J314" s="230" t="s">
        <x:v>434</x:v>
      </x:c>
      <x:c r="K314" s="230" t="s">
        <x:v>434</x:v>
      </x:c>
    </x:row>
    <x:row r="315" spans="1:11">
      <x:c r="A315" s="1327" t="s">
        <x:v>10209</x:v>
      </x:c>
      <x:c r="B315" s="1328" t="s">
        <x:v>4934</x:v>
      </x:c>
      <x:c r="C315" s="1328" t="s">
        <x:v>4621</x:v>
      </x:c>
      <x:c r="D315" s="1329">
        <x:v>2</x:v>
      </x:c>
      <x:c r="E315" s="1488">
        <x:v>2025050602033</x:v>
      </x:c>
      <x:c r="F315" s="1328" t="s">
        <x:v>204</x:v>
      </x:c>
      <x:c r="G315" s="17" t="s">
        <x:v>7570</x:v>
      </x:c>
      <x:c r="H315" s="230" t="s">
        <x:v>434</x:v>
      </x:c>
      <x:c r="I315" s="230" t="s">
        <x:v>434</x:v>
      </x:c>
      <x:c r="J315" s="230" t="s">
        <x:v>434</x:v>
      </x:c>
      <x:c r="K315" s="230" t="s">
        <x:v>434</x:v>
      </x:c>
    </x:row>
    <x:row r="316" spans="1:11">
      <x:c r="A316" s="1327" t="s">
        <x:v>10252</x:v>
      </x:c>
      <x:c r="B316" s="1328" t="s">
        <x:v>4934</x:v>
      </x:c>
      <x:c r="C316" s="1328" t="s">
        <x:v>4621</x:v>
      </x:c>
      <x:c r="D316" s="1329">
        <x:v>1</x:v>
      </x:c>
      <x:c r="E316" s="1488">
        <x:v>2025050602057</x:v>
      </x:c>
      <x:c r="F316" s="1328" t="s">
        <x:v>204</x:v>
      </x:c>
      <x:c r="G316" s="17" t="s">
        <x:v>5098</x:v>
      </x:c>
      <x:c r="H316" s="230" t="s">
        <x:v>434</x:v>
      </x:c>
      <x:c r="I316" s="230" t="s">
        <x:v>434</x:v>
      </x:c>
      <x:c r="J316" s="230" t="s">
        <x:v>434</x:v>
      </x:c>
      <x:c r="K316" s="230" t="s">
        <x:v>434</x:v>
      </x:c>
    </x:row>
    <x:row r="317" spans="1:11">
      <x:c r="A317" s="1327" t="s">
        <x:v>10161</x:v>
      </x:c>
      <x:c r="B317" s="1328" t="s">
        <x:v>4934</x:v>
      </x:c>
      <x:c r="C317" s="1328" t="s">
        <x:v>4621</x:v>
      </x:c>
      <x:c r="D317" s="1329">
        <x:v>1</x:v>
      </x:c>
      <x:c r="E317" s="1488">
        <x:v>2025050602064</x:v>
      </x:c>
      <x:c r="F317" s="1328" t="s">
        <x:v>204</x:v>
      </x:c>
      <x:c r="G317" s="17" t="s">
        <x:v>7622</x:v>
      </x:c>
      <x:c r="H317" s="230" t="s">
        <x:v>434</x:v>
      </x:c>
      <x:c r="I317" s="230" t="s">
        <x:v>434</x:v>
      </x:c>
      <x:c r="J317" s="230" t="s">
        <x:v>434</x:v>
      </x:c>
      <x:c r="K317" s="230" t="s">
        <x:v>434</x:v>
      </x:c>
    </x:row>
    <x:row r="318" spans="1:11" s="13" customFormat="1">
      <x:c r="A318" s="1082"/>
      <x:c r="B318" s="949"/>
      <x:c r="C318" s="949"/>
      <x:c r="D318" s="1274"/>
      <x:c r="E318" s="1477"/>
      <x:c r="F318" s="953"/>
      <x:c r="G318" s="230" t="s">
        <x:v>7702</x:v>
      </x:c>
      <x:c r="H318" s="1" t="s">
        <x:v>7727</x:v>
      </x:c>
      <x:c r="I318" s="1" t="s">
        <x:v>7775</x:v>
      </x:c>
      <x:c r="J318" s="1" t="s">
        <x:v>3067</x:v>
      </x:c>
      <x:c r="K318" s="1" t="s">
        <x:v>4885</x:v>
      </x:c>
    </x:row>
    <x:row r="319" spans="1:11">
      <x:c r="A319" s="1327" t="s">
        <x:v>10016</x:v>
      </x:c>
      <x:c r="B319" s="1328" t="s">
        <x:v>4934</x:v>
      </x:c>
      <x:c r="C319" s="1328" t="s">
        <x:v>4621</x:v>
      </x:c>
      <x:c r="D319" s="1329">
        <x:v>1</x:v>
      </x:c>
      <x:c r="E319" s="1488">
        <x:v>2026021502048</x:v>
      </x:c>
      <x:c r="F319" s="1328" t="s">
        <x:v>204</x:v>
      </x:c>
      <x:c r="G319" s="17" t="s">
        <x:v>7563</x:v>
      </x:c>
      <x:c r="H319" s="230" t="s">
        <x:v>434</x:v>
      </x:c>
      <x:c r="I319" s="230" t="s">
        <x:v>434</x:v>
      </x:c>
      <x:c r="J319" s="230" t="s">
        <x:v>434</x:v>
      </x:c>
      <x:c r="K319" s="230" t="s">
        <x:v>434</x:v>
      </x:c>
    </x:row>
    <x:row r="320" spans="1:11">
      <x:c r="A320" s="1327" t="s">
        <x:v>10261</x:v>
      </x:c>
      <x:c r="B320" s="1328" t="s">
        <x:v>4934</x:v>
      </x:c>
      <x:c r="C320" s="1328" t="s">
        <x:v>4621</x:v>
      </x:c>
      <x:c r="D320" s="1329">
        <x:v>1</x:v>
      </x:c>
      <x:c r="E320" s="1488">
        <x:v>2026021602014</x:v>
      </x:c>
      <x:c r="F320" s="1328" t="s">
        <x:v>204</x:v>
      </x:c>
      <x:c r="G320" s="17" t="s">
        <x:v>7589</x:v>
      </x:c>
      <x:c r="H320" s="230" t="s">
        <x:v>434</x:v>
      </x:c>
      <x:c r="I320" s="230" t="s">
        <x:v>434</x:v>
      </x:c>
      <x:c r="J320" s="230" t="s">
        <x:v>434</x:v>
      </x:c>
      <x:c r="K320" s="230" t="s">
        <x:v>434</x:v>
      </x:c>
    </x:row>
    <x:row r="321" spans="1:11">
      <x:c r="A321" s="1333" t="s">
        <x:v>10066</x:v>
      </x:c>
      <x:c r="B321" s="1334" t="s">
        <x:v>4934</x:v>
      </x:c>
      <x:c r="C321" s="1334" t="s">
        <x:v>4621</x:v>
      </x:c>
      <x:c r="D321" s="1335">
        <x:v>1</x:v>
      </x:c>
      <x:c r="E321" s="1496">
        <x:v>2026021602021</x:v>
      </x:c>
      <x:c r="F321" s="1328" t="s">
        <x:v>204</x:v>
      </x:c>
      <x:c r="G321" s="17" t="s">
        <x:v>3849</x:v>
      </x:c>
      <x:c r="H321" s="230" t="s">
        <x:v>434</x:v>
      </x:c>
      <x:c r="I321" s="230" t="s">
        <x:v>434</x:v>
      </x:c>
      <x:c r="J321" s="230" t="s">
        <x:v>434</x:v>
      </x:c>
      <x:c r="K321" s="230" t="s">
        <x:v>434</x:v>
      </x:c>
    </x:row>
    <x:row r="322" spans="1:6" s="1" customFormat="1">
      <x:c r="A322" s="1454"/>
      <x:c r="B322" s="1099"/>
      <x:c r="C322" s="1099"/>
      <x:c r="D322" s="1455"/>
      <x:c r="E322" s="1485"/>
      <x:c r="F322" s="953"/>
    </x:row>
    <x:row r="323" spans="1:11">
      <x:c r="A323" s="1336" t="s">
        <x:v>10390</x:v>
      </x:c>
      <x:c r="B323" s="1337" t="s">
        <x:v>4934</x:v>
      </x:c>
      <x:c r="C323" s="1337" t="s">
        <x:v>4621</x:v>
      </x:c>
      <x:c r="D323" s="1338">
        <x:v>1</x:v>
      </x:c>
      <x:c r="E323" s="1487">
        <x:v>2026021702028</x:v>
      </x:c>
      <x:c r="F323" s="1328" t="s">
        <x:v>204</x:v>
      </x:c>
      <x:c r="G323" s="17" t="s">
        <x:v>3854</x:v>
      </x:c>
      <x:c r="H323" s="230" t="s">
        <x:v>434</x:v>
      </x:c>
      <x:c r="I323" s="230" t="s">
        <x:v>434</x:v>
      </x:c>
      <x:c r="J323" s="230" t="s">
        <x:v>434</x:v>
      </x:c>
      <x:c r="K323" s="230" t="s">
        <x:v>434</x:v>
      </x:c>
    </x:row>
    <x:row r="324" spans="1:11">
      <x:c r="A324" s="1327" t="s">
        <x:v>10239</x:v>
      </x:c>
      <x:c r="B324" s="1328" t="s">
        <x:v>4934</x:v>
      </x:c>
      <x:c r="C324" s="1328" t="s">
        <x:v>4621</x:v>
      </x:c>
      <x:c r="D324" s="1329">
        <x:v>1</x:v>
      </x:c>
      <x:c r="E324" s="1488">
        <x:v>2026021702103</x:v>
      </x:c>
      <x:c r="F324" s="1328" t="s">
        <x:v>204</x:v>
      </x:c>
      <x:c r="G324" s="17" t="s">
        <x:v>7545</x:v>
      </x:c>
      <x:c r="H324" s="230" t="s">
        <x:v>434</x:v>
      </x:c>
      <x:c r="I324" s="230" t="s">
        <x:v>434</x:v>
      </x:c>
      <x:c r="J324" s="230" t="s">
        <x:v>434</x:v>
      </x:c>
      <x:c r="K324" s="230" t="s">
        <x:v>434</x:v>
      </x:c>
    </x:row>
    <x:row r="325" spans="1:11">
      <x:c r="A325" s="1327" t="s">
        <x:v>10254</x:v>
      </x:c>
      <x:c r="B325" s="1328" t="s">
        <x:v>4934</x:v>
      </x:c>
      <x:c r="C325" s="1328" t="s">
        <x:v>4621</x:v>
      </x:c>
      <x:c r="D325" s="1329">
        <x:v>1</x:v>
      </x:c>
      <x:c r="E325" s="1488">
        <x:v>2026021802025</x:v>
      </x:c>
      <x:c r="F325" s="1328" t="s">
        <x:v>204</x:v>
      </x:c>
      <x:c r="G325" s="17" t="s">
        <x:v>5180</x:v>
      </x:c>
      <x:c r="H325" s="230" t="s">
        <x:v>434</x:v>
      </x:c>
      <x:c r="I325" s="230" t="s">
        <x:v>434</x:v>
      </x:c>
      <x:c r="J325" s="230" t="s">
        <x:v>434</x:v>
      </x:c>
      <x:c r="K325" s="230" t="s">
        <x:v>434</x:v>
      </x:c>
    </x:row>
    <x:row r="326" spans="1:6" s="1" customFormat="1">
      <x:c r="A326" s="1082"/>
      <x:c r="B326" s="949"/>
      <x:c r="C326" s="949"/>
      <x:c r="D326" s="1274"/>
      <x:c r="E326" s="1477"/>
      <x:c r="F326" s="953"/>
    </x:row>
    <x:row r="327" spans="1:11">
      <x:c r="A327" s="1327" t="s">
        <x:v>10262</x:v>
      </x:c>
      <x:c r="B327" s="1328" t="s">
        <x:v>4934</x:v>
      </x:c>
      <x:c r="C327" s="1328" t="s">
        <x:v>4621</x:v>
      </x:c>
      <x:c r="D327" s="1329">
        <x:v>1</x:v>
      </x:c>
      <x:c r="E327" s="1488">
        <x:v>2026022002073</x:v>
      </x:c>
      <x:c r="F327" s="1328" t="s">
        <x:v>204</x:v>
      </x:c>
      <x:c r="G327" s="17" t="s">
        <x:v>5331</x:v>
      </x:c>
      <x:c r="H327" s="230" t="s">
        <x:v>434</x:v>
      </x:c>
      <x:c r="I327" s="230" t="s">
        <x:v>434</x:v>
      </x:c>
      <x:c r="J327" s="230" t="s">
        <x:v>434</x:v>
      </x:c>
      <x:c r="K327" s="230" t="s">
        <x:v>434</x:v>
      </x:c>
    </x:row>
    <x:row r="328" spans="1:11">
      <x:c r="A328" s="1327" t="s">
        <x:v>10001</x:v>
      </x:c>
      <x:c r="B328" s="1328" t="s">
        <x:v>4934</x:v>
      </x:c>
      <x:c r="C328" s="1328" t="s">
        <x:v>4621</x:v>
      </x:c>
      <x:c r="D328" s="1329">
        <x:v>1</x:v>
      </x:c>
      <x:c r="E328" s="1488">
        <x:v>2026022002080</x:v>
      </x:c>
      <x:c r="F328" s="1328" t="s">
        <x:v>204</x:v>
      </x:c>
      <x:c r="G328" s="17" t="s">
        <x:v>4067</x:v>
      </x:c>
      <x:c r="H328" s="230" t="s">
        <x:v>434</x:v>
      </x:c>
      <x:c r="I328" s="230" t="s">
        <x:v>434</x:v>
      </x:c>
      <x:c r="J328" s="230" t="s">
        <x:v>434</x:v>
      </x:c>
      <x:c r="K328" s="230" t="s">
        <x:v>434</x:v>
      </x:c>
    </x:row>
    <x:row r="329" spans="1:11">
      <x:c r="A329" s="1327" t="s">
        <x:v>10026</x:v>
      </x:c>
      <x:c r="B329" s="1328" t="s">
        <x:v>4934</x:v>
      </x:c>
      <x:c r="C329" s="1328" t="s">
        <x:v>4621</x:v>
      </x:c>
      <x:c r="D329" s="1329">
        <x:v>1</x:v>
      </x:c>
      <x:c r="E329" s="1488">
        <x:v>2026022002097</x:v>
      </x:c>
      <x:c r="F329" s="1328" t="s">
        <x:v>204</x:v>
      </x:c>
      <x:c r="G329" s="17" t="s">
        <x:v>3509</x:v>
      </x:c>
      <x:c r="H329" s="230" t="s">
        <x:v>434</x:v>
      </x:c>
      <x:c r="I329" s="230" t="s">
        <x:v>434</x:v>
      </x:c>
      <x:c r="J329" s="230" t="s">
        <x:v>434</x:v>
      </x:c>
      <x:c r="K329" s="230" t="s">
        <x:v>434</x:v>
      </x:c>
    </x:row>
    <x:row r="330" spans="1:11">
      <x:c r="A330" s="1327" t="s">
        <x:v>10073</x:v>
      </x:c>
      <x:c r="B330" s="1328" t="s">
        <x:v>4934</x:v>
      </x:c>
      <x:c r="C330" s="1328" t="s">
        <x:v>4621</x:v>
      </x:c>
      <x:c r="D330" s="1329">
        <x:v>1</x:v>
      </x:c>
      <x:c r="E330" s="1488">
        <x:v>2026031502014</x:v>
      </x:c>
      <x:c r="F330" s="1328" t="s">
        <x:v>204</x:v>
      </x:c>
      <x:c r="G330" s="17" t="s">
        <x:v>3740</x:v>
      </x:c>
      <x:c r="H330" s="230" t="s">
        <x:v>434</x:v>
      </x:c>
      <x:c r="I330" s="230" t="s">
        <x:v>434</x:v>
      </x:c>
      <x:c r="J330" s="230" t="s">
        <x:v>434</x:v>
      </x:c>
      <x:c r="K330" s="230" t="s">
        <x:v>434</x:v>
      </x:c>
    </x:row>
    <x:row r="331" spans="1:6" s="13" customFormat="1">
      <x:c r="A331" s="1275"/>
      <x:c r="B331" s="953"/>
      <x:c r="C331" s="953"/>
      <x:c r="D331" s="1276"/>
      <x:c r="E331" s="1476"/>
      <x:c r="F331" s="953"/>
    </x:row>
    <x:row r="332" spans="1:11" s="15" customFormat="1">
      <x:c r="A332" s="1333" t="s">
        <x:v>10242</x:v>
      </x:c>
      <x:c r="B332" s="1334" t="s">
        <x:v>4934</x:v>
      </x:c>
      <x:c r="C332" s="1328" t="s">
        <x:v>4621</x:v>
      </x:c>
      <x:c r="D332" s="1335">
        <x:v>2</x:v>
      </x:c>
      <x:c r="E332" s="1496">
        <x:v>2026011902063</x:v>
      </x:c>
      <x:c r="F332" s="1328" t="s">
        <x:v>204</x:v>
      </x:c>
      <x:c r="G332" s="15" t="s">
        <x:v>2564</x:v>
      </x:c>
      <x:c r="H332" s="230" t="s">
        <x:v>434</x:v>
      </x:c>
      <x:c r="I332" s="230" t="s">
        <x:v>434</x:v>
      </x:c>
      <x:c r="J332" s="230" t="s">
        <x:v>434</x:v>
      </x:c>
      <x:c r="K332" s="230" t="s">
        <x:v>434</x:v>
      </x:c>
    </x:row>
    <x:row r="333" spans="1:11" s="15" customFormat="1">
      <x:c r="A333" s="1336" t="s">
        <x:v>10257</x:v>
      </x:c>
      <x:c r="B333" s="1337" t="s">
        <x:v>4934</x:v>
      </x:c>
      <x:c r="C333" s="1328" t="s">
        <x:v>4621</x:v>
      </x:c>
      <x:c r="D333" s="1338">
        <x:v>2</x:v>
      </x:c>
      <x:c r="E333" s="1511">
        <x:v>2026022102100</x:v>
      </x:c>
      <x:c r="F333" s="1328" t="s">
        <x:v>204</x:v>
      </x:c>
      <x:c r="G333" s="15" t="s">
        <x:v>2791</x:v>
      </x:c>
      <x:c r="H333" s="230" t="s">
        <x:v>434</x:v>
      </x:c>
      <x:c r="I333" s="230" t="s">
        <x:v>434</x:v>
      </x:c>
      <x:c r="J333" s="230" t="s">
        <x:v>434</x:v>
      </x:c>
      <x:c r="K333" s="230" t="s">
        <x:v>434</x:v>
      </x:c>
    </x:row>
    <x:row r="334" spans="1:11" s="15" customFormat="1">
      <x:c r="A334" s="1327" t="s">
        <x:v>10300</x:v>
      </x:c>
      <x:c r="B334" s="1328" t="s">
        <x:v>4934</x:v>
      </x:c>
      <x:c r="C334" s="1328" t="s">
        <x:v>4621</x:v>
      </x:c>
      <x:c r="D334" s="1329">
        <x:v>4</x:v>
      </x:c>
      <x:c r="E334" s="1488">
        <x:v>2026022202053</x:v>
      </x:c>
      <x:c r="F334" s="1328" t="s">
        <x:v>204</x:v>
      </x:c>
      <x:c r="G334" s="15" t="s">
        <x:v>1779</x:v>
      </x:c>
      <x:c r="H334" s="230" t="s">
        <x:v>434</x:v>
      </x:c>
      <x:c r="I334" s="230" t="s">
        <x:v>434</x:v>
      </x:c>
      <x:c r="J334" s="230" t="s">
        <x:v>434</x:v>
      </x:c>
      <x:c r="K334" s="230" t="s">
        <x:v>434</x:v>
      </x:c>
    </x:row>
    <x:row r="335" spans="1:11">
      <x:c r="A335" s="1333" t="s">
        <x:v>10220</x:v>
      </x:c>
      <x:c r="B335" s="1334" t="s">
        <x:v>4934</x:v>
      </x:c>
      <x:c r="C335" s="1334" t="s">
        <x:v>3016</x:v>
      </x:c>
      <x:c r="D335" s="1335">
        <x:v>1</x:v>
      </x:c>
      <x:c r="E335" s="1496">
        <x:v>2602160402</x:v>
      </x:c>
      <x:c r="F335" s="1334" t="s">
        <x:v>204</x:v>
      </x:c>
      <x:c r="G335" s="17" t="s">
        <x:v>6503</x:v>
      </x:c>
      <x:c r="H335" s="230" t="s">
        <x:v>434</x:v>
      </x:c>
      <x:c r="I335" s="230" t="s">
        <x:v>434</x:v>
      </x:c>
      <x:c r="J335" s="230" t="s">
        <x:v>434</x:v>
      </x:c>
      <x:c r="K335" s="230" t="s">
        <x:v>434</x:v>
      </x:c>
    </x:row>
    <x:row r="336" spans="6:6">
      <x:c r="F336" s="17"/>
    </x:row>
    <x:row r="337" spans="1:11">
      <x:c r="A337" s="215">
        <x:v>46223</x:v>
      </x:c>
      <x:c r="B337" s="188" t="s">
        <x:v>7746</x:v>
      </x:c>
      <x:c r="C337" s="238" t="s">
        <x:v>4621</x:v>
      </x:c>
      <x:c r="D337" s="232">
        <x:v>1</x:v>
      </x:c>
      <x:c r="E337" s="238" t="s">
        <x:v>9328</x:v>
      </x:c>
      <x:c r="F337" s="188" t="s">
        <x:v>7275</x:v>
      </x:c>
      <x:c r="G337" s="54" t="s">
        <x:v>11451</x:v>
      </x:c>
      <x:c r="H337" s="230" t="s">
        <x:v>434</x:v>
      </x:c>
      <x:c r="I337" s="230" t="s">
        <x:v>434</x:v>
      </x:c>
      <x:c r="J337" s="230" t="s">
        <x:v>434</x:v>
      </x:c>
      <x:c r="K337" s="230" t="s">
        <x:v>434</x:v>
      </x:c>
    </x:row>
    <x:row r="338" spans="1:11">
      <x:c r="A338" s="215">
        <x:v>46223</x:v>
      </x:c>
      <x:c r="B338" s="188" t="s">
        <x:v>4934</x:v>
      </x:c>
      <x:c r="C338" s="238" t="s">
        <x:v>3050</x:v>
      </x:c>
      <x:c r="D338" s="232">
        <x:v>1</x:v>
      </x:c>
      <x:c r="E338" s="238" t="s">
        <x:v>4518</x:v>
      </x:c>
      <x:c r="F338" s="188" t="s">
        <x:v>7413</x:v>
      </x:c>
      <x:c r="G338" s="54" t="s">
        <x:v>11947</x:v>
      </x:c>
      <x:c r="H338" s="230" t="s">
        <x:v>434</x:v>
      </x:c>
      <x:c r="I338" s="230" t="s">
        <x:v>434</x:v>
      </x:c>
      <x:c r="J338" s="230" t="s">
        <x:v>434</x:v>
      </x:c>
      <x:c r="K338" s="230" t="s">
        <x:v>434</x:v>
      </x:c>
    </x:row>
    <x:row r="339" spans="6:11">
      <x:c r="F339"/>
      <x:c r="G339" s="230" t="s">
        <x:v>7702</x:v>
      </x:c>
      <x:c r="H339" t="s">
        <x:v>7727</x:v>
      </x:c>
      <x:c r="I339" t="s">
        <x:v>7775</x:v>
      </x:c>
      <x:c r="J339" t="s">
        <x:v>3067</x:v>
      </x:c>
      <x:c r="K339" t="s">
        <x:v>4885</x:v>
      </x:c>
    </x:row>
    <x:row r="340" spans="1:11">
      <x:c r="A340" s="1336" t="s">
        <x:v>10310</x:v>
      </x:c>
      <x:c r="B340" s="1337" t="s">
        <x:v>7746</x:v>
      </x:c>
      <x:c r="C340" s="1337" t="s">
        <x:v>2999</x:v>
      </x:c>
      <x:c r="D340" s="1338">
        <x:v>2</x:v>
      </x:c>
      <x:c r="E340" s="1487">
        <x:v>2026061503128</x:v>
      </x:c>
      <x:c r="F340" s="1337" t="s">
        <x:v>9208</x:v>
      </x:c>
      <x:c r="G340" t="s">
        <x:v>466</x:v>
      </x:c>
      <x:c r="H340" s="230" t="s">
        <x:v>434</x:v>
      </x:c>
      <x:c r="I340" s="230" t="s">
        <x:v>434</x:v>
      </x:c>
      <x:c r="J340" s="230" t="s">
        <x:v>434</x:v>
      </x:c>
      <x:c r="K340" s="230" t="s">
        <x:v>434</x:v>
      </x:c>
    </x:row>
    <x:row r="341" spans="1:11" customFormat="1">
      <x:c r="A341" s="1327" t="s">
        <x:v>10197</x:v>
      </x:c>
      <x:c r="B341" s="1328" t="s">
        <x:v>7746</x:v>
      </x:c>
      <x:c r="C341" s="1328" t="s">
        <x:v>4629</x:v>
      </x:c>
      <x:c r="D341" s="1329">
        <x:v>1</x:v>
      </x:c>
      <x:c r="E341" s="1488">
        <x:v>2026061603088</x:v>
      </x:c>
      <x:c r="F341" s="1337" t="s">
        <x:v>9208</x:v>
      </x:c>
      <x:c r="G341" s="192" t="s">
        <x:v>1690</x:v>
      </x:c>
      <x:c r="H341" s="230" t="s">
        <x:v>434</x:v>
      </x:c>
      <x:c r="I341" s="230" t="s">
        <x:v>434</x:v>
      </x:c>
      <x:c r="J341" s="230" t="s">
        <x:v>434</x:v>
      </x:c>
      <x:c r="K341" s="230" t="s">
        <x:v>434</x:v>
      </x:c>
    </x:row>
    <x:row r="342" spans="1:11" customFormat="1">
      <x:c r="A342" s="1327" t="s">
        <x:v>10189</x:v>
      </x:c>
      <x:c r="B342" s="1328" t="s">
        <x:v>7746</x:v>
      </x:c>
      <x:c r="C342" s="1328" t="s">
        <x:v>4629</x:v>
      </x:c>
      <x:c r="D342" s="1329">
        <x:v>2</x:v>
      </x:c>
      <x:c r="E342" s="1488">
        <x:v>2026061703030</x:v>
      </x:c>
      <x:c r="F342" s="1337" t="s">
        <x:v>9208</x:v>
      </x:c>
      <x:c r="G342" s="192" t="s">
        <x:v>11761</x:v>
      </x:c>
      <x:c r="H342" s="230" t="s">
        <x:v>434</x:v>
      </x:c>
      <x:c r="I342" s="230" t="s">
        <x:v>434</x:v>
      </x:c>
      <x:c r="J342" s="230" t="s">
        <x:v>434</x:v>
      </x:c>
      <x:c r="K342" s="230" t="s">
        <x:v>434</x:v>
      </x:c>
    </x:row>
    <x:row r="343" spans="1:7" customFormat="1">
      <x:c r="A343" s="1079"/>
      <x:c r="B343" s="1080"/>
      <x:c r="C343" s="1080"/>
      <x:c r="D343" s="1318"/>
      <x:c r="E343" s="1533"/>
      <x:c r="F343" s="1080"/>
      <x:c r="G343" s="1534"/>
    </x:row>
    <x:row r="344" spans="1:11">
      <x:c r="A344" s="1327" t="s">
        <x:v>10195</x:v>
      </x:c>
      <x:c r="B344" s="1328" t="s">
        <x:v>7746</x:v>
      </x:c>
      <x:c r="C344" s="1328" t="s">
        <x:v>4629</x:v>
      </x:c>
      <x:c r="D344" s="1329">
        <x:v>1</x:v>
      </x:c>
      <x:c r="E344" s="1488">
        <x:v>2026041503063</x:v>
      </x:c>
      <x:c r="F344" s="1328" t="s">
        <x:v>7275</x:v>
      </x:c>
      <x:c r="G344" t="s">
        <x:v>3871</x:v>
      </x:c>
      <x:c r="H344" s="230" t="s">
        <x:v>434</x:v>
      </x:c>
      <x:c r="I344" s="230" t="s">
        <x:v>434</x:v>
      </x:c>
      <x:c r="J344" s="230" t="s">
        <x:v>434</x:v>
      </x:c>
      <x:c r="K344" s="230" t="s">
        <x:v>434</x:v>
      </x:c>
    </x:row>
    <x:row r="345" spans="1:11" s="192" customFormat="1">
      <x:c r="A345" s="1535"/>
      <x:c r="B345" s="1536"/>
      <x:c r="C345" s="1536"/>
      <x:c r="D345" s="1537"/>
      <x:c r="E345" s="1538"/>
      <x:c r="F345" s="1536"/>
      <x:c r="H345" s="1340"/>
      <x:c r="I345" s="1340"/>
      <x:c r="J345" s="1340"/>
      <x:c r="K345" s="1340"/>
    </x:row>
    <x:row r="346" spans="1:11">
      <x:c r="A346" s="1327" t="s">
        <x:v>10120</x:v>
      </x:c>
      <x:c r="B346" s="1328" t="s">
        <x:v>7746</x:v>
      </x:c>
      <x:c r="C346" s="1328" t="s">
        <x:v>4629</x:v>
      </x:c>
      <x:c r="D346" s="1329">
        <x:v>1</x:v>
      </x:c>
      <x:c r="E346" s="1488">
        <x:v>2505060307</x:v>
      </x:c>
      <x:c r="F346" s="1328" t="s">
        <x:v>2363</x:v>
      </x:c>
      <x:c r="G346" t="s">
        <x:v>3742</x:v>
      </x:c>
      <x:c r="H346" s="230" t="s">
        <x:v>434</x:v>
      </x:c>
      <x:c r="I346" s="230" t="s">
        <x:v>434</x:v>
      </x:c>
      <x:c r="J346" s="230" t="s">
        <x:v>434</x:v>
      </x:c>
      <x:c r="K346" s="230" t="s">
        <x:v>434</x:v>
      </x:c>
    </x:row>
    <x:row r="347" spans="1:11">
      <x:c r="A347" s="1327" t="s">
        <x:v>10268</x:v>
      </x:c>
      <x:c r="B347" s="1328" t="s">
        <x:v>7746</x:v>
      </x:c>
      <x:c r="C347" s="1328" t="s">
        <x:v>4629</x:v>
      </x:c>
      <x:c r="D347" s="1329">
        <x:v>1</x:v>
      </x:c>
      <x:c r="E347" s="1488">
        <x:v>2026011503093</x:v>
      </x:c>
      <x:c r="F347" s="1328" t="s">
        <x:v>2363</x:v>
      </x:c>
      <x:c r="G347" t="s">
        <x:v>11335</x:v>
      </x:c>
      <x:c r="H347" s="230" t="s">
        <x:v>434</x:v>
      </x:c>
      <x:c r="I347" s="230" t="s">
        <x:v>434</x:v>
      </x:c>
      <x:c r="J347" s="230" t="s">
        <x:v>434</x:v>
      </x:c>
      <x:c r="K347" s="230" t="s">
        <x:v>434</x:v>
      </x:c>
    </x:row>
    <x:row r="348" spans="1:11">
      <x:c r="A348" s="1327" t="s">
        <x:v>10122</x:v>
      </x:c>
      <x:c r="B348" s="1328" t="s">
        <x:v>7746</x:v>
      </x:c>
      <x:c r="C348" s="1328" t="s">
        <x:v>4629</x:v>
      </x:c>
      <x:c r="D348" s="1329">
        <x:v>1</x:v>
      </x:c>
      <x:c r="E348" s="1488">
        <x:v>2601170301</x:v>
      </x:c>
      <x:c r="F348" s="1328" t="s">
        <x:v>2363</x:v>
      </x:c>
      <x:c r="G348" t="s">
        <x:v>12090</x:v>
      </x:c>
      <x:c r="H348" s="230" t="s">
        <x:v>434</x:v>
      </x:c>
      <x:c r="I348" s="230" t="s">
        <x:v>434</x:v>
      </x:c>
      <x:c r="J348" s="230" t="s">
        <x:v>434</x:v>
      </x:c>
      <x:c r="K348" s="230" t="s">
        <x:v>434</x:v>
      </x:c>
    </x:row>
    <x:row r="349" spans="1:11" customFormat="1">
      <x:c r="A349" s="1327" t="s">
        <x:v>9992</x:v>
      </x:c>
      <x:c r="B349" s="1328" t="s">
        <x:v>7746</x:v>
      </x:c>
      <x:c r="C349" s="1328" t="s">
        <x:v>3050</x:v>
      </x:c>
      <x:c r="D349" s="1329">
        <x:v>1</x:v>
      </x:c>
      <x:c r="E349" s="1488">
        <x:v>2026012301049</x:v>
      </x:c>
      <x:c r="F349" s="1337" t="s">
        <x:v>2363</x:v>
      </x:c>
      <x:c r="G349" t="s">
        <x:v>11735</x:v>
      </x:c>
      <x:c r="H349" s="230" t="s">
        <x:v>434</x:v>
      </x:c>
      <x:c r="I349" s="230" t="s">
        <x:v>434</x:v>
      </x:c>
      <x:c r="J349" s="230" t="s">
        <x:v>434</x:v>
      </x:c>
      <x:c r="K349" s="230" t="s">
        <x:v>434</x:v>
      </x:c>
    </x:row>
    <x:row r="350" spans="1:11" customFormat="1">
      <x:c r="A350" s="1333" t="s">
        <x:v>10022</x:v>
      </x:c>
      <x:c r="B350" s="1334" t="s">
        <x:v>7746</x:v>
      </x:c>
      <x:c r="C350" s="1334" t="s">
        <x:v>3050</x:v>
      </x:c>
      <x:c r="D350" s="1335">
        <x:v>1</x:v>
      </x:c>
      <x:c r="E350" s="1496">
        <x:v>2026012201073</x:v>
      </x:c>
      <x:c r="F350" s="1328" t="s">
        <x:v>2363</x:v>
      </x:c>
      <x:c r="G350" t="s">
        <x:v>3827</x:v>
      </x:c>
      <x:c r="H350" s="230" t="s">
        <x:v>434</x:v>
      </x:c>
      <x:c r="I350" s="230" t="s">
        <x:v>434</x:v>
      </x:c>
      <x:c r="J350" s="230" t="s">
        <x:v>434</x:v>
      </x:c>
      <x:c r="K350" s="230" t="s">
        <x:v>434</x:v>
      </x:c>
    </x:row>
    <x:row r="351" spans="1:11" customFormat="1">
      <x:c r="A351" s="1327" t="s">
        <x:v>10044</x:v>
      </x:c>
      <x:c r="B351" s="1328" t="s">
        <x:v>7746</x:v>
      </x:c>
      <x:c r="C351" s="1328" t="s">
        <x:v>3016</x:v>
      </x:c>
      <x:c r="D351" s="1329">
        <x:v>1</x:v>
      </x:c>
      <x:c r="E351" s="1488">
        <x:v>2026021704091</x:v>
      </x:c>
      <x:c r="F351" s="1328" t="s">
        <x:v>2363</x:v>
      </x:c>
      <x:c r="G351" t="s">
        <x:v>6434</x:v>
      </x:c>
      <x:c r="H351" s="230" t="s">
        <x:v>434</x:v>
      </x:c>
      <x:c r="I351" s="230" t="s">
        <x:v>434</x:v>
      </x:c>
      <x:c r="J351" s="230" t="s">
        <x:v>434</x:v>
      </x:c>
      <x:c r="K351" s="230" t="s">
        <x:v>434</x:v>
      </x:c>
    </x:row>
    <x:row r="352" spans="1:11" customFormat="1">
      <x:c r="A352" s="1327" t="s">
        <x:v>10180</x:v>
      </x:c>
      <x:c r="B352" s="1328" t="s">
        <x:v>7746</x:v>
      </x:c>
      <x:c r="C352" s="1328" t="s">
        <x:v>3016</x:v>
      </x:c>
      <x:c r="D352" s="1329">
        <x:v>1</x:v>
      </x:c>
      <x:c r="E352" s="1488">
        <x:v>2026031504063</x:v>
      </x:c>
      <x:c r="F352" s="1328" t="s">
        <x:v>2363</x:v>
      </x:c>
      <x:c r="G352" t="s">
        <x:v>9755</x:v>
      </x:c>
      <x:c r="H352" s="230" t="s">
        <x:v>434</x:v>
      </x:c>
      <x:c r="I352" s="230" t="s">
        <x:v>434</x:v>
      </x:c>
      <x:c r="J352" s="230" t="s">
        <x:v>434</x:v>
      </x:c>
      <x:c r="K352" s="230" t="s">
        <x:v>434</x:v>
      </x:c>
    </x:row>
    <x:row r="354" spans="1:7">
      <x:c r="A354" s="1412" t="s">
        <x:v>10194</x:v>
      </x:c>
      <x:c r="B354" s="951" t="s">
        <x:v>7746</x:v>
      </x:c>
      <x:c r="C354" s="951" t="s">
        <x:v>3050</x:v>
      </x:c>
      <x:c r="D354" s="1413">
        <x:v>1</x:v>
      </x:c>
      <x:c r="E354" s="1530">
        <x:v>2026012101038</x:v>
      </x:c>
      <x:c r="F354" s="953" t="s">
        <x:v>9208</x:v>
      </x:c>
      <x:c r="G354" t="s">
        <x:v>11758</x:v>
      </x:c>
    </x:row>
    <x:row r="355" spans="1:7">
      <x:c r="A355" s="1082" t="s">
        <x:v>10297</x:v>
      </x:c>
      <x:c r="B355" s="949" t="s">
        <x:v>7746</x:v>
      </x:c>
      <x:c r="C355" s="949" t="s">
        <x:v>3050</x:v>
      </x:c>
      <x:c r="D355" s="1274">
        <x:v>1</x:v>
      </x:c>
      <x:c r="E355" s="1477">
        <x:v>2026012101069</x:v>
      </x:c>
      <x:c r="F355" s="951" t="s">
        <x:v>9208</x:v>
      </x:c>
      <x:c r="G355" t="s">
        <x:v>5052</x:v>
      </x:c>
    </x:row>
    <x:row r="356" spans="1:7">
      <x:c r="A356" s="1275" t="s">
        <x:v>10277</x:v>
      </x:c>
      <x:c r="B356" s="953" t="s">
        <x:v>7746</x:v>
      </x:c>
      <x:c r="C356" s="953" t="s">
        <x:v>3050</x:v>
      </x:c>
      <x:c r="D356" s="1276">
        <x:v>1</x:v>
      </x:c>
      <x:c r="E356" s="1476">
        <x:v>2026022101042</x:v>
      </x:c>
      <x:c r="F356" s="951" t="s">
        <x:v>9208</x:v>
      </x:c>
      <x:c r="G356" t="s">
        <x:v>12281</x:v>
      </x:c>
    </x:row>
    <x:row r="357" spans="1:7">
      <x:c r="A357" s="1082" t="s">
        <x:v>10184</x:v>
      </x:c>
      <x:c r="B357" s="949" t="s">
        <x:v>7746</x:v>
      </x:c>
      <x:c r="C357" s="949" t="s">
        <x:v>3050</x:v>
      </x:c>
      <x:c r="D357" s="1274">
        <x:v>1</x:v>
      </x:c>
      <x:c r="E357" s="1477">
        <x:v>2026022101042</x:v>
      </x:c>
      <x:c r="F357" s="951" t="s">
        <x:v>9208</x:v>
      </x:c>
      <x:c r="G357" t="s">
        <x:v>12281</x:v>
      </x:c>
    </x:row>
    <x:row r="358" spans="1:7">
      <x:c r="A358" s="1082" t="s">
        <x:v>10290</x:v>
      </x:c>
      <x:c r="B358" s="949" t="s">
        <x:v>7746</x:v>
      </x:c>
      <x:c r="C358" s="949" t="s">
        <x:v>3050</x:v>
      </x:c>
      <x:c r="D358" s="1274">
        <x:v>2</x:v>
      </x:c>
      <x:c r="E358" s="1477">
        <x:v>2026061701029</x:v>
      </x:c>
      <x:c r="F358" s="951" t="s">
        <x:v>9208</x:v>
      </x:c>
      <x:c r="G358" t="s">
        <x:v>1686</x:v>
      </x:c>
    </x:row>
    <x:row r="359" spans="1:7">
      <x:c r="A359" s="1275" t="s">
        <x:v>10271</x:v>
      </x:c>
      <x:c r="B359" s="953" t="s">
        <x:v>7746</x:v>
      </x:c>
      <x:c r="C359" s="953" t="s">
        <x:v>3050</x:v>
      </x:c>
      <x:c r="D359" s="1276">
        <x:v>1</x:v>
      </x:c>
      <x:c r="E359" s="1476">
        <x:v>2026061901054</x:v>
      </x:c>
      <x:c r="F359" s="951" t="s">
        <x:v>9208</x:v>
      </x:c>
      <x:c r="G359" t="s">
        <x:v>1687</x:v>
      </x:c>
    </x:row>
    <x:row r="360" spans="1:7" customFormat="1">
      <x:c r="A360" s="1082"/>
      <x:c r="B360" s="949"/>
      <x:c r="C360" s="949"/>
      <x:c r="D360" s="1274"/>
      <x:c r="E360" s="1477"/>
      <x:c r="F360" s="949"/>
      <x:c r="G360" s="1470"/>
    </x:row>
    <x:row r="361" spans="1:7">
      <x:c r="A361" s="1275" t="s">
        <x:v>10030</x:v>
      </x:c>
      <x:c r="B361" s="953" t="s">
        <x:v>7746</x:v>
      </x:c>
      <x:c r="C361" s="953" t="s">
        <x:v>4621</x:v>
      </x:c>
      <x:c r="D361" s="1276">
        <x:v>1</x:v>
      </x:c>
      <x:c r="E361" s="1476">
        <x:v>2024120503010</x:v>
      </x:c>
      <x:c r="F361" s="951" t="s">
        <x:v>9208</x:v>
      </x:c>
      <x:c r="G361" t="s">
        <x:v>3674</x:v>
      </x:c>
    </x:row>
    <x:row r="362" spans="1:7">
      <x:c r="A362" s="1082" t="s">
        <x:v>10144</x:v>
      </x:c>
      <x:c r="B362" s="949" t="s">
        <x:v>7746</x:v>
      </x:c>
      <x:c r="C362" s="949" t="s">
        <x:v>4621</x:v>
      </x:c>
      <x:c r="D362" s="1274">
        <x:v>1</x:v>
      </x:c>
      <x:c r="E362" s="1477">
        <x:v>2025120702076</x:v>
      </x:c>
      <x:c r="F362" s="951" t="s">
        <x:v>9208</x:v>
      </x:c>
      <x:c r="G362" t="s">
        <x:v>11882</x:v>
      </x:c>
    </x:row>
    <x:row r="363" spans="1:7">
      <x:c r="A363" s="1275" t="s">
        <x:v>9981</x:v>
      </x:c>
      <x:c r="B363" s="953" t="s">
        <x:v>7746</x:v>
      </x:c>
      <x:c r="C363" s="953" t="s">
        <x:v>4621</x:v>
      </x:c>
      <x:c r="D363" s="1276">
        <x:v>1</x:v>
      </x:c>
      <x:c r="E363" s="1476">
        <x:v>2025120702106</x:v>
      </x:c>
      <x:c r="F363" s="951" t="s">
        <x:v>9208</x:v>
      </x:c>
      <x:c r="G363" t="s">
        <x:v>11895</x:v>
      </x:c>
    </x:row>
    <x:row r="364" spans="1:7">
      <x:c r="A364" s="1082" t="s">
        <x:v>10121</x:v>
      </x:c>
      <x:c r="B364" s="949" t="s">
        <x:v>7746</x:v>
      </x:c>
      <x:c r="C364" s="949" t="s">
        <x:v>4621</x:v>
      </x:c>
      <x:c r="D364" s="1274">
        <x:v>1</x:v>
      </x:c>
      <x:c r="E364" s="1477">
        <x:v>2025120702106</x:v>
      </x:c>
      <x:c r="F364" s="951" t="s">
        <x:v>9208</x:v>
      </x:c>
      <x:c r="G364" t="s">
        <x:v>11895</x:v>
      </x:c>
    </x:row>
    <x:row r="365" spans="1:7">
      <x:c r="A365" s="1275" t="s">
        <x:v>10302</x:v>
      </x:c>
      <x:c r="B365" s="953" t="s">
        <x:v>7746</x:v>
      </x:c>
      <x:c r="C365" s="953" t="s">
        <x:v>4621</x:v>
      </x:c>
      <x:c r="D365" s="1276">
        <x:v>2</x:v>
      </x:c>
      <x:c r="E365" s="1476">
        <x:v>2026011502089</x:v>
      </x:c>
      <x:c r="F365" s="951" t="s">
        <x:v>9208</x:v>
      </x:c>
      <x:c r="G365" t="s">
        <x:v>11441</x:v>
      </x:c>
    </x:row>
    <x:row r="366" spans="1:7">
      <x:c r="A366" s="1082" t="s">
        <x:v>10096</x:v>
      </x:c>
      <x:c r="B366" s="949" t="s">
        <x:v>7746</x:v>
      </x:c>
      <x:c r="C366" s="949" t="s">
        <x:v>4621</x:v>
      </x:c>
      <x:c r="D366" s="1274">
        <x:v>1</x:v>
      </x:c>
      <x:c r="E366" s="1477">
        <x:v>2026011502089</x:v>
      </x:c>
      <x:c r="F366" s="951" t="s">
        <x:v>9208</x:v>
      </x:c>
      <x:c r="G366" t="s">
        <x:v>11441</x:v>
      </x:c>
    </x:row>
    <x:row r="367" spans="1:7">
      <x:c r="A367" s="1414" t="s">
        <x:v>10108</x:v>
      </x:c>
      <x:c r="B367" s="1134" t="s">
        <x:v>7746</x:v>
      </x:c>
      <x:c r="C367" s="1134" t="s">
        <x:v>4621</x:v>
      </x:c>
      <x:c r="D367" s="1415">
        <x:v>1</x:v>
      </x:c>
      <x:c r="E367" s="1531">
        <x:v>2026011702090</x:v>
      </x:c>
      <x:c r="F367" s="951" t="s">
        <x:v>9208</x:v>
      </x:c>
      <x:c r="G367" t="s">
        <x:v>3799</x:v>
      </x:c>
    </x:row>
    <x:row r="368" spans="1:7">
      <x:c r="A368" s="1412" t="s">
        <x:v>10155</x:v>
      </x:c>
      <x:c r="B368" s="951" t="s">
        <x:v>7746</x:v>
      </x:c>
      <x:c r="C368" s="951" t="s">
        <x:v>4621</x:v>
      </x:c>
      <x:c r="D368" s="1413">
        <x:v>1</x:v>
      </x:c>
      <x:c r="E368" s="1530">
        <x:v>2026021602106</x:v>
      </x:c>
      <x:c r="F368" s="951" t="s">
        <x:v>9208</x:v>
      </x:c>
      <x:c r="G368" t="s">
        <x:v>3744</x:v>
      </x:c>
    </x:row>
    <x:row r="369" spans="1:7">
      <x:c r="A369" s="1082" t="s">
        <x:v>10272</x:v>
      </x:c>
      <x:c r="B369" s="949" t="s">
        <x:v>7746</x:v>
      </x:c>
      <x:c r="C369" s="949" t="s">
        <x:v>4621</x:v>
      </x:c>
      <x:c r="D369" s="1274">
        <x:v>1</x:v>
      </x:c>
      <x:c r="E369" s="1477">
        <x:v>2026041502011</x:v>
      </x:c>
      <x:c r="F369" s="951" t="s">
        <x:v>9208</x:v>
      </x:c>
      <x:c r="G369" t="s">
        <x:v>11990</x:v>
      </x:c>
    </x:row>
    <x:row r="370" spans="1:7">
      <x:c r="A370" s="1082" t="s">
        <x:v>10286</x:v>
      </x:c>
      <x:c r="B370" s="949" t="s">
        <x:v>7746</x:v>
      </x:c>
      <x:c r="C370" s="949" t="s">
        <x:v>4621</x:v>
      </x:c>
      <x:c r="D370" s="1274">
        <x:v>1</x:v>
      </x:c>
      <x:c r="E370" s="1477">
        <x:v>2026041502011</x:v>
      </x:c>
      <x:c r="F370" s="951" t="s">
        <x:v>9208</x:v>
      </x:c>
      <x:c r="G370" t="s">
        <x:v>11990</x:v>
      </x:c>
    </x:row>
    <x:row r="371" spans="1:7">
      <x:c r="A371" s="1082" t="s">
        <x:v>10349</x:v>
      </x:c>
      <x:c r="B371" s="949" t="s">
        <x:v>7746</x:v>
      </x:c>
      <x:c r="C371" s="949" t="s">
        <x:v>4621</x:v>
      </x:c>
      <x:c r="D371" s="1274">
        <x:v>1</x:v>
      </x:c>
      <x:c r="E371" s="1477">
        <x:v>2026051602046</x:v>
      </x:c>
      <x:c r="F371" s="951" t="s">
        <x:v>9208</x:v>
      </x:c>
      <x:c r="G371" t="s">
        <x:v>7511</x:v>
      </x:c>
    </x:row>
    <x:row r="372" spans="1:7">
      <x:c r="A372" s="1275" t="s">
        <x:v>10178</x:v>
      </x:c>
      <x:c r="B372" s="953" t="s">
        <x:v>7746</x:v>
      </x:c>
      <x:c r="C372" s="953" t="s">
        <x:v>4621</x:v>
      </x:c>
      <x:c r="D372" s="1276">
        <x:v>1</x:v>
      </x:c>
      <x:c r="E372" s="1476">
        <x:v>2026051602046</x:v>
      </x:c>
      <x:c r="F372" s="951" t="s">
        <x:v>9208</x:v>
      </x:c>
      <x:c r="G372" t="s">
        <x:v>7511</x:v>
      </x:c>
    </x:row>
    <x:row r="373" spans="1:7">
      <x:c r="A373" s="1082" t="s">
        <x:v>10126</x:v>
      </x:c>
      <x:c r="B373" s="949" t="s">
        <x:v>7746</x:v>
      </x:c>
      <x:c r="C373" s="949" t="s">
        <x:v>4621</x:v>
      </x:c>
      <x:c r="D373" s="1274">
        <x:v>1</x:v>
      </x:c>
      <x:c r="E373" s="1477">
        <x:v>2026051602053</x:v>
      </x:c>
      <x:c r="F373" s="951" t="s">
        <x:v>9208</x:v>
      </x:c>
      <x:c r="G373" t="s">
        <x:v>12205</x:v>
      </x:c>
    </x:row>
    <x:row r="374" spans="1:7">
      <x:c r="A374" s="1082" t="s">
        <x:v>10156</x:v>
      </x:c>
      <x:c r="B374" s="949" t="s">
        <x:v>7746</x:v>
      </x:c>
      <x:c r="C374" s="949" t="s">
        <x:v>4621</x:v>
      </x:c>
      <x:c r="D374" s="1274">
        <x:v>1</x:v>
      </x:c>
      <x:c r="E374" s="1477">
        <x:v>2026061602012</x:v>
      </x:c>
      <x:c r="F374" s="951" t="s">
        <x:v>9208</x:v>
      </x:c>
      <x:c r="G374" t="s">
        <x:v>1692</x:v>
      </x:c>
    </x:row>
    <x:row r="375" spans="1:7">
      <x:c r="A375" s="1275" t="s">
        <x:v>10369</x:v>
      </x:c>
      <x:c r="B375" s="953" t="s">
        <x:v>7746</x:v>
      </x:c>
      <x:c r="C375" s="953" t="s">
        <x:v>4621</x:v>
      </x:c>
      <x:c r="D375" s="1276">
        <x:v>2</x:v>
      </x:c>
      <x:c r="E375" s="1476">
        <x:v>2026061602043</x:v>
      </x:c>
      <x:c r="F375" s="951" t="s">
        <x:v>9208</x:v>
      </x:c>
      <x:c r="G375" t="s">
        <x:v>890</x:v>
      </x:c>
    </x:row>
    <x:row r="376" spans="1:7">
      <x:c r="A376" s="1275" t="s">
        <x:v>10150</x:v>
      </x:c>
      <x:c r="B376" s="953" t="s">
        <x:v>7746</x:v>
      </x:c>
      <x:c r="C376" s="953" t="s">
        <x:v>4621</x:v>
      </x:c>
      <x:c r="D376" s="1276">
        <x:v>1</x:v>
      </x:c>
      <x:c r="E376" s="1476">
        <x:v>2026061702057</x:v>
      </x:c>
      <x:c r="F376" s="951" t="s">
        <x:v>9208</x:v>
      </x:c>
      <x:c r="G376" t="s">
        <x:v>1693</x:v>
      </x:c>
    </x:row>
    <x:row r="377" spans="1:7">
      <x:c r="A377" s="1275" t="s">
        <x:v>10132</x:v>
      </x:c>
      <x:c r="B377" s="953" t="s">
        <x:v>7746</x:v>
      </x:c>
      <x:c r="C377" s="953" t="s">
        <x:v>4621</x:v>
      </x:c>
      <x:c r="D377" s="1276">
        <x:v>1</x:v>
      </x:c>
      <x:c r="E377" s="1476">
        <x:v>2026051502056</x:v>
      </x:c>
      <x:c r="F377" s="951" t="s">
        <x:v>9208</x:v>
      </x:c>
      <x:c r="G377" t="s">
        <x:v>10363</x:v>
      </x:c>
    </x:row>
    <x:row r="378" spans="1:7" customFormat="1">
      <x:c r="A378" s="1275"/>
      <x:c r="B378" s="953"/>
      <x:c r="C378" s="953"/>
      <x:c r="D378" s="1276"/>
      <x:c r="E378" s="1476"/>
      <x:c r="F378" s="953"/>
      <x:c r="G378" s="1474"/>
    </x:row>
    <x:row r="379" spans="1:7">
      <x:c r="A379" s="1275" t="s">
        <x:v>10213</x:v>
      </x:c>
      <x:c r="B379" s="953" t="s">
        <x:v>4934</x:v>
      </x:c>
      <x:c r="C379" s="953" t="s">
        <x:v>4621</x:v>
      </x:c>
      <x:c r="D379" s="1276">
        <x:v>1</x:v>
      </x:c>
      <x:c r="E379" s="1476">
        <x:v>2026021602014</x:v>
      </x:c>
      <x:c r="F379" s="953" t="s">
        <x:v>10885</x:v>
      </x:c>
      <x:c r="G379" s="1474"/>
    </x:row>
    <x:row r="380" spans="1:7">
      <x:c r="A380" s="1082" t="s">
        <x:v>10266</x:v>
      </x:c>
      <x:c r="B380" s="949" t="s">
        <x:v>4934</x:v>
      </x:c>
      <x:c r="C380" s="949" t="s">
        <x:v>3050</x:v>
      </x:c>
      <x:c r="D380" s="1274">
        <x:v>1</x:v>
      </x:c>
      <x:c r="E380" s="1477">
        <x:v>2026022101042</x:v>
      </x:c>
      <x:c r="F380" s="949" t="s">
        <x:v>10885</x:v>
      </x:c>
      <x:c r="G380" s="1503"/>
    </x:row>
    <x:row r="381" spans="1:7">
      <x:c r="A381" s="1082" t="s">
        <x:v>10127</x:v>
      </x:c>
      <x:c r="B381" s="949" t="s">
        <x:v>4934</x:v>
      </x:c>
      <x:c r="C381" s="949" t="s">
        <x:v>3050</x:v>
      </x:c>
      <x:c r="D381" s="1274">
        <x:v>1</x:v>
      </x:c>
      <x:c r="E381" s="1477">
        <x:v>2026022101066</x:v>
      </x:c>
      <x:c r="F381" s="949" t="s">
        <x:v>10885</x:v>
      </x:c>
      <x:c r="G381" s="1503"/>
    </x:row>
    <x:row r="382" spans="1:7">
      <x:c r="A382" s="1082" t="s">
        <x:v>10226</x:v>
      </x:c>
      <x:c r="B382" s="949" t="s">
        <x:v>4934</x:v>
      </x:c>
      <x:c r="C382" s="949" t="s">
        <x:v>3016</x:v>
      </x:c>
      <x:c r="D382" s="1274">
        <x:v>4</x:v>
      </x:c>
      <x:c r="E382" s="1477">
        <x:v>2605150401</x:v>
      </x:c>
      <x:c r="F382" s="949" t="s">
        <x:v>1602</x:v>
      </x:c>
      <x:c r="G382" s="1503"/>
    </x:row>
    <x:row r="383" spans="1:7">
      <x:c r="A383" s="1275" t="s">
        <x:v>10141</x:v>
      </x:c>
      <x:c r="B383" s="953" t="s">
        <x:v>4934</x:v>
      </x:c>
      <x:c r="C383" s="953" t="s">
        <x:v>4621</x:v>
      </x:c>
      <x:c r="D383" s="1276">
        <x:v>3</x:v>
      </x:c>
      <x:c r="E383" s="1476">
        <x:v>12050301</x:v>
      </x:c>
      <x:c r="F383" s="953" t="s">
        <x:v>1552</x:v>
      </x:c>
      <x:c r="G383" s="1474"/>
    </x:row>
    <x:row r="384" spans="1:7">
      <x:c r="A384" s="1082" t="s">
        <x:v>10365</x:v>
      </x:c>
      <x:c r="B384" s="949" t="s">
        <x:v>4934</x:v>
      </x:c>
      <x:c r="C384" s="949" t="s">
        <x:v>3016</x:v>
      </x:c>
      <x:c r="D384" s="1274">
        <x:v>1</x:v>
      </x:c>
      <x:c r="E384" s="1477">
        <x:v>2026031504018</x:v>
      </x:c>
      <x:c r="F384" s="949" t="s">
        <x:v>10885</x:v>
      </x:c>
      <x:c r="G384" s="1503"/>
    </x:row>
    <x:row r="385" spans="1:7">
      <x:c r="A385" s="1275" t="s">
        <x:v>10182</x:v>
      </x:c>
      <x:c r="B385" s="953" t="s">
        <x:v>4934</x:v>
      </x:c>
      <x:c r="C385" s="953" t="s">
        <x:v>3016</x:v>
      </x:c>
      <x:c r="D385" s="1276">
        <x:v>1</x:v>
      </x:c>
      <x:c r="E385" s="1476">
        <x:v>2026021804012</x:v>
      </x:c>
      <x:c r="F385" s="953" t="s">
        <x:v>10885</x:v>
      </x:c>
      <x:c r="G385" s="1474"/>
    </x:row>
    <x:row r="386" spans="1:7">
      <x:c r="A386" s="1082" t="s">
        <x:v>10216</x:v>
      </x:c>
      <x:c r="B386" s="949" t="s">
        <x:v>4934</x:v>
      </x:c>
      <x:c r="C386" s="949" t="s">
        <x:v>3016</x:v>
      </x:c>
      <x:c r="D386" s="1274">
        <x:v>1</x:v>
      </x:c>
      <x:c r="E386" s="1477">
        <x:v>2026021504042</x:v>
      </x:c>
      <x:c r="F386" s="949" t="s">
        <x:v>10885</x:v>
      </x:c>
      <x:c r="G386" s="1503"/>
    </x:row>
    <x:row r="387" spans="1:7">
      <x:c r="A387" s="1414" t="s">
        <x:v>10004</x:v>
      </x:c>
      <x:c r="B387" s="1134" t="s">
        <x:v>4934</x:v>
      </x:c>
      <x:c r="C387" s="1134" t="s">
        <x:v>4621</x:v>
      </x:c>
      <x:c r="D387" s="1415">
        <x:v>1</x:v>
      </x:c>
      <x:c r="E387" s="1531">
        <x:v>2026021702080</x:v>
      </x:c>
      <x:c r="F387" s="1134" t="s">
        <x:v>10885</x:v>
      </x:c>
      <x:c r="G387" s="1504"/>
    </x:row>
    <x:row r="388" spans="1:7">
      <x:c r="A388" s="1277" t="s">
        <x:v>10128</x:v>
      </x:c>
      <x:c r="B388" s="1278" t="s">
        <x:v>4934</x:v>
      </x:c>
      <x:c r="C388" s="1278" t="s">
        <x:v>433</x:v>
      </x:c>
      <x:c r="D388" s="1315">
        <x:v>1</x:v>
      </x:c>
      <x:c r="E388" s="1532">
        <x:v>2026051603043</x:v>
      </x:c>
      <x:c r="F388" s="1278" t="s">
        <x:v>10885</x:v>
      </x:c>
      <x:c r="G388" s="1316" t="s">
        <x:v>9425</x:v>
      </x:c>
    </x:row>
    <x:row r="389" spans="1:7">
      <x:c r="A389" s="1275" t="s">
        <x:v>10048</x:v>
      </x:c>
      <x:c r="B389" s="953" t="s">
        <x:v>4934</x:v>
      </x:c>
      <x:c r="C389" s="953" t="s">
        <x:v>433</x:v>
      </x:c>
      <x:c r="D389" s="1276">
        <x:v>2</x:v>
      </x:c>
      <x:c r="E389" s="1476">
        <x:v>2026051603050</x:v>
      </x:c>
      <x:c r="F389" s="953" t="s">
        <x:v>10885</x:v>
      </x:c>
      <x:c r="G389" s="954" t="s">
        <x:v>9425</x:v>
      </x:c>
    </x:row>
    <x:row r="390" spans="1:7">
      <x:c r="A390" s="1082" t="s">
        <x:v>10042</x:v>
      </x:c>
      <x:c r="B390" s="949" t="s">
        <x:v>4934</x:v>
      </x:c>
      <x:c r="C390" s="949" t="s">
        <x:v>3016</x:v>
      </x:c>
      <x:c r="D390" s="1274">
        <x:v>2</x:v>
      </x:c>
      <x:c r="E390" s="1477">
        <x:v>2026041504060</x:v>
      </x:c>
      <x:c r="F390" s="949" t="s">
        <x:v>10885</x:v>
      </x:c>
      <x:c r="G390" s="1470"/>
    </x:row>
    <x:row r="391" spans="1:7">
      <x:c r="A391" s="1275" t="s">
        <x:v>10148</x:v>
      </x:c>
      <x:c r="B391" s="953" t="s">
        <x:v>4934</x:v>
      </x:c>
      <x:c r="C391" s="953" t="s">
        <x:v>3016</x:v>
      </x:c>
      <x:c r="D391" s="1276">
        <x:v>1</x:v>
      </x:c>
      <x:c r="E391" s="1476">
        <x:v>2026021504066</x:v>
      </x:c>
      <x:c r="F391" s="953" t="s">
        <x:v>10885</x:v>
      </x:c>
      <x:c r="G391" s="1471"/>
    </x:row>
    <x:row r="392" spans="1:7">
      <x:c r="A392" s="1082" t="s">
        <x:v>10119</x:v>
      </x:c>
      <x:c r="B392" s="949" t="s">
        <x:v>4934</x:v>
      </x:c>
      <x:c r="C392" s="949" t="s">
        <x:v>4621</x:v>
      </x:c>
      <x:c r="D392" s="1274">
        <x:v>2</x:v>
      </x:c>
      <x:c r="E392" s="1477">
        <x:v>2026021602090</x:v>
      </x:c>
      <x:c r="F392" s="949" t="s">
        <x:v>10885</x:v>
      </x:c>
      <x:c r="G392" s="1470"/>
    </x:row>
    <x:row r="393" spans="1:7">
      <x:c r="A393" s="1275" t="s">
        <x:v>10278</x:v>
      </x:c>
      <x:c r="B393" s="953" t="s">
        <x:v>4934</x:v>
      </x:c>
      <x:c r="C393" s="953" t="s">
        <x:v>4629</x:v>
      </x:c>
      <x:c r="D393" s="1276">
        <x:v>1</x:v>
      </x:c>
      <x:c r="E393" s="1476">
        <x:v>2026011803094</x:v>
      </x:c>
      <x:c r="F393" s="953" t="s">
        <x:v>10179</x:v>
      </x:c>
      <x:c r="G393" s="1471"/>
    </x:row>
    <x:row r="394" spans="1:7">
      <x:c r="A394" s="1082" t="s">
        <x:v>10273</x:v>
      </x:c>
      <x:c r="B394" s="949" t="s">
        <x:v>4934</x:v>
      </x:c>
      <x:c r="C394" s="949" t="s">
        <x:v>3050</x:v>
      </x:c>
      <x:c r="D394" s="1274">
        <x:v>1</x:v>
      </x:c>
      <x:c r="E394" s="1477">
        <x:v>2026041601035</x:v>
      </x:c>
      <x:c r="F394" s="949" t="s">
        <x:v>6548</x:v>
      </x:c>
      <x:c r="G394" s="1470"/>
    </x:row>
    <x:row r="395" spans="1:7">
      <x:c r="A395" s="1275" t="s">
        <x:v>10292</x:v>
      </x:c>
      <x:c r="B395" s="953" t="s">
        <x:v>4934</x:v>
      </x:c>
      <x:c r="C395" s="953" t="s">
        <x:v>3016</x:v>
      </x:c>
      <x:c r="D395" s="1276">
        <x:v>6</x:v>
      </x:c>
      <x:c r="E395" s="1476">
        <x:v>2026022004039</x:v>
      </x:c>
      <x:c r="F395" s="953" t="s">
        <x:v>6548</x:v>
      </x:c>
      <x:c r="G395" s="1471"/>
    </x:row>
    <x:row r="396" spans="1:7">
      <x:c r="A396" s="1082" t="s">
        <x:v>10352</x:v>
      </x:c>
      <x:c r="B396" s="949" t="s">
        <x:v>4934</x:v>
      </x:c>
      <x:c r="C396" s="949" t="s">
        <x:v>3016</x:v>
      </x:c>
      <x:c r="D396" s="1274">
        <x:v>2</x:v>
      </x:c>
      <x:c r="E396" s="1477">
        <x:v>2026051504012</x:v>
      </x:c>
      <x:c r="F396" s="949" t="s">
        <x:v>6548</x:v>
      </x:c>
      <x:c r="G396" s="1470"/>
    </x:row>
    <x:row r="397" spans="1:7">
      <x:c r="A397" s="1275" t="s">
        <x:v>10143</x:v>
      </x:c>
      <x:c r="B397" s="953" t="s">
        <x:v>4934</x:v>
      </x:c>
      <x:c r="C397" s="953" t="s">
        <x:v>4621</x:v>
      </x:c>
      <x:c r="D397" s="1276">
        <x:v>2</x:v>
      </x:c>
      <x:c r="E397" s="1476">
        <x:v>2026021802087</x:v>
      </x:c>
      <x:c r="F397" s="953" t="s">
        <x:v>6548</x:v>
      </x:c>
      <x:c r="G397" s="1471"/>
    </x:row>
    <x:row r="398" spans="1:7">
      <x:c r="A398" s="1082" t="s">
        <x:v>10298</x:v>
      </x:c>
      <x:c r="B398" s="949" t="s">
        <x:v>4934</x:v>
      </x:c>
      <x:c r="C398" s="949" t="s">
        <x:v>4621</x:v>
      </x:c>
      <x:c r="D398" s="1274">
        <x:v>1</x:v>
      </x:c>
      <x:c r="E398" s="1477">
        <x:v>2026011502065</x:v>
      </x:c>
      <x:c r="F398" s="949" t="s">
        <x:v>6548</x:v>
      </x:c>
      <x:c r="G398" s="1470"/>
    </x:row>
    <x:row r="399" spans="1:7">
      <x:c r="A399" s="1275" t="s">
        <x:v>10138</x:v>
      </x:c>
      <x:c r="B399" s="953" t="s">
        <x:v>4934</x:v>
      </x:c>
      <x:c r="C399" s="953" t="s">
        <x:v>4629</x:v>
      </x:c>
      <x:c r="D399" s="1276">
        <x:v>1</x:v>
      </x:c>
      <x:c r="E399" s="1476">
        <x:v>2025070703093</x:v>
      </x:c>
      <x:c r="F399" s="953" t="s">
        <x:v>11934</x:v>
      </x:c>
      <x:c r="G399" s="1471"/>
    </x:row>
    <x:row r="400" spans="1:7">
      <x:c r="A400" s="1082" t="s">
        <x:v>10288</x:v>
      </x:c>
      <x:c r="B400" s="949" t="s">
        <x:v>4934</x:v>
      </x:c>
      <x:c r="C400" s="949" t="s">
        <x:v>4629</x:v>
      </x:c>
      <x:c r="D400" s="1274">
        <x:v>1</x:v>
      </x:c>
      <x:c r="E400" s="1477">
        <x:v>2025050603078</x:v>
      </x:c>
      <x:c r="F400" s="949" t="s">
        <x:v>6548</x:v>
      </x:c>
      <x:c r="G400" s="1470"/>
    </x:row>
    <x:row r="401" spans="1:7">
      <x:c r="A401" s="1275" t="s">
        <x:v>10275</x:v>
      </x:c>
      <x:c r="B401" s="953" t="s">
        <x:v>4934</x:v>
      </x:c>
      <x:c r="C401" s="953" t="s">
        <x:v>4629</x:v>
      </x:c>
      <x:c r="D401" s="1276">
        <x:v>2</x:v>
      </x:c>
      <x:c r="E401" s="1476">
        <x:v>2026011603045</x:v>
      </x:c>
      <x:c r="F401" s="953" t="s">
        <x:v>11934</x:v>
      </x:c>
      <x:c r="G401" s="1471"/>
    </x:row>
    <x:row r="402" spans="1:7">
      <x:c r="A402" s="1082" t="s">
        <x:v>10062</x:v>
      </x:c>
      <x:c r="B402" s="949" t="s">
        <x:v>4934</x:v>
      </x:c>
      <x:c r="C402" s="949" t="s">
        <x:v>4629</x:v>
      </x:c>
      <x:c r="D402" s="1274">
        <x:v>1</x:v>
      </x:c>
      <x:c r="E402" s="1477">
        <x:v>2026011703028</x:v>
      </x:c>
      <x:c r="F402" s="949" t="s">
        <x:v>11934</x:v>
      </x:c>
      <x:c r="G402" s="1470"/>
    </x:row>
    <x:row r="403" spans="1:7">
      <x:c r="A403" s="1275" t="s">
        <x:v>10381</x:v>
      </x:c>
      <x:c r="B403" s="953" t="s">
        <x:v>4934</x:v>
      </x:c>
      <x:c r="C403" s="953" t="s">
        <x:v>4629</x:v>
      </x:c>
      <x:c r="D403" s="1276">
        <x:v>1</x:v>
      </x:c>
      <x:c r="E403" s="1476">
        <x:v>2026021703049</x:v>
      </x:c>
      <x:c r="F403" s="953" t="s">
        <x:v>6548</x:v>
      </x:c>
      <x:c r="G403" s="1471"/>
    </x:row>
    <x:row r="404" spans="1:7">
      <x:c r="A404" s="1082" t="s">
        <x:v>10087</x:v>
      </x:c>
      <x:c r="B404" s="949" t="s">
        <x:v>4934</x:v>
      </x:c>
      <x:c r="C404" s="949" t="s">
        <x:v>433</x:v>
      </x:c>
      <x:c r="D404" s="1274">
        <x:v>1</x:v>
      </x:c>
      <x:c r="E404" s="1477">
        <x:v>2026061603057</x:v>
      </x:c>
      <x:c r="F404" s="949" t="s">
        <x:v>7058</x:v>
      </x:c>
      <x:c r="G404" s="950" t="s">
        <x:v>9425</x:v>
      </x:c>
    </x:row>
    <x:row r="405" spans="1:7">
      <x:c r="A405" s="1275" t="s">
        <x:v>10280</x:v>
      </x:c>
      <x:c r="B405" s="953" t="s">
        <x:v>4934</x:v>
      </x:c>
      <x:c r="C405" s="953" t="s">
        <x:v>3050</x:v>
      </x:c>
      <x:c r="D405" s="1276">
        <x:v>2</x:v>
      </x:c>
      <x:c r="E405" s="1476">
        <x:v>2026061501070</x:v>
      </x:c>
      <x:c r="F405" s="953" t="s">
        <x:v>11924</x:v>
      </x:c>
      <x:c r="G405" s="1471"/>
    </x:row>
    <x:row r="406" spans="1:7">
      <x:c r="A406" s="1082" t="s">
        <x:v>10384</x:v>
      </x:c>
      <x:c r="B406" s="949" t="s">
        <x:v>4934</x:v>
      </x:c>
      <x:c r="C406" s="949" t="s">
        <x:v>3050</x:v>
      </x:c>
      <x:c r="D406" s="1274">
        <x:v>2</x:v>
      </x:c>
      <x:c r="E406" s="1477">
        <x:v>2026061601015</x:v>
      </x:c>
      <x:c r="F406" s="949" t="s">
        <x:v>11924</x:v>
      </x:c>
      <x:c r="G406" s="1470"/>
    </x:row>
    <x:row r="407" spans="1:7">
      <x:c r="A407" s="1082" t="s">
        <x:v>10321</x:v>
      </x:c>
      <x:c r="B407" s="949" t="s">
        <x:v>4934</x:v>
      </x:c>
      <x:c r="C407" s="949" t="s">
        <x:v>3016</x:v>
      </x:c>
      <x:c r="D407" s="1274">
        <x:v>3</x:v>
      </x:c>
      <x:c r="E407" s="1477">
        <x:v>2026011504090</x:v>
      </x:c>
      <x:c r="F407" s="949" t="s">
        <x:v>11934</x:v>
      </x:c>
      <x:c r="G407" s="1470"/>
    </x:row>
    <x:row r="408" spans="1:7">
      <x:c r="A408" s="1275" t="s">
        <x:v>10391</x:v>
      </x:c>
      <x:c r="B408" s="953" t="s">
        <x:v>4934</x:v>
      </x:c>
      <x:c r="C408" s="953" t="s">
        <x:v>4629</x:v>
      </x:c>
      <x:c r="D408" s="1276">
        <x:v>4</x:v>
      </x:c>
      <x:c r="E408" s="1476">
        <x:v>2026011903084</x:v>
      </x:c>
      <x:c r="F408" s="953" t="s">
        <x:v>6548</x:v>
      </x:c>
      <x:c r="G408" s="1471"/>
    </x:row>
    <x:row r="409" spans="1:7">
      <x:c r="A409" s="1082" t="s">
        <x:v>10319</x:v>
      </x:c>
      <x:c r="B409" s="949" t="s">
        <x:v>4934</x:v>
      </x:c>
      <x:c r="C409" s="949" t="s">
        <x:v>4629</x:v>
      </x:c>
      <x:c r="D409" s="1274">
        <x:v>1</x:v>
      </x:c>
      <x:c r="E409" s="1477">
        <x:v>2026041503100</x:v>
      </x:c>
      <x:c r="F409" s="949" t="s">
        <x:v>6548</x:v>
      </x:c>
      <x:c r="G409" s="1470"/>
    </x:row>
    <x:row r="410" spans="1:7">
      <x:c r="A410" s="1275" t="s">
        <x:v>10375</x:v>
      </x:c>
      <x:c r="B410" s="953" t="s">
        <x:v>4934</x:v>
      </x:c>
      <x:c r="C410" s="953" t="s">
        <x:v>4621</x:v>
      </x:c>
      <x:c r="D410" s="1276">
        <x:v>3</x:v>
      </x:c>
      <x:c r="E410" s="1476">
        <x:v>2026061602029</x:v>
      </x:c>
      <x:c r="F410" s="953" t="s">
        <x:v>6548</x:v>
      </x:c>
      <x:c r="G410" s="1471"/>
    </x:row>
    <x:row r="411" spans="1:7">
      <x:c r="A411" s="1082" t="s">
        <x:v>10104</x:v>
      </x:c>
      <x:c r="B411" s="949" t="s">
        <x:v>4934</x:v>
      </x:c>
      <x:c r="C411" s="949" t="s">
        <x:v>3050</x:v>
      </x:c>
      <x:c r="D411" s="1274">
        <x:v>1</x:v>
      </x:c>
      <x:c r="E411" s="1477">
        <x:v>2026041501045</x:v>
      </x:c>
      <x:c r="F411" s="949" t="s">
        <x:v>6548</x:v>
      </x:c>
      <x:c r="G411" s="1470"/>
    </x:row>
    <x:row r="412" spans="1:7">
      <x:c r="A412" s="1275" t="s">
        <x:v>10054</x:v>
      </x:c>
      <x:c r="B412" s="953" t="s">
        <x:v>4934</x:v>
      </x:c>
      <x:c r="C412" s="953" t="s">
        <x:v>3050</x:v>
      </x:c>
      <x:c r="D412" s="1276">
        <x:v>1</x:v>
      </x:c>
      <x:c r="E412" s="1476">
        <x:v>2026041501052</x:v>
      </x:c>
      <x:c r="F412" s="953" t="s">
        <x:v>6548</x:v>
      </x:c>
      <x:c r="G412" s="1471"/>
    </x:row>
    <x:row r="413" spans="1:7">
      <x:c r="A413" s="1082" t="s">
        <x:v>10324</x:v>
      </x:c>
      <x:c r="B413" s="949" t="s">
        <x:v>4934</x:v>
      </x:c>
      <x:c r="C413" s="949" t="s">
        <x:v>3050</x:v>
      </x:c>
      <x:c r="D413" s="1274">
        <x:v>1</x:v>
      </x:c>
      <x:c r="E413" s="1477">
        <x:v>2026021901094</x:v>
      </x:c>
      <x:c r="F413" s="949" t="s">
        <x:v>6548</x:v>
      </x:c>
      <x:c r="G413" s="1470"/>
    </x:row>
    <x:row r="414" spans="1:7">
      <x:c r="A414" s="1275" t="s">
        <x:v>10357</x:v>
      </x:c>
      <x:c r="B414" s="953" t="s">
        <x:v>4934</x:v>
      </x:c>
      <x:c r="C414" s="953" t="s">
        <x:v>4629</x:v>
      </x:c>
      <x:c r="D414" s="1276">
        <x:v>2</x:v>
      </x:c>
      <x:c r="E414" s="1476">
        <x:v>2026021803084</x:v>
      </x:c>
      <x:c r="F414" s="953" t="s">
        <x:v>6548</x:v>
      </x:c>
      <x:c r="G414" s="1471"/>
    </x:row>
    <x:row r="415" spans="1:7">
      <x:c r="A415" s="1082" t="s">
        <x:v>10020</x:v>
      </x:c>
      <x:c r="B415" s="949" t="s">
        <x:v>4934</x:v>
      </x:c>
      <x:c r="C415" s="949" t="s">
        <x:v>4629</x:v>
      </x:c>
      <x:c r="D415" s="1274">
        <x:v>2</x:v>
      </x:c>
      <x:c r="E415" s="1477">
        <x:v>2026021703070</x:v>
      </x:c>
      <x:c r="F415" s="949" t="s">
        <x:v>6548</x:v>
      </x:c>
      <x:c r="G415" s="1470"/>
    </x:row>
    <x:row r="416" spans="1:7">
      <x:c r="A416" s="1275" t="s">
        <x:v>10100</x:v>
      </x:c>
      <x:c r="B416" s="953" t="s">
        <x:v>4934</x:v>
      </x:c>
      <x:c r="C416" s="953" t="s">
        <x:v>4629</x:v>
      </x:c>
      <x:c r="D416" s="1276">
        <x:v>2</x:v>
      </x:c>
      <x:c r="E416" s="1476">
        <x:v>2026021803091</x:v>
      </x:c>
      <x:c r="F416" s="953" t="s">
        <x:v>11934</x:v>
      </x:c>
      <x:c r="G416" s="1471"/>
    </x:row>
    <x:row r="417" spans="1:7">
      <x:c r="A417" s="1082" t="s">
        <x:v>10309</x:v>
      </x:c>
      <x:c r="B417" s="949" t="s">
        <x:v>4934</x:v>
      </x:c>
      <x:c r="C417" s="949" t="s">
        <x:v>4629</x:v>
      </x:c>
      <x:c r="D417" s="1274">
        <x:v>1</x:v>
      </x:c>
      <x:c r="E417" s="1477">
        <x:v>2026011703066</x:v>
      </x:c>
      <x:c r="F417" s="949" t="s">
        <x:v>9225</x:v>
      </x:c>
      <x:c r="G417" s="1470"/>
    </x:row>
    <x:row r="418" spans="1:7">
      <x:c r="A418" s="1275" t="s">
        <x:v>10107</x:v>
      </x:c>
      <x:c r="B418" s="953" t="s">
        <x:v>4934</x:v>
      </x:c>
      <x:c r="C418" s="953" t="s">
        <x:v>4629</x:v>
      </x:c>
      <x:c r="D418" s="1276">
        <x:v>1</x:v>
      </x:c>
      <x:c r="E418" s="1476">
        <x:v>2026011703059</x:v>
      </x:c>
      <x:c r="F418" s="953" t="s">
        <x:v>6548</x:v>
      </x:c>
      <x:c r="G418" s="1471"/>
    </x:row>
    <x:row r="419" spans="1:7">
      <x:c r="A419" s="1317" t="s">
        <x:v>10059</x:v>
      </x:c>
      <x:c r="B419" s="962" t="s">
        <x:v>4934</x:v>
      </x:c>
      <x:c r="C419" s="962" t="s">
        <x:v>3050</x:v>
      </x:c>
      <x:c r="D419" s="1419">
        <x:v>2</x:v>
      </x:c>
      <x:c r="E419" s="1478">
        <x:v>2026022201049</x:v>
      </x:c>
      <x:c r="F419" s="962" t="s">
        <x:v>6548</x:v>
      </x:c>
      <x:c r="G419" s="1484"/>
    </x:row>
    <x:row r="420" spans="1:7">
      <x:c r="A420" s="1412" t="s">
        <x:v>10045</x:v>
      </x:c>
      <x:c r="B420" s="951" t="s">
        <x:v>4934</x:v>
      </x:c>
      <x:c r="C420" s="951" t="s">
        <x:v>3050</x:v>
      </x:c>
      <x:c r="D420" s="1413">
        <x:v>1</x:v>
      </x:c>
      <x:c r="E420" s="1530">
        <x:v>2026022001090</x:v>
      </x:c>
      <x:c r="F420" s="951" t="s">
        <x:v>6548</x:v>
      </x:c>
      <x:c r="G420" s="1469"/>
    </x:row>
    <x:row r="421" spans="1:7">
      <x:c r="A421" s="1082" t="s">
        <x:v>10291</x:v>
      </x:c>
      <x:c r="B421" s="949" t="s">
        <x:v>4934</x:v>
      </x:c>
      <x:c r="C421" s="949" t="s">
        <x:v>3016</x:v>
      </x:c>
      <x:c r="D421" s="1274">
        <x:v>2</x:v>
      </x:c>
      <x:c r="E421" s="1477">
        <x:v>2026021904026</x:v>
      </x:c>
      <x:c r="F421" s="949" t="s">
        <x:v>10885</x:v>
      </x:c>
      <x:c r="G421" s="1470"/>
    </x:row>
    <x:row r="422" spans="1:7">
      <x:c r="A422" s="1275" t="s">
        <x:v>10113</x:v>
      </x:c>
      <x:c r="B422" s="953" t="s">
        <x:v>4934</x:v>
      </x:c>
      <x:c r="C422" s="953" t="s">
        <x:v>4621</x:v>
      </x:c>
      <x:c r="D422" s="1276">
        <x:v>1</x:v>
      </x:c>
      <x:c r="E422" s="1476">
        <x:v>2026031502045</x:v>
      </x:c>
      <x:c r="F422" s="953" t="s">
        <x:v>10885</x:v>
      </x:c>
      <x:c r="G422" s="1471"/>
    </x:row>
    <x:row r="423" spans="1:7">
      <x:c r="A423" s="1082" t="s">
        <x:v>10276</x:v>
      </x:c>
      <x:c r="B423" s="949" t="s">
        <x:v>4934</x:v>
      </x:c>
      <x:c r="C423" s="949" t="s">
        <x:v>4621</x:v>
      </x:c>
      <x:c r="D423" s="1274">
        <x:v>2</x:v>
      </x:c>
      <x:c r="E423" s="1477">
        <x:v>2026021702035</x:v>
      </x:c>
      <x:c r="F423" s="949" t="s">
        <x:v>10885</x:v>
      </x:c>
      <x:c r="G423" s="1470"/>
    </x:row>
    <x:row r="424" spans="1:7">
      <x:c r="A424" s="1275" t="s">
        <x:v>10055</x:v>
      </x:c>
      <x:c r="B424" s="953" t="s">
        <x:v>4934</x:v>
      </x:c>
      <x:c r="C424" s="953" t="s">
        <x:v>4621</x:v>
      </x:c>
      <x:c r="D424" s="1276">
        <x:v>4</x:v>
      </x:c>
      <x:c r="E424" s="1476">
        <x:v>2024081602036</x:v>
      </x:c>
      <x:c r="F424" s="953" t="s">
        <x:v>9736</x:v>
      </x:c>
      <x:c r="G424" s="1471"/>
    </x:row>
    <x:row r="425" spans="1:7">
      <x:c r="A425" s="1082" t="s">
        <x:v>10095</x:v>
      </x:c>
      <x:c r="B425" s="949" t="s">
        <x:v>4934</x:v>
      </x:c>
      <x:c r="C425" s="949" t="s">
        <x:v>4621</x:v>
      </x:c>
      <x:c r="D425" s="1274">
        <x:v>3</x:v>
      </x:c>
      <x:c r="E425" s="1477">
        <x:v>2023092202013</x:v>
      </x:c>
      <x:c r="F425" s="949" t="s">
        <x:v>9829</x:v>
      </x:c>
      <x:c r="G425" s="1470"/>
    </x:row>
    <x:row r="426" spans="1:7">
      <x:c r="A426" s="1275" t="s">
        <x:v>10212</x:v>
      </x:c>
      <x:c r="B426" s="953" t="s">
        <x:v>4934</x:v>
      </x:c>
      <x:c r="C426" s="953" t="s">
        <x:v>4621</x:v>
      </x:c>
      <x:c r="D426" s="1276">
        <x:v>2</x:v>
      </x:c>
      <x:c r="E426" s="1476">
        <x:v>2024081602012</x:v>
      </x:c>
      <x:c r="F426" s="953" t="s">
        <x:v>9829</x:v>
      </x:c>
      <x:c r="G426" s="1471"/>
    </x:row>
    <x:row r="427" spans="1:7">
      <x:c r="A427" s="1082" t="s">
        <x:v>10057</x:v>
      </x:c>
      <x:c r="B427" s="949" t="s">
        <x:v>4934</x:v>
      </x:c>
      <x:c r="C427" s="949" t="s">
        <x:v>4621</x:v>
      </x:c>
      <x:c r="D427" s="1274">
        <x:v>2</x:v>
      </x:c>
      <x:c r="E427" s="1477">
        <x:v>2023062802083</x:v>
      </x:c>
      <x:c r="F427" s="949" t="s">
        <x:v>9829</x:v>
      </x:c>
      <x:c r="G427" s="1470"/>
    </x:row>
    <x:row r="428" spans="1:7">
      <x:c r="A428" s="1082" t="s">
        <x:v>10075</x:v>
      </x:c>
      <x:c r="B428" s="949" t="s">
        <x:v>4934</x:v>
      </x:c>
      <x:c r="C428" s="949" t="s">
        <x:v>3050</x:v>
      </x:c>
      <x:c r="D428" s="1274">
        <x:v>1</x:v>
      </x:c>
      <x:c r="E428" s="1477">
        <x:v>2026021901094</x:v>
      </x:c>
      <x:c r="F428" s="949" t="s">
        <x:v>10885</x:v>
      </x:c>
      <x:c r="G428" s="1470"/>
    </x:row>
    <x:row r="429" spans="1:7">
      <x:c r="A429" s="1275" t="s">
        <x:v>10136</x:v>
      </x:c>
      <x:c r="B429" s="953" t="s">
        <x:v>4934</x:v>
      </x:c>
      <x:c r="C429" s="953" t="s">
        <x:v>3050</x:v>
      </x:c>
      <x:c r="D429" s="1276">
        <x:v>1</x:v>
      </x:c>
      <x:c r="E429" s="1476">
        <x:v>2026022201025</x:v>
      </x:c>
      <x:c r="F429" s="953" t="s">
        <x:v>10885</x:v>
      </x:c>
      <x:c r="G429" s="1471"/>
    </x:row>
    <x:row r="430" spans="1:7">
      <x:c r="A430" s="1082" t="s">
        <x:v>10053</x:v>
      </x:c>
      <x:c r="B430" s="949" t="s">
        <x:v>4934</x:v>
      </x:c>
      <x:c r="C430" s="949" t="s">
        <x:v>4621</x:v>
      </x:c>
      <x:c r="D430" s="1274">
        <x:v>1</x:v>
      </x:c>
      <x:c r="E430" s="1477">
        <x:v>2606160204</x:v>
      </x:c>
      <x:c r="F430" s="949" t="s">
        <x:v>7058</x:v>
      </x:c>
      <x:c r="G430" s="1470"/>
    </x:row>
    <x:row r="431" spans="1:7">
      <x:c r="A431" s="1082" t="s">
        <x:v>10097</x:v>
      </x:c>
      <x:c r="B431" s="949" t="s">
        <x:v>4934</x:v>
      </x:c>
      <x:c r="C431" s="949" t="s">
        <x:v>4629</x:v>
      </x:c>
      <x:c r="D431" s="1274">
        <x:v>2</x:v>
      </x:c>
      <x:c r="E431" s="1477">
        <x:v>2026021803060</x:v>
      </x:c>
      <x:c r="F431" s="949" t="s">
        <x:v>10885</x:v>
      </x:c>
      <x:c r="G431" s="1470"/>
    </x:row>
    <x:row r="432" spans="1:7">
      <x:c r="A432" s="1414" t="s">
        <x:v>10307</x:v>
      </x:c>
      <x:c r="B432" s="1134" t="s">
        <x:v>4934</x:v>
      </x:c>
      <x:c r="C432" s="1134" t="s">
        <x:v>3050</x:v>
      </x:c>
      <x:c r="D432" s="1415">
        <x:v>3</x:v>
      </x:c>
      <x:c r="E432" s="1531">
        <x:v>2026051501059</x:v>
      </x:c>
      <x:c r="F432" s="1134" t="s">
        <x:v>10885</x:v>
      </x:c>
      <x:c r="G432" s="1481"/>
    </x:row>
    <x:row r="433" spans="1:7">
      <x:c r="A433" s="1277" t="s">
        <x:v>10241</x:v>
      </x:c>
      <x:c r="B433" s="1278" t="s">
        <x:v>4934</x:v>
      </x:c>
      <x:c r="C433" s="1278" t="s">
        <x:v>3016</x:v>
      </x:c>
      <x:c r="D433" s="1315">
        <x:v>2</x:v>
      </x:c>
      <x:c r="E433" s="1532">
        <x:v>2026051594043</x:v>
      </x:c>
      <x:c r="F433" s="1278" t="s">
        <x:v>10885</x:v>
      </x:c>
      <x:c r="G433" s="1475"/>
    </x:row>
    <x:row r="434" spans="1:7">
      <x:c r="A434" s="1275" t="s">
        <x:v>10060</x:v>
      </x:c>
      <x:c r="B434" s="953" t="s">
        <x:v>4934</x:v>
      </x:c>
      <x:c r="C434" s="953" t="s">
        <x:v>4629</x:v>
      </x:c>
      <x:c r="D434" s="1276">
        <x:v>1</x:v>
      </x:c>
      <x:c r="E434" s="1476">
        <x:v>2026021503038</x:v>
      </x:c>
      <x:c r="F434" s="953" t="s">
        <x:v>10885</x:v>
      </x:c>
      <x:c r="G434" s="1471"/>
    </x:row>
    <x:row r="435" spans="1:7">
      <x:c r="A435" s="1082" t="s">
        <x:v>10115</x:v>
      </x:c>
      <x:c r="B435" s="949" t="s">
        <x:v>4934</x:v>
      </x:c>
      <x:c r="C435" s="949" t="s">
        <x:v>4629</x:v>
      </x:c>
      <x:c r="D435" s="1274">
        <x:v>2</x:v>
      </x:c>
      <x:c r="E435" s="1477">
        <x:v>2026031503080</x:v>
      </x:c>
      <x:c r="F435" s="949" t="s">
        <x:v>10885</x:v>
      </x:c>
      <x:c r="G435" s="1470"/>
    </x:row>
    <x:row r="436" spans="1:7">
      <x:c r="A436" s="1275" t="s">
        <x:v>10102</x:v>
      </x:c>
      <x:c r="B436" s="953" t="s">
        <x:v>4934</x:v>
      </x:c>
      <x:c r="C436" s="949" t="s">
        <x:v>4629</x:v>
      </x:c>
      <x:c r="D436" s="1276">
        <x:v>2</x:v>
      </x:c>
      <x:c r="E436" s="1476">
        <x:v>2026051603036</x:v>
      </x:c>
      <x:c r="F436" s="953" t="s">
        <x:v>10885</x:v>
      </x:c>
      <x:c r="G436" s="954"/>
    </x:row>
    <x:row r="437" spans="1:7">
      <x:c r="A437" s="1082" t="s">
        <x:v>10103</x:v>
      </x:c>
      <x:c r="B437" s="949" t="s">
        <x:v>4934</x:v>
      </x:c>
      <x:c r="C437" s="949" t="s">
        <x:v>3016</x:v>
      </x:c>
      <x:c r="D437" s="1274">
        <x:v>2</x:v>
      </x:c>
      <x:c r="E437" s="1477">
        <x:v>2026021604018</x:v>
      </x:c>
      <x:c r="F437" s="949" t="s">
        <x:v>9833</x:v>
      </x:c>
      <x:c r="G437" s="1470"/>
    </x:row>
    <x:row r="438" spans="1:7">
      <x:c r="A438" s="1082" t="s">
        <x:v>10196</x:v>
      </x:c>
      <x:c r="B438" s="949" t="s">
        <x:v>4934</x:v>
      </x:c>
      <x:c r="C438" s="949" t="s">
        <x:v>3016</x:v>
      </x:c>
      <x:c r="D438" s="1274">
        <x:v>1</x:v>
      </x:c>
      <x:c r="E438" s="1477">
        <x:v>2026051504012</x:v>
      </x:c>
      <x:c r="F438" s="949" t="s">
        <x:v>6548</x:v>
      </x:c>
      <x:c r="G438" s="1470"/>
    </x:row>
    <x:row r="439" spans="1:7">
      <x:c r="A439" s="1275" t="s">
        <x:v>10287</x:v>
      </x:c>
      <x:c r="B439" s="953" t="s">
        <x:v>4934</x:v>
      </x:c>
      <x:c r="C439" s="953" t="s">
        <x:v>3016</x:v>
      </x:c>
      <x:c r="D439" s="1276">
        <x:v>1</x:v>
      </x:c>
      <x:c r="E439" s="1476">
        <x:v>2026051504012</x:v>
      </x:c>
      <x:c r="F439" s="953" t="s">
        <x:v>6548</x:v>
      </x:c>
      <x:c r="G439" s="1471"/>
    </x:row>
    <x:row r="440" spans="1:7">
      <x:c r="A440" s="1082" t="s">
        <x:v>10186</x:v>
      </x:c>
      <x:c r="B440" s="949" t="s">
        <x:v>4934</x:v>
      </x:c>
      <x:c r="C440" s="949" t="s">
        <x:v>3016</x:v>
      </x:c>
      <x:c r="D440" s="1274">
        <x:v>1</x:v>
      </x:c>
      <x:c r="E440" s="1477">
        <x:v>2026031504018</x:v>
      </x:c>
      <x:c r="F440" s="949" t="s">
        <x:v>6548</x:v>
      </x:c>
      <x:c r="G440" s="1470"/>
    </x:row>
    <x:row r="441" spans="1:7">
      <x:c r="A441" s="1082" t="s">
        <x:v>10118</x:v>
      </x:c>
      <x:c r="B441" s="949" t="s">
        <x:v>4934</x:v>
      </x:c>
      <x:c r="C441" s="953" t="s">
        <x:v>4621</x:v>
      </x:c>
      <x:c r="D441" s="1274">
        <x:v>1</x:v>
      </x:c>
      <x:c r="E441" s="1477">
        <x:v>2026022102063</x:v>
      </x:c>
      <x:c r="F441" s="949" t="s">
        <x:v>10885</x:v>
      </x:c>
      <x:c r="G441" s="950"/>
    </x:row>
    <x:row r="442" spans="1:7">
      <x:c r="A442" s="1082" t="s">
        <x:v>10181</x:v>
      </x:c>
      <x:c r="B442" s="949" t="s">
        <x:v>4934</x:v>
      </x:c>
      <x:c r="C442" s="949" t="s">
        <x:v>4629</x:v>
      </x:c>
      <x:c r="D442" s="1274">
        <x:v>1</x:v>
      </x:c>
      <x:c r="E442" s="1477">
        <x:v>2026011703066</x:v>
      </x:c>
      <x:c r="F442" s="949" t="s">
        <x:v>10885</x:v>
      </x:c>
      <x:c r="G442" s="1470"/>
    </x:row>
    <x:row r="443" spans="1:7">
      <x:c r="A443" s="1275" t="s">
        <x:v>10049</x:v>
      </x:c>
      <x:c r="B443" s="953" t="s">
        <x:v>4934</x:v>
      </x:c>
      <x:c r="C443" s="953" t="s">
        <x:v>4629</x:v>
      </x:c>
      <x:c r="D443" s="1276">
        <x:v>1</x:v>
      </x:c>
      <x:c r="E443" s="1476">
        <x:v>2026011703059</x:v>
      </x:c>
      <x:c r="F443" s="953" t="s">
        <x:v>10885</x:v>
      </x:c>
      <x:c r="G443" s="1471"/>
    </x:row>
    <x:row r="444" spans="1:7">
      <x:c r="A444" s="1082" t="s">
        <x:v>10063</x:v>
      </x:c>
      <x:c r="B444" s="949" t="s">
        <x:v>4934</x:v>
      </x:c>
      <x:c r="C444" s="949" t="s">
        <x:v>2999</x:v>
      </x:c>
      <x:c r="D444" s="1274">
        <x:v>1</x:v>
      </x:c>
      <x:c r="E444" s="1477">
        <x:v>2026051503121</x:v>
      </x:c>
      <x:c r="F444" s="949" t="s">
        <x:v>10885</x:v>
      </x:c>
      <x:c r="G444" s="950"/>
    </x:row>
    <x:row r="445" spans="1:7">
      <x:c r="A445" s="1275" t="s">
        <x:v>10169</x:v>
      </x:c>
      <x:c r="B445" s="953" t="s">
        <x:v>4934</x:v>
      </x:c>
      <x:c r="C445" s="953" t="s">
        <x:v>3016</x:v>
      </x:c>
      <x:c r="D445" s="1276">
        <x:v>2</x:v>
      </x:c>
      <x:c r="E445" s="1476">
        <x:v>2026061504064</x:v>
      </x:c>
      <x:c r="F445" s="953" t="s">
        <x:v>10885</x:v>
      </x:c>
      <x:c r="G445" s="1471"/>
    </x:row>
    <x:row r="446" spans="1:7">
      <x:c r="A446" s="1317" t="s">
        <x:v>10065</x:v>
      </x:c>
      <x:c r="B446" s="962" t="s">
        <x:v>4934</x:v>
      </x:c>
      <x:c r="C446" s="949" t="s">
        <x:v>4629</x:v>
      </x:c>
      <x:c r="D446" s="1419">
        <x:v>3</x:v>
      </x:c>
      <x:c r="E446" s="1478">
        <x:v>2026061703085</x:v>
      </x:c>
      <x:c r="F446" s="962" t="s">
        <x:v>10885</x:v>
      </x:c>
      <x:c r="G446" s="963"/>
    </x:row>
    <x:row r="447" spans="6:6">
      <x:c r="F447"/>
    </x:row>
  </x:sheetData>
  <x:sortState columnSort="0" caseSensitive="0" ref="A346:G352">
    <x:sortCondition descending="0" sortBy="value" ref="G346:G352"/>
  </x:sortState>
  <x:dataValidations count="1">
    <x:dataValidation type="list" operator="equal" allowBlank="1" showInputMessage="1" showErrorMessage="1" sqref="B2:B90">
      <x:formula1>"E, N, Ba, B, R, A, Etc"</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5"/>
  <x:dimension ref="A1:H269"/>
  <x:sheetViews>
    <x:sheetView topLeftCell="A238" zoomScaleNormal="100" zoomScaleSheetLayoutView="75" workbookViewId="0">
      <x:selection activeCell="A268" activeCellId="0" sqref="A268:A268"/>
    </x:sheetView>
  </x:sheetViews>
  <x:sheetFormatPr defaultColWidth="9.00390625" defaultRowHeight="16.399999999999999"/>
  <x:cols>
    <x:col min="1" max="1" width="10.62890625" style="185" bestFit="1" customWidth="1"/>
    <x:col min="2" max="2" width="10.62890625" style="184" customWidth="1"/>
    <x:col min="3" max="3" width="17.71875" style="187" bestFit="1" customWidth="1"/>
    <x:col min="4" max="4" width="28.25" style="182" customWidth="1"/>
    <x:col min="5" max="5" width="14.8046875" style="189" bestFit="1" customWidth="1"/>
    <x:col min="6" max="6" width="5.77734375" style="182" customWidth="1"/>
    <x:col min="7" max="7" width="5.77734375" style="230" customWidth="1"/>
    <x:col min="8" max="8" width="9.00390625" style="175" bestFit="1" customWidth="1"/>
  </x:cols>
  <x:sheetData>
    <x:row r="1" spans="1:3">
      <x:c r="A1" s="185" t="s">
        <x:v>7774</x:v>
      </x:c>
      <x:c r="C1" s="187" t="s">
        <x:v>7702</x:v>
      </x:c>
    </x:row>
    <x:row r="2" spans="1:3">
      <x:c r="A2" s="186">
        <x:v>45708</x:v>
      </x:c>
      <x:c r="B2" s="186"/>
      <x:c r="C2" s="187" t="s">
        <x:v>5657</x:v>
      </x:c>
    </x:row>
    <x:row r="3" spans="3:3">
      <x:c r="C3" s="187" t="s">
        <x:v>8250</x:v>
      </x:c>
    </x:row>
    <x:row r="4" spans="1:7">
      <x:c r="A4" s="186">
        <x:v>45733</x:v>
      </x:c>
      <x:c r="B4" s="186"/>
      <x:c r="C4" s="187" t="s">
        <x:v>8846</x:v>
      </x:c>
      <x:c r="D4" s="182" t="s">
        <x:v>5222</x:v>
      </x:c>
      <x:c r="E4" s="189">
        <x:v>2023062303061</x:v>
      </x:c>
      <x:c r="F4" s="182">
        <x:v>250</x:v>
      </x:c>
      <x:c r="G4" s="230" t="s">
        <x:v>2999</x:v>
      </x:c>
    </x:row>
    <x:row r="5" spans="3:7">
      <x:c r="C5" s="187" t="s">
        <x:v>9003</x:v>
      </x:c>
      <x:c r="D5" s="182" t="s">
        <x:v>8497</x:v>
      </x:c>
      <x:c r="E5" s="189">
        <x:v>2023092602066</x:v>
      </x:c>
      <x:c r="F5" s="182">
        <x:v>290</x:v>
      </x:c>
      <x:c r="G5" s="230" t="s">
        <x:v>4621</x:v>
      </x:c>
    </x:row>
    <x:row r="6" spans="3:7">
      <x:c r="C6" s="187" t="s">
        <x:v>8186</x:v>
      </x:c>
      <x:c r="D6" s="182" t="s">
        <x:v>7927</x:v>
      </x:c>
      <x:c r="E6" s="189">
        <x:v>2024021004074</x:v>
      </x:c>
      <x:c r="F6" s="182">
        <x:v>160</x:v>
      </x:c>
      <x:c r="G6" s="230" t="s">
        <x:v>3016</x:v>
      </x:c>
    </x:row>
    <x:row r="7" spans="3:7">
      <x:c r="C7" s="187" t="s">
        <x:v>2134</x:v>
      </x:c>
      <x:c r="D7" s="188" t="s">
        <x:v>8527</x:v>
      </x:c>
      <x:c r="E7" s="190">
        <x:v>2024010104082</x:v>
      </x:c>
      <x:c r="F7" s="182">
        <x:v>290</x:v>
      </x:c>
      <x:c r="G7" s="230" t="s">
        <x:v>3016</x:v>
      </x:c>
    </x:row>
    <x:row r="8" spans="3:7">
      <x:c r="C8" s="187" t="s">
        <x:v>9057</x:v>
      </x:c>
      <x:c r="D8" s="188" t="s">
        <x:v>2481</x:v>
      </x:c>
      <x:c r="E8" s="190">
        <x:v>2024121204084</x:v>
      </x:c>
      <x:c r="F8" s="182">
        <x:v>120</x:v>
      </x:c>
      <x:c r="G8" s="230" t="s">
        <x:v>3016</x:v>
      </x:c>
    </x:row>
    <x:row r="9" spans="3:7">
      <x:c r="C9" s="187" t="s">
        <x:v>5766</x:v>
      </x:c>
      <x:c r="D9" s="188" t="s">
        <x:v>7962</x:v>
      </x:c>
      <x:c r="E9" s="190">
        <x:v>2023112204027</x:v>
      </x:c>
      <x:c r="F9" s="182">
        <x:v>245</x:v>
      </x:c>
      <x:c r="G9" s="230" t="s">
        <x:v>3016</x:v>
      </x:c>
    </x:row>
    <x:row r="10" spans="3:7">
      <x:c r="C10" s="187" t="s">
        <x:v>9109</x:v>
      </x:c>
      <x:c r="D10" s="182" t="s">
        <x:v>2757</x:v>
      </x:c>
      <x:c r="E10" s="189">
        <x:v>2024051004112</x:v>
      </x:c>
      <x:c r="F10" s="182">
        <x:v>130</x:v>
      </x:c>
      <x:c r="G10" s="230" t="s">
        <x:v>3016</x:v>
      </x:c>
    </x:row>
    <x:row r="11" spans="1:7">
      <x:c r="A11" s="186">
        <x:v>45751</x:v>
      </x:c>
      <x:c r="B11" s="186"/>
      <x:c r="C11" s="187" t="s">
        <x:v>2229</x:v>
      </x:c>
      <x:c r="D11" s="182" t="s">
        <x:v>5283</x:v>
      </x:c>
      <x:c r="E11" s="189">
        <x:v>2024120502068</x:v>
      </x:c>
      <x:c r="F11" s="182">
        <x:v>270</x:v>
      </x:c>
      <x:c r="G11" s="230" t="s">
        <x:v>2999</x:v>
      </x:c>
    </x:row>
    <x:row r="12" spans="3:7">
      <x:c r="C12" s="187" t="s">
        <x:v>1840</x:v>
      </x:c>
      <x:c r="D12" s="182" t="s">
        <x:v>2536</x:v>
      </x:c>
      <x:c r="E12" s="189">
        <x:v>2025030503039</x:v>
      </x:c>
      <x:c r="F12" s="182">
        <x:v>290</x:v>
      </x:c>
      <x:c r="G12" s="230" t="s">
        <x:v>4650</x:v>
      </x:c>
    </x:row>
    <x:row r="13" spans="3:7">
      <x:c r="C13" s="187" t="s">
        <x:v>3267</x:v>
      </x:c>
      <x:c r="D13" s="182" t="s">
        <x:v>2536</x:v>
      </x:c>
      <x:c r="E13" s="189">
        <x:v>2025030503046</x:v>
      </x:c>
      <x:c r="F13" s="182">
        <x:v>290</x:v>
      </x:c>
      <x:c r="G13" s="230" t="s">
        <x:v>4650</x:v>
      </x:c>
    </x:row>
    <x:row r="14" spans="3:7">
      <x:c r="C14" s="187" t="s">
        <x:v>2325</x:v>
      </x:c>
      <x:c r="D14" s="182" t="s">
        <x:v>7949</x:v>
      </x:c>
      <x:c r="E14" s="189">
        <x:v>2023072104023</x:v>
      </x:c>
      <x:c r="F14" s="182">
        <x:v>190</x:v>
      </x:c>
      <x:c r="G14" s="230" t="s">
        <x:v>3016</x:v>
      </x:c>
    </x:row>
    <x:row r="15" spans="3:7">
      <x:c r="C15" s="187" t="s">
        <x:v>5837</x:v>
      </x:c>
      <x:c r="D15" s="182" t="s">
        <x:v>8509</x:v>
      </x:c>
      <x:c r="E15" s="189">
        <x:v>2024051004082</x:v>
      </x:c>
      <x:c r="F15" s="182">
        <x:v>180</x:v>
      </x:c>
      <x:c r="G15" s="230" t="s">
        <x:v>3016</x:v>
      </x:c>
    </x:row>
    <x:row r="16" spans="3:7">
      <x:c r="C16" s="187" t="s">
        <x:v>4733</x:v>
      </x:c>
      <x:c r="D16" s="182" t="s">
        <x:v>8114</x:v>
      </x:c>
      <x:c r="E16" s="189">
        <x:v>2025021204051</x:v>
      </x:c>
      <x:c r="F16" s="182">
        <x:v>195</x:v>
      </x:c>
      <x:c r="G16" s="230" t="s">
        <x:v>3016</x:v>
      </x:c>
    </x:row>
    <x:row r="17" spans="1:7">
      <x:c r="A17" s="186">
        <x:v>45755</x:v>
      </x:c>
      <x:c r="B17" s="186"/>
      <x:c r="C17" s="187" t="s">
        <x:v>9043</x:v>
      </x:c>
      <x:c r="D17" s="182" t="s">
        <x:v>2558</x:v>
      </x:c>
      <x:c r="E17" s="189">
        <x:v>2023081401106</x:v>
      </x:c>
      <x:c r="F17" s="182">
        <x:v>160</x:v>
      </x:c>
      <x:c r="G17" s="230" t="s">
        <x:v>3050</x:v>
      </x:c>
    </x:row>
    <x:row r="18" spans="3:7">
      <x:c r="C18" s="187" t="s">
        <x:v>8447</x:v>
      </x:c>
      <x:c r="D18" s="182" t="s">
        <x:v>5246</x:v>
      </x:c>
      <x:c r="E18" s="189">
        <x:v>2025010502038</x:v>
      </x:c>
      <x:c r="F18" s="182">
        <x:v>320</x:v>
      </x:c>
      <x:c r="G18" s="230" t="s">
        <x:v>4621</x:v>
      </x:c>
    </x:row>
    <x:row r="19" spans="3:7">
      <x:c r="C19" s="187" t="s">
        <x:v>4474</x:v>
      </x:c>
      <x:c r="D19" s="182" t="s">
        <x:v>6454</x:v>
      </x:c>
      <x:c r="E19" s="189">
        <x:v>2025010502076</x:v>
      </x:c>
      <x:c r="F19" s="182">
        <x:v>320</x:v>
      </x:c>
      <x:c r="G19" s="230" t="s">
        <x:v>4621</x:v>
      </x:c>
    </x:row>
    <x:row r="20" spans="3:7">
      <x:c r="C20" s="187" t="s">
        <x:v>8933</x:v>
      </x:c>
      <x:c r="D20" s="182" t="s">
        <x:v>2563</x:v>
      </x:c>
      <x:c r="E20" s="189">
        <x:v>2023042403057</x:v>
      </x:c>
      <x:c r="F20" s="182">
        <x:v>200</x:v>
      </x:c>
      <x:c r="G20" s="230" t="s">
        <x:v>4629</x:v>
      </x:c>
    </x:row>
    <x:row r="21" spans="1:7">
      <x:c r="A21" s="186">
        <x:v>45764</x:v>
      </x:c>
      <x:c r="B21" s="186"/>
      <x:c r="C21" s="187" t="s">
        <x:v>5975</x:v>
      </x:c>
      <x:c r="D21" s="182" t="s">
        <x:v>360</x:v>
      </x:c>
      <x:c r="E21" s="189">
        <x:v>2024091602101</x:v>
      </x:c>
      <x:c r="F21" s="182">
        <x:v>180</x:v>
      </x:c>
      <x:c r="G21" s="230" t="s">
        <x:v>4621</x:v>
      </x:c>
    </x:row>
    <x:row r="22" spans="1:7">
      <x:c r="A22" s="186">
        <x:v>45768</x:v>
      </x:c>
      <x:c r="B22" s="186"/>
      <x:c r="C22" s="187" t="s">
        <x:v>8682</x:v>
      </x:c>
      <x:c r="D22" s="180" t="s">
        <x:v>2519</x:v>
      </x:c>
      <x:c r="E22" s="189">
        <x:v>2024081601138</x:v>
      </x:c>
      <x:c r="F22" s="180">
        <x:v>140</x:v>
      </x:c>
      <x:c r="G22" s="230" t="s">
        <x:v>5767</x:v>
      </x:c>
    </x:row>
    <x:row r="23" spans="3:7">
      <x:c r="C23" s="187" t="s">
        <x:v>5738</x:v>
      </x:c>
      <x:c r="D23" s="180" t="s">
        <x:v>6306</x:v>
      </x:c>
      <x:c r="E23" s="189">
        <x:v>2024121102069</x:v>
      </x:c>
      <x:c r="F23" s="180">
        <x:v>150</x:v>
      </x:c>
      <x:c r="G23" s="230" t="s">
        <x:v>4621</x:v>
      </x:c>
    </x:row>
    <x:row r="24" spans="3:8">
      <x:c r="C24" s="187" t="s">
        <x:v>4166</x:v>
      </x:c>
      <x:c r="D24" s="182" t="s">
        <x:v>4602</x:v>
      </x:c>
      <x:c r="E24" s="189">
        <x:v>2023062303047</x:v>
      </x:c>
      <x:c r="F24" s="182">
        <x:v>230</x:v>
      </x:c>
      <x:c r="G24" s="230" t="s">
        <x:v>2999</x:v>
      </x:c>
      <x:c r="H24" s="180" t="s">
        <x:v>8237</x:v>
      </x:c>
    </x:row>
    <x:row r="25" spans="3:7">
      <x:c r="C25" s="187" t="s">
        <x:v>4364</x:v>
      </x:c>
      <x:c r="D25" s="180" t="s">
        <x:v>6306</x:v>
      </x:c>
      <x:c r="E25" s="189">
        <x:v>2024111003109</x:v>
      </x:c>
      <x:c r="F25" s="180">
        <x:v>180</x:v>
      </x:c>
      <x:c r="G25" s="230" t="s">
        <x:v>4629</x:v>
      </x:c>
    </x:row>
    <x:row r="26" spans="3:7">
      <x:c r="C26" s="187" t="s">
        <x:v>2058</x:v>
      </x:c>
      <x:c r="D26" s="180" t="s">
        <x:v>6433</x:v>
      </x:c>
      <x:c r="E26" s="189">
        <x:v>2023090704045</x:v>
      </x:c>
      <x:c r="F26" s="180">
        <x:v>150</x:v>
      </x:c>
      <x:c r="G26" s="230" t="s">
        <x:v>3016</x:v>
      </x:c>
    </x:row>
    <x:row r="27" spans="3:7">
      <x:c r="C27" s="187" t="s">
        <x:v>8383</x:v>
      </x:c>
      <x:c r="D27" s="180" t="s">
        <x:v>7683</x:v>
      </x:c>
      <x:c r="E27" s="189">
        <x:v>2024091504023</x:v>
      </x:c>
      <x:c r="F27" s="180">
        <x:v>160</x:v>
      </x:c>
      <x:c r="G27" s="230" t="s">
        <x:v>3016</x:v>
      </x:c>
    </x:row>
    <x:row r="28" spans="3:8">
      <x:c r="C28" s="187" t="s">
        <x:v>8777</x:v>
      </x:c>
      <x:c r="D28" s="180" t="s">
        <x:v>4602</x:v>
      </x:c>
      <x:c r="E28" s="189">
        <x:v>2024091604013</x:v>
      </x:c>
      <x:c r="F28" s="180">
        <x:v>130</x:v>
      </x:c>
      <x:c r="G28" s="230" t="s">
        <x:v>3016</x:v>
      </x:c>
      <x:c r="H28" s="180" t="s">
        <x:v>7476</x:v>
      </x:c>
    </x:row>
    <x:row r="29" spans="3:7">
      <x:c r="C29" s="187" t="s">
        <x:v>5837</x:v>
      </x:c>
      <x:c r="D29" s="180" t="s">
        <x:v>2550</x:v>
      </x:c>
      <x:c r="E29" s="189">
        <x:v>2024100504075</x:v>
      </x:c>
      <x:c r="F29" s="180">
        <x:v>170</x:v>
      </x:c>
      <x:c r="G29" s="230" t="s">
        <x:v>3016</x:v>
      </x:c>
    </x:row>
    <x:row r="30" spans="3:7">
      <x:c r="C30" s="187" t="s">
        <x:v>9083</x:v>
      </x:c>
      <x:c r="D30" s="180" t="s">
        <x:v>2567</x:v>
      </x:c>
      <x:c r="E30" s="189">
        <x:v>2024100504082</x:v>
      </x:c>
      <x:c r="F30" s="180">
        <x:v>130</x:v>
      </x:c>
      <x:c r="G30" s="230" t="s">
        <x:v>3016</x:v>
      </x:c>
    </x:row>
    <x:row r="31" spans="3:7">
      <x:c r="C31" s="187" t="s">
        <x:v>5913</x:v>
      </x:c>
      <x:c r="D31" s="180" t="s">
        <x:v>2567</x:v>
      </x:c>
      <x:c r="E31" s="189">
        <x:v>2024100504099</x:v>
      </x:c>
      <x:c r="F31" s="180">
        <x:v>180</x:v>
      </x:c>
      <x:c r="G31" s="230" t="s">
        <x:v>3016</x:v>
      </x:c>
    </x:row>
    <x:row r="32" spans="3:7">
      <x:c r="C32" s="187" t="s">
        <x:v>3347</x:v>
      </x:c>
      <x:c r="D32" s="180" t="s">
        <x:v>2556</x:v>
      </x:c>
      <x:c r="E32" s="189">
        <x:v>2025021104023</x:v>
      </x:c>
      <x:c r="F32" s="180">
        <x:v>260</x:v>
      </x:c>
      <x:c r="G32" s="230" t="s">
        <x:v>3016</x:v>
      </x:c>
    </x:row>
    <x:row r="33" spans="3:7">
      <x:c r="C33" s="187" t="s">
        <x:v>4733</x:v>
      </x:c>
      <x:c r="D33" s="180" t="s">
        <x:v>8114</x:v>
      </x:c>
      <x:c r="E33" s="189">
        <x:v>2025021204051</x:v>
      </x:c>
      <x:c r="F33" s="180">
        <x:v>195</x:v>
      </x:c>
      <x:c r="G33" s="230" t="s">
        <x:v>3016</x:v>
      </x:c>
    </x:row>
    <x:row r="34" spans="3:7">
      <x:c r="C34" s="187" t="s">
        <x:v>3382</x:v>
      </x:c>
      <x:c r="D34" s="180" t="s">
        <x:v>2567</x:v>
      </x:c>
      <x:c r="E34" s="189">
        <x:v>2025021204068</x:v>
      </x:c>
      <x:c r="F34" s="180">
        <x:v>160</x:v>
      </x:c>
      <x:c r="G34" s="230" t="s">
        <x:v>3016</x:v>
      </x:c>
    </x:row>
    <x:row r="35" spans="1:7">
      <x:c r="A35" s="186">
        <x:v>45793</x:v>
      </x:c>
      <x:c r="B35" s="186"/>
      <x:c r="C35" s="238" t="s">
        <x:v>8846</x:v>
      </x:c>
      <x:c r="D35" s="188" t="s">
        <x:v>6522</x:v>
      </x:c>
      <x:c r="E35" s="190">
        <x:v>2023062303061</x:v>
      </x:c>
      <x:c r="F35" s="188">
        <x:v>250</x:v>
      </x:c>
      <x:c r="G35" s="232" t="s">
        <x:v>2999</x:v>
      </x:c>
    </x:row>
    <x:row r="36" spans="3:7">
      <x:c r="C36" s="238" t="s">
        <x:v>6058</x:v>
      </x:c>
      <x:c r="D36" s="188" t="s">
        <x:v>5119</x:v>
      </x:c>
      <x:c r="E36" s="190">
        <x:v>2023030503028</x:v>
      </x:c>
      <x:c r="F36" s="188">
        <x:v>200</x:v>
      </x:c>
      <x:c r="G36" s="232" t="s">
        <x:v>4629</x:v>
      </x:c>
    </x:row>
    <x:row r="37" spans="3:7">
      <x:c r="C37" s="238" t="s">
        <x:v>8721</x:v>
      </x:c>
      <x:c r="D37" s="188" t="s">
        <x:v>2567</x:v>
      </x:c>
      <x:c r="E37" s="190">
        <x:v>2024111503135</x:v>
      </x:c>
      <x:c r="F37" s="188">
        <x:v>180</x:v>
      </x:c>
      <x:c r="G37" s="232" t="s">
        <x:v>4629</x:v>
      </x:c>
    </x:row>
    <x:row r="38" spans="3:7">
      <x:c r="C38" s="238" t="s">
        <x:v>8835</x:v>
      </x:c>
      <x:c r="D38" s="188" t="s">
        <x:v>6306</x:v>
      </x:c>
      <x:c r="E38" s="190">
        <x:v>2024091506041</x:v>
      </x:c>
      <x:c r="F38" s="188">
        <x:v>90</x:v>
      </x:c>
      <x:c r="G38" s="232" t="s">
        <x:v>8437</x:v>
      </x:c>
    </x:row>
    <x:row r="39" spans="3:7">
      <x:c r="C39" s="238" t="s">
        <x:v>2361</x:v>
      </x:c>
      <x:c r="D39" s="188" t="s">
        <x:v>2519</x:v>
      </x:c>
      <x:c r="E39" s="190">
        <x:v>2025030504067</x:v>
      </x:c>
      <x:c r="F39" s="188">
        <x:v>250</x:v>
      </x:c>
      <x:c r="G39" s="232" t="s">
        <x:v>3016</x:v>
      </x:c>
    </x:row>
    <x:row r="40" spans="3:7">
      <x:c r="C40" s="238" t="s">
        <x:v>2362</x:v>
      </x:c>
      <x:c r="D40" s="188" t="s">
        <x:v>2519</x:v>
      </x:c>
      <x:c r="E40" s="190">
        <x:v>2024032504020</x:v>
      </x:c>
      <x:c r="F40" s="188">
        <x:v>180</x:v>
      </x:c>
      <x:c r="G40" s="232" t="s">
        <x:v>3016</x:v>
      </x:c>
    </x:row>
    <x:row r="41" spans="3:7">
      <x:c r="C41" s="238" t="s">
        <x:v>4424</x:v>
      </x:c>
      <x:c r="D41" s="188" t="s">
        <x:v>6451</x:v>
      </x:c>
      <x:c r="E41" s="190">
        <x:v>2024091504078</x:v>
      </x:c>
      <x:c r="F41" s="188">
        <x:v>200</x:v>
      </x:c>
      <x:c r="G41" s="232" t="s">
        <x:v>3016</x:v>
      </x:c>
    </x:row>
    <x:row r="42" spans="3:7">
      <x:c r="C42" s="238" t="s">
        <x:v>5815</x:v>
      </x:c>
      <x:c r="D42" s="188" t="s">
        <x:v>6553</x:v>
      </x:c>
      <x:c r="E42" s="190">
        <x:v>2024091604075</x:v>
      </x:c>
      <x:c r="F42" s="188">
        <x:v>160</x:v>
      </x:c>
      <x:c r="G42" s="232" t="s">
        <x:v>3016</x:v>
      </x:c>
    </x:row>
    <x:row r="43" spans="3:7">
      <x:c r="C43" s="238" t="s">
        <x:v>1948</x:v>
      </x:c>
      <x:c r="D43" s="188" t="s">
        <x:v>6451</x:v>
      </x:c>
      <x:c r="E43" s="190">
        <x:v>2023092604107</x:v>
      </x:c>
      <x:c r="F43" s="188">
        <x:v>145</x:v>
      </x:c>
      <x:c r="G43" s="232" t="s">
        <x:v>3016</x:v>
      </x:c>
    </x:row>
    <x:row r="44" spans="3:7">
      <x:c r="C44" s="238" t="s">
        <x:v>8592</x:v>
      </x:c>
      <x:c r="D44" s="188" t="s">
        <x:v>2767</x:v>
      </x:c>
      <x:c r="E44" s="190">
        <x:v>2024100504020</x:v>
      </x:c>
      <x:c r="F44" s="188">
        <x:v>260</x:v>
      </x:c>
      <x:c r="G44" s="232" t="s">
        <x:v>3016</x:v>
      </x:c>
    </x:row>
    <x:row r="45" spans="3:7">
      <x:c r="C45" s="238" t="s">
        <x:v>6597</x:v>
      </x:c>
      <x:c r="D45" s="188" t="s">
        <x:v>2523</x:v>
      </x:c>
      <x:c r="E45" s="190">
        <x:v>2025021004057</x:v>
      </x:c>
      <x:c r="F45" s="188">
        <x:v>160</x:v>
      </x:c>
      <x:c r="G45" s="232" t="s">
        <x:v>3016</x:v>
      </x:c>
    </x:row>
    <x:row r="46" spans="3:7">
      <x:c r="C46" s="238" t="s">
        <x:v>1819</x:v>
      </x:c>
      <x:c r="D46" s="188" t="s">
        <x:v>2519</x:v>
      </x:c>
      <x:c r="E46" s="190">
        <x:v>2025030504074</x:v>
      </x:c>
      <x:c r="F46" s="188">
        <x:v>500</x:v>
      </x:c>
      <x:c r="G46" s="232" t="s">
        <x:v>3016</x:v>
      </x:c>
    </x:row>
    <x:row r="47" spans="1:7">
      <x:c r="A47" s="198">
        <x:v>45816</x:v>
      </x:c>
      <x:c r="B47" s="198"/>
      <x:c r="C47" s="342" t="s">
        <x:v>6663</x:v>
      </x:c>
      <x:c r="D47" s="343" t="s">
        <x:v>4602</x:v>
      </x:c>
      <x:c r="E47" s="344">
        <x:v>2025021201074</x:v>
      </x:c>
      <x:c r="F47" s="343">
        <x:v>65</x:v>
      </x:c>
      <x:c r="G47" s="662" t="s">
        <x:v>3050</x:v>
      </x:c>
    </x:row>
    <x:row r="48" spans="3:7">
      <x:c r="C48" s="342" t="s">
        <x:v>6167</x:v>
      </x:c>
      <x:c r="D48" s="343" t="s">
        <x:v>7653</x:v>
      </x:c>
      <x:c r="E48" s="344">
        <x:v>2025040501025</x:v>
      </x:c>
      <x:c r="F48" s="343">
        <x:v>260</x:v>
      </x:c>
      <x:c r="G48" s="662" t="s">
        <x:v>3050</x:v>
      </x:c>
    </x:row>
    <x:row r="49" spans="3:7">
      <x:c r="C49" s="342" t="s">
        <x:v>4285</x:v>
      </x:c>
      <x:c r="D49" s="343" t="s">
        <x:v>4602</x:v>
      </x:c>
      <x:c r="E49" s="344">
        <x:v>2023090703079</x:v>
      </x:c>
      <x:c r="F49" s="343">
        <x:v>150</x:v>
      </x:c>
      <x:c r="G49" s="662" t="s">
        <x:v>2999</x:v>
      </x:c>
    </x:row>
    <x:row r="50" spans="3:7">
      <x:c r="C50" s="342" t="s">
        <x:v>8993</x:v>
      </x:c>
      <x:c r="D50" s="343" t="s">
        <x:v>4602</x:v>
      </x:c>
      <x:c r="E50" s="344">
        <x:v>2023112203143</x:v>
      </x:c>
      <x:c r="F50" s="343">
        <x:v>170</x:v>
      </x:c>
      <x:c r="G50" s="662" t="s">
        <x:v>2999</x:v>
      </x:c>
    </x:row>
    <x:row r="51" spans="3:7">
      <x:c r="C51" s="342" t="s">
        <x:v>8839</x:v>
      </x:c>
      <x:c r="D51" s="343" t="s">
        <x:v>6522</x:v>
      </x:c>
      <x:c r="E51" s="344">
        <x:v>2024101003065</x:v>
      </x:c>
      <x:c r="F51" s="343">
        <x:v>290</x:v>
      </x:c>
      <x:c r="G51" s="662" t="s">
        <x:v>2999</x:v>
      </x:c>
    </x:row>
    <x:row r="52" spans="3:7">
      <x:c r="C52" s="342" t="s">
        <x:v>8383</x:v>
      </x:c>
      <x:c r="D52" s="343" t="s">
        <x:v>7683</x:v>
      </x:c>
      <x:c r="E52" s="344">
        <x:v>2024091504023</x:v>
      </x:c>
      <x:c r="F52" s="343">
        <x:v>160</x:v>
      </x:c>
      <x:c r="G52" s="662" t="s">
        <x:v>3016</x:v>
      </x:c>
    </x:row>
    <x:row r="53" spans="3:7">
      <x:c r="C53" s="342" t="s">
        <x:v>6694</x:v>
      </x:c>
      <x:c r="D53" s="343" t="s">
        <x:v>5565</x:v>
      </x:c>
      <x:c r="E53" s="344">
        <x:v>2025020504046</x:v>
      </x:c>
      <x:c r="F53" s="343">
        <x:v>200</x:v>
      </x:c>
      <x:c r="G53" s="662" t="s">
        <x:v>3016</x:v>
      </x:c>
    </x:row>
    <x:row r="54" spans="1:7" s="179" customFormat="1">
      <x:c r="A54" s="184"/>
      <x:c r="B54" s="184"/>
      <x:c r="C54" s="342" t="s">
        <x:v>6605</x:v>
      </x:c>
      <x:c r="D54" s="343" t="s">
        <x:v>5565</x:v>
      </x:c>
      <x:c r="E54" s="344">
        <x:v>2025020504060</x:v>
      </x:c>
      <x:c r="F54" s="343">
        <x:v>250</x:v>
      </x:c>
      <x:c r="G54" s="662" t="s">
        <x:v>3016</x:v>
      </x:c>
    </x:row>
    <x:row r="55" spans="1:7" s="179" customFormat="1">
      <x:c r="A55" s="184"/>
      <x:c r="B55" s="184"/>
      <x:c r="C55" s="342" t="s">
        <x:v>6280</x:v>
      </x:c>
      <x:c r="D55" s="343" t="s">
        <x:v>1235</x:v>
      </x:c>
      <x:c r="E55" s="344">
        <x:v>2025021004026</x:v>
      </x:c>
      <x:c r="F55" s="343">
        <x:v>550</x:v>
      </x:c>
      <x:c r="G55" s="662" t="s">
        <x:v>3016</x:v>
      </x:c>
    </x:row>
    <x:row r="56" spans="1:7" s="179" customFormat="1">
      <x:c r="A56" s="184"/>
      <x:c r="B56" s="184"/>
      <x:c r="C56" s="342" t="s">
        <x:v>5906</x:v>
      </x:c>
      <x:c r="D56" s="343" t="s">
        <x:v>2572</x:v>
      </x:c>
      <x:c r="E56" s="344">
        <x:v>2023072104023</x:v>
      </x:c>
      <x:c r="F56" s="343">
        <x:v>190</x:v>
      </x:c>
      <x:c r="G56" s="662" t="s">
        <x:v>3016</x:v>
      </x:c>
    </x:row>
    <x:row r="57" spans="1:7" s="179" customFormat="1">
      <x:c r="A57" s="184"/>
      <x:c r="B57" s="184"/>
      <x:c r="C57" s="342" t="s">
        <x:v>2134</x:v>
      </x:c>
      <x:c r="D57" s="343" t="s">
        <x:v>2553</x:v>
      </x:c>
      <x:c r="E57" s="344">
        <x:v>2024010104082</x:v>
      </x:c>
      <x:c r="F57" s="343">
        <x:v>290</x:v>
      </x:c>
      <x:c r="G57" s="662" t="s">
        <x:v>3016</x:v>
      </x:c>
    </x:row>
    <x:row r="58" spans="1:7" s="179" customFormat="1">
      <x:c r="A58" s="184"/>
      <x:c r="B58" s="184"/>
      <x:c r="C58" s="342" t="s">
        <x:v>1819</x:v>
      </x:c>
      <x:c r="D58" s="343" t="s">
        <x:v>2519</x:v>
      </x:c>
      <x:c r="E58" s="344">
        <x:v>2025030504074</x:v>
      </x:c>
      <x:c r="F58" s="343">
        <x:v>500</x:v>
      </x:c>
      <x:c r="G58" s="662" t="s">
        <x:v>3016</x:v>
      </x:c>
    </x:row>
    <x:row r="59" spans="3:7">
      <x:c r="C59" s="342" t="s">
        <x:v>8777</x:v>
      </x:c>
      <x:c r="D59" s="343" t="s">
        <x:v>4602</x:v>
      </x:c>
      <x:c r="E59" s="344">
        <x:v>2024091604013</x:v>
      </x:c>
      <x:c r="F59" s="343">
        <x:v>130</x:v>
      </x:c>
      <x:c r="G59" s="662" t="s">
        <x:v>3016</x:v>
      </x:c>
    </x:row>
    <x:row r="60" spans="3:7">
      <x:c r="C60" s="342" t="s">
        <x:v>4358</x:v>
      </x:c>
      <x:c r="D60" s="343" t="s">
        <x:v>2558</x:v>
      </x:c>
      <x:c r="E60" s="344">
        <x:v>2023101904044</x:v>
      </x:c>
      <x:c r="F60" s="343">
        <x:v>150</x:v>
      </x:c>
      <x:c r="G60" s="662" t="s">
        <x:v>3016</x:v>
      </x:c>
    </x:row>
    <x:row r="61" spans="3:7">
      <x:c r="C61" s="342" t="s">
        <x:v>9057</x:v>
      </x:c>
      <x:c r="D61" s="343" t="s">
        <x:v>6306</x:v>
      </x:c>
      <x:c r="E61" s="344">
        <x:v>2024121204084</x:v>
      </x:c>
      <x:c r="F61" s="343">
        <x:v>120</x:v>
      </x:c>
      <x:c r="G61" s="662" t="s">
        <x:v>3016</x:v>
      </x:c>
    </x:row>
    <x:row r="62" spans="3:7">
      <x:c r="C62" s="342" t="s">
        <x:v>6263</x:v>
      </x:c>
      <x:c r="D62" s="343" t="s">
        <x:v>6306</x:v>
      </x:c>
      <x:c r="E62" s="344">
        <x:v>2025021104061</x:v>
      </x:c>
      <x:c r="F62" s="343">
        <x:v>180</x:v>
      </x:c>
      <x:c r="G62" s="662" t="s">
        <x:v>3016</x:v>
      </x:c>
    </x:row>
    <x:row r="63" spans="3:7">
      <x:c r="C63" s="342" t="s">
        <x:v>2108</x:v>
      </x:c>
      <x:c r="D63" s="343" t="s">
        <x:v>8114</x:v>
      </x:c>
      <x:c r="E63" s="344">
        <x:v>2024070504105</x:v>
      </x:c>
      <x:c r="F63" s="343">
        <x:v>140</x:v>
      </x:c>
      <x:c r="G63" s="662" t="s">
        <x:v>3016</x:v>
      </x:c>
    </x:row>
    <x:row r="64" spans="3:7">
      <x:c r="C64" s="342" t="s">
        <x:v>1815</x:v>
      </x:c>
      <x:c r="D64" s="343" t="s">
        <x:v>2567</x:v>
      </x:c>
      <x:c r="E64" s="344">
        <x:v>2025021204082</x:v>
      </x:c>
      <x:c r="F64" s="343">
        <x:v>160</x:v>
      </x:c>
      <x:c r="G64" s="662" t="s">
        <x:v>3016</x:v>
      </x:c>
    </x:row>
    <x:row r="65" spans="1:7">
      <x:c r="A65" s="198">
        <x:v>45845</x:v>
      </x:c>
      <x:c r="B65" s="198"/>
      <x:c r="C65" s="187" t="s">
        <x:v>8246</x:v>
      </x:c>
      <x:c r="D65" s="182" t="s">
        <x:v>8115</x:v>
      </x:c>
      <x:c r="E65" s="189">
        <x:v>2025030803030</x:v>
      </x:c>
      <x:c r="F65" s="182">
        <x:v>550</x:v>
      </x:c>
      <x:c r="G65" s="230" t="s">
        <x:v>4629</x:v>
      </x:c>
    </x:row>
    <x:row r="66" spans="3:7">
      <x:c r="C66" s="187" t="s">
        <x:v>2111</x:v>
      </x:c>
      <x:c r="D66" s="182" t="s">
        <x:v>4602</x:v>
      </x:c>
      <x:c r="E66" s="189">
        <x:v>2025010503110</x:v>
      </x:c>
      <x:c r="F66" s="175">
        <x:v>240</x:v>
      </x:c>
      <x:c r="G66" s="230" t="s">
        <x:v>2999</x:v>
      </x:c>
    </x:row>
    <x:row r="67" spans="3:7">
      <x:c r="C67" s="187" t="s">
        <x:v>4167</x:v>
      </x:c>
      <x:c r="D67" s="175" t="s">
        <x:v>6522</x:v>
      </x:c>
      <x:c r="E67" s="189">
        <x:v>2024041003040</x:v>
      </x:c>
      <x:c r="F67" s="175">
        <x:v>290</x:v>
      </x:c>
      <x:c r="G67" s="230" t="s">
        <x:v>2999</x:v>
      </x:c>
    </x:row>
    <x:row r="68" spans="3:8">
      <x:c r="C68" s="187" t="s">
        <x:v>8923</x:v>
      </x:c>
      <x:c r="D68" s="175" t="s">
        <x:v>1235</x:v>
      </x:c>
      <x:c r="E68" s="189">
        <x:v>2025010504070</x:v>
      </x:c>
      <x:c r="F68" s="175">
        <x:v>800</x:v>
      </x:c>
      <x:c r="G68" s="230" t="s">
        <x:v>3016</x:v>
      </x:c>
      <x:c r="H68" s="175">
        <x:v>2</x:v>
      </x:c>
    </x:row>
    <x:row r="69" spans="3:7">
      <x:c r="C69" s="187" t="s">
        <x:v>8612</x:v>
      </x:c>
      <x:c r="D69" s="175" t="s">
        <x:v>2519</x:v>
      </x:c>
      <x:c r="E69" s="189">
        <x:v>2024021004029</x:v>
      </x:c>
      <x:c r="F69" s="175">
        <x:v>180</x:v>
      </x:c>
      <x:c r="G69" s="230" t="s">
        <x:v>3016</x:v>
      </x:c>
    </x:row>
    <x:row r="70" spans="3:7">
      <x:c r="C70" s="187" t="s">
        <x:v>4456</x:v>
      </x:c>
      <x:c r="D70" s="175" t="s">
        <x:v>7954</x:v>
      </x:c>
      <x:c r="E70" s="189">
        <x:v>2023030504070</x:v>
      </x:c>
      <x:c r="F70" s="175">
        <x:v>140</x:v>
      </x:c>
      <x:c r="G70" s="230" t="s">
        <x:v>3016</x:v>
      </x:c>
    </x:row>
    <x:row r="71" spans="3:7">
      <x:c r="C71" s="187" t="s">
        <x:v>5685</x:v>
      </x:c>
      <x:c r="D71" s="175" t="s">
        <x:v>1235</x:v>
      </x:c>
      <x:c r="E71" s="189">
        <x:v>2025040504026</x:v>
      </x:c>
      <x:c r="F71" s="175">
        <x:v>380</x:v>
      </x:c>
      <x:c r="G71" s="230" t="s">
        <x:v>3016</x:v>
      </x:c>
    </x:row>
    <x:row r="72" spans="3:7">
      <x:c r="C72" s="187" t="s">
        <x:v>8476</x:v>
      </x:c>
      <x:c r="D72" s="175" t="s">
        <x:v>7552</x:v>
      </x:c>
      <x:c r="E72" s="189">
        <x:v>2025040604016</x:v>
      </x:c>
      <x:c r="F72" s="175">
        <x:v>210</x:v>
      </x:c>
      <x:c r="G72" s="230" t="s">
        <x:v>3016</x:v>
      </x:c>
    </x:row>
    <x:row r="73" spans="3:7">
      <x:c r="C73" s="187" t="s">
        <x:v>2171</x:v>
      </x:c>
      <x:c r="D73" s="175" t="s">
        <x:v>6306</x:v>
      </x:c>
      <x:c r="E73" s="189">
        <x:v>2025040604030</x:v>
      </x:c>
      <x:c r="F73" s="175">
        <x:v>200</x:v>
      </x:c>
      <x:c r="G73" s="230" t="s">
        <x:v>3016</x:v>
      </x:c>
    </x:row>
    <x:row r="74" spans="3:7">
      <x:c r="C74" s="187" t="s">
        <x:v>9061</x:v>
      </x:c>
      <x:c r="D74" s="175" t="s">
        <x:v>6306</x:v>
      </x:c>
      <x:c r="E74" s="189">
        <x:v>2025040604047</x:v>
      </x:c>
      <x:c r="F74" s="175">
        <x:v>210</x:v>
      </x:c>
      <x:c r="G74" s="230" t="s">
        <x:v>3016</x:v>
      </x:c>
    </x:row>
    <x:row r="75" spans="3:7">
      <x:c r="C75" s="187" t="s">
        <x:v>2220</x:v>
      </x:c>
      <x:c r="D75" s="175" t="s">
        <x:v>6306</x:v>
      </x:c>
      <x:c r="E75" s="189">
        <x:v>2025040604092</x:v>
      </x:c>
      <x:c r="F75" s="175">
        <x:v>170</x:v>
      </x:c>
      <x:c r="G75" s="230" t="s">
        <x:v>3016</x:v>
      </x:c>
    </x:row>
    <x:row r="76" spans="3:7">
      <x:c r="C76" s="187" t="s">
        <x:v>2316</x:v>
      </x:c>
      <x:c r="D76" s="175" t="s">
        <x:v>2550</x:v>
      </x:c>
      <x:c r="E76" s="189">
        <x:v>2025050604013</x:v>
      </x:c>
      <x:c r="F76" s="175">
        <x:v>170</x:v>
      </x:c>
      <x:c r="G76" s="230" t="s">
        <x:v>3016</x:v>
      </x:c>
    </x:row>
    <x:row r="77" spans="3:8">
      <x:c r="C77" s="187" t="s">
        <x:v>1980</x:v>
      </x:c>
      <x:c r="D77" s="175" t="s">
        <x:v>6451</x:v>
      </x:c>
      <x:c r="E77" s="189">
        <x:v>2024051004051</x:v>
      </x:c>
      <x:c r="F77" s="175">
        <x:v>195</x:v>
      </x:c>
      <x:c r="G77" s="230" t="s">
        <x:v>3016</x:v>
      </x:c>
      <x:c r="H77" s="175">
        <x:v>2</x:v>
      </x:c>
    </x:row>
    <x:row r="78" spans="1:7" s="175" customFormat="1">
      <x:c r="A78" s="184"/>
      <x:c r="B78" s="184"/>
      <x:c r="C78" s="187" t="s">
        <x:v>5704</x:v>
      </x:c>
      <x:c r="D78" s="175" t="s">
        <x:v>6553</x:v>
      </x:c>
      <x:c r="E78" s="189">
        <x:v>2024081504095</x:v>
      </x:c>
      <x:c r="F78" s="175">
        <x:v>160</x:v>
      </x:c>
      <x:c r="G78" s="230" t="s">
        <x:v>3016</x:v>
      </x:c>
    </x:row>
    <x:row r="79" spans="3:7">
      <x:c r="C79" s="187" t="s">
        <x:v>4424</x:v>
      </x:c>
      <x:c r="D79" s="175" t="s">
        <x:v>6451</x:v>
      </x:c>
      <x:c r="E79" s="189">
        <x:v>2024091504078</x:v>
      </x:c>
      <x:c r="F79" s="175">
        <x:v>200</x:v>
      </x:c>
      <x:c r="G79" s="230" t="s">
        <x:v>3016</x:v>
      </x:c>
    </x:row>
    <x:row r="80" spans="3:7">
      <x:c r="C80" s="187" t="s">
        <x:v>5815</x:v>
      </x:c>
      <x:c r="D80" s="175" t="s">
        <x:v>6553</x:v>
      </x:c>
      <x:c r="E80" s="189">
        <x:v>2024091604075</x:v>
      </x:c>
      <x:c r="F80" s="175">
        <x:v>160</x:v>
      </x:c>
      <x:c r="G80" s="230" t="s">
        <x:v>3016</x:v>
      </x:c>
    </x:row>
    <x:row r="81" spans="1:7">
      <x:c r="A81" s="410">
        <x:v>45849</x:v>
      </x:c>
      <x:c r="B81" s="410"/>
      <x:c r="C81" s="411" t="s">
        <x:v>8471</x:v>
      </x:c>
      <x:c r="D81" s="205" t="s">
        <x:v>5119</x:v>
      </x:c>
      <x:c r="E81" s="412">
        <x:v>2023030503028</x:v>
      </x:c>
      <x:c r="F81" s="205">
        <x:v>200</x:v>
      </x:c>
      <x:c r="G81" s="663" t="s">
        <x:v>4629</x:v>
      </x:c>
    </x:row>
    <x:row r="82" spans="1:7">
      <x:c r="A82" s="410">
        <x:v>45854</x:v>
      </x:c>
      <x:c r="B82" s="410"/>
      <x:c r="C82" s="411" t="s">
        <x:v>4456</x:v>
      </x:c>
      <x:c r="D82" s="205" t="s">
        <x:v>7954</x:v>
      </x:c>
      <x:c r="E82" s="412">
        <x:v>2023030504070</x:v>
      </x:c>
      <x:c r="F82" s="205">
        <x:v>140</x:v>
      </x:c>
      <x:c r="G82" s="663" t="s">
        <x:v>3016</x:v>
      </x:c>
    </x:row>
    <x:row r="83" spans="1:7">
      <x:c r="A83" s="413"/>
      <x:c r="B83" s="413"/>
      <x:c r="C83" s="411" t="s">
        <x:v>4256</x:v>
      </x:c>
      <x:c r="D83" s="205" t="s">
        <x:v>2516</x:v>
      </x:c>
      <x:c r="E83" s="412">
        <x:v>2025021004040</x:v>
      </x:c>
      <x:c r="F83" s="205">
        <x:v>150</x:v>
      </x:c>
      <x:c r="G83" s="663" t="s">
        <x:v>3016</x:v>
      </x:c>
    </x:row>
    <x:row r="84" spans="1:7">
      <x:c r="A84" s="413"/>
      <x:c r="B84" s="413"/>
      <x:c r="C84" s="411" t="s">
        <x:v>4115</x:v>
      </x:c>
      <x:c r="D84" s="205" t="s">
        <x:v>6451</x:v>
      </x:c>
      <x:c r="E84" s="412">
        <x:v>2024121004042</x:v>
      </x:c>
      <x:c r="F84" s="205">
        <x:v>140</x:v>
      </x:c>
      <x:c r="G84" s="663" t="s">
        <x:v>3016</x:v>
      </x:c>
    </x:row>
    <x:row r="85" spans="1:7">
      <x:c r="A85" s="413"/>
      <x:c r="B85" s="413"/>
      <x:c r="C85" s="411" t="s">
        <x:v>8612</x:v>
      </x:c>
      <x:c r="D85" s="205" t="s">
        <x:v>1235</x:v>
      </x:c>
      <x:c r="E85" s="412">
        <x:v>2025021004026</x:v>
      </x:c>
      <x:c r="F85" s="205">
        <x:v>550</x:v>
      </x:c>
      <x:c r="G85" s="663" t="s">
        <x:v>3016</x:v>
      </x:c>
    </x:row>
    <x:row r="86" spans="1:7">
      <x:c r="A86" s="413"/>
      <x:c r="B86" s="413"/>
      <x:c r="C86" s="411" t="s">
        <x:v>8690</x:v>
      </x:c>
      <x:c r="D86" s="205" t="s">
        <x:v>5119</x:v>
      </x:c>
      <x:c r="E86" s="412">
        <x:v>2024071001023</x:v>
      </x:c>
      <x:c r="F86" s="205">
        <x:v>160</x:v>
      </x:c>
      <x:c r="G86" s="663" t="s">
        <x:v>3050</x:v>
      </x:c>
    </x:row>
    <x:row r="87" spans="1:7">
      <x:c r="A87" s="413"/>
      <x:c r="B87" s="413"/>
      <x:c r="C87" s="411" t="s">
        <x:v>2348</x:v>
      </x:c>
      <x:c r="D87" s="205" t="s">
        <x:v>7552</x:v>
      </x:c>
      <x:c r="E87" s="412">
        <x:v>2023072101091</x:v>
      </x:c>
      <x:c r="F87" s="205">
        <x:v>150</x:v>
      </x:c>
      <x:c r="G87" s="663" t="s">
        <x:v>3050</x:v>
      </x:c>
    </x:row>
    <x:row r="88" spans="1:7">
      <x:c r="A88" s="198">
        <x:v>45859</x:v>
      </x:c>
      <x:c r="B88" s="198"/>
      <x:c r="C88" s="238" t="s">
        <x:v>2048</x:v>
      </x:c>
      <x:c r="D88" s="188" t="s">
        <x:v>6522</x:v>
      </x:c>
      <x:c r="E88" s="190">
        <x:v>2024070501098</x:v>
      </x:c>
      <x:c r="F88" s="188">
        <x:v>100</x:v>
      </x:c>
      <x:c r="G88" s="232" t="s">
        <x:v>1924</x:v>
      </x:c>
    </x:row>
    <x:row r="89" spans="3:7">
      <x:c r="C89" s="238" t="s">
        <x:v>4351</x:v>
      </x:c>
      <x:c r="D89" s="188" t="s">
        <x:v>6191</x:v>
      </x:c>
      <x:c r="E89" s="190">
        <x:v>2023072703035</x:v>
      </x:c>
      <x:c r="F89" s="188">
        <x:v>150</x:v>
      </x:c>
      <x:c r="G89" s="232" t="s">
        <x:v>4629</x:v>
      </x:c>
    </x:row>
    <x:row r="90" spans="3:7">
      <x:c r="C90" s="238" t="s">
        <x:v>1948</x:v>
      </x:c>
      <x:c r="D90" s="188" t="s">
        <x:v>6451</x:v>
      </x:c>
      <x:c r="E90" s="190">
        <x:v>2023092604107</x:v>
      </x:c>
      <x:c r="F90" s="188">
        <x:v>145</x:v>
      </x:c>
      <x:c r="G90" s="232" t="s">
        <x:v>3016</x:v>
      </x:c>
    </x:row>
    <x:row r="91" spans="3:7">
      <x:c r="C91" s="238" t="s">
        <x:v>8123</x:v>
      </x:c>
      <x:c r="D91" s="188" t="s">
        <x:v>6306</x:v>
      </x:c>
      <x:c r="E91" s="190">
        <x:v>2024111505108</x:v>
      </x:c>
      <x:c r="F91" s="188">
        <x:v>80</x:v>
      </x:c>
      <x:c r="G91" s="232" t="s">
        <x:v>5641</x:v>
      </x:c>
    </x:row>
    <x:row r="92" spans="3:7">
      <x:c r="C92" s="238" t="s">
        <x:v>2202</x:v>
      </x:c>
      <x:c r="D92" s="188" t="s">
        <x:v>3778</x:v>
      </x:c>
      <x:c r="E92" s="190">
        <x:v>2024111602081</x:v>
      </x:c>
      <x:c r="F92" s="188">
        <x:v>180</x:v>
      </x:c>
      <x:c r="G92" s="232" t="s">
        <x:v>4621</x:v>
      </x:c>
    </x:row>
    <x:row r="93" spans="3:7">
      <x:c r="C93" s="238" t="s">
        <x:v>8572</x:v>
      </x:c>
      <x:c r="D93" s="188" t="s">
        <x:v>2547</x:v>
      </x:c>
      <x:c r="E93" s="190">
        <x:v>2024121102120</x:v>
      </x:c>
      <x:c r="F93" s="188">
        <x:v>300</x:v>
      </x:c>
      <x:c r="G93" s="232" t="s">
        <x:v>4621</x:v>
      </x:c>
    </x:row>
    <x:row r="94" spans="3:7">
      <x:c r="C94" s="238" t="s">
        <x:v>5674</x:v>
      </x:c>
      <x:c r="D94" s="188" t="s">
        <x:v>6306</x:v>
      </x:c>
      <x:c r="E94" s="190">
        <x:v>2024121103097</x:v>
      </x:c>
      <x:c r="F94" s="188">
        <x:v>170</x:v>
      </x:c>
      <x:c r="G94" s="232" t="s">
        <x:v>4629</x:v>
      </x:c>
    </x:row>
    <x:row r="95" spans="3:7">
      <x:c r="C95" s="238" t="s">
        <x:v>3436</x:v>
      </x:c>
      <x:c r="D95" s="188" t="s">
        <x:v>7786</x:v>
      </x:c>
      <x:c r="E95" s="190">
        <x:v>2025040502060</x:v>
      </x:c>
      <x:c r="F95" s="188">
        <x:v>170</x:v>
      </x:c>
      <x:c r="G95" s="232" t="s">
        <x:v>4621</x:v>
      </x:c>
    </x:row>
    <x:row r="96" spans="3:7">
      <x:c r="C96" s="238" t="s">
        <x:v>4758</x:v>
      </x:c>
      <x:c r="D96" s="188" t="s">
        <x:v>1235</x:v>
      </x:c>
      <x:c r="E96" s="190">
        <x:v>2025040504026</x:v>
      </x:c>
      <x:c r="F96" s="188">
        <x:v>380</x:v>
      </x:c>
      <x:c r="G96" s="232" t="s">
        <x:v>3016</x:v>
      </x:c>
    </x:row>
    <x:row r="97" spans="3:7">
      <x:c r="C97" s="238" t="s">
        <x:v>6853</x:v>
      </x:c>
      <x:c r="D97" s="188" t="s">
        <x:v>4602</x:v>
      </x:c>
      <x:c r="E97" s="190">
        <x:v>2025060502026</x:v>
      </x:c>
      <x:c r="F97" s="188">
        <x:v>170</x:v>
      </x:c>
      <x:c r="G97" s="232" t="s">
        <x:v>4621</x:v>
      </x:c>
    </x:row>
    <x:row r="98" spans="1:7">
      <x:c r="A98" s="198">
        <x:v>45871</x:v>
      </x:c>
      <x:c r="B98" s="198"/>
      <x:c r="C98" s="422" t="s">
        <x:v>9106</x:v>
      </x:c>
      <x:c r="D98" s="200" t="s">
        <x:v>2519</x:v>
      </x:c>
      <x:c r="E98" s="423">
        <x:v>2025060601033</x:v>
      </x:c>
      <x:c r="F98" s="200">
        <x:v>180</x:v>
      </x:c>
      <x:c r="G98" s="231" t="s">
        <x:v>3050</x:v>
      </x:c>
    </x:row>
    <x:row r="99" spans="3:7">
      <x:c r="C99" s="422" t="s">
        <x:v>4136</x:v>
      </x:c>
      <x:c r="D99" s="200" t="s">
        <x:v>5565</x:v>
      </x:c>
      <x:c r="E99" s="423">
        <x:v>2024021002025</x:v>
      </x:c>
      <x:c r="F99" s="200">
        <x:v>300</x:v>
      </x:c>
      <x:c r="G99" s="231" t="s">
        <x:v>4621</x:v>
      </x:c>
    </x:row>
    <x:row r="100" spans="1:7">
      <x:c r="A100" s="198">
        <x:v>45872</x:v>
      </x:c>
      <x:c r="B100" s="198"/>
      <x:c r="C100" s="417" t="s">
        <x:v>6373</x:v>
      </x:c>
      <x:c r="D100" s="204" t="s">
        <x:v>6451</x:v>
      </x:c>
      <x:c r="E100" s="425">
        <x:v>2023030503073</x:v>
      </x:c>
      <x:c r="F100" s="204">
        <x:v>550</x:v>
      </x:c>
      <x:c r="G100" s="414">
        <x:v>1</x:v>
      </x:c>
    </x:row>
    <x:row r="101" spans="3:7">
      <x:c r="C101" s="417" t="s">
        <x:v>538</x:v>
      </x:c>
      <x:c r="D101" s="204" t="s">
        <x:v>4602</x:v>
      </x:c>
      <x:c r="E101" s="425">
        <x:v>2024091503132</x:v>
      </x:c>
      <x:c r="F101" s="204">
        <x:v>160</x:v>
      </x:c>
      <x:c r="G101" s="414">
        <x:v>1</x:v>
      </x:c>
    </x:row>
    <x:row r="102" spans="3:7">
      <x:c r="C102" s="417" t="s">
        <x:v>7562</x:v>
      </x:c>
      <x:c r="D102" s="204" t="s">
        <x:v>2567</x:v>
      </x:c>
      <x:c r="E102" s="425">
        <x:v>2025050703129</x:v>
      </x:c>
      <x:c r="F102" s="204">
        <x:v>160</x:v>
      </x:c>
      <x:c r="G102" s="414">
        <x:v>1</x:v>
      </x:c>
    </x:row>
    <x:row r="103" spans="3:7">
      <x:c r="C103" s="417" t="s">
        <x:v>5218</x:v>
      </x:c>
      <x:c r="D103" s="204" t="s">
        <x:v>6452</x:v>
      </x:c>
      <x:c r="E103" s="425">
        <x:v>2024030106110</x:v>
      </x:c>
      <x:c r="F103" s="204">
        <x:v>290</x:v>
      </x:c>
      <x:c r="G103" s="414">
        <x:v>2</x:v>
      </x:c>
    </x:row>
    <x:row r="104" spans="3:7">
      <x:c r="C104" s="417" t="s">
        <x:v>2540</x:v>
      </x:c>
      <x:c r="D104" s="204" t="s">
        <x:v>6522</x:v>
      </x:c>
      <x:c r="E104" s="425">
        <x:v>2025040503166</x:v>
      </x:c>
      <x:c r="F104" s="204">
        <x:v>290</x:v>
      </x:c>
      <x:c r="G104" s="414">
        <x:v>1</x:v>
      </x:c>
    </x:row>
    <x:row r="105" spans="3:7">
      <x:c r="C105" s="444" t="s">
        <x:v>3961</x:v>
      </x:c>
      <x:c r="D105" s="432" t="s">
        <x:v>7954</x:v>
      </x:c>
      <x:c r="E105" s="431">
        <x:v>2024012601077</x:v>
      </x:c>
      <x:c r="F105" s="432">
        <x:v>170</x:v>
      </x:c>
      <x:c r="G105" s="433">
        <x:v>1</x:v>
      </x:c>
    </x:row>
    <x:row r="106" spans="3:7">
      <x:c r="C106" s="444" t="s">
        <x:v>5394</x:v>
      </x:c>
      <x:c r="D106" s="432" t="s">
        <x:v>4602</x:v>
      </x:c>
      <x:c r="E106" s="431">
        <x:v>2024071501042</x:v>
      </x:c>
      <x:c r="F106" s="432">
        <x:v>100</x:v>
      </x:c>
      <x:c r="G106" s="433">
        <x:v>1</x:v>
      </x:c>
    </x:row>
    <x:row r="107" spans="3:7">
      <x:c r="C107" s="444" t="s">
        <x:v>470</x:v>
      </x:c>
      <x:c r="D107" s="432" t="s">
        <x:v>2519</x:v>
      </x:c>
      <x:c r="E107" s="431">
        <x:v>2024081601077</x:v>
      </x:c>
      <x:c r="F107" s="432">
        <x:v>110</x:v>
      </x:c>
      <x:c r="G107" s="433">
        <x:v>1</x:v>
      </x:c>
    </x:row>
    <x:row r="108" spans="3:7">
      <x:c r="C108" s="444" t="s">
        <x:v>3772</x:v>
      </x:c>
      <x:c r="D108" s="432" t="s">
        <x:v>6306</x:v>
      </x:c>
      <x:c r="E108" s="431">
        <x:v>2025050701019</x:v>
      </x:c>
      <x:c r="F108" s="432">
        <x:v>140</x:v>
      </x:c>
      <x:c r="G108" s="433">
        <x:v>1</x:v>
      </x:c>
    </x:row>
    <x:row r="109" spans="3:7">
      <x:c r="C109" s="444" t="s">
        <x:v>3828</x:v>
      </x:c>
      <x:c r="D109" s="432" t="s">
        <x:v>6553</x:v>
      </x:c>
      <x:c r="E109" s="431">
        <x:v>2025050701040</x:v>
      </x:c>
      <x:c r="F109" s="432">
        <x:v>150</x:v>
      </x:c>
      <x:c r="G109" s="433">
        <x:v>1</x:v>
      </x:c>
    </x:row>
    <x:row r="110" spans="3:7">
      <x:c r="C110" s="445" t="s">
        <x:v>1744</x:v>
      </x:c>
      <x:c r="D110" s="428" t="s">
        <x:v>1235</x:v>
      </x:c>
      <x:c r="E110" s="430">
        <x:v>2025010504070</x:v>
      </x:c>
      <x:c r="F110" s="428">
        <x:v>800</x:v>
      </x:c>
      <x:c r="G110" s="429">
        <x:v>1</x:v>
      </x:c>
    </x:row>
    <x:row r="111" spans="3:7">
      <x:c r="C111" s="445" t="s">
        <x:v>6575</x:v>
      </x:c>
      <x:c r="D111" s="428" t="s">
        <x:v>2553</x:v>
      </x:c>
      <x:c r="E111" s="430">
        <x:v>2024080104050</x:v>
      </x:c>
      <x:c r="F111" s="428">
        <x:v>280</x:v>
      </x:c>
      <x:c r="G111" s="429">
        <x:v>1</x:v>
      </x:c>
    </x:row>
    <x:row r="112" spans="3:7">
      <x:c r="C112" s="445" t="s">
        <x:v>559</x:v>
      </x:c>
      <x:c r="D112" s="428" t="s">
        <x:v>2519</x:v>
      </x:c>
      <x:c r="E112" s="430">
        <x:v>2024111004021</x:v>
      </x:c>
      <x:c r="F112" s="428">
        <x:v>260</x:v>
      </x:c>
      <x:c r="G112" s="429">
        <x:v>1</x:v>
      </x:c>
    </x:row>
    <x:row r="113" spans="3:7">
      <x:c r="C113" s="445" t="s">
        <x:v>695</x:v>
      </x:c>
      <x:c r="D113" s="428" t="s">
        <x:v>2519</x:v>
      </x:c>
      <x:c r="E113" s="430">
        <x:v>2024111004038</x:v>
      </x:c>
      <x:c r="F113" s="428">
        <x:v>280</x:v>
      </x:c>
      <x:c r="G113" s="429">
        <x:v>1</x:v>
      </x:c>
    </x:row>
    <x:row r="114" spans="3:7">
      <x:c r="C114" s="445" t="s">
        <x:v>596</x:v>
      </x:c>
      <x:c r="D114" s="428" t="s">
        <x:v>4602</x:v>
      </x:c>
      <x:c r="E114" s="430">
        <x:v>2024111004045</x:v>
      </x:c>
      <x:c r="F114" s="428">
        <x:v>140</x:v>
      </x:c>
      <x:c r="G114" s="429">
        <x:v>1</x:v>
      </x:c>
    </x:row>
    <x:row r="115" spans="3:7">
      <x:c r="C115" s="422" t="s">
        <x:v>6301</x:v>
      </x:c>
      <x:c r="D115" s="200" t="s">
        <x:v>2516</x:v>
      </x:c>
      <x:c r="E115" s="423">
        <x:v>2025021004064</x:v>
      </x:c>
      <x:c r="F115" s="200">
        <x:v>160</x:v>
      </x:c>
      <x:c r="G115" s="231">
        <x:v>1</x:v>
      </x:c>
    </x:row>
    <x:row r="116" spans="3:7">
      <x:c r="C116" s="422" t="s">
        <x:v>6560</x:v>
      </x:c>
      <x:c r="D116" s="200" t="s">
        <x:v>2516</x:v>
      </x:c>
      <x:c r="E116" s="423">
        <x:v>2025021004118</x:v>
      </x:c>
      <x:c r="F116" s="200">
        <x:v>240</x:v>
      </x:c>
      <x:c r="G116" s="231">
        <x:v>1</x:v>
      </x:c>
    </x:row>
    <x:row r="117" spans="3:7">
      <x:c r="C117" s="422" t="s">
        <x:v>6526</x:v>
      </x:c>
      <x:c r="D117" s="200" t="s">
        <x:v>2519</x:v>
      </x:c>
      <x:c r="E117" s="423">
        <x:v>2025030504029</x:v>
      </x:c>
      <x:c r="F117" s="200">
        <x:v>200</x:v>
      </x:c>
      <x:c r="G117" s="231">
        <x:v>1</x:v>
      </x:c>
    </x:row>
    <x:row r="118" spans="3:7">
      <x:c r="C118" s="422" t="s">
        <x:v>6534</x:v>
      </x:c>
      <x:c r="D118" s="200" t="s">
        <x:v>2519</x:v>
      </x:c>
      <x:c r="E118" s="423">
        <x:v>2025030504067</x:v>
      </x:c>
      <x:c r="F118" s="200">
        <x:v>250</x:v>
      </x:c>
      <x:c r="G118" s="231">
        <x:v>1</x:v>
      </x:c>
    </x:row>
    <x:row r="119" spans="3:7">
      <x:c r="C119" s="422" t="s">
        <x:v>6419</x:v>
      </x:c>
      <x:c r="D119" s="200" t="s">
        <x:v>2519</x:v>
      </x:c>
      <x:c r="E119" s="423">
        <x:v>2025030504074</x:v>
      </x:c>
      <x:c r="F119" s="200">
        <x:v>500</x:v>
      </x:c>
      <x:c r="G119" s="231">
        <x:v>1</x:v>
      </x:c>
    </x:row>
    <x:row r="120" spans="3:7">
      <x:c r="C120" s="422" t="s">
        <x:v>6421</x:v>
      </x:c>
      <x:c r="D120" s="200" t="s">
        <x:v>2567</x:v>
      </x:c>
      <x:c r="E120" s="423">
        <x:v>2025050604037</x:v>
      </x:c>
      <x:c r="F120" s="200">
        <x:v>160</x:v>
      </x:c>
      <x:c r="G120" s="231">
        <x:v>1</x:v>
      </x:c>
    </x:row>
    <x:row r="121" spans="3:7">
      <x:c r="C121" s="422" t="s">
        <x:v>6431</x:v>
      </x:c>
      <x:c r="D121" s="200" t="s">
        <x:v>5565</x:v>
      </x:c>
      <x:c r="E121" s="423">
        <x:v>2025050704072</x:v>
      </x:c>
      <x:c r="F121" s="200">
        <x:v>160</x:v>
      </x:c>
      <x:c r="G121" s="231">
        <x:v>1</x:v>
      </x:c>
    </x:row>
    <x:row r="122" spans="3:7">
      <x:c r="C122" s="422" t="s">
        <x:v>6480</x:v>
      </x:c>
      <x:c r="D122" s="200" t="s">
        <x:v>5565</x:v>
      </x:c>
      <x:c r="E122" s="423">
        <x:v>2025050804024</x:v>
      </x:c>
      <x:c r="F122" s="200">
        <x:v>250</x:v>
      </x:c>
      <x:c r="G122" s="231">
        <x:v>1</x:v>
      </x:c>
    </x:row>
    <x:row r="123" spans="3:7">
      <x:c r="C123" s="422" t="s">
        <x:v>6308</x:v>
      </x:c>
      <x:c r="D123" s="200" t="s">
        <x:v>5565</x:v>
      </x:c>
      <x:c r="E123" s="423">
        <x:v>2025050804031</x:v>
      </x:c>
      <x:c r="F123" s="200">
        <x:v>290</x:v>
      </x:c>
      <x:c r="G123" s="231">
        <x:v>1</x:v>
      </x:c>
    </x:row>
    <x:row r="124" spans="3:7">
      <x:c r="C124" s="422" t="s">
        <x:v>6565</x:v>
      </x:c>
      <x:c r="D124" s="200" t="s">
        <x:v>2556</x:v>
      </x:c>
      <x:c r="E124" s="423">
        <x:v>2025060504013</x:v>
      </x:c>
      <x:c r="F124" s="200">
        <x:v>260</x:v>
      </x:c>
      <x:c r="G124" s="231">
        <x:v>1</x:v>
      </x:c>
    </x:row>
    <x:row r="125" spans="3:7">
      <x:c r="C125" s="422" t="s">
        <x:v>623</x:v>
      </x:c>
      <x:c r="D125" s="200" t="s">
        <x:v>8802</x:v>
      </x:c>
      <x:c r="E125" s="423">
        <x:v>2025060504044</x:v>
      </x:c>
      <x:c r="F125" s="200">
        <x:v>170</x:v>
      </x:c>
      <x:c r="G125" s="231">
        <x:v>1</x:v>
      </x:c>
    </x:row>
    <x:row r="126" spans="3:7">
      <x:c r="C126" s="422" t="s">
        <x:v>505</x:v>
      </x:c>
      <x:c r="D126" s="200" t="s">
        <x:v>6306</x:v>
      </x:c>
      <x:c r="E126" s="423">
        <x:v>2025060504075</x:v>
      </x:c>
      <x:c r="F126" s="200">
        <x:v>170</x:v>
      </x:c>
      <x:c r="G126" s="231">
        <x:v>1</x:v>
      </x:c>
    </x:row>
    <x:row r="127" spans="3:7">
      <x:c r="C127" s="422" t="s">
        <x:v>6529</x:v>
      </x:c>
      <x:c r="D127" s="200" t="s">
        <x:v>6547</x:v>
      </x:c>
      <x:c r="E127" s="423">
        <x:v>2025070504089</x:v>
      </x:c>
      <x:c r="F127" s="200">
        <x:v>170</x:v>
      </x:c>
      <x:c r="G127" s="231">
        <x:v>1</x:v>
      </x:c>
    </x:row>
    <x:row r="128" spans="3:7">
      <x:c r="C128" s="422" t="s">
        <x:v>6539</x:v>
      </x:c>
      <x:c r="D128" s="200" t="s">
        <x:v>4602</x:v>
      </x:c>
      <x:c r="E128" s="423">
        <x:v>2025070604079</x:v>
      </x:c>
      <x:c r="F128" s="200">
        <x:v>150</x:v>
      </x:c>
      <x:c r="G128" s="231">
        <x:v>1</x:v>
      </x:c>
    </x:row>
    <x:row r="129" spans="1:7">
      <x:c r="A129" s="198">
        <x:v>45892</x:v>
      </x:c>
      <x:c r="B129" s="198"/>
      <x:c r="C129" s="417" t="s">
        <x:v>2569</x:v>
      </x:c>
      <x:c r="D129" s="204" t="s">
        <x:v>6522</x:v>
      </x:c>
      <x:c r="E129" s="425">
        <x:v>2025030503084</x:v>
      </x:c>
      <x:c r="F129" s="204">
        <x:v>350</x:v>
      </x:c>
      <x:c r="G129" s="414">
        <x:v>1</x:v>
      </x:c>
    </x:row>
    <x:row r="130" spans="3:7">
      <x:c r="C130" s="444" t="s">
        <x:v>481</x:v>
      </x:c>
      <x:c r="D130" s="432" t="s">
        <x:v>6191</x:v>
      </x:c>
      <x:c r="E130" s="431">
        <x:v>2025010504056</x:v>
      </x:c>
      <x:c r="F130" s="432">
        <x:v>180</x:v>
      </x:c>
      <x:c r="G130" s="433">
        <x:v>1</x:v>
      </x:c>
    </x:row>
    <x:row r="131" spans="3:7">
      <x:c r="C131" s="444" t="s">
        <x:v>6390</x:v>
      </x:c>
      <x:c r="D131" s="432" t="s">
        <x:v>2567</x:v>
      </x:c>
      <x:c r="E131" s="431">
        <x:v>2025010504117</x:v>
      </x:c>
      <x:c r="F131" s="432">
        <x:v>80</x:v>
      </x:c>
      <x:c r="G131" s="433">
        <x:v>2</x:v>
      </x:c>
    </x:row>
    <x:row r="132" spans="3:7">
      <x:c r="C132" s="444" t="s">
        <x:v>6371</x:v>
      </x:c>
      <x:c r="D132" s="432" t="s">
        <x:v>2523</x:v>
      </x:c>
      <x:c r="E132" s="431">
        <x:v>2025010701059</x:v>
      </x:c>
      <x:c r="F132" s="432">
        <x:v>260</x:v>
      </x:c>
      <x:c r="G132" s="433">
        <x:v>1</x:v>
      </x:c>
    </x:row>
    <x:row r="133" spans="3:7">
      <x:c r="C133" s="444" t="s">
        <x:v>6516</x:v>
      </x:c>
      <x:c r="D133" s="432" t="s">
        <x:v>5565</x:v>
      </x:c>
      <x:c r="E133" s="431">
        <x:v>2025020504060</x:v>
      </x:c>
      <x:c r="F133" s="432">
        <x:v>250</x:v>
      </x:c>
      <x:c r="G133" s="433">
        <x:v>1</x:v>
      </x:c>
    </x:row>
    <x:row r="134" spans="3:7">
      <x:c r="C134" s="444" t="s">
        <x:v>6344</x:v>
      </x:c>
      <x:c r="D134" s="432" t="s">
        <x:v>2519</x:v>
      </x:c>
      <x:c r="E134" s="431">
        <x:v>2023030504094</x:v>
      </x:c>
      <x:c r="F134" s="432">
        <x:v>185</x:v>
      </x:c>
      <x:c r="G134" s="433">
        <x:v>1</x:v>
      </x:c>
    </x:row>
    <x:row r="135" spans="3:7">
      <x:c r="C135" s="444" t="s">
        <x:v>699</x:v>
      </x:c>
      <x:c r="D135" s="432" t="s">
        <x:v>2558</x:v>
      </x:c>
      <x:c r="E135" s="431">
        <x:v>2024042504119</x:v>
      </x:c>
      <x:c r="F135" s="432">
        <x:v>150</x:v>
      </x:c>
      <x:c r="G135" s="433">
        <x:v>1</x:v>
      </x:c>
    </x:row>
    <x:row r="136" spans="3:7">
      <x:c r="C136" s="444" t="s">
        <x:v>659</x:v>
      </x:c>
      <x:c r="D136" s="432" t="s">
        <x:v>2567</x:v>
      </x:c>
      <x:c r="E136" s="431">
        <x:v>2023072104115</x:v>
      </x:c>
      <x:c r="F136" s="432">
        <x:v>180</x:v>
      </x:c>
      <x:c r="G136" s="433">
        <x:v>1</x:v>
      </x:c>
    </x:row>
    <x:row r="137" spans="3:7">
      <x:c r="C137" s="444" t="s">
        <x:v>6328</x:v>
      </x:c>
      <x:c r="D137" s="432" t="s">
        <x:v>6191</x:v>
      </x:c>
      <x:c r="E137" s="431">
        <x:v>2024081004014</x:v>
      </x:c>
      <x:c r="F137" s="432">
        <x:v>190</x:v>
      </x:c>
      <x:c r="G137" s="433">
        <x:v>1</x:v>
      </x:c>
    </x:row>
    <x:row r="138" spans="3:7">
      <x:c r="C138" s="444" t="s">
        <x:v>1487</x:v>
      </x:c>
      <x:c r="D138" s="432" t="s">
        <x:v>6451</x:v>
      </x:c>
      <x:c r="E138" s="431">
        <x:v>2024091504078</x:v>
      </x:c>
      <x:c r="F138" s="432">
        <x:v>200</x:v>
      </x:c>
      <x:c r="G138" s="433">
        <x:v>1</x:v>
      </x:c>
    </x:row>
    <x:row r="139" spans="3:7">
      <x:c r="C139" s="444" t="s">
        <x:v>654</x:v>
      </x:c>
      <x:c r="D139" s="432" t="s">
        <x:v>5242</x:v>
      </x:c>
      <x:c r="E139" s="431">
        <x:v>2023112204027</x:v>
      </x:c>
      <x:c r="F139" s="432">
        <x:v>245</x:v>
      </x:c>
      <x:c r="G139" s="433">
        <x:v>1</x:v>
      </x:c>
    </x:row>
    <x:row r="140" spans="3:7">
      <x:c r="C140" s="444" t="s">
        <x:v>6554</x:v>
      </x:c>
      <x:c r="D140" s="432" t="s">
        <x:v>4602</x:v>
      </x:c>
      <x:c r="E140" s="431">
        <x:v>2024121104117</x:v>
      </x:c>
      <x:c r="F140" s="432">
        <x:v>170</x:v>
      </x:c>
      <x:c r="G140" s="433">
        <x:v>1</x:v>
      </x:c>
    </x:row>
    <x:row r="141" spans="3:7">
      <x:c r="C141" s="444" t="s">
        <x:v>598</x:v>
      </x:c>
      <x:c r="D141" s="432" t="s">
        <x:v>6306</x:v>
      </x:c>
      <x:c r="E141" s="431">
        <x:v>2024121204084</x:v>
      </x:c>
      <x:c r="F141" s="432">
        <x:v>120</x:v>
      </x:c>
      <x:c r="G141" s="433">
        <x:v>1</x:v>
      </x:c>
    </x:row>
    <x:row r="142" spans="3:7">
      <x:c r="C142" s="444" t="s">
        <x:v>698</x:v>
      </x:c>
      <x:c r="D142" s="432" t="s">
        <x:v>2550</x:v>
      </x:c>
      <x:c r="E142" s="431">
        <x:v>2024121204121</x:v>
      </x:c>
      <x:c r="F142" s="432">
        <x:v>120</x:v>
      </x:c>
      <x:c r="G142" s="433">
        <x:v>1</x:v>
      </x:c>
    </x:row>
    <x:row r="143" spans="3:7">
      <x:c r="C143" s="238" t="s">
        <x:v>6520</x:v>
      </x:c>
      <x:c r="D143" s="188" t="s">
        <x:v>1235</x:v>
      </x:c>
      <x:c r="E143" s="190">
        <x:v>2025021004026</x:v>
      </x:c>
      <x:c r="F143" s="188">
        <x:v>550</x:v>
      </x:c>
      <x:c r="G143" s="232">
        <x:v>1</x:v>
      </x:c>
    </x:row>
    <x:row r="144" spans="3:7">
      <x:c r="C144" s="238" t="s">
        <x:v>6420</x:v>
      </x:c>
      <x:c r="D144" s="188" t="s">
        <x:v>1235</x:v>
      </x:c>
      <x:c r="E144" s="190">
        <x:v>2025040504026</x:v>
      </x:c>
      <x:c r="F144" s="188">
        <x:v>380</x:v>
      </x:c>
      <x:c r="G144" s="232">
        <x:v>1</x:v>
      </x:c>
    </x:row>
    <x:row r="145" spans="3:7">
      <x:c r="C145" s="238" t="s">
        <x:v>6462</x:v>
      </x:c>
      <x:c r="D145" s="188" t="s">
        <x:v>7552</x:v>
      </x:c>
      <x:c r="E145" s="190">
        <x:v>2025040604016</x:v>
      </x:c>
      <x:c r="F145" s="188">
        <x:v>210</x:v>
      </x:c>
      <x:c r="G145" s="232">
        <x:v>1</x:v>
      </x:c>
    </x:row>
    <x:row r="146" spans="3:7">
      <x:c r="C146" s="238" t="s">
        <x:v>6405</x:v>
      </x:c>
      <x:c r="D146" s="188" t="s">
        <x:v>2550</x:v>
      </x:c>
      <x:c r="E146" s="190">
        <x:v>2025050504108</x:v>
      </x:c>
      <x:c r="F146" s="188">
        <x:v>130</x:v>
      </x:c>
      <x:c r="G146" s="232">
        <x:v>1</x:v>
      </x:c>
    </x:row>
    <x:row r="147" spans="3:7">
      <x:c r="C147" s="238" t="s">
        <x:v>6510</x:v>
      </x:c>
      <x:c r="D147" s="188" t="s">
        <x:v>2550</x:v>
      </x:c>
      <x:c r="E147" s="190">
        <x:v>2025050604013</x:v>
      </x:c>
      <x:c r="F147" s="188">
        <x:v>170</x:v>
      </x:c>
      <x:c r="G147" s="232">
        <x:v>1</x:v>
      </x:c>
    </x:row>
    <x:row r="148" spans="3:7">
      <x:c r="C148" s="238" t="s">
        <x:v>6494</x:v>
      </x:c>
      <x:c r="D148" s="188" t="s">
        <x:v>8114</x:v>
      </x:c>
      <x:c r="E148" s="190">
        <x:v>2025070604048</x:v>
      </x:c>
      <x:c r="F148" s="188">
        <x:v>160</x:v>
      </x:c>
      <x:c r="G148" s="232">
        <x:v>1</x:v>
      </x:c>
    </x:row>
    <x:row r="149" spans="1:8">
      <x:c r="A149" s="198">
        <x:v>45900</x:v>
      </x:c>
      <x:c r="B149" s="198"/>
      <x:c r="C149" s="454" t="s">
        <x:v>1492</x:v>
      </x:c>
      <x:c r="D149" s="193" t="s">
        <x:v>4602</x:v>
      </x:c>
      <x:c r="E149" s="455">
        <x:v>2023062303047</x:v>
      </x:c>
      <x:c r="F149" s="193">
        <x:v>230</x:v>
      </x:c>
      <x:c r="G149" s="664">
        <x:v>1</x:v>
      </x:c>
      <x:c r="H149" s="150"/>
    </x:row>
    <x:row r="150" spans="1:8">
      <x:c r="A150" s="198"/>
      <x:c r="B150" s="198"/>
      <x:c r="C150" s="454" t="s">
        <x:v>6386</x:v>
      </x:c>
      <x:c r="D150" s="193" t="s">
        <x:v>4602</x:v>
      </x:c>
      <x:c r="E150" s="455">
        <x:v>2023081403209</x:v>
      </x:c>
      <x:c r="F150" s="193">
        <x:v>180</x:v>
      </x:c>
      <x:c r="G150" s="664">
        <x:v>1</x:v>
      </x:c>
      <x:c r="H150" s="150"/>
    </x:row>
    <x:row r="151" spans="1:8">
      <x:c r="A151" s="184"/>
      <x:c r="C151" s="454" t="s">
        <x:v>2726</x:v>
      </x:c>
      <x:c r="D151" s="193" t="s">
        <x:v>7960</x:v>
      </x:c>
      <x:c r="E151" s="455">
        <x:v>2025050803119</x:v>
      </x:c>
      <x:c r="F151" s="193">
        <x:v>300</x:v>
      </x:c>
      <x:c r="G151" s="664">
        <x:v>1</x:v>
      </x:c>
      <x:c r="H151" s="150"/>
    </x:row>
    <x:row r="152" spans="1:8">
      <x:c r="A152" s="184"/>
      <x:c r="C152" s="454" t="s">
        <x:v>3875</x:v>
      </x:c>
      <x:c r="D152" s="193" t="s">
        <x:v>4602</x:v>
      </x:c>
      <x:c r="E152" s="455">
        <x:v>2024070603082</x:v>
      </x:c>
      <x:c r="F152" s="193">
        <x:v>150</x:v>
      </x:c>
      <x:c r="G152" s="664">
        <x:v>1</x:v>
      </x:c>
      <x:c r="H152" s="150"/>
    </x:row>
    <x:row r="153" spans="3:7">
      <x:c r="C153" s="454" t="s">
        <x:v>5451</x:v>
      </x:c>
      <x:c r="D153" s="193" t="s">
        <x:v>6553</x:v>
      </x:c>
      <x:c r="E153" s="455">
        <x:v>2024091603085</x:v>
      </x:c>
      <x:c r="F153" s="193">
        <x:v>180</x:v>
      </x:c>
      <x:c r="G153" s="664">
        <x:v>1</x:v>
      </x:c>
    </x:row>
    <x:row r="154" spans="3:7">
      <x:c r="C154" s="454" t="s">
        <x:v>374</x:v>
      </x:c>
      <x:c r="D154" s="193" t="s">
        <x:v>5119</x:v>
      </x:c>
      <x:c r="E154" s="455">
        <x:v>2025021003050</x:v>
      </x:c>
      <x:c r="F154" s="193">
        <x:v>300</x:v>
      </x:c>
      <x:c r="G154" s="664">
        <x:v>1</x:v>
      </x:c>
    </x:row>
    <x:row r="155" spans="3:7">
      <x:c r="C155" s="454" t="s">
        <x:v>390</x:v>
      </x:c>
      <x:c r="D155" s="193" t="s">
        <x:v>5119</x:v>
      </x:c>
      <x:c r="E155" s="455">
        <x:v>2025021003067</x:v>
      </x:c>
      <x:c r="F155" s="193">
        <x:v>300</x:v>
      </x:c>
      <x:c r="G155" s="664">
        <x:v>1</x:v>
      </x:c>
    </x:row>
    <x:row r="156" spans="3:7">
      <x:c r="C156" s="454" t="s">
        <x:v>5158</x:v>
      </x:c>
      <x:c r="D156" s="193" t="s">
        <x:v>2567</x:v>
      </x:c>
      <x:c r="E156" s="455">
        <x:v>2025060503115</x:v>
      </x:c>
      <x:c r="F156" s="193">
        <x:v>180</x:v>
      </x:c>
      <x:c r="G156" s="664">
        <x:v>1</x:v>
      </x:c>
    </x:row>
    <x:row r="157" spans="3:7">
      <x:c r="C157" s="454" t="s">
        <x:v>7509</x:v>
      </x:c>
      <x:c r="D157" s="193" t="s">
        <x:v>6306</x:v>
      </x:c>
      <x:c r="E157" s="455">
        <x:v>2025021301057</x:v>
      </x:c>
      <x:c r="F157" s="193">
        <x:v>75</x:v>
      </x:c>
      <x:c r="G157" s="664">
        <x:v>1</x:v>
      </x:c>
    </x:row>
    <x:row r="158" spans="3:7">
      <x:c r="C158" s="454" t="s">
        <x:v>1747</x:v>
      </x:c>
      <x:c r="D158" s="193" t="s">
        <x:v>2553</x:v>
      </x:c>
      <x:c r="E158" s="455">
        <x:v>2024010104082</x:v>
      </x:c>
      <x:c r="F158" s="193">
        <x:v>290</x:v>
      </x:c>
      <x:c r="G158" s="664">
        <x:v>1</x:v>
      </x:c>
    </x:row>
    <x:row r="159" spans="3:7">
      <x:c r="C159" s="454" t="s">
        <x:v>6374</x:v>
      </x:c>
      <x:c r="D159" s="193" t="s">
        <x:v>6553</x:v>
      </x:c>
      <x:c r="E159" s="455">
        <x:v>2023072104078</x:v>
      </x:c>
      <x:c r="F159" s="193">
        <x:v>170</x:v>
      </x:c>
      <x:c r="G159" s="664">
        <x:v>1</x:v>
      </x:c>
    </x:row>
    <x:row r="160" spans="3:7">
      <x:c r="C160" s="454" t="s">
        <x:v>487</x:v>
      </x:c>
      <x:c r="D160" s="193" t="s">
        <x:v>2767</x:v>
      </x:c>
      <x:c r="E160" s="455">
        <x:v>2024100504020</x:v>
      </x:c>
      <x:c r="F160" s="193">
        <x:v>260</x:v>
      </x:c>
      <x:c r="G160" s="664">
        <x:v>1</x:v>
      </x:c>
    </x:row>
    <x:row r="161" spans="3:7">
      <x:c r="C161" s="454" t="s">
        <x:v>578</x:v>
      </x:c>
      <x:c r="D161" s="193" t="s">
        <x:v>2558</x:v>
      </x:c>
      <x:c r="E161" s="455">
        <x:v>2024111004083</x:v>
      </x:c>
      <x:c r="F161" s="193">
        <x:v>150</x:v>
      </x:c>
      <x:c r="G161" s="664">
        <x:v>1</x:v>
      </x:c>
    </x:row>
    <x:row r="162" spans="3:7">
      <x:c r="C162" s="454" t="s">
        <x:v>696</x:v>
      </x:c>
      <x:c r="D162" s="193" t="s">
        <x:v>2519</x:v>
      </x:c>
      <x:c r="E162" s="455">
        <x:v>2025010504094</x:v>
      </x:c>
      <x:c r="F162" s="193">
        <x:v>320</x:v>
      </x:c>
      <x:c r="G162" s="664">
        <x:v>1</x:v>
      </x:c>
    </x:row>
    <x:row r="163" spans="3:7">
      <x:c r="C163" s="454" t="s">
        <x:v>6470</x:v>
      </x:c>
      <x:c r="D163" s="193" t="s">
        <x:v>2567</x:v>
      </x:c>
      <x:c r="E163" s="455">
        <x:v>2025021204075</x:v>
      </x:c>
      <x:c r="F163" s="193">
        <x:v>160</x:v>
      </x:c>
      <x:c r="G163" s="664">
        <x:v>1</x:v>
      </x:c>
    </x:row>
    <x:row r="164" spans="3:7">
      <x:c r="C164" s="454" t="s">
        <x:v>6570</x:v>
      </x:c>
      <x:c r="D164" s="193" t="s">
        <x:v>6451</x:v>
      </x:c>
      <x:c r="E164" s="455">
        <x:v>2025040604061</x:v>
      </x:c>
      <x:c r="F164" s="193">
        <x:v>150</x:v>
      </x:c>
      <x:c r="G164" s="664">
        <x:v>1</x:v>
      </x:c>
    </x:row>
    <x:row r="165" spans="3:7">
      <x:c r="C165" s="454" t="s">
        <x:v>6465</x:v>
      </x:c>
      <x:c r="D165" s="193" t="s">
        <x:v>5565</x:v>
      </x:c>
      <x:c r="E165" s="455">
        <x:v>2025050704089</x:v>
      </x:c>
      <x:c r="F165" s="193">
        <x:v>180</x:v>
      </x:c>
      <x:c r="G165" s="664">
        <x:v>1</x:v>
      </x:c>
    </x:row>
    <x:row r="166" spans="3:7">
      <x:c r="C166" s="454" t="s">
        <x:v>6542</x:v>
      </x:c>
      <x:c r="D166" s="193" t="s">
        <x:v>5565</x:v>
      </x:c>
      <x:c r="E166" s="455">
        <x:v>2025050804055</x:v>
      </x:c>
      <x:c r="F166" s="193">
        <x:v>360</x:v>
      </x:c>
      <x:c r="G166" s="664">
        <x:v>1</x:v>
      </x:c>
    </x:row>
    <x:row r="167" spans="3:7">
      <x:c r="C167" s="454" t="s">
        <x:v>1775</x:v>
      </x:c>
      <x:c r="D167" s="193" t="s">
        <x:v>2519</x:v>
      </x:c>
      <x:c r="E167" s="455">
        <x:v>2025060504082</x:v>
      </x:c>
      <x:c r="F167" s="193">
        <x:v>230</x:v>
      </x:c>
      <x:c r="G167" s="664">
        <x:v>1</x:v>
      </x:c>
    </x:row>
    <x:row r="168" spans="3:7">
      <x:c r="C168" s="454" t="s">
        <x:v>6531</x:v>
      </x:c>
      <x:c r="D168" s="193" t="s">
        <x:v>2523</x:v>
      </x:c>
      <x:c r="E168" s="455">
        <x:v>2025070504034</x:v>
      </x:c>
      <x:c r="F168" s="193">
        <x:v>160</x:v>
      </x:c>
      <x:c r="G168" s="664">
        <x:v>1</x:v>
      </x:c>
    </x:row>
    <x:row r="169" spans="1:7">
      <x:c r="A169" s="198">
        <x:v>45908</x:v>
      </x:c>
      <x:c r="B169" s="198"/>
      <x:c r="C169" s="422" t="s">
        <x:v>1761</x:v>
      </x:c>
      <x:c r="D169" s="200" t="s">
        <x:v>6553</x:v>
      </x:c>
      <x:c r="E169" s="423">
        <x:v>2024070503177</x:v>
      </x:c>
      <x:c r="F169" s="200">
        <x:v>160</x:v>
      </x:c>
      <x:c r="G169" s="231">
        <x:v>1</x:v>
      </x:c>
    </x:row>
    <x:row r="170" spans="3:7">
      <x:c r="C170" s="422" t="s">
        <x:v>6575</x:v>
      </x:c>
      <x:c r="D170" s="200" t="s">
        <x:v>2553</x:v>
      </x:c>
      <x:c r="E170" s="423">
        <x:v>2024080104050</x:v>
      </x:c>
      <x:c r="F170" s="200">
        <x:v>280</x:v>
      </x:c>
      <x:c r="G170" s="231">
        <x:v>2</x:v>
      </x:c>
    </x:row>
    <x:row r="171" spans="3:7">
      <x:c r="C171" s="422" t="s">
        <x:v>6328</x:v>
      </x:c>
      <x:c r="D171" s="200" t="s">
        <x:v>6191</x:v>
      </x:c>
      <x:c r="E171" s="423">
        <x:v>2024081004014</x:v>
      </x:c>
      <x:c r="F171" s="200">
        <x:v>190</x:v>
      </x:c>
      <x:c r="G171" s="231">
        <x:v>1</x:v>
      </x:c>
    </x:row>
    <x:row r="172" spans="3:7">
      <x:c r="C172" s="422" t="s">
        <x:v>552</x:v>
      </x:c>
      <x:c r="D172" s="200" t="s">
        <x:v>4602</x:v>
      </x:c>
      <x:c r="E172" s="423">
        <x:v>2024081504033</x:v>
      </x:c>
      <x:c r="F172" s="200">
        <x:v>150</x:v>
      </x:c>
      <x:c r="G172" s="231">
        <x:v>1</x:v>
      </x:c>
    </x:row>
    <x:row r="173" spans="3:7">
      <x:c r="C173" s="422" t="s">
        <x:v>544</x:v>
      </x:c>
      <x:c r="D173" s="200" t="s">
        <x:v>833</x:v>
      </x:c>
      <x:c r="E173" s="423">
        <x:v>2023120104029</x:v>
      </x:c>
      <x:c r="F173" s="200">
        <x:v>160</x:v>
      </x:c>
      <x:c r="G173" s="231">
        <x:v>1</x:v>
      </x:c>
    </x:row>
    <x:row r="174" spans="1:7">
      <x:c r="A174" s="198">
        <x:v>45913</x:v>
      </x:c>
      <x:c r="B174" s="198"/>
      <x:c r="C174" s="422" t="s">
        <x:v>7</x:v>
      </x:c>
      <x:c r="D174" s="200" t="s">
        <x:v>6323</x:v>
      </x:c>
      <x:c r="E174" s="423">
        <x:v>2025080503102</x:v>
      </x:c>
      <x:c r="F174" s="200">
        <x:v>140</x:v>
      </x:c>
      <x:c r="G174" s="231">
        <x:v>1</x:v>
      </x:c>
    </x:row>
    <x:row r="175" spans="3:8">
      <x:c r="C175" s="422" t="s">
        <x:v>4011</x:v>
      </x:c>
      <x:c r="D175" s="200" t="s">
        <x:v>6451</x:v>
      </x:c>
      <x:c r="E175" s="423">
        <x:v>2024100502026</x:v>
      </x:c>
      <x:c r="F175" s="200">
        <x:v>420</x:v>
      </x:c>
      <x:c r="G175" s="231">
        <x:v>1</x:v>
      </x:c>
      <x:c r="H175" s="175" t="s">
        <x:v>3151</x:v>
      </x:c>
    </x:row>
    <x:row r="176" spans="1:7">
      <x:c r="A176" s="198">
        <x:v>45921</x:v>
      </x:c>
      <x:c r="B176" s="198"/>
      <x:c r="C176" s="488" t="s">
        <x:v>6476</x:v>
      </x:c>
      <x:c r="D176" s="199" t="s">
        <x:v>8114</x:v>
      </x:c>
      <x:c r="E176" s="427">
        <x:v>2025090504045</x:v>
      </x:c>
      <x:c r="F176" s="199">
        <x:v>190</x:v>
      </x:c>
      <x:c r="G176" s="434">
        <x:v>1</x:v>
      </x:c>
    </x:row>
    <x:row r="177" spans="3:7">
      <x:c r="C177" s="488" t="s">
        <x:v>6537</x:v>
      </x:c>
      <x:c r="D177" s="199" t="s">
        <x:v>6553</x:v>
      </x:c>
      <x:c r="E177" s="427">
        <x:v>2024051004112</x:v>
      </x:c>
      <x:c r="F177" s="199">
        <x:v>130</x:v>
      </x:c>
      <x:c r="G177" s="434">
        <x:v>1</x:v>
      </x:c>
    </x:row>
    <x:row r="178" spans="3:7">
      <x:c r="C178" s="488" t="s">
        <x:v>6301</x:v>
      </x:c>
      <x:c r="D178" s="199" t="s">
        <x:v>2516</x:v>
      </x:c>
      <x:c r="E178" s="427">
        <x:v>2025021004064</x:v>
      </x:c>
      <x:c r="F178" s="199">
        <x:v>160</x:v>
      </x:c>
      <x:c r="G178" s="434">
        <x:v>1</x:v>
      </x:c>
    </x:row>
    <x:row r="179" spans="3:7">
      <x:c r="C179" s="488" t="s">
        <x:v>559</x:v>
      </x:c>
      <x:c r="D179" s="199" t="s">
        <x:v>2519</x:v>
      </x:c>
      <x:c r="E179" s="427">
        <x:v>2024111004021</x:v>
      </x:c>
      <x:c r="F179" s="199">
        <x:v>260</x:v>
      </x:c>
      <x:c r="G179" s="434">
        <x:v>1</x:v>
      </x:c>
    </x:row>
    <x:row r="180" spans="3:7">
      <x:c r="C180" s="488" t="s">
        <x:v>674</x:v>
      </x:c>
      <x:c r="D180" s="199" t="s">
        <x:v>6433</x:v>
      </x:c>
      <x:c r="E180" s="427">
        <x:v>2023090704045</x:v>
      </x:c>
      <x:c r="F180" s="199">
        <x:v>150</x:v>
      </x:c>
      <x:c r="G180" s="434">
        <x:v>1</x:v>
      </x:c>
    </x:row>
    <x:row r="181" spans="3:7">
      <x:c r="C181" s="488" t="s">
        <x:v>3711</x:v>
      </x:c>
      <x:c r="D181" s="199" t="s">
        <x:v>4602</x:v>
      </x:c>
      <x:c r="E181" s="427">
        <x:v>2025050603115</x:v>
      </x:c>
      <x:c r="F181" s="199">
        <x:v>180</x:v>
      </x:c>
      <x:c r="G181" s="434">
        <x:v>1</x:v>
      </x:c>
    </x:row>
    <x:row r="182" spans="3:7">
      <x:c r="C182" s="488" t="s">
        <x:v>1492</x:v>
      </x:c>
      <x:c r="D182" s="199" t="s">
        <x:v>4602</x:v>
      </x:c>
      <x:c r="E182" s="427">
        <x:v>2023062303047</x:v>
      </x:c>
      <x:c r="F182" s="199">
        <x:v>230</x:v>
      </x:c>
      <x:c r="G182" s="434">
        <x:v>1</x:v>
      </x:c>
    </x:row>
    <x:row r="183" spans="1:7">
      <x:c r="A183" s="198">
        <x:v>45945</x:v>
      </x:c>
      <x:c r="B183" s="198"/>
      <x:c r="C183" s="238" t="s">
        <x:v>5500</x:v>
      </x:c>
      <x:c r="D183" s="188" t="s">
        <x:v>2519</x:v>
      </x:c>
      <x:c r="E183" s="190">
        <x:v>2024121201038</x:v>
      </x:c>
      <x:c r="F183" s="188">
        <x:v>200</x:v>
      </x:c>
      <x:c r="G183" s="232">
        <x:v>1</x:v>
      </x:c>
    </x:row>
    <x:row r="184" spans="3:7">
      <x:c r="C184" s="238" t="s">
        <x:v>3959</x:v>
      </x:c>
      <x:c r="D184" s="188" t="s">
        <x:v>2519</x:v>
      </x:c>
      <x:c r="E184" s="190">
        <x:v>2024081601145</x:v>
      </x:c>
      <x:c r="F184" s="188">
        <x:v>150</x:v>
      </x:c>
      <x:c r="G184" s="232">
        <x:v>1</x:v>
      </x:c>
    </x:row>
    <x:row r="185" spans="3:7">
      <x:c r="C185" s="238" t="s">
        <x:v>4</x:v>
      </x:c>
      <x:c r="D185" s="188" t="s">
        <x:v>3648</x:v>
      </x:c>
      <x:c r="E185" s="190">
        <x:v>2025050703068</x:v>
      </x:c>
      <x:c r="F185" s="188">
        <x:v>280</x:v>
      </x:c>
      <x:c r="G185" s="232">
        <x:v>1</x:v>
      </x:c>
    </x:row>
    <x:row r="186" spans="3:7">
      <x:c r="C186" s="238" t="s">
        <x:v>5510</x:v>
      </x:c>
      <x:c r="D186" s="188" t="s">
        <x:v>8802</x:v>
      </x:c>
      <x:c r="E186" s="190">
        <x:v>2025060503122</x:v>
      </x:c>
      <x:c r="F186" s="188">
        <x:v>170</x:v>
      </x:c>
      <x:c r="G186" s="232">
        <x:v>1</x:v>
      </x:c>
    </x:row>
    <x:row r="187" spans="3:7">
      <x:c r="C187" s="238" t="s">
        <x:v>872</x:v>
      </x:c>
      <x:c r="D187" s="188" t="s">
        <x:v>6451</x:v>
      </x:c>
      <x:c r="E187" s="190">
        <x:v>2025091503115</x:v>
      </x:c>
      <x:c r="F187" s="188">
        <x:v>350</x:v>
      </x:c>
      <x:c r="G187" s="232">
        <x:v>1</x:v>
      </x:c>
    </x:row>
    <x:row r="188" spans="3:7">
      <x:c r="C188" s="238" t="s">
        <x:v>3584</x:v>
      </x:c>
      <x:c r="D188" s="188" t="s">
        <x:v>6306</x:v>
      </x:c>
      <x:c r="E188" s="190">
        <x:v>2025011003084</x:v>
      </x:c>
      <x:c r="F188" s="188">
        <x:v>170</x:v>
      </x:c>
      <x:c r="G188" s="232">
        <x:v>1</x:v>
      </x:c>
    </x:row>
    <x:row r="189" spans="3:7">
      <x:c r="C189" s="238" t="s">
        <x:v>3935</x:v>
      </x:c>
      <x:c r="D189" s="188" t="s">
        <x:v>4602</x:v>
      </x:c>
      <x:c r="E189" s="190">
        <x:v>2024051003122</x:v>
      </x:c>
      <x:c r="F189" s="188">
        <x:v>155</x:v>
      </x:c>
      <x:c r="G189" s="232">
        <x:v>1</x:v>
      </x:c>
    </x:row>
    <x:row r="190" spans="3:7">
      <x:c r="C190" s="238" t="s">
        <x:v>658</x:v>
      </x:c>
      <x:c r="D190" s="188" t="s">
        <x:v>2553</x:v>
      </x:c>
      <x:c r="E190" s="190">
        <x:v>2024010104082</x:v>
      </x:c>
      <x:c r="F190" s="188">
        <x:v>290</x:v>
      </x:c>
      <x:c r="G190" s="232">
        <x:v>1</x:v>
      </x:c>
    </x:row>
    <x:row r="191" spans="3:7">
      <x:c r="C191" s="238" t="s">
        <x:v>621</x:v>
      </x:c>
      <x:c r="D191" s="188" t="s">
        <x:v>1235</x:v>
      </x:c>
      <x:c r="E191" s="190">
        <x:v>2025010504070</x:v>
      </x:c>
      <x:c r="F191" s="188">
        <x:v>800</x:v>
      </x:c>
      <x:c r="G191" s="232">
        <x:v>1</x:v>
      </x:c>
    </x:row>
    <x:row r="192" spans="3:7">
      <x:c r="C192" s="238" t="s">
        <x:v>6419</x:v>
      </x:c>
      <x:c r="D192" s="188" t="s">
        <x:v>2519</x:v>
      </x:c>
      <x:c r="E192" s="190">
        <x:v>2025030504074</x:v>
      </x:c>
      <x:c r="F192" s="188">
        <x:v>500</x:v>
      </x:c>
      <x:c r="G192" s="232">
        <x:v>1</x:v>
      </x:c>
    </x:row>
    <x:row r="193" spans="3:7">
      <x:c r="C193" s="238" t="s">
        <x:v>6421</x:v>
      </x:c>
      <x:c r="D193" s="188" t="s">
        <x:v>2567</x:v>
      </x:c>
      <x:c r="E193" s="190">
        <x:v>2025050604037</x:v>
      </x:c>
      <x:c r="F193" s="188">
        <x:v>160</x:v>
      </x:c>
      <x:c r="G193" s="232">
        <x:v>1</x:v>
      </x:c>
    </x:row>
    <x:row r="194" spans="1:7">
      <x:c r="A194" s="198">
        <x:v>45957</x:v>
      </x:c>
      <x:c r="B194" s="198"/>
      <x:c r="C194" s="537" t="s">
        <x:v>1018</x:v>
      </x:c>
      <x:c r="D194" s="538" t="s">
        <x:v>2528</x:v>
      </x:c>
      <x:c r="E194" s="539">
        <x:v>2025021201012</x:v>
      </x:c>
      <x:c r="F194" s="538">
        <x:v>190</x:v>
      </x:c>
      <x:c r="G194" s="651">
        <x:v>1</x:v>
      </x:c>
    </x:row>
    <x:row r="195" spans="3:7">
      <x:c r="C195" s="537" t="s">
        <x:v>654</x:v>
      </x:c>
      <x:c r="D195" s="538" t="s">
        <x:v>5242</x:v>
      </x:c>
      <x:c r="E195" s="539">
        <x:v>2023112204027</x:v>
      </x:c>
      <x:c r="F195" s="538">
        <x:v>245</x:v>
      </x:c>
      <x:c r="G195" s="651">
        <x:v>1</x:v>
      </x:c>
    </x:row>
    <x:row r="196" spans="3:7">
      <x:c r="C196" s="537" t="s">
        <x:v>6476</x:v>
      </x:c>
      <x:c r="D196" s="538" t="s">
        <x:v>8114</x:v>
      </x:c>
      <x:c r="E196" s="539">
        <x:v>2025090504045</x:v>
      </x:c>
      <x:c r="F196" s="538">
        <x:v>190</x:v>
      </x:c>
      <x:c r="G196" s="651">
        <x:v>1</x:v>
      </x:c>
    </x:row>
    <x:row r="197" spans="1:7">
      <x:c r="A197" s="198">
        <x:v>45970</x:v>
      </x:c>
      <x:c r="B197" s="603" t="s">
        <x:v>3050</x:v>
      </x:c>
      <x:c r="C197" s="417" t="s">
        <x:v>1909</x:v>
      </x:c>
      <x:c r="D197" s="204" t="s">
        <x:v>4602</x:v>
      </x:c>
      <x:c r="E197" s="425">
        <x:v>2025080801079</x:v>
      </x:c>
      <x:c r="F197" s="204">
        <x:v>150</x:v>
      </x:c>
      <x:c r="G197" s="414">
        <x:v>1</x:v>
      </x:c>
    </x:row>
    <x:row r="198" spans="2:7">
      <x:c r="B198" s="603" t="s">
        <x:v>2999</x:v>
      </x:c>
      <x:c r="C198" s="417" t="s">
        <x:v>8656</x:v>
      </x:c>
      <x:c r="D198" s="204" t="s">
        <x:v>4602</x:v>
      </x:c>
      <x:c r="E198" s="425">
        <x:v>2025010503110</x:v>
      </x:c>
      <x:c r="F198" s="204">
        <x:v>240</x:v>
      </x:c>
      <x:c r="G198" s="414">
        <x:v>1</x:v>
      </x:c>
    </x:row>
    <x:row r="199" spans="2:7">
      <x:c r="B199" s="603" t="s">
        <x:v>2999</x:v>
      </x:c>
      <x:c r="C199" s="417" t="s">
        <x:v>6768</x:v>
      </x:c>
      <x:c r="D199" s="204" t="s">
        <x:v>6306</x:v>
      </x:c>
      <x:c r="E199" s="425">
        <x:v>2025090603113</x:v>
      </x:c>
      <x:c r="F199" s="204">
        <x:v>180</x:v>
      </x:c>
      <x:c r="G199" s="414">
        <x:v>1</x:v>
      </x:c>
    </x:row>
    <x:row r="200" spans="2:7">
      <x:c r="B200" s="603" t="s">
        <x:v>2999</x:v>
      </x:c>
      <x:c r="C200" s="417" t="s">
        <x:v>8139</x:v>
      </x:c>
      <x:c r="D200" s="204" t="s">
        <x:v>7951</x:v>
      </x:c>
      <x:c r="E200" s="425">
        <x:v>2025100603126</x:v>
      </x:c>
      <x:c r="F200" s="204">
        <x:v>310</x:v>
      </x:c>
      <x:c r="G200" s="414">
        <x:v>1</x:v>
      </x:c>
    </x:row>
    <x:row r="201" spans="2:7">
      <x:c r="B201" s="348" t="s">
        <x:v>3016</x:v>
      </x:c>
      <x:c r="C201" s="417" t="s">
        <x:v>5904</x:v>
      </x:c>
      <x:c r="D201" s="204" t="s">
        <x:v>2558</x:v>
      </x:c>
      <x:c r="E201" s="425">
        <x:v>2025070504065</x:v>
      </x:c>
      <x:c r="F201" s="204">
        <x:v>140</x:v>
      </x:c>
      <x:c r="G201" s="414">
        <x:v>1</x:v>
      </x:c>
    </x:row>
    <x:row r="202" spans="2:7">
      <x:c r="B202" s="348" t="s">
        <x:v>3016</x:v>
      </x:c>
      <x:c r="C202" s="417" t="s">
        <x:v>6849</x:v>
      </x:c>
      <x:c r="D202" s="204" t="s">
        <x:v>2558</x:v>
      </x:c>
      <x:c r="E202" s="425">
        <x:v>2025070504072</x:v>
      </x:c>
      <x:c r="F202" s="204">
        <x:v>140</x:v>
      </x:c>
      <x:c r="G202" s="414">
        <x:v>1</x:v>
      </x:c>
    </x:row>
    <x:row r="203" spans="2:7">
      <x:c r="B203" s="348" t="s">
        <x:v>3016</x:v>
      </x:c>
      <x:c r="C203" s="417" t="s">
        <x:v>4686</x:v>
      </x:c>
      <x:c r="D203" s="204" t="s">
        <x:v>8114</x:v>
      </x:c>
      <x:c r="E203" s="425">
        <x:v>2025070604048</x:v>
      </x:c>
      <x:c r="F203" s="204">
        <x:v>160</x:v>
      </x:c>
      <x:c r="G203" s="414">
        <x:v>1</x:v>
      </x:c>
    </x:row>
    <x:row r="204" spans="2:7">
      <x:c r="B204" s="348" t="s">
        <x:v>3016</x:v>
      </x:c>
      <x:c r="C204" s="417" t="s">
        <x:v>6008</x:v>
      </x:c>
      <x:c r="D204" s="204" t="s">
        <x:v>2567</x:v>
      </x:c>
      <x:c r="E204" s="425">
        <x:v>2025010504117</x:v>
      </x:c>
      <x:c r="F204" s="204">
        <x:v>80</x:v>
      </x:c>
      <x:c r="G204" s="414">
        <x:v>1</x:v>
      </x:c>
    </x:row>
    <x:row r="205" spans="2:7">
      <x:c r="B205" s="348" t="s">
        <x:v>3016</x:v>
      </x:c>
      <x:c r="C205" s="417" t="s">
        <x:v>2159</x:v>
      </x:c>
      <x:c r="D205" s="204" t="s">
        <x:v>8802</x:v>
      </x:c>
      <x:c r="E205" s="425">
        <x:v>2025060504044</x:v>
      </x:c>
      <x:c r="F205" s="204">
        <x:v>170</x:v>
      </x:c>
      <x:c r="G205" s="414">
        <x:v>1</x:v>
      </x:c>
    </x:row>
    <x:row r="206" spans="2:7">
      <x:c r="B206" s="348" t="s">
        <x:v>3016</x:v>
      </x:c>
      <x:c r="C206" s="417" t="s">
        <x:v>4521</x:v>
      </x:c>
      <x:c r="D206" s="204" t="s">
        <x:v>6547</x:v>
      </x:c>
      <x:c r="E206" s="425">
        <x:v>2025070504089</x:v>
      </x:c>
      <x:c r="F206" s="204">
        <x:v>170</x:v>
      </x:c>
      <x:c r="G206" s="414">
        <x:v>1</x:v>
      </x:c>
    </x:row>
    <x:row r="207" spans="2:7">
      <x:c r="B207" s="348" t="s">
        <x:v>3016</x:v>
      </x:c>
      <x:c r="C207" s="417" t="s">
        <x:v>6931</x:v>
      </x:c>
      <x:c r="D207" s="204" t="s">
        <x:v>2550</x:v>
      </x:c>
      <x:c r="E207" s="425">
        <x:v>2025070604055</x:v>
      </x:c>
      <x:c r="F207" s="204">
        <x:v>180</x:v>
      </x:c>
      <x:c r="G207" s="414">
        <x:v>1</x:v>
      </x:c>
    </x:row>
    <x:row r="208" spans="2:7">
      <x:c r="B208" s="348" t="s">
        <x:v>3016</x:v>
      </x:c>
      <x:c r="C208" s="417" t="s">
        <x:v>4509</x:v>
      </x:c>
      <x:c r="D208" s="204" t="s">
        <x:v>6306</x:v>
      </x:c>
      <x:c r="E208" s="425">
        <x:v>2025070604109</x:v>
      </x:c>
      <x:c r="F208" s="204">
        <x:v>140</x:v>
      </x:c>
      <x:c r="G208" s="414">
        <x:v>1</x:v>
      </x:c>
    </x:row>
    <x:row r="209" spans="2:7">
      <x:c r="B209" s="348" t="s">
        <x:v>3016</x:v>
      </x:c>
      <x:c r="C209" s="417" t="s">
        <x:v>6742</x:v>
      </x:c>
      <x:c r="D209" s="204" t="s">
        <x:v>2567</x:v>
      </x:c>
      <x:c r="E209" s="425">
        <x:v>2025050704058</x:v>
      </x:c>
      <x:c r="F209" s="204">
        <x:v>180</x:v>
      </x:c>
      <x:c r="G209" s="414">
        <x:v>1</x:v>
      </x:c>
    </x:row>
    <x:row r="210" spans="2:7">
      <x:c r="B210" s="348" t="s">
        <x:v>3016</x:v>
      </x:c>
      <x:c r="C210" s="417" t="s">
        <x:v>1787</x:v>
      </x:c>
      <x:c r="D210" s="204" t="s">
        <x:v>2567</x:v>
      </x:c>
      <x:c r="E210" s="425">
        <x:v>2025021204129</x:v>
      </x:c>
      <x:c r="F210" s="204">
        <x:v>180</x:v>
      </x:c>
      <x:c r="G210" s="414">
        <x:v>1</x:v>
      </x:c>
    </x:row>
    <x:row r="211" spans="2:7">
      <x:c r="B211" s="348" t="s">
        <x:v>3016</x:v>
      </x:c>
      <x:c r="C211" s="417" t="s">
        <x:v>5679</x:v>
      </x:c>
      <x:c r="D211" s="204" t="s">
        <x:v>1235</x:v>
      </x:c>
      <x:c r="E211" s="425">
        <x:v>2025010504070</x:v>
      </x:c>
      <x:c r="F211" s="204">
        <x:v>800</x:v>
      </x:c>
      <x:c r="G211" s="414">
        <x:v>1</x:v>
      </x:c>
    </x:row>
    <x:row r="212" spans="2:7">
      <x:c r="B212" s="348" t="s">
        <x:v>3016</x:v>
      </x:c>
      <x:c r="C212" s="417" t="s">
        <x:v>1819</x:v>
      </x:c>
      <x:c r="D212" s="204" t="s">
        <x:v>2519</x:v>
      </x:c>
      <x:c r="E212" s="425">
        <x:v>2025030504074</x:v>
      </x:c>
      <x:c r="F212" s="204">
        <x:v>500</x:v>
      </x:c>
      <x:c r="G212" s="414">
        <x:v>1</x:v>
      </x:c>
    </x:row>
    <x:row r="213" spans="2:7">
      <x:c r="B213" s="348" t="s">
        <x:v>3016</x:v>
      </x:c>
      <x:c r="C213" s="417" t="s">
        <x:v>2033</x:v>
      </x:c>
      <x:c r="D213" s="204" t="s">
        <x:v>5565</x:v>
      </x:c>
      <x:c r="E213" s="425">
        <x:v>2025020504060</x:v>
      </x:c>
      <x:c r="F213" s="204">
        <x:v>250</x:v>
      </x:c>
      <x:c r="G213" s="414">
        <x:v>1</x:v>
      </x:c>
    </x:row>
    <x:row r="214" spans="2:7">
      <x:c r="B214" s="348" t="s">
        <x:v>3016</x:v>
      </x:c>
      <x:c r="C214" s="417" t="s">
        <x:v>6805</x:v>
      </x:c>
      <x:c r="D214" s="204" t="s">
        <x:v>2519</x:v>
      </x:c>
      <x:c r="E214" s="425">
        <x:v>2025030504067</x:v>
      </x:c>
      <x:c r="F214" s="204">
        <x:v>250</x:v>
      </x:c>
      <x:c r="G214" s="414">
        <x:v>1</x:v>
      </x:c>
    </x:row>
    <x:row r="215" spans="2:7">
      <x:c r="B215" s="348" t="s">
        <x:v>3016</x:v>
      </x:c>
      <x:c r="C215" s="417" t="s">
        <x:v>4332</x:v>
      </x:c>
      <x:c r="D215" s="204" t="s">
        <x:v>2553</x:v>
      </x:c>
      <x:c r="E215" s="425">
        <x:v>2024080104050</x:v>
      </x:c>
      <x:c r="F215" s="204">
        <x:v>280</x:v>
      </x:c>
      <x:c r="G215" s="414">
        <x:v>1</x:v>
      </x:c>
    </x:row>
    <x:row r="216" spans="2:7">
      <x:c r="B216" s="348" t="s">
        <x:v>3016</x:v>
      </x:c>
      <x:c r="C216" s="417" t="s">
        <x:v>5704</x:v>
      </x:c>
      <x:c r="D216" s="204" t="s">
        <x:v>6553</x:v>
      </x:c>
      <x:c r="E216" s="425">
        <x:v>2024081504095</x:v>
      </x:c>
      <x:c r="F216" s="204">
        <x:v>160</x:v>
      </x:c>
      <x:c r="G216" s="414">
        <x:v>1</x:v>
      </x:c>
    </x:row>
    <x:row r="217" spans="2:7">
      <x:c r="B217" s="348" t="s">
        <x:v>3016</x:v>
      </x:c>
      <x:c r="C217" s="417" t="s">
        <x:v>8596</x:v>
      </x:c>
      <x:c r="D217" s="204" t="s">
        <x:v>2567</x:v>
      </x:c>
      <x:c r="E217" s="425">
        <x:v>2023072104115</x:v>
      </x:c>
      <x:c r="F217" s="204">
        <x:v>180</x:v>
      </x:c>
      <x:c r="G217" s="414">
        <x:v>1</x:v>
      </x:c>
    </x:row>
    <x:row r="218" spans="2:7">
      <x:c r="B218" s="348" t="s">
        <x:v>3016</x:v>
      </x:c>
      <x:c r="C218" s="417" t="s">
        <x:v>4177</x:v>
      </x:c>
      <x:c r="D218" s="204" t="s">
        <x:v>6553</x:v>
      </x:c>
      <x:c r="E218" s="425">
        <x:v>2023072104078</x:v>
      </x:c>
      <x:c r="F218" s="204">
        <x:v>170</x:v>
      </x:c>
      <x:c r="G218" s="414">
        <x:v>1</x:v>
      </x:c>
    </x:row>
    <x:row r="219" spans="2:7">
      <x:c r="B219" s="348" t="s">
        <x:v>3016</x:v>
      </x:c>
      <x:c r="C219" s="417" t="s">
        <x:v>8718</x:v>
      </x:c>
      <x:c r="D219" s="204" t="s">
        <x:v>2523</x:v>
      </x:c>
      <x:c r="E219" s="425">
        <x:v>2025070504034</x:v>
      </x:c>
      <x:c r="F219" s="204">
        <x:v>160</x:v>
      </x:c>
      <x:c r="G219" s="414">
        <x:v>1</x:v>
      </x:c>
    </x:row>
    <x:row r="220" spans="2:7">
      <x:c r="B220" s="348" t="s">
        <x:v>3016</x:v>
      </x:c>
      <x:c r="C220" s="417" t="s">
        <x:v>4375</x:v>
      </x:c>
      <x:c r="D220" s="204" t="s">
        <x:v>8542</x:v>
      </x:c>
      <x:c r="E220" s="425">
        <x:v>2024111004014</x:v>
      </x:c>
      <x:c r="F220" s="204">
        <x:v>190</x:v>
      </x:c>
      <x:c r="G220" s="414">
        <x:v>1</x:v>
      </x:c>
    </x:row>
    <x:row r="221" spans="1:7">
      <x:c r="A221" s="198">
        <x:v>45994</x:v>
      </x:c>
      <x:c r="B221" s="665" t="s">
        <x:v>3050</x:v>
      </x:c>
      <x:c r="C221" s="666" t="s">
        <x:v>8666</x:v>
      </x:c>
      <x:c r="D221" s="667" t="s">
        <x:v>2519</x:v>
      </x:c>
      <x:c r="E221" s="656">
        <x:v>2025110601099</x:v>
      </x:c>
      <x:c r="F221" s="667">
        <x:v>95</x:v>
      </x:c>
      <x:c r="G221" s="657">
        <x:v>1</x:v>
      </x:c>
    </x:row>
    <x:row r="222" spans="2:7">
      <x:c r="B222" s="665" t="s">
        <x:v>2999</x:v>
      </x:c>
      <x:c r="C222" s="666" t="s">
        <x:v>4166</x:v>
      </x:c>
      <x:c r="D222" s="667" t="s">
        <x:v>4602</x:v>
      </x:c>
      <x:c r="E222" s="656">
        <x:v>2023062303047</x:v>
      </x:c>
      <x:c r="F222" s="667">
        <x:v>230</x:v>
      </x:c>
      <x:c r="G222" s="657">
        <x:v>1</x:v>
      </x:c>
    </x:row>
    <x:row r="223" spans="2:7">
      <x:c r="B223" s="665" t="s">
        <x:v>2999</x:v>
      </x:c>
      <x:c r="C223" s="666" t="s">
        <x:v>2113</x:v>
      </x:c>
      <x:c r="D223" s="667" t="s">
        <x:v>4602</x:v>
      </x:c>
      <x:c r="E223" s="656">
        <x:v>2024051003146</x:v>
      </x:c>
      <x:c r="F223" s="667">
        <x:v>185</x:v>
      </x:c>
      <x:c r="G223" s="657">
        <x:v>1</x:v>
      </x:c>
    </x:row>
    <x:row r="224" spans="2:7">
      <x:c r="B224" s="665" t="s">
        <x:v>2999</x:v>
      </x:c>
      <x:c r="C224" s="666" t="s">
        <x:v>6680</x:v>
      </x:c>
      <x:c r="D224" s="667" t="s">
        <x:v>7608</x:v>
      </x:c>
      <x:c r="E224" s="656">
        <x:v>2025050803140</x:v>
      </x:c>
      <x:c r="F224" s="667">
        <x:v>290</x:v>
      </x:c>
      <x:c r="G224" s="657">
        <x:v>1</x:v>
      </x:c>
    </x:row>
    <x:row r="225" spans="2:7">
      <x:c r="B225" s="665" t="s">
        <x:v>2999</x:v>
      </x:c>
      <x:c r="C225" s="666" t="s">
        <x:v>6676</x:v>
      </x:c>
      <x:c r="D225" s="667" t="s">
        <x:v>6522</x:v>
      </x:c>
      <x:c r="E225" s="656">
        <x:v>2025030503084</x:v>
      </x:c>
      <x:c r="F225" s="667">
        <x:v>350</x:v>
      </x:c>
      <x:c r="G225" s="657">
        <x:v>1</x:v>
      </x:c>
    </x:row>
    <x:row r="226" spans="2:7">
      <x:c r="B226" s="665" t="s">
        <x:v>2999</x:v>
      </x:c>
      <x:c r="C226" s="666" t="s">
        <x:v>4220</x:v>
      </x:c>
      <x:c r="D226" s="667" t="s">
        <x:v>6306</x:v>
      </x:c>
      <x:c r="E226" s="656">
        <x:v>2025120502072</x:v>
      </x:c>
      <x:c r="F226" s="667">
        <x:v>160</x:v>
      </x:c>
      <x:c r="G226" s="657">
        <x:v>1</x:v>
      </x:c>
    </x:row>
    <x:row r="227" spans="2:7">
      <x:c r="B227" s="665" t="s">
        <x:v>3016</x:v>
      </x:c>
      <x:c r="C227" s="666" t="s">
        <x:v>3409</x:v>
      </x:c>
      <x:c r="D227" s="667" t="s">
        <x:v>8114</x:v>
      </x:c>
      <x:c r="E227" s="656">
        <x:v>2025090504045</x:v>
      </x:c>
      <x:c r="F227" s="667">
        <x:v>190</x:v>
      </x:c>
      <x:c r="G227" s="657">
        <x:v>1</x:v>
      </x:c>
    </x:row>
    <x:row r="228" spans="2:7">
      <x:c r="B228" s="665" t="s">
        <x:v>3016</x:v>
      </x:c>
      <x:c r="C228" s="666" t="s">
        <x:v>6280</x:v>
      </x:c>
      <x:c r="D228" s="667" t="s">
        <x:v>1235</x:v>
      </x:c>
      <x:c r="E228" s="656">
        <x:v>2025021004026</x:v>
      </x:c>
      <x:c r="F228" s="667">
        <x:v>550</x:v>
      </x:c>
      <x:c r="G228" s="657">
        <x:v>1</x:v>
      </x:c>
    </x:row>
    <x:row r="229" spans="2:7">
      <x:c r="B229" s="665" t="s">
        <x:v>3016</x:v>
      </x:c>
      <x:c r="C229" s="666" t="s">
        <x:v>8217</x:v>
      </x:c>
      <x:c r="D229" s="667" t="s">
        <x:v>2519</x:v>
      </x:c>
      <x:c r="E229" s="656">
        <x:v>2024111004038</x:v>
      </x:c>
      <x:c r="F229" s="667">
        <x:v>280</x:v>
      </x:c>
      <x:c r="G229" s="657">
        <x:v>1</x:v>
      </x:c>
    </x:row>
    <x:row r="230" spans="1:7">
      <x:c r="A230" s="198">
        <x:v>46005</x:v>
      </x:c>
      <x:c r="B230" s="603" t="s">
        <x:v>3050</x:v>
      </x:c>
      <x:c r="C230" s="417" t="s">
        <x:v>6705</x:v>
      </x:c>
      <x:c r="D230" s="204" t="s">
        <x:v>2519</x:v>
      </x:c>
      <x:c r="E230" s="425">
        <x:v>2025050501084</x:v>
      </x:c>
      <x:c r="F230" s="204">
        <x:v>130</x:v>
      </x:c>
      <x:c r="G230" s="414">
        <x:v>1</x:v>
      </x:c>
    </x:row>
    <x:row r="231" spans="2:7">
      <x:c r="B231" s="603" t="s">
        <x:v>2999</x:v>
      </x:c>
      <x:c r="C231" s="417" t="s">
        <x:v>6603</x:v>
      </x:c>
      <x:c r="D231" s="204" t="s">
        <x:v>2567</x:v>
      </x:c>
      <x:c r="E231" s="425">
        <x:v>2025100503129</x:v>
      </x:c>
      <x:c r="F231" s="204">
        <x:v>200</x:v>
      </x:c>
      <x:c r="G231" s="414">
        <x:v>1</x:v>
      </x:c>
    </x:row>
    <x:row r="232" spans="2:7">
      <x:c r="B232" s="603" t="s">
        <x:v>3016</x:v>
      </x:c>
      <x:c r="C232" s="417" t="s">
        <x:v>5972</x:v>
      </x:c>
      <x:c r="D232" s="204" t="s">
        <x:v>6306</x:v>
      </x:c>
      <x:c r="E232" s="425">
        <x:v>2024071004031</x:v>
      </x:c>
      <x:c r="F232" s="204">
        <x:v>160</x:v>
      </x:c>
      <x:c r="G232" s="414">
        <x:v>1</x:v>
      </x:c>
    </x:row>
    <x:row r="233" spans="2:7">
      <x:c r="B233" s="603" t="s">
        <x:v>3016</x:v>
      </x:c>
      <x:c r="C233" s="417" t="s">
        <x:v>2058</x:v>
      </x:c>
      <x:c r="D233" s="204" t="s">
        <x:v>6433</x:v>
      </x:c>
      <x:c r="E233" s="425">
        <x:v>2023090704045</x:v>
      </x:c>
      <x:c r="F233" s="204">
        <x:v>150</x:v>
      </x:c>
      <x:c r="G233" s="414">
        <x:v>1</x:v>
      </x:c>
    </x:row>
    <x:row r="234" spans="2:7">
      <x:c r="B234" s="603" t="s">
        <x:v>3016</x:v>
      </x:c>
      <x:c r="C234" s="417" t="s">
        <x:v>2009</x:v>
      </x:c>
      <x:c r="D234" s="204" t="s">
        <x:v>833</x:v>
      </x:c>
      <x:c r="E234" s="425">
        <x:v>2023120104029</x:v>
      </x:c>
      <x:c r="F234" s="204">
        <x:v>160</x:v>
      </x:c>
      <x:c r="G234" s="414">
        <x:v>1</x:v>
      </x:c>
    </x:row>
    <x:row r="235" spans="2:7">
      <x:c r="B235" s="603" t="s">
        <x:v>3016</x:v>
      </x:c>
      <x:c r="C235" s="417" t="s">
        <x:v>1908</x:v>
      </x:c>
      <x:c r="D235" s="204" t="s">
        <x:v>6306</x:v>
      </x:c>
      <x:c r="E235" s="425">
        <x:v>2025040604030</x:v>
      </x:c>
      <x:c r="F235" s="204">
        <x:v>200</x:v>
      </x:c>
      <x:c r="G235" s="414">
        <x:v>1</x:v>
      </x:c>
    </x:row>
    <x:row r="236" spans="2:7">
      <x:c r="B236" s="603" t="s">
        <x:v>3016</x:v>
      </x:c>
      <x:c r="C236" s="417" t="s">
        <x:v>4624</x:v>
      </x:c>
      <x:c r="D236" s="204" t="s">
        <x:v>4602</x:v>
      </x:c>
      <x:c r="E236" s="425">
        <x:v>2025070604079</x:v>
      </x:c>
      <x:c r="F236" s="204">
        <x:v>150</x:v>
      </x:c>
      <x:c r="G236" s="414">
        <x:v>1</x:v>
      </x:c>
    </x:row>
    <x:row r="237" spans="2:7">
      <x:c r="B237" s="603" t="s">
        <x:v>3016</x:v>
      </x:c>
      <x:c r="C237" s="417" t="s">
        <x:v>6168</x:v>
      </x:c>
      <x:c r="D237" s="204" t="s">
        <x:v>2567</x:v>
      </x:c>
      <x:c r="E237" s="425">
        <x:v>2025090504076</x:v>
      </x:c>
      <x:c r="F237" s="204">
        <x:v>160</x:v>
      </x:c>
      <x:c r="G237" s="414">
        <x:v>1</x:v>
      </x:c>
    </x:row>
    <x:row r="238" spans="2:7">
      <x:c r="B238" s="603" t="s">
        <x:v>3016</x:v>
      </x:c>
      <x:c r="C238" s="417" t="s">
        <x:v>6848</x:v>
      </x:c>
      <x:c r="D238" s="204" t="s">
        <x:v>2550</x:v>
      </x:c>
      <x:c r="E238" s="425">
        <x:v>2025100604031</x:v>
      </x:c>
      <x:c r="F238" s="204">
        <x:v>160</x:v>
      </x:c>
      <x:c r="G238" s="414">
        <x:v>1</x:v>
      </x:c>
    </x:row>
    <x:row r="239" spans="2:7">
      <x:c r="B239" s="603" t="s">
        <x:v>3016</x:v>
      </x:c>
      <x:c r="C239" s="417" t="s">
        <x:v>4524</x:v>
      </x:c>
      <x:c r="D239" s="204" t="s">
        <x:v>6191</x:v>
      </x:c>
      <x:c r="E239" s="425">
        <x:v>2025100604048</x:v>
      </x:c>
      <x:c r="F239" s="204">
        <x:v>200</x:v>
      </x:c>
      <x:c r="G239" s="414">
        <x:v>1</x:v>
      </x:c>
    </x:row>
    <x:row r="240" spans="1:7">
      <x:c r="A240" s="198">
        <x:v>46027</x:v>
      </x:c>
      <x:c r="B240" s="731" t="s">
        <x:v>3050</x:v>
      </x:c>
      <x:c r="C240" s="524" t="s">
        <x:v>8682</x:v>
      </x:c>
      <x:c r="D240" s="226" t="s">
        <x:v>2519</x:v>
      </x:c>
      <x:c r="E240" s="732">
        <x:v>2024081601138</x:v>
      </x:c>
      <x:c r="F240" s="226">
        <x:v>140</x:v>
      </x:c>
      <x:c r="G240" s="489">
        <x:v>1</x:v>
      </x:c>
    </x:row>
    <x:row r="241" spans="2:7">
      <x:c r="B241" s="731" t="s">
        <x:v>3050</x:v>
      </x:c>
      <x:c r="C241" s="524" t="s">
        <x:v>6607</x:v>
      </x:c>
      <x:c r="D241" s="226" t="s">
        <x:v>7653</x:v>
      </x:c>
      <x:c r="E241" s="732">
        <x:v>2025040501018</x:v>
      </x:c>
      <x:c r="F241" s="226">
        <x:v>180</x:v>
      </x:c>
      <x:c r="G241" s="489">
        <x:v>1</x:v>
      </x:c>
    </x:row>
    <x:row r="242" spans="2:7">
      <x:c r="B242" s="731" t="s">
        <x:v>3016</x:v>
      </x:c>
      <x:c r="C242" s="524" t="s">
        <x:v>5766</x:v>
      </x:c>
      <x:c r="D242" s="226" t="s">
        <x:v>5242</x:v>
      </x:c>
      <x:c r="E242" s="732">
        <x:v>2023112204027</x:v>
      </x:c>
      <x:c r="F242" s="226">
        <x:v>245</x:v>
      </x:c>
      <x:c r="G242" s="489">
        <x:v>1</x:v>
      </x:c>
    </x:row>
    <x:row r="243" spans="2:7">
      <x:c r="B243" s="731" t="s">
        <x:v>3016</x:v>
      </x:c>
      <x:c r="C243" s="524" t="s">
        <x:v>1819</x:v>
      </x:c>
      <x:c r="D243" s="226" t="s">
        <x:v>2519</x:v>
      </x:c>
      <x:c r="E243" s="732">
        <x:v>2025030504074</x:v>
      </x:c>
      <x:c r="F243" s="226">
        <x:v>500</x:v>
      </x:c>
      <x:c r="G243" s="489">
        <x:v>1</x:v>
      </x:c>
    </x:row>
    <x:row r="244" spans="2:7">
      <x:c r="B244" s="731" t="s">
        <x:v>3016</x:v>
      </x:c>
      <x:c r="C244" s="524" t="s">
        <x:v>8170</x:v>
      </x:c>
      <x:c r="D244" s="226" t="s">
        <x:v>1249</x:v>
      </x:c>
      <x:c r="E244" s="732">
        <x:v>2025110604076</x:v>
      </x:c>
      <x:c r="F244" s="226">
        <x:v>450</x:v>
      </x:c>
      <x:c r="G244" s="489">
        <x:v>1</x:v>
      </x:c>
    </x:row>
    <x:row r="245" spans="2:7">
      <x:c r="B245" s="731" t="s">
        <x:v>3016</x:v>
      </x:c>
      <x:c r="C245" s="524" t="s">
        <x:v>6854</x:v>
      </x:c>
      <x:c r="D245" s="226" t="s">
        <x:v>1237</x:v>
      </x:c>
      <x:c r="E245" s="732">
        <x:v>2025090504014</x:v>
      </x:c>
      <x:c r="F245" s="226">
        <x:v>800</x:v>
      </x:c>
      <x:c r="G245" s="489">
        <x:v>1</x:v>
      </x:c>
    </x:row>
    <x:row r="246" spans="4:4">
      <x:c r="D246" s="41"/>
    </x:row>
    <x:row r="247" spans="1:7">
      <x:c r="A247" s="1330" t="s">
        <x:v>10050</x:v>
      </x:c>
      <x:c r="B247" s="1331" t="s">
        <x:v>2865</x:v>
      </x:c>
      <x:c r="C247" s="1395">
        <x:v>2026022101059</x:v>
      </x:c>
      <x:c r="D247" s="188" t="s">
        <x:v>4602</x:v>
      </x:c>
      <x:c r="E247" s="190">
        <x:v>2026022101059</x:v>
      </x:c>
      <x:c r="F247" s="188">
        <x:v>160</x:v>
      </x:c>
      <x:c r="G247" s="1396">
        <x:v>1</x:v>
      </x:c>
    </x:row>
    <x:row r="248" spans="1:7">
      <x:c r="A248" s="1327" t="s">
        <x:v>10308</x:v>
      </x:c>
      <x:c r="B248" s="1328" t="s">
        <x:v>3016</x:v>
      </x:c>
      <x:c r="C248" s="1349">
        <x:v>2026021504103</x:v>
      </x:c>
      <x:c r="D248" s="188" t="s">
        <x:v>12440</x:v>
      </x:c>
      <x:c r="E248" s="190">
        <x:v>2026021504103</x:v>
      </x:c>
      <x:c r="F248" s="188">
        <x:v>520</x:v>
      </x:c>
      <x:c r="G248" s="1397">
        <x:v>1</x:v>
      </x:c>
    </x:row>
    <x:row r="249" spans="1:7">
      <x:c r="A249" s="1327" t="s">
        <x:v>10312</x:v>
      </x:c>
      <x:c r="B249" s="1328" t="s">
        <x:v>3016</x:v>
      </x:c>
      <x:c r="C249" s="1349">
        <x:v>2026021804067</x:v>
      </x:c>
      <x:c r="D249" s="188" t="s">
        <x:v>6547</x:v>
      </x:c>
      <x:c r="E249" s="190">
        <x:v>2026021804067</x:v>
      </x:c>
      <x:c r="F249" s="188">
        <x:v>180</x:v>
      </x:c>
      <x:c r="G249" s="1397">
        <x:v>1</x:v>
      </x:c>
    </x:row>
    <x:row r="250" spans="1:7">
      <x:c r="A250" s="1327" t="s">
        <x:v>10007</x:v>
      </x:c>
      <x:c r="B250" s="1328" t="s">
        <x:v>3016</x:v>
      </x:c>
      <x:c r="C250" s="1349">
        <x:v>2026021804074</x:v>
      </x:c>
      <x:c r="D250" s="188" t="s">
        <x:v>6547</x:v>
      </x:c>
      <x:c r="E250" s="190">
        <x:v>2026021804074</x:v>
      </x:c>
      <x:c r="F250" s="188">
        <x:v>180</x:v>
      </x:c>
      <x:c r="G250" s="1397">
        <x:v>1</x:v>
      </x:c>
    </x:row>
    <x:row r="251" spans="1:7">
      <x:c r="A251" s="1327" t="s">
        <x:v>10147</x:v>
      </x:c>
      <x:c r="B251" s="1328" t="s">
        <x:v>3016</x:v>
      </x:c>
      <x:c r="C251" s="1349">
        <x:v>2026011804084</x:v>
      </x:c>
      <x:c r="D251" s="188" t="s">
        <x:v>11953</x:v>
      </x:c>
      <x:c r="E251" s="190">
        <x:v>2026011804084</x:v>
      </x:c>
      <x:c r="F251" s="188">
        <x:v>160</x:v>
      </x:c>
      <x:c r="G251" s="1397">
        <x:v>1</x:v>
      </x:c>
    </x:row>
    <x:row r="252" spans="1:7">
      <x:c r="A252" s="1327" t="s">
        <x:v>10043</x:v>
      </x:c>
      <x:c r="B252" s="1328" t="s">
        <x:v>3016</x:v>
      </x:c>
      <x:c r="C252" s="1349">
        <x:v>2026021604070</x:v>
      </x:c>
      <x:c r="D252" s="188" t="s">
        <x:v>4602</x:v>
      </x:c>
      <x:c r="E252" s="190">
        <x:v>2026021604070</x:v>
      </x:c>
      <x:c r="F252" s="188">
        <x:v>130</x:v>
      </x:c>
      <x:c r="G252" s="1397">
        <x:v>1</x:v>
      </x:c>
    </x:row>
    <x:row r="253" spans="1:7">
      <x:c r="A253" s="1327" t="s">
        <x:v>10293</x:v>
      </x:c>
      <x:c r="B253" s="1328" t="s">
        <x:v>3016</x:v>
      </x:c>
      <x:c r="C253" s="1349">
        <x:v>2026011704049</x:v>
      </x:c>
      <x:c r="D253" s="188" t="s">
        <x:v>4602</x:v>
      </x:c>
      <x:c r="E253" s="190">
        <x:v>2026011704049</x:v>
      </x:c>
      <x:c r="F253" s="188">
        <x:v>160</x:v>
      </x:c>
      <x:c r="G253" s="1397">
        <x:v>1</x:v>
      </x:c>
    </x:row>
    <x:row r="254" spans="1:7">
      <x:c r="A254" s="1333" t="s">
        <x:v>9989</x:v>
      </x:c>
      <x:c r="B254" s="1334" t="s">
        <x:v>3016</x:v>
      </x:c>
      <x:c r="C254" s="1348">
        <x:v>2026011804022</x:v>
      </x:c>
      <x:c r="D254" s="188" t="s">
        <x:v>2556</x:v>
      </x:c>
      <x:c r="E254" s="190">
        <x:v>2026011804022</x:v>
      </x:c>
      <x:c r="F254" s="188">
        <x:v>240</x:v>
      </x:c>
      <x:c r="G254" s="1398">
        <x:v>1</x:v>
      </x:c>
    </x:row>
    <x:row r="255" spans="4:4">
      <x:c r="D255" s="34"/>
    </x:row>
    <x:row r="256" spans="1:7">
      <x:c r="A256" s="1399" t="s">
        <x:v>10285</x:v>
      </x:c>
      <x:c r="B256" s="1400" t="s">
        <x:v>3016</x:v>
      </x:c>
      <x:c r="C256" s="1402">
        <x:v>2026021504073</x:v>
      </x:c>
      <x:c r="D256" s="29"/>
      <x:c r="G256" s="1401">
        <x:v>1</x:v>
      </x:c>
    </x:row>
    <x:row r="257" spans="1:7">
      <x:c r="A257" s="1408" t="s">
        <x:v>10329</x:v>
      </x:c>
      <x:c r="B257" s="1409" t="s">
        <x:v>4629</x:v>
      </x:c>
      <x:c r="C257" s="1411">
        <x:v>2026011803063</x:v>
      </x:c>
      <x:c r="D257" s="28"/>
      <x:c r="G257" s="1410">
        <x:v>1</x:v>
      </x:c>
    </x:row>
    <x:row r="258" spans="1:7">
      <x:c r="A258" s="1412" t="s">
        <x:v>10090</x:v>
      </x:c>
      <x:c r="B258" s="951" t="s">
        <x:v>4629</x:v>
      </x:c>
      <x:c r="C258" s="1430">
        <x:v>2026011703035</x:v>
      </x:c>
      <x:c r="D258" s="28"/>
      <x:c r="G258" s="1428">
        <x:v>1</x:v>
      </x:c>
    </x:row>
    <x:row r="259" spans="1:7">
      <x:c r="A259" s="1317" t="s">
        <x:v>10133</x:v>
      </x:c>
      <x:c r="B259" s="962" t="s">
        <x:v>3016</x:v>
      </x:c>
      <x:c r="C259" s="1431">
        <x:v>2026022004053</x:v>
      </x:c>
      <x:c r="D259" s="23"/>
      <x:c r="G259" s="1429">
        <x:v>1</x:v>
      </x:c>
    </x:row>
    <x:row r="260" spans="1:7">
      <x:c r="A260" s="1412" t="s">
        <x:v>10157</x:v>
      </x:c>
      <x:c r="B260" s="951" t="s">
        <x:v>4629</x:v>
      </x:c>
      <x:c r="C260" s="1430">
        <x:v>2026021903074</x:v>
      </x:c>
      <x:c r="D260" s="23"/>
      <x:c r="G260" s="1428">
        <x:v>1</x:v>
      </x:c>
    </x:row>
    <x:row r="261" spans="1:7">
      <x:c r="A261" s="1317" t="s">
        <x:v>10135</x:v>
      </x:c>
      <x:c r="B261" s="962" t="s">
        <x:v>4629</x:v>
      </x:c>
      <x:c r="C261" s="1431">
        <x:v>2604150307</x:v>
      </x:c>
      <x:c r="D261" s="23"/>
      <x:c r="G261" s="1429">
        <x:v>1</x:v>
      </x:c>
    </x:row>
    <x:row r="262" spans="4:7">
      <x:c r="D262" s="23"/>
      <x:c r="G262" s="1428">
        <x:v>1</x:v>
      </x:c>
    </x:row>
    <x:row r="263" spans="1:7">
      <x:c r="A263" s="1412" t="s">
        <x:v>10006</x:v>
      </x:c>
      <x:c r="B263" s="951" t="s">
        <x:v>3016</x:v>
      </x:c>
      <x:c r="C263" s="1413">
        <x:v>2602150410</x:v>
      </x:c>
      <x:c r="G263" s="950" t="s">
        <x:v>10758</x:v>
      </x:c>
    </x:row>
    <x:row r="264" spans="1:7">
      <x:c r="A264" s="1082" t="s">
        <x:v>10023</x:v>
      </x:c>
      <x:c r="B264" s="949" t="s">
        <x:v>433</x:v>
      </x:c>
      <x:c r="C264" s="1274">
        <x:v>2509070301</x:v>
      </x:c>
      <x:c r="G264" s="1482">
        <x:v>2</x:v>
      </x:c>
    </x:row>
    <x:row r="265" spans="1:7">
      <x:c r="A265" s="1275" t="s">
        <x:v>10092</x:v>
      </x:c>
      <x:c r="B265" s="953" t="s">
        <x:v>3016</x:v>
      </x:c>
      <x:c r="C265" s="1476">
        <x:v>2026022004053</x:v>
      </x:c>
      <x:c r="G265" s="1483">
        <x:v>1</x:v>
      </x:c>
    </x:row>
    <x:row r="266" spans="1:7">
      <x:c r="A266" s="1082" t="s">
        <x:v>10230</x:v>
      </x:c>
      <x:c r="B266" s="949" t="s">
        <x:v>3016</x:v>
      </x:c>
      <x:c r="C266" s="1477">
        <x:v>2026011704094</x:v>
      </x:c>
      <x:c r="G266" s="1482">
        <x:v>1</x:v>
      </x:c>
    </x:row>
    <x:row r="267" spans="1:7">
      <x:c r="A267" s="1275" t="s">
        <x:v>10077</x:v>
      </x:c>
      <x:c r="B267" s="953" t="s">
        <x:v>3016</x:v>
      </x:c>
      <x:c r="C267" s="1476">
        <x:v>2026011804022</x:v>
      </x:c>
      <x:c r="G267" s="1429">
        <x:v>1</x:v>
      </x:c>
    </x:row>
    <x:row r="268" spans="1:3">
      <x:c r="A268" s="1317" t="s">
        <x:v>10382</x:v>
      </x:c>
      <x:c r="B268" s="962" t="s">
        <x:v>3016</x:v>
      </x:c>
      <x:c r="C268" s="1478">
        <x:v>2026011704100</x:v>
      </x:c>
    </x:row>
    <x:row r="269" spans="4:4">
      <x:c r="D269" s="20"/>
    </x:row>
  </x:sheetData>
  <x:sortState columnSort="0" caseSensitive="0" ref="A252:G253">
    <x:sortCondition descending="0" sortBy="value" ref="F252:F253"/>
  </x:sortState>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9"/>
  <x:dimension ref="A1:AE221"/>
  <x:sheetViews>
    <x:sheetView topLeftCell="A196" zoomScaleNormal="100" zoomScaleSheetLayoutView="75" workbookViewId="0">
      <x:selection activeCell="L211" activeCellId="0" sqref="L211:L211"/>
    </x:sheetView>
  </x:sheetViews>
  <x:sheetFormatPr defaultColWidth="9.00390625" defaultRowHeight="16.399999999999999"/>
  <x:cols>
    <x:col min="1" max="1" width="11.89453125" style="144" bestFit="1" customWidth="1"/>
    <x:col min="2" max="17" width="5.77734375" style="142" customWidth="1"/>
    <x:col min="18" max="29" width="5.77734375" style="144" customWidth="1"/>
    <x:col min="30" max="31" width="9.00390625" style="137" bestFit="1" customWidth="1"/>
  </x:cols>
  <x:sheetData>
    <x:row r="1" spans="1:31" ht="16.75">
      <x:c r="A1" s="471"/>
      <x:c r="B1" s="1513" t="s">
        <x:v>5980</x:v>
      </x:c>
      <x:c r="C1" s="1514"/>
      <x:c r="D1" s="1514"/>
      <x:c r="E1" s="1515"/>
      <x:c r="F1" s="1513" t="s">
        <x:v>7718</x:v>
      </x:c>
      <x:c r="G1" s="1514"/>
      <x:c r="H1" s="1514"/>
      <x:c r="I1" s="1515"/>
      <x:c r="J1" s="1513" t="s">
        <x:v>7712</x:v>
      </x:c>
      <x:c r="K1" s="1514"/>
      <x:c r="L1" s="1514"/>
      <x:c r="M1" s="1515"/>
      <x:c r="N1" s="1513" t="s">
        <x:v>5908</x:v>
      </x:c>
      <x:c r="O1" s="1514"/>
      <x:c r="P1" s="1514"/>
      <x:c r="Q1" s="1515"/>
      <x:c r="R1" s="1513" t="s">
        <x:v>8838</x:v>
      </x:c>
      <x:c r="S1" s="1514"/>
      <x:c r="T1" s="1514"/>
      <x:c r="U1" s="1515"/>
      <x:c r="V1" s="1514" t="s">
        <x:v>7748</x:v>
      </x:c>
      <x:c r="W1" s="1514"/>
      <x:c r="X1" s="1514"/>
      <x:c r="Y1" s="1515"/>
      <x:c r="Z1" s="1514" t="s">
        <x:v>4139</x:v>
      </x:c>
      <x:c r="AA1" s="1514"/>
      <x:c r="AB1" s="1514"/>
      <x:c r="AC1" s="1516"/>
      <x:c r="AD1" s="557"/>
      <x:c r="AE1" s="558"/>
    </x:row>
    <x:row r="2" spans="1:31">
      <x:c r="A2" s="472"/>
      <x:c r="B2" s="469" t="s">
        <x:v>7747</x:v>
      </x:c>
      <x:c r="C2" s="469" t="s">
        <x:v>7313</x:v>
      </x:c>
      <x:c r="D2" s="469" t="s">
        <x:v>29</x:v>
      </x:c>
      <x:c r="E2" s="477" t="s">
        <x:v>7719</x:v>
      </x:c>
      <x:c r="F2" s="469" t="s">
        <x:v>7747</x:v>
      </x:c>
      <x:c r="G2" s="469" t="s">
        <x:v>7313</x:v>
      </x:c>
      <x:c r="H2" s="469" t="s">
        <x:v>29</x:v>
      </x:c>
      <x:c r="I2" s="477" t="s">
        <x:v>7719</x:v>
      </x:c>
      <x:c r="J2" s="469" t="s">
        <x:v>7747</x:v>
      </x:c>
      <x:c r="K2" s="469" t="s">
        <x:v>7313</x:v>
      </x:c>
      <x:c r="L2" s="469" t="s">
        <x:v>29</x:v>
      </x:c>
      <x:c r="M2" s="477" t="s">
        <x:v>7719</x:v>
      </x:c>
      <x:c r="N2" s="469" t="s">
        <x:v>7747</x:v>
      </x:c>
      <x:c r="O2" s="469" t="s">
        <x:v>7313</x:v>
      </x:c>
      <x:c r="P2" s="469" t="s">
        <x:v>29</x:v>
      </x:c>
      <x:c r="Q2" s="477" t="s">
        <x:v>7719</x:v>
      </x:c>
      <x:c r="R2" s="469" t="s">
        <x:v>7747</x:v>
      </x:c>
      <x:c r="S2" s="469" t="s">
        <x:v>7313</x:v>
      </x:c>
      <x:c r="T2" s="469" t="s">
        <x:v>29</x:v>
      </x:c>
      <x:c r="U2" s="477" t="s">
        <x:v>7719</x:v>
      </x:c>
      <x:c r="V2" s="469" t="s">
        <x:v>7747</x:v>
      </x:c>
      <x:c r="W2" s="469" t="s">
        <x:v>7313</x:v>
      </x:c>
      <x:c r="X2" s="469" t="s">
        <x:v>29</x:v>
      </x:c>
      <x:c r="Y2" s="477" t="s">
        <x:v>7719</x:v>
      </x:c>
      <x:c r="Z2" s="469" t="s">
        <x:v>7747</x:v>
      </x:c>
      <x:c r="AA2" s="469" t="s">
        <x:v>7313</x:v>
      </x:c>
      <x:c r="AB2" s="469" t="s">
        <x:v>29</x:v>
      </x:c>
      <x:c r="AC2" s="477" t="s">
        <x:v>7719</x:v>
      </x:c>
      <x:c r="AD2" s="559"/>
      <x:c r="AE2" s="560"/>
    </x:row>
    <x:row r="3" spans="1:31">
      <x:c r="A3" s="475" t="s">
        <x:v>2109</x:v>
      </x:c>
      <x:c r="B3" s="474"/>
      <x:c r="C3" s="474"/>
      <x:c r="D3" s="474"/>
      <x:c r="E3" s="502"/>
      <x:c r="F3" s="474"/>
      <x:c r="G3" s="502"/>
      <x:c r="H3" s="474"/>
      <x:c r="I3" s="474"/>
      <x:c r="J3" s="502"/>
      <x:c r="K3" s="474"/>
      <x:c r="L3" s="474"/>
      <x:c r="M3" s="474"/>
      <x:c r="N3" s="474"/>
      <x:c r="O3" s="474"/>
      <x:c r="P3" s="474"/>
      <x:c r="Q3" s="502"/>
      <x:c r="R3" s="474"/>
      <x:c r="S3" s="474"/>
      <x:c r="T3" s="1308"/>
      <x:c r="U3" s="474"/>
      <x:c r="V3" s="474"/>
      <x:c r="W3" s="474"/>
      <x:c r="X3" s="474"/>
      <x:c r="Y3" s="474"/>
      <x:c r="Z3" s="474"/>
      <x:c r="AA3" s="474"/>
      <x:c r="AB3" s="1308"/>
      <x:c r="AC3" s="474"/>
      <x:c r="AD3" s="559" t="s">
        <x:v>2976</x:v>
      </x:c>
      <x:c r="AE3" s="560">
        <x:f>SUM(B18,F18,J18,N18,R18,V18,Z18)</x:f>
        <x:v>46</x:v>
      </x:c>
    </x:row>
    <x:row r="4" spans="1:31">
      <x:c r="A4" s="475" t="s">
        <x:v>6006</x:v>
      </x:c>
      <x:c r="B4" s="474"/>
      <x:c r="C4" s="474"/>
      <x:c r="D4" s="474"/>
      <x:c r="E4" s="502"/>
      <x:c r="F4" s="474"/>
      <x:c r="G4" s="502"/>
      <x:c r="H4" s="474"/>
      <x:c r="I4" s="474"/>
      <x:c r="J4" s="474"/>
      <x:c r="K4" s="474"/>
      <x:c r="L4" s="1308"/>
      <x:c r="M4" s="474"/>
      <x:c r="N4" s="474"/>
      <x:c r="O4" s="1309"/>
      <x:c r="P4" s="474"/>
      <x:c r="Q4" s="474"/>
      <x:c r="R4" s="474"/>
      <x:c r="S4" s="1309"/>
      <x:c r="T4" s="502"/>
      <x:c r="U4" s="474"/>
      <x:c r="V4" s="474"/>
      <x:c r="W4" s="1309"/>
      <x:c r="X4" s="474"/>
      <x:c r="Y4" s="474"/>
      <x:c r="Z4" s="474"/>
      <x:c r="AA4" s="1309"/>
      <x:c r="AB4" s="474"/>
      <x:c r="AC4" s="474"/>
      <x:c r="AD4" s="559" t="s">
        <x:v>5008</x:v>
      </x:c>
      <x:c r="AE4" s="560">
        <x:f>SUM(C18,G18,K18,O18,S18,W18,AA18)</x:f>
        <x:v>46</x:v>
      </x:c>
    </x:row>
    <x:row r="5" spans="1:31">
      <x:c r="A5" s="475" t="s">
        <x:v>8563</x:v>
      </x:c>
      <x:c r="B5" s="474"/>
      <x:c r="C5" s="474"/>
      <x:c r="D5" s="474"/>
      <x:c r="E5" s="502"/>
      <x:c r="F5" s="474"/>
      <x:c r="G5" s="502"/>
      <x:c r="H5" s="705"/>
      <x:c r="I5" s="474"/>
      <x:c r="J5" s="474"/>
      <x:c r="K5" s="474"/>
      <x:c r="L5" s="474"/>
      <x:c r="M5" s="474"/>
      <x:c r="N5" s="474"/>
      <x:c r="O5" s="474"/>
      <x:c r="P5" s="474"/>
      <x:c r="Q5" s="474"/>
      <x:c r="R5" s="474"/>
      <x:c r="S5" s="474"/>
      <x:c r="T5" s="502"/>
      <x:c r="U5" s="474"/>
      <x:c r="V5" s="474"/>
      <x:c r="W5" s="474"/>
      <x:c r="X5" s="474"/>
      <x:c r="Y5" s="474"/>
      <x:c r="Z5" s="474"/>
      <x:c r="AA5" s="474"/>
      <x:c r="AB5" s="474"/>
      <x:c r="AC5" s="474"/>
      <x:c r="AD5" s="559" t="s">
        <x:v>7747</x:v>
      </x:c>
      <x:c r="AE5" s="560">
        <x:f>SUM(D18,H18,L18,P18,T18,X18,AB18)</x:f>
        <x:v>18</x:v>
      </x:c>
    </x:row>
    <x:row r="6" spans="1:31">
      <x:c r="A6" s="475" t="s">
        <x:v>9041</x:v>
      </x:c>
      <x:c r="B6" s="474"/>
      <x:c r="C6" s="474"/>
      <x:c r="D6" s="474"/>
      <x:c r="E6" s="502"/>
      <x:c r="F6" s="474"/>
      <x:c r="G6" s="502"/>
      <x:c r="H6" s="705"/>
      <x:c r="I6" s="474"/>
      <x:c r="J6" s="474"/>
      <x:c r="K6" s="474"/>
      <x:c r="L6" s="474"/>
      <x:c r="M6" s="474"/>
      <x:c r="N6" s="474"/>
      <x:c r="O6" s="474"/>
      <x:c r="P6" s="474"/>
      <x:c r="Q6" s="474"/>
      <x:c r="R6" s="629"/>
      <x:c r="S6" s="474"/>
      <x:c r="T6" s="503"/>
      <x:c r="U6" s="474"/>
      <x:c r="V6" s="629"/>
      <x:c r="W6" s="474"/>
      <x:c r="X6" s="474"/>
      <x:c r="Y6" s="474"/>
      <x:c r="Z6" s="629"/>
      <x:c r="AA6" s="474"/>
      <x:c r="AB6" s="474"/>
      <x:c r="AC6" s="474"/>
      <x:c r="AD6" s="559" t="s">
        <x:v>7719</x:v>
      </x:c>
      <x:c r="AE6" s="560">
        <x:f>SUM(E18,I18,M18,Q18,U18,Y18,AC18)</x:f>
        <x:v>0</x:v>
      </x:c>
    </x:row>
    <x:row r="7" spans="1:31">
      <x:c r="A7" s="475" t="s">
        <x:v>8467</x:v>
      </x:c>
      <x:c r="B7" s="503"/>
      <x:c r="C7" s="474"/>
      <x:c r="D7" s="474"/>
      <x:c r="E7" s="502"/>
      <x:c r="F7" s="503"/>
      <x:c r="G7" s="502"/>
      <x:c r="H7" s="503"/>
      <x:c r="I7" s="474"/>
      <x:c r="J7" s="474"/>
      <x:c r="K7" s="1309"/>
      <x:c r="L7" s="503"/>
      <x:c r="M7" s="474"/>
      <x:c r="N7" s="503"/>
      <x:c r="O7" s="474"/>
      <x:c r="P7" s="503"/>
      <x:c r="Q7" s="474"/>
      <x:c r="R7" s="503"/>
      <x:c r="S7" s="474"/>
      <x:c r="T7" s="503"/>
      <x:c r="U7" s="474"/>
      <x:c r="V7" s="503"/>
      <x:c r="W7" s="474"/>
      <x:c r="X7" s="503"/>
      <x:c r="Y7" s="474"/>
      <x:c r="Z7" s="503"/>
      <x:c r="AA7" s="474"/>
      <x:c r="AB7" s="474"/>
      <x:c r="AC7" s="474"/>
      <x:c r="AD7" s="559"/>
      <x:c r="AE7" s="560"/>
    </x:row>
    <x:row r="8" spans="1:31">
      <x:c r="A8" s="475" t="s">
        <x:v>8586</x:v>
      </x:c>
      <x:c r="B8" s="474"/>
      <x:c r="C8" s="474"/>
      <x:c r="D8" s="474"/>
      <x:c r="E8" s="502"/>
      <x:c r="F8" s="474"/>
      <x:c r="G8" s="502"/>
      <x:c r="H8" s="503"/>
      <x:c r="I8" s="474"/>
      <x:c r="J8" s="629"/>
      <x:c r="K8" s="474"/>
      <x:c r="L8" s="503"/>
      <x:c r="M8" s="474"/>
      <x:c r="N8" s="629"/>
      <x:c r="O8" s="1310"/>
      <x:c r="P8" s="503"/>
      <x:c r="Q8" s="474"/>
      <x:c r="R8" s="474"/>
      <x:c r="S8" s="1310"/>
      <x:c r="T8" s="1308"/>
      <x:c r="U8" s="474"/>
      <x:c r="V8" s="474"/>
      <x:c r="W8" s="1310"/>
      <x:c r="X8" s="474"/>
      <x:c r="Y8" s="474"/>
      <x:c r="Z8" s="474"/>
      <x:c r="AA8" s="1310"/>
      <x:c r="AB8" s="1308"/>
      <x:c r="AC8" s="474"/>
      <x:c r="AD8" s="559"/>
      <x:c r="AE8" s="560"/>
    </x:row>
    <x:row r="9" spans="1:31">
      <x:c r="A9" s="475" t="s">
        <x:v>5993</x:v>
      </x:c>
      <x:c r="B9" s="474"/>
      <x:c r="C9" s="474"/>
      <x:c r="D9" s="474"/>
      <x:c r="E9" s="474"/>
      <x:c r="F9" s="474"/>
      <x:c r="G9" s="502"/>
      <x:c r="H9" s="503"/>
      <x:c r="I9" s="474"/>
      <x:c r="J9" s="474"/>
      <x:c r="K9" s="474"/>
      <x:c r="L9" s="1308"/>
      <x:c r="M9" s="474"/>
      <x:c r="N9" s="474"/>
      <x:c r="O9" s="474"/>
      <x:c r="P9" s="503"/>
      <x:c r="Q9" s="474"/>
      <x:c r="R9" s="474"/>
      <x:c r="S9" s="1310"/>
      <x:c r="T9" s="474"/>
      <x:c r="U9" s="474"/>
      <x:c r="V9" s="474"/>
      <x:c r="W9" s="1310"/>
      <x:c r="X9" s="474"/>
      <x:c r="Y9" s="474"/>
      <x:c r="Z9" s="474"/>
      <x:c r="AA9" s="1310"/>
      <x:c r="AB9" s="503"/>
      <x:c r="AC9" s="474"/>
      <x:c r="AD9" s="559"/>
      <x:c r="AE9" s="560"/>
    </x:row>
    <x:row r="10" spans="1:31">
      <x:c r="A10" s="475" t="s">
        <x:v>2041</x:v>
      </x:c>
      <x:c r="B10" s="474"/>
      <x:c r="C10" s="474"/>
      <x:c r="D10" s="474"/>
      <x:c r="E10" s="474"/>
      <x:c r="F10" s="474"/>
      <x:c r="G10" s="502"/>
      <x:c r="H10" s="503"/>
      <x:c r="I10" s="474"/>
      <x:c r="J10" s="474"/>
      <x:c r="K10" s="1310"/>
      <x:c r="L10" s="503"/>
      <x:c r="M10" s="474"/>
      <x:c r="N10" s="474"/>
      <x:c r="O10" s="474"/>
      <x:c r="P10" s="503"/>
      <x:c r="Q10" s="474"/>
      <x:c r="R10" s="503"/>
      <x:c r="S10" s="192"/>
      <x:c r="T10" s="474"/>
      <x:c r="U10" s="474"/>
      <x:c r="V10" s="503"/>
      <x:c r="W10" s="192"/>
      <x:c r="X10" s="1308"/>
      <x:c r="Y10" s="474"/>
      <x:c r="Z10" s="503"/>
      <x:c r="AA10" s="192"/>
      <x:c r="AB10" s="474"/>
      <x:c r="AC10" s="474"/>
      <x:c r="AD10" s="559"/>
      <x:c r="AE10" s="560"/>
    </x:row>
    <x:row r="11" spans="1:31">
      <x:c r="A11" s="475" t="s">
        <x:v>8174</x:v>
      </x:c>
      <x:c r="B11" s="474"/>
      <x:c r="C11" s="503"/>
      <x:c r="D11" s="474"/>
      <x:c r="E11" s="474"/>
      <x:c r="F11" s="474"/>
      <x:c r="G11" s="502"/>
      <x:c r="H11" s="503"/>
      <x:c r="I11" s="474"/>
      <x:c r="J11" s="1310"/>
      <x:c r="K11" s="474"/>
      <x:c r="L11" s="503"/>
      <x:c r="M11" s="474"/>
      <x:c r="N11" s="474"/>
      <x:c r="O11" s="503"/>
      <x:c r="P11" s="1308"/>
      <x:c r="Q11" s="474"/>
      <x:c r="R11" s="1310"/>
      <x:c r="S11" s="503"/>
      <x:c r="T11" s="503"/>
      <x:c r="U11" s="474"/>
      <x:c r="V11" s="1310"/>
      <x:c r="W11" s="503"/>
      <x:c r="X11" s="503"/>
      <x:c r="Y11" s="474"/>
      <x:c r="Z11" s="1310"/>
      <x:c r="AA11" s="503"/>
      <x:c r="AB11" s="474"/>
      <x:c r="AC11" s="474"/>
      <x:c r="AD11" s="559"/>
      <x:c r="AE11" s="560"/>
    </x:row>
    <x:row r="12" spans="1:31">
      <x:c r="A12" s="475" t="s">
        <x:v>8855</x:v>
      </x:c>
      <x:c r="B12" s="474"/>
      <x:c r="C12" s="474"/>
      <x:c r="D12" s="474"/>
      <x:c r="E12" s="474"/>
      <x:c r="F12" s="474"/>
      <x:c r="G12" s="502"/>
      <x:c r="H12" s="503"/>
      <x:c r="I12" s="474"/>
      <x:c r="J12" s="474"/>
      <x:c r="K12" s="503"/>
      <x:c r="L12" s="503"/>
      <x:c r="M12" s="474"/>
      <x:c r="N12" s="1310"/>
      <x:c r="O12" s="1309"/>
      <x:c r="P12" s="503"/>
      <x:c r="Q12" s="474"/>
      <x:c r="R12" s="1310"/>
      <x:c r="S12" s="503"/>
      <x:c r="T12" s="474"/>
      <x:c r="U12" s="474"/>
      <x:c r="V12" s="1310"/>
      <x:c r="W12" s="503"/>
      <x:c r="X12" s="474"/>
      <x:c r="Y12" s="474"/>
      <x:c r="Z12" s="1310"/>
      <x:c r="AA12" s="503"/>
      <x:c r="AB12" s="503"/>
      <x:c r="AC12" s="474"/>
      <x:c r="AD12" s="559"/>
      <x:c r="AE12" s="560"/>
    </x:row>
    <x:row r="13" spans="1:31">
      <x:c r="A13" s="475" t="s">
        <x:v>8714</x:v>
      </x:c>
      <x:c r="B13" s="474"/>
      <x:c r="C13" s="474"/>
      <x:c r="D13" s="474"/>
      <x:c r="E13" s="474"/>
      <x:c r="F13" s="474"/>
      <x:c r="G13" s="502"/>
      <x:c r="H13" s="503"/>
      <x:c r="I13" s="474"/>
      <x:c r="J13" s="474"/>
      <x:c r="K13" s="474"/>
      <x:c r="L13" s="503"/>
      <x:c r="M13" s="474"/>
      <x:c r="N13" s="474"/>
      <x:c r="O13" s="474"/>
      <x:c r="P13" s="503"/>
      <x:c r="Q13" s="474"/>
      <x:c r="R13" s="503"/>
      <x:c r="S13" s="503"/>
      <x:c r="T13" s="474"/>
      <x:c r="U13" s="474"/>
      <x:c r="V13" s="503"/>
      <x:c r="W13" s="503"/>
      <x:c r="X13" s="1310"/>
      <x:c r="Y13" s="474"/>
      <x:c r="Z13" s="503"/>
      <x:c r="AA13" s="503"/>
      <x:c r="AB13" s="474"/>
      <x:c r="AC13" s="474"/>
      <x:c r="AD13" s="559"/>
      <x:c r="AE13" s="560"/>
    </x:row>
    <x:row r="14" spans="1:31">
      <x:c r="A14" s="475" t="s">
        <x:v>5911</x:v>
      </x:c>
      <x:c r="B14" s="474"/>
      <x:c r="C14" s="474"/>
      <x:c r="D14" s="474"/>
      <x:c r="E14" s="474"/>
      <x:c r="F14" s="474"/>
      <x:c r="G14" s="502"/>
      <x:c r="H14" s="503"/>
      <x:c r="I14" s="474"/>
      <x:c r="J14" s="474"/>
      <x:c r="K14" s="474"/>
      <x:c r="L14" s="503"/>
      <x:c r="M14" s="474"/>
      <x:c r="N14" s="474"/>
      <x:c r="O14" s="474"/>
      <x:c r="P14" s="503"/>
      <x:c r="Q14" s="474"/>
      <x:c r="R14" s="503"/>
      <x:c r="S14" s="474"/>
      <x:c r="T14" s="474"/>
      <x:c r="U14" s="474"/>
      <x:c r="V14" s="503"/>
      <x:c r="W14" s="474"/>
      <x:c r="X14" s="474"/>
      <x:c r="Y14" s="474"/>
      <x:c r="Z14" s="503"/>
      <x:c r="AA14" s="474"/>
      <x:c r="AB14" s="474"/>
      <x:c r="AC14" s="474"/>
      <x:c r="AD14" s="559"/>
      <x:c r="AE14" s="560"/>
    </x:row>
    <x:row r="15" spans="1:31">
      <x:c r="A15" s="475" t="s">
        <x:v>8184</x:v>
      </x:c>
      <x:c r="B15" s="474"/>
      <x:c r="C15" s="474"/>
      <x:c r="D15" s="474"/>
      <x:c r="E15" s="474"/>
      <x:c r="F15" s="474"/>
      <x:c r="G15" s="502"/>
      <x:c r="H15" s="503"/>
      <x:c r="I15" s="474"/>
      <x:c r="J15" s="474"/>
      <x:c r="K15" s="1309"/>
      <x:c r="L15" s="503"/>
      <x:c r="M15" s="474"/>
      <x:c r="N15" s="474"/>
      <x:c r="O15" s="474"/>
      <x:c r="P15" s="503"/>
      <x:c r="Q15" s="474"/>
      <x:c r="R15" s="474"/>
      <x:c r="S15" s="1309"/>
      <x:c r="T15" s="474"/>
      <x:c r="U15" s="474"/>
      <x:c r="V15" s="474"/>
      <x:c r="W15" s="1309"/>
      <x:c r="X15" s="474"/>
      <x:c r="Y15" s="474"/>
      <x:c r="Z15" s="474"/>
      <x:c r="AA15" s="1309"/>
      <x:c r="AB15" s="474"/>
      <x:c r="AC15" s="474"/>
      <x:c r="AD15" s="559"/>
      <x:c r="AE15" s="560"/>
    </x:row>
    <x:row r="16" spans="1:31">
      <x:c r="A16" s="475" t="s">
        <x:v>8613</x:v>
      </x:c>
      <x:c r="B16" s="474"/>
      <x:c r="C16" s="474"/>
      <x:c r="D16" s="474"/>
      <x:c r="E16" s="474"/>
      <x:c r="F16" s="474"/>
      <x:c r="G16" s="502"/>
      <x:c r="H16" s="474"/>
      <x:c r="I16" s="474"/>
      <x:c r="J16" s="629"/>
      <x:c r="K16" s="474"/>
      <x:c r="L16" s="474"/>
      <x:c r="M16" s="474"/>
      <x:c r="N16" s="629"/>
      <x:c r="O16" s="474"/>
      <x:c r="P16" s="1308"/>
      <x:c r="Q16" s="474"/>
      <x:c r="R16" s="474"/>
      <x:c r="S16" s="474"/>
      <x:c r="T16" s="474"/>
      <x:c r="U16" s="474"/>
      <x:c r="V16" s="474"/>
      <x:c r="W16" s="474"/>
      <x:c r="X16" s="1308"/>
      <x:c r="Y16" s="474"/>
      <x:c r="Z16" s="474"/>
      <x:c r="AA16" s="474"/>
      <x:c r="AB16" s="474"/>
      <x:c r="AC16" s="474"/>
      <x:c r="AD16" s="559"/>
      <x:c r="AE16" s="560"/>
    </x:row>
    <x:row r="17" spans="1:31" ht="16.75">
      <x:c r="A17" s="476" t="s">
        <x:v>2269</x:v>
      </x:c>
      <x:c r="B17" s="474"/>
      <x:c r="C17" s="474"/>
      <x:c r="D17" s="474"/>
      <x:c r="E17" s="474"/>
      <x:c r="F17" s="474"/>
      <x:c r="G17" s="502"/>
      <x:c r="H17" s="474"/>
      <x:c r="I17" s="474"/>
      <x:c r="J17" s="474"/>
      <x:c r="K17" s="474"/>
      <x:c r="L17" s="474"/>
      <x:c r="M17" s="474"/>
      <x:c r="N17" s="474"/>
      <x:c r="O17" s="474"/>
      <x:c r="P17" s="474"/>
      <x:c r="Q17" s="474"/>
      <x:c r="R17" s="629"/>
      <x:c r="S17" s="502"/>
      <x:c r="T17" s="503"/>
      <x:c r="U17" s="474"/>
      <x:c r="V17" s="629"/>
      <x:c r="W17" s="502"/>
      <x:c r="X17" s="474"/>
      <x:c r="Y17" s="474"/>
      <x:c r="Z17" s="629"/>
      <x:c r="AA17" s="502"/>
      <x:c r="AB17" s="503"/>
      <x:c r="AC17" s="474"/>
      <x:c r="AD17" s="559"/>
      <x:c r="AE17" s="560"/>
    </x:row>
    <x:row r="18" spans="1:31" ht="16.75">
      <x:c r="A18" s="561"/>
      <x:c r="B18" s="620"/>
      <x:c r="C18" s="620"/>
      <x:c r="D18" s="620"/>
      <x:c r="E18" s="620"/>
      <x:c r="F18" s="620"/>
      <x:c r="G18" s="620"/>
      <x:c r="H18" s="620"/>
      <x:c r="I18" s="620"/>
      <x:c r="J18" s="620">
        <x:v>8</x:v>
      </x:c>
      <x:c r="K18" s="620">
        <x:v>8</x:v>
      </x:c>
      <x:c r="L18" s="620">
        <x:v>6</x:v>
      </x:c>
      <x:c r="M18" s="620"/>
      <x:c r="N18" s="620">
        <x:v>8</x:v>
      </x:c>
      <x:c r="O18" s="620">
        <x:v>8</x:v>
      </x:c>
      <x:c r="P18" s="620">
        <x:v>6</x:v>
      </x:c>
      <x:c r="Q18" s="620"/>
      <x:c r="R18" s="620">
        <x:v>10</x:v>
      </x:c>
      <x:c r="S18" s="620">
        <x:v>10</x:v>
      </x:c>
      <x:c r="T18" s="620">
        <x:v>6</x:v>
      </x:c>
      <x:c r="U18" s="620"/>
      <x:c r="V18" s="620">
        <x:v>10</x:v>
      </x:c>
      <x:c r="W18" s="620">
        <x:v>10</x:v>
      </x:c>
      <x:c r="X18" s="620"/>
      <x:c r="Y18" s="620"/>
      <x:c r="Z18" s="620">
        <x:v>10</x:v>
      </x:c>
      <x:c r="AA18" s="620">
        <x:v>10</x:v>
      </x:c>
      <x:c r="AB18" s="620"/>
      <x:c r="AC18" s="620"/>
      <x:c r="AD18" s="562"/>
      <x:c r="AE18" s="563"/>
    </x:row>
    <x:row r="19" spans="1:31" ht="16.75">
      <x:c r="A19" s="471"/>
      <x:c r="B19" s="1513" t="s">
        <x:v>9074</x:v>
      </x:c>
      <x:c r="C19" s="1514"/>
      <x:c r="D19" s="1514"/>
      <x:c r="E19" s="1515"/>
      <x:c r="F19" s="1513" t="s">
        <x:v>7718</x:v>
      </x:c>
      <x:c r="G19" s="1514"/>
      <x:c r="H19" s="1514"/>
      <x:c r="I19" s="1515"/>
      <x:c r="J19" s="1513" t="s">
        <x:v>7712</x:v>
      </x:c>
      <x:c r="K19" s="1514"/>
      <x:c r="L19" s="1514"/>
      <x:c r="M19" s="1515"/>
      <x:c r="N19" s="1513" t="s">
        <x:v>8338</x:v>
      </x:c>
      <x:c r="O19" s="1514"/>
      <x:c r="P19" s="1514"/>
      <x:c r="Q19" s="1515"/>
      <x:c r="R19" s="1513" t="s">
        <x:v>4212</x:v>
      </x:c>
      <x:c r="S19" s="1514"/>
      <x:c r="T19" s="1514"/>
      <x:c r="U19" s="1515"/>
      <x:c r="V19" s="1514" t="s">
        <x:v>7748</x:v>
      </x:c>
      <x:c r="W19" s="1514"/>
      <x:c r="X19" s="1514"/>
      <x:c r="Y19" s="1515"/>
      <x:c r="Z19" s="1514" t="s">
        <x:v>9044</x:v>
      </x:c>
      <x:c r="AA19" s="1514"/>
      <x:c r="AB19" s="1514"/>
      <x:c r="AC19" s="1516"/>
      <x:c r="AD19" s="557"/>
      <x:c r="AE19" s="558"/>
    </x:row>
    <x:row r="20" spans="1:31">
      <x:c r="A20" s="472"/>
      <x:c r="B20" s="469" t="s">
        <x:v>7747</x:v>
      </x:c>
      <x:c r="C20" s="469" t="s">
        <x:v>7313</x:v>
      </x:c>
      <x:c r="D20" s="469" t="s">
        <x:v>29</x:v>
      </x:c>
      <x:c r="E20" s="477" t="s">
        <x:v>7719</x:v>
      </x:c>
      <x:c r="F20" s="469" t="s">
        <x:v>7747</x:v>
      </x:c>
      <x:c r="G20" s="469" t="s">
        <x:v>7313</x:v>
      </x:c>
      <x:c r="H20" s="469" t="s">
        <x:v>29</x:v>
      </x:c>
      <x:c r="I20" s="477" t="s">
        <x:v>7719</x:v>
      </x:c>
      <x:c r="J20" s="469" t="s">
        <x:v>7747</x:v>
      </x:c>
      <x:c r="K20" s="469" t="s">
        <x:v>7313</x:v>
      </x:c>
      <x:c r="L20" s="469" t="s">
        <x:v>29</x:v>
      </x:c>
      <x:c r="M20" s="477" t="s">
        <x:v>7719</x:v>
      </x:c>
      <x:c r="N20" s="469" t="s">
        <x:v>7747</x:v>
      </x:c>
      <x:c r="O20" s="469" t="s">
        <x:v>7313</x:v>
      </x:c>
      <x:c r="P20" s="469" t="s">
        <x:v>29</x:v>
      </x:c>
      <x:c r="Q20" s="477" t="s">
        <x:v>7719</x:v>
      </x:c>
      <x:c r="R20" s="469" t="s">
        <x:v>7747</x:v>
      </x:c>
      <x:c r="S20" s="469" t="s">
        <x:v>7313</x:v>
      </x:c>
      <x:c r="T20" s="469" t="s">
        <x:v>29</x:v>
      </x:c>
      <x:c r="U20" s="477" t="s">
        <x:v>7719</x:v>
      </x:c>
      <x:c r="V20" s="469" t="s">
        <x:v>7747</x:v>
      </x:c>
      <x:c r="W20" s="469" t="s">
        <x:v>7313</x:v>
      </x:c>
      <x:c r="X20" s="469" t="s">
        <x:v>29</x:v>
      </x:c>
      <x:c r="Y20" s="477" t="s">
        <x:v>7719</x:v>
      </x:c>
      <x:c r="Z20" s="469" t="s">
        <x:v>7747</x:v>
      </x:c>
      <x:c r="AA20" s="469" t="s">
        <x:v>7313</x:v>
      </x:c>
      <x:c r="AB20" s="469" t="s">
        <x:v>29</x:v>
      </x:c>
      <x:c r="AC20" s="477" t="s">
        <x:v>7719</x:v>
      </x:c>
      <x:c r="AD20" s="559"/>
      <x:c r="AE20" s="560"/>
    </x:row>
    <x:row r="21" spans="1:31">
      <x:c r="A21" s="475" t="s">
        <x:v>2109</x:v>
      </x:c>
      <x:c r="B21" s="474"/>
      <x:c r="C21" s="474"/>
      <x:c r="D21" s="474"/>
      <x:c r="E21" s="502"/>
      <x:c r="F21" s="474"/>
      <x:c r="G21" s="502"/>
      <x:c r="H21" s="474"/>
      <x:c r="I21" s="474"/>
      <x:c r="J21" s="502"/>
      <x:c r="K21" s="474"/>
      <x:c r="L21" s="474"/>
      <x:c r="M21" s="474"/>
      <x:c r="N21" s="474"/>
      <x:c r="O21" s="474"/>
      <x:c r="P21" s="474"/>
      <x:c r="Q21" s="502"/>
      <x:c r="R21" s="474"/>
      <x:c r="S21" s="474"/>
      <x:c r="T21" s="474"/>
      <x:c r="U21" s="474"/>
      <x:c r="V21" s="474"/>
      <x:c r="W21" s="474"/>
      <x:c r="X21" s="474"/>
      <x:c r="Y21" s="474"/>
      <x:c r="Z21" s="474"/>
      <x:c r="AA21" s="474"/>
      <x:c r="AB21" s="474"/>
      <x:c r="AC21" s="474"/>
      <x:c r="AD21" s="559" t="s">
        <x:v>7747</x:v>
      </x:c>
      <x:c r="AE21" s="560">
        <x:f>SUM(B36,F36,J36,N36,R36,V36,Z36)</x:f>
        <x:v>54</x:v>
      </x:c>
    </x:row>
    <x:row r="22" spans="1:31">
      <x:c r="A22" s="475" t="s">
        <x:v>6006</x:v>
      </x:c>
      <x:c r="B22" s="474"/>
      <x:c r="C22" s="474"/>
      <x:c r="D22" s="1308"/>
      <x:c r="E22" s="502"/>
      <x:c r="F22" s="629"/>
      <x:c r="G22" s="502"/>
      <x:c r="H22" s="474"/>
      <x:c r="I22" s="474"/>
      <x:c r="J22" s="474"/>
      <x:c r="K22" s="474"/>
      <x:c r="L22" s="1308"/>
      <x:c r="M22" s="474"/>
      <x:c r="N22" s="629"/>
      <x:c r="O22" s="502"/>
      <x:c r="P22" s="474"/>
      <x:c r="Q22" s="474"/>
      <x:c r="R22" s="629"/>
      <x:c r="S22" s="503"/>
      <x:c r="T22" s="502"/>
      <x:c r="U22" s="474"/>
      <x:c r="V22" s="629"/>
      <x:c r="W22" s="503"/>
      <x:c r="X22" s="474"/>
      <x:c r="Y22" s="474"/>
      <x:c r="Z22" s="629"/>
      <x:c r="AA22" s="503"/>
      <x:c r="AB22" s="474"/>
      <x:c r="AC22" s="474"/>
      <x:c r="AD22" s="559" t="s">
        <x:v>7313</x:v>
      </x:c>
      <x:c r="AE22" s="560">
        <x:f>SUM(C36,G36,K36,O36,S36,W36,AA36)</x:f>
        <x:v>54</x:v>
      </x:c>
    </x:row>
    <x:row r="23" spans="1:31">
      <x:c r="A23" s="475" t="s">
        <x:v>8563</x:v>
      </x:c>
      <x:c r="B23" s="474"/>
      <x:c r="C23" s="474"/>
      <x:c r="D23" s="474"/>
      <x:c r="E23" s="502"/>
      <x:c r="F23" s="474"/>
      <x:c r="G23" s="502"/>
      <x:c r="H23" s="705"/>
      <x:c r="I23" s="474"/>
      <x:c r="J23" s="474"/>
      <x:c r="K23" s="474"/>
      <x:c r="L23" s="474"/>
      <x:c r="M23" s="474"/>
      <x:c r="N23" s="474"/>
      <x:c r="O23" s="502"/>
      <x:c r="P23" s="474"/>
      <x:c r="Q23" s="474"/>
      <x:c r="R23" s="474"/>
      <x:c r="S23" s="474"/>
      <x:c r="T23" s="502"/>
      <x:c r="U23" s="474"/>
      <x:c r="V23" s="474"/>
      <x:c r="W23" s="474"/>
      <x:c r="X23" s="474"/>
      <x:c r="Y23" s="474"/>
      <x:c r="Z23" s="474"/>
      <x:c r="AA23" s="474"/>
      <x:c r="AB23" s="474"/>
      <x:c r="AC23" s="474"/>
      <x:c r="AD23" s="559" t="s">
        <x:v>34</x:v>
      </x:c>
      <x:c r="AE23" s="560">
        <x:f>SUM(D36,H36,L36,P36,T36,X36,AB36)</x:f>
        <x:v>48</x:v>
      </x:c>
    </x:row>
    <x:row r="24" spans="1:31">
      <x:c r="A24" s="475" t="s">
        <x:v>9041</x:v>
      </x:c>
      <x:c r="B24" s="474"/>
      <x:c r="C24" s="474"/>
      <x:c r="D24" s="474"/>
      <x:c r="E24" s="502"/>
      <x:c r="F24" s="474"/>
      <x:c r="G24" s="502"/>
      <x:c r="H24" s="705"/>
      <x:c r="I24" s="474"/>
      <x:c r="J24" s="474"/>
      <x:c r="K24" s="474"/>
      <x:c r="L24" s="474"/>
      <x:c r="M24" s="474"/>
      <x:c r="N24" s="474"/>
      <x:c r="O24" s="502"/>
      <x:c r="P24" s="1308"/>
      <x:c r="Q24" s="474"/>
      <x:c r="R24" s="474"/>
      <x:c r="S24" s="1309"/>
      <x:c r="T24" s="503"/>
      <x:c r="U24" s="474"/>
      <x:c r="V24" s="474"/>
      <x:c r="W24" s="1309"/>
      <x:c r="X24" s="474"/>
      <x:c r="Y24" s="474"/>
      <x:c r="Z24" s="474"/>
      <x:c r="AA24" s="1309"/>
      <x:c r="AB24" s="474"/>
      <x:c r="AC24" s="474"/>
      <x:c r="AD24" s="559" t="s">
        <x:v>7719</x:v>
      </x:c>
      <x:c r="AE24" s="560">
        <x:f>SUM(E36,I36,M36,Q36,U36,Y36,AC36)</x:f>
        <x:v>0</x:v>
      </x:c>
    </x:row>
    <x:row r="25" spans="1:31">
      <x:c r="A25" s="475" t="s">
        <x:v>8467</x:v>
      </x:c>
      <x:c r="B25" s="503"/>
      <x:c r="C25" s="474"/>
      <x:c r="D25" s="474"/>
      <x:c r="E25" s="502"/>
      <x:c r="F25" s="503"/>
      <x:c r="G25" s="502"/>
      <x:c r="H25" s="503"/>
      <x:c r="I25" s="474"/>
      <x:c r="J25" s="474"/>
      <x:c r="K25" s="503"/>
      <x:c r="L25" s="503"/>
      <x:c r="M25" s="474"/>
      <x:c r="N25" s="503"/>
      <x:c r="O25" s="502"/>
      <x:c r="P25" s="503"/>
      <x:c r="Q25" s="474"/>
      <x:c r="R25" s="503"/>
      <x:c r="S25" s="474"/>
      <x:c r="T25" s="503"/>
      <x:c r="U25" s="474"/>
      <x:c r="V25" s="503"/>
      <x:c r="W25" s="474"/>
      <x:c r="X25" s="503"/>
      <x:c r="Y25" s="474"/>
      <x:c r="Z25" s="503"/>
      <x:c r="AA25" s="474"/>
      <x:c r="AB25" s="474"/>
      <x:c r="AC25" s="474"/>
      <x:c r="AD25" s="559"/>
      <x:c r="AE25" s="560"/>
    </x:row>
    <x:row r="26" spans="1:31">
      <x:c r="A26" s="475" t="s">
        <x:v>8586</x:v>
      </x:c>
      <x:c r="B26" s="474"/>
      <x:c r="C26" s="1309"/>
      <x:c r="D26" s="1310"/>
      <x:c r="E26" s="502"/>
      <x:c r="F26" s="1310"/>
      <x:c r="G26" s="1309"/>
      <x:c r="H26" s="503"/>
      <x:c r="I26" s="474"/>
      <x:c r="J26" s="629"/>
      <x:c r="K26" s="474"/>
      <x:c r="L26" s="1310"/>
      <x:c r="M26" s="474"/>
      <x:c r="N26" s="1310"/>
      <x:c r="O26" s="1309"/>
      <x:c r="P26" s="503"/>
      <x:c r="Q26" s="474"/>
      <x:c r="R26" s="1310"/>
      <x:c r="S26" s="474"/>
      <x:c r="T26" s="1308"/>
      <x:c r="U26" s="474"/>
      <x:c r="V26" s="474"/>
      <x:c r="W26" s="474"/>
      <x:c r="X26" s="1308"/>
      <x:c r="Y26" s="474"/>
      <x:c r="Z26" s="474"/>
      <x:c r="AA26" s="474"/>
      <x:c r="AB26" s="1308"/>
      <x:c r="AC26" s="474"/>
      <x:c r="AD26" s="559"/>
      <x:c r="AE26" s="560"/>
    </x:row>
    <x:row r="27" spans="1:31">
      <x:c r="A27" s="475" t="s">
        <x:v>5993</x:v>
      </x:c>
      <x:c r="B27" s="474"/>
      <x:c r="C27" s="474"/>
      <x:c r="D27" s="474"/>
      <x:c r="E27" s="474"/>
      <x:c r="F27" s="474"/>
      <x:c r="G27" s="502"/>
      <x:c r="H27" s="503"/>
      <x:c r="I27" s="474"/>
      <x:c r="J27" s="474"/>
      <x:c r="K27" s="474"/>
      <x:c r="L27" s="474"/>
      <x:c r="M27" s="474"/>
      <x:c r="N27" s="474"/>
      <x:c r="O27" s="502"/>
      <x:c r="P27" s="503"/>
      <x:c r="Q27" s="474"/>
      <x:c r="R27" s="1310"/>
      <x:c r="S27" s="474"/>
      <x:c r="T27" s="474"/>
      <x:c r="U27" s="474"/>
      <x:c r="V27" s="474"/>
      <x:c r="W27" s="474"/>
      <x:c r="X27" s="474"/>
      <x:c r="Y27" s="474"/>
      <x:c r="Z27" s="474"/>
      <x:c r="AA27" s="474"/>
      <x:c r="AB27" s="474"/>
      <x:c r="AC27" s="474"/>
      <x:c r="AD27" s="559"/>
      <x:c r="AE27" s="560"/>
    </x:row>
    <x:row r="28" spans="1:31">
      <x:c r="A28" s="475" t="s">
        <x:v>2041</x:v>
      </x:c>
      <x:c r="B28" s="474"/>
      <x:c r="C28" s="474"/>
      <x:c r="D28" s="474"/>
      <x:c r="E28" s="474"/>
      <x:c r="F28" s="474"/>
      <x:c r="G28" s="502"/>
      <x:c r="H28" s="503"/>
      <x:c r="I28" s="474"/>
      <x:c r="J28" s="474"/>
      <x:c r="K28" s="474"/>
      <x:c r="L28" s="503"/>
      <x:c r="M28" s="474"/>
      <x:c r="N28" s="474"/>
      <x:c r="O28" s="502"/>
      <x:c r="P28" s="1310"/>
      <x:c r="Q28" s="474"/>
      <x:c r="R28" s="503"/>
      <x:c r="S28" s="192"/>
      <x:c r="T28" s="474"/>
      <x:c r="U28" s="474"/>
      <x:c r="V28" s="503"/>
      <x:c r="W28" s="192"/>
      <x:c r="X28" s="474"/>
      <x:c r="Y28" s="474"/>
      <x:c r="Z28" s="503"/>
      <x:c r="AA28" s="192"/>
      <x:c r="AB28" s="474"/>
      <x:c r="AC28" s="474"/>
      <x:c r="AD28" s="559"/>
      <x:c r="AE28" s="560"/>
    </x:row>
    <x:row r="29" spans="1:31">
      <x:c r="A29" s="475" t="s">
        <x:v>8174</x:v>
      </x:c>
      <x:c r="B29" s="474"/>
      <x:c r="C29" s="503"/>
      <x:c r="D29" s="474"/>
      <x:c r="E29" s="474"/>
      <x:c r="F29" s="474"/>
      <x:c r="G29" s="502"/>
      <x:c r="H29" s="503"/>
      <x:c r="I29" s="474"/>
      <x:c r="J29" s="474"/>
      <x:c r="K29" s="474"/>
      <x:c r="L29" s="503"/>
      <x:c r="M29" s="474"/>
      <x:c r="N29" s="474"/>
      <x:c r="O29" s="502"/>
      <x:c r="P29" s="474"/>
      <x:c r="Q29" s="474"/>
      <x:c r="R29" s="474"/>
      <x:c r="S29" s="1310"/>
      <x:c r="T29" s="503"/>
      <x:c r="U29" s="474"/>
      <x:c r="V29" s="474"/>
      <x:c r="W29" s="503"/>
      <x:c r="X29" s="503"/>
      <x:c r="Y29" s="474"/>
      <x:c r="Z29" s="474"/>
      <x:c r="AA29" s="503"/>
      <x:c r="AB29" s="503"/>
      <x:c r="AC29" s="474"/>
      <x:c r="AD29" s="559"/>
      <x:c r="AE29" s="560"/>
    </x:row>
    <x:row r="30" spans="1:31">
      <x:c r="A30" s="475" t="s">
        <x:v>8855</x:v>
      </x:c>
      <x:c r="B30" s="474"/>
      <x:c r="C30" s="1310"/>
      <x:c r="D30" s="1308"/>
      <x:c r="E30" s="474"/>
      <x:c r="F30" s="629"/>
      <x:c r="G30" s="1310"/>
      <x:c r="H30" s="503"/>
      <x:c r="I30" s="474"/>
      <x:c r="J30" s="1310"/>
      <x:c r="K30" s="503"/>
      <x:c r="L30" s="1308"/>
      <x:c r="M30" s="474"/>
      <x:c r="N30" s="629"/>
      <x:c r="O30" s="1310"/>
      <x:c r="P30" s="503"/>
      <x:c r="Q30" s="474"/>
      <x:c r="R30" s="474"/>
      <x:c r="S30" s="1310"/>
      <x:c r="T30" s="474"/>
      <x:c r="U30" s="474"/>
      <x:c r="V30" s="474"/>
      <x:c r="W30" s="503"/>
      <x:c r="X30" s="474"/>
      <x:c r="Y30" s="474"/>
      <x:c r="Z30" s="474"/>
      <x:c r="AA30" s="503"/>
      <x:c r="AB30" s="474"/>
      <x:c r="AC30" s="474"/>
      <x:c r="AD30" s="559"/>
      <x:c r="AE30" s="560"/>
    </x:row>
    <x:row r="31" spans="1:31">
      <x:c r="A31" s="475" t="s">
        <x:v>8714</x:v>
      </x:c>
      <x:c r="B31" s="474"/>
      <x:c r="C31" s="474"/>
      <x:c r="D31" s="474"/>
      <x:c r="E31" s="474"/>
      <x:c r="F31" s="474"/>
      <x:c r="G31" s="502"/>
      <x:c r="H31" s="503"/>
      <x:c r="I31" s="474"/>
      <x:c r="J31" s="474"/>
      <x:c r="K31" s="474"/>
      <x:c r="L31" s="503"/>
      <x:c r="M31" s="474"/>
      <x:c r="N31" s="474"/>
      <x:c r="O31" s="502"/>
      <x:c r="P31" s="503"/>
      <x:c r="Q31" s="474"/>
      <x:c r="R31" s="503"/>
      <x:c r="S31" s="503"/>
      <x:c r="T31" s="1310"/>
      <x:c r="U31" s="474"/>
      <x:c r="V31" s="503"/>
      <x:c r="W31" s="503"/>
      <x:c r="X31" s="1310"/>
      <x:c r="Y31" s="474"/>
      <x:c r="Z31" s="503"/>
      <x:c r="AA31" s="503"/>
      <x:c r="AB31" s="1310"/>
      <x:c r="AC31" s="474"/>
      <x:c r="AD31" s="559"/>
      <x:c r="AE31" s="560"/>
    </x:row>
    <x:row r="32" spans="1:31">
      <x:c r="A32" s="475" t="s">
        <x:v>5911</x:v>
      </x:c>
      <x:c r="B32" s="474"/>
      <x:c r="C32" s="474"/>
      <x:c r="D32" s="474"/>
      <x:c r="E32" s="474"/>
      <x:c r="F32" s="474"/>
      <x:c r="G32" s="502"/>
      <x:c r="H32" s="503"/>
      <x:c r="I32" s="474"/>
      <x:c r="J32" s="474"/>
      <x:c r="K32" s="474"/>
      <x:c r="L32" s="503"/>
      <x:c r="M32" s="474"/>
      <x:c r="N32" s="474"/>
      <x:c r="O32" s="502"/>
      <x:c r="P32" s="1308"/>
      <x:c r="Q32" s="474"/>
      <x:c r="R32" s="503"/>
      <x:c r="S32" s="474"/>
      <x:c r="T32" s="474"/>
      <x:c r="U32" s="474"/>
      <x:c r="V32" s="503"/>
      <x:c r="W32" s="474"/>
      <x:c r="X32" s="474"/>
      <x:c r="Y32" s="474"/>
      <x:c r="Z32" s="503"/>
      <x:c r="AA32" s="474"/>
      <x:c r="AB32" s="474"/>
      <x:c r="AC32" s="474"/>
      <x:c r="AD32" s="559"/>
      <x:c r="AE32" s="560"/>
    </x:row>
    <x:row r="33" spans="1:31">
      <x:c r="A33" s="475" t="s">
        <x:v>8184</x:v>
      </x:c>
      <x:c r="B33" s="474"/>
      <x:c r="C33" s="474"/>
      <x:c r="D33" s="474"/>
      <x:c r="E33" s="474"/>
      <x:c r="F33" s="474"/>
      <x:c r="G33" s="502"/>
      <x:c r="H33" s="503"/>
      <x:c r="I33" s="474"/>
      <x:c r="J33" s="474"/>
      <x:c r="K33" s="503"/>
      <x:c r="L33" s="503"/>
      <x:c r="M33" s="474"/>
      <x:c r="N33" s="474"/>
      <x:c r="O33" s="502"/>
      <x:c r="P33" s="503"/>
      <x:c r="Q33" s="474"/>
      <x:c r="R33" s="629"/>
      <x:c r="S33" s="503"/>
      <x:c r="T33" s="474"/>
      <x:c r="U33" s="474"/>
      <x:c r="V33" s="629"/>
      <x:c r="W33" s="503"/>
      <x:c r="X33" s="474"/>
      <x:c r="Y33" s="474"/>
      <x:c r="Z33" s="629"/>
      <x:c r="AA33" s="503"/>
      <x:c r="AB33" s="474"/>
      <x:c r="AC33" s="474"/>
      <x:c r="AD33" s="559"/>
      <x:c r="AE33" s="560"/>
    </x:row>
    <x:row r="34" spans="1:31">
      <x:c r="A34" s="475" t="s">
        <x:v>8613</x:v>
      </x:c>
      <x:c r="B34" s="474"/>
      <x:c r="C34" s="1309"/>
      <x:c r="D34" s="474"/>
      <x:c r="E34" s="474"/>
      <x:c r="F34" s="474"/>
      <x:c r="G34" s="1309"/>
      <x:c r="H34" s="474"/>
      <x:c r="I34" s="474"/>
      <x:c r="J34" s="629"/>
      <x:c r="K34" s="474"/>
      <x:c r="L34" s="474"/>
      <x:c r="M34" s="474"/>
      <x:c r="N34" s="474"/>
      <x:c r="O34" s="1309"/>
      <x:c r="P34" s="474"/>
      <x:c r="Q34" s="474"/>
      <x:c r="R34" s="474"/>
      <x:c r="S34" s="474"/>
      <x:c r="T34" s="1308"/>
      <x:c r="U34" s="474"/>
      <x:c r="V34" s="474"/>
      <x:c r="W34" s="474"/>
      <x:c r="X34" s="1308"/>
      <x:c r="Y34" s="474"/>
      <x:c r="Z34" s="474"/>
      <x:c r="AA34" s="474"/>
      <x:c r="AB34" s="1308"/>
      <x:c r="AC34" s="474"/>
      <x:c r="AD34" s="559"/>
      <x:c r="AE34" s="560"/>
    </x:row>
    <x:row r="35" spans="1:31" ht="16.75">
      <x:c r="A35" s="476" t="s">
        <x:v>2269</x:v>
      </x:c>
      <x:c r="B35" s="474"/>
      <x:c r="C35" s="474"/>
      <x:c r="D35" s="474"/>
      <x:c r="E35" s="474"/>
      <x:c r="F35" s="474"/>
      <x:c r="G35" s="502"/>
      <x:c r="H35" s="474"/>
      <x:c r="I35" s="474"/>
      <x:c r="J35" s="474"/>
      <x:c r="K35" s="474"/>
      <x:c r="L35" s="474"/>
      <x:c r="M35" s="474"/>
      <x:c r="N35" s="474"/>
      <x:c r="O35" s="474"/>
      <x:c r="P35" s="474"/>
      <x:c r="Q35" s="474"/>
      <x:c r="R35" s="474"/>
      <x:c r="S35" s="1309"/>
      <x:c r="T35" s="503"/>
      <x:c r="U35" s="474"/>
      <x:c r="V35" s="474"/>
      <x:c r="W35" s="1309"/>
      <x:c r="X35" s="474"/>
      <x:c r="Y35" s="474"/>
      <x:c r="Z35" s="474"/>
      <x:c r="AA35" s="1309"/>
      <x:c r="AB35" s="503"/>
      <x:c r="AC35" s="474"/>
      <x:c r="AD35" s="559"/>
      <x:c r="AE35" s="560"/>
    </x:row>
    <x:row r="36" spans="1:31" ht="16.75">
      <x:c r="A36" s="561"/>
      <x:c r="B36" s="620"/>
      <x:c r="C36" s="620">
        <x:v>8</x:v>
      </x:c>
      <x:c r="D36" s="620">
        <x:v>8</x:v>
      </x:c>
      <x:c r="E36" s="620"/>
      <x:c r="F36" s="620">
        <x:v>8</x:v>
      </x:c>
      <x:c r="G36" s="620">
        <x:v>8</x:v>
      </x:c>
      <x:c r="H36" s="620"/>
      <x:c r="I36" s="620"/>
      <x:c r="J36" s="620">
        <x:v>8</x:v>
      </x:c>
      <x:c r="K36" s="620"/>
      <x:c r="L36" s="620">
        <x:v>8</x:v>
      </x:c>
      <x:c r="M36" s="620"/>
      <x:c r="N36" s="620">
        <x:v>8</x:v>
      </x:c>
      <x:c r="O36" s="620">
        <x:v>8</x:v>
      </x:c>
      <x:c r="P36" s="620">
        <x:v>8</x:v>
      </x:c>
      <x:c r="Q36" s="620"/>
      <x:c r="R36" s="620">
        <x:v>10</x:v>
      </x:c>
      <x:c r="S36" s="620">
        <x:v>10</x:v>
      </x:c>
      <x:c r="T36" s="620">
        <x:v>8</x:v>
      </x:c>
      <x:c r="U36" s="620"/>
      <x:c r="V36" s="620">
        <x:v>10</x:v>
      </x:c>
      <x:c r="W36" s="620">
        <x:v>10</x:v>
      </x:c>
      <x:c r="X36" s="620">
        <x:v>8</x:v>
      </x:c>
      <x:c r="Y36" s="620"/>
      <x:c r="Z36" s="620">
        <x:v>10</x:v>
      </x:c>
      <x:c r="AA36" s="620">
        <x:v>10</x:v>
      </x:c>
      <x:c r="AB36" s="620">
        <x:v>8</x:v>
      </x:c>
      <x:c r="AC36" s="620"/>
      <x:c r="AD36" s="562"/>
      <x:c r="AE36" s="563"/>
    </x:row>
    <x:row r="37" spans="1:31" ht="16.75">
      <x:c r="A37" s="471"/>
      <x:c r="B37" s="1513" t="s">
        <x:v>8187</x:v>
      </x:c>
      <x:c r="C37" s="1514"/>
      <x:c r="D37" s="1514"/>
      <x:c r="E37" s="1515"/>
      <x:c r="F37" s="1513" t="s">
        <x:v>7718</x:v>
      </x:c>
      <x:c r="G37" s="1514"/>
      <x:c r="H37" s="1514"/>
      <x:c r="I37" s="1515"/>
      <x:c r="J37" s="1513" t="s">
        <x:v>7712</x:v>
      </x:c>
      <x:c r="K37" s="1514"/>
      <x:c r="L37" s="1514"/>
      <x:c r="M37" s="1515"/>
      <x:c r="N37" s="1513" t="s">
        <x:v>2211</x:v>
      </x:c>
      <x:c r="O37" s="1514"/>
      <x:c r="P37" s="1514"/>
      <x:c r="Q37" s="1515"/>
      <x:c r="R37" s="1513" t="s">
        <x:v>8608</x:v>
      </x:c>
      <x:c r="S37" s="1514"/>
      <x:c r="T37" s="1514"/>
      <x:c r="U37" s="1515"/>
      <x:c r="V37" s="1514" t="s">
        <x:v>7748</x:v>
      </x:c>
      <x:c r="W37" s="1514"/>
      <x:c r="X37" s="1514"/>
      <x:c r="Y37" s="1515"/>
      <x:c r="Z37" s="1514" t="s">
        <x:v>4322</x:v>
      </x:c>
      <x:c r="AA37" s="1514"/>
      <x:c r="AB37" s="1514"/>
      <x:c r="AC37" s="1516"/>
      <x:c r="AD37" s="557"/>
      <x:c r="AE37" s="558"/>
    </x:row>
    <x:row r="38" spans="1:31">
      <x:c r="A38" s="472"/>
      <x:c r="B38" s="469" t="s">
        <x:v>7747</x:v>
      </x:c>
      <x:c r="C38" s="469" t="s">
        <x:v>7313</x:v>
      </x:c>
      <x:c r="D38" s="469" t="s">
        <x:v>29</x:v>
      </x:c>
      <x:c r="E38" s="477" t="s">
        <x:v>7719</x:v>
      </x:c>
      <x:c r="F38" s="469" t="s">
        <x:v>7747</x:v>
      </x:c>
      <x:c r="G38" s="469" t="s">
        <x:v>7313</x:v>
      </x:c>
      <x:c r="H38" s="469" t="s">
        <x:v>29</x:v>
      </x:c>
      <x:c r="I38" s="477" t="s">
        <x:v>7719</x:v>
      </x:c>
      <x:c r="J38" s="469" t="s">
        <x:v>7747</x:v>
      </x:c>
      <x:c r="K38" s="469" t="s">
        <x:v>7313</x:v>
      </x:c>
      <x:c r="L38" s="469" t="s">
        <x:v>29</x:v>
      </x:c>
      <x:c r="M38" s="477" t="s">
        <x:v>7719</x:v>
      </x:c>
      <x:c r="N38" s="469" t="s">
        <x:v>7747</x:v>
      </x:c>
      <x:c r="O38" s="469" t="s">
        <x:v>7313</x:v>
      </x:c>
      <x:c r="P38" s="469" t="s">
        <x:v>29</x:v>
      </x:c>
      <x:c r="Q38" s="477" t="s">
        <x:v>7719</x:v>
      </x:c>
      <x:c r="R38" s="469" t="s">
        <x:v>7747</x:v>
      </x:c>
      <x:c r="S38" s="469" t="s">
        <x:v>7313</x:v>
      </x:c>
      <x:c r="T38" s="469" t="s">
        <x:v>29</x:v>
      </x:c>
      <x:c r="U38" s="477" t="s">
        <x:v>7719</x:v>
      </x:c>
      <x:c r="V38" s="469" t="s">
        <x:v>7747</x:v>
      </x:c>
      <x:c r="W38" s="469" t="s">
        <x:v>7313</x:v>
      </x:c>
      <x:c r="X38" s="469" t="s">
        <x:v>29</x:v>
      </x:c>
      <x:c r="Y38" s="477" t="s">
        <x:v>7719</x:v>
      </x:c>
      <x:c r="Z38" s="469" t="s">
        <x:v>7747</x:v>
      </x:c>
      <x:c r="AA38" s="469" t="s">
        <x:v>7313</x:v>
      </x:c>
      <x:c r="AB38" s="469" t="s">
        <x:v>29</x:v>
      </x:c>
      <x:c r="AC38" s="477" t="s">
        <x:v>7719</x:v>
      </x:c>
      <x:c r="AD38" s="559"/>
      <x:c r="AE38" s="560"/>
    </x:row>
    <x:row r="39" spans="1:31">
      <x:c r="A39" s="475" t="s">
        <x:v>2109</x:v>
      </x:c>
      <x:c r="B39" s="474"/>
      <x:c r="C39" s="474"/>
      <x:c r="D39" s="474"/>
      <x:c r="E39" s="502"/>
      <x:c r="F39" s="474"/>
      <x:c r="G39" s="502"/>
      <x:c r="H39" s="474"/>
      <x:c r="I39" s="474"/>
      <x:c r="J39" s="502"/>
      <x:c r="K39" s="474"/>
      <x:c r="L39" s="474"/>
      <x:c r="M39" s="474"/>
      <x:c r="N39" s="474"/>
      <x:c r="O39" s="474"/>
      <x:c r="P39" s="474"/>
      <x:c r="Q39" s="502"/>
      <x:c r="R39" s="474"/>
      <x:c r="S39" s="474"/>
      <x:c r="T39" s="474"/>
      <x:c r="U39" s="474"/>
      <x:c r="V39" s="474"/>
      <x:c r="W39" s="474"/>
      <x:c r="X39" s="474"/>
      <x:c r="Y39" s="474"/>
      <x:c r="Z39" s="474"/>
      <x:c r="AA39" s="474"/>
      <x:c r="AB39" s="474"/>
      <x:c r="AC39" s="474"/>
      <x:c r="AD39" s="559" t="s">
        <x:v>7747</x:v>
      </x:c>
      <x:c r="AE39" s="560">
        <x:f>SUM(B55,F55,J55,N55,R55,V55,Z55)</x:f>
        <x:v>54</x:v>
      </x:c>
    </x:row>
    <x:row r="40" spans="1:31">
      <x:c r="A40" s="475" t="s">
        <x:v>6006</x:v>
      </x:c>
      <x:c r="B40" s="474"/>
      <x:c r="C40" s="474"/>
      <x:c r="D40" s="1308"/>
      <x:c r="E40" s="502"/>
      <x:c r="F40" s="629"/>
      <x:c r="G40" s="502"/>
      <x:c r="H40" s="474"/>
      <x:c r="I40" s="474"/>
      <x:c r="J40" s="474"/>
      <x:c r="K40" s="474"/>
      <x:c r="L40" s="1308"/>
      <x:c r="M40" s="474"/>
      <x:c r="N40" s="474"/>
      <x:c r="O40" s="1319"/>
      <x:c r="P40" s="474"/>
      <x:c r="Q40" s="474"/>
      <x:c r="R40" s="474"/>
      <x:c r="S40" s="1319"/>
      <x:c r="T40" s="502"/>
      <x:c r="U40" s="474"/>
      <x:c r="V40" s="474"/>
      <x:c r="W40" s="1319"/>
      <x:c r="X40" s="502"/>
      <x:c r="Y40" s="474"/>
      <x:c r="Z40" s="474"/>
      <x:c r="AA40" s="1319"/>
      <x:c r="AB40" s="502"/>
      <x:c r="AC40" s="474"/>
      <x:c r="AD40" s="559" t="s">
        <x:v>7313</x:v>
      </x:c>
      <x:c r="AE40" s="560">
        <x:f>SUM(C55,G55,K55,O55,S55,W55,AA55)</x:f>
        <x:v>54</x:v>
      </x:c>
    </x:row>
    <x:row r="41" spans="1:31">
      <x:c r="A41" s="475" t="s">
        <x:v>8563</x:v>
      </x:c>
      <x:c r="B41" s="474"/>
      <x:c r="C41" s="474"/>
      <x:c r="D41" s="474"/>
      <x:c r="E41" s="502"/>
      <x:c r="F41" s="474"/>
      <x:c r="G41" s="502"/>
      <x:c r="H41" s="705"/>
      <x:c r="I41" s="474"/>
      <x:c r="J41" s="474"/>
      <x:c r="K41" s="474"/>
      <x:c r="L41" s="474"/>
      <x:c r="M41" s="474"/>
      <x:c r="N41" s="474"/>
      <x:c r="O41" s="1320"/>
      <x:c r="P41" s="474"/>
      <x:c r="Q41" s="474"/>
      <x:c r="R41" s="474"/>
      <x:c r="S41" s="474"/>
      <x:c r="T41" s="502"/>
      <x:c r="U41" s="474"/>
      <x:c r="V41" s="474"/>
      <x:c r="W41" s="474"/>
      <x:c r="X41" s="502"/>
      <x:c r="Y41" s="474"/>
      <x:c r="Z41" s="474"/>
      <x:c r="AA41" s="474"/>
      <x:c r="AB41" s="502"/>
      <x:c r="AC41" s="474"/>
      <x:c r="AD41" s="559" t="s">
        <x:v>34</x:v>
      </x:c>
      <x:c r="AE41" s="560">
        <x:f>SUM(D55,H55,L55,P55,T55,X55,AB55)</x:f>
        <x:v>54</x:v>
      </x:c>
    </x:row>
    <x:row r="42" spans="1:31">
      <x:c r="A42" s="475" t="s">
        <x:v>9041</x:v>
      </x:c>
      <x:c r="B42" s="474"/>
      <x:c r="C42" s="474"/>
      <x:c r="D42" s="474"/>
      <x:c r="E42" s="502"/>
      <x:c r="F42" s="474"/>
      <x:c r="G42" s="502"/>
      <x:c r="H42" s="705"/>
      <x:c r="I42" s="474"/>
      <x:c r="J42" s="474"/>
      <x:c r="K42" s="474"/>
      <x:c r="L42" s="474"/>
      <x:c r="M42" s="474"/>
      <x:c r="N42" s="474"/>
      <x:c r="O42" s="1320"/>
      <x:c r="P42" s="474"/>
      <x:c r="Q42" s="474"/>
      <x:c r="R42" s="474"/>
      <x:c r="S42" s="503"/>
      <x:c r="T42" s="1308"/>
      <x:c r="U42" s="474"/>
      <x:c r="V42" s="474"/>
      <x:c r="W42" s="503"/>
      <x:c r="X42" s="1308"/>
      <x:c r="Y42" s="474"/>
      <x:c r="Z42" s="474"/>
      <x:c r="AA42" s="503"/>
      <x:c r="AB42" s="1308"/>
      <x:c r="AC42" s="474"/>
      <x:c r="AD42" s="559" t="s">
        <x:v>7719</x:v>
      </x:c>
      <x:c r="AE42" s="560">
        <x:f>SUM(E55,I55,M55,Q55,U55,Y55,AC55)</x:f>
        <x:v>0</x:v>
      </x:c>
    </x:row>
    <x:row r="43" spans="1:31">
      <x:c r="A43" s="475" t="s">
        <x:v>8467</x:v>
      </x:c>
      <x:c r="B43" s="503"/>
      <x:c r="C43" s="474"/>
      <x:c r="D43" s="474"/>
      <x:c r="E43" s="502"/>
      <x:c r="F43" s="503"/>
      <x:c r="G43" s="502"/>
      <x:c r="H43" s="503"/>
      <x:c r="I43" s="474"/>
      <x:c r="J43" s="474"/>
      <x:c r="K43" s="503"/>
      <x:c r="L43" s="503"/>
      <x:c r="M43" s="474"/>
      <x:c r="N43" s="503"/>
      <x:c r="O43" s="1320"/>
      <x:c r="P43" s="1308"/>
      <x:c r="Q43" s="474"/>
      <x:c r="R43" s="629"/>
      <x:c r="S43" s="474"/>
      <x:c r="T43" s="474"/>
      <x:c r="U43" s="474"/>
      <x:c r="V43" s="629"/>
      <x:c r="W43" s="474"/>
      <x:c r="X43" s="474"/>
      <x:c r="Y43" s="474"/>
      <x:c r="Z43" s="629"/>
      <x:c r="AA43" s="474"/>
      <x:c r="AB43" s="474"/>
      <x:c r="AC43" s="474"/>
      <x:c r="AD43" s="559"/>
      <x:c r="AE43" s="560"/>
    </x:row>
    <x:row r="44" spans="1:31">
      <x:c r="A44" s="475" t="s">
        <x:v>8586</x:v>
      </x:c>
      <x:c r="B44" s="474"/>
      <x:c r="C44" s="1309"/>
      <x:c r="D44" s="1310"/>
      <x:c r="E44" s="502"/>
      <x:c r="F44" s="1310"/>
      <x:c r="G44" s="1319"/>
      <x:c r="H44" s="503"/>
      <x:c r="I44" s="474"/>
      <x:c r="J44" s="474"/>
      <x:c r="K44" s="474"/>
      <x:c r="L44" s="503"/>
      <x:c r="M44" s="474"/>
      <x:c r="N44" s="474"/>
      <x:c r="O44" s="1320"/>
      <x:c r="P44" s="503"/>
      <x:c r="Q44" s="474"/>
      <x:c r="R44" s="474"/>
      <x:c r="S44" s="474"/>
      <x:c r="T44" s="474"/>
      <x:c r="U44" s="474"/>
      <x:c r="V44" s="474"/>
      <x:c r="W44" s="474"/>
      <x:c r="X44" s="474"/>
      <x:c r="Y44" s="474"/>
      <x:c r="Z44" s="474"/>
      <x:c r="AA44" s="474"/>
      <x:c r="AB44" s="474"/>
      <x:c r="AC44" s="474"/>
      <x:c r="AD44" s="559"/>
      <x:c r="AE44" s="560"/>
    </x:row>
    <x:row r="45" spans="1:31">
      <x:c r="A45" s="475" t="s">
        <x:v>5993</x:v>
      </x:c>
      <x:c r="B45" s="474"/>
      <x:c r="C45" s="474"/>
      <x:c r="D45" s="474"/>
      <x:c r="E45" s="474"/>
      <x:c r="F45" s="474"/>
      <x:c r="G45" s="1320"/>
      <x:c r="H45" s="503"/>
      <x:c r="I45" s="474"/>
      <x:c r="J45" s="629"/>
      <x:c r="K45" s="474"/>
      <x:c r="L45" s="1310"/>
      <x:c r="M45" s="474"/>
      <x:c r="N45" s="629"/>
      <x:c r="O45" s="1310"/>
      <x:c r="P45" s="503"/>
      <x:c r="Q45" s="474"/>
      <x:c r="R45" s="474"/>
      <x:c r="S45" s="1310"/>
      <x:c r="T45" s="474"/>
      <x:c r="U45" s="474"/>
      <x:c r="V45" s="474"/>
      <x:c r="W45" s="1310"/>
      <x:c r="X45" s="474"/>
      <x:c r="Y45" s="474"/>
      <x:c r="Z45" s="474"/>
      <x:c r="AA45" s="1310"/>
      <x:c r="AB45" s="474"/>
      <x:c r="AC45" s="474"/>
      <x:c r="AD45" s="559"/>
      <x:c r="AE45" s="560"/>
    </x:row>
    <x:row r="46" spans="1:31">
      <x:c r="A46" s="475" t="s">
        <x:v>2041</x:v>
      </x:c>
      <x:c r="B46" s="474"/>
      <x:c r="C46" s="474"/>
      <x:c r="D46" s="474"/>
      <x:c r="E46" s="474"/>
      <x:c r="F46" s="474"/>
      <x:c r="G46" s="1320"/>
      <x:c r="H46" s="503"/>
      <x:c r="I46" s="474"/>
      <x:c r="J46" s="474"/>
      <x:c r="K46" s="474"/>
      <x:c r="L46" s="503"/>
      <x:c r="M46" s="474"/>
      <x:c r="N46" s="474"/>
      <x:c r="O46" s="1320"/>
      <x:c r="P46" s="474"/>
      <x:c r="Q46" s="474"/>
      <x:c r="R46" s="474"/>
      <x:c r="S46" s="1310"/>
      <x:c r="T46" s="474"/>
      <x:c r="U46" s="474"/>
      <x:c r="V46" s="474"/>
      <x:c r="W46" s="1310"/>
      <x:c r="X46" s="474"/>
      <x:c r="Y46" s="474"/>
      <x:c r="Z46" s="474"/>
      <x:c r="AA46" s="1310"/>
      <x:c r="AB46" s="474"/>
      <x:c r="AC46" s="474"/>
      <x:c r="AD46" s="559"/>
      <x:c r="AE46" s="560"/>
    </x:row>
    <x:row r="47" spans="1:31">
      <x:c r="A47" s="475" t="s">
        <x:v>8174</x:v>
      </x:c>
      <x:c r="B47" s="474"/>
      <x:c r="C47" s="503"/>
      <x:c r="D47" s="474"/>
      <x:c r="E47" s="474"/>
      <x:c r="F47" s="474"/>
      <x:c r="G47" s="1320"/>
      <x:c r="H47" s="503"/>
      <x:c r="I47" s="474"/>
      <x:c r="J47" s="474"/>
      <x:c r="K47" s="474"/>
      <x:c r="L47" s="503"/>
      <x:c r="M47" s="474"/>
      <x:c r="N47" s="474"/>
      <x:c r="O47" s="1320"/>
      <x:c r="P47" s="1310"/>
      <x:c r="Q47" s="474"/>
      <x:c r="R47" s="474"/>
      <x:c r="S47" s="474"/>
      <x:c r="T47" s="1310"/>
      <x:c r="U47" s="474"/>
      <x:c r="V47" s="474"/>
      <x:c r="W47" s="474"/>
      <x:c r="X47" s="1310"/>
      <x:c r="Y47" s="474"/>
      <x:c r="Z47" s="474"/>
      <x:c r="AA47" s="474"/>
      <x:c r="AB47" s="1310"/>
      <x:c r="AC47" s="474"/>
      <x:c r="AD47" s="559"/>
      <x:c r="AE47" s="560"/>
    </x:row>
    <x:row r="48" spans="1:31">
      <x:c r="A48" s="475" t="s">
        <x:v>8855</x:v>
      </x:c>
      <x:c r="B48" s="474"/>
      <x:c r="C48" s="1310"/>
      <x:c r="D48" s="1308"/>
      <x:c r="E48" s="474"/>
      <x:c r="F48" s="629"/>
      <x:c r="G48" s="1310"/>
      <x:c r="H48" s="503"/>
      <x:c r="I48" s="474"/>
      <x:c r="J48" s="1310"/>
      <x:c r="K48" s="503"/>
      <x:c r="L48" s="1308"/>
      <x:c r="M48" s="474"/>
      <x:c r="N48" s="1310"/>
      <x:c r="O48" s="1319"/>
      <x:c r="P48" s="503"/>
      <x:c r="Q48" s="474"/>
      <x:c r="R48" s="474"/>
      <x:c r="S48" s="474"/>
      <x:c r="T48" s="1310"/>
      <x:c r="U48" s="474"/>
      <x:c r="V48" s="474"/>
      <x:c r="W48" s="474"/>
      <x:c r="X48" s="1310"/>
      <x:c r="Y48" s="474"/>
      <x:c r="Z48" s="474"/>
      <x:c r="AA48" s="474"/>
      <x:c r="AB48" s="1310"/>
      <x:c r="AC48" s="474"/>
      <x:c r="AD48" s="559"/>
      <x:c r="AE48" s="560"/>
    </x:row>
    <x:row r="49" spans="1:31">
      <x:c r="A49" s="475" t="s">
        <x:v>8714</x:v>
      </x:c>
      <x:c r="B49" s="474"/>
      <x:c r="C49" s="474"/>
      <x:c r="D49" s="474"/>
      <x:c r="E49" s="474"/>
      <x:c r="F49" s="474"/>
      <x:c r="G49" s="1320"/>
      <x:c r="H49" s="503"/>
      <x:c r="I49" s="474"/>
      <x:c r="J49" s="474"/>
      <x:c r="K49" s="474"/>
      <x:c r="L49" s="503"/>
      <x:c r="M49" s="474"/>
      <x:c r="N49" s="502"/>
      <x:c r="O49" s="502"/>
      <x:c r="P49" s="503"/>
      <x:c r="Q49" s="474"/>
      <x:c r="R49" s="1310"/>
      <x:c r="S49" s="503"/>
      <x:c r="T49" s="474"/>
      <x:c r="U49" s="474"/>
      <x:c r="V49" s="1310"/>
      <x:c r="W49" s="503"/>
      <x:c r="X49" s="474"/>
      <x:c r="Y49" s="474"/>
      <x:c r="Z49" s="1310"/>
      <x:c r="AA49" s="503"/>
      <x:c r="AB49" s="474"/>
      <x:c r="AC49" s="474"/>
      <x:c r="AD49" s="559"/>
      <x:c r="AE49" s="560"/>
    </x:row>
    <x:row r="50" spans="1:31">
      <x:c r="A50" s="475" t="s">
        <x:v>5911</x:v>
      </x:c>
      <x:c r="B50" s="474"/>
      <x:c r="C50" s="474"/>
      <x:c r="D50" s="474"/>
      <x:c r="E50" s="474"/>
      <x:c r="F50" s="474"/>
      <x:c r="G50" s="1320"/>
      <x:c r="H50" s="503"/>
      <x:c r="I50" s="474"/>
      <x:c r="J50" s="474"/>
      <x:c r="K50" s="474"/>
      <x:c r="L50" s="503"/>
      <x:c r="M50" s="474"/>
      <x:c r="N50" s="474"/>
      <x:c r="O50" s="502"/>
      <x:c r="P50" s="474"/>
      <x:c r="Q50" s="474"/>
      <x:c r="R50" s="1310"/>
      <x:c r="S50" s="474"/>
      <x:c r="T50" s="474"/>
      <x:c r="U50" s="474"/>
      <x:c r="V50" s="1310"/>
      <x:c r="W50" s="474"/>
      <x:c r="X50" s="474"/>
      <x:c r="Y50" s="474"/>
      <x:c r="Z50" s="1310"/>
      <x:c r="AA50" s="474"/>
      <x:c r="AB50" s="474"/>
      <x:c r="AC50" s="474"/>
      <x:c r="AD50" s="559"/>
      <x:c r="AE50" s="560"/>
    </x:row>
    <x:row r="51" spans="1:31">
      <x:c r="A51" s="475" t="s">
        <x:v>8184</x:v>
      </x:c>
      <x:c r="B51" s="474"/>
      <x:c r="C51" s="474"/>
      <x:c r="D51" s="474"/>
      <x:c r="E51" s="474"/>
      <x:c r="F51" s="474"/>
      <x:c r="G51" s="1320"/>
      <x:c r="H51" s="503"/>
      <x:c r="I51" s="474"/>
      <x:c r="J51" s="474"/>
      <x:c r="K51" s="503"/>
      <x:c r="L51" s="503"/>
      <x:c r="M51" s="474"/>
      <x:c r="N51" s="474"/>
      <x:c r="O51" s="502"/>
      <x:c r="P51" s="1308"/>
      <x:c r="Q51" s="474"/>
      <x:c r="R51" s="474"/>
      <x:c r="S51" s="1319"/>
      <x:c r="T51" s="474"/>
      <x:c r="U51" s="474"/>
      <x:c r="V51" s="474"/>
      <x:c r="W51" s="1319"/>
      <x:c r="X51" s="474"/>
      <x:c r="Y51" s="474"/>
      <x:c r="Z51" s="474"/>
      <x:c r="AA51" s="1319"/>
      <x:c r="AB51" s="474"/>
      <x:c r="AC51" s="474"/>
      <x:c r="AD51" s="559"/>
      <x:c r="AE51" s="560"/>
    </x:row>
    <x:row r="52" spans="1:31">
      <x:c r="A52" s="475" t="s">
        <x:v>8613</x:v>
      </x:c>
      <x:c r="B52" s="474"/>
      <x:c r="C52" s="1309"/>
      <x:c r="D52" s="474"/>
      <x:c r="E52" s="474"/>
      <x:c r="F52" s="474"/>
      <x:c r="G52" s="1319"/>
      <x:c r="H52" s="474"/>
      <x:c r="I52" s="474"/>
      <x:c r="J52" s="474"/>
      <x:c r="K52" s="474"/>
      <x:c r="L52" s="474"/>
      <x:c r="M52" s="474"/>
      <x:c r="N52" s="474"/>
      <x:c r="O52" s="503"/>
      <x:c r="P52" s="474"/>
      <x:c r="Q52" s="474"/>
      <x:c r="R52" s="474"/>
      <x:c r="S52" s="474"/>
      <x:c r="T52" s="474"/>
      <x:c r="U52" s="474"/>
      <x:c r="V52" s="474"/>
      <x:c r="W52" s="474"/>
      <x:c r="X52" s="474"/>
      <x:c r="Y52" s="474"/>
      <x:c r="Z52" s="474"/>
      <x:c r="AA52" s="474"/>
      <x:c r="AB52" s="474"/>
      <x:c r="AC52" s="474"/>
      <x:c r="AD52" s="559"/>
      <x:c r="AE52" s="560"/>
    </x:row>
    <x:row r="53" spans="1:31" ht="16.75">
      <x:c r="A53" s="476" t="s">
        <x:v>2269</x:v>
      </x:c>
      <x:c r="B53" s="474"/>
      <x:c r="C53" s="474"/>
      <x:c r="D53" s="474"/>
      <x:c r="E53" s="474"/>
      <x:c r="F53" s="474"/>
      <x:c r="G53" s="502"/>
      <x:c r="H53" s="474"/>
      <x:c r="I53" s="474"/>
      <x:c r="J53" s="629"/>
      <x:c r="K53" s="474"/>
      <x:c r="L53" s="474"/>
      <x:c r="M53" s="474"/>
      <x:c r="N53" s="629"/>
      <x:c r="O53" s="474"/>
      <x:c r="P53" s="474"/>
      <x:c r="Q53" s="474"/>
      <x:c r="R53" s="474"/>
      <x:c r="S53" s="503"/>
      <x:c r="T53" s="1308"/>
      <x:c r="U53" s="474"/>
      <x:c r="V53" s="474"/>
      <x:c r="W53" s="503"/>
      <x:c r="X53" s="1308"/>
      <x:c r="Y53" s="474"/>
      <x:c r="Z53" s="474"/>
      <x:c r="AA53" s="503"/>
      <x:c r="AB53" s="1308"/>
      <x:c r="AC53" s="474"/>
      <x:c r="AD53" s="559"/>
      <x:c r="AE53" s="560"/>
    </x:row>
    <x:row r="54" spans="1:31" s="80" customFormat="1" ht="16.75">
      <x:c r="A54" s="1321" t="s">
        <x:v>2199</x:v>
      </x:c>
      <x:c r="B54" s="1322"/>
      <x:c r="C54" s="1322"/>
      <x:c r="D54" s="1322"/>
      <x:c r="E54" s="1322"/>
      <x:c r="F54" s="1322"/>
      <x:c r="G54" s="1323"/>
      <x:c r="H54" s="1322"/>
      <x:c r="I54" s="1322"/>
      <x:c r="J54" s="1322"/>
      <x:c r="K54" s="1322"/>
      <x:c r="L54" s="1322"/>
      <x:c r="M54" s="1322"/>
      <x:c r="N54" s="1322"/>
      <x:c r="O54" s="1322"/>
      <x:c r="P54" s="1322"/>
      <x:c r="Q54" s="1322"/>
      <x:c r="R54" s="629"/>
      <x:c r="S54" s="1324"/>
      <x:c r="T54" s="474"/>
      <x:c r="U54" s="1322"/>
      <x:c r="V54" s="629"/>
      <x:c r="W54" s="1324"/>
      <x:c r="X54" s="474"/>
      <x:c r="Y54" s="1322"/>
      <x:c r="Z54" s="629"/>
      <x:c r="AA54" s="1324"/>
      <x:c r="AB54" s="474"/>
      <x:c r="AC54" s="1322"/>
      <x:c r="AD54" s="559"/>
      <x:c r="AE54" s="560"/>
    </x:row>
    <x:row r="55" spans="1:31" ht="16.75">
      <x:c r="A55" s="561"/>
      <x:c r="B55" s="620"/>
      <x:c r="C55" s="620">
        <x:v>8</x:v>
      </x:c>
      <x:c r="D55" s="620">
        <x:v>8</x:v>
      </x:c>
      <x:c r="E55" s="620"/>
      <x:c r="F55" s="620">
        <x:v>8</x:v>
      </x:c>
      <x:c r="G55" s="620">
        <x:v>8</x:v>
      </x:c>
      <x:c r="H55" s="620"/>
      <x:c r="I55" s="620"/>
      <x:c r="J55" s="620">
        <x:v>8</x:v>
      </x:c>
      <x:c r="K55" s="620"/>
      <x:c r="L55" s="620">
        <x:v>8</x:v>
      </x:c>
      <x:c r="M55" s="620"/>
      <x:c r="N55" s="620">
        <x:v>8</x:v>
      </x:c>
      <x:c r="O55" s="620">
        <x:v>8</x:v>
      </x:c>
      <x:c r="P55" s="620">
        <x:v>8</x:v>
      </x:c>
      <x:c r="Q55" s="620"/>
      <x:c r="R55" s="620">
        <x:v>10</x:v>
      </x:c>
      <x:c r="S55" s="620">
        <x:v>10</x:v>
      </x:c>
      <x:c r="T55" s="620">
        <x:v>10</x:v>
      </x:c>
      <x:c r="U55" s="620"/>
      <x:c r="V55" s="620">
        <x:v>10</x:v>
      </x:c>
      <x:c r="W55" s="620">
        <x:v>10</x:v>
      </x:c>
      <x:c r="X55" s="620">
        <x:v>10</x:v>
      </x:c>
      <x:c r="Y55" s="620"/>
      <x:c r="Z55" s="620">
        <x:v>10</x:v>
      </x:c>
      <x:c r="AA55" s="620">
        <x:v>10</x:v>
      </x:c>
      <x:c r="AB55" s="620">
        <x:v>10</x:v>
      </x:c>
      <x:c r="AC55" s="620"/>
      <x:c r="AD55" s="562"/>
      <x:c r="AE55" s="563"/>
    </x:row>
    <x:row r="56" spans="1:31" ht="16.75">
      <x:c r="A56" s="471"/>
      <x:c r="B56" s="1513" t="s">
        <x:v>1879</x:v>
      </x:c>
      <x:c r="C56" s="1514"/>
      <x:c r="D56" s="1514"/>
      <x:c r="E56" s="1515"/>
      <x:c r="F56" s="1513" t="s">
        <x:v>7718</x:v>
      </x:c>
      <x:c r="G56" s="1514"/>
      <x:c r="H56" s="1514"/>
      <x:c r="I56" s="1515"/>
      <x:c r="J56" s="1513" t="s">
        <x:v>7712</x:v>
      </x:c>
      <x:c r="K56" s="1514"/>
      <x:c r="L56" s="1514"/>
      <x:c r="M56" s="1515"/>
      <x:c r="N56" s="1513" t="s">
        <x:v>8257</x:v>
      </x:c>
      <x:c r="O56" s="1514"/>
      <x:c r="P56" s="1514"/>
      <x:c r="Q56" s="1515"/>
      <x:c r="R56" s="1513" t="s">
        <x:v>8301</x:v>
      </x:c>
      <x:c r="S56" s="1514"/>
      <x:c r="T56" s="1514"/>
      <x:c r="U56" s="1515"/>
      <x:c r="V56" s="1514" t="s">
        <x:v>7748</x:v>
      </x:c>
      <x:c r="W56" s="1514"/>
      <x:c r="X56" s="1514"/>
      <x:c r="Y56" s="1515"/>
      <x:c r="Z56" s="1514" t="s">
        <x:v>9047</x:v>
      </x:c>
      <x:c r="AA56" s="1514"/>
      <x:c r="AB56" s="1514"/>
      <x:c r="AC56" s="1516"/>
      <x:c r="AD56" s="557"/>
      <x:c r="AE56" s="558"/>
    </x:row>
    <x:row r="57" spans="1:31">
      <x:c r="A57" s="472"/>
      <x:c r="B57" s="469" t="s">
        <x:v>7747</x:v>
      </x:c>
      <x:c r="C57" s="469" t="s">
        <x:v>7313</x:v>
      </x:c>
      <x:c r="D57" s="469" t="s">
        <x:v>29</x:v>
      </x:c>
      <x:c r="E57" s="477" t="s">
        <x:v>7719</x:v>
      </x:c>
      <x:c r="F57" s="469" t="s">
        <x:v>7747</x:v>
      </x:c>
      <x:c r="G57" s="469" t="s">
        <x:v>7313</x:v>
      </x:c>
      <x:c r="H57" s="469" t="s">
        <x:v>29</x:v>
      </x:c>
      <x:c r="I57" s="477" t="s">
        <x:v>7719</x:v>
      </x:c>
      <x:c r="J57" s="469" t="s">
        <x:v>7747</x:v>
      </x:c>
      <x:c r="K57" s="469" t="s">
        <x:v>7313</x:v>
      </x:c>
      <x:c r="L57" s="469" t="s">
        <x:v>29</x:v>
      </x:c>
      <x:c r="M57" s="477" t="s">
        <x:v>7719</x:v>
      </x:c>
      <x:c r="N57" s="469" t="s">
        <x:v>7747</x:v>
      </x:c>
      <x:c r="O57" s="469" t="s">
        <x:v>7313</x:v>
      </x:c>
      <x:c r="P57" s="469" t="s">
        <x:v>29</x:v>
      </x:c>
      <x:c r="Q57" s="477" t="s">
        <x:v>7719</x:v>
      </x:c>
      <x:c r="R57" s="469" t="s">
        <x:v>7747</x:v>
      </x:c>
      <x:c r="S57" s="469" t="s">
        <x:v>7313</x:v>
      </x:c>
      <x:c r="T57" s="469" t="s">
        <x:v>29</x:v>
      </x:c>
      <x:c r="U57" s="477" t="s">
        <x:v>7719</x:v>
      </x:c>
      <x:c r="V57" s="469" t="s">
        <x:v>7747</x:v>
      </x:c>
      <x:c r="W57" s="469" t="s">
        <x:v>7313</x:v>
      </x:c>
      <x:c r="X57" s="469" t="s">
        <x:v>29</x:v>
      </x:c>
      <x:c r="Y57" s="477" t="s">
        <x:v>7719</x:v>
      </x:c>
      <x:c r="Z57" s="469" t="s">
        <x:v>7747</x:v>
      </x:c>
      <x:c r="AA57" s="469" t="s">
        <x:v>7313</x:v>
      </x:c>
      <x:c r="AB57" s="469" t="s">
        <x:v>29</x:v>
      </x:c>
      <x:c r="AC57" s="477" t="s">
        <x:v>7719</x:v>
      </x:c>
      <x:c r="AD57" s="559"/>
      <x:c r="AE57" s="560"/>
    </x:row>
    <x:row r="58" spans="1:31">
      <x:c r="A58" s="475" t="s">
        <x:v>2109</x:v>
      </x:c>
      <x:c r="B58" s="474"/>
      <x:c r="C58" s="474"/>
      <x:c r="D58" s="474"/>
      <x:c r="E58" s="502"/>
      <x:c r="F58" s="474"/>
      <x:c r="G58" s="502"/>
      <x:c r="H58" s="474"/>
      <x:c r="I58" s="474"/>
      <x:c r="J58" s="502"/>
      <x:c r="K58" s="474"/>
      <x:c r="L58" s="474"/>
      <x:c r="M58" s="474"/>
      <x:c r="N58" s="474"/>
      <x:c r="O58" s="474"/>
      <x:c r="P58" s="474"/>
      <x:c r="Q58" s="502"/>
      <x:c r="R58" s="474"/>
      <x:c r="S58" s="474"/>
      <x:c r="T58" s="474"/>
      <x:c r="U58" s="474"/>
      <x:c r="V58" s="474"/>
      <x:c r="W58" s="474"/>
      <x:c r="X58" s="474"/>
      <x:c r="Y58" s="474"/>
      <x:c r="Z58" s="474"/>
      <x:c r="AA58" s="474"/>
      <x:c r="AB58" s="474"/>
      <x:c r="AC58" s="474"/>
      <x:c r="AD58" s="559" t="s">
        <x:v>7747</x:v>
      </x:c>
      <x:c r="AE58" s="560">
        <x:f>SUM(B74,F74,J74,N74,R74,V74,Z74)</x:f>
        <x:v>54</x:v>
      </x:c>
    </x:row>
    <x:row r="59" spans="1:31">
      <x:c r="A59" s="475" t="s">
        <x:v>6006</x:v>
      </x:c>
      <x:c r="B59" s="474"/>
      <x:c r="C59" s="474"/>
      <x:c r="D59" s="1308"/>
      <x:c r="E59" s="502"/>
      <x:c r="F59" s="629"/>
      <x:c r="G59" s="502"/>
      <x:c r="H59" s="474"/>
      <x:c r="I59" s="474"/>
      <x:c r="J59" s="474"/>
      <x:c r="K59" s="474"/>
      <x:c r="L59" s="1308"/>
      <x:c r="M59" s="474"/>
      <x:c r="N59" s="629"/>
      <x:c r="O59" s="474"/>
      <x:c r="P59" s="1320"/>
      <x:c r="Q59" s="474"/>
      <x:c r="R59" s="474"/>
      <x:c r="S59" s="474"/>
      <x:c r="T59" s="1308"/>
      <x:c r="U59" s="474"/>
      <x:c r="V59" s="474"/>
      <x:c r="W59" s="474"/>
      <x:c r="X59" s="1308"/>
      <x:c r="Y59" s="474"/>
      <x:c r="Z59" s="474"/>
      <x:c r="AA59" s="474"/>
      <x:c r="AB59" s="1308"/>
      <x:c r="AC59" s="474"/>
      <x:c r="AD59" s="559" t="s">
        <x:v>7313</x:v>
      </x:c>
      <x:c r="AE59" s="560">
        <x:f>SUM(C74,G74,K74,O74,S74,W74,AA74)</x:f>
        <x:v>54</x:v>
      </x:c>
    </x:row>
    <x:row r="60" spans="1:31">
      <x:c r="A60" s="475" t="s">
        <x:v>8563</x:v>
      </x:c>
      <x:c r="B60" s="474"/>
      <x:c r="C60" s="474"/>
      <x:c r="D60" s="474"/>
      <x:c r="E60" s="502"/>
      <x:c r="F60" s="474"/>
      <x:c r="G60" s="502"/>
      <x:c r="H60" s="705"/>
      <x:c r="I60" s="474"/>
      <x:c r="J60" s="474"/>
      <x:c r="K60" s="474"/>
      <x:c r="L60" s="474"/>
      <x:c r="M60" s="474"/>
      <x:c r="N60" s="474"/>
      <x:c r="O60" s="1320"/>
      <x:c r="P60" s="474"/>
      <x:c r="Q60" s="474"/>
      <x:c r="R60" s="474"/>
      <x:c r="S60" s="474"/>
      <x:c r="T60" s="474"/>
      <x:c r="U60" s="474"/>
      <x:c r="V60" s="474"/>
      <x:c r="W60" s="474"/>
      <x:c r="X60" s="474"/>
      <x:c r="Y60" s="474"/>
      <x:c r="Z60" s="474"/>
      <x:c r="AA60" s="474"/>
      <x:c r="AB60" s="474"/>
      <x:c r="AC60" s="474"/>
      <x:c r="AD60" s="559" t="s">
        <x:v>34</x:v>
      </x:c>
      <x:c r="AE60" s="560">
        <x:f>SUM(D74,H74,L74,P74,T74,X74,AB74)</x:f>
        <x:v>54</x:v>
      </x:c>
    </x:row>
    <x:row r="61" spans="1:31">
      <x:c r="A61" s="475" t="s">
        <x:v>9041</x:v>
      </x:c>
      <x:c r="B61" s="474"/>
      <x:c r="C61" s="474"/>
      <x:c r="D61" s="474"/>
      <x:c r="E61" s="502"/>
      <x:c r="F61" s="474"/>
      <x:c r="G61" s="502"/>
      <x:c r="H61" s="705"/>
      <x:c r="I61" s="474"/>
      <x:c r="J61" s="474"/>
      <x:c r="K61" s="474"/>
      <x:c r="L61" s="474"/>
      <x:c r="M61" s="474"/>
      <x:c r="N61" s="474"/>
      <x:c r="O61" s="1320"/>
      <x:c r="P61" s="474"/>
      <x:c r="Q61" s="474"/>
      <x:c r="R61" s="629"/>
      <x:c r="S61" s="503"/>
      <x:c r="T61" s="474"/>
      <x:c r="U61" s="474"/>
      <x:c r="V61" s="629"/>
      <x:c r="W61" s="503"/>
      <x:c r="X61" s="474"/>
      <x:c r="Y61" s="474"/>
      <x:c r="Z61" s="629"/>
      <x:c r="AA61" s="503"/>
      <x:c r="AB61" s="474"/>
      <x:c r="AC61" s="474"/>
      <x:c r="AD61" s="559" t="s">
        <x:v>7719</x:v>
      </x:c>
      <x:c r="AE61" s="560">
        <x:f>SUM(E74,I74,M74,Q74,U74,Y74,AC74)</x:f>
        <x:v>0</x:v>
      </x:c>
    </x:row>
    <x:row r="62" spans="1:31">
      <x:c r="A62" s="475" t="s">
        <x:v>8467</x:v>
      </x:c>
      <x:c r="B62" s="503"/>
      <x:c r="C62" s="474"/>
      <x:c r="D62" s="474"/>
      <x:c r="E62" s="502"/>
      <x:c r="F62" s="503"/>
      <x:c r="G62" s="502"/>
      <x:c r="H62" s="503"/>
      <x:c r="I62" s="474"/>
      <x:c r="J62" s="474"/>
      <x:c r="K62" s="503"/>
      <x:c r="L62" s="474"/>
      <x:c r="M62" s="474"/>
      <x:c r="N62" s="503"/>
      <x:c r="O62" s="1320"/>
      <x:c r="P62" s="1308"/>
      <x:c r="Q62" s="474"/>
      <x:c r="R62" s="474"/>
      <x:c r="S62" s="1319"/>
      <x:c r="T62" s="474"/>
      <x:c r="U62" s="474"/>
      <x:c r="V62" s="474"/>
      <x:c r="W62" s="1319"/>
      <x:c r="X62" s="474"/>
      <x:c r="Y62" s="474"/>
      <x:c r="Z62" s="474"/>
      <x:c r="AA62" s="1319"/>
      <x:c r="AB62" s="474"/>
      <x:c r="AC62" s="474"/>
      <x:c r="AD62" s="559"/>
      <x:c r="AE62" s="560"/>
    </x:row>
    <x:row r="63" spans="1:31">
      <x:c r="A63" s="475" t="s">
        <x:v>8586</x:v>
      </x:c>
      <x:c r="B63" s="474"/>
      <x:c r="C63" s="503"/>
      <x:c r="D63" s="474"/>
      <x:c r="E63" s="502"/>
      <x:c r="F63" s="503"/>
      <x:c r="G63" s="474"/>
      <x:c r="H63" s="503"/>
      <x:c r="I63" s="474"/>
      <x:c r="J63" s="474"/>
      <x:c r="K63" s="474"/>
      <x:c r="L63" s="474"/>
      <x:c r="M63" s="474"/>
      <x:c r="N63" s="503"/>
      <x:c r="O63" s="1320"/>
      <x:c r="P63" s="503"/>
      <x:c r="Q63" s="474"/>
      <x:c r="R63" s="474"/>
      <x:c r="S63" s="474"/>
      <x:c r="T63" s="474"/>
      <x:c r="U63" s="474"/>
      <x:c r="V63" s="474"/>
      <x:c r="W63" s="474"/>
      <x:c r="X63" s="474"/>
      <x:c r="Y63" s="474"/>
      <x:c r="Z63" s="474"/>
      <x:c r="AA63" s="474"/>
      <x:c r="AB63" s="474"/>
      <x:c r="AC63" s="474"/>
      <x:c r="AD63" s="559"/>
      <x:c r="AE63" s="560"/>
    </x:row>
    <x:row r="64" spans="1:31">
      <x:c r="A64" s="475" t="s">
        <x:v>5993</x:v>
      </x:c>
      <x:c r="B64" s="474"/>
      <x:c r="C64" s="1309"/>
      <x:c r="D64" s="1310"/>
      <x:c r="E64" s="474"/>
      <x:c r="F64" s="1310"/>
      <x:c r="G64" s="1309"/>
      <x:c r="H64" s="503"/>
      <x:c r="I64" s="474"/>
      <x:c r="J64" s="629"/>
      <x:c r="K64" s="474"/>
      <x:c r="L64" s="1310"/>
      <x:c r="M64" s="474"/>
      <x:c r="N64" s="1310"/>
      <x:c r="O64" s="1309"/>
      <x:c r="P64" s="503"/>
      <x:c r="Q64" s="474"/>
      <x:c r="R64" s="474"/>
      <x:c r="S64" s="503"/>
      <x:c r="T64" s="1310"/>
      <x:c r="U64" s="474"/>
      <x:c r="V64" s="474"/>
      <x:c r="W64" s="503"/>
      <x:c r="X64" s="1310"/>
      <x:c r="Y64" s="474"/>
      <x:c r="Z64" s="474"/>
      <x:c r="AA64" s="503"/>
      <x:c r="AB64" s="1310"/>
      <x:c r="AC64" s="474"/>
      <x:c r="AD64" s="559"/>
      <x:c r="AE64" s="560"/>
    </x:row>
    <x:row r="65" spans="1:31">
      <x:c r="A65" s="475" t="s">
        <x:v>2041</x:v>
      </x:c>
      <x:c r="B65" s="474"/>
      <x:c r="C65" s="474"/>
      <x:c r="D65" s="474"/>
      <x:c r="E65" s="474"/>
      <x:c r="F65" s="474"/>
      <x:c r="G65" s="474"/>
      <x:c r="H65" s="503"/>
      <x:c r="I65" s="474"/>
      <x:c r="J65" s="474"/>
      <x:c r="K65" s="474"/>
      <x:c r="L65" s="474"/>
      <x:c r="M65" s="474"/>
      <x:c r="N65" s="474"/>
      <x:c r="O65" s="474"/>
      <x:c r="P65" s="474"/>
      <x:c r="Q65" s="474"/>
      <x:c r="R65" s="474"/>
      <x:c r="S65" s="474"/>
      <x:c r="T65" s="1310"/>
      <x:c r="U65" s="474"/>
      <x:c r="V65" s="474"/>
      <x:c r="W65" s="474"/>
      <x:c r="X65" s="1310"/>
      <x:c r="Y65" s="474"/>
      <x:c r="Z65" s="474"/>
      <x:c r="AA65" s="474"/>
      <x:c r="AB65" s="1310"/>
      <x:c r="AC65" s="474"/>
      <x:c r="AD65" s="559"/>
      <x:c r="AE65" s="560"/>
    </x:row>
    <x:row r="66" spans="1:31">
      <x:c r="A66" s="475" t="s">
        <x:v>8174</x:v>
      </x:c>
      <x:c r="B66" s="474"/>
      <x:c r="C66" s="503"/>
      <x:c r="D66" s="474"/>
      <x:c r="E66" s="474"/>
      <x:c r="F66" s="474"/>
      <x:c r="G66" s="503"/>
      <x:c r="H66" s="503"/>
      <x:c r="I66" s="474"/>
      <x:c r="J66" s="474"/>
      <x:c r="K66" s="474"/>
      <x:c r="L66" s="474"/>
      <x:c r="M66" s="474"/>
      <x:c r="N66" s="474"/>
      <x:c r="O66" s="503"/>
      <x:c r="P66" s="1310"/>
      <x:c r="Q66" s="474"/>
      <x:c r="R66" s="1310"/>
      <x:c r="S66" s="474"/>
      <x:c r="T66" s="474"/>
      <x:c r="U66" s="474"/>
      <x:c r="V66" s="1310"/>
      <x:c r="W66" s="474"/>
      <x:c r="X66" s="474"/>
      <x:c r="Y66" s="474"/>
      <x:c r="Z66" s="1310"/>
      <x:c r="AA66" s="474"/>
      <x:c r="AB66" s="474"/>
      <x:c r="AC66" s="474"/>
      <x:c r="AD66" s="559"/>
      <x:c r="AE66" s="560"/>
    </x:row>
    <x:row r="67" spans="1:31">
      <x:c r="A67" s="475" t="s">
        <x:v>8855</x:v>
      </x:c>
      <x:c r="B67" s="474"/>
      <x:c r="C67" s="1310"/>
      <x:c r="D67" s="1308"/>
      <x:c r="E67" s="474"/>
      <x:c r="F67" s="629"/>
      <x:c r="G67" s="1310"/>
      <x:c r="H67" s="503"/>
      <x:c r="I67" s="474"/>
      <x:c r="J67" s="1310"/>
      <x:c r="K67" s="503"/>
      <x:c r="L67" s="1308"/>
      <x:c r="M67" s="474"/>
      <x:c r="N67" s="629"/>
      <x:c r="O67" s="1310"/>
      <x:c r="P67" s="503"/>
      <x:c r="Q67" s="474"/>
      <x:c r="R67" s="1310"/>
      <x:c r="S67" s="474"/>
      <x:c r="T67" s="474"/>
      <x:c r="U67" s="474"/>
      <x:c r="V67" s="1310"/>
      <x:c r="W67" s="474"/>
      <x:c r="X67" s="474"/>
      <x:c r="Y67" s="474"/>
      <x:c r="Z67" s="1310"/>
      <x:c r="AA67" s="474"/>
      <x:c r="AB67" s="474"/>
      <x:c r="AC67" s="474"/>
      <x:c r="AD67" s="559"/>
      <x:c r="AE67" s="560"/>
    </x:row>
    <x:row r="68" spans="1:31">
      <x:c r="A68" s="475" t="s">
        <x:v>8714</x:v>
      </x:c>
      <x:c r="B68" s="474"/>
      <x:c r="C68" s="474"/>
      <x:c r="D68" s="474"/>
      <x:c r="E68" s="474"/>
      <x:c r="F68" s="474"/>
      <x:c r="G68" s="474"/>
      <x:c r="H68" s="503"/>
      <x:c r="I68" s="474"/>
      <x:c r="J68" s="474"/>
      <x:c r="K68" s="474"/>
      <x:c r="L68" s="503"/>
      <x:c r="M68" s="474"/>
      <x:c r="N68" s="502"/>
      <x:c r="O68" s="474"/>
      <x:c r="P68" s="503"/>
      <x:c r="Q68" s="474"/>
      <x:c r="R68" s="474"/>
      <x:c r="S68" s="1310"/>
      <x:c r="T68" s="474"/>
      <x:c r="U68" s="474"/>
      <x:c r="V68" s="474"/>
      <x:c r="W68" s="1310"/>
      <x:c r="X68" s="474"/>
      <x:c r="Y68" s="474"/>
      <x:c r="Z68" s="474"/>
      <x:c r="AA68" s="1310"/>
      <x:c r="AB68" s="474"/>
      <x:c r="AC68" s="474"/>
      <x:c r="AD68" s="559"/>
      <x:c r="AE68" s="560"/>
    </x:row>
    <x:row r="69" spans="1:31">
      <x:c r="A69" s="475" t="s">
        <x:v>5911</x:v>
      </x:c>
      <x:c r="B69" s="474"/>
      <x:c r="C69" s="474"/>
      <x:c r="D69" s="474"/>
      <x:c r="E69" s="474"/>
      <x:c r="F69" s="474"/>
      <x:c r="G69" s="474"/>
      <x:c r="H69" s="503"/>
      <x:c r="I69" s="474"/>
      <x:c r="J69" s="474"/>
      <x:c r="K69" s="474"/>
      <x:c r="L69" s="503"/>
      <x:c r="M69" s="474"/>
      <x:c r="N69" s="474"/>
      <x:c r="O69" s="474"/>
      <x:c r="P69" s="474"/>
      <x:c r="Q69" s="474"/>
      <x:c r="R69" s="474"/>
      <x:c r="S69" s="1310"/>
      <x:c r="T69" s="474"/>
      <x:c r="U69" s="474"/>
      <x:c r="V69" s="474"/>
      <x:c r="W69" s="1310"/>
      <x:c r="X69" s="474"/>
      <x:c r="Y69" s="474"/>
      <x:c r="Z69" s="474"/>
      <x:c r="AA69" s="1310"/>
      <x:c r="AB69" s="474"/>
      <x:c r="AC69" s="474"/>
      <x:c r="AD69" s="559"/>
      <x:c r="AE69" s="560"/>
    </x:row>
    <x:row r="70" spans="1:31">
      <x:c r="A70" s="475" t="s">
        <x:v>8184</x:v>
      </x:c>
      <x:c r="B70" s="474"/>
      <x:c r="C70" s="474"/>
      <x:c r="D70" s="474"/>
      <x:c r="E70" s="474"/>
      <x:c r="F70" s="474"/>
      <x:c r="G70" s="474"/>
      <x:c r="H70" s="503"/>
      <x:c r="I70" s="474"/>
      <x:c r="J70" s="474"/>
      <x:c r="K70" s="503"/>
      <x:c r="L70" s="503"/>
      <x:c r="M70" s="474"/>
      <x:c r="N70" s="474"/>
      <x:c r="O70" s="474"/>
      <x:c r="P70" s="1308"/>
      <x:c r="Q70" s="474"/>
      <x:c r="R70" s="474"/>
      <x:c r="S70" s="474"/>
      <x:c r="T70" s="1308"/>
      <x:c r="U70" s="474"/>
      <x:c r="V70" s="474"/>
      <x:c r="W70" s="474"/>
      <x:c r="X70" s="1308"/>
      <x:c r="Y70" s="474"/>
      <x:c r="Z70" s="474"/>
      <x:c r="AA70" s="474"/>
      <x:c r="AB70" s="1308"/>
      <x:c r="AC70" s="474"/>
      <x:c r="AD70" s="559"/>
      <x:c r="AE70" s="560"/>
    </x:row>
    <x:row r="71" spans="1:31">
      <x:c r="A71" s="475" t="s">
        <x:v>8613</x:v>
      </x:c>
      <x:c r="B71" s="474"/>
      <x:c r="C71" s="503"/>
      <x:c r="D71" s="474"/>
      <x:c r="E71" s="474"/>
      <x:c r="F71" s="474"/>
      <x:c r="G71" s="503"/>
      <x:c r="H71" s="474"/>
      <x:c r="I71" s="474"/>
      <x:c r="J71" s="474"/>
      <x:c r="K71" s="474"/>
      <x:c r="L71" s="474"/>
      <x:c r="M71" s="474"/>
      <x:c r="N71" s="474"/>
      <x:c r="O71" s="503"/>
      <x:c r="P71" s="474"/>
      <x:c r="Q71" s="474"/>
      <x:c r="R71" s="474"/>
      <x:c r="S71" s="503"/>
      <x:c r="T71" s="474"/>
      <x:c r="U71" s="474"/>
      <x:c r="V71" s="474"/>
      <x:c r="W71" s="503"/>
      <x:c r="X71" s="474"/>
      <x:c r="Y71" s="474"/>
      <x:c r="Z71" s="474"/>
      <x:c r="AA71" s="503"/>
      <x:c r="AB71" s="474"/>
      <x:c r="AC71" s="474"/>
      <x:c r="AD71" s="559"/>
      <x:c r="AE71" s="560"/>
    </x:row>
    <x:row r="72" spans="1:31" ht="16.75">
      <x:c r="A72" s="476" t="s">
        <x:v>2269</x:v>
      </x:c>
      <x:c r="B72" s="474"/>
      <x:c r="C72" s="1309"/>
      <x:c r="D72" s="474"/>
      <x:c r="E72" s="474"/>
      <x:c r="F72" s="474"/>
      <x:c r="G72" s="1309"/>
      <x:c r="H72" s="474"/>
      <x:c r="I72" s="474"/>
      <x:c r="J72" s="629"/>
      <x:c r="K72" s="474"/>
      <x:c r="L72" s="474"/>
      <x:c r="M72" s="474"/>
      <x:c r="N72" s="474"/>
      <x:c r="O72" s="1309"/>
      <x:c r="P72" s="474"/>
      <x:c r="Q72" s="474"/>
      <x:c r="R72" s="629"/>
      <x:c r="S72" s="474"/>
      <x:c r="T72" s="474"/>
      <x:c r="U72" s="474"/>
      <x:c r="V72" s="629"/>
      <x:c r="W72" s="474"/>
      <x:c r="X72" s="474"/>
      <x:c r="Y72" s="474"/>
      <x:c r="Z72" s="629"/>
      <x:c r="AA72" s="474"/>
      <x:c r="AB72" s="474"/>
      <x:c r="AC72" s="474"/>
      <x:c r="AD72" s="559"/>
      <x:c r="AE72" s="560"/>
    </x:row>
    <x:row r="73" spans="1:31" ht="16.75">
      <x:c r="A73" s="1321" t="s">
        <x:v>2199</x:v>
      </x:c>
      <x:c r="B73" s="1322"/>
      <x:c r="C73" s="1322"/>
      <x:c r="D73" s="1322"/>
      <x:c r="E73" s="1322"/>
      <x:c r="F73" s="1322"/>
      <x:c r="G73" s="1323"/>
      <x:c r="H73" s="1322"/>
      <x:c r="I73" s="1322"/>
      <x:c r="J73" s="1322"/>
      <x:c r="K73" s="1322"/>
      <x:c r="L73" s="1322"/>
      <x:c r="M73" s="1322"/>
      <x:c r="N73" s="1322"/>
      <x:c r="O73" s="1322"/>
      <x:c r="P73" s="1322"/>
      <x:c r="Q73" s="1322"/>
      <x:c r="R73" s="474"/>
      <x:c r="S73" s="1319"/>
      <x:c r="T73" s="474"/>
      <x:c r="U73" s="1322"/>
      <x:c r="V73" s="474"/>
      <x:c r="W73" s="1319"/>
      <x:c r="X73" s="474"/>
      <x:c r="Y73" s="1322"/>
      <x:c r="Z73" s="474"/>
      <x:c r="AA73" s="1319"/>
      <x:c r="AB73" s="474"/>
      <x:c r="AC73" s="1322"/>
      <x:c r="AD73" s="559"/>
      <x:c r="AE73" s="560"/>
    </x:row>
    <x:row r="74" spans="1:31" ht="16.75">
      <x:c r="A74" s="561"/>
      <x:c r="B74" s="620"/>
      <x:c r="C74" s="620">
        <x:v>8</x:v>
      </x:c>
      <x:c r="D74" s="620">
        <x:v>8</x:v>
      </x:c>
      <x:c r="E74" s="620"/>
      <x:c r="F74" s="620">
        <x:v>8</x:v>
      </x:c>
      <x:c r="G74" s="620">
        <x:v>8</x:v>
      </x:c>
      <x:c r="H74" s="620"/>
      <x:c r="I74" s="620"/>
      <x:c r="J74" s="620">
        <x:v>8</x:v>
      </x:c>
      <x:c r="K74" s="620"/>
      <x:c r="L74" s="620">
        <x:v>8</x:v>
      </x:c>
      <x:c r="M74" s="620"/>
      <x:c r="N74" s="620">
        <x:v>8</x:v>
      </x:c>
      <x:c r="O74" s="620">
        <x:v>8</x:v>
      </x:c>
      <x:c r="P74" s="620">
        <x:v>8</x:v>
      </x:c>
      <x:c r="Q74" s="620"/>
      <x:c r="R74" s="620">
        <x:v>10</x:v>
      </x:c>
      <x:c r="S74" s="620">
        <x:v>10</x:v>
      </x:c>
      <x:c r="T74" s="620">
        <x:v>10</x:v>
      </x:c>
      <x:c r="U74" s="620"/>
      <x:c r="V74" s="620">
        <x:v>10</x:v>
      </x:c>
      <x:c r="W74" s="620">
        <x:v>10</x:v>
      </x:c>
      <x:c r="X74" s="620">
        <x:v>10</x:v>
      </x:c>
      <x:c r="Y74" s="620"/>
      <x:c r="Z74" s="620">
        <x:v>10</x:v>
      </x:c>
      <x:c r="AA74" s="620">
        <x:v>10</x:v>
      </x:c>
      <x:c r="AB74" s="620">
        <x:v>10</x:v>
      </x:c>
      <x:c r="AC74" s="620"/>
      <x:c r="AD74" s="562"/>
      <x:c r="AE74" s="563"/>
    </x:row>
    <x:row r="75" spans="1:31" ht="16.75">
      <x:c r="A75" s="471"/>
      <x:c r="B75" s="1513" t="s">
        <x:v>4280</x:v>
      </x:c>
      <x:c r="C75" s="1514"/>
      <x:c r="D75" s="1514"/>
      <x:c r="E75" s="1515"/>
      <x:c r="F75" s="1513" t="s">
        <x:v>7718</x:v>
      </x:c>
      <x:c r="G75" s="1514"/>
      <x:c r="H75" s="1514"/>
      <x:c r="I75" s="1515"/>
      <x:c r="J75" s="1513" t="s">
        <x:v>7712</x:v>
      </x:c>
      <x:c r="K75" s="1514"/>
      <x:c r="L75" s="1514"/>
      <x:c r="M75" s="1515"/>
      <x:c r="N75" s="1513" t="s">
        <x:v>1882</x:v>
      </x:c>
      <x:c r="O75" s="1514"/>
      <x:c r="P75" s="1514"/>
      <x:c r="Q75" s="1515"/>
      <x:c r="R75" s="1513" t="s">
        <x:v>8207</x:v>
      </x:c>
      <x:c r="S75" s="1514"/>
      <x:c r="T75" s="1514"/>
      <x:c r="U75" s="1515"/>
      <x:c r="V75" s="1514" t="s">
        <x:v>7748</x:v>
      </x:c>
      <x:c r="W75" s="1514"/>
      <x:c r="X75" s="1514"/>
      <x:c r="Y75" s="1515"/>
      <x:c r="Z75" s="1514" t="s">
        <x:v>8654</x:v>
      </x:c>
      <x:c r="AA75" s="1514"/>
      <x:c r="AB75" s="1514"/>
      <x:c r="AC75" s="1516"/>
      <x:c r="AD75" s="557"/>
      <x:c r="AE75" s="558"/>
    </x:row>
    <x:row r="76" spans="1:31">
      <x:c r="A76" s="472"/>
      <x:c r="B76" s="469" t="s">
        <x:v>7747</x:v>
      </x:c>
      <x:c r="C76" s="469" t="s">
        <x:v>7313</x:v>
      </x:c>
      <x:c r="D76" s="469" t="s">
        <x:v>29</x:v>
      </x:c>
      <x:c r="E76" s="477" t="s">
        <x:v>7719</x:v>
      </x:c>
      <x:c r="F76" s="469" t="s">
        <x:v>7747</x:v>
      </x:c>
      <x:c r="G76" s="469" t="s">
        <x:v>7313</x:v>
      </x:c>
      <x:c r="H76" s="469" t="s">
        <x:v>29</x:v>
      </x:c>
      <x:c r="I76" s="477" t="s">
        <x:v>7719</x:v>
      </x:c>
      <x:c r="J76" s="469" t="s">
        <x:v>7747</x:v>
      </x:c>
      <x:c r="K76" s="469" t="s">
        <x:v>7313</x:v>
      </x:c>
      <x:c r="L76" s="469" t="s">
        <x:v>29</x:v>
      </x:c>
      <x:c r="M76" s="477" t="s">
        <x:v>7719</x:v>
      </x:c>
      <x:c r="N76" s="469" t="s">
        <x:v>7747</x:v>
      </x:c>
      <x:c r="O76" s="469" t="s">
        <x:v>7313</x:v>
      </x:c>
      <x:c r="P76" s="469" t="s">
        <x:v>29</x:v>
      </x:c>
      <x:c r="Q76" s="477" t="s">
        <x:v>7719</x:v>
      </x:c>
      <x:c r="R76" s="469" t="s">
        <x:v>7747</x:v>
      </x:c>
      <x:c r="S76" s="469" t="s">
        <x:v>7313</x:v>
      </x:c>
      <x:c r="T76" s="469" t="s">
        <x:v>29</x:v>
      </x:c>
      <x:c r="U76" s="477" t="s">
        <x:v>7719</x:v>
      </x:c>
      <x:c r="V76" s="469" t="s">
        <x:v>7747</x:v>
      </x:c>
      <x:c r="W76" s="469" t="s">
        <x:v>7313</x:v>
      </x:c>
      <x:c r="X76" s="469" t="s">
        <x:v>29</x:v>
      </x:c>
      <x:c r="Y76" s="477" t="s">
        <x:v>7719</x:v>
      </x:c>
      <x:c r="Z76" s="469" t="s">
        <x:v>7747</x:v>
      </x:c>
      <x:c r="AA76" s="469" t="s">
        <x:v>7313</x:v>
      </x:c>
      <x:c r="AB76" s="469" t="s">
        <x:v>29</x:v>
      </x:c>
      <x:c r="AC76" s="477" t="s">
        <x:v>7719</x:v>
      </x:c>
      <x:c r="AD76" s="559"/>
      <x:c r="AE76" s="560"/>
    </x:row>
    <x:row r="77" spans="1:31">
      <x:c r="A77" s="475" t="s">
        <x:v>2109</x:v>
      </x:c>
      <x:c r="B77" s="474"/>
      <x:c r="C77" s="474"/>
      <x:c r="D77" s="474"/>
      <x:c r="E77" s="502"/>
      <x:c r="F77" s="474"/>
      <x:c r="G77" s="502"/>
      <x:c r="H77" s="474"/>
      <x:c r="I77" s="474"/>
      <x:c r="J77" s="502"/>
      <x:c r="K77" s="474"/>
      <x:c r="L77" s="474"/>
      <x:c r="M77" s="474"/>
      <x:c r="N77" s="474"/>
      <x:c r="O77" s="474"/>
      <x:c r="P77" s="474"/>
      <x:c r="Q77" s="502"/>
      <x:c r="R77" s="474"/>
      <x:c r="S77" s="474"/>
      <x:c r="T77" s="474"/>
      <x:c r="U77" s="474"/>
      <x:c r="V77" s="474"/>
      <x:c r="W77" s="474"/>
      <x:c r="X77" s="474"/>
      <x:c r="Y77" s="474"/>
      <x:c r="Z77" s="474"/>
      <x:c r="AA77" s="474"/>
      <x:c r="AB77" s="474"/>
      <x:c r="AC77" s="474"/>
      <x:c r="AD77" s="559" t="s">
        <x:v>7747</x:v>
      </x:c>
      <x:c r="AE77" s="560">
        <x:f>SUM(B93,F93,J93,N93,R93,V93,Z93)</x:f>
        <x:v>54</x:v>
      </x:c>
    </x:row>
    <x:row r="78" spans="1:31">
      <x:c r="A78" s="475" t="s">
        <x:v>6006</x:v>
      </x:c>
      <x:c r="B78" s="474"/>
      <x:c r="C78" s="474"/>
      <x:c r="D78" s="1308"/>
      <x:c r="E78" s="502"/>
      <x:c r="F78" s="474"/>
      <x:c r="G78" s="1309"/>
      <x:c r="H78" s="474"/>
      <x:c r="I78" s="474"/>
      <x:c r="J78" s="474"/>
      <x:c r="K78" s="474"/>
      <x:c r="L78" s="1308"/>
      <x:c r="M78" s="474"/>
      <x:c r="N78" s="474"/>
      <x:c r="O78" s="1309"/>
      <x:c r="P78" s="1320"/>
      <x:c r="Q78" s="474"/>
      <x:c r="R78" s="474"/>
      <x:c r="S78" s="1309"/>
      <x:c r="T78" s="474"/>
      <x:c r="U78" s="474"/>
      <x:c r="V78" s="474"/>
      <x:c r="W78" s="1309"/>
      <x:c r="X78" s="474"/>
      <x:c r="Y78" s="474"/>
      <x:c r="Z78" s="474"/>
      <x:c r="AA78" s="1309"/>
      <x:c r="AB78" s="474"/>
      <x:c r="AC78" s="474"/>
      <x:c r="AD78" s="559" t="s">
        <x:v>7313</x:v>
      </x:c>
      <x:c r="AE78" s="560">
        <x:f>SUM(C93,G93,K93,O93,S93,W93,AA93)</x:f>
        <x:v>54</x:v>
      </x:c>
    </x:row>
    <x:row r="79" spans="1:31">
      <x:c r="A79" s="475" t="s">
        <x:v>8563</x:v>
      </x:c>
      <x:c r="B79" s="474"/>
      <x:c r="C79" s="474"/>
      <x:c r="D79" s="474"/>
      <x:c r="E79" s="502"/>
      <x:c r="F79" s="474"/>
      <x:c r="G79" s="1320"/>
      <x:c r="H79" s="705"/>
      <x:c r="I79" s="474"/>
      <x:c r="J79" s="474"/>
      <x:c r="K79" s="474"/>
      <x:c r="L79" s="474"/>
      <x:c r="M79" s="474"/>
      <x:c r="N79" s="474"/>
      <x:c r="O79" s="1320"/>
      <x:c r="P79" s="474"/>
      <x:c r="Q79" s="474"/>
      <x:c r="R79" s="474"/>
      <x:c r="S79" s="474"/>
      <x:c r="T79" s="474"/>
      <x:c r="U79" s="474"/>
      <x:c r="V79" s="474"/>
      <x:c r="W79" s="474"/>
      <x:c r="X79" s="474"/>
      <x:c r="Y79" s="474"/>
      <x:c r="Z79" s="474"/>
      <x:c r="AA79" s="474"/>
      <x:c r="AB79" s="474"/>
      <x:c r="AC79" s="474"/>
      <x:c r="AD79" s="559" t="s">
        <x:v>34</x:v>
      </x:c>
      <x:c r="AE79" s="560">
        <x:f>SUM(D93,H93,L93,P93,T93,X93,AB93)</x:f>
        <x:v>54</x:v>
      </x:c>
    </x:row>
    <x:row r="80" spans="1:31">
      <x:c r="A80" s="475" t="s">
        <x:v>9041</x:v>
      </x:c>
      <x:c r="B80" s="474"/>
      <x:c r="C80" s="474"/>
      <x:c r="D80" s="474"/>
      <x:c r="E80" s="502"/>
      <x:c r="F80" s="474"/>
      <x:c r="G80" s="1320"/>
      <x:c r="H80" s="705"/>
      <x:c r="I80" s="474"/>
      <x:c r="J80" s="474"/>
      <x:c r="K80" s="474"/>
      <x:c r="L80" s="474"/>
      <x:c r="M80" s="474"/>
      <x:c r="N80" s="474"/>
      <x:c r="O80" s="1320"/>
      <x:c r="P80" s="474"/>
      <x:c r="Q80" s="474"/>
      <x:c r="R80" s="474"/>
      <x:c r="S80" s="503"/>
      <x:c r="T80" s="474"/>
      <x:c r="U80" s="474"/>
      <x:c r="V80" s="474"/>
      <x:c r="W80" s="503"/>
      <x:c r="X80" s="474"/>
      <x:c r="Y80" s="474"/>
      <x:c r="Z80" s="474"/>
      <x:c r="AA80" s="503"/>
      <x:c r="AB80" s="474"/>
      <x:c r="AC80" s="474"/>
      <x:c r="AD80" s="559" t="s">
        <x:v>7719</x:v>
      </x:c>
      <x:c r="AE80" s="560">
        <x:f>SUM(E93,I93,M93,Q93,U93,Y93,AC93)</x:f>
        <x:v>0</x:v>
      </x:c>
    </x:row>
    <x:row r="81" spans="1:31">
      <x:c r="A81" s="475" t="s">
        <x:v>8467</x:v>
      </x:c>
      <x:c r="B81" s="503"/>
      <x:c r="C81" s="474"/>
      <x:c r="D81" s="474"/>
      <x:c r="E81" s="502"/>
      <x:c r="F81" s="503"/>
      <x:c r="G81" s="1320"/>
      <x:c r="H81" s="503"/>
      <x:c r="I81" s="474"/>
      <x:c r="J81" s="474"/>
      <x:c r="K81" s="503"/>
      <x:c r="L81" s="474"/>
      <x:c r="M81" s="474"/>
      <x:c r="N81" s="503"/>
      <x:c r="O81" s="1320"/>
      <x:c r="P81" s="474"/>
      <x:c r="Q81" s="474"/>
      <x:c r="R81" s="629"/>
      <x:c r="S81" s="503"/>
      <x:c r="T81" s="1308"/>
      <x:c r="U81" s="474"/>
      <x:c r="V81" s="629"/>
      <x:c r="W81" s="503"/>
      <x:c r="X81" s="1308"/>
      <x:c r="Y81" s="474"/>
      <x:c r="Z81" s="629"/>
      <x:c r="AA81" s="503"/>
      <x:c r="AB81" s="1308"/>
      <x:c r="AC81" s="474"/>
      <x:c r="AD81" s="559"/>
      <x:c r="AE81" s="560"/>
    </x:row>
    <x:row r="82" spans="1:31">
      <x:c r="A82" s="475" t="s">
        <x:v>8586</x:v>
      </x:c>
      <x:c r="B82" s="474"/>
      <x:c r="C82" s="503"/>
      <x:c r="D82" s="474"/>
      <x:c r="E82" s="502"/>
      <x:c r="F82" s="503"/>
      <x:c r="G82" s="1320"/>
      <x:c r="H82" s="503"/>
      <x:c r="I82" s="474"/>
      <x:c r="J82" s="474"/>
      <x:c r="K82" s="474"/>
      <x:c r="L82" s="474"/>
      <x:c r="M82" s="474"/>
      <x:c r="N82" s="503"/>
      <x:c r="O82" s="1320"/>
      <x:c r="P82" s="503"/>
      <x:c r="Q82" s="474"/>
      <x:c r="R82" s="474"/>
      <x:c r="S82" s="474"/>
      <x:c r="T82" s="474"/>
      <x:c r="U82" s="474"/>
      <x:c r="V82" s="474"/>
      <x:c r="W82" s="474"/>
      <x:c r="X82" s="474"/>
      <x:c r="Y82" s="474"/>
      <x:c r="Z82" s="474"/>
      <x:c r="AA82" s="474"/>
      <x:c r="AB82" s="474"/>
      <x:c r="AC82" s="474"/>
      <x:c r="AD82" s="559"/>
      <x:c r="AE82" s="560"/>
    </x:row>
    <x:row r="83" spans="1:31">
      <x:c r="A83" s="475" t="s">
        <x:v>5993</x:v>
      </x:c>
      <x:c r="B83" s="474"/>
      <x:c r="C83" s="1309"/>
      <x:c r="D83" s="1310"/>
      <x:c r="E83" s="474"/>
      <x:c r="F83" s="629"/>
      <x:c r="G83" s="1310"/>
      <x:c r="H83" s="503"/>
      <x:c r="I83" s="474"/>
      <x:c r="J83" s="629"/>
      <x:c r="K83" s="474"/>
      <x:c r="L83" s="1310"/>
      <x:c r="M83" s="474"/>
      <x:c r="N83" s="629"/>
      <x:c r="O83" s="1310"/>
      <x:c r="P83" s="1308"/>
      <x:c r="Q83" s="474"/>
      <x:c r="R83" s="474"/>
      <x:c r="S83" s="1310"/>
      <x:c r="T83" s="474"/>
      <x:c r="U83" s="474"/>
      <x:c r="V83" s="474"/>
      <x:c r="W83" s="1310"/>
      <x:c r="X83" s="474"/>
      <x:c r="Y83" s="474"/>
      <x:c r="Z83" s="474"/>
      <x:c r="AA83" s="1310"/>
      <x:c r="AB83" s="474"/>
      <x:c r="AC83" s="474"/>
      <x:c r="AD83" s="559"/>
      <x:c r="AE83" s="560"/>
    </x:row>
    <x:row r="84" spans="1:31">
      <x:c r="A84" s="475" t="s">
        <x:v>2041</x:v>
      </x:c>
      <x:c r="B84" s="474"/>
      <x:c r="C84" s="474"/>
      <x:c r="D84" s="474"/>
      <x:c r="E84" s="474"/>
      <x:c r="F84" s="474"/>
      <x:c r="G84" s="474"/>
      <x:c r="H84" s="503"/>
      <x:c r="I84" s="474"/>
      <x:c r="J84" s="474"/>
      <x:c r="K84" s="474"/>
      <x:c r="L84" s="474"/>
      <x:c r="M84" s="474"/>
      <x:c r="N84" s="474"/>
      <x:c r="O84" s="474"/>
      <x:c r="P84" s="503"/>
      <x:c r="Q84" s="474"/>
      <x:c r="R84" s="474"/>
      <x:c r="S84" s="1310"/>
      <x:c r="T84" s="474"/>
      <x:c r="U84" s="474"/>
      <x:c r="V84" s="474"/>
      <x:c r="W84" s="1310"/>
      <x:c r="X84" s="474"/>
      <x:c r="Y84" s="474"/>
      <x:c r="Z84" s="474"/>
      <x:c r="AA84" s="1310"/>
      <x:c r="AB84" s="474"/>
      <x:c r="AC84" s="474"/>
      <x:c r="AD84" s="559"/>
      <x:c r="AE84" s="560"/>
    </x:row>
    <x:row r="85" spans="1:31">
      <x:c r="A85" s="475" t="s">
        <x:v>8174</x:v>
      </x:c>
      <x:c r="B85" s="474"/>
      <x:c r="C85" s="503"/>
      <x:c r="D85" s="474"/>
      <x:c r="E85" s="474"/>
      <x:c r="F85" s="474"/>
      <x:c r="G85" s="503"/>
      <x:c r="H85" s="503"/>
      <x:c r="I85" s="474"/>
      <x:c r="J85" s="474"/>
      <x:c r="K85" s="474"/>
      <x:c r="L85" s="474"/>
      <x:c r="M85" s="474"/>
      <x:c r="N85" s="474"/>
      <x:c r="O85" s="503"/>
      <x:c r="P85" s="503"/>
      <x:c r="Q85" s="474"/>
      <x:c r="R85" s="474"/>
      <x:c r="S85" s="474"/>
      <x:c r="T85" s="1310"/>
      <x:c r="U85" s="474"/>
      <x:c r="V85" s="474"/>
      <x:c r="W85" s="474"/>
      <x:c r="X85" s="1310"/>
      <x:c r="Y85" s="474"/>
      <x:c r="Z85" s="474"/>
      <x:c r="AA85" s="474"/>
      <x:c r="AB85" s="1310"/>
      <x:c r="AC85" s="474"/>
      <x:c r="AD85" s="559"/>
      <x:c r="AE85" s="560"/>
    </x:row>
    <x:row r="86" spans="1:31">
      <x:c r="A86" s="475" t="s">
        <x:v>8855</x:v>
      </x:c>
      <x:c r="B86" s="474"/>
      <x:c r="C86" s="1310"/>
      <x:c r="D86" s="1308"/>
      <x:c r="E86" s="474"/>
      <x:c r="F86" s="1310"/>
      <x:c r="G86" s="1309"/>
      <x:c r="H86" s="503"/>
      <x:c r="I86" s="474"/>
      <x:c r="J86" s="1310"/>
      <x:c r="K86" s="503"/>
      <x:c r="L86" s="1308"/>
      <x:c r="M86" s="474"/>
      <x:c r="N86" s="1310"/>
      <x:c r="O86" s="1309"/>
      <x:c r="P86" s="474"/>
      <x:c r="Q86" s="474"/>
      <x:c r="R86" s="474"/>
      <x:c r="S86" s="474"/>
      <x:c r="T86" s="1310"/>
      <x:c r="U86" s="474"/>
      <x:c r="V86" s="474"/>
      <x:c r="W86" s="474"/>
      <x:c r="X86" s="1310"/>
      <x:c r="Y86" s="474"/>
      <x:c r="Z86" s="474"/>
      <x:c r="AA86" s="474"/>
      <x:c r="AB86" s="1310"/>
      <x:c r="AC86" s="474"/>
      <x:c r="AD86" s="559"/>
      <x:c r="AE86" s="560"/>
    </x:row>
    <x:row r="87" spans="1:31">
      <x:c r="A87" s="475" t="s">
        <x:v>8714</x:v>
      </x:c>
      <x:c r="B87" s="474"/>
      <x:c r="C87" s="474"/>
      <x:c r="D87" s="474"/>
      <x:c r="E87" s="474"/>
      <x:c r="F87" s="502"/>
      <x:c r="G87" s="474"/>
      <x:c r="H87" s="503"/>
      <x:c r="I87" s="474"/>
      <x:c r="J87" s="474"/>
      <x:c r="K87" s="474"/>
      <x:c r="L87" s="503"/>
      <x:c r="M87" s="474"/>
      <x:c r="N87" s="502"/>
      <x:c r="O87" s="474"/>
      <x:c r="P87" s="1310"/>
      <x:c r="Q87" s="474"/>
      <x:c r="R87" s="1310"/>
      <x:c r="S87" s="474"/>
      <x:c r="T87" s="474"/>
      <x:c r="U87" s="474"/>
      <x:c r="V87" s="1310"/>
      <x:c r="W87" s="474"/>
      <x:c r="X87" s="474"/>
      <x:c r="Y87" s="474"/>
      <x:c r="Z87" s="1310"/>
      <x:c r="AA87" s="474"/>
      <x:c r="AB87" s="474"/>
      <x:c r="AC87" s="474"/>
      <x:c r="AD87" s="559"/>
      <x:c r="AE87" s="560"/>
    </x:row>
    <x:row r="88" spans="1:31">
      <x:c r="A88" s="475" t="s">
        <x:v>5911</x:v>
      </x:c>
      <x:c r="B88" s="474"/>
      <x:c r="C88" s="474"/>
      <x:c r="D88" s="474"/>
      <x:c r="E88" s="474"/>
      <x:c r="F88" s="474"/>
      <x:c r="G88" s="474"/>
      <x:c r="H88" s="503"/>
      <x:c r="I88" s="474"/>
      <x:c r="J88" s="474"/>
      <x:c r="K88" s="474"/>
      <x:c r="L88" s="503"/>
      <x:c r="M88" s="474"/>
      <x:c r="N88" s="474"/>
      <x:c r="O88" s="474"/>
      <x:c r="P88" s="503"/>
      <x:c r="Q88" s="474"/>
      <x:c r="R88" s="1310"/>
      <x:c r="S88" s="474"/>
      <x:c r="T88" s="474"/>
      <x:c r="U88" s="474"/>
      <x:c r="V88" s="1310"/>
      <x:c r="W88" s="474"/>
      <x:c r="X88" s="474"/>
      <x:c r="Y88" s="474"/>
      <x:c r="Z88" s="1310"/>
      <x:c r="AA88" s="474"/>
      <x:c r="AB88" s="474"/>
      <x:c r="AC88" s="474"/>
      <x:c r="AD88" s="559"/>
      <x:c r="AE88" s="560"/>
    </x:row>
    <x:row r="89" spans="1:31">
      <x:c r="A89" s="475" t="s">
        <x:v>8184</x:v>
      </x:c>
      <x:c r="B89" s="474"/>
      <x:c r="C89" s="474"/>
      <x:c r="D89" s="474"/>
      <x:c r="E89" s="474"/>
      <x:c r="F89" s="474"/>
      <x:c r="G89" s="474"/>
      <x:c r="H89" s="503"/>
      <x:c r="I89" s="474"/>
      <x:c r="J89" s="474"/>
      <x:c r="K89" s="503"/>
      <x:c r="L89" s="503"/>
      <x:c r="M89" s="474"/>
      <x:c r="N89" s="474"/>
      <x:c r="O89" s="474"/>
      <x:c r="P89" s="503"/>
      <x:c r="Q89" s="474"/>
      <x:c r="R89" s="474"/>
      <x:c r="S89" s="1309"/>
      <x:c r="T89" s="474"/>
      <x:c r="U89" s="474"/>
      <x:c r="V89" s="474"/>
      <x:c r="W89" s="1309"/>
      <x:c r="X89" s="474"/>
      <x:c r="Y89" s="474"/>
      <x:c r="Z89" s="474"/>
      <x:c r="AA89" s="1309"/>
      <x:c r="AB89" s="474"/>
      <x:c r="AC89" s="474"/>
      <x:c r="AD89" s="559"/>
      <x:c r="AE89" s="560"/>
    </x:row>
    <x:row r="90" spans="1:31">
      <x:c r="A90" s="475" t="s">
        <x:v>8613</x:v>
      </x:c>
      <x:c r="B90" s="474"/>
      <x:c r="C90" s="503"/>
      <x:c r="D90" s="474"/>
      <x:c r="E90" s="474"/>
      <x:c r="F90" s="474"/>
      <x:c r="G90" s="503"/>
      <x:c r="H90" s="474"/>
      <x:c r="I90" s="474"/>
      <x:c r="J90" s="474"/>
      <x:c r="K90" s="474"/>
      <x:c r="L90" s="474"/>
      <x:c r="M90" s="474"/>
      <x:c r="N90" s="474"/>
      <x:c r="O90" s="503"/>
      <x:c r="P90" s="474"/>
      <x:c r="Q90" s="474"/>
      <x:c r="R90" s="474"/>
      <x:c r="S90" s="503"/>
      <x:c r="T90" s="474"/>
      <x:c r="U90" s="474"/>
      <x:c r="V90" s="474"/>
      <x:c r="W90" s="503"/>
      <x:c r="X90" s="474"/>
      <x:c r="Y90" s="474"/>
      <x:c r="Z90" s="474"/>
      <x:c r="AA90" s="503"/>
      <x:c r="AB90" s="474"/>
      <x:c r="AC90" s="474"/>
      <x:c r="AD90" s="559"/>
      <x:c r="AE90" s="560"/>
    </x:row>
    <x:row r="91" spans="1:31" ht="16.75">
      <x:c r="A91" s="476" t="s">
        <x:v>2269</x:v>
      </x:c>
      <x:c r="B91" s="474"/>
      <x:c r="C91" s="1309"/>
      <x:c r="D91" s="474"/>
      <x:c r="E91" s="474"/>
      <x:c r="F91" s="629"/>
      <x:c r="G91" s="503"/>
      <x:c r="H91" s="474"/>
      <x:c r="I91" s="474"/>
      <x:c r="J91" s="629"/>
      <x:c r="K91" s="474"/>
      <x:c r="L91" s="474"/>
      <x:c r="M91" s="474"/>
      <x:c r="N91" s="629"/>
      <x:c r="O91" s="503"/>
      <x:c r="P91" s="1308"/>
      <x:c r="Q91" s="474"/>
      <x:c r="R91" s="474"/>
      <x:c r="S91" s="474"/>
      <x:c r="T91" s="474"/>
      <x:c r="U91" s="474"/>
      <x:c r="V91" s="474"/>
      <x:c r="W91" s="474"/>
      <x:c r="X91" s="474"/>
      <x:c r="Y91" s="474"/>
      <x:c r="Z91" s="474"/>
      <x:c r="AA91" s="474"/>
      <x:c r="AB91" s="474"/>
      <x:c r="AC91" s="474"/>
      <x:c r="AD91" s="559"/>
      <x:c r="AE91" s="560"/>
    </x:row>
    <x:row r="92" spans="1:31" ht="16.75">
      <x:c r="A92" s="1321" t="s">
        <x:v>2199</x:v>
      </x:c>
      <x:c r="B92" s="1322"/>
      <x:c r="C92" s="1322"/>
      <x:c r="D92" s="1322"/>
      <x:c r="E92" s="1322"/>
      <x:c r="F92" s="1322"/>
      <x:c r="G92" s="1323"/>
      <x:c r="H92" s="1322"/>
      <x:c r="I92" s="1322"/>
      <x:c r="J92" s="1322"/>
      <x:c r="K92" s="1322"/>
      <x:c r="L92" s="1322"/>
      <x:c r="M92" s="1322"/>
      <x:c r="N92" s="1322"/>
      <x:c r="O92" s="1322"/>
      <x:c r="P92" s="1322"/>
      <x:c r="Q92" s="1322"/>
      <x:c r="R92" s="629"/>
      <x:c r="S92" s="474"/>
      <x:c r="T92" s="1308"/>
      <x:c r="U92" s="1322"/>
      <x:c r="V92" s="629"/>
      <x:c r="W92" s="474"/>
      <x:c r="X92" s="1308"/>
      <x:c r="Y92" s="1322"/>
      <x:c r="Z92" s="629"/>
      <x:c r="AA92" s="474"/>
      <x:c r="AB92" s="1308"/>
      <x:c r="AC92" s="1322"/>
      <x:c r="AD92" s="559"/>
      <x:c r="AE92" s="560"/>
    </x:row>
    <x:row r="93" spans="1:31" ht="16.75">
      <x:c r="A93" s="561"/>
      <x:c r="B93" s="620"/>
      <x:c r="C93" s="620">
        <x:v>8</x:v>
      </x:c>
      <x:c r="D93" s="620">
        <x:v>8</x:v>
      </x:c>
      <x:c r="E93" s="620"/>
      <x:c r="F93" s="620">
        <x:v>8</x:v>
      </x:c>
      <x:c r="G93" s="620">
        <x:v>8</x:v>
      </x:c>
      <x:c r="H93" s="620"/>
      <x:c r="I93" s="620"/>
      <x:c r="J93" s="620">
        <x:v>8</x:v>
      </x:c>
      <x:c r="K93" s="620"/>
      <x:c r="L93" s="620">
        <x:v>8</x:v>
      </x:c>
      <x:c r="M93" s="620"/>
      <x:c r="N93" s="620">
        <x:v>8</x:v>
      </x:c>
      <x:c r="O93" s="620">
        <x:v>8</x:v>
      </x:c>
      <x:c r="P93" s="620">
        <x:v>8</x:v>
      </x:c>
      <x:c r="Q93" s="620"/>
      <x:c r="R93" s="620">
        <x:v>10</x:v>
      </x:c>
      <x:c r="S93" s="620">
        <x:v>10</x:v>
      </x:c>
      <x:c r="T93" s="620">
        <x:v>10</x:v>
      </x:c>
      <x:c r="U93" s="620"/>
      <x:c r="V93" s="620">
        <x:v>10</x:v>
      </x:c>
      <x:c r="W93" s="620">
        <x:v>10</x:v>
      </x:c>
      <x:c r="X93" s="620">
        <x:v>10</x:v>
      </x:c>
      <x:c r="Y93" s="620"/>
      <x:c r="Z93" s="620">
        <x:v>10</x:v>
      </x:c>
      <x:c r="AA93" s="620">
        <x:v>10</x:v>
      </x:c>
      <x:c r="AB93" s="620">
        <x:v>10</x:v>
      </x:c>
      <x:c r="AC93" s="620"/>
      <x:c r="AD93" s="562"/>
      <x:c r="AE93" s="563"/>
    </x:row>
    <x:row r="94" spans="1:31" ht="16.75">
      <x:c r="A94" s="471"/>
      <x:c r="B94" s="1513" t="s">
        <x:v>2143</x:v>
      </x:c>
      <x:c r="C94" s="1514"/>
      <x:c r="D94" s="1514"/>
      <x:c r="E94" s="1515"/>
      <x:c r="F94" s="1513" t="s">
        <x:v>7718</x:v>
      </x:c>
      <x:c r="G94" s="1514"/>
      <x:c r="H94" s="1514"/>
      <x:c r="I94" s="1515"/>
      <x:c r="J94" s="1513" t="s">
        <x:v>7712</x:v>
      </x:c>
      <x:c r="K94" s="1514"/>
      <x:c r="L94" s="1514"/>
      <x:c r="M94" s="1515"/>
      <x:c r="N94" s="1513" t="s">
        <x:v>5769</x:v>
      </x:c>
      <x:c r="O94" s="1514"/>
      <x:c r="P94" s="1514"/>
      <x:c r="Q94" s="1515"/>
      <x:c r="R94" s="1513" t="s">
        <x:v>4416</x:v>
      </x:c>
      <x:c r="S94" s="1514"/>
      <x:c r="T94" s="1514"/>
      <x:c r="U94" s="1515"/>
      <x:c r="V94" s="1514" t="s">
        <x:v>7748</x:v>
      </x:c>
      <x:c r="W94" s="1514"/>
      <x:c r="X94" s="1514"/>
      <x:c r="Y94" s="1515"/>
      <x:c r="Z94" s="1514" t="s">
        <x:v>9076</x:v>
      </x:c>
      <x:c r="AA94" s="1514"/>
      <x:c r="AB94" s="1514"/>
      <x:c r="AC94" s="1516"/>
      <x:c r="AD94" s="557"/>
      <x:c r="AE94" s="558"/>
    </x:row>
    <x:row r="95" spans="1:31">
      <x:c r="A95" s="472"/>
      <x:c r="B95" s="469" t="s">
        <x:v>7747</x:v>
      </x:c>
      <x:c r="C95" s="469" t="s">
        <x:v>7313</x:v>
      </x:c>
      <x:c r="D95" s="469" t="s">
        <x:v>29</x:v>
      </x:c>
      <x:c r="E95" s="477" t="s">
        <x:v>7719</x:v>
      </x:c>
      <x:c r="F95" s="469" t="s">
        <x:v>7747</x:v>
      </x:c>
      <x:c r="G95" s="469" t="s">
        <x:v>7313</x:v>
      </x:c>
      <x:c r="H95" s="469" t="s">
        <x:v>29</x:v>
      </x:c>
      <x:c r="I95" s="477" t="s">
        <x:v>7719</x:v>
      </x:c>
      <x:c r="J95" s="469" t="s">
        <x:v>7747</x:v>
      </x:c>
      <x:c r="K95" s="469" t="s">
        <x:v>7313</x:v>
      </x:c>
      <x:c r="L95" s="469" t="s">
        <x:v>29</x:v>
      </x:c>
      <x:c r="M95" s="477" t="s">
        <x:v>7719</x:v>
      </x:c>
      <x:c r="N95" s="469" t="s">
        <x:v>7747</x:v>
      </x:c>
      <x:c r="O95" s="469" t="s">
        <x:v>7313</x:v>
      </x:c>
      <x:c r="P95" s="469" t="s">
        <x:v>29</x:v>
      </x:c>
      <x:c r="Q95" s="477" t="s">
        <x:v>7719</x:v>
      </x:c>
      <x:c r="R95" s="469" t="s">
        <x:v>7747</x:v>
      </x:c>
      <x:c r="S95" s="469" t="s">
        <x:v>7313</x:v>
      </x:c>
      <x:c r="T95" s="469" t="s">
        <x:v>29</x:v>
      </x:c>
      <x:c r="U95" s="477" t="s">
        <x:v>7719</x:v>
      </x:c>
      <x:c r="V95" s="469" t="s">
        <x:v>7747</x:v>
      </x:c>
      <x:c r="W95" s="469" t="s">
        <x:v>7313</x:v>
      </x:c>
      <x:c r="X95" s="469" t="s">
        <x:v>29</x:v>
      </x:c>
      <x:c r="Y95" s="477" t="s">
        <x:v>7719</x:v>
      </x:c>
      <x:c r="Z95" s="469" t="s">
        <x:v>7747</x:v>
      </x:c>
      <x:c r="AA95" s="469" t="s">
        <x:v>7313</x:v>
      </x:c>
      <x:c r="AB95" s="469" t="s">
        <x:v>29</x:v>
      </x:c>
      <x:c r="AC95" s="477" t="s">
        <x:v>7719</x:v>
      </x:c>
      <x:c r="AD95" s="559"/>
      <x:c r="AE95" s="560"/>
    </x:row>
    <x:row r="96" spans="1:31">
      <x:c r="A96" s="475" t="s">
        <x:v>2109</x:v>
      </x:c>
      <x:c r="B96" s="474"/>
      <x:c r="C96" s="474"/>
      <x:c r="D96" s="474"/>
      <x:c r="E96" s="502"/>
      <x:c r="F96" s="474"/>
      <x:c r="G96" s="502"/>
      <x:c r="H96" s="474"/>
      <x:c r="I96" s="474"/>
      <x:c r="J96" s="502"/>
      <x:c r="K96" s="474"/>
      <x:c r="L96" s="474"/>
      <x:c r="M96" s="474"/>
      <x:c r="N96" s="474"/>
      <x:c r="O96" s="474"/>
      <x:c r="P96" s="474"/>
      <x:c r="Q96" s="502"/>
      <x:c r="R96" s="474"/>
      <x:c r="S96" s="474"/>
      <x:c r="T96" s="474"/>
      <x:c r="U96" s="474"/>
      <x:c r="V96" s="474"/>
      <x:c r="W96" s="474"/>
      <x:c r="X96" s="474"/>
      <x:c r="Y96" s="474"/>
      <x:c r="Z96" s="474"/>
      <x:c r="AA96" s="474"/>
      <x:c r="AB96" s="474"/>
      <x:c r="AC96" s="474"/>
      <x:c r="AD96" s="559" t="s">
        <x:v>7747</x:v>
      </x:c>
      <x:c r="AE96" s="560">
        <x:f>SUM(B112,F112,J112,N112,R112,V112,Z112)</x:f>
        <x:v>54</x:v>
      </x:c>
    </x:row>
    <x:row r="97" spans="1:31">
      <x:c r="A97" s="475" t="s">
        <x:v>6006</x:v>
      </x:c>
      <x:c r="B97" s="474"/>
      <x:c r="C97" s="1309"/>
      <x:c r="D97" s="474"/>
      <x:c r="E97" s="502"/>
      <x:c r="F97" s="629"/>
      <x:c r="G97" s="503"/>
      <x:c r="H97" s="474"/>
      <x:c r="I97" s="474"/>
      <x:c r="J97" s="629"/>
      <x:c r="K97" s="474"/>
      <x:c r="L97" s="474"/>
      <x:c r="M97" s="474"/>
      <x:c r="N97" s="629"/>
      <x:c r="O97" s="503"/>
      <x:c r="P97" s="1320"/>
      <x:c r="Q97" s="474"/>
      <x:c r="R97" s="629"/>
      <x:c r="S97" s="503"/>
      <x:c r="T97" s="474"/>
      <x:c r="U97" s="474"/>
      <x:c r="V97" s="629"/>
      <x:c r="W97" s="503"/>
      <x:c r="X97" s="474"/>
      <x:c r="Y97" s="474"/>
      <x:c r="Z97" s="629"/>
      <x:c r="AA97" s="503"/>
      <x:c r="AB97" s="474"/>
      <x:c r="AC97" s="474"/>
      <x:c r="AD97" s="559" t="s">
        <x:v>7313</x:v>
      </x:c>
      <x:c r="AE97" s="560">
        <x:f>SUM(C112,G112,K112,O112,S112,W112,AA112)</x:f>
        <x:v>54</x:v>
      </x:c>
    </x:row>
    <x:row r="98" spans="1:31">
      <x:c r="A98" s="475" t="s">
        <x:v>8563</x:v>
      </x:c>
      <x:c r="B98" s="474"/>
      <x:c r="C98" s="474"/>
      <x:c r="D98" s="474"/>
      <x:c r="E98" s="502"/>
      <x:c r="F98" s="474"/>
      <x:c r="G98" s="1320"/>
      <x:c r="H98" s="705"/>
      <x:c r="I98" s="474"/>
      <x:c r="J98" s="474"/>
      <x:c r="K98" s="474"/>
      <x:c r="L98" s="474"/>
      <x:c r="M98" s="474"/>
      <x:c r="N98" s="474"/>
      <x:c r="O98" s="1320"/>
      <x:c r="P98" s="474"/>
      <x:c r="Q98" s="474"/>
      <x:c r="R98" s="474"/>
      <x:c r="S98" s="474"/>
      <x:c r="T98" s="474"/>
      <x:c r="U98" s="474"/>
      <x:c r="V98" s="474"/>
      <x:c r="W98" s="474"/>
      <x:c r="X98" s="474"/>
      <x:c r="Y98" s="474"/>
      <x:c r="Z98" s="474"/>
      <x:c r="AA98" s="474"/>
      <x:c r="AB98" s="474"/>
      <x:c r="AC98" s="474"/>
      <x:c r="AD98" s="559" t="s">
        <x:v>34</x:v>
      </x:c>
      <x:c r="AE98" s="560">
        <x:f>SUM(D112,H112,L112,P112,T112,X112,AB112)</x:f>
        <x:v>54</x:v>
      </x:c>
    </x:row>
    <x:row r="99" spans="1:31">
      <x:c r="A99" s="475" t="s">
        <x:v>9041</x:v>
      </x:c>
      <x:c r="B99" s="474"/>
      <x:c r="C99" s="474"/>
      <x:c r="D99" s="474"/>
      <x:c r="E99" s="502"/>
      <x:c r="F99" s="474"/>
      <x:c r="G99" s="1320"/>
      <x:c r="H99" s="705"/>
      <x:c r="I99" s="474"/>
      <x:c r="J99" s="474"/>
      <x:c r="K99" s="474"/>
      <x:c r="L99" s="474"/>
      <x:c r="M99" s="474"/>
      <x:c r="N99" s="474"/>
      <x:c r="O99" s="1320"/>
      <x:c r="P99" s="474"/>
      <x:c r="Q99" s="474"/>
      <x:c r="R99" s="474"/>
      <x:c r="S99" s="503"/>
      <x:c r="T99" s="1308"/>
      <x:c r="U99" s="474"/>
      <x:c r="V99" s="474"/>
      <x:c r="W99" s="503"/>
      <x:c r="X99" s="1308"/>
      <x:c r="Y99" s="474"/>
      <x:c r="Z99" s="474"/>
      <x:c r="AA99" s="503"/>
      <x:c r="AB99" s="1308"/>
      <x:c r="AC99" s="474"/>
      <x:c r="AD99" s="559" t="s">
        <x:v>7719</x:v>
      </x:c>
      <x:c r="AE99" s="560">
        <x:f>SUM(E112,I112,M112,Q112,U112,Y112,AC112)</x:f>
        <x:v>0</x:v>
      </x:c>
    </x:row>
    <x:row r="100" spans="1:31">
      <x:c r="A100" s="475" t="s">
        <x:v>8467</x:v>
      </x:c>
      <x:c r="B100" s="503"/>
      <x:c r="C100" s="474"/>
      <x:c r="D100" s="474"/>
      <x:c r="E100" s="502"/>
      <x:c r="F100" s="503"/>
      <x:c r="G100" s="1320"/>
      <x:c r="H100" s="503"/>
      <x:c r="I100" s="474"/>
      <x:c r="J100" s="503"/>
      <x:c r="K100" s="503"/>
      <x:c r="L100" s="474"/>
      <x:c r="M100" s="474"/>
      <x:c r="N100" s="474"/>
      <x:c r="O100" s="1320"/>
      <x:c r="P100" s="1308"/>
      <x:c r="Q100" s="474"/>
      <x:c r="R100" s="474"/>
      <x:c r="S100" s="1309"/>
      <x:c r="T100" s="474"/>
      <x:c r="U100" s="474"/>
      <x:c r="V100" s="474"/>
      <x:c r="W100" s="1309"/>
      <x:c r="X100" s="474"/>
      <x:c r="Y100" s="474"/>
      <x:c r="Z100" s="474"/>
      <x:c r="AA100" s="1309"/>
      <x:c r="AB100" s="474"/>
      <x:c r="AC100" s="474"/>
      <x:c r="AD100" s="559"/>
      <x:c r="AE100" s="560"/>
    </x:row>
    <x:row r="101" spans="1:31">
      <x:c r="A101" s="475" t="s">
        <x:v>8586</x:v>
      </x:c>
      <x:c r="B101" s="474"/>
      <x:c r="C101" s="503"/>
      <x:c r="D101" s="474"/>
      <x:c r="E101" s="502"/>
      <x:c r="F101" s="503"/>
      <x:c r="G101" s="1320"/>
      <x:c r="H101" s="503"/>
      <x:c r="I101" s="474"/>
      <x:c r="J101" s="503"/>
      <x:c r="K101" s="474"/>
      <x:c r="L101" s="474"/>
      <x:c r="M101" s="474"/>
      <x:c r="N101" s="1320"/>
      <x:c r="O101" s="1320"/>
      <x:c r="P101" s="503"/>
      <x:c r="Q101" s="474"/>
      <x:c r="R101" s="474"/>
      <x:c r="S101" s="474"/>
      <x:c r="T101" s="474"/>
      <x:c r="U101" s="474"/>
      <x:c r="V101" s="474"/>
      <x:c r="W101" s="474"/>
      <x:c r="X101" s="474"/>
      <x:c r="Y101" s="474"/>
      <x:c r="Z101" s="474"/>
      <x:c r="AA101" s="474"/>
      <x:c r="AB101" s="474"/>
      <x:c r="AC101" s="474"/>
      <x:c r="AD101" s="559"/>
      <x:c r="AE101" s="560"/>
    </x:row>
    <x:row r="102" spans="1:31">
      <x:c r="A102" s="475" t="s">
        <x:v>5993</x:v>
      </x:c>
      <x:c r="B102" s="474"/>
      <x:c r="C102" s="1310"/>
      <x:c r="D102" s="1308"/>
      <x:c r="E102" s="474"/>
      <x:c r="F102" s="1310"/>
      <x:c r="G102" s="1309"/>
      <x:c r="H102" s="503"/>
      <x:c r="I102" s="474"/>
      <x:c r="J102" s="1310"/>
      <x:c r="K102" s="474"/>
      <x:c r="L102" s="1308"/>
      <x:c r="M102" s="474"/>
      <x:c r="N102" s="1310"/>
      <x:c r="O102" s="1309"/>
      <x:c r="P102" s="474"/>
      <x:c r="Q102" s="474"/>
      <x:c r="R102" s="1310"/>
      <x:c r="S102" s="474"/>
      <x:c r="T102" s="474"/>
      <x:c r="U102" s="474"/>
      <x:c r="V102" s="1310"/>
      <x:c r="W102" s="474"/>
      <x:c r="X102" s="474"/>
      <x:c r="Y102" s="474"/>
      <x:c r="Z102" s="1310"/>
      <x:c r="AA102" s="474"/>
      <x:c r="AB102" s="474"/>
      <x:c r="AC102" s="474"/>
      <x:c r="AD102" s="559"/>
      <x:c r="AE102" s="560"/>
    </x:row>
    <x:row r="103" spans="1:31">
      <x:c r="A103" s="475" t="s">
        <x:v>2041</x:v>
      </x:c>
      <x:c r="B103" s="474"/>
      <x:c r="C103" s="474"/>
      <x:c r="D103" s="474"/>
      <x:c r="E103" s="474"/>
      <x:c r="F103" s="474"/>
      <x:c r="G103" s="474"/>
      <x:c r="H103" s="503"/>
      <x:c r="I103" s="474"/>
      <x:c r="J103" s="474"/>
      <x:c r="K103" s="474"/>
      <x:c r="L103" s="474"/>
      <x:c r="M103" s="474"/>
      <x:c r="N103" s="474"/>
      <x:c r="O103" s="474"/>
      <x:c r="P103" s="503"/>
      <x:c r="Q103" s="474"/>
      <x:c r="R103" s="1310"/>
      <x:c r="S103" s="474"/>
      <x:c r="T103" s="474"/>
      <x:c r="U103" s="474"/>
      <x:c r="V103" s="1310"/>
      <x:c r="W103" s="474"/>
      <x:c r="X103" s="474"/>
      <x:c r="Y103" s="474"/>
      <x:c r="Z103" s="1310"/>
      <x:c r="AA103" s="474"/>
      <x:c r="AB103" s="474"/>
      <x:c r="AC103" s="474"/>
      <x:c r="AD103" s="559"/>
      <x:c r="AE103" s="560"/>
    </x:row>
    <x:row r="104" spans="1:31">
      <x:c r="A104" s="475" t="s">
        <x:v>8174</x:v>
      </x:c>
      <x:c r="B104" s="474"/>
      <x:c r="C104" s="503"/>
      <x:c r="D104" s="474"/>
      <x:c r="E104" s="474"/>
      <x:c r="F104" s="474"/>
      <x:c r="G104" s="503"/>
      <x:c r="H104" s="503"/>
      <x:c r="I104" s="474"/>
      <x:c r="J104" s="474"/>
      <x:c r="K104" s="474"/>
      <x:c r="L104" s="474"/>
      <x:c r="M104" s="474"/>
      <x:c r="N104" s="474"/>
      <x:c r="O104" s="474"/>
      <x:c r="P104" s="1310"/>
      <x:c r="Q104" s="474"/>
      <x:c r="R104" s="474"/>
      <x:c r="S104" s="474"/>
      <x:c r="T104" s="1310"/>
      <x:c r="U104" s="474"/>
      <x:c r="V104" s="474"/>
      <x:c r="W104" s="474"/>
      <x:c r="X104" s="1310"/>
      <x:c r="Y104" s="474"/>
      <x:c r="Z104" s="474"/>
      <x:c r="AA104" s="474"/>
      <x:c r="AB104" s="1310"/>
      <x:c r="AC104" s="474"/>
      <x:c r="AD104" s="559"/>
      <x:c r="AE104" s="560"/>
    </x:row>
    <x:row r="105" spans="1:31">
      <x:c r="A105" s="475" t="s">
        <x:v>8855</x:v>
      </x:c>
      <x:c r="B105" s="474"/>
      <x:c r="C105" s="1309"/>
      <x:c r="D105" s="1310"/>
      <x:c r="E105" s="474"/>
      <x:c r="F105" s="629"/>
      <x:c r="G105" s="1310"/>
      <x:c r="H105" s="503"/>
      <x:c r="I105" s="474"/>
      <x:c r="J105" s="629"/>
      <x:c r="K105" s="503"/>
      <x:c r="L105" s="1310"/>
      <x:c r="M105" s="474"/>
      <x:c r="N105" s="629"/>
      <x:c r="O105" s="1310"/>
      <x:c r="P105" s="474"/>
      <x:c r="Q105" s="474"/>
      <x:c r="R105" s="474"/>
      <x:c r="S105" s="474"/>
      <x:c r="T105" s="1310"/>
      <x:c r="U105" s="474"/>
      <x:c r="V105" s="474"/>
      <x:c r="W105" s="474"/>
      <x:c r="X105" s="1310"/>
      <x:c r="Y105" s="474"/>
      <x:c r="Z105" s="474"/>
      <x:c r="AA105" s="474"/>
      <x:c r="AB105" s="1310"/>
      <x:c r="AC105" s="474"/>
      <x:c r="AD105" s="559"/>
      <x:c r="AE105" s="560"/>
    </x:row>
    <x:row r="106" spans="1:31">
      <x:c r="A106" s="475" t="s">
        <x:v>8714</x:v>
      </x:c>
      <x:c r="B106" s="474"/>
      <x:c r="C106" s="474"/>
      <x:c r="D106" s="474"/>
      <x:c r="E106" s="474"/>
      <x:c r="F106" s="502"/>
      <x:c r="G106" s="474"/>
      <x:c r="H106" s="503"/>
      <x:c r="I106" s="474"/>
      <x:c r="J106" s="474"/>
      <x:c r="K106" s="474"/>
      <x:c r="L106" s="474"/>
      <x:c r="M106" s="474"/>
      <x:c r="N106" s="502"/>
      <x:c r="O106" s="474"/>
      <x:c r="P106" s="474"/>
      <x:c r="Q106" s="474"/>
      <x:c r="R106" s="474"/>
      <x:c r="S106" s="1310"/>
      <x:c r="T106" s="474"/>
      <x:c r="U106" s="474"/>
      <x:c r="V106" s="474"/>
      <x:c r="W106" s="1310"/>
      <x:c r="X106" s="474"/>
      <x:c r="Y106" s="474"/>
      <x:c r="Z106" s="474"/>
      <x:c r="AA106" s="1310"/>
      <x:c r="AB106" s="474"/>
      <x:c r="AC106" s="474"/>
      <x:c r="AD106" s="559"/>
      <x:c r="AE106" s="560"/>
    </x:row>
    <x:row r="107" spans="1:31">
      <x:c r="A107" s="475" t="s">
        <x:v>5911</x:v>
      </x:c>
      <x:c r="B107" s="474"/>
      <x:c r="C107" s="474"/>
      <x:c r="D107" s="474"/>
      <x:c r="E107" s="474"/>
      <x:c r="F107" s="474"/>
      <x:c r="G107" s="474"/>
      <x:c r="H107" s="503"/>
      <x:c r="I107" s="474"/>
      <x:c r="J107" s="474"/>
      <x:c r="K107" s="474"/>
      <x:c r="L107" s="474"/>
      <x:c r="M107" s="474"/>
      <x:c r="N107" s="474"/>
      <x:c r="O107" s="474"/>
      <x:c r="P107" s="503"/>
      <x:c r="Q107" s="474"/>
      <x:c r="R107" s="474"/>
      <x:c r="S107" s="1310"/>
      <x:c r="T107" s="474"/>
      <x:c r="U107" s="474"/>
      <x:c r="V107" s="474"/>
      <x:c r="W107" s="1310"/>
      <x:c r="X107" s="474"/>
      <x:c r="Y107" s="474"/>
      <x:c r="Z107" s="474"/>
      <x:c r="AA107" s="1310"/>
      <x:c r="AB107" s="474"/>
      <x:c r="AC107" s="474"/>
      <x:c r="AD107" s="559"/>
      <x:c r="AE107" s="560"/>
    </x:row>
    <x:row r="108" spans="1:31">
      <x:c r="A108" s="475" t="s">
        <x:v>8184</x:v>
      </x:c>
      <x:c r="B108" s="474"/>
      <x:c r="C108" s="474"/>
      <x:c r="D108" s="474"/>
      <x:c r="E108" s="474"/>
      <x:c r="F108" s="474"/>
      <x:c r="G108" s="474"/>
      <x:c r="H108" s="503"/>
      <x:c r="I108" s="474"/>
      <x:c r="J108" s="474"/>
      <x:c r="K108" s="503"/>
      <x:c r="L108" s="474"/>
      <x:c r="M108" s="474"/>
      <x:c r="N108" s="474"/>
      <x:c r="O108" s="474"/>
      <x:c r="P108" s="1308"/>
      <x:c r="Q108" s="474"/>
      <x:c r="R108" s="629"/>
      <x:c r="S108" s="503"/>
      <x:c r="T108" s="474"/>
      <x:c r="U108" s="474"/>
      <x:c r="V108" s="629"/>
      <x:c r="W108" s="503"/>
      <x:c r="X108" s="474"/>
      <x:c r="Y108" s="474"/>
      <x:c r="Z108" s="629"/>
      <x:c r="AA108" s="503"/>
      <x:c r="AB108" s="474"/>
      <x:c r="AC108" s="474"/>
      <x:c r="AD108" s="559"/>
      <x:c r="AE108" s="560"/>
    </x:row>
    <x:row r="109" spans="1:31">
      <x:c r="A109" s="475" t="s">
        <x:v>8613</x:v>
      </x:c>
      <x:c r="B109" s="474"/>
      <x:c r="C109" s="503"/>
      <x:c r="D109" s="474"/>
      <x:c r="E109" s="474"/>
      <x:c r="F109" s="474"/>
      <x:c r="G109" s="503"/>
      <x:c r="H109" s="474"/>
      <x:c r="I109" s="474"/>
      <x:c r="J109" s="474"/>
      <x:c r="K109" s="474"/>
      <x:c r="L109" s="474"/>
      <x:c r="M109" s="474"/>
      <x:c r="N109" s="474"/>
      <x:c r="O109" s="503"/>
      <x:c r="P109" s="474"/>
      <x:c r="Q109" s="474"/>
      <x:c r="R109" s="474"/>
      <x:c r="S109" s="503"/>
      <x:c r="T109" s="474"/>
      <x:c r="U109" s="474"/>
      <x:c r="V109" s="474"/>
      <x:c r="W109" s="503"/>
      <x:c r="X109" s="474"/>
      <x:c r="Y109" s="474"/>
      <x:c r="Z109" s="474"/>
      <x:c r="AA109" s="503"/>
      <x:c r="AB109" s="474"/>
      <x:c r="AC109" s="474"/>
      <x:c r="AD109" s="559"/>
      <x:c r="AE109" s="560"/>
    </x:row>
    <x:row r="110" spans="1:31" ht="16.75">
      <x:c r="A110" s="476" t="s">
        <x:v>2269</x:v>
      </x:c>
      <x:c r="B110" s="474"/>
      <x:c r="C110" s="503"/>
      <x:c r="D110" s="1308"/>
      <x:c r="E110" s="474"/>
      <x:c r="F110" s="474"/>
      <x:c r="G110" s="1309"/>
      <x:c r="H110" s="474"/>
      <x:c r="I110" s="474"/>
      <x:c r="J110" s="474"/>
      <x:c r="K110" s="474"/>
      <x:c r="L110" s="1308"/>
      <x:c r="M110" s="474"/>
      <x:c r="N110" s="474"/>
      <x:c r="O110" s="1309"/>
      <x:c r="P110" s="474"/>
      <x:c r="Q110" s="474"/>
      <x:c r="R110" s="474"/>
      <x:c r="S110" s="474"/>
      <x:c r="T110" s="1308"/>
      <x:c r="U110" s="474"/>
      <x:c r="V110" s="474"/>
      <x:c r="W110" s="474"/>
      <x:c r="X110" s="1308"/>
      <x:c r="Y110" s="474"/>
      <x:c r="Z110" s="474"/>
      <x:c r="AA110" s="474"/>
      <x:c r="AB110" s="1308"/>
      <x:c r="AC110" s="474"/>
      <x:c r="AD110" s="559"/>
      <x:c r="AE110" s="560"/>
    </x:row>
    <x:row r="111" spans="1:31" ht="16.75">
      <x:c r="A111" s="1321" t="s">
        <x:v>2199</x:v>
      </x:c>
      <x:c r="B111" s="1322"/>
      <x:c r="C111" s="1322"/>
      <x:c r="D111" s="1322"/>
      <x:c r="E111" s="1322"/>
      <x:c r="F111" s="1322"/>
      <x:c r="G111" s="1323"/>
      <x:c r="H111" s="1322"/>
      <x:c r="I111" s="1322"/>
      <x:c r="J111" s="1322"/>
      <x:c r="K111" s="1322"/>
      <x:c r="L111" s="1322"/>
      <x:c r="M111" s="1322"/>
      <x:c r="N111" s="1322"/>
      <x:c r="O111" s="1322"/>
      <x:c r="P111" s="1322"/>
      <x:c r="Q111" s="1322"/>
      <x:c r="R111" s="474"/>
      <x:c r="S111" s="1309"/>
      <x:c r="T111" s="474"/>
      <x:c r="U111" s="1322"/>
      <x:c r="V111" s="474"/>
      <x:c r="W111" s="1309"/>
      <x:c r="X111" s="474"/>
      <x:c r="Y111" s="1322"/>
      <x:c r="Z111" s="474"/>
      <x:c r="AA111" s="1309"/>
      <x:c r="AB111" s="474"/>
      <x:c r="AC111" s="1322"/>
      <x:c r="AD111" s="559"/>
      <x:c r="AE111" s="560"/>
    </x:row>
    <x:row r="112" spans="1:31" ht="16.75">
      <x:c r="A112" s="561"/>
      <x:c r="B112" s="620"/>
      <x:c r="C112" s="620">
        <x:v>8</x:v>
      </x:c>
      <x:c r="D112" s="620">
        <x:v>8</x:v>
      </x:c>
      <x:c r="E112" s="620"/>
      <x:c r="F112" s="620">
        <x:v>8</x:v>
      </x:c>
      <x:c r="G112" s="620">
        <x:v>8</x:v>
      </x:c>
      <x:c r="H112" s="620"/>
      <x:c r="I112" s="620"/>
      <x:c r="J112" s="620">
        <x:v>8</x:v>
      </x:c>
      <x:c r="K112" s="620"/>
      <x:c r="L112" s="620">
        <x:v>8</x:v>
      </x:c>
      <x:c r="M112" s="620"/>
      <x:c r="N112" s="620">
        <x:v>8</x:v>
      </x:c>
      <x:c r="O112" s="620">
        <x:v>8</x:v>
      </x:c>
      <x:c r="P112" s="620">
        <x:v>8</x:v>
      </x:c>
      <x:c r="Q112" s="620"/>
      <x:c r="R112" s="620">
        <x:v>10</x:v>
      </x:c>
      <x:c r="S112" s="620">
        <x:v>10</x:v>
      </x:c>
      <x:c r="T112" s="620">
        <x:v>10</x:v>
      </x:c>
      <x:c r="U112" s="620"/>
      <x:c r="V112" s="620">
        <x:v>10</x:v>
      </x:c>
      <x:c r="W112" s="620">
        <x:v>10</x:v>
      </x:c>
      <x:c r="X112" s="620">
        <x:v>10</x:v>
      </x:c>
      <x:c r="Y112" s="620"/>
      <x:c r="Z112" s="620">
        <x:v>10</x:v>
      </x:c>
      <x:c r="AA112" s="620">
        <x:v>10</x:v>
      </x:c>
      <x:c r="AB112" s="620">
        <x:v>10</x:v>
      </x:c>
      <x:c r="AC112" s="620"/>
      <x:c r="AD112" s="562"/>
      <x:c r="AE112" s="563"/>
    </x:row>
    <x:row r="113" spans="1:31" ht="16.75">
      <x:c r="A113" s="471"/>
      <x:c r="B113" s="1513" t="s">
        <x:v>5646</x:v>
      </x:c>
      <x:c r="C113" s="1514"/>
      <x:c r="D113" s="1514"/>
      <x:c r="E113" s="1515"/>
      <x:c r="F113" s="1513" t="s">
        <x:v>7718</x:v>
      </x:c>
      <x:c r="G113" s="1514"/>
      <x:c r="H113" s="1514"/>
      <x:c r="I113" s="1515"/>
      <x:c r="J113" s="1513" t="s">
        <x:v>7712</x:v>
      </x:c>
      <x:c r="K113" s="1514"/>
      <x:c r="L113" s="1514"/>
      <x:c r="M113" s="1515"/>
      <x:c r="N113" s="1513" t="s">
        <x:v>4168</x:v>
      </x:c>
      <x:c r="O113" s="1514"/>
      <x:c r="P113" s="1514"/>
      <x:c r="Q113" s="1515"/>
      <x:c r="R113" s="1513" t="s">
        <x:v>5944</x:v>
      </x:c>
      <x:c r="S113" s="1514"/>
      <x:c r="T113" s="1514"/>
      <x:c r="U113" s="1515"/>
      <x:c r="V113" s="1514" t="s">
        <x:v>7748</x:v>
      </x:c>
      <x:c r="W113" s="1514"/>
      <x:c r="X113" s="1514"/>
      <x:c r="Y113" s="1515"/>
      <x:c r="Z113" s="1514" t="s">
        <x:v>1982</x:v>
      </x:c>
      <x:c r="AA113" s="1514"/>
      <x:c r="AB113" s="1514"/>
      <x:c r="AC113" s="1516"/>
      <x:c r="AD113" s="557"/>
      <x:c r="AE113" s="558"/>
    </x:row>
    <x:row r="114" spans="1:31">
      <x:c r="A114" s="472"/>
      <x:c r="B114" s="469" t="s">
        <x:v>7747</x:v>
      </x:c>
      <x:c r="C114" s="469" t="s">
        <x:v>7313</x:v>
      </x:c>
      <x:c r="D114" s="469" t="s">
        <x:v>29</x:v>
      </x:c>
      <x:c r="E114" s="477" t="s">
        <x:v>7719</x:v>
      </x:c>
      <x:c r="F114" s="469" t="s">
        <x:v>7747</x:v>
      </x:c>
      <x:c r="G114" s="469" t="s">
        <x:v>7313</x:v>
      </x:c>
      <x:c r="H114" s="469" t="s">
        <x:v>29</x:v>
      </x:c>
      <x:c r="I114" s="477" t="s">
        <x:v>7719</x:v>
      </x:c>
      <x:c r="J114" s="469" t="s">
        <x:v>7747</x:v>
      </x:c>
      <x:c r="K114" s="469" t="s">
        <x:v>7313</x:v>
      </x:c>
      <x:c r="L114" s="469" t="s">
        <x:v>29</x:v>
      </x:c>
      <x:c r="M114" s="477" t="s">
        <x:v>7719</x:v>
      </x:c>
      <x:c r="N114" s="469" t="s">
        <x:v>7747</x:v>
      </x:c>
      <x:c r="O114" s="469" t="s">
        <x:v>7313</x:v>
      </x:c>
      <x:c r="P114" s="469" t="s">
        <x:v>29</x:v>
      </x:c>
      <x:c r="Q114" s="477" t="s">
        <x:v>7719</x:v>
      </x:c>
      <x:c r="R114" s="469" t="s">
        <x:v>7747</x:v>
      </x:c>
      <x:c r="S114" s="469" t="s">
        <x:v>7313</x:v>
      </x:c>
      <x:c r="T114" s="469" t="s">
        <x:v>29</x:v>
      </x:c>
      <x:c r="U114" s="477" t="s">
        <x:v>7719</x:v>
      </x:c>
      <x:c r="V114" s="469" t="s">
        <x:v>7747</x:v>
      </x:c>
      <x:c r="W114" s="469" t="s">
        <x:v>7313</x:v>
      </x:c>
      <x:c r="X114" s="469" t="s">
        <x:v>29</x:v>
      </x:c>
      <x:c r="Y114" s="477" t="s">
        <x:v>7719</x:v>
      </x:c>
      <x:c r="Z114" s="469" t="s">
        <x:v>7747</x:v>
      </x:c>
      <x:c r="AA114" s="469" t="s">
        <x:v>7313</x:v>
      </x:c>
      <x:c r="AB114" s="469" t="s">
        <x:v>29</x:v>
      </x:c>
      <x:c r="AC114" s="477" t="s">
        <x:v>7719</x:v>
      </x:c>
      <x:c r="AD114" s="559"/>
      <x:c r="AE114" s="560"/>
    </x:row>
    <x:row r="115" spans="1:31">
      <x:c r="A115" s="475" t="s">
        <x:v>2109</x:v>
      </x:c>
      <x:c r="B115" s="474"/>
      <x:c r="C115" s="474"/>
      <x:c r="D115" s="474"/>
      <x:c r="E115" s="502"/>
      <x:c r="F115" s="474"/>
      <x:c r="G115" s="502"/>
      <x:c r="H115" s="474"/>
      <x:c r="I115" s="474"/>
      <x:c r="J115" s="502"/>
      <x:c r="K115" s="474"/>
      <x:c r="L115" s="474"/>
      <x:c r="M115" s="474"/>
      <x:c r="N115" s="474"/>
      <x:c r="O115" s="474"/>
      <x:c r="P115" s="474"/>
      <x:c r="Q115" s="502"/>
      <x:c r="R115" s="474"/>
      <x:c r="S115" s="474"/>
      <x:c r="T115" s="474"/>
      <x:c r="U115" s="474"/>
      <x:c r="V115" s="474"/>
      <x:c r="W115" s="474"/>
      <x:c r="X115" s="474"/>
      <x:c r="Y115" s="474"/>
      <x:c r="Z115" s="474"/>
      <x:c r="AA115" s="474"/>
      <x:c r="AB115" s="474"/>
      <x:c r="AC115" s="474"/>
      <x:c r="AD115" s="559" t="s">
        <x:v>7747</x:v>
      </x:c>
      <x:c r="AE115" s="560">
        <x:f>SUM(B131,F131,J131,N131,R131,V131,Z131)</x:f>
        <x:v>54</x:v>
      </x:c>
    </x:row>
    <x:row r="116" spans="1:31">
      <x:c r="A116" s="475" t="s">
        <x:v>6006</x:v>
      </x:c>
      <x:c r="B116" s="474"/>
      <x:c r="C116" s="503"/>
      <x:c r="D116" s="1308"/>
      <x:c r="E116" s="502"/>
      <x:c r="F116" s="629"/>
      <x:c r="G116" s="503"/>
      <x:c r="H116" s="474"/>
      <x:c r="I116" s="474"/>
      <x:c r="J116" s="474"/>
      <x:c r="K116" s="474"/>
      <x:c r="L116" s="1308"/>
      <x:c r="M116" s="474"/>
      <x:c r="N116" s="474"/>
      <x:c r="O116" s="503"/>
      <x:c r="P116" s="1308"/>
      <x:c r="Q116" s="474"/>
      <x:c r="R116" s="474"/>
      <x:c r="S116" s="503"/>
      <x:c r="T116" s="1308"/>
      <x:c r="U116" s="474"/>
      <x:c r="V116" s="474"/>
      <x:c r="W116" s="503"/>
      <x:c r="X116" s="1308"/>
      <x:c r="Y116" s="474"/>
      <x:c r="Z116" s="474"/>
      <x:c r="AA116" s="503"/>
      <x:c r="AB116" s="1308"/>
      <x:c r="AC116" s="474"/>
      <x:c r="AD116" s="559" t="s">
        <x:v>7313</x:v>
      </x:c>
      <x:c r="AE116" s="560">
        <x:f>SUM(C131,G131,K131,O131,S131,W131,AA131)</x:f>
        <x:v>54</x:v>
      </x:c>
    </x:row>
    <x:row r="117" spans="1:31">
      <x:c r="A117" s="475" t="s">
        <x:v>8563</x:v>
      </x:c>
      <x:c r="B117" s="474"/>
      <x:c r="C117" s="474"/>
      <x:c r="D117" s="474"/>
      <x:c r="E117" s="502"/>
      <x:c r="F117" s="474"/>
      <x:c r="G117" s="1320"/>
      <x:c r="H117" s="705"/>
      <x:c r="I117" s="474"/>
      <x:c r="J117" s="474"/>
      <x:c r="K117" s="474"/>
      <x:c r="L117" s="474"/>
      <x:c r="M117" s="474"/>
      <x:c r="N117" s="474"/>
      <x:c r="O117" s="1320"/>
      <x:c r="P117" s="474"/>
      <x:c r="Q117" s="474"/>
      <x:c r="R117" s="474"/>
      <x:c r="S117" s="474"/>
      <x:c r="T117" s="474"/>
      <x:c r="U117" s="474"/>
      <x:c r="V117" s="474"/>
      <x:c r="W117" s="474"/>
      <x:c r="X117" s="474"/>
      <x:c r="Y117" s="474"/>
      <x:c r="Z117" s="474"/>
      <x:c r="AA117" s="474"/>
      <x:c r="AB117" s="474"/>
      <x:c r="AC117" s="474"/>
      <x:c r="AD117" s="559" t="s">
        <x:v>34</x:v>
      </x:c>
      <x:c r="AE117" s="560">
        <x:f>SUM(D131,H131,L131,P131,T131,X131,AB131)</x:f>
        <x:v>54</x:v>
      </x:c>
    </x:row>
    <x:row r="118" spans="1:31">
      <x:c r="A118" s="475" t="s">
        <x:v>9041</x:v>
      </x:c>
      <x:c r="B118" s="474"/>
      <x:c r="C118" s="474"/>
      <x:c r="D118" s="474"/>
      <x:c r="E118" s="502"/>
      <x:c r="F118" s="474"/>
      <x:c r="G118" s="1320"/>
      <x:c r="H118" s="705"/>
      <x:c r="I118" s="474"/>
      <x:c r="J118" s="474"/>
      <x:c r="K118" s="474"/>
      <x:c r="L118" s="474"/>
      <x:c r="M118" s="474"/>
      <x:c r="N118" s="474"/>
      <x:c r="O118" s="1320"/>
      <x:c r="P118" s="474"/>
      <x:c r="Q118" s="474"/>
      <x:c r="R118" s="474"/>
      <x:c r="S118" s="1309"/>
      <x:c r="T118" s="474"/>
      <x:c r="U118" s="474"/>
      <x:c r="V118" s="474"/>
      <x:c r="W118" s="1309"/>
      <x:c r="X118" s="474"/>
      <x:c r="Y118" s="474"/>
      <x:c r="Z118" s="474"/>
      <x:c r="AA118" s="1309"/>
      <x:c r="AB118" s="474"/>
      <x:c r="AC118" s="474"/>
      <x:c r="AD118" s="559" t="s">
        <x:v>7719</x:v>
      </x:c>
      <x:c r="AE118" s="560">
        <x:f>SUM(E131,I131,M131,Q131,U131,Y131,AC131)</x:f>
        <x:v>0</x:v>
      </x:c>
    </x:row>
    <x:row r="119" spans="1:31">
      <x:c r="A119" s="475" t="s">
        <x:v>8467</x:v>
      </x:c>
      <x:c r="B119" s="503"/>
      <x:c r="C119" s="474"/>
      <x:c r="D119" s="474"/>
      <x:c r="E119" s="502"/>
      <x:c r="F119" s="503"/>
      <x:c r="G119" s="1320"/>
      <x:c r="H119" s="503"/>
      <x:c r="I119" s="474"/>
      <x:c r="J119" s="503"/>
      <x:c r="K119" s="503"/>
      <x:c r="L119" s="474"/>
      <x:c r="M119" s="474"/>
      <x:c r="N119" s="474"/>
      <x:c r="O119" s="1309"/>
      <x:c r="P119" s="474"/>
      <x:c r="Q119" s="474"/>
      <x:c r="R119" s="629"/>
      <x:c r="S119" s="503"/>
      <x:c r="T119" s="474"/>
      <x:c r="U119" s="474"/>
      <x:c r="V119" s="629"/>
      <x:c r="W119" s="503"/>
      <x:c r="X119" s="474"/>
      <x:c r="Y119" s="474"/>
      <x:c r="Z119" s="629"/>
      <x:c r="AA119" s="503"/>
      <x:c r="AB119" s="474"/>
      <x:c r="AC119" s="474"/>
      <x:c r="AD119" s="559"/>
      <x:c r="AE119" s="560"/>
    </x:row>
    <x:row r="120" spans="1:31">
      <x:c r="A120" s="475" t="s">
        <x:v>8586</x:v>
      </x:c>
      <x:c r="B120" s="474"/>
      <x:c r="C120" s="503"/>
      <x:c r="D120" s="474"/>
      <x:c r="E120" s="502"/>
      <x:c r="F120" s="503"/>
      <x:c r="G120" s="1320"/>
      <x:c r="H120" s="503"/>
      <x:c r="I120" s="474"/>
      <x:c r="J120" s="503"/>
      <x:c r="K120" s="474"/>
      <x:c r="L120" s="474"/>
      <x:c r="M120" s="474"/>
      <x:c r="N120" s="1320"/>
      <x:c r="O120" s="1320"/>
      <x:c r="P120" s="474"/>
      <x:c r="Q120" s="474"/>
      <x:c r="R120" s="474"/>
      <x:c r="S120" s="474"/>
      <x:c r="T120" s="474"/>
      <x:c r="U120" s="474"/>
      <x:c r="V120" s="474"/>
      <x:c r="W120" s="474"/>
      <x:c r="X120" s="474"/>
      <x:c r="Y120" s="474"/>
      <x:c r="Z120" s="474"/>
      <x:c r="AA120" s="474"/>
      <x:c r="AB120" s="474"/>
      <x:c r="AC120" s="474"/>
      <x:c r="AD120" s="559"/>
      <x:c r="AE120" s="560"/>
    </x:row>
    <x:row r="121" spans="1:31">
      <x:c r="A121" s="475" t="s">
        <x:v>5993</x:v>
      </x:c>
      <x:c r="B121" s="474"/>
      <x:c r="C121" s="1309"/>
      <x:c r="D121" s="1310"/>
      <x:c r="E121" s="474"/>
      <x:c r="F121" s="1310"/>
      <x:c r="G121" s="1309"/>
      <x:c r="H121" s="503"/>
      <x:c r="I121" s="474"/>
      <x:c r="J121" s="629"/>
      <x:c r="K121" s="474"/>
      <x:c r="L121" s="1310"/>
      <x:c r="M121" s="474"/>
      <x:c r="N121" s="629"/>
      <x:c r="O121" s="503"/>
      <x:c r="P121" s="1310"/>
      <x:c r="Q121" s="474"/>
      <x:c r="R121" s="474"/>
      <x:c r="S121" s="474"/>
      <x:c r="T121" s="1310"/>
      <x:c r="U121" s="474"/>
      <x:c r="V121" s="474"/>
      <x:c r="W121" s="474"/>
      <x:c r="X121" s="1310"/>
      <x:c r="Y121" s="474"/>
      <x:c r="Z121" s="474"/>
      <x:c r="AA121" s="474"/>
      <x:c r="AB121" s="1310"/>
      <x:c r="AC121" s="474"/>
      <x:c r="AD121" s="559"/>
      <x:c r="AE121" s="560"/>
    </x:row>
    <x:row r="122" spans="1:31">
      <x:c r="A122" s="475" t="s">
        <x:v>2041</x:v>
      </x:c>
      <x:c r="B122" s="474"/>
      <x:c r="C122" s="474"/>
      <x:c r="D122" s="474"/>
      <x:c r="E122" s="474"/>
      <x:c r="F122" s="474"/>
      <x:c r="G122" s="474"/>
      <x:c r="H122" s="503"/>
      <x:c r="I122" s="474"/>
      <x:c r="J122" s="474"/>
      <x:c r="K122" s="474"/>
      <x:c r="L122" s="474"/>
      <x:c r="M122" s="474"/>
      <x:c r="N122" s="474"/>
      <x:c r="O122" s="474"/>
      <x:c r="P122" s="474"/>
      <x:c r="Q122" s="474"/>
      <x:c r="R122" s="474"/>
      <x:c r="S122" s="474"/>
      <x:c r="T122" s="1310"/>
      <x:c r="U122" s="474"/>
      <x:c r="V122" s="474"/>
      <x:c r="W122" s="474"/>
      <x:c r="X122" s="1310"/>
      <x:c r="Y122" s="474"/>
      <x:c r="Z122" s="474"/>
      <x:c r="AA122" s="474"/>
      <x:c r="AB122" s="1310"/>
      <x:c r="AC122" s="474"/>
      <x:c r="AD122" s="559"/>
      <x:c r="AE122" s="560"/>
    </x:row>
    <x:row r="123" spans="1:31">
      <x:c r="A123" s="475" t="s">
        <x:v>8174</x:v>
      </x:c>
      <x:c r="B123" s="474"/>
      <x:c r="C123" s="503"/>
      <x:c r="D123" s="474"/>
      <x:c r="E123" s="474"/>
      <x:c r="F123" s="474"/>
      <x:c r="G123" s="503"/>
      <x:c r="H123" s="503"/>
      <x:c r="I123" s="474"/>
      <x:c r="J123" s="474"/>
      <x:c r="K123" s="474"/>
      <x:c r="L123" s="474"/>
      <x:c r="M123" s="474"/>
      <x:c r="N123" s="474"/>
      <x:c r="O123" s="1310"/>
      <x:c r="P123" s="474"/>
      <x:c r="Q123" s="474"/>
      <x:c r="R123" s="474"/>
      <x:c r="S123" s="1310"/>
      <x:c r="T123" s="474"/>
      <x:c r="U123" s="474"/>
      <x:c r="V123" s="474"/>
      <x:c r="W123" s="1310"/>
      <x:c r="X123" s="474"/>
      <x:c r="Y123" s="474"/>
      <x:c r="Z123" s="474"/>
      <x:c r="AA123" s="1310"/>
      <x:c r="AB123" s="474"/>
      <x:c r="AC123" s="474"/>
      <x:c r="AD123" s="559"/>
      <x:c r="AE123" s="560"/>
    </x:row>
    <x:row r="124" spans="1:31">
      <x:c r="A124" s="475" t="s">
        <x:v>8855</x:v>
      </x:c>
      <x:c r="B124" s="474"/>
      <x:c r="C124" s="1310"/>
      <x:c r="D124" s="1308"/>
      <x:c r="E124" s="474"/>
      <x:c r="F124" s="629"/>
      <x:c r="G124" s="1310"/>
      <x:c r="H124" s="503"/>
      <x:c r="I124" s="474"/>
      <x:c r="J124" s="1310"/>
      <x:c r="K124" s="503"/>
      <x:c r="L124" s="1308"/>
      <x:c r="M124" s="474"/>
      <x:c r="N124" s="1310"/>
      <x:c r="O124" s="474"/>
      <x:c r="P124" s="1308"/>
      <x:c r="Q124" s="474"/>
      <x:c r="R124" s="474"/>
      <x:c r="S124" s="1310"/>
      <x:c r="T124" s="474"/>
      <x:c r="U124" s="474"/>
      <x:c r="V124" s="474"/>
      <x:c r="W124" s="1310"/>
      <x:c r="X124" s="474"/>
      <x:c r="Y124" s="474"/>
      <x:c r="Z124" s="474"/>
      <x:c r="AA124" s="1310"/>
      <x:c r="AB124" s="474"/>
      <x:c r="AC124" s="474"/>
      <x:c r="AD124" s="559"/>
      <x:c r="AE124" s="560"/>
    </x:row>
    <x:row r="125" spans="1:31">
      <x:c r="A125" s="475" t="s">
        <x:v>8714</x:v>
      </x:c>
      <x:c r="B125" s="474"/>
      <x:c r="C125" s="474"/>
      <x:c r="D125" s="474"/>
      <x:c r="E125" s="474"/>
      <x:c r="F125" s="502"/>
      <x:c r="G125" s="474"/>
      <x:c r="H125" s="503"/>
      <x:c r="I125" s="474"/>
      <x:c r="J125" s="474"/>
      <x:c r="K125" s="474"/>
      <x:c r="L125" s="474"/>
      <x:c r="M125" s="474"/>
      <x:c r="N125" s="474"/>
      <x:c r="O125" s="474"/>
      <x:c r="P125" s="474"/>
      <x:c r="Q125" s="474"/>
      <x:c r="R125" s="1310"/>
      <x:c r="S125" s="474"/>
      <x:c r="T125" s="474"/>
      <x:c r="U125" s="474"/>
      <x:c r="V125" s="1310"/>
      <x:c r="W125" s="474"/>
      <x:c r="X125" s="474"/>
      <x:c r="Y125" s="474"/>
      <x:c r="Z125" s="1310"/>
      <x:c r="AA125" s="474"/>
      <x:c r="AB125" s="474"/>
      <x:c r="AC125" s="474"/>
      <x:c r="AD125" s="559"/>
      <x:c r="AE125" s="560"/>
    </x:row>
    <x:row r="126" spans="1:31">
      <x:c r="A126" s="475" t="s">
        <x:v>5911</x:v>
      </x:c>
      <x:c r="B126" s="474"/>
      <x:c r="C126" s="474"/>
      <x:c r="D126" s="474"/>
      <x:c r="E126" s="474"/>
      <x:c r="F126" s="474"/>
      <x:c r="G126" s="474"/>
      <x:c r="H126" s="503"/>
      <x:c r="I126" s="474"/>
      <x:c r="J126" s="474"/>
      <x:c r="K126" s="474"/>
      <x:c r="L126" s="474"/>
      <x:c r="M126" s="474"/>
      <x:c r="N126" s="474"/>
      <x:c r="O126" s="474"/>
      <x:c r="P126" s="503"/>
      <x:c r="Q126" s="474"/>
      <x:c r="R126" s="1310"/>
      <x:c r="S126" s="474"/>
      <x:c r="T126" s="474"/>
      <x:c r="U126" s="474"/>
      <x:c r="V126" s="1310"/>
      <x:c r="W126" s="474"/>
      <x:c r="X126" s="474"/>
      <x:c r="Y126" s="474"/>
      <x:c r="Z126" s="1310"/>
      <x:c r="AA126" s="474"/>
      <x:c r="AB126" s="474"/>
      <x:c r="AC126" s="474"/>
      <x:c r="AD126" s="559"/>
      <x:c r="AE126" s="560"/>
    </x:row>
    <x:row r="127" spans="1:31">
      <x:c r="A127" s="475" t="s">
        <x:v>8184</x:v>
      </x:c>
      <x:c r="B127" s="474"/>
      <x:c r="C127" s="474"/>
      <x:c r="D127" s="474"/>
      <x:c r="E127" s="474"/>
      <x:c r="F127" s="474"/>
      <x:c r="G127" s="474"/>
      <x:c r="H127" s="503"/>
      <x:c r="I127" s="474"/>
      <x:c r="J127" s="474"/>
      <x:c r="K127" s="503"/>
      <x:c r="L127" s="474"/>
      <x:c r="M127" s="474"/>
      <x:c r="N127" s="474"/>
      <x:c r="O127" s="1309"/>
      <x:c r="P127" s="474"/>
      <x:c r="Q127" s="474"/>
      <x:c r="R127" s="474"/>
      <x:c r="S127" s="503"/>
      <x:c r="T127" s="1308"/>
      <x:c r="U127" s="474"/>
      <x:c r="V127" s="474"/>
      <x:c r="W127" s="503"/>
      <x:c r="X127" s="1308"/>
      <x:c r="Y127" s="474"/>
      <x:c r="Z127" s="474"/>
      <x:c r="AA127" s="503"/>
      <x:c r="AB127" s="1308"/>
      <x:c r="AC127" s="474"/>
      <x:c r="AD127" s="559"/>
      <x:c r="AE127" s="560"/>
    </x:row>
    <x:row r="128" spans="1:31">
      <x:c r="A128" s="475" t="s">
        <x:v>8613</x:v>
      </x:c>
      <x:c r="B128" s="474"/>
      <x:c r="C128" s="503"/>
      <x:c r="D128" s="474"/>
      <x:c r="E128" s="474"/>
      <x:c r="F128" s="474"/>
      <x:c r="G128" s="503"/>
      <x:c r="H128" s="474"/>
      <x:c r="I128" s="474"/>
      <x:c r="J128" s="474"/>
      <x:c r="K128" s="474"/>
      <x:c r="L128" s="474"/>
      <x:c r="M128" s="474"/>
      <x:c r="N128" s="474"/>
      <x:c r="O128" s="503"/>
      <x:c r="P128" s="474"/>
      <x:c r="Q128" s="474"/>
      <x:c r="R128" s="474"/>
      <x:c r="S128" s="503"/>
      <x:c r="T128" s="474"/>
      <x:c r="U128" s="474"/>
      <x:c r="V128" s="474"/>
      <x:c r="W128" s="503"/>
      <x:c r="X128" s="474"/>
      <x:c r="Y128" s="474"/>
      <x:c r="Z128" s="474"/>
      <x:c r="AA128" s="503"/>
      <x:c r="AB128" s="474"/>
      <x:c r="AC128" s="474"/>
      <x:c r="AD128" s="559"/>
      <x:c r="AE128" s="560"/>
    </x:row>
    <x:row r="129" spans="1:31" ht="16.75">
      <x:c r="A129" s="476" t="s">
        <x:v>2269</x:v>
      </x:c>
      <x:c r="B129" s="474"/>
      <x:c r="C129" s="1309"/>
      <x:c r="D129" s="474"/>
      <x:c r="E129" s="474"/>
      <x:c r="F129" s="474"/>
      <x:c r="G129" s="1309"/>
      <x:c r="H129" s="474"/>
      <x:c r="I129" s="474"/>
      <x:c r="J129" s="629"/>
      <x:c r="K129" s="474"/>
      <x:c r="L129" s="474"/>
      <x:c r="M129" s="474"/>
      <x:c r="N129" s="629"/>
      <x:c r="O129" s="503"/>
      <x:c r="P129" s="474"/>
      <x:c r="Q129" s="474"/>
      <x:c r="R129" s="474"/>
      <x:c r="S129" s="1309"/>
      <x:c r="T129" s="474"/>
      <x:c r="U129" s="474"/>
      <x:c r="V129" s="474"/>
      <x:c r="W129" s="1309"/>
      <x:c r="X129" s="474"/>
      <x:c r="Y129" s="474"/>
      <x:c r="Z129" s="474"/>
      <x:c r="AA129" s="1309"/>
      <x:c r="AB129" s="474"/>
      <x:c r="AC129" s="474"/>
      <x:c r="AD129" s="559"/>
      <x:c r="AE129" s="560"/>
    </x:row>
    <x:row r="130" spans="1:31" ht="16.75">
      <x:c r="A130" s="1321" t="s">
        <x:v>2199</x:v>
      </x:c>
      <x:c r="B130" s="1322"/>
      <x:c r="C130" s="1322"/>
      <x:c r="D130" s="1322"/>
      <x:c r="E130" s="1322"/>
      <x:c r="F130" s="1322"/>
      <x:c r="G130" s="1323"/>
      <x:c r="H130" s="1322"/>
      <x:c r="I130" s="1322"/>
      <x:c r="J130" s="1322"/>
      <x:c r="K130" s="1322"/>
      <x:c r="L130" s="1322"/>
      <x:c r="M130" s="1322"/>
      <x:c r="N130" s="1322"/>
      <x:c r="O130" s="1322"/>
      <x:c r="P130" s="1322"/>
      <x:c r="Q130" s="1322"/>
      <x:c r="R130" s="629"/>
      <x:c r="S130" s="503"/>
      <x:c r="T130" s="474"/>
      <x:c r="U130" s="1322"/>
      <x:c r="V130" s="629"/>
      <x:c r="W130" s="503"/>
      <x:c r="X130" s="474"/>
      <x:c r="Y130" s="1322"/>
      <x:c r="Z130" s="629"/>
      <x:c r="AA130" s="503"/>
      <x:c r="AB130" s="474"/>
      <x:c r="AC130" s="1322"/>
      <x:c r="AD130" s="559"/>
      <x:c r="AE130" s="560"/>
    </x:row>
    <x:row r="131" spans="1:31" ht="16.75">
      <x:c r="A131" s="561"/>
      <x:c r="B131" s="620"/>
      <x:c r="C131" s="620">
        <x:v>8</x:v>
      </x:c>
      <x:c r="D131" s="620">
        <x:v>8</x:v>
      </x:c>
      <x:c r="E131" s="620"/>
      <x:c r="F131" s="620">
        <x:v>8</x:v>
      </x:c>
      <x:c r="G131" s="620">
        <x:v>8</x:v>
      </x:c>
      <x:c r="H131" s="620"/>
      <x:c r="I131" s="620"/>
      <x:c r="J131" s="620">
        <x:v>8</x:v>
      </x:c>
      <x:c r="K131" s="620"/>
      <x:c r="L131" s="620">
        <x:v>8</x:v>
      </x:c>
      <x:c r="M131" s="620"/>
      <x:c r="N131" s="620">
        <x:v>8</x:v>
      </x:c>
      <x:c r="O131" s="620">
        <x:v>8</x:v>
      </x:c>
      <x:c r="P131" s="620">
        <x:v>8</x:v>
      </x:c>
      <x:c r="Q131" s="620"/>
      <x:c r="R131" s="620">
        <x:v>10</x:v>
      </x:c>
      <x:c r="S131" s="620">
        <x:v>10</x:v>
      </x:c>
      <x:c r="T131" s="620">
        <x:v>10</x:v>
      </x:c>
      <x:c r="U131" s="620"/>
      <x:c r="V131" s="620">
        <x:v>10</x:v>
      </x:c>
      <x:c r="W131" s="620">
        <x:v>10</x:v>
      </x:c>
      <x:c r="X131" s="620">
        <x:v>10</x:v>
      </x:c>
      <x:c r="Y131" s="620"/>
      <x:c r="Z131" s="620">
        <x:v>10</x:v>
      </x:c>
      <x:c r="AA131" s="620">
        <x:v>10</x:v>
      </x:c>
      <x:c r="AB131" s="620">
        <x:v>10</x:v>
      </x:c>
      <x:c r="AC131" s="620"/>
      <x:c r="AD131" s="562"/>
      <x:c r="AE131" s="563"/>
    </x:row>
    <x:row r="132" spans="1:31" ht="16.75">
      <x:c r="A132" s="471"/>
      <x:c r="B132" s="1513" t="s">
        <x:v>8236</x:v>
      </x:c>
      <x:c r="C132" s="1514"/>
      <x:c r="D132" s="1514"/>
      <x:c r="E132" s="1515"/>
      <x:c r="F132" s="1513" t="s">
        <x:v>7718</x:v>
      </x:c>
      <x:c r="G132" s="1514"/>
      <x:c r="H132" s="1514"/>
      <x:c r="I132" s="1515"/>
      <x:c r="J132" s="1513" t="s">
        <x:v>7712</x:v>
      </x:c>
      <x:c r="K132" s="1514"/>
      <x:c r="L132" s="1514"/>
      <x:c r="M132" s="1515"/>
      <x:c r="N132" s="1513" t="s">
        <x:v>2268</x:v>
      </x:c>
      <x:c r="O132" s="1514"/>
      <x:c r="P132" s="1514"/>
      <x:c r="Q132" s="1515"/>
      <x:c r="R132" s="1513" t="s">
        <x:v>8778</x:v>
      </x:c>
      <x:c r="S132" s="1514"/>
      <x:c r="T132" s="1514"/>
      <x:c r="U132" s="1515"/>
      <x:c r="V132" s="1514" t="s">
        <x:v>7748</x:v>
      </x:c>
      <x:c r="W132" s="1514"/>
      <x:c r="X132" s="1514"/>
      <x:c r="Y132" s="1515"/>
      <x:c r="Z132" s="1514" t="s">
        <x:v>4368</x:v>
      </x:c>
      <x:c r="AA132" s="1514"/>
      <x:c r="AB132" s="1514"/>
      <x:c r="AC132" s="1516"/>
      <x:c r="AD132" s="557"/>
      <x:c r="AE132" s="558"/>
    </x:row>
    <x:row r="133" spans="1:31">
      <x:c r="A133" s="472"/>
      <x:c r="B133" s="469" t="s">
        <x:v>7747</x:v>
      </x:c>
      <x:c r="C133" s="469" t="s">
        <x:v>7313</x:v>
      </x:c>
      <x:c r="D133" s="469" t="s">
        <x:v>29</x:v>
      </x:c>
      <x:c r="E133" s="477" t="s">
        <x:v>7719</x:v>
      </x:c>
      <x:c r="F133" s="469" t="s">
        <x:v>7747</x:v>
      </x:c>
      <x:c r="G133" s="469" t="s">
        <x:v>7313</x:v>
      </x:c>
      <x:c r="H133" s="469" t="s">
        <x:v>29</x:v>
      </x:c>
      <x:c r="I133" s="477" t="s">
        <x:v>7719</x:v>
      </x:c>
      <x:c r="J133" s="469" t="s">
        <x:v>7747</x:v>
      </x:c>
      <x:c r="K133" s="469" t="s">
        <x:v>7313</x:v>
      </x:c>
      <x:c r="L133" s="469" t="s">
        <x:v>29</x:v>
      </x:c>
      <x:c r="M133" s="477" t="s">
        <x:v>7719</x:v>
      </x:c>
      <x:c r="N133" s="469" t="s">
        <x:v>7747</x:v>
      </x:c>
      <x:c r="O133" s="469" t="s">
        <x:v>7313</x:v>
      </x:c>
      <x:c r="P133" s="469" t="s">
        <x:v>29</x:v>
      </x:c>
      <x:c r="Q133" s="477" t="s">
        <x:v>7719</x:v>
      </x:c>
      <x:c r="R133" s="469" t="s">
        <x:v>7747</x:v>
      </x:c>
      <x:c r="S133" s="469" t="s">
        <x:v>7313</x:v>
      </x:c>
      <x:c r="T133" s="469" t="s">
        <x:v>29</x:v>
      </x:c>
      <x:c r="U133" s="477" t="s">
        <x:v>7719</x:v>
      </x:c>
      <x:c r="V133" s="469" t="s">
        <x:v>7747</x:v>
      </x:c>
      <x:c r="W133" s="469" t="s">
        <x:v>7313</x:v>
      </x:c>
      <x:c r="X133" s="469" t="s">
        <x:v>29</x:v>
      </x:c>
      <x:c r="Y133" s="477" t="s">
        <x:v>7719</x:v>
      </x:c>
      <x:c r="Z133" s="469" t="s">
        <x:v>7747</x:v>
      </x:c>
      <x:c r="AA133" s="469" t="s">
        <x:v>7313</x:v>
      </x:c>
      <x:c r="AB133" s="469" t="s">
        <x:v>29</x:v>
      </x:c>
      <x:c r="AC133" s="477" t="s">
        <x:v>7719</x:v>
      </x:c>
      <x:c r="AD133" s="559"/>
      <x:c r="AE133" s="560"/>
    </x:row>
    <x:row r="134" spans="1:31">
      <x:c r="A134" s="475" t="s">
        <x:v>2109</x:v>
      </x:c>
      <x:c r="B134" s="474"/>
      <x:c r="C134" s="474"/>
      <x:c r="D134" s="474"/>
      <x:c r="E134" s="502"/>
      <x:c r="F134" s="474"/>
      <x:c r="G134" s="502"/>
      <x:c r="H134" s="474"/>
      <x:c r="I134" s="474"/>
      <x:c r="J134" s="502"/>
      <x:c r="K134" s="474"/>
      <x:c r="L134" s="474"/>
      <x:c r="M134" s="474"/>
      <x:c r="N134" s="474"/>
      <x:c r="O134" s="474"/>
      <x:c r="P134" s="474"/>
      <x:c r="Q134" s="502"/>
      <x:c r="R134" s="474"/>
      <x:c r="S134" s="474"/>
      <x:c r="T134" s="474"/>
      <x:c r="U134" s="474"/>
      <x:c r="V134" s="474"/>
      <x:c r="W134" s="474"/>
      <x:c r="X134" s="474"/>
      <x:c r="Y134" s="474"/>
      <x:c r="Z134" s="474"/>
      <x:c r="AA134" s="474"/>
      <x:c r="AB134" s="474"/>
      <x:c r="AC134" s="474"/>
      <x:c r="AD134" s="559" t="s">
        <x:v>7747</x:v>
      </x:c>
      <x:c r="AE134" s="560">
        <x:f>SUM(B149,F149,J149,N149,R149,V149,Z149)</x:f>
        <x:v>48</x:v>
      </x:c>
    </x:row>
    <x:row r="135" spans="1:31">
      <x:c r="A135" s="475" t="s">
        <x:v>6006</x:v>
      </x:c>
      <x:c r="B135" s="474"/>
      <x:c r="C135" s="1309"/>
      <x:c r="D135" s="474"/>
      <x:c r="E135" s="502"/>
      <x:c r="F135" s="474"/>
      <x:c r="G135" s="1309"/>
      <x:c r="H135" s="474"/>
      <x:c r="I135" s="474"/>
      <x:c r="J135" s="474"/>
      <x:c r="K135" s="474"/>
      <x:c r="L135" s="1308"/>
      <x:c r="M135" s="474"/>
      <x:c r="N135" s="474"/>
      <x:c r="O135" s="1309"/>
      <x:c r="P135" s="474"/>
      <x:c r="Q135" s="474"/>
      <x:c r="R135" s="474"/>
      <x:c r="S135" s="1309"/>
      <x:c r="T135" s="474"/>
      <x:c r="U135" s="474"/>
      <x:c r="V135" s="474"/>
      <x:c r="W135" s="1309"/>
      <x:c r="X135" s="474"/>
      <x:c r="Y135" s="474"/>
      <x:c r="Z135" s="474"/>
      <x:c r="AA135" s="1309"/>
      <x:c r="AB135" s="474"/>
      <x:c r="AC135" s="474"/>
      <x:c r="AD135" s="559" t="s">
        <x:v>7313</x:v>
      </x:c>
      <x:c r="AE135" s="560">
        <x:f>SUM(C149,G149,K149,O149,S149,W149,AA149)</x:f>
        <x:v>48</x:v>
      </x:c>
    </x:row>
    <x:row r="136" spans="1:31">
      <x:c r="A136" s="475" t="s">
        <x:v>8563</x:v>
      </x:c>
      <x:c r="B136" s="474"/>
      <x:c r="C136" s="474"/>
      <x:c r="D136" s="474"/>
      <x:c r="E136" s="502"/>
      <x:c r="F136" s="474"/>
      <x:c r="G136" s="1320"/>
      <x:c r="H136" s="705"/>
      <x:c r="I136" s="474"/>
      <x:c r="J136" s="474"/>
      <x:c r="K136" s="474"/>
      <x:c r="L136" s="474"/>
      <x:c r="M136" s="474"/>
      <x:c r="N136" s="474"/>
      <x:c r="O136" s="1320"/>
      <x:c r="P136" s="474"/>
      <x:c r="Q136" s="474"/>
      <x:c r="R136" s="474"/>
      <x:c r="S136" s="474"/>
      <x:c r="T136" s="474"/>
      <x:c r="U136" s="474"/>
      <x:c r="V136" s="474"/>
      <x:c r="W136" s="474"/>
      <x:c r="X136" s="474"/>
      <x:c r="Y136" s="474"/>
      <x:c r="Z136" s="474"/>
      <x:c r="AA136" s="474"/>
      <x:c r="AB136" s="474"/>
      <x:c r="AC136" s="474"/>
      <x:c r="AD136" s="559" t="s">
        <x:v>34</x:v>
      </x:c>
      <x:c r="AE136" s="560">
        <x:f>SUM(D149,H149,L149,P149,T149,X149,AB149)</x:f>
        <x:v>48</x:v>
      </x:c>
    </x:row>
    <x:row r="137" spans="1:31">
      <x:c r="A137" s="475" t="s">
        <x:v>9041</x:v>
      </x:c>
      <x:c r="B137" s="474"/>
      <x:c r="C137" s="474"/>
      <x:c r="D137" s="474"/>
      <x:c r="E137" s="502"/>
      <x:c r="F137" s="474"/>
      <x:c r="G137" s="1320"/>
      <x:c r="H137" s="705"/>
      <x:c r="I137" s="474"/>
      <x:c r="J137" s="474"/>
      <x:c r="K137" s="474"/>
      <x:c r="L137" s="474"/>
      <x:c r="M137" s="474"/>
      <x:c r="N137" s="474"/>
      <x:c r="O137" s="1320"/>
      <x:c r="P137" s="474"/>
      <x:c r="Q137" s="474"/>
      <x:c r="R137" s="474"/>
      <x:c r="S137" s="503"/>
      <x:c r="T137" s="1308"/>
      <x:c r="U137" s="474"/>
      <x:c r="V137" s="474"/>
      <x:c r="W137" s="503"/>
      <x:c r="X137" s="1308"/>
      <x:c r="Y137" s="474"/>
      <x:c r="Z137" s="474"/>
      <x:c r="AA137" s="503"/>
      <x:c r="AB137" s="1308"/>
      <x:c r="AC137" s="474"/>
      <x:c r="AD137" s="559" t="s">
        <x:v>7719</x:v>
      </x:c>
      <x:c r="AE137" s="560">
        <x:f>SUM(E149,I149,M149,Q149,U149,Y149,AC149)</x:f>
        <x:v>0</x:v>
      </x:c>
    </x:row>
    <x:row r="138" spans="1:31">
      <x:c r="A138" s="475" t="s">
        <x:v>8467</x:v>
      </x:c>
      <x:c r="B138" s="503"/>
      <x:c r="C138" s="474"/>
      <x:c r="D138" s="474"/>
      <x:c r="E138" s="502"/>
      <x:c r="F138" s="503"/>
      <x:c r="G138" s="1320"/>
      <x:c r="H138" s="503"/>
      <x:c r="I138" s="474"/>
      <x:c r="J138" s="503"/>
      <x:c r="K138" s="503"/>
      <x:c r="L138" s="474"/>
      <x:c r="M138" s="474"/>
      <x:c r="N138" s="629"/>
      <x:c r="O138" s="503"/>
      <x:c r="P138" s="474"/>
      <x:c r="Q138" s="474"/>
      <x:c r="R138" s="474"/>
      <x:c r="S138" s="503"/>
      <x:c r="T138" s="474"/>
      <x:c r="U138" s="474"/>
      <x:c r="V138" s="474"/>
      <x:c r="W138" s="503"/>
      <x:c r="X138" s="474"/>
      <x:c r="Y138" s="474" t="s">
        <x:v>11773</x:v>
      </x:c>
      <x:c r="Z138" s="474"/>
      <x:c r="AA138" s="503"/>
      <x:c r="AB138" s="474"/>
      <x:c r="AC138" s="474"/>
      <x:c r="AD138" s="559"/>
      <x:c r="AE138" s="560"/>
    </x:row>
    <x:row r="139" spans="1:31">
      <x:c r="A139" s="475" t="s">
        <x:v>8586</x:v>
      </x:c>
      <x:c r="B139" s="474"/>
      <x:c r="C139" s="503"/>
      <x:c r="D139" s="1308"/>
      <x:c r="E139" s="502"/>
      <x:c r="F139" s="629"/>
      <x:c r="G139" s="1320"/>
      <x:c r="H139" s="503"/>
      <x:c r="I139" s="474"/>
      <x:c r="J139" s="629"/>
      <x:c r="K139" s="474"/>
      <x:c r="L139" s="474"/>
      <x:c r="M139" s="474"/>
      <x:c r="N139" s="1320"/>
      <x:c r="O139" s="1320"/>
      <x:c r="P139" s="1308"/>
      <x:c r="Q139" s="474"/>
      <x:c r="R139" s="629"/>
      <x:c r="S139" s="1310"/>
      <x:c r="T139" s="474"/>
      <x:c r="U139" s="474"/>
      <x:c r="V139" s="629"/>
      <x:c r="W139" s="1310"/>
      <x:c r="X139" s="474"/>
      <x:c r="Y139" s="474"/>
      <x:c r="Z139" s="629"/>
      <x:c r="AA139" s="1310"/>
      <x:c r="AB139" s="474"/>
      <x:c r="AC139" s="474"/>
      <x:c r="AD139" s="559"/>
      <x:c r="AE139" s="560"/>
    </x:row>
    <x:row r="140" spans="1:31">
      <x:c r="A140" s="475" t="s">
        <x:v>5993</x:v>
      </x:c>
      <x:c r="B140" s="474"/>
      <x:c r="C140" s="503"/>
      <x:c r="D140" s="474"/>
      <x:c r="E140" s="474"/>
      <x:c r="F140" s="474"/>
      <x:c r="G140" s="503"/>
      <x:c r="H140" s="503"/>
      <x:c r="I140" s="474"/>
      <x:c r="J140" s="474"/>
      <x:c r="K140" s="474"/>
      <x:c r="L140" s="474"/>
      <x:c r="M140" s="474"/>
      <x:c r="N140" s="474"/>
      <x:c r="O140" s="503"/>
      <x:c r="P140" s="474"/>
      <x:c r="Q140" s="474"/>
      <x:c r="R140" s="474"/>
      <x:c r="S140" s="1310"/>
      <x:c r="T140" s="474"/>
      <x:c r="U140" s="474"/>
      <x:c r="V140" s="474"/>
      <x:c r="W140" s="1310"/>
      <x:c r="X140" s="474"/>
      <x:c r="Y140" s="474"/>
      <x:c r="Z140" s="474"/>
      <x:c r="AA140" s="1310"/>
      <x:c r="AB140" s="474"/>
      <x:c r="AC140" s="474"/>
      <x:c r="AD140" s="559"/>
      <x:c r="AE140" s="560"/>
    </x:row>
    <x:row r="141" spans="1:31">
      <x:c r="A141" s="475" t="s">
        <x:v>2041</x:v>
      </x:c>
      <x:c r="B141" s="474"/>
      <x:c r="C141" s="474"/>
      <x:c r="D141" s="474"/>
      <x:c r="E141" s="474"/>
      <x:c r="F141" s="474"/>
      <x:c r="G141" s="474"/>
      <x:c r="H141" s="503"/>
      <x:c r="I141" s="474"/>
      <x:c r="J141" s="474"/>
      <x:c r="K141" s="474"/>
      <x:c r="L141" s="474"/>
      <x:c r="M141" s="474"/>
      <x:c r="N141" s="474"/>
      <x:c r="O141" s="474"/>
      <x:c r="P141" s="474"/>
      <x:c r="Q141" s="474"/>
      <x:c r="R141" s="474"/>
      <x:c r="S141" s="474"/>
      <x:c r="T141" s="1310"/>
      <x:c r="U141" s="474"/>
      <x:c r="V141" s="474"/>
      <x:c r="W141" s="474"/>
      <x:c r="X141" s="1310"/>
      <x:c r="Y141" s="474"/>
      <x:c r="Z141" s="474"/>
      <x:c r="AA141" s="474"/>
      <x:c r="AB141" s="1310"/>
      <x:c r="AC141" s="474"/>
      <x:c r="AD141" s="559"/>
      <x:c r="AE141" s="560"/>
    </x:row>
    <x:row r="142" spans="1:31">
      <x:c r="A142" s="475" t="s">
        <x:v>8174</x:v>
      </x:c>
      <x:c r="B142" s="474"/>
      <x:c r="C142" s="503"/>
      <x:c r="D142" s="474"/>
      <x:c r="E142" s="474"/>
      <x:c r="F142" s="474"/>
      <x:c r="G142" s="503"/>
      <x:c r="H142" s="503"/>
      <x:c r="I142" s="474"/>
      <x:c r="J142" s="474"/>
      <x:c r="K142" s="474"/>
      <x:c r="L142" s="474"/>
      <x:c r="M142" s="474"/>
      <x:c r="N142" s="474"/>
      <x:c r="O142" s="474"/>
      <x:c r="P142" s="474"/>
      <x:c r="Q142" s="474"/>
      <x:c r="R142" s="474"/>
      <x:c r="S142" s="474"/>
      <x:c r="T142" s="1310"/>
      <x:c r="U142" s="474"/>
      <x:c r="V142" s="474"/>
      <x:c r="W142" s="474"/>
      <x:c r="X142" s="1310"/>
      <x:c r="Y142" s="474"/>
      <x:c r="Z142" s="474"/>
      <x:c r="AA142" s="474"/>
      <x:c r="AB142" s="1310"/>
      <x:c r="AC142" s="474"/>
      <x:c r="AD142" s="559"/>
      <x:c r="AE142" s="560"/>
    </x:row>
    <x:row r="143" spans="1:31">
      <x:c r="A143" s="475" t="s">
        <x:v>8855</x:v>
      </x:c>
      <x:c r="B143" s="474"/>
      <x:c r="C143" s="1309"/>
      <x:c r="D143" s="474"/>
      <x:c r="E143" s="474"/>
      <x:c r="F143" s="474"/>
      <x:c r="G143" s="1309"/>
      <x:c r="H143" s="503"/>
      <x:c r="I143" s="474"/>
      <x:c r="J143" s="474"/>
      <x:c r="K143" s="503"/>
      <x:c r="L143" s="1308"/>
      <x:c r="M143" s="474"/>
      <x:c r="N143" s="474"/>
      <x:c r="O143" s="1309"/>
      <x:c r="P143" s="474"/>
      <x:c r="Q143" s="474"/>
      <x:c r="R143" s="1310"/>
      <x:c r="S143" s="474"/>
      <x:c r="T143" s="474"/>
      <x:c r="U143" s="474"/>
      <x:c r="V143" s="1310"/>
      <x:c r="W143" s="474"/>
      <x:c r="X143" s="474"/>
      <x:c r="Y143" s="474"/>
      <x:c r="Z143" s="1310"/>
      <x:c r="AA143" s="474"/>
      <x:c r="AB143" s="474"/>
      <x:c r="AC143" s="474"/>
      <x:c r="AD143" s="559"/>
      <x:c r="AE143" s="560"/>
    </x:row>
    <x:row r="144" spans="1:31">
      <x:c r="A144" s="475" t="s">
        <x:v>8714</x:v>
      </x:c>
      <x:c r="B144" s="474"/>
      <x:c r="C144" s="474"/>
      <x:c r="D144" s="474"/>
      <x:c r="E144" s="474"/>
      <x:c r="F144" s="502"/>
      <x:c r="G144" s="474"/>
      <x:c r="H144" s="503"/>
      <x:c r="I144" s="474"/>
      <x:c r="J144" s="474"/>
      <x:c r="K144" s="474"/>
      <x:c r="L144" s="474"/>
      <x:c r="M144" s="474"/>
      <x:c r="N144" s="474"/>
      <x:c r="O144" s="474"/>
      <x:c r="P144" s="474"/>
      <x:c r="Q144" s="474"/>
      <x:c r="R144" s="1310"/>
      <x:c r="S144" s="1309"/>
      <x:c r="T144" s="474"/>
      <x:c r="U144" s="474"/>
      <x:c r="V144" s="1310"/>
      <x:c r="W144" s="1309"/>
      <x:c r="X144" s="474"/>
      <x:c r="Y144" s="474"/>
      <x:c r="Z144" s="1310"/>
      <x:c r="AA144" s="1309"/>
      <x:c r="AB144" s="474"/>
      <x:c r="AC144" s="474"/>
      <x:c r="AD144" s="559"/>
      <x:c r="AE144" s="560"/>
    </x:row>
    <x:row r="145" spans="1:31">
      <x:c r="A145" s="475" t="s">
        <x:v>5911</x:v>
      </x:c>
      <x:c r="B145" s="474"/>
      <x:c r="C145" s="474"/>
      <x:c r="D145" s="474"/>
      <x:c r="E145" s="474"/>
      <x:c r="F145" s="474"/>
      <x:c r="G145" s="474"/>
      <x:c r="H145" s="503"/>
      <x:c r="I145" s="474"/>
      <x:c r="J145" s="474"/>
      <x:c r="K145" s="474"/>
      <x:c r="L145" s="474"/>
      <x:c r="M145" s="474"/>
      <x:c r="N145" s="474"/>
      <x:c r="O145" s="474"/>
      <x:c r="P145" s="503"/>
      <x:c r="Q145" s="474"/>
      <x:c r="R145" s="474"/>
      <x:c r="S145" s="503"/>
      <x:c r="T145" s="474"/>
      <x:c r="U145" s="474"/>
      <x:c r="V145" s="474"/>
      <x:c r="W145" s="503"/>
      <x:c r="X145" s="474"/>
      <x:c r="Y145" s="474"/>
      <x:c r="Z145" s="474"/>
      <x:c r="AA145" s="503"/>
      <x:c r="AB145" s="474"/>
      <x:c r="AC145" s="474"/>
      <x:c r="AD145" s="559"/>
      <x:c r="AE145" s="560"/>
    </x:row>
    <x:row r="146" spans="1:31">
      <x:c r="A146" s="475" t="s">
        <x:v>8184</x:v>
      </x:c>
      <x:c r="B146" s="474"/>
      <x:c r="C146" s="474"/>
      <x:c r="D146" s="474"/>
      <x:c r="E146" s="474"/>
      <x:c r="F146" s="474"/>
      <x:c r="G146" s="474"/>
      <x:c r="H146" s="503"/>
      <x:c r="I146" s="474"/>
      <x:c r="J146" s="474"/>
      <x:c r="K146" s="503"/>
      <x:c r="L146" s="474"/>
      <x:c r="M146" s="474"/>
      <x:c r="N146" s="629"/>
      <x:c r="O146" s="503"/>
      <x:c r="P146" s="474"/>
      <x:c r="Q146" s="474"/>
      <x:c r="R146" s="474"/>
      <x:c r="S146" s="503"/>
      <x:c r="T146" s="1308"/>
      <x:c r="U146" s="474"/>
      <x:c r="V146" s="474"/>
      <x:c r="W146" s="503"/>
      <x:c r="X146" s="1308"/>
      <x:c r="Y146" s="474"/>
      <x:c r="Z146" s="474"/>
      <x:c r="AA146" s="503"/>
      <x:c r="AB146" s="1308"/>
      <x:c r="AC146" s="474"/>
      <x:c r="AD146" s="559"/>
      <x:c r="AE146" s="560"/>
    </x:row>
    <x:row r="147" spans="1:31">
      <x:c r="A147" s="475" t="s">
        <x:v>8613</x:v>
      </x:c>
      <x:c r="B147" s="474"/>
      <x:c r="C147" s="503"/>
      <x:c r="D147" s="1308"/>
      <x:c r="E147" s="474"/>
      <x:c r="F147" s="629"/>
      <x:c r="G147" s="503"/>
      <x:c r="H147" s="474"/>
      <x:c r="I147" s="474"/>
      <x:c r="J147" s="629"/>
      <x:c r="K147" s="474"/>
      <x:c r="L147" s="474"/>
      <x:c r="M147" s="474"/>
      <x:c r="N147" s="474"/>
      <x:c r="O147" s="503"/>
      <x:c r="P147" s="1308"/>
      <x:c r="Q147" s="474"/>
      <x:c r="R147" s="474"/>
      <x:c r="S147" s="503"/>
      <x:c r="T147" s="474"/>
      <x:c r="U147" s="474"/>
      <x:c r="V147" s="474"/>
      <x:c r="W147" s="503"/>
      <x:c r="X147" s="474"/>
      <x:c r="Y147" s="474"/>
      <x:c r="Z147" s="474"/>
      <x:c r="AA147" s="503"/>
      <x:c r="AB147" s="474"/>
      <x:c r="AC147" s="474"/>
      <x:c r="AD147" s="559"/>
      <x:c r="AE147" s="560"/>
    </x:row>
    <x:row r="148" spans="1:31" ht="16.75">
      <x:c r="A148" s="476" t="s">
        <x:v>2269</x:v>
      </x:c>
      <x:c r="B148" s="474"/>
      <x:c r="C148" s="503"/>
      <x:c r="D148" s="474"/>
      <x:c r="E148" s="474"/>
      <x:c r="F148" s="474"/>
      <x:c r="G148" s="503"/>
      <x:c r="H148" s="474"/>
      <x:c r="I148" s="474"/>
      <x:c r="J148" s="474"/>
      <x:c r="K148" s="474"/>
      <x:c r="L148" s="474"/>
      <x:c r="M148" s="474"/>
      <x:c r="N148" s="474"/>
      <x:c r="O148" s="503"/>
      <x:c r="P148" s="474"/>
      <x:c r="Q148" s="474"/>
      <x:c r="R148" s="629"/>
      <x:c r="S148" s="503"/>
      <x:c r="T148" s="474"/>
      <x:c r="U148" s="474"/>
      <x:c r="V148" s="629"/>
      <x:c r="W148" s="503"/>
      <x:c r="X148" s="474"/>
      <x:c r="Y148" s="474"/>
      <x:c r="Z148" s="629"/>
      <x:c r="AA148" s="503"/>
      <x:c r="AB148" s="474"/>
      <x:c r="AC148" s="474"/>
      <x:c r="AD148" s="559"/>
      <x:c r="AE148" s="560"/>
    </x:row>
    <x:row r="149" spans="1:31" ht="16.75">
      <x:c r="A149" s="561"/>
      <x:c r="B149" s="620"/>
      <x:c r="C149" s="620">
        <x:v>8</x:v>
      </x:c>
      <x:c r="D149" s="620">
        <x:v>8</x:v>
      </x:c>
      <x:c r="E149" s="620"/>
      <x:c r="F149" s="620">
        <x:v>8</x:v>
      </x:c>
      <x:c r="G149" s="620">
        <x:v>8</x:v>
      </x:c>
      <x:c r="H149" s="620"/>
      <x:c r="I149" s="620"/>
      <x:c r="J149" s="620">
        <x:v>8</x:v>
      </x:c>
      <x:c r="K149" s="620"/>
      <x:c r="L149" s="620">
        <x:v>8</x:v>
      </x:c>
      <x:c r="M149" s="620"/>
      <x:c r="N149" s="620">
        <x:v>8</x:v>
      </x:c>
      <x:c r="O149" s="620">
        <x:v>8</x:v>
      </x:c>
      <x:c r="P149" s="620">
        <x:v>8</x:v>
      </x:c>
      <x:c r="Q149" s="620"/>
      <x:c r="R149" s="620">
        <x:v>8</x:v>
      </x:c>
      <x:c r="S149" s="620">
        <x:v>8</x:v>
      </x:c>
      <x:c r="T149" s="620">
        <x:v>8</x:v>
      </x:c>
      <x:c r="U149" s="620"/>
      <x:c r="V149" s="620">
        <x:v>8</x:v>
      </x:c>
      <x:c r="W149" s="620">
        <x:v>8</x:v>
      </x:c>
      <x:c r="X149" s="620">
        <x:v>8</x:v>
      </x:c>
      <x:c r="Y149" s="620"/>
      <x:c r="Z149" s="620">
        <x:v>8</x:v>
      </x:c>
      <x:c r="AA149" s="620">
        <x:v>8</x:v>
      </x:c>
      <x:c r="AB149" s="620">
        <x:v>8</x:v>
      </x:c>
      <x:c r="AC149" s="620"/>
      <x:c r="AD149" s="562"/>
      <x:c r="AE149" s="563"/>
    </x:row>
    <x:row r="150" spans="1:31" ht="16.75">
      <x:c r="A150" s="471"/>
      <x:c r="B150" s="1513" t="s">
        <x:v>4401</x:v>
      </x:c>
      <x:c r="C150" s="1514"/>
      <x:c r="D150" s="1514"/>
      <x:c r="E150" s="1515"/>
      <x:c r="F150" s="1513" t="s">
        <x:v>7718</x:v>
      </x:c>
      <x:c r="G150" s="1514"/>
      <x:c r="H150" s="1514"/>
      <x:c r="I150" s="1515"/>
      <x:c r="J150" s="1513" t="s">
        <x:v>7712</x:v>
      </x:c>
      <x:c r="K150" s="1514"/>
      <x:c r="L150" s="1514"/>
      <x:c r="M150" s="1515"/>
      <x:c r="N150" s="1513" t="s">
        <x:v>2279</x:v>
      </x:c>
      <x:c r="O150" s="1514"/>
      <x:c r="P150" s="1514"/>
      <x:c r="Q150" s="1515"/>
      <x:c r="R150" s="1513" t="s">
        <x:v>8431</x:v>
      </x:c>
      <x:c r="S150" s="1514"/>
      <x:c r="T150" s="1514"/>
      <x:c r="U150" s="1515"/>
      <x:c r="V150" s="1514" t="s">
        <x:v>7748</x:v>
      </x:c>
      <x:c r="W150" s="1514"/>
      <x:c r="X150" s="1514"/>
      <x:c r="Y150" s="1515"/>
      <x:c r="Z150" s="1514" t="s">
        <x:v>2193</x:v>
      </x:c>
      <x:c r="AA150" s="1514"/>
      <x:c r="AB150" s="1514"/>
      <x:c r="AC150" s="1516"/>
      <x:c r="AD150" s="557"/>
      <x:c r="AE150" s="558"/>
    </x:row>
    <x:row r="151" spans="1:31">
      <x:c r="A151" s="472"/>
      <x:c r="B151" s="469" t="s">
        <x:v>7747</x:v>
      </x:c>
      <x:c r="C151" s="469" t="s">
        <x:v>7313</x:v>
      </x:c>
      <x:c r="D151" s="469" t="s">
        <x:v>29</x:v>
      </x:c>
      <x:c r="E151" s="477" t="s">
        <x:v>7719</x:v>
      </x:c>
      <x:c r="F151" s="469" t="s">
        <x:v>7747</x:v>
      </x:c>
      <x:c r="G151" s="469" t="s">
        <x:v>7313</x:v>
      </x:c>
      <x:c r="H151" s="469" t="s">
        <x:v>29</x:v>
      </x:c>
      <x:c r="I151" s="477" t="s">
        <x:v>7719</x:v>
      </x:c>
      <x:c r="J151" s="469" t="s">
        <x:v>7747</x:v>
      </x:c>
      <x:c r="K151" s="469" t="s">
        <x:v>7313</x:v>
      </x:c>
      <x:c r="L151" s="469" t="s">
        <x:v>29</x:v>
      </x:c>
      <x:c r="M151" s="477" t="s">
        <x:v>7719</x:v>
      </x:c>
      <x:c r="N151" s="469" t="s">
        <x:v>7747</x:v>
      </x:c>
      <x:c r="O151" s="469" t="s">
        <x:v>7313</x:v>
      </x:c>
      <x:c r="P151" s="469" t="s">
        <x:v>29</x:v>
      </x:c>
      <x:c r="Q151" s="477" t="s">
        <x:v>7719</x:v>
      </x:c>
      <x:c r="R151" s="469" t="s">
        <x:v>7747</x:v>
      </x:c>
      <x:c r="S151" s="469" t="s">
        <x:v>7313</x:v>
      </x:c>
      <x:c r="T151" s="469" t="s">
        <x:v>29</x:v>
      </x:c>
      <x:c r="U151" s="477" t="s">
        <x:v>7719</x:v>
      </x:c>
      <x:c r="V151" s="469" t="s">
        <x:v>7747</x:v>
      </x:c>
      <x:c r="W151" s="469" t="s">
        <x:v>7313</x:v>
      </x:c>
      <x:c r="X151" s="469" t="s">
        <x:v>29</x:v>
      </x:c>
      <x:c r="Y151" s="477" t="s">
        <x:v>7719</x:v>
      </x:c>
      <x:c r="Z151" s="469" t="s">
        <x:v>7747</x:v>
      </x:c>
      <x:c r="AA151" s="469" t="s">
        <x:v>7313</x:v>
      </x:c>
      <x:c r="AB151" s="469" t="s">
        <x:v>29</x:v>
      </x:c>
      <x:c r="AC151" s="477" t="s">
        <x:v>7719</x:v>
      </x:c>
      <x:c r="AD151" s="559"/>
      <x:c r="AE151" s="560"/>
    </x:row>
    <x:row r="152" spans="1:31">
      <x:c r="A152" s="475" t="s">
        <x:v>2109</x:v>
      </x:c>
      <x:c r="B152" s="474"/>
      <x:c r="C152" s="474"/>
      <x:c r="D152" s="474"/>
      <x:c r="E152" s="502"/>
      <x:c r="F152" s="474"/>
      <x:c r="G152" s="502"/>
      <x:c r="H152" s="474"/>
      <x:c r="I152" s="474"/>
      <x:c r="J152" s="502"/>
      <x:c r="K152" s="474"/>
      <x:c r="L152" s="474"/>
      <x:c r="M152" s="474"/>
      <x:c r="N152" s="474"/>
      <x:c r="O152" s="474"/>
      <x:c r="P152" s="474"/>
      <x:c r="Q152" s="502"/>
      <x:c r="R152" s="474"/>
      <x:c r="S152" s="474"/>
      <x:c r="T152" s="474"/>
      <x:c r="U152" s="474"/>
      <x:c r="V152" s="474"/>
      <x:c r="W152" s="474"/>
      <x:c r="X152" s="474"/>
      <x:c r="Y152" s="474"/>
      <x:c r="Z152" s="474"/>
      <x:c r="AA152" s="474"/>
      <x:c r="AB152" s="474"/>
      <x:c r="AC152" s="474"/>
      <x:c r="AD152" s="559" t="s">
        <x:v>7747</x:v>
      </x:c>
      <x:c r="AE152" s="560">
        <x:f>SUM(B167,F167,J167,N167,R167,V167,Z167)</x:f>
        <x:v>54.5</x:v>
      </x:c>
    </x:row>
    <x:row r="153" spans="1:31">
      <x:c r="A153" s="475" t="s">
        <x:v>6006</x:v>
      </x:c>
      <x:c r="B153" s="474"/>
      <x:c r="C153" s="503"/>
      <x:c r="D153" s="1308"/>
      <x:c r="E153" s="502"/>
      <x:c r="F153" s="629"/>
      <x:c r="G153" s="503"/>
      <x:c r="H153" s="474"/>
      <x:c r="I153" s="474"/>
      <x:c r="J153" s="629"/>
      <x:c r="K153" s="474"/>
      <x:c r="L153" s="474"/>
      <x:c r="M153" s="474"/>
      <x:c r="N153" s="629"/>
      <x:c r="O153" s="503"/>
      <x:c r="P153" s="474"/>
      <x:c r="Q153" s="474"/>
      <x:c r="R153" s="629"/>
      <x:c r="S153" s="503"/>
      <x:c r="T153" s="474"/>
      <x:c r="U153" s="474"/>
      <x:c r="V153" s="629"/>
      <x:c r="W153" s="503"/>
      <x:c r="X153" s="474"/>
      <x:c r="Y153" s="474"/>
      <x:c r="Z153" s="629"/>
      <x:c r="AA153" s="503"/>
      <x:c r="AB153" s="474"/>
      <x:c r="AC153" s="474"/>
      <x:c r="AD153" s="559" t="s">
        <x:v>7313</x:v>
      </x:c>
      <x:c r="AE153" s="560">
        <x:f>SUM(C167,G167,K167,O167,S167,W167,AA167)</x:f>
        <x:v>52</x:v>
      </x:c>
    </x:row>
    <x:row r="154" spans="1:31">
      <x:c r="A154" s="475" t="s">
        <x:v>8563</x:v>
      </x:c>
      <x:c r="B154" s="474"/>
      <x:c r="C154" s="474"/>
      <x:c r="D154" s="474"/>
      <x:c r="E154" s="502"/>
      <x:c r="F154" s="474"/>
      <x:c r="G154" s="1320"/>
      <x:c r="H154" s="705"/>
      <x:c r="I154" s="474"/>
      <x:c r="J154" s="474"/>
      <x:c r="K154" s="474"/>
      <x:c r="L154" s="474"/>
      <x:c r="M154" s="474"/>
      <x:c r="N154" s="474"/>
      <x:c r="O154" s="1320"/>
      <x:c r="P154" s="474"/>
      <x:c r="Q154" s="474"/>
      <x:c r="R154" s="474"/>
      <x:c r="S154" s="474"/>
      <x:c r="T154" s="474"/>
      <x:c r="U154" s="474"/>
      <x:c r="V154" s="474"/>
      <x:c r="W154" s="474"/>
      <x:c r="X154" s="474"/>
      <x:c r="Y154" s="474"/>
      <x:c r="Z154" s="474"/>
      <x:c r="AA154" s="474"/>
      <x:c r="AB154" s="474"/>
      <x:c r="AC154" s="474"/>
      <x:c r="AD154" s="559" t="s">
        <x:v>34</x:v>
      </x:c>
      <x:c r="AE154" s="560">
        <x:f>SUM(D167,H167,L167,P167,T167,X167,AB167)</x:f>
        <x:v>8</x:v>
      </x:c>
    </x:row>
    <x:row r="155" spans="1:31">
      <x:c r="A155" s="475" t="s">
        <x:v>9041</x:v>
      </x:c>
      <x:c r="B155" s="474"/>
      <x:c r="C155" s="474"/>
      <x:c r="D155" s="474"/>
      <x:c r="E155" s="502"/>
      <x:c r="F155" s="474"/>
      <x:c r="G155" s="1320"/>
      <x:c r="H155" s="705"/>
      <x:c r="I155" s="474"/>
      <x:c r="J155" s="474"/>
      <x:c r="K155" s="474"/>
      <x:c r="L155" s="474"/>
      <x:c r="M155" s="474"/>
      <x:c r="N155" s="474"/>
      <x:c r="O155" s="1320"/>
      <x:c r="P155" s="474"/>
      <x:c r="Q155" s="474"/>
      <x:c r="R155" s="474"/>
      <x:c r="S155" s="1309"/>
      <x:c r="T155" s="474"/>
      <x:c r="U155" s="474"/>
      <x:c r="V155" s="474"/>
      <x:c r="W155" s="1309"/>
      <x:c r="X155" s="474"/>
      <x:c r="Y155" s="474"/>
      <x:c r="Z155" s="474"/>
      <x:c r="AA155" s="503"/>
      <x:c r="AB155" s="474"/>
      <x:c r="AC155" s="474"/>
      <x:c r="AD155" s="559" t="s">
        <x:v>7719</x:v>
      </x:c>
      <x:c r="AE155" s="560">
        <x:f>SUM(E167,I167,M167,Q167,U167,Y167,AC167)</x:f>
        <x:v>0</x:v>
      </x:c>
    </x:row>
    <x:row r="156" spans="1:31">
      <x:c r="A156" s="475" t="s">
        <x:v>8467</x:v>
      </x:c>
      <x:c r="B156" s="503"/>
      <x:c r="C156" s="474"/>
      <x:c r="D156" s="474"/>
      <x:c r="E156" s="502"/>
      <x:c r="F156" s="474"/>
      <x:c r="G156" s="1320"/>
      <x:c r="H156" s="503"/>
      <x:c r="I156" s="474"/>
      <x:c r="J156" s="503"/>
      <x:c r="K156" s="503"/>
      <x:c r="L156" s="474"/>
      <x:c r="M156" s="474"/>
      <x:c r="N156" s="474"/>
      <x:c r="O156" s="1320"/>
      <x:c r="P156" s="474"/>
      <x:c r="Q156" s="474"/>
      <x:c r="R156" s="474"/>
      <x:c r="S156" s="503"/>
      <x:c r="T156" s="474"/>
      <x:c r="U156" s="474"/>
      <x:c r="V156" s="474"/>
      <x:c r="W156" s="503"/>
      <x:c r="X156" s="474"/>
      <x:c r="Y156" s="474"/>
      <x:c r="Z156" s="474"/>
      <x:c r="AA156" s="503"/>
      <x:c r="AB156" s="474"/>
      <x:c r="AC156" s="474"/>
      <x:c r="AD156" s="559"/>
      <x:c r="AE156" s="560"/>
    </x:row>
    <x:row r="157" spans="1:31">
      <x:c r="A157" s="475" t="s">
        <x:v>8586</x:v>
      </x:c>
      <x:c r="B157" s="474"/>
      <x:c r="C157" s="1309"/>
      <x:c r="D157" s="474"/>
      <x:c r="E157" s="502"/>
      <x:c r="F157" s="474"/>
      <x:c r="G157" s="1309"/>
      <x:c r="H157" s="503"/>
      <x:c r="I157" s="474"/>
      <x:c r="J157" s="474"/>
      <x:c r="K157" s="474"/>
      <x:c r="L157" s="474"/>
      <x:c r="M157" s="474"/>
      <x:c r="N157" s="474"/>
      <x:c r="O157" s="1309"/>
      <x:c r="P157" s="474"/>
      <x:c r="Q157" s="474"/>
      <x:c r="R157" s="474"/>
      <x:c r="S157" s="503"/>
      <x:c r="T157" s="474"/>
      <x:c r="U157" s="474"/>
      <x:c r="V157" s="474"/>
      <x:c r="W157" s="503"/>
      <x:c r="X157" s="474"/>
      <x:c r="Y157" s="474"/>
      <x:c r="Z157" s="1310"/>
      <x:c r="AA157" s="1309"/>
      <x:c r="AB157" s="474"/>
      <x:c r="AC157" s="474"/>
      <x:c r="AD157" s="559"/>
      <x:c r="AE157" s="560"/>
    </x:row>
    <x:row r="158" spans="1:31">
      <x:c r="A158" s="475" t="s">
        <x:v>5993</x:v>
      </x:c>
      <x:c r="B158" s="474"/>
      <x:c r="C158" s="474"/>
      <x:c r="D158" s="474"/>
      <x:c r="E158" s="474"/>
      <x:c r="F158" s="502"/>
      <x:c r="G158" s="474"/>
      <x:c r="H158" s="503"/>
      <x:c r="I158" s="474"/>
      <x:c r="J158" s="474"/>
      <x:c r="K158" s="474"/>
      <x:c r="L158" s="474"/>
      <x:c r="M158" s="474"/>
      <x:c r="N158" s="502"/>
      <x:c r="O158" s="474"/>
      <x:c r="P158" s="474"/>
      <x:c r="Q158" s="474"/>
      <x:c r="R158" s="1310"/>
      <x:c r="S158" s="474"/>
      <x:c r="T158" s="474"/>
      <x:c r="U158" s="474"/>
      <x:c r="V158" s="1310"/>
      <x:c r="W158" s="474"/>
      <x:c r="X158" s="474"/>
      <x:c r="Y158" s="474"/>
      <x:c r="Z158" s="474"/>
      <x:c r="AA158" s="474"/>
      <x:c r="AB158" s="474"/>
      <x:c r="AC158" s="474"/>
      <x:c r="AD158" s="559"/>
      <x:c r="AE158" s="560"/>
    </x:row>
    <x:row r="159" spans="1:31">
      <x:c r="A159" s="475" t="s">
        <x:v>2041</x:v>
      </x:c>
      <x:c r="B159" s="474"/>
      <x:c r="C159" s="474"/>
      <x:c r="D159" s="474"/>
      <x:c r="E159" s="474"/>
      <x:c r="F159" s="474"/>
      <x:c r="G159" s="474"/>
      <x:c r="H159" s="503"/>
      <x:c r="I159" s="474"/>
      <x:c r="J159" s="1310"/>
      <x:c r="K159" s="474"/>
      <x:c r="L159" s="474"/>
      <x:c r="M159" s="474"/>
      <x:c r="N159" s="474"/>
      <x:c r="O159" s="474"/>
      <x:c r="P159" s="474"/>
      <x:c r="Q159" s="474"/>
      <x:c r="R159" s="1310"/>
      <x:c r="S159" s="474"/>
      <x:c r="T159" s="474"/>
      <x:c r="U159" s="474"/>
      <x:c r="V159" s="1310"/>
      <x:c r="W159" s="474"/>
      <x:c r="X159" s="474"/>
      <x:c r="Y159" s="474"/>
      <x:c r="Z159" s="474"/>
      <x:c r="AA159" s="474"/>
      <x:c r="AB159" s="474"/>
      <x:c r="AC159" s="474"/>
      <x:c r="AD159" s="559"/>
      <x:c r="AE159" s="560"/>
    </x:row>
    <x:row r="160" spans="1:31">
      <x:c r="A160" s="475" t="s">
        <x:v>8174</x:v>
      </x:c>
      <x:c r="B160" s="474"/>
      <x:c r="C160" s="474"/>
      <x:c r="D160" s="474"/>
      <x:c r="E160" s="474"/>
      <x:c r="F160" s="474"/>
      <x:c r="G160" s="474"/>
      <x:c r="H160" s="503"/>
      <x:c r="I160" s="474"/>
      <x:c r="J160" s="1310"/>
      <x:c r="K160" s="474"/>
      <x:c r="L160" s="474"/>
      <x:c r="M160" s="474"/>
      <x:c r="N160" s="474"/>
      <x:c r="O160" s="474"/>
      <x:c r="P160" s="474"/>
      <x:c r="Q160" s="474"/>
      <x:c r="R160" s="474"/>
      <x:c r="S160" s="1310"/>
      <x:c r="T160" s="474"/>
      <x:c r="U160" s="474"/>
      <x:c r="V160" s="474"/>
      <x:c r="W160" s="1310"/>
      <x:c r="X160" s="474"/>
      <x:c r="Y160" s="474"/>
      <x:c r="Z160" s="474"/>
      <x:c r="AA160" s="474"/>
      <x:c r="AB160" s="474"/>
      <x:c r="AC160" s="474"/>
      <x:c r="AD160" s="559"/>
      <x:c r="AE160" s="560"/>
    </x:row>
    <x:row r="161" spans="1:31">
      <x:c r="A161" s="475" t="s">
        <x:v>8855</x:v>
      </x:c>
      <x:c r="B161" s="474"/>
      <x:c r="C161" s="503"/>
      <x:c r="D161" s="1308"/>
      <x:c r="E161" s="474"/>
      <x:c r="F161" s="629"/>
      <x:c r="G161" s="503"/>
      <x:c r="H161" s="503"/>
      <x:c r="I161" s="474"/>
      <x:c r="J161" s="1310"/>
      <x:c r="K161" s="503"/>
      <x:c r="L161" s="474"/>
      <x:c r="M161" s="474"/>
      <x:c r="N161" s="629"/>
      <x:c r="O161" s="503"/>
      <x:c r="P161" s="474"/>
      <x:c r="Q161" s="474"/>
      <x:c r="R161" s="474"/>
      <x:c r="S161" s="1310"/>
      <x:c r="T161" s="474"/>
      <x:c r="U161" s="474"/>
      <x:c r="V161" s="474"/>
      <x:c r="W161" s="1310"/>
      <x:c r="X161" s="474"/>
      <x:c r="Y161" s="474"/>
      <x:c r="Z161" s="629"/>
      <x:c r="AA161" s="1310"/>
      <x:c r="AB161" s="474"/>
      <x:c r="AC161" s="474"/>
      <x:c r="AD161" s="559"/>
      <x:c r="AE161" s="560"/>
    </x:row>
    <x:row r="162" spans="1:31">
      <x:c r="A162" s="475" t="s">
        <x:v>8714</x:v>
      </x:c>
      <x:c r="B162" s="474"/>
      <x:c r="C162" s="503"/>
      <x:c r="D162" s="474"/>
      <x:c r="E162" s="474"/>
      <x:c r="F162" s="502"/>
      <x:c r="G162" s="503"/>
      <x:c r="H162" s="503"/>
      <x:c r="I162" s="474"/>
      <x:c r="J162" s="474"/>
      <x:c r="K162" s="474"/>
      <x:c r="L162" s="474"/>
      <x:c r="M162" s="474"/>
      <x:c r="N162" s="502"/>
      <x:c r="O162" s="503"/>
      <x:c r="P162" s="474"/>
      <x:c r="Q162" s="474"/>
      <x:c r="R162" s="474"/>
      <x:c r="S162" s="503"/>
      <x:c r="T162" s="474"/>
      <x:c r="U162" s="474"/>
      <x:c r="V162" s="474"/>
      <x:c r="W162" s="503"/>
      <x:c r="X162" s="474"/>
      <x:c r="Y162" s="474"/>
      <x:c r="Z162" s="474"/>
      <x:c r="AA162" s="503"/>
      <x:c r="AB162" s="474"/>
      <x:c r="AC162" s="474"/>
      <x:c r="AD162" s="559"/>
      <x:c r="AE162" s="560"/>
    </x:row>
    <x:row r="163" spans="1:31">
      <x:c r="A163" s="475" t="s">
        <x:v>5911</x:v>
      </x:c>
      <x:c r="B163" s="474"/>
      <x:c r="C163" s="474"/>
      <x:c r="D163" s="474"/>
      <x:c r="E163" s="474"/>
      <x:c r="F163" s="474"/>
      <x:c r="G163" s="474"/>
      <x:c r="H163" s="503"/>
      <x:c r="I163" s="474"/>
      <x:c r="J163" s="474"/>
      <x:c r="K163" s="474"/>
      <x:c r="L163" s="474"/>
      <x:c r="M163" s="474"/>
      <x:c r="N163" s="474"/>
      <x:c r="O163" s="474"/>
      <x:c r="P163" s="503"/>
      <x:c r="Q163" s="474"/>
      <x:c r="R163" s="474"/>
      <x:c r="S163" s="503"/>
      <x:c r="T163" s="474"/>
      <x:c r="U163" s="474"/>
      <x:c r="V163" s="474"/>
      <x:c r="W163" s="503"/>
      <x:c r="X163" s="474"/>
      <x:c r="Y163" s="474"/>
      <x:c r="Z163" s="474"/>
      <x:c r="AA163" s="503"/>
      <x:c r="AB163" s="474"/>
      <x:c r="AC163" s="474"/>
      <x:c r="AD163" s="559"/>
      <x:c r="AE163" s="560"/>
    </x:row>
    <x:row r="164" spans="1:31">
      <x:c r="A164" s="475" t="s">
        <x:v>8184</x:v>
      </x:c>
      <x:c r="B164" s="474"/>
      <x:c r="C164" s="503"/>
      <x:c r="D164" s="474"/>
      <x:c r="E164" s="474"/>
      <x:c r="F164" s="474"/>
      <x:c r="G164" s="503"/>
      <x:c r="H164" s="503"/>
      <x:c r="I164" s="474"/>
      <x:c r="J164" s="474"/>
      <x:c r="K164" s="503"/>
      <x:c r="L164" s="474"/>
      <x:c r="M164" s="474"/>
      <x:c r="N164" s="474"/>
      <x:c r="O164" s="503"/>
      <x:c r="P164" s="474"/>
      <x:c r="Q164" s="474"/>
      <x:c r="R164" s="629"/>
      <x:c r="S164" s="503"/>
      <x:c r="T164" s="474"/>
      <x:c r="U164" s="474"/>
      <x:c r="V164" s="629"/>
      <x:c r="W164" s="503"/>
      <x:c r="X164" s="474"/>
      <x:c r="Y164" s="474"/>
      <x:c r="Z164" s="474"/>
      <x:c r="AA164" s="503"/>
      <x:c r="AB164" s="474"/>
      <x:c r="AC164" s="474"/>
      <x:c r="AD164" s="559"/>
      <x:c r="AE164" s="560"/>
    </x:row>
    <x:row r="165" spans="1:31">
      <x:c r="A165" s="475" t="s">
        <x:v>8613</x:v>
      </x:c>
      <x:c r="B165" s="474"/>
      <x:c r="C165" s="1309"/>
      <x:c r="D165" s="474"/>
      <x:c r="E165" s="474"/>
      <x:c r="F165" s="474"/>
      <x:c r="G165" s="1309"/>
      <x:c r="H165" s="474"/>
      <x:c r="I165" s="474"/>
      <x:c r="J165" s="629"/>
      <x:c r="K165" s="474"/>
      <x:c r="L165" s="474"/>
      <x:c r="M165" s="474"/>
      <x:c r="N165" s="474"/>
      <x:c r="O165" s="1309"/>
      <x:c r="P165" s="474"/>
      <x:c r="Q165" s="474"/>
      <x:c r="R165" s="474"/>
      <x:c r="S165" s="503"/>
      <x:c r="T165" s="474"/>
      <x:c r="U165" s="474"/>
      <x:c r="V165" s="474"/>
      <x:c r="W165" s="503"/>
      <x:c r="X165" s="474"/>
      <x:c r="Y165" s="474"/>
      <x:c r="Z165" s="474"/>
      <x:c r="AA165" s="503"/>
      <x:c r="AB165" s="474"/>
      <x:c r="AC165" s="474"/>
      <x:c r="AD165" s="559"/>
      <x:c r="AE165" s="560"/>
    </x:row>
    <x:row r="166" spans="1:31" ht="16.75">
      <x:c r="A166" s="476" t="s">
        <x:v>2269</x:v>
      </x:c>
      <x:c r="B166" s="474"/>
      <x:c r="C166" s="503"/>
      <x:c r="D166" s="474"/>
      <x:c r="E166" s="474"/>
      <x:c r="F166" s="474"/>
      <x:c r="G166" s="503"/>
      <x:c r="H166" s="474"/>
      <x:c r="I166" s="474"/>
      <x:c r="J166" s="474"/>
      <x:c r="K166" s="474"/>
      <x:c r="L166" s="474"/>
      <x:c r="M166" s="474"/>
      <x:c r="N166" s="474"/>
      <x:c r="O166" s="503"/>
      <x:c r="P166" s="474"/>
      <x:c r="Q166" s="474"/>
      <x:c r="R166" s="474"/>
      <x:c r="S166" s="1309"/>
      <x:c r="T166" s="474"/>
      <x:c r="U166" s="474"/>
      <x:c r="V166" s="474"/>
      <x:c r="W166" s="1309"/>
      <x:c r="X166" s="474"/>
      <x:c r="Y166" s="474"/>
      <x:c r="Z166" s="474"/>
      <x:c r="AA166" s="1309"/>
      <x:c r="AB166" s="474"/>
      <x:c r="AC166" s="474"/>
      <x:c r="AD166" s="559"/>
      <x:c r="AE166" s="560"/>
    </x:row>
    <x:row r="167" spans="1:31" ht="16.75">
      <x:c r="A167" s="561"/>
      <x:c r="B167" s="620"/>
      <x:c r="C167" s="620">
        <x:v>8</x:v>
      </x:c>
      <x:c r="D167" s="620">
        <x:v>8</x:v>
      </x:c>
      <x:c r="E167" s="620"/>
      <x:c r="F167" s="620">
        <x:v>8</x:v>
      </x:c>
      <x:c r="G167" s="620">
        <x:v>8</x:v>
      </x:c>
      <x:c r="H167" s="620"/>
      <x:c r="I167" s="620"/>
      <x:c r="J167" s="620">
        <x:v>10.5</x:v>
      </x:c>
      <x:c r="K167" s="620"/>
      <x:c r="L167" s="620"/>
      <x:c r="M167" s="620"/>
      <x:c r="N167" s="620">
        <x:v>8</x:v>
      </x:c>
      <x:c r="O167" s="620">
        <x:v>8</x:v>
      </x:c>
      <x:c r="P167" s="620"/>
      <x:c r="Q167" s="620"/>
      <x:c r="R167" s="620">
        <x:v>10</x:v>
      </x:c>
      <x:c r="S167" s="620">
        <x:v>10</x:v>
      </x:c>
      <x:c r="T167" s="620"/>
      <x:c r="U167" s="620"/>
      <x:c r="V167" s="620">
        <x:v>10</x:v>
      </x:c>
      <x:c r="W167" s="620">
        <x:v>10</x:v>
      </x:c>
      <x:c r="X167" s="620"/>
      <x:c r="Y167" s="620"/>
      <x:c r="Z167" s="620">
        <x:v>8</x:v>
      </x:c>
      <x:c r="AA167" s="620">
        <x:v>8</x:v>
      </x:c>
      <x:c r="AB167" s="620"/>
      <x:c r="AC167" s="620"/>
      <x:c r="AD167" s="562"/>
      <x:c r="AE167" s="563"/>
    </x:row>
    <x:row r="168" spans="1:31" ht="16.75">
      <x:c r="A168" s="471"/>
      <x:c r="B168" s="1513" t="s">
        <x:v>8365</x:v>
      </x:c>
      <x:c r="C168" s="1514"/>
      <x:c r="D168" s="1514"/>
      <x:c r="E168" s="1515"/>
      <x:c r="F168" s="1513" t="s">
        <x:v>7718</x:v>
      </x:c>
      <x:c r="G168" s="1514"/>
      <x:c r="H168" s="1514"/>
      <x:c r="I168" s="1515"/>
      <x:c r="J168" s="1513" t="s">
        <x:v>7712</x:v>
      </x:c>
      <x:c r="K168" s="1514"/>
      <x:c r="L168" s="1514"/>
      <x:c r="M168" s="1515"/>
      <x:c r="N168" s="1513" t="s">
        <x:v>4209</x:v>
      </x:c>
      <x:c r="O168" s="1514"/>
      <x:c r="P168" s="1514"/>
      <x:c r="Q168" s="1515"/>
      <x:c r="R168" s="1513" t="s">
        <x:v>8399</x:v>
      </x:c>
      <x:c r="S168" s="1514"/>
      <x:c r="T168" s="1514"/>
      <x:c r="U168" s="1515"/>
      <x:c r="V168" s="1514" t="s">
        <x:v>7748</x:v>
      </x:c>
      <x:c r="W168" s="1514"/>
      <x:c r="X168" s="1514"/>
      <x:c r="Y168" s="1515"/>
      <x:c r="Z168" s="1514" t="s">
        <x:v>9056</x:v>
      </x:c>
      <x:c r="AA168" s="1514"/>
      <x:c r="AB168" s="1514"/>
      <x:c r="AC168" s="1516"/>
      <x:c r="AD168" s="557"/>
      <x:c r="AE168" s="558"/>
    </x:row>
    <x:row r="169" spans="1:31">
      <x:c r="A169" s="472"/>
      <x:c r="B169" s="469" t="s">
        <x:v>7747</x:v>
      </x:c>
      <x:c r="C169" s="469" t="s">
        <x:v>7313</x:v>
      </x:c>
      <x:c r="D169" s="469" t="s">
        <x:v>29</x:v>
      </x:c>
      <x:c r="E169" s="477" t="s">
        <x:v>7719</x:v>
      </x:c>
      <x:c r="F169" s="469" t="s">
        <x:v>7747</x:v>
      </x:c>
      <x:c r="G169" s="469" t="s">
        <x:v>7313</x:v>
      </x:c>
      <x:c r="H169" s="469" t="s">
        <x:v>29</x:v>
      </x:c>
      <x:c r="I169" s="477" t="s">
        <x:v>7719</x:v>
      </x:c>
      <x:c r="J169" s="469" t="s">
        <x:v>7747</x:v>
      </x:c>
      <x:c r="K169" s="469" t="s">
        <x:v>7313</x:v>
      </x:c>
      <x:c r="L169" s="469" t="s">
        <x:v>29</x:v>
      </x:c>
      <x:c r="M169" s="477" t="s">
        <x:v>7719</x:v>
      </x:c>
      <x:c r="N169" s="469" t="s">
        <x:v>7747</x:v>
      </x:c>
      <x:c r="O169" s="469" t="s">
        <x:v>7313</x:v>
      </x:c>
      <x:c r="P169" s="469" t="s">
        <x:v>29</x:v>
      </x:c>
      <x:c r="Q169" s="477" t="s">
        <x:v>7719</x:v>
      </x:c>
      <x:c r="R169" s="469" t="s">
        <x:v>7747</x:v>
      </x:c>
      <x:c r="S169" s="469" t="s">
        <x:v>7313</x:v>
      </x:c>
      <x:c r="T169" s="469" t="s">
        <x:v>29</x:v>
      </x:c>
      <x:c r="U169" s="477" t="s">
        <x:v>7719</x:v>
      </x:c>
      <x:c r="V169" s="469" t="s">
        <x:v>7747</x:v>
      </x:c>
      <x:c r="W169" s="469" t="s">
        <x:v>7313</x:v>
      </x:c>
      <x:c r="X169" s="469" t="s">
        <x:v>29</x:v>
      </x:c>
      <x:c r="Y169" s="477" t="s">
        <x:v>7719</x:v>
      </x:c>
      <x:c r="Z169" s="469" t="s">
        <x:v>7747</x:v>
      </x:c>
      <x:c r="AA169" s="469" t="s">
        <x:v>7313</x:v>
      </x:c>
      <x:c r="AB169" s="469" t="s">
        <x:v>29</x:v>
      </x:c>
      <x:c r="AC169" s="477" t="s">
        <x:v>7719</x:v>
      </x:c>
      <x:c r="AD169" s="559"/>
      <x:c r="AE169" s="560"/>
    </x:row>
    <x:row r="170" spans="1:31">
      <x:c r="A170" s="475" t="s">
        <x:v>2109</x:v>
      </x:c>
      <x:c r="B170" s="474"/>
      <x:c r="C170" s="474"/>
      <x:c r="D170" s="474"/>
      <x:c r="E170" s="502"/>
      <x:c r="F170" s="474"/>
      <x:c r="G170" s="502"/>
      <x:c r="H170" s="474"/>
      <x:c r="I170" s="474"/>
      <x:c r="J170" s="502"/>
      <x:c r="K170" s="474"/>
      <x:c r="L170" s="474"/>
      <x:c r="M170" s="474"/>
      <x:c r="N170" s="474"/>
      <x:c r="O170" s="474"/>
      <x:c r="P170" s="474"/>
      <x:c r="Q170" s="502"/>
      <x:c r="R170" s="474"/>
      <x:c r="S170" s="474"/>
      <x:c r="T170" s="474"/>
      <x:c r="U170" s="474"/>
      <x:c r="V170" s="474"/>
      <x:c r="W170" s="474"/>
      <x:c r="X170" s="474"/>
      <x:c r="Y170" s="474"/>
      <x:c r="Z170" s="474"/>
      <x:c r="AA170" s="474"/>
      <x:c r="AB170" s="474"/>
      <x:c r="AC170" s="474"/>
      <x:c r="AD170" s="559" t="s">
        <x:v>7747</x:v>
      </x:c>
      <x:c r="AE170" s="560">
        <x:f>SUM(B185,F185,J185,N185,R185,V185,Z185)</x:f>
        <x:v>54</x:v>
      </x:c>
    </x:row>
    <x:row r="171" spans="1:31">
      <x:c r="A171" s="475" t="s">
        <x:v>6006</x:v>
      </x:c>
      <x:c r="B171" s="474"/>
      <x:c r="C171" s="1309"/>
      <x:c r="D171" s="474"/>
      <x:c r="E171" s="502"/>
      <x:c r="F171" s="474"/>
      <x:c r="G171" s="1309"/>
      <x:c r="H171" s="474"/>
      <x:c r="I171" s="474"/>
      <x:c r="J171" s="474"/>
      <x:c r="K171" s="1309"/>
      <x:c r="L171" s="474"/>
      <x:c r="M171" s="474"/>
      <x:c r="N171" s="474"/>
      <x:c r="O171" s="1309"/>
      <x:c r="P171" s="474"/>
      <x:c r="Q171" s="474"/>
      <x:c r="R171" s="474"/>
      <x:c r="S171" s="1309"/>
      <x:c r="T171" s="474"/>
      <x:c r="U171" s="474"/>
      <x:c r="V171" s="474"/>
      <x:c r="W171" s="1309"/>
      <x:c r="X171" s="474"/>
      <x:c r="Y171" s="474"/>
      <x:c r="Z171" s="474"/>
      <x:c r="AA171" s="1309"/>
      <x:c r="AB171" s="474"/>
      <x:c r="AC171" s="474"/>
      <x:c r="AD171" s="559" t="s">
        <x:v>7313</x:v>
      </x:c>
      <x:c r="AE171" s="560">
        <x:f>SUM(C185,G185,K185,O185,S185,W185,AA185)</x:f>
        <x:v>54</x:v>
      </x:c>
    </x:row>
    <x:row r="172" spans="1:31">
      <x:c r="A172" s="475" t="s">
        <x:v>8563</x:v>
      </x:c>
      <x:c r="B172" s="474"/>
      <x:c r="C172" s="474"/>
      <x:c r="D172" s="474"/>
      <x:c r="E172" s="502"/>
      <x:c r="F172" s="474"/>
      <x:c r="G172" s="1320"/>
      <x:c r="H172" s="705"/>
      <x:c r="I172" s="474"/>
      <x:c r="J172" s="474"/>
      <x:c r="K172" s="474"/>
      <x:c r="L172" s="474"/>
      <x:c r="M172" s="474"/>
      <x:c r="N172" s="474"/>
      <x:c r="O172" s="1320"/>
      <x:c r="P172" s="474"/>
      <x:c r="Q172" s="474"/>
      <x:c r="R172" s="474"/>
      <x:c r="S172" s="474"/>
      <x:c r="T172" s="474"/>
      <x:c r="U172" s="474"/>
      <x:c r="V172" s="474"/>
      <x:c r="W172" s="474"/>
      <x:c r="X172" s="474"/>
      <x:c r="Y172" s="474"/>
      <x:c r="Z172" s="474"/>
      <x:c r="AA172" s="474"/>
      <x:c r="AB172" s="474"/>
      <x:c r="AC172" s="474"/>
      <x:c r="AD172" s="559" t="s">
        <x:v>34</x:v>
      </x:c>
      <x:c r="AE172" s="560">
        <x:f>SUM(D185,H185,L185,P185,T185,X185,AB185)</x:f>
        <x:v>0</x:v>
      </x:c>
    </x:row>
    <x:row r="173" spans="1:31">
      <x:c r="A173" s="475" t="s">
        <x:v>9041</x:v>
      </x:c>
      <x:c r="B173" s="474"/>
      <x:c r="C173" s="474"/>
      <x:c r="D173" s="474"/>
      <x:c r="E173" s="502"/>
      <x:c r="F173" s="474"/>
      <x:c r="G173" s="1320"/>
      <x:c r="H173" s="705"/>
      <x:c r="I173" s="474"/>
      <x:c r="J173" s="474"/>
      <x:c r="K173" s="474"/>
      <x:c r="L173" s="474"/>
      <x:c r="M173" s="474"/>
      <x:c r="N173" s="474"/>
      <x:c r="O173" s="1320"/>
      <x:c r="P173" s="474"/>
      <x:c r="Q173" s="474"/>
      <x:c r="R173" s="629"/>
      <x:c r="S173" s="503"/>
      <x:c r="T173" s="474"/>
      <x:c r="U173" s="474"/>
      <x:c r="V173" s="629"/>
      <x:c r="W173" s="503"/>
      <x:c r="X173" s="474"/>
      <x:c r="Y173" s="474"/>
      <x:c r="Z173" s="474"/>
      <x:c r="AA173" s="503"/>
      <x:c r="AB173" s="474"/>
      <x:c r="AC173" s="474"/>
      <x:c r="AD173" s="559" t="s">
        <x:v>7719</x:v>
      </x:c>
      <x:c r="AE173" s="560">
        <x:f>SUM(E185,I185,M185,Q185,U185,Y185,AC185)</x:f>
        <x:v>0</x:v>
      </x:c>
    </x:row>
    <x:row r="174" spans="1:31">
      <x:c r="A174" s="475" t="s">
        <x:v>8467</x:v>
      </x:c>
      <x:c r="B174" s="503"/>
      <x:c r="C174" s="474"/>
      <x:c r="D174" s="474"/>
      <x:c r="E174" s="502"/>
      <x:c r="F174" s="474"/>
      <x:c r="G174" s="1320"/>
      <x:c r="H174" s="503"/>
      <x:c r="I174" s="474"/>
      <x:c r="J174" s="503"/>
      <x:c r="K174" s="474"/>
      <x:c r="L174" s="474"/>
      <x:c r="M174" s="474"/>
      <x:c r="N174" s="474"/>
      <x:c r="O174" s="1320"/>
      <x:c r="P174" s="474"/>
      <x:c r="Q174" s="474"/>
      <x:c r="R174" s="474"/>
      <x:c r="S174" s="503"/>
      <x:c r="T174" s="474"/>
      <x:c r="U174" s="474"/>
      <x:c r="V174" s="474"/>
      <x:c r="W174" s="503"/>
      <x:c r="X174" s="474"/>
      <x:c r="Y174" s="474"/>
      <x:c r="Z174" s="474"/>
      <x:c r="AA174" s="503"/>
      <x:c r="AB174" s="474"/>
      <x:c r="AC174" s="474"/>
      <x:c r="AD174" s="559"/>
      <x:c r="AE174" s="560"/>
    </x:row>
    <x:row r="175" spans="1:31">
      <x:c r="A175" s="475" t="s">
        <x:v>8586</x:v>
      </x:c>
      <x:c r="B175" s="474"/>
      <x:c r="C175" s="503"/>
      <x:c r="D175" s="474"/>
      <x:c r="E175" s="502"/>
      <x:c r="F175" s="474"/>
      <x:c r="G175" s="503"/>
      <x:c r="H175" s="503"/>
      <x:c r="I175" s="474"/>
      <x:c r="J175" s="474"/>
      <x:c r="K175" s="503"/>
      <x:c r="L175" s="474"/>
      <x:c r="M175" s="474"/>
      <x:c r="N175" s="474"/>
      <x:c r="O175" s="503"/>
      <x:c r="P175" s="474"/>
      <x:c r="Q175" s="474"/>
      <x:c r="R175" s="474"/>
      <x:c r="S175" s="503"/>
      <x:c r="T175" s="474"/>
      <x:c r="U175" s="474"/>
      <x:c r="V175" s="474"/>
      <x:c r="W175" s="503"/>
      <x:c r="X175" s="474"/>
      <x:c r="Y175" s="474"/>
      <x:c r="Z175" s="629"/>
      <x:c r="AA175" s="1310"/>
      <x:c r="AB175" s="474"/>
      <x:c r="AC175" s="474"/>
      <x:c r="AD175" s="559"/>
      <x:c r="AE175" s="560"/>
    </x:row>
    <x:row r="176" spans="1:31">
      <x:c r="A176" s="475" t="s">
        <x:v>5993</x:v>
      </x:c>
      <x:c r="B176" s="474"/>
      <x:c r="C176" s="1309"/>
      <x:c r="D176" s="474"/>
      <x:c r="E176" s="474"/>
      <x:c r="F176" s="502"/>
      <x:c r="G176" s="474"/>
      <x:c r="H176" s="503"/>
      <x:c r="I176" s="474"/>
      <x:c r="J176" s="474"/>
      <x:c r="K176" s="1309"/>
      <x:c r="L176" s="474"/>
      <x:c r="M176" s="474"/>
      <x:c r="N176" s="502"/>
      <x:c r="O176" s="474"/>
      <x:c r="P176" s="474"/>
      <x:c r="Q176" s="474"/>
      <x:c r="R176" s="474"/>
      <x:c r="S176" s="1310"/>
      <x:c r="T176" s="474"/>
      <x:c r="U176" s="474"/>
      <x:c r="V176" s="474"/>
      <x:c r="W176" s="1310"/>
      <x:c r="X176" s="474"/>
      <x:c r="Y176" s="474"/>
      <x:c r="Z176" s="474"/>
      <x:c r="AA176" s="474"/>
      <x:c r="AB176" s="474"/>
      <x:c r="AC176" s="474"/>
      <x:c r="AD176" s="559"/>
      <x:c r="AE176" s="560"/>
    </x:row>
    <x:row r="177" spans="1:31">
      <x:c r="A177" s="475" t="s">
        <x:v>2041</x:v>
      </x:c>
      <x:c r="B177" s="629"/>
      <x:c r="C177" s="474"/>
      <x:c r="D177" s="474"/>
      <x:c r="E177" s="474"/>
      <x:c r="F177" s="474"/>
      <x:c r="G177" s="1309"/>
      <x:c r="H177" s="503"/>
      <x:c r="I177" s="474"/>
      <x:c r="J177" s="629"/>
      <x:c r="K177" s="474"/>
      <x:c r="L177" s="474"/>
      <x:c r="M177" s="474"/>
      <x:c r="N177" s="474"/>
      <x:c r="O177" s="1309"/>
      <x:c r="P177" s="474"/>
      <x:c r="Q177" s="474"/>
      <x:c r="R177" s="474"/>
      <x:c r="S177" s="1310"/>
      <x:c r="T177" s="474"/>
      <x:c r="U177" s="474"/>
      <x:c r="V177" s="474"/>
      <x:c r="W177" s="1310"/>
      <x:c r="X177" s="474"/>
      <x:c r="Y177" s="474"/>
      <x:c r="Z177" s="474"/>
      <x:c r="AA177" s="474"/>
      <x:c r="AB177" s="474"/>
      <x:c r="AC177" s="474"/>
      <x:c r="AD177" s="559"/>
      <x:c r="AE177" s="560"/>
    </x:row>
    <x:row r="178" spans="1:31">
      <x:c r="A178" s="475" t="s">
        <x:v>8174</x:v>
      </x:c>
      <x:c r="B178" s="474"/>
      <x:c r="C178" s="474"/>
      <x:c r="D178" s="474"/>
      <x:c r="E178" s="474"/>
      <x:c r="F178" s="629"/>
      <x:c r="G178" s="474"/>
      <x:c r="H178" s="503"/>
      <x:c r="I178" s="474"/>
      <x:c r="J178" s="474"/>
      <x:c r="K178" s="474"/>
      <x:c r="L178" s="474"/>
      <x:c r="M178" s="474"/>
      <x:c r="N178" s="629"/>
      <x:c r="O178" s="474"/>
      <x:c r="P178" s="474"/>
      <x:c r="Q178" s="474"/>
      <x:c r="R178" s="1310"/>
      <x:c r="S178" s="474"/>
      <x:c r="T178" s="474"/>
      <x:c r="U178" s="474"/>
      <x:c r="V178" s="1310"/>
      <x:c r="W178" s="474"/>
      <x:c r="X178" s="474"/>
      <x:c r="Y178" s="474"/>
      <x:c r="Z178" s="474"/>
      <x:c r="AA178" s="474"/>
      <x:c r="AB178" s="474"/>
      <x:c r="AC178" s="474"/>
      <x:c r="AD178" s="559"/>
      <x:c r="AE178" s="560"/>
    </x:row>
    <x:row r="179" spans="1:31">
      <x:c r="A179" s="475" t="s">
        <x:v>8855</x:v>
      </x:c>
      <x:c r="B179" s="474"/>
      <x:c r="C179" s="503"/>
      <x:c r="D179" s="474"/>
      <x:c r="E179" s="474"/>
      <x:c r="F179" s="474"/>
      <x:c r="G179" s="503"/>
      <x:c r="H179" s="503"/>
      <x:c r="I179" s="474"/>
      <x:c r="J179" s="474"/>
      <x:c r="K179" s="503"/>
      <x:c r="L179" s="474"/>
      <x:c r="M179" s="474"/>
      <x:c r="N179" s="474"/>
      <x:c r="O179" s="503"/>
      <x:c r="P179" s="474"/>
      <x:c r="Q179" s="474"/>
      <x:c r="R179" s="1310"/>
      <x:c r="S179" s="474"/>
      <x:c r="T179" s="474"/>
      <x:c r="U179" s="474"/>
      <x:c r="V179" s="1310"/>
      <x:c r="W179" s="474"/>
      <x:c r="X179" s="474"/>
      <x:c r="Y179" s="474"/>
      <x:c r="Z179" s="1310"/>
      <x:c r="AA179" s="1309"/>
      <x:c r="AB179" s="474"/>
      <x:c r="AC179" s="474"/>
      <x:c r="AD179" s="559"/>
      <x:c r="AE179" s="560"/>
    </x:row>
    <x:row r="180" spans="1:31">
      <x:c r="A180" s="475" t="s">
        <x:v>8714</x:v>
      </x:c>
      <x:c r="B180" s="474"/>
      <x:c r="C180" s="503"/>
      <x:c r="D180" s="474"/>
      <x:c r="E180" s="474"/>
      <x:c r="F180" s="502"/>
      <x:c r="G180" s="503"/>
      <x:c r="H180" s="503"/>
      <x:c r="I180" s="474"/>
      <x:c r="J180" s="474"/>
      <x:c r="K180" s="503"/>
      <x:c r="L180" s="474"/>
      <x:c r="M180" s="474"/>
      <x:c r="N180" s="502"/>
      <x:c r="O180" s="503"/>
      <x:c r="P180" s="474"/>
      <x:c r="Q180" s="474"/>
      <x:c r="R180" s="474"/>
      <x:c r="S180" s="503"/>
      <x:c r="T180" s="474"/>
      <x:c r="U180" s="474"/>
      <x:c r="V180" s="474"/>
      <x:c r="W180" s="503"/>
      <x:c r="X180" s="474"/>
      <x:c r="Y180" s="474"/>
      <x:c r="Z180" s="474"/>
      <x:c r="AA180" s="503"/>
      <x:c r="AB180" s="474"/>
      <x:c r="AC180" s="474"/>
      <x:c r="AD180" s="559"/>
      <x:c r="AE180" s="560"/>
    </x:row>
    <x:row r="181" spans="1:31">
      <x:c r="A181" s="475" t="s">
        <x:v>5911</x:v>
      </x:c>
      <x:c r="B181" s="474"/>
      <x:c r="C181" s="474"/>
      <x:c r="D181" s="474"/>
      <x:c r="E181" s="474"/>
      <x:c r="F181" s="474"/>
      <x:c r="G181" s="474"/>
      <x:c r="H181" s="503"/>
      <x:c r="I181" s="474"/>
      <x:c r="J181" s="474"/>
      <x:c r="K181" s="474"/>
      <x:c r="L181" s="474"/>
      <x:c r="M181" s="474"/>
      <x:c r="N181" s="474"/>
      <x:c r="O181" s="474"/>
      <x:c r="P181" s="503"/>
      <x:c r="Q181" s="474"/>
      <x:c r="R181" s="474"/>
      <x:c r="S181" s="503"/>
      <x:c r="T181" s="474"/>
      <x:c r="U181" s="474"/>
      <x:c r="V181" s="474"/>
      <x:c r="W181" s="503"/>
      <x:c r="X181" s="474"/>
      <x:c r="Y181" s="474"/>
      <x:c r="Z181" s="474"/>
      <x:c r="AA181" s="503"/>
      <x:c r="AB181" s="474"/>
      <x:c r="AC181" s="474"/>
      <x:c r="AD181" s="559"/>
      <x:c r="AE181" s="560"/>
    </x:row>
    <x:row r="182" spans="1:31">
      <x:c r="A182" s="475" t="s">
        <x:v>8184</x:v>
      </x:c>
      <x:c r="B182" s="474"/>
      <x:c r="C182" s="503"/>
      <x:c r="D182" s="474"/>
      <x:c r="E182" s="474"/>
      <x:c r="F182" s="474"/>
      <x:c r="G182" s="503"/>
      <x:c r="H182" s="503"/>
      <x:c r="I182" s="474"/>
      <x:c r="J182" s="474"/>
      <x:c r="K182" s="503"/>
      <x:c r="L182" s="474"/>
      <x:c r="M182" s="474"/>
      <x:c r="N182" s="474"/>
      <x:c r="O182" s="503"/>
      <x:c r="P182" s="474"/>
      <x:c r="Q182" s="474"/>
      <x:c r="R182" s="474"/>
      <x:c r="S182" s="1309"/>
      <x:c r="T182" s="474"/>
      <x:c r="U182" s="474"/>
      <x:c r="V182" s="474"/>
      <x:c r="W182" s="1309"/>
      <x:c r="X182" s="474"/>
      <x:c r="Y182" s="474"/>
      <x:c r="Z182" s="474"/>
      <x:c r="AA182" s="503"/>
      <x:c r="AB182" s="474"/>
      <x:c r="AC182" s="474"/>
      <x:c r="AD182" s="559"/>
      <x:c r="AE182" s="560"/>
    </x:row>
    <x:row r="183" spans="1:31">
      <x:c r="A183" s="475" t="s">
        <x:v>8613</x:v>
      </x:c>
      <x:c r="B183" s="629"/>
      <x:c r="C183" s="503"/>
      <x:c r="D183" s="474"/>
      <x:c r="E183" s="474"/>
      <x:c r="F183" s="629"/>
      <x:c r="G183" s="503"/>
      <x:c r="H183" s="474"/>
      <x:c r="I183" s="474"/>
      <x:c r="J183" s="629"/>
      <x:c r="K183" s="474"/>
      <x:c r="L183" s="474"/>
      <x:c r="M183" s="474"/>
      <x:c r="N183" s="629"/>
      <x:c r="O183" s="503"/>
      <x:c r="P183" s="474"/>
      <x:c r="Q183" s="474"/>
      <x:c r="R183" s="474"/>
      <x:c r="S183" s="503"/>
      <x:c r="T183" s="474"/>
      <x:c r="U183" s="474"/>
      <x:c r="V183" s="474"/>
      <x:c r="W183" s="503"/>
      <x:c r="X183" s="474"/>
      <x:c r="Y183" s="474"/>
      <x:c r="Z183" s="474"/>
      <x:c r="AA183" s="503"/>
      <x:c r="AB183" s="474"/>
      <x:c r="AC183" s="474"/>
      <x:c r="AD183" s="559"/>
      <x:c r="AE183" s="560"/>
    </x:row>
    <x:row r="184" spans="1:31" ht="16.75">
      <x:c r="A184" s="476" t="s">
        <x:v>2269</x:v>
      </x:c>
      <x:c r="B184" s="474"/>
      <x:c r="C184" s="503"/>
      <x:c r="D184" s="474"/>
      <x:c r="E184" s="474"/>
      <x:c r="F184" s="474"/>
      <x:c r="G184" s="503"/>
      <x:c r="H184" s="474"/>
      <x:c r="I184" s="474"/>
      <x:c r="J184" s="474"/>
      <x:c r="K184" s="474"/>
      <x:c r="L184" s="474"/>
      <x:c r="M184" s="474"/>
      <x:c r="N184" s="474"/>
      <x:c r="O184" s="503"/>
      <x:c r="P184" s="474"/>
      <x:c r="Q184" s="474"/>
      <x:c r="R184" s="629"/>
      <x:c r="S184" s="503"/>
      <x:c r="T184" s="474"/>
      <x:c r="U184" s="474"/>
      <x:c r="V184" s="629"/>
      <x:c r="W184" s="503"/>
      <x:c r="X184" s="474"/>
      <x:c r="Y184" s="474"/>
      <x:c r="Z184" s="629"/>
      <x:c r="AA184" s="503"/>
      <x:c r="AB184" s="474"/>
      <x:c r="AC184" s="474"/>
      <x:c r="AD184" s="559"/>
      <x:c r="AE184" s="560"/>
    </x:row>
    <x:row r="185" spans="1:31" ht="16.75">
      <x:c r="A185" s="561"/>
      <x:c r="B185" s="620">
        <x:v>7</x:v>
      </x:c>
      <x:c r="C185" s="620">
        <x:v>6</x:v>
      </x:c>
      <x:c r="D185" s="620"/>
      <x:c r="E185" s="620"/>
      <x:c r="F185" s="620">
        <x:v>6</x:v>
      </x:c>
      <x:c r="G185" s="620">
        <x:v>7</x:v>
      </x:c>
      <x:c r="H185" s="620"/>
      <x:c r="I185" s="620"/>
      <x:c r="J185" s="620">
        <x:v>7</x:v>
      </x:c>
      <x:c r="K185" s="620">
        <x:v>6</x:v>
      </x:c>
      <x:c r="L185" s="620"/>
      <x:c r="M185" s="620"/>
      <x:c r="N185" s="620">
        <x:v>6</x:v>
      </x:c>
      <x:c r="O185" s="620">
        <x:v>7</x:v>
      </x:c>
      <x:c r="P185" s="620"/>
      <x:c r="Q185" s="620"/>
      <x:c r="R185" s="620">
        <x:v>10</x:v>
      </x:c>
      <x:c r="S185" s="620">
        <x:v>10</x:v>
      </x:c>
      <x:c r="T185" s="620"/>
      <x:c r="U185" s="620"/>
      <x:c r="V185" s="620">
        <x:v>10</x:v>
      </x:c>
      <x:c r="W185" s="620">
        <x:v>10</x:v>
      </x:c>
      <x:c r="X185" s="620"/>
      <x:c r="Y185" s="620"/>
      <x:c r="Z185" s="620">
        <x:v>8</x:v>
      </x:c>
      <x:c r="AA185" s="620">
        <x:v>8</x:v>
      </x:c>
      <x:c r="AB185" s="620"/>
      <x:c r="AC185" s="620"/>
      <x:c r="AD185" s="562"/>
      <x:c r="AE185" s="563"/>
    </x:row>
    <x:row r="186" spans="1:31" ht="16.75">
      <x:c r="A186" s="471"/>
      <x:c r="B186" s="1513" t="s">
        <x:v>8370</x:v>
      </x:c>
      <x:c r="C186" s="1514"/>
      <x:c r="D186" s="1514"/>
      <x:c r="E186" s="1515"/>
      <x:c r="F186" s="1513" t="s">
        <x:v>7718</x:v>
      </x:c>
      <x:c r="G186" s="1514"/>
      <x:c r="H186" s="1514"/>
      <x:c r="I186" s="1515"/>
      <x:c r="J186" s="1513" t="s">
        <x:v>7712</x:v>
      </x:c>
      <x:c r="K186" s="1514"/>
      <x:c r="L186" s="1514"/>
      <x:c r="M186" s="1515"/>
      <x:c r="N186" s="1513" t="s">
        <x:v>9017</x:v>
      </x:c>
      <x:c r="O186" s="1514"/>
      <x:c r="P186" s="1514"/>
      <x:c r="Q186" s="1515"/>
      <x:c r="R186" s="1513" t="s">
        <x:v>8985</x:v>
      </x:c>
      <x:c r="S186" s="1514"/>
      <x:c r="T186" s="1514"/>
      <x:c r="U186" s="1515"/>
      <x:c r="V186" s="1514" t="s">
        <x:v>7748</x:v>
      </x:c>
      <x:c r="W186" s="1514"/>
      <x:c r="X186" s="1514"/>
      <x:c r="Y186" s="1515"/>
      <x:c r="Z186" s="1514" t="s">
        <x:v>8599</x:v>
      </x:c>
      <x:c r="AA186" s="1514"/>
      <x:c r="AB186" s="1514"/>
      <x:c r="AC186" s="1516"/>
      <x:c r="AD186" s="557"/>
      <x:c r="AE186" s="558"/>
    </x:row>
    <x:row r="187" spans="1:31">
      <x:c r="A187" s="472"/>
      <x:c r="B187" s="469" t="s">
        <x:v>7747</x:v>
      </x:c>
      <x:c r="C187" s="469" t="s">
        <x:v>7313</x:v>
      </x:c>
      <x:c r="D187" s="469" t="s">
        <x:v>29</x:v>
      </x:c>
      <x:c r="E187" s="477" t="s">
        <x:v>7719</x:v>
      </x:c>
      <x:c r="F187" s="469" t="s">
        <x:v>7747</x:v>
      </x:c>
      <x:c r="G187" s="469" t="s">
        <x:v>7313</x:v>
      </x:c>
      <x:c r="H187" s="469" t="s">
        <x:v>29</x:v>
      </x:c>
      <x:c r="I187" s="477" t="s">
        <x:v>7719</x:v>
      </x:c>
      <x:c r="J187" s="469" t="s">
        <x:v>7747</x:v>
      </x:c>
      <x:c r="K187" s="469" t="s">
        <x:v>7313</x:v>
      </x:c>
      <x:c r="L187" s="469" t="s">
        <x:v>29</x:v>
      </x:c>
      <x:c r="M187" s="477" t="s">
        <x:v>7719</x:v>
      </x:c>
      <x:c r="N187" s="469" t="s">
        <x:v>7747</x:v>
      </x:c>
      <x:c r="O187" s="469" t="s">
        <x:v>7313</x:v>
      </x:c>
      <x:c r="P187" s="469" t="s">
        <x:v>29</x:v>
      </x:c>
      <x:c r="Q187" s="477" t="s">
        <x:v>7719</x:v>
      </x:c>
      <x:c r="R187" s="469" t="s">
        <x:v>7747</x:v>
      </x:c>
      <x:c r="S187" s="469" t="s">
        <x:v>7313</x:v>
      </x:c>
      <x:c r="T187" s="469" t="s">
        <x:v>29</x:v>
      </x:c>
      <x:c r="U187" s="477" t="s">
        <x:v>7719</x:v>
      </x:c>
      <x:c r="V187" s="469" t="s">
        <x:v>7747</x:v>
      </x:c>
      <x:c r="W187" s="469" t="s">
        <x:v>7313</x:v>
      </x:c>
      <x:c r="X187" s="469" t="s">
        <x:v>29</x:v>
      </x:c>
      <x:c r="Y187" s="477" t="s">
        <x:v>7719</x:v>
      </x:c>
      <x:c r="Z187" s="469" t="s">
        <x:v>7747</x:v>
      </x:c>
      <x:c r="AA187" s="469" t="s">
        <x:v>7313</x:v>
      </x:c>
      <x:c r="AB187" s="469" t="s">
        <x:v>29</x:v>
      </x:c>
      <x:c r="AC187" s="477" t="s">
        <x:v>7719</x:v>
      </x:c>
      <x:c r="AD187" s="559"/>
      <x:c r="AE187" s="560"/>
    </x:row>
    <x:row r="188" spans="1:31">
      <x:c r="A188" s="475" t="s">
        <x:v>2109</x:v>
      </x:c>
      <x:c r="B188" s="474"/>
      <x:c r="C188" s="474"/>
      <x:c r="D188" s="474"/>
      <x:c r="E188" s="502"/>
      <x:c r="F188" s="474"/>
      <x:c r="G188" s="502"/>
      <x:c r="H188" s="474"/>
      <x:c r="I188" s="474"/>
      <x:c r="J188" s="502"/>
      <x:c r="K188" s="474"/>
      <x:c r="L188" s="474"/>
      <x:c r="M188" s="474"/>
      <x:c r="N188" s="474"/>
      <x:c r="O188" s="474"/>
      <x:c r="P188" s="474"/>
      <x:c r="Q188" s="502"/>
      <x:c r="R188" s="474"/>
      <x:c r="S188" s="474"/>
      <x:c r="T188" s="474"/>
      <x:c r="U188" s="474"/>
      <x:c r="V188" s="474"/>
      <x:c r="W188" s="474"/>
      <x:c r="X188" s="474"/>
      <x:c r="Y188" s="474"/>
      <x:c r="Z188" s="474"/>
      <x:c r="AA188" s="474"/>
      <x:c r="AB188" s="474"/>
      <x:c r="AC188" s="474"/>
      <x:c r="AD188" s="559" t="s">
        <x:v>7747</x:v>
      </x:c>
      <x:c r="AE188" s="560">
        <x:f>SUM(B203,F203,J203,N203,R203,V203,Z203)</x:f>
        <x:v>26.5</x:v>
      </x:c>
    </x:row>
    <x:row r="189" spans="1:31">
      <x:c r="A189" s="475" t="s">
        <x:v>6006</x:v>
      </x:c>
      <x:c r="B189" s="474"/>
      <x:c r="C189" s="1309"/>
      <x:c r="D189" s="474"/>
      <x:c r="E189" s="502"/>
      <x:c r="F189" s="629"/>
      <x:c r="G189" s="503"/>
      <x:c r="H189" s="474"/>
      <x:c r="I189" s="474"/>
      <x:c r="J189" s="629"/>
      <x:c r="K189" s="503"/>
      <x:c r="L189" s="474"/>
      <x:c r="M189" s="474"/>
      <x:c r="N189" s="629"/>
      <x:c r="O189" s="503"/>
      <x:c r="P189" s="474"/>
      <x:c r="Q189" s="474"/>
      <x:c r="R189" s="474"/>
      <x:c r="S189" s="503"/>
      <x:c r="T189" s="474"/>
      <x:c r="U189" s="474"/>
      <x:c r="V189" s="474"/>
      <x:c r="W189" s="503"/>
      <x:c r="X189" s="474"/>
      <x:c r="Y189" s="474"/>
      <x:c r="Z189" s="474"/>
      <x:c r="AA189" s="503"/>
      <x:c r="AB189" s="474"/>
      <x:c r="AC189" s="474"/>
      <x:c r="AD189" s="559" t="s">
        <x:v>7313</x:v>
      </x:c>
      <x:c r="AE189" s="560">
        <x:f>SUM(C203,G203,K203,O203,S203,W203,AA203)</x:f>
        <x:v>26.5</x:v>
      </x:c>
    </x:row>
    <x:row r="190" spans="1:31">
      <x:c r="A190" s="475" t="s">
        <x:v>8563</x:v>
      </x:c>
      <x:c r="B190" s="474"/>
      <x:c r="C190" s="474"/>
      <x:c r="D190" s="474"/>
      <x:c r="E190" s="502"/>
      <x:c r="F190" s="474"/>
      <x:c r="G190" s="1320"/>
      <x:c r="H190" s="705"/>
      <x:c r="I190" s="474"/>
      <x:c r="J190" s="474"/>
      <x:c r="K190" s="474"/>
      <x:c r="L190" s="474"/>
      <x:c r="M190" s="474"/>
      <x:c r="N190" s="474"/>
      <x:c r="O190" s="1320"/>
      <x:c r="P190" s="474"/>
      <x:c r="Q190" s="474"/>
      <x:c r="R190" s="474"/>
      <x:c r="S190" s="474"/>
      <x:c r="T190" s="474"/>
      <x:c r="U190" s="474"/>
      <x:c r="V190" s="474"/>
      <x:c r="W190" s="474"/>
      <x:c r="X190" s="474"/>
      <x:c r="Y190" s="474"/>
      <x:c r="Z190" s="474"/>
      <x:c r="AA190" s="474"/>
      <x:c r="AB190" s="474"/>
      <x:c r="AC190" s="474"/>
      <x:c r="AD190" s="559" t="s">
        <x:v>34</x:v>
      </x:c>
      <x:c r="AE190" s="560">
        <x:f>SUM(D203,H203,L203,P203,T203,X203,AB203)</x:f>
        <x:v>0</x:v>
      </x:c>
    </x:row>
    <x:row r="191" spans="1:31">
      <x:c r="A191" s="475" t="s">
        <x:v>9041</x:v>
      </x:c>
      <x:c r="B191" s="474"/>
      <x:c r="C191" s="474"/>
      <x:c r="D191" s="474"/>
      <x:c r="E191" s="502"/>
      <x:c r="F191" s="474"/>
      <x:c r="G191" s="1320"/>
      <x:c r="H191" s="705"/>
      <x:c r="I191" s="474"/>
      <x:c r="J191" s="474"/>
      <x:c r="K191" s="474"/>
      <x:c r="L191" s="474"/>
      <x:c r="M191" s="474"/>
      <x:c r="N191" s="474"/>
      <x:c r="O191" s="1320"/>
      <x:c r="P191" s="474"/>
      <x:c r="Q191" s="474"/>
      <x:c r="R191" s="474"/>
      <x:c r="S191" s="503"/>
      <x:c r="T191" s="474"/>
      <x:c r="U191" s="474"/>
      <x:c r="V191" s="474"/>
      <x:c r="W191" s="503"/>
      <x:c r="X191" s="474"/>
      <x:c r="Y191" s="474"/>
      <x:c r="Z191" s="474"/>
      <x:c r="AA191" s="503"/>
      <x:c r="AB191" s="474"/>
      <x:c r="AC191" s="474"/>
      <x:c r="AD191" s="559" t="s">
        <x:v>7719</x:v>
      </x:c>
      <x:c r="AE191" s="560">
        <x:f>SUM(E203,I203,M203,Q203,U203,Y203,AC203)</x:f>
        <x:v>0</x:v>
      </x:c>
    </x:row>
    <x:row r="192" spans="1:31">
      <x:c r="A192" s="475" t="s">
        <x:v>8467</x:v>
      </x:c>
      <x:c r="B192" s="503"/>
      <x:c r="C192" s="474"/>
      <x:c r="D192" s="474"/>
      <x:c r="E192" s="502"/>
      <x:c r="F192" s="474"/>
      <x:c r="G192" s="1320"/>
      <x:c r="H192" s="503"/>
      <x:c r="I192" s="474"/>
      <x:c r="J192" s="503"/>
      <x:c r="K192" s="474"/>
      <x:c r="L192" s="474"/>
      <x:c r="M192" s="474"/>
      <x:c r="N192" s="474"/>
      <x:c r="O192" s="1320"/>
      <x:c r="P192" s="474"/>
      <x:c r="Q192" s="474"/>
      <x:c r="R192" s="474"/>
      <x:c r="S192" s="503"/>
      <x:c r="T192" s="474"/>
      <x:c r="U192" s="474"/>
      <x:c r="V192" s="474"/>
      <x:c r="W192" s="503"/>
      <x:c r="X192" s="474"/>
      <x:c r="Y192" s="474"/>
      <x:c r="Z192" s="474"/>
      <x:c r="AA192" s="503"/>
      <x:c r="AB192" s="474"/>
      <x:c r="AC192" s="474"/>
      <x:c r="AD192" s="559"/>
      <x:c r="AE192" s="560"/>
    </x:row>
    <x:row r="193" spans="1:31">
      <x:c r="A193" s="475" t="s">
        <x:v>8586</x:v>
      </x:c>
      <x:c r="B193" s="474"/>
      <x:c r="C193" s="503"/>
      <x:c r="D193" s="474"/>
      <x:c r="E193" s="502"/>
      <x:c r="F193" s="1310"/>
      <x:c r="G193" s="1309"/>
      <x:c r="H193" s="503"/>
      <x:c r="I193" s="474"/>
      <x:c r="J193" s="474"/>
      <x:c r="K193" s="503"/>
      <x:c r="L193" s="474"/>
      <x:c r="M193" s="474"/>
      <x:c r="N193" s="1310"/>
      <x:c r="O193" s="1309"/>
      <x:c r="P193" s="474"/>
      <x:c r="Q193" s="474"/>
      <x:c r="R193" s="474"/>
      <x:c r="S193" s="503"/>
      <x:c r="T193" s="474"/>
      <x:c r="U193" s="474"/>
      <x:c r="V193" s="474"/>
      <x:c r="W193" s="503"/>
      <x:c r="X193" s="474"/>
      <x:c r="Y193" s="474"/>
      <x:c r="Z193" s="474"/>
      <x:c r="AA193" s="474"/>
      <x:c r="AB193" s="474"/>
      <x:c r="AC193" s="474"/>
      <x:c r="AD193" s="559"/>
      <x:c r="AE193" s="560"/>
    </x:row>
    <x:row r="194" spans="1:31">
      <x:c r="A194" s="475" t="s">
        <x:v>5993</x:v>
      </x:c>
      <x:c r="B194" s="474"/>
      <x:c r="C194" s="503"/>
      <x:c r="D194" s="474"/>
      <x:c r="E194" s="474"/>
      <x:c r="F194" s="502"/>
      <x:c r="G194" s="474"/>
      <x:c r="H194" s="503"/>
      <x:c r="I194" s="474"/>
      <x:c r="J194" s="474"/>
      <x:c r="K194" s="503"/>
      <x:c r="L194" s="474"/>
      <x:c r="M194" s="474"/>
      <x:c r="N194" s="502"/>
      <x:c r="O194" s="474"/>
      <x:c r="P194" s="474"/>
      <x:c r="Q194" s="474"/>
      <x:c r="R194" s="474"/>
      <x:c r="S194" s="474"/>
      <x:c r="T194" s="474"/>
      <x:c r="U194" s="474"/>
      <x:c r="V194" s="474"/>
      <x:c r="W194" s="474"/>
      <x:c r="X194" s="474"/>
      <x:c r="Y194" s="474"/>
      <x:c r="Z194" s="474"/>
      <x:c r="AA194" s="474"/>
      <x:c r="AB194" s="474"/>
      <x:c r="AC194" s="474"/>
      <x:c r="AD194" s="559"/>
      <x:c r="AE194" s="560"/>
    </x:row>
    <x:row r="195" spans="1:31">
      <x:c r="A195" s="475" t="s">
        <x:v>2041</x:v>
      </x:c>
      <x:c r="B195" s="474"/>
      <x:c r="C195" s="1310"/>
      <x:c r="D195" s="474"/>
      <x:c r="E195" s="474"/>
      <x:c r="F195" s="502"/>
      <x:c r="G195" s="503"/>
      <x:c r="H195" s="503"/>
      <x:c r="I195" s="474"/>
      <x:c r="J195" s="1310"/>
      <x:c r="K195" s="474"/>
      <x:c r="L195" s="474"/>
      <x:c r="M195" s="474"/>
      <x:c r="N195" s="502"/>
      <x:c r="O195" s="503"/>
      <x:c r="P195" s="474"/>
      <x:c r="Q195" s="474"/>
      <x:c r="R195" s="474"/>
      <x:c r="S195" s="474"/>
      <x:c r="T195" s="474"/>
      <x:c r="U195" s="474"/>
      <x:c r="V195" s="474"/>
      <x:c r="W195" s="474"/>
      <x:c r="X195" s="474"/>
      <x:c r="Y195" s="474"/>
      <x:c r="Z195" s="474"/>
      <x:c r="AA195" s="474"/>
      <x:c r="AB195" s="474"/>
      <x:c r="AC195" s="474"/>
      <x:c r="AD195" s="559"/>
      <x:c r="AE195" s="560"/>
    </x:row>
    <x:row r="196" spans="1:31">
      <x:c r="A196" s="475" t="s">
        <x:v>8174</x:v>
      </x:c>
      <x:c r="B196" s="474"/>
      <x:c r="C196" s="1310"/>
      <x:c r="D196" s="474"/>
      <x:c r="E196" s="474"/>
      <x:c r="F196" s="474"/>
      <x:c r="G196" s="503"/>
      <x:c r="H196" s="503"/>
      <x:c r="I196" s="474"/>
      <x:c r="J196" s="1310"/>
      <x:c r="K196" s="474"/>
      <x:c r="L196" s="474"/>
      <x:c r="M196" s="474"/>
      <x:c r="N196" s="474"/>
      <x:c r="O196" s="503"/>
      <x:c r="P196" s="474"/>
      <x:c r="Q196" s="474"/>
      <x:c r="R196" s="474"/>
      <x:c r="S196" s="474"/>
      <x:c r="T196" s="474"/>
      <x:c r="U196" s="474"/>
      <x:c r="V196" s="474"/>
      <x:c r="W196" s="474"/>
      <x:c r="X196" s="474"/>
      <x:c r="Y196" s="474"/>
      <x:c r="Z196" s="474"/>
      <x:c r="AA196" s="474"/>
      <x:c r="AB196" s="474"/>
      <x:c r="AC196" s="474"/>
      <x:c r="AD196" s="559"/>
      <x:c r="AE196" s="560"/>
    </x:row>
    <x:row r="197" spans="1:31">
      <x:c r="A197" s="475" t="s">
        <x:v>8855</x:v>
      </x:c>
      <x:c r="B197" s="474"/>
      <x:c r="C197" s="1310"/>
      <x:c r="D197" s="474"/>
      <x:c r="E197" s="474"/>
      <x:c r="F197" s="629"/>
      <x:c r="G197" s="1310"/>
      <x:c r="H197" s="503"/>
      <x:c r="I197" s="474"/>
      <x:c r="J197" s="1310"/>
      <x:c r="K197" s="503"/>
      <x:c r="L197" s="474"/>
      <x:c r="M197" s="474"/>
      <x:c r="N197" s="629"/>
      <x:c r="O197" s="1310"/>
      <x:c r="P197" s="474"/>
      <x:c r="Q197" s="474"/>
      <x:c r="R197" s="474"/>
      <x:c r="S197" s="474"/>
      <x:c r="T197" s="474"/>
      <x:c r="U197" s="474"/>
      <x:c r="V197" s="474"/>
      <x:c r="W197" s="474"/>
      <x:c r="X197" s="474"/>
      <x:c r="Y197" s="474"/>
      <x:c r="Z197" s="474"/>
      <x:c r="AA197" s="503"/>
      <x:c r="AB197" s="474"/>
      <x:c r="AC197" s="474"/>
      <x:c r="AD197" s="559"/>
      <x:c r="AE197" s="560"/>
    </x:row>
    <x:row r="198" spans="1:31">
      <x:c r="A198" s="475" t="s">
        <x:v>8714</x:v>
      </x:c>
      <x:c r="B198" s="474"/>
      <x:c r="C198" s="503"/>
      <x:c r="D198" s="474"/>
      <x:c r="E198" s="474"/>
      <x:c r="F198" s="502"/>
      <x:c r="G198" s="503"/>
      <x:c r="H198" s="503"/>
      <x:c r="I198" s="474"/>
      <x:c r="J198" s="474"/>
      <x:c r="K198" s="503"/>
      <x:c r="L198" s="474"/>
      <x:c r="M198" s="474"/>
      <x:c r="N198" s="502"/>
      <x:c r="O198" s="503"/>
      <x:c r="P198" s="474"/>
      <x:c r="Q198" s="474"/>
      <x:c r="R198" s="474"/>
      <x:c r="S198" s="503"/>
      <x:c r="T198" s="474"/>
      <x:c r="U198" s="474"/>
      <x:c r="V198" s="474"/>
      <x:c r="W198" s="503"/>
      <x:c r="X198" s="474"/>
      <x:c r="Y198" s="474"/>
      <x:c r="Z198" s="474"/>
      <x:c r="AA198" s="503"/>
      <x:c r="AB198" s="474"/>
      <x:c r="AC198" s="474"/>
      <x:c r="AD198" s="559"/>
      <x:c r="AE198" s="560"/>
    </x:row>
    <x:row r="199" spans="1:31">
      <x:c r="A199" s="475" t="s">
        <x:v>5911</x:v>
      </x:c>
      <x:c r="B199" s="474"/>
      <x:c r="C199" s="474"/>
      <x:c r="D199" s="474"/>
      <x:c r="E199" s="474"/>
      <x:c r="F199" s="474"/>
      <x:c r="G199" s="474"/>
      <x:c r="H199" s="503"/>
      <x:c r="I199" s="474"/>
      <x:c r="J199" s="474"/>
      <x:c r="K199" s="474"/>
      <x:c r="L199" s="474"/>
      <x:c r="M199" s="474"/>
      <x:c r="N199" s="474"/>
      <x:c r="O199" s="474"/>
      <x:c r="P199" s="503"/>
      <x:c r="Q199" s="474"/>
      <x:c r="R199" s="474"/>
      <x:c r="S199" s="503"/>
      <x:c r="T199" s="474"/>
      <x:c r="U199" s="474"/>
      <x:c r="V199" s="474"/>
      <x:c r="W199" s="503"/>
      <x:c r="X199" s="474"/>
      <x:c r="Y199" s="474"/>
      <x:c r="Z199" s="474"/>
      <x:c r="AA199" s="503"/>
      <x:c r="AB199" s="474"/>
      <x:c r="AC199" s="474"/>
      <x:c r="AD199" s="559"/>
      <x:c r="AE199" s="560"/>
    </x:row>
    <x:row r="200" spans="1:31">
      <x:c r="A200" s="475" t="s">
        <x:v>8184</x:v>
      </x:c>
      <x:c r="B200" s="474"/>
      <x:c r="C200" s="503"/>
      <x:c r="D200" s="474"/>
      <x:c r="E200" s="474"/>
      <x:c r="F200" s="474"/>
      <x:c r="G200" s="503"/>
      <x:c r="H200" s="503"/>
      <x:c r="I200" s="474"/>
      <x:c r="J200" s="474"/>
      <x:c r="K200" s="503"/>
      <x:c r="L200" s="474"/>
      <x:c r="M200" s="474"/>
      <x:c r="N200" s="474"/>
      <x:c r="O200" s="503"/>
      <x:c r="P200" s="474"/>
      <x:c r="Q200" s="474"/>
      <x:c r="R200" s="474"/>
      <x:c r="S200" s="503"/>
      <x:c r="T200" s="474"/>
      <x:c r="U200" s="474"/>
      <x:c r="V200" s="474"/>
      <x:c r="W200" s="503"/>
      <x:c r="X200" s="474"/>
      <x:c r="Y200" s="474"/>
      <x:c r="Z200" s="474"/>
      <x:c r="AA200" s="503"/>
      <x:c r="AB200" s="474"/>
      <x:c r="AC200" s="474"/>
      <x:c r="AD200" s="559"/>
      <x:c r="AE200" s="560"/>
    </x:row>
    <x:row r="201" spans="1:31">
      <x:c r="A201" s="475" t="s">
        <x:v>8613</x:v>
      </x:c>
      <x:c r="B201" s="474"/>
      <x:c r="C201" s="1309"/>
      <x:c r="D201" s="474"/>
      <x:c r="E201" s="474"/>
      <x:c r="F201" s="474"/>
      <x:c r="G201" s="1309"/>
      <x:c r="H201" s="474"/>
      <x:c r="I201" s="474"/>
      <x:c r="J201" s="629"/>
      <x:c r="K201" s="474"/>
      <x:c r="L201" s="474"/>
      <x:c r="M201" s="474"/>
      <x:c r="N201" s="474"/>
      <x:c r="O201" s="1309"/>
      <x:c r="P201" s="474"/>
      <x:c r="Q201" s="474"/>
      <x:c r="R201" s="474"/>
      <x:c r="S201" s="503"/>
      <x:c r="T201" s="474"/>
      <x:c r="U201" s="474"/>
      <x:c r="V201" s="474"/>
      <x:c r="W201" s="503"/>
      <x:c r="X201" s="474"/>
      <x:c r="Y201" s="474"/>
      <x:c r="Z201" s="474"/>
      <x:c r="AA201" s="503"/>
      <x:c r="AB201" s="474"/>
      <x:c r="AC201" s="474"/>
      <x:c r="AD201" s="559"/>
      <x:c r="AE201" s="560"/>
    </x:row>
    <x:row r="202" spans="1:31" ht="16.75">
      <x:c r="A202" s="476" t="s">
        <x:v>2269</x:v>
      </x:c>
      <x:c r="B202" s="474"/>
      <x:c r="C202" s="503"/>
      <x:c r="D202" s="474"/>
      <x:c r="E202" s="474"/>
      <x:c r="F202" s="474"/>
      <x:c r="G202" s="503"/>
      <x:c r="H202" s="474"/>
      <x:c r="I202" s="474"/>
      <x:c r="J202" s="474"/>
      <x:c r="K202" s="474"/>
      <x:c r="L202" s="474"/>
      <x:c r="M202" s="474"/>
      <x:c r="N202" s="474"/>
      <x:c r="O202" s="503"/>
      <x:c r="P202" s="474"/>
      <x:c r="Q202" s="474"/>
      <x:c r="R202" s="474"/>
      <x:c r="S202" s="503"/>
      <x:c r="T202" s="474"/>
      <x:c r="U202" s="474"/>
      <x:c r="V202" s="474"/>
      <x:c r="W202" s="503"/>
      <x:c r="X202" s="474"/>
      <x:c r="Y202" s="474"/>
      <x:c r="Z202" s="474"/>
      <x:c r="AA202" s="503"/>
      <x:c r="AB202" s="474"/>
      <x:c r="AC202" s="474"/>
      <x:c r="AD202" s="559"/>
      <x:c r="AE202" s="560"/>
    </x:row>
    <x:row r="203" spans="1:31" ht="16.75">
      <x:c r="A203" s="561"/>
      <x:c r="B203" s="620"/>
      <x:c r="C203" s="620">
        <x:v>10.5</x:v>
      </x:c>
      <x:c r="D203" s="620"/>
      <x:c r="E203" s="620"/>
      <x:c r="F203" s="620">
        <x:v>8</x:v>
      </x:c>
      <x:c r="G203" s="620">
        <x:v>8</x:v>
      </x:c>
      <x:c r="H203" s="620"/>
      <x:c r="I203" s="620"/>
      <x:c r="J203" s="620">
        <x:v>10.5</x:v>
      </x:c>
      <x:c r="K203" s="620"/>
      <x:c r="L203" s="620"/>
      <x:c r="M203" s="620"/>
      <x:c r="N203" s="620">
        <x:v>8</x:v>
      </x:c>
      <x:c r="O203" s="620">
        <x:v>8</x:v>
      </x:c>
      <x:c r="P203" s="620"/>
      <x:c r="Q203" s="620"/>
      <x:c r="R203" s="620"/>
      <x:c r="S203" s="620"/>
      <x:c r="T203" s="620"/>
      <x:c r="U203" s="620"/>
      <x:c r="V203" s="620"/>
      <x:c r="W203" s="620"/>
      <x:c r="X203" s="620"/>
      <x:c r="Y203" s="620"/>
      <x:c r="Z203" s="620"/>
      <x:c r="AA203" s="620"/>
      <x:c r="AB203" s="620"/>
      <x:c r="AC203" s="620"/>
      <x:c r="AD203" s="562"/>
      <x:c r="AE203" s="563"/>
    </x:row>
    <x:row r="204" spans="1:31" ht="16.75">
      <x:c r="A204" s="471"/>
      <x:c r="B204" s="1513" t="s">
        <x:v>8826</x:v>
      </x:c>
      <x:c r="C204" s="1514"/>
      <x:c r="D204" s="1514"/>
      <x:c r="E204" s="1515"/>
      <x:c r="F204" s="1513" t="s">
        <x:v>7718</x:v>
      </x:c>
      <x:c r="G204" s="1514"/>
      <x:c r="H204" s="1514"/>
      <x:c r="I204" s="1515"/>
      <x:c r="J204" s="1513" t="s">
        <x:v>7712</x:v>
      </x:c>
      <x:c r="K204" s="1514"/>
      <x:c r="L204" s="1514"/>
      <x:c r="M204" s="1515"/>
      <x:c r="N204" s="1513" t="s">
        <x:v>8284</x:v>
      </x:c>
      <x:c r="O204" s="1514"/>
      <x:c r="P204" s="1514"/>
      <x:c r="Q204" s="1515"/>
      <x:c r="R204" s="1513" t="s">
        <x:v>8293</x:v>
      </x:c>
      <x:c r="S204" s="1514"/>
      <x:c r="T204" s="1514"/>
      <x:c r="U204" s="1515"/>
      <x:c r="V204" s="1514" t="s">
        <x:v>7748</x:v>
      </x:c>
      <x:c r="W204" s="1514"/>
      <x:c r="X204" s="1514"/>
      <x:c r="Y204" s="1515"/>
      <x:c r="Z204" s="1514" t="s">
        <x:v>8818</x:v>
      </x:c>
      <x:c r="AA204" s="1514"/>
      <x:c r="AB204" s="1514"/>
      <x:c r="AC204" s="1516"/>
      <x:c r="AD204" s="557"/>
      <x:c r="AE204" s="558"/>
    </x:row>
    <x:row r="205" spans="1:31">
      <x:c r="A205" s="472"/>
      <x:c r="B205" s="469" t="s">
        <x:v>7747</x:v>
      </x:c>
      <x:c r="C205" s="469" t="s">
        <x:v>7313</x:v>
      </x:c>
      <x:c r="D205" s="469" t="s">
        <x:v>7757</x:v>
      </x:c>
      <x:c r="E205" s="477" t="s">
        <x:v>7723</x:v>
      </x:c>
      <x:c r="F205" s="469" t="s">
        <x:v>7747</x:v>
      </x:c>
      <x:c r="G205" s="469" t="s">
        <x:v>7313</x:v>
      </x:c>
      <x:c r="H205" s="469" t="s">
        <x:v>7757</x:v>
      </x:c>
      <x:c r="I205" s="477" t="s">
        <x:v>7723</x:v>
      </x:c>
      <x:c r="J205" s="469" t="s">
        <x:v>7747</x:v>
      </x:c>
      <x:c r="K205" s="469" t="s">
        <x:v>7313</x:v>
      </x:c>
      <x:c r="L205" s="469" t="s">
        <x:v>7757</x:v>
      </x:c>
      <x:c r="M205" s="477" t="s">
        <x:v>7723</x:v>
      </x:c>
      <x:c r="N205" s="469" t="s">
        <x:v>7747</x:v>
      </x:c>
      <x:c r="O205" s="469" t="s">
        <x:v>7313</x:v>
      </x:c>
      <x:c r="P205" s="469" t="s">
        <x:v>7757</x:v>
      </x:c>
      <x:c r="Q205" s="477" t="s">
        <x:v>7723</x:v>
      </x:c>
      <x:c r="R205" s="469" t="s">
        <x:v>7747</x:v>
      </x:c>
      <x:c r="S205" s="469" t="s">
        <x:v>7313</x:v>
      </x:c>
      <x:c r="T205" s="469" t="s">
        <x:v>7757</x:v>
      </x:c>
      <x:c r="U205" s="477" t="s">
        <x:v>7723</x:v>
      </x:c>
      <x:c r="V205" s="469" t="s">
        <x:v>7747</x:v>
      </x:c>
      <x:c r="W205" s="469" t="s">
        <x:v>7313</x:v>
      </x:c>
      <x:c r="X205" s="469" t="s">
        <x:v>7757</x:v>
      </x:c>
      <x:c r="Y205" s="477" t="s">
        <x:v>7723</x:v>
      </x:c>
      <x:c r="Z205" s="469" t="s">
        <x:v>7747</x:v>
      </x:c>
      <x:c r="AA205" s="469" t="s">
        <x:v>7313</x:v>
      </x:c>
      <x:c r="AB205" s="469" t="s">
        <x:v>7757</x:v>
      </x:c>
      <x:c r="AC205" s="477" t="s">
        <x:v>7723</x:v>
      </x:c>
      <x:c r="AD205" s="559"/>
      <x:c r="AE205" s="560"/>
    </x:row>
    <x:row r="206" spans="1:31">
      <x:c r="A206" s="475" t="s">
        <x:v>2109</x:v>
      </x:c>
      <x:c r="B206" s="474"/>
      <x:c r="C206" s="474"/>
      <x:c r="D206" s="474"/>
      <x:c r="E206" s="502"/>
      <x:c r="F206" s="474"/>
      <x:c r="G206" s="502"/>
      <x:c r="H206" s="474"/>
      <x:c r="I206" s="474"/>
      <x:c r="J206" s="502"/>
      <x:c r="K206" s="474"/>
      <x:c r="L206" s="474"/>
      <x:c r="M206" s="474"/>
      <x:c r="N206" s="474"/>
      <x:c r="O206" s="474"/>
      <x:c r="P206" s="474"/>
      <x:c r="Q206" s="502"/>
      <x:c r="R206" s="474"/>
      <x:c r="S206" s="474"/>
      <x:c r="T206" s="474"/>
      <x:c r="U206" s="474"/>
      <x:c r="V206" s="474"/>
      <x:c r="W206" s="474"/>
      <x:c r="X206" s="474"/>
      <x:c r="Y206" s="474"/>
      <x:c r="Z206" s="474"/>
      <x:c r="AA206" s="474"/>
      <x:c r="AB206" s="474"/>
      <x:c r="AC206" s="474"/>
      <x:c r="AD206" s="559" t="s">
        <x:v>7747</x:v>
      </x:c>
      <x:c r="AE206" s="560">
        <x:f>SUM(B221,F221,J221,N221,R221,V221,Z221)</x:f>
        <x:v>56</x:v>
      </x:c>
    </x:row>
    <x:row r="207" spans="1:31">
      <x:c r="A207" s="475" t="s">
        <x:v>6006</x:v>
      </x:c>
      <x:c r="B207" s="474"/>
      <x:c r="C207" s="503"/>
      <x:c r="D207" s="1508"/>
      <x:c r="E207" s="502"/>
      <x:c r="F207" s="629"/>
      <x:c r="G207" s="503"/>
      <x:c r="H207" s="474"/>
      <x:c r="I207" s="474"/>
      <x:c r="J207" s="474"/>
      <x:c r="K207" s="503"/>
      <x:c r="L207" s="1508"/>
      <x:c r="M207" s="474"/>
      <x:c r="N207" s="629"/>
      <x:c r="O207" s="503"/>
      <x:c r="P207" s="474"/>
      <x:c r="Q207" s="474"/>
      <x:c r="R207" s="629"/>
      <x:c r="S207" s="503"/>
      <x:c r="T207" s="474"/>
      <x:c r="U207" s="474"/>
      <x:c r="V207" s="629"/>
      <x:c r="W207" s="503"/>
      <x:c r="X207" s="474"/>
      <x:c r="Y207" s="474"/>
      <x:c r="Z207" s="629"/>
      <x:c r="AA207" s="503"/>
      <x:c r="AB207" s="474"/>
      <x:c r="AC207" s="474"/>
      <x:c r="AD207" s="559" t="s">
        <x:v>7313</x:v>
      </x:c>
      <x:c r="AE207" s="560">
        <x:f>SUM(C221,G221,K221,O221,S221,W221,AA221)</x:f>
        <x:v>56</x:v>
      </x:c>
    </x:row>
    <x:row r="208" spans="1:31">
      <x:c r="A208" s="475" t="s">
        <x:v>8563</x:v>
      </x:c>
      <x:c r="B208" s="474"/>
      <x:c r="C208" s="474"/>
      <x:c r="D208" s="1508"/>
      <x:c r="E208" s="502"/>
      <x:c r="F208" s="474"/>
      <x:c r="G208" s="1320"/>
      <x:c r="H208" s="705"/>
      <x:c r="I208" s="474"/>
      <x:c r="J208" s="474"/>
      <x:c r="K208" s="474"/>
      <x:c r="L208" s="1508"/>
      <x:c r="M208" s="474"/>
      <x:c r="N208" s="474"/>
      <x:c r="O208" s="1320"/>
      <x:c r="P208" s="474"/>
      <x:c r="Q208" s="474"/>
      <x:c r="R208" s="474"/>
      <x:c r="S208" s="474"/>
      <x:c r="T208" s="474"/>
      <x:c r="U208" s="474"/>
      <x:c r="V208" s="474"/>
      <x:c r="W208" s="474"/>
      <x:c r="X208" s="474"/>
      <x:c r="Y208" s="474"/>
      <x:c r="Z208" s="474"/>
      <x:c r="AA208" s="474"/>
      <x:c r="AB208" s="474"/>
      <x:c r="AC208" s="474"/>
      <x:c r="AD208" s="559" t="s">
        <x:v>7757</x:v>
      </x:c>
      <x:c r="AE208" s="560">
        <x:f>SUM(D221,H221,L221,P221,T221,X221,AB221)</x:f>
        <x:v>8</x:v>
      </x:c>
    </x:row>
    <x:row r="209" spans="1:31">
      <x:c r="A209" s="475" t="s">
        <x:v>9041</x:v>
      </x:c>
      <x:c r="B209" s="474"/>
      <x:c r="C209" s="1309"/>
      <x:c r="D209" s="474"/>
      <x:c r="E209" s="502"/>
      <x:c r="F209" s="474"/>
      <x:c r="G209" s="1320"/>
      <x:c r="H209" s="705"/>
      <x:c r="I209" s="474"/>
      <x:c r="J209" s="629"/>
      <x:c r="K209" s="474"/>
      <x:c r="L209" s="474"/>
      <x:c r="M209" s="474"/>
      <x:c r="N209" s="474"/>
      <x:c r="O209" s="1320"/>
      <x:c r="P209" s="474"/>
      <x:c r="Q209" s="474"/>
      <x:c r="R209" s="474"/>
      <x:c r="S209" s="1309"/>
      <x:c r="T209" s="474"/>
      <x:c r="U209" s="474"/>
      <x:c r="V209" s="474"/>
      <x:c r="W209" s="1309"/>
      <x:c r="X209" s="474"/>
      <x:c r="Y209" s="474"/>
      <x:c r="Z209" s="474"/>
      <x:c r="AA209" s="1309"/>
      <x:c r="AB209" s="474"/>
      <x:c r="AC209" s="474"/>
      <x:c r="AD209" s="559" t="s">
        <x:v>7723</x:v>
      </x:c>
      <x:c r="AE209" s="560">
        <x:f>SUM(E221,I221,M221,Q221,U221,Y221,AC221)</x:f>
        <x:v>0</x:v>
      </x:c>
    </x:row>
    <x:row r="210" spans="1:31">
      <x:c r="A210" s="475" t="s">
        <x:v>8467</x:v>
      </x:c>
      <x:c r="B210" s="503"/>
      <x:c r="C210" s="474"/>
      <x:c r="D210" s="474"/>
      <x:c r="E210" s="502"/>
      <x:c r="F210" s="474"/>
      <x:c r="G210" s="1320"/>
      <x:c r="H210" s="503"/>
      <x:c r="I210" s="474"/>
      <x:c r="J210" s="503"/>
      <x:c r="K210" s="474"/>
      <x:c r="L210" s="474"/>
      <x:c r="M210" s="474"/>
      <x:c r="N210" s="474"/>
      <x:c r="O210" s="1320"/>
      <x:c r="P210" s="474"/>
      <x:c r="Q210" s="474"/>
      <x:c r="R210" s="474"/>
      <x:c r="S210" s="503"/>
      <x:c r="T210" s="474"/>
      <x:c r="U210" s="474"/>
      <x:c r="V210" s="474"/>
      <x:c r="W210" s="503"/>
      <x:c r="X210" s="474"/>
      <x:c r="Y210" s="474"/>
      <x:c r="Z210" s="474"/>
      <x:c r="AA210" s="503"/>
      <x:c r="AB210" s="474"/>
      <x:c r="AC210" s="474"/>
      <x:c r="AD210" s="559"/>
      <x:c r="AE210" s="560"/>
    </x:row>
    <x:row r="211" spans="1:31">
      <x:c r="A211" s="475" t="s">
        <x:v>8586</x:v>
      </x:c>
      <x:c r="B211" s="474"/>
      <x:c r="C211" s="503"/>
      <x:c r="D211" s="474"/>
      <x:c r="E211" s="502"/>
      <x:c r="F211" s="474"/>
      <x:c r="G211" s="503"/>
      <x:c r="H211" s="503"/>
      <x:c r="I211" s="474"/>
      <x:c r="J211" s="474"/>
      <x:c r="K211" s="503"/>
      <x:c r="L211" s="474"/>
      <x:c r="M211" s="474"/>
      <x:c r="N211" s="474"/>
      <x:c r="O211" s="503"/>
      <x:c r="P211" s="474"/>
      <x:c r="Q211" s="474"/>
      <x:c r="R211" s="474"/>
      <x:c r="S211" s="503"/>
      <x:c r="T211" s="474"/>
      <x:c r="U211" s="474"/>
      <x:c r="V211" s="474"/>
      <x:c r="W211" s="503"/>
      <x:c r="X211" s="474"/>
      <x:c r="Y211" s="474"/>
      <x:c r="Z211" s="474"/>
      <x:c r="AA211" s="503"/>
      <x:c r="AB211" s="474"/>
      <x:c r="AC211" s="474"/>
      <x:c r="AD211" s="559"/>
      <x:c r="AE211" s="560"/>
    </x:row>
    <x:row r="212" spans="1:31">
      <x:c r="A212" s="475" t="s">
        <x:v>5993</x:v>
      </x:c>
      <x:c r="B212" s="474"/>
      <x:c r="C212" s="503"/>
      <x:c r="D212" s="474"/>
      <x:c r="E212" s="474"/>
      <x:c r="F212" s="1310"/>
      <x:c r="G212" s="1309"/>
      <x:c r="H212" s="503"/>
      <x:c r="I212" s="474"/>
      <x:c r="J212" s="474"/>
      <x:c r="K212" s="503"/>
      <x:c r="L212" s="474"/>
      <x:c r="M212" s="474"/>
      <x:c r="N212" s="1310"/>
      <x:c r="O212" s="1309"/>
      <x:c r="P212" s="474"/>
      <x:c r="Q212" s="474"/>
      <x:c r="R212" s="1310"/>
      <x:c r="S212" s="474"/>
      <x:c r="T212" s="474"/>
      <x:c r="U212" s="474"/>
      <x:c r="V212" s="1310"/>
      <x:c r="W212" s="474"/>
      <x:c r="X212" s="474"/>
      <x:c r="Y212" s="474"/>
      <x:c r="Z212" s="1310"/>
      <x:c r="AA212" s="474"/>
      <x:c r="AB212" s="474"/>
      <x:c r="AC212" s="474"/>
      <x:c r="AD212" s="559"/>
      <x:c r="AE212" s="560"/>
    </x:row>
    <x:row r="213" spans="1:31">
      <x:c r="A213" s="475" t="s">
        <x:v>2041</x:v>
      </x:c>
      <x:c r="B213" s="474"/>
      <x:c r="C213" s="474"/>
      <x:c r="D213" s="474"/>
      <x:c r="E213" s="474"/>
      <x:c r="F213" s="502"/>
      <x:c r="G213" s="503"/>
      <x:c r="H213" s="503"/>
      <x:c r="I213" s="474"/>
      <x:c r="J213" s="474"/>
      <x:c r="K213" s="474"/>
      <x:c r="L213" s="474"/>
      <x:c r="M213" s="474"/>
      <x:c r="N213" s="502"/>
      <x:c r="O213" s="503"/>
      <x:c r="P213" s="474"/>
      <x:c r="Q213" s="474"/>
      <x:c r="R213" s="1310"/>
      <x:c r="S213" s="474"/>
      <x:c r="T213" s="474"/>
      <x:c r="U213" s="474"/>
      <x:c r="V213" s="1310"/>
      <x:c r="W213" s="474"/>
      <x:c r="X213" s="474"/>
      <x:c r="Y213" s="474"/>
      <x:c r="Z213" s="1310"/>
      <x:c r="AA213" s="474"/>
      <x:c r="AB213" s="474"/>
      <x:c r="AC213" s="474"/>
      <x:c r="AD213" s="559"/>
      <x:c r="AE213" s="560"/>
    </x:row>
    <x:row r="214" spans="1:31">
      <x:c r="A214" s="475" t="s">
        <x:v>8174</x:v>
      </x:c>
      <x:c r="B214" s="474"/>
      <x:c r="C214" s="1310"/>
      <x:c r="D214" s="1508"/>
      <x:c r="E214" s="474"/>
      <x:c r="F214" s="474"/>
      <x:c r="G214" s="503"/>
      <x:c r="H214" s="503"/>
      <x:c r="I214" s="474"/>
      <x:c r="J214" s="1310"/>
      <x:c r="K214" s="474"/>
      <x:c r="L214" s="1508"/>
      <x:c r="M214" s="474"/>
      <x:c r="N214" s="474"/>
      <x:c r="O214" s="503"/>
      <x:c r="P214" s="474"/>
      <x:c r="Q214" s="474"/>
      <x:c r="R214" s="474"/>
      <x:c r="S214" s="1310"/>
      <x:c r="T214" s="474"/>
      <x:c r="U214" s="474"/>
      <x:c r="V214" s="474"/>
      <x:c r="W214" s="1310"/>
      <x:c r="X214" s="474"/>
      <x:c r="Y214" s="474"/>
      <x:c r="Z214" s="474"/>
      <x:c r="AA214" s="1310"/>
      <x:c r="AB214" s="474"/>
      <x:c r="AC214" s="474"/>
      <x:c r="AD214" s="559"/>
      <x:c r="AE214" s="560"/>
    </x:row>
    <x:row r="215" spans="1:31">
      <x:c r="A215" s="475" t="s">
        <x:v>8855</x:v>
      </x:c>
      <x:c r="B215" s="474"/>
      <x:c r="C215" s="1310"/>
      <x:c r="D215" s="1508"/>
      <x:c r="E215" s="474"/>
      <x:c r="F215" s="629"/>
      <x:c r="G215" s="1310"/>
      <x:c r="H215" s="503"/>
      <x:c r="I215" s="474"/>
      <x:c r="J215" s="1310"/>
      <x:c r="K215" s="503"/>
      <x:c r="L215" s="1508"/>
      <x:c r="M215" s="474"/>
      <x:c r="N215" s="629"/>
      <x:c r="O215" s="1310"/>
      <x:c r="P215" s="474"/>
      <x:c r="Q215" s="474"/>
      <x:c r="R215" s="474"/>
      <x:c r="S215" s="1310"/>
      <x:c r="T215" s="474"/>
      <x:c r="U215" s="474"/>
      <x:c r="V215" s="474"/>
      <x:c r="W215" s="1310"/>
      <x:c r="X215" s="474"/>
      <x:c r="Y215" s="474"/>
      <x:c r="Z215" s="474"/>
      <x:c r="AA215" s="1310"/>
      <x:c r="AB215" s="474"/>
      <x:c r="AC215" s="474"/>
      <x:c r="AD215" s="559"/>
      <x:c r="AE215" s="560"/>
    </x:row>
    <x:row r="216" spans="1:31">
      <x:c r="A216" s="475" t="s">
        <x:v>8714</x:v>
      </x:c>
      <x:c r="B216" s="474"/>
      <x:c r="C216" s="503"/>
      <x:c r="D216" s="474"/>
      <x:c r="E216" s="474"/>
      <x:c r="F216" s="502"/>
      <x:c r="G216" s="503"/>
      <x:c r="H216" s="503"/>
      <x:c r="I216" s="474"/>
      <x:c r="J216" s="474"/>
      <x:c r="K216" s="503"/>
      <x:c r="L216" s="474"/>
      <x:c r="M216" s="474"/>
      <x:c r="N216" s="502"/>
      <x:c r="O216" s="503"/>
      <x:c r="P216" s="474"/>
      <x:c r="Q216" s="474"/>
      <x:c r="R216" s="474"/>
      <x:c r="S216" s="503"/>
      <x:c r="T216" s="474"/>
      <x:c r="U216" s="474"/>
      <x:c r="V216" s="474"/>
      <x:c r="W216" s="503"/>
      <x:c r="X216" s="474"/>
      <x:c r="Y216" s="474"/>
      <x:c r="Z216" s="474"/>
      <x:c r="AA216" s="503"/>
      <x:c r="AB216" s="474"/>
      <x:c r="AC216" s="474"/>
      <x:c r="AD216" s="559"/>
      <x:c r="AE216" s="560"/>
    </x:row>
    <x:row r="217" spans="1:31">
      <x:c r="A217" s="475" t="s">
        <x:v>5911</x:v>
      </x:c>
      <x:c r="B217" s="474"/>
      <x:c r="C217" s="474"/>
      <x:c r="D217" s="474"/>
      <x:c r="E217" s="474"/>
      <x:c r="F217" s="474"/>
      <x:c r="G217" s="474"/>
      <x:c r="H217" s="503"/>
      <x:c r="I217" s="474"/>
      <x:c r="J217" s="474"/>
      <x:c r="K217" s="474"/>
      <x:c r="L217" s="474"/>
      <x:c r="M217" s="474"/>
      <x:c r="N217" s="474"/>
      <x:c r="O217" s="474"/>
      <x:c r="P217" s="503"/>
      <x:c r="Q217" s="474"/>
      <x:c r="R217" s="474"/>
      <x:c r="S217" s="503"/>
      <x:c r="T217" s="474"/>
      <x:c r="U217" s="474"/>
      <x:c r="V217" s="474"/>
      <x:c r="W217" s="503"/>
      <x:c r="X217" s="474"/>
      <x:c r="Y217" s="474"/>
      <x:c r="Z217" s="474"/>
      <x:c r="AA217" s="503"/>
      <x:c r="AB217" s="474"/>
      <x:c r="AC217" s="474"/>
      <x:c r="AD217" s="559"/>
      <x:c r="AE217" s="560"/>
    </x:row>
    <x:row r="218" spans="1:31">
      <x:c r="A218" s="475" t="s">
        <x:v>8184</x:v>
      </x:c>
      <x:c r="B218" s="474"/>
      <x:c r="C218" s="503"/>
      <x:c r="D218" s="474"/>
      <x:c r="E218" s="474"/>
      <x:c r="F218" s="474"/>
      <x:c r="G218" s="503"/>
      <x:c r="H218" s="503"/>
      <x:c r="I218" s="474"/>
      <x:c r="J218" s="474"/>
      <x:c r="K218" s="503"/>
      <x:c r="L218" s="474"/>
      <x:c r="M218" s="474"/>
      <x:c r="N218" s="474"/>
      <x:c r="O218" s="503"/>
      <x:c r="P218" s="474"/>
      <x:c r="Q218" s="474"/>
      <x:c r="R218" s="629"/>
      <x:c r="S218" s="503"/>
      <x:c r="T218" s="474"/>
      <x:c r="U218" s="474"/>
      <x:c r="V218" s="629"/>
      <x:c r="W218" s="503"/>
      <x:c r="X218" s="474"/>
      <x:c r="Y218" s="474"/>
      <x:c r="Z218" s="629"/>
      <x:c r="AA218" s="503"/>
      <x:c r="AB218" s="474"/>
      <x:c r="AC218" s="474"/>
      <x:c r="AD218" s="559"/>
      <x:c r="AE218" s="560"/>
    </x:row>
    <x:row r="219" spans="1:31">
      <x:c r="A219" s="475" t="s">
        <x:v>8613</x:v>
      </x:c>
      <x:c r="B219" s="474"/>
      <x:c r="C219" s="503"/>
      <x:c r="D219" s="474"/>
      <x:c r="E219" s="474"/>
      <x:c r="F219" s="474"/>
      <x:c r="G219" s="503"/>
      <x:c r="H219" s="474"/>
      <x:c r="I219" s="474"/>
      <x:c r="J219" s="474"/>
      <x:c r="K219" s="474"/>
      <x:c r="L219" s="474"/>
      <x:c r="M219" s="474"/>
      <x:c r="N219" s="474"/>
      <x:c r="O219" s="503"/>
      <x:c r="P219" s="474"/>
      <x:c r="Q219" s="474"/>
      <x:c r="R219" s="474"/>
      <x:c r="S219" s="503"/>
      <x:c r="T219" s="474"/>
      <x:c r="U219" s="474"/>
      <x:c r="V219" s="474"/>
      <x:c r="W219" s="503"/>
      <x:c r="X219" s="474"/>
      <x:c r="Y219" s="474"/>
      <x:c r="Z219" s="474"/>
      <x:c r="AA219" s="503"/>
      <x:c r="AB219" s="474"/>
      <x:c r="AC219" s="474"/>
      <x:c r="AD219" s="559"/>
      <x:c r="AE219" s="560"/>
    </x:row>
    <x:row r="220" spans="1:31" ht="16.75">
      <x:c r="A220" s="476" t="s">
        <x:v>2269</x:v>
      </x:c>
      <x:c r="B220" s="474"/>
      <x:c r="C220" s="1309"/>
      <x:c r="D220" s="474"/>
      <x:c r="E220" s="474"/>
      <x:c r="F220" s="474"/>
      <x:c r="G220" s="1309"/>
      <x:c r="H220" s="474"/>
      <x:c r="I220" s="474"/>
      <x:c r="J220" s="629"/>
      <x:c r="K220" s="474"/>
      <x:c r="L220" s="474"/>
      <x:c r="M220" s="474"/>
      <x:c r="N220" s="474"/>
      <x:c r="O220" s="1309"/>
      <x:c r="P220" s="474"/>
      <x:c r="Q220" s="474"/>
      <x:c r="R220" s="474"/>
      <x:c r="S220" s="1309"/>
      <x:c r="T220" s="474"/>
      <x:c r="U220" s="474"/>
      <x:c r="V220" s="474"/>
      <x:c r="W220" s="1309"/>
      <x:c r="X220" s="474"/>
      <x:c r="Y220" s="474"/>
      <x:c r="Z220" s="474"/>
      <x:c r="AA220" s="1309"/>
      <x:c r="AB220" s="474"/>
      <x:c r="AC220" s="474"/>
      <x:c r="AD220" s="559"/>
      <x:c r="AE220" s="560"/>
    </x:row>
    <x:row r="221" spans="1:31" ht="16.75">
      <x:c r="A221" s="561"/>
      <x:c r="B221" s="620"/>
      <x:c r="C221" s="620">
        <x:v>10</x:v>
      </x:c>
      <x:c r="D221" s="620">
        <x:v>4</x:v>
      </x:c>
      <x:c r="E221" s="620"/>
      <x:c r="F221" s="620">
        <x:v>8</x:v>
      </x:c>
      <x:c r="G221" s="620">
        <x:v>8</x:v>
      </x:c>
      <x:c r="H221" s="620"/>
      <x:c r="I221" s="620"/>
      <x:c r="J221" s="620">
        <x:v>10</x:v>
      </x:c>
      <x:c r="K221" s="620"/>
      <x:c r="L221" s="620">
        <x:v>4</x:v>
      </x:c>
      <x:c r="M221" s="620"/>
      <x:c r="N221" s="620">
        <x:v>8</x:v>
      </x:c>
      <x:c r="O221" s="620">
        <x:v>8</x:v>
      </x:c>
      <x:c r="P221" s="620"/>
      <x:c r="Q221" s="620"/>
      <x:c r="R221" s="620">
        <x:v>10</x:v>
      </x:c>
      <x:c r="S221" s="620">
        <x:v>10</x:v>
      </x:c>
      <x:c r="T221" s="620"/>
      <x:c r="U221" s="620"/>
      <x:c r="V221" s="620">
        <x:v>10</x:v>
      </x:c>
      <x:c r="W221" s="620">
        <x:v>10</x:v>
      </x:c>
      <x:c r="X221" s="620"/>
      <x:c r="Y221" s="620"/>
      <x:c r="Z221" s="620">
        <x:v>10</x:v>
      </x:c>
      <x:c r="AA221" s="620">
        <x:v>10</x:v>
      </x:c>
      <x:c r="AB221" s="620"/>
      <x:c r="AC221" s="620"/>
      <x:c r="AD221" s="562"/>
      <x:c r="AE221" s="563"/>
    </x:row>
  </x:sheetData>
  <x:mergeCells count="84">
    <x:mergeCell ref="B1:E1"/>
    <x:mergeCell ref="F1:I1"/>
    <x:mergeCell ref="J1:M1"/>
    <x:mergeCell ref="N1:Q1"/>
    <x:mergeCell ref="R1:U1"/>
    <x:mergeCell ref="V1:Y1"/>
    <x:mergeCell ref="Z1:AC1"/>
    <x:mergeCell ref="B19:E19"/>
    <x:mergeCell ref="F19:I19"/>
    <x:mergeCell ref="J19:M19"/>
    <x:mergeCell ref="N19:Q19"/>
    <x:mergeCell ref="R19:U19"/>
    <x:mergeCell ref="V19:Y19"/>
    <x:mergeCell ref="Z19:AC19"/>
    <x:mergeCell ref="B37:E37"/>
    <x:mergeCell ref="F37:I37"/>
    <x:mergeCell ref="J37:M37"/>
    <x:mergeCell ref="N37:Q37"/>
    <x:mergeCell ref="R37:U37"/>
    <x:mergeCell ref="V37:Y37"/>
    <x:mergeCell ref="Z37:AC37"/>
    <x:mergeCell ref="B56:E56"/>
    <x:mergeCell ref="F56:I56"/>
    <x:mergeCell ref="J56:M56"/>
    <x:mergeCell ref="N56:Q56"/>
    <x:mergeCell ref="R56:U56"/>
    <x:mergeCell ref="V56:Y56"/>
    <x:mergeCell ref="Z56:AC56"/>
    <x:mergeCell ref="B75:E75"/>
    <x:mergeCell ref="F75:I75"/>
    <x:mergeCell ref="J75:M75"/>
    <x:mergeCell ref="N75:Q75"/>
    <x:mergeCell ref="R75:U75"/>
    <x:mergeCell ref="V75:Y75"/>
    <x:mergeCell ref="Z75:AC75"/>
    <x:mergeCell ref="B94:E94"/>
    <x:mergeCell ref="F94:I94"/>
    <x:mergeCell ref="J94:M94"/>
    <x:mergeCell ref="N94:Q94"/>
    <x:mergeCell ref="R94:U94"/>
    <x:mergeCell ref="V94:Y94"/>
    <x:mergeCell ref="Z94:AC94"/>
    <x:mergeCell ref="B113:E113"/>
    <x:mergeCell ref="F113:I113"/>
    <x:mergeCell ref="J113:M113"/>
    <x:mergeCell ref="N113:Q113"/>
    <x:mergeCell ref="R113:U113"/>
    <x:mergeCell ref="V113:Y113"/>
    <x:mergeCell ref="Z113:AC113"/>
    <x:mergeCell ref="B132:E132"/>
    <x:mergeCell ref="F132:I132"/>
    <x:mergeCell ref="J132:M132"/>
    <x:mergeCell ref="N132:Q132"/>
    <x:mergeCell ref="R132:U132"/>
    <x:mergeCell ref="V132:Y132"/>
    <x:mergeCell ref="Z132:AC132"/>
    <x:mergeCell ref="B150:E150"/>
    <x:mergeCell ref="F150:I150"/>
    <x:mergeCell ref="J150:M150"/>
    <x:mergeCell ref="N150:Q150"/>
    <x:mergeCell ref="R150:U150"/>
    <x:mergeCell ref="V150:Y150"/>
    <x:mergeCell ref="Z150:AC150"/>
    <x:mergeCell ref="B168:E168"/>
    <x:mergeCell ref="F168:I168"/>
    <x:mergeCell ref="J168:M168"/>
    <x:mergeCell ref="N168:Q168"/>
    <x:mergeCell ref="R168:U168"/>
    <x:mergeCell ref="V168:Y168"/>
    <x:mergeCell ref="Z168:AC168"/>
    <x:mergeCell ref="B186:E186"/>
    <x:mergeCell ref="F186:I186"/>
    <x:mergeCell ref="J186:M186"/>
    <x:mergeCell ref="N186:Q186"/>
    <x:mergeCell ref="R186:U186"/>
    <x:mergeCell ref="V186:Y186"/>
    <x:mergeCell ref="Z186:AC186"/>
    <x:mergeCell ref="B204:E204"/>
    <x:mergeCell ref="F204:I204"/>
    <x:mergeCell ref="J204:M204"/>
    <x:mergeCell ref="N204:Q204"/>
    <x:mergeCell ref="R204:U204"/>
    <x:mergeCell ref="V204:Y204"/>
    <x:mergeCell ref="Z204:AC204"/>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7"/>
  <x:dimension ref="A1:I357"/>
  <x:sheetViews>
    <x:sheetView topLeftCell="A311" zoomScaleNormal="100" zoomScaleSheetLayoutView="75" workbookViewId="0">
      <x:selection activeCell="L323" activeCellId="0" sqref="L323:L323"/>
    </x:sheetView>
  </x:sheetViews>
  <x:sheetFormatPr defaultColWidth="9.00390625" defaultRowHeight="16.399999999999999"/>
  <x:cols>
    <x:col min="1" max="1" width="10.62890625" style="184" bestFit="1" customWidth="1"/>
    <x:col min="2" max="2" width="5.77734375" style="229" customWidth="1"/>
    <x:col min="3" max="9" width="9.00390625" style="184" bestFit="1" customWidth="1"/>
    <x:col min="13" max="13" width="9.00390625" style="184" bestFit="1" customWidth="1"/>
    <x:col min="14" max="14" width="9.00390625" style="1163" bestFit="1" customWidth="1"/>
    <x:col min="15" max="15" width="9.00390625" style="184" bestFit="1" customWidth="1"/>
  </x:cols>
  <x:sheetData>
    <x:row r="1" spans="3:8">
      <x:c r="C1" s="603" t="s">
        <x:v>7392</x:v>
      </x:c>
      <x:c r="D1" s="1164" t="s">
        <x:v>7065</x:v>
      </x:c>
      <x:c r="E1" s="1165" t="s">
        <x:v>3130</x:v>
      </x:c>
      <x:c r="F1" s="184" t="s">
        <x:v>7430</x:v>
      </x:c>
      <x:c r="G1" s="184" t="s">
        <x:v>7732</x:v>
      </x:c>
      <x:c r="H1" s="184" t="s">
        <x:v>8607</x:v>
      </x:c>
    </x:row>
    <x:row r="2" spans="1:8">
      <x:c r="A2" s="1166">
        <x:v>45748</x:v>
      </x:c>
      <x:c r="B2" s="1167" t="s">
        <x:v>7779</x:v>
      </x:c>
      <x:c r="C2" s="1168">
        <x:v>750</x:v>
      </x:c>
      <x:c r="D2" s="1168">
        <x:v>2500</x:v>
      </x:c>
      <x:c r="E2" s="1168">
        <x:v>3000</x:v>
      </x:c>
      <x:c r="F2" s="1169">
        <x:v>3031</x:v>
      </x:c>
      <x:c r="G2" s="1517" t="s">
        <x:v>7707</x:v>
      </x:c>
      <x:c r="H2" s="184">
        <x:f>F2*0.9</x:f>
        <x:v>2727.9000000000001</x:v>
      </x:c>
    </x:row>
    <x:row r="3" spans="1:8">
      <x:c r="A3" s="1166">
        <x:v>45749</x:v>
      </x:c>
      <x:c r="B3" s="1167" t="s">
        <x:v>7762</x:v>
      </x:c>
      <x:c r="C3" s="1168">
        <x:v>1000</x:v>
      </x:c>
      <x:c r="D3" s="1168">
        <x:v>2000</x:v>
      </x:c>
      <x:c r="E3" s="1168">
        <x:v>3000</x:v>
      </x:c>
      <x:c r="F3" s="1169">
        <x:v>4575</x:v>
      </x:c>
      <x:c r="G3" s="1517"/>
      <x:c r="H3" s="184">
        <x:f t="shared" ref="H3:H31" si="0">F3*0.9</x:f>
        <x:v>4117.5</x:v>
      </x:c>
    </x:row>
    <x:row r="4" spans="1:8">
      <x:c r="A4" s="1166">
        <x:v>45750</x:v>
      </x:c>
      <x:c r="B4" s="1167" t="s">
        <x:v>7753</x:v>
      </x:c>
      <x:c r="C4" s="1168">
        <x:v>2000</x:v>
      </x:c>
      <x:c r="D4" s="1168">
        <x:v>2500</x:v>
      </x:c>
      <x:c r="E4" s="1168">
        <x:v>3500</x:v>
      </x:c>
      <x:c r="F4" s="1170">
        <x:v>2946</x:v>
      </x:c>
      <x:c r="G4" s="1517"/>
      <x:c r="H4" s="184">
        <x:f t="shared" si="0"/>
        <x:v>2651.4000000000001</x:v>
      </x:c>
    </x:row>
    <x:row r="5" spans="1:8">
      <x:c r="A5" s="1166">
        <x:v>45751</x:v>
      </x:c>
      <x:c r="B5" s="1167" t="s">
        <x:v>7716</x:v>
      </x:c>
      <x:c r="C5" s="1168">
        <x:v>2000</x:v>
      </x:c>
      <x:c r="D5" s="1168">
        <x:v>2750</x:v>
      </x:c>
      <x:c r="E5" s="1168">
        <x:v>3500</x:v>
      </x:c>
      <x:c r="F5" s="1169">
        <x:v>3940</x:v>
      </x:c>
      <x:c r="G5" s="1517"/>
      <x:c r="H5" s="184">
        <x:f t="shared" si="0"/>
        <x:v>3546</x:v>
      </x:c>
    </x:row>
    <x:row r="6" spans="1:8">
      <x:c r="A6" s="1166">
        <x:v>45752</x:v>
      </x:c>
      <x:c r="B6" s="1167" t="s">
        <x:v>7734</x:v>
      </x:c>
      <x:c r="C6" s="1168">
        <x:v>1500</x:v>
      </x:c>
      <x:c r="D6" s="1168">
        <x:v>4000</x:v>
      </x:c>
      <x:c r="E6" s="1168">
        <x:v>5000</x:v>
      </x:c>
      <x:c r="F6" s="1170">
        <x:v>4831</x:v>
      </x:c>
      <x:c r="G6" s="1517"/>
      <x:c r="H6" s="184">
        <x:f t="shared" si="0"/>
        <x:v>4347.9000000000005</x:v>
      </x:c>
    </x:row>
    <x:row r="7" spans="1:8">
      <x:c r="A7" s="1166">
        <x:v>45753</x:v>
      </x:c>
      <x:c r="B7" s="1167" t="s">
        <x:v>7772</x:v>
      </x:c>
      <x:c r="C7" s="1168">
        <x:v>2500</x:v>
      </x:c>
      <x:c r="D7" s="1168">
        <x:v>3300</x:v>
      </x:c>
      <x:c r="E7" s="1168">
        <x:v>5000</x:v>
      </x:c>
      <x:c r="F7" s="1171">
        <x:v>2810.5</x:v>
      </x:c>
      <x:c r="G7" s="1517"/>
      <x:c r="H7" s="184">
        <x:f t="shared" si="0"/>
        <x:v>2529.4500000000003</x:v>
      </x:c>
    </x:row>
    <x:row r="8" spans="1:8">
      <x:c r="A8" s="1172">
        <x:v>45754</x:v>
      </x:c>
      <x:c r="B8" s="1173" t="s">
        <x:v>7737</x:v>
      </x:c>
      <x:c r="C8" s="1174">
        <x:v>500</x:v>
      </x:c>
      <x:c r="D8" s="1174">
        <x:v>1500</x:v>
      </x:c>
      <x:c r="E8" s="1174">
        <x:v>2500</x:v>
      </x:c>
      <x:c r="F8" s="1170">
        <x:v>2217</x:v>
      </x:c>
      <x:c r="G8" s="1517" t="s">
        <x:v>7707</x:v>
      </x:c>
      <x:c r="H8" s="184">
        <x:f t="shared" si="0"/>
        <x:v>1995.3</x:v>
      </x:c>
    </x:row>
    <x:row r="9" spans="1:8">
      <x:c r="A9" s="1172">
        <x:v>45755</x:v>
      </x:c>
      <x:c r="B9" s="1173" t="s">
        <x:v>7779</x:v>
      </x:c>
      <x:c r="C9" s="1174">
        <x:v>1500</x:v>
      </x:c>
      <x:c r="D9" s="1174">
        <x:v>2500</x:v>
      </x:c>
      <x:c r="E9" s="1174">
        <x:v>3000</x:v>
      </x:c>
      <x:c r="F9" s="1171">
        <x:v>1809</x:v>
      </x:c>
      <x:c r="G9" s="1517"/>
      <x:c r="H9" s="184">
        <x:f t="shared" si="0"/>
        <x:v>1628.1000000000001</x:v>
      </x:c>
    </x:row>
    <x:row r="10" spans="1:8">
      <x:c r="A10" s="1172">
        <x:v>45756</x:v>
      </x:c>
      <x:c r="B10" s="1173" t="s">
        <x:v>7762</x:v>
      </x:c>
      <x:c r="C10" s="1174">
        <x:v>500</x:v>
      </x:c>
      <x:c r="D10" s="1174">
        <x:v>1500</x:v>
      </x:c>
      <x:c r="E10" s="1174">
        <x:v>2500</x:v>
      </x:c>
      <x:c r="F10" s="1171">
        <x:v>1380</x:v>
      </x:c>
      <x:c r="G10" s="1517"/>
      <x:c r="H10" s="184">
        <x:f t="shared" si="0"/>
        <x:v>1242</x:v>
      </x:c>
    </x:row>
    <x:row r="11" spans="1:8">
      <x:c r="A11" s="1172">
        <x:v>45757</x:v>
      </x:c>
      <x:c r="B11" s="1173" t="s">
        <x:v>7753</x:v>
      </x:c>
      <x:c r="C11" s="1174">
        <x:v>1000</x:v>
      </x:c>
      <x:c r="D11" s="1174">
        <x:v>1500</x:v>
      </x:c>
      <x:c r="E11" s="1174">
        <x:v>2500</x:v>
      </x:c>
      <x:c r="F11" s="1170">
        <x:v>2010</x:v>
      </x:c>
      <x:c r="G11" s="1517"/>
      <x:c r="H11" s="184">
        <x:f t="shared" si="0"/>
        <x:v>1809</x:v>
      </x:c>
    </x:row>
    <x:row r="12" spans="1:8">
      <x:c r="A12" s="1172">
        <x:v>45758</x:v>
      </x:c>
      <x:c r="B12" s="1173" t="s">
        <x:v>7716</x:v>
      </x:c>
      <x:c r="C12" s="1174">
        <x:v>2000</x:v>
      </x:c>
      <x:c r="D12" s="1174">
        <x:v>2500</x:v>
      </x:c>
      <x:c r="E12" s="1174">
        <x:v>3500</x:v>
      </x:c>
      <x:c r="F12" s="1170">
        <x:v>3653</x:v>
      </x:c>
      <x:c r="G12" s="1517"/>
      <x:c r="H12" s="184">
        <x:f t="shared" si="0"/>
        <x:v>3287.7000000000003</x:v>
      </x:c>
    </x:row>
    <x:row r="13" spans="1:8">
      <x:c r="A13" s="1172">
        <x:v>45759</x:v>
      </x:c>
      <x:c r="B13" s="1173" t="s">
        <x:v>7734</x:v>
      </x:c>
      <x:c r="C13" s="1174">
        <x:v>1500</x:v>
      </x:c>
      <x:c r="D13" s="1174">
        <x:v>4000</x:v>
      </x:c>
      <x:c r="E13" s="1174">
        <x:v>5000</x:v>
      </x:c>
      <x:c r="F13" s="1171">
        <x:v>3428</x:v>
      </x:c>
      <x:c r="G13" s="1517"/>
      <x:c r="H13" s="184">
        <x:f t="shared" si="0"/>
        <x:v>3085.2000000000003</x:v>
      </x:c>
    </x:row>
    <x:row r="14" spans="1:8">
      <x:c r="A14" s="1172">
        <x:v>45760</x:v>
      </x:c>
      <x:c r="B14" s="1173" t="s">
        <x:v>7772</x:v>
      </x:c>
      <x:c r="C14" s="1174">
        <x:v>2000</x:v>
      </x:c>
      <x:c r="D14" s="1174">
        <x:v>2500</x:v>
      </x:c>
      <x:c r="E14" s="1174">
        <x:v>4500</x:v>
      </x:c>
      <x:c r="F14" s="1170">
        <x:v>3976.5</x:v>
      </x:c>
      <x:c r="G14" s="1517"/>
      <x:c r="H14" s="184">
        <x:f t="shared" si="0"/>
        <x:v>3578.8499999999999</x:v>
      </x:c>
    </x:row>
    <x:row r="15" spans="1:8">
      <x:c r="A15" s="1175">
        <x:v>45761</x:v>
      </x:c>
      <x:c r="B15" s="1152" t="s">
        <x:v>7737</x:v>
      </x:c>
      <x:c r="C15" s="1176">
        <x:v>500</x:v>
      </x:c>
      <x:c r="D15" s="1176">
        <x:v>1500</x:v>
      </x:c>
      <x:c r="E15" s="1176">
        <x:v>2500</x:v>
      </x:c>
      <x:c r="F15" s="1170">
        <x:v>1941.5</x:v>
      </x:c>
      <x:c r="G15" s="1517" t="s">
        <x:v>7707</x:v>
      </x:c>
      <x:c r="H15" s="184">
        <x:f t="shared" si="0"/>
        <x:v>1747.3500000000001</x:v>
      </x:c>
    </x:row>
    <x:row r="16" spans="1:8">
      <x:c r="A16" s="1175">
        <x:v>45762</x:v>
      </x:c>
      <x:c r="B16" s="1152" t="s">
        <x:v>7779</x:v>
      </x:c>
      <x:c r="C16" s="1176">
        <x:v>1250</x:v>
      </x:c>
      <x:c r="D16" s="1176">
        <x:v>2000</x:v>
      </x:c>
      <x:c r="E16" s="1176">
        <x:v>3000</x:v>
      </x:c>
      <x:c r="F16" s="1170">
        <x:v>2404</x:v>
      </x:c>
      <x:c r="G16" s="1517"/>
      <x:c r="H16" s="184">
        <x:f t="shared" si="0"/>
        <x:v>2163.5999999999999</x:v>
      </x:c>
    </x:row>
    <x:row r="17" spans="1:8">
      <x:c r="A17" s="1175">
        <x:v>45763</x:v>
      </x:c>
      <x:c r="B17" s="1152" t="s">
        <x:v>7762</x:v>
      </x:c>
      <x:c r="C17" s="1176">
        <x:v>750</x:v>
      </x:c>
      <x:c r="D17" s="1176">
        <x:v>1500</x:v>
      </x:c>
      <x:c r="E17" s="1176">
        <x:v>2500</x:v>
      </x:c>
      <x:c r="F17" s="1171">
        <x:v>1210</x:v>
      </x:c>
      <x:c r="G17" s="1517"/>
      <x:c r="H17" s="184">
        <x:f t="shared" si="0"/>
        <x:v>1089</x:v>
      </x:c>
    </x:row>
    <x:row r="18" spans="1:8">
      <x:c r="A18" s="1175">
        <x:v>45764</x:v>
      </x:c>
      <x:c r="B18" s="1152" t="s">
        <x:v>7753</x:v>
      </x:c>
      <x:c r="C18" s="1176">
        <x:v>1000</x:v>
      </x:c>
      <x:c r="D18" s="1176">
        <x:v>1500</x:v>
      </x:c>
      <x:c r="E18" s="1176">
        <x:v>3000</x:v>
      </x:c>
      <x:c r="F18" s="1170">
        <x:v>1932</x:v>
      </x:c>
      <x:c r="G18" s="1517"/>
      <x:c r="H18" s="184">
        <x:f t="shared" si="0"/>
        <x:v>1738.8</x:v>
      </x:c>
    </x:row>
    <x:row r="19" spans="1:8">
      <x:c r="A19" s="1175">
        <x:v>45765</x:v>
      </x:c>
      <x:c r="B19" s="1152" t="s">
        <x:v>7716</x:v>
      </x:c>
      <x:c r="C19" s="1176">
        <x:v>2000</x:v>
      </x:c>
      <x:c r="D19" s="1176">
        <x:v>2750</x:v>
      </x:c>
      <x:c r="E19" s="1176">
        <x:v>3500</x:v>
      </x:c>
      <x:c r="F19" s="1169">
        <x:v>3733</x:v>
      </x:c>
      <x:c r="G19" s="1517"/>
      <x:c r="H19" s="184">
        <x:f t="shared" si="0"/>
        <x:v>3359.7000000000003</x:v>
      </x:c>
    </x:row>
    <x:row r="20" spans="1:8">
      <x:c r="A20" s="1175">
        <x:v>45766</x:v>
      </x:c>
      <x:c r="B20" s="1152" t="s">
        <x:v>7734</x:v>
      </x:c>
      <x:c r="C20" s="1176">
        <x:v>1500</x:v>
      </x:c>
      <x:c r="D20" s="1176">
        <x:v>3500</x:v>
      </x:c>
      <x:c r="E20" s="1176">
        <x:v>4500</x:v>
      </x:c>
      <x:c r="F20" s="1169">
        <x:v>7161</x:v>
      </x:c>
      <x:c r="G20" s="1517"/>
      <x:c r="H20" s="184">
        <x:f t="shared" si="0"/>
        <x:v>6444.9000000000005</x:v>
      </x:c>
    </x:row>
    <x:row r="21" spans="1:8">
      <x:c r="A21" s="1175">
        <x:v>45767</x:v>
      </x:c>
      <x:c r="B21" s="1152" t="s">
        <x:v>7772</x:v>
      </x:c>
      <x:c r="C21" s="1176">
        <x:v>2200</x:v>
      </x:c>
      <x:c r="D21" s="1176">
        <x:v>3500</x:v>
      </x:c>
      <x:c r="E21" s="1176">
        <x:v>4000</x:v>
      </x:c>
      <x:c r="F21" s="1171">
        <x:v>1740</x:v>
      </x:c>
      <x:c r="G21" s="1517"/>
      <x:c r="H21" s="184">
        <x:f t="shared" si="0"/>
        <x:v>1566</x:v>
      </x:c>
    </x:row>
    <x:row r="22" spans="1:8">
      <x:c r="A22" s="1177">
        <x:v>45768</x:v>
      </x:c>
      <x:c r="B22" s="1178" t="s">
        <x:v>7737</x:v>
      </x:c>
      <x:c r="C22" s="1179">
        <x:v>500</x:v>
      </x:c>
      <x:c r="D22" s="1179">
        <x:v>1000</x:v>
      </x:c>
      <x:c r="E22" s="1179">
        <x:v>2000</x:v>
      </x:c>
      <x:c r="F22" s="1170">
        <x:v>1068</x:v>
      </x:c>
      <x:c r="G22" s="1517" t="s">
        <x:v>7707</x:v>
      </x:c>
      <x:c r="H22" s="184">
        <x:f t="shared" si="0"/>
        <x:v>961.20000000000005</x:v>
      </x:c>
    </x:row>
    <x:row r="23" spans="1:8">
      <x:c r="A23" s="1177">
        <x:v>45769</x:v>
      </x:c>
      <x:c r="B23" s="1178" t="s">
        <x:v>7779</x:v>
      </x:c>
      <x:c r="C23" s="1179">
        <x:v>1500</x:v>
      </x:c>
      <x:c r="D23" s="1179">
        <x:v>2000</x:v>
      </x:c>
      <x:c r="E23" s="1179">
        <x:v>2500</x:v>
      </x:c>
      <x:c r="F23" s="1169">
        <x:v>2610</x:v>
      </x:c>
      <x:c r="G23" s="1517"/>
      <x:c r="H23" s="184">
        <x:f t="shared" si="0"/>
        <x:v>2349</x:v>
      </x:c>
    </x:row>
    <x:row r="24" spans="1:8">
      <x:c r="A24" s="1177">
        <x:v>45770</x:v>
      </x:c>
      <x:c r="B24" s="1178" t="s">
        <x:v>7762</x:v>
      </x:c>
      <x:c r="C24" s="1179">
        <x:v>1000</x:v>
      </x:c>
      <x:c r="D24" s="1179">
        <x:v>1500</x:v>
      </x:c>
      <x:c r="E24" s="1179">
        <x:v>2000</x:v>
      </x:c>
      <x:c r="F24" s="1169">
        <x:v>2230</x:v>
      </x:c>
      <x:c r="G24" s="1517"/>
      <x:c r="H24" s="184">
        <x:f t="shared" si="0"/>
        <x:v>2007</x:v>
      </x:c>
    </x:row>
    <x:row r="25" spans="1:8">
      <x:c r="A25" s="1177">
        <x:v>45771</x:v>
      </x:c>
      <x:c r="B25" s="1178" t="s">
        <x:v>7753</x:v>
      </x:c>
      <x:c r="C25" s="1179">
        <x:v>1000</x:v>
      </x:c>
      <x:c r="D25" s="1179">
        <x:v>1500</x:v>
      </x:c>
      <x:c r="E25" s="1179">
        <x:v>2500</x:v>
      </x:c>
      <x:c r="F25" s="1170">
        <x:v>1357</x:v>
      </x:c>
      <x:c r="G25" s="1517"/>
      <x:c r="H25" s="184">
        <x:f t="shared" si="0"/>
        <x:v>1221.3</x:v>
      </x:c>
    </x:row>
    <x:row r="26" spans="1:8">
      <x:c r="A26" s="1177">
        <x:v>45772</x:v>
      </x:c>
      <x:c r="B26" s="1178" t="s">
        <x:v>7716</x:v>
      </x:c>
      <x:c r="C26" s="1179">
        <x:v>2000</x:v>
      </x:c>
      <x:c r="D26" s="1179">
        <x:v>2750</x:v>
      </x:c>
      <x:c r="E26" s="1179">
        <x:v>3500</x:v>
      </x:c>
      <x:c r="F26" s="1169">
        <x:v>5234</x:v>
      </x:c>
      <x:c r="G26" s="1517"/>
      <x:c r="H26" s="184">
        <x:f t="shared" si="0"/>
        <x:v>4710.6000000000004</x:v>
      </x:c>
    </x:row>
    <x:row r="27" spans="1:8">
      <x:c r="A27" s="1177">
        <x:v>45773</x:v>
      </x:c>
      <x:c r="B27" s="1178" t="s">
        <x:v>7734</x:v>
      </x:c>
      <x:c r="C27" s="1179">
        <x:v>1500</x:v>
      </x:c>
      <x:c r="D27" s="1179">
        <x:v>3500</x:v>
      </x:c>
      <x:c r="E27" s="1179">
        <x:v>5000</x:v>
      </x:c>
      <x:c r="F27" s="1170">
        <x:v>4415</x:v>
      </x:c>
      <x:c r="G27" s="1517"/>
      <x:c r="H27" s="184">
        <x:f t="shared" si="0"/>
        <x:v>3973.5</x:v>
      </x:c>
    </x:row>
    <x:row r="28" spans="1:8">
      <x:c r="A28" s="1177">
        <x:v>45774</x:v>
      </x:c>
      <x:c r="B28" s="1178" t="s">
        <x:v>7772</x:v>
      </x:c>
      <x:c r="C28" s="1179">
        <x:v>2000</x:v>
      </x:c>
      <x:c r="D28" s="1179">
        <x:v>3000</x:v>
      </x:c>
      <x:c r="E28" s="1179">
        <x:v>4000</x:v>
      </x:c>
      <x:c r="F28" s="1170">
        <x:v>3977.5</x:v>
      </x:c>
      <x:c r="G28" s="1517"/>
      <x:c r="H28" s="184">
        <x:f t="shared" si="0"/>
        <x:v>3579.75</x:v>
      </x:c>
    </x:row>
    <x:row r="29" spans="1:8">
      <x:c r="A29" s="1180">
        <x:v>45775</x:v>
      </x:c>
      <x:c r="B29" s="1181" t="s">
        <x:v>7737</x:v>
      </x:c>
      <x:c r="C29" s="1182">
        <x:v>500</x:v>
      </x:c>
      <x:c r="D29" s="1182">
        <x:v>1200</x:v>
      </x:c>
      <x:c r="E29" s="1182">
        <x:v>2200</x:v>
      </x:c>
      <x:c r="F29" s="1169">
        <x:v>3813</x:v>
      </x:c>
      <x:c r="G29" s="1518" t="s">
        <x:v>7707</x:v>
      </x:c>
      <x:c r="H29" s="184">
        <x:f t="shared" si="0"/>
        <x:v>3431.7000000000003</x:v>
      </x:c>
    </x:row>
    <x:row r="30" spans="1:8">
      <x:c r="A30" s="1180">
        <x:v>45776</x:v>
      </x:c>
      <x:c r="B30" s="1181" t="s">
        <x:v>7779</x:v>
      </x:c>
      <x:c r="C30" s="1182">
        <x:v>1500</x:v>
      </x:c>
      <x:c r="D30" s="1182">
        <x:v>2400</x:v>
      </x:c>
      <x:c r="E30" s="1182">
        <x:v>3200</x:v>
      </x:c>
      <x:c r="F30" s="1170">
        <x:v>2868</x:v>
      </x:c>
      <x:c r="G30" s="1518"/>
      <x:c r="H30" s="184">
        <x:f t="shared" si="0"/>
        <x:v>2581.2000000000003</x:v>
      </x:c>
    </x:row>
    <x:row r="31" spans="1:8">
      <x:c r="A31" s="1180">
        <x:v>45777</x:v>
      </x:c>
      <x:c r="B31" s="1181" t="s">
        <x:v>7762</x:v>
      </x:c>
      <x:c r="C31" s="1182">
        <x:v>1200</x:v>
      </x:c>
      <x:c r="D31" s="1182">
        <x:v>1800</x:v>
      </x:c>
      <x:c r="E31" s="1182">
        <x:v>3000</x:v>
      </x:c>
      <x:c r="F31" s="1169">
        <x:v>3376</x:v>
      </x:c>
      <x:c r="G31" s="1518"/>
      <x:c r="H31" s="184">
        <x:f t="shared" si="0"/>
        <x:v>3038.4000000000001</x:v>
      </x:c>
    </x:row>
    <x:row r="32" spans="1:6">
      <x:c r="A32" s="184" t="s">
        <x:v>7767</x:v>
      </x:c>
      <x:c r="C32" s="184">
        <x:v>80000</x:v>
      </x:c>
      <x:c r="D32" s="184">
        <x:v>90000</x:v>
      </x:c>
      <x:c r="E32" s="184">
        <x:v>100000</x:v>
      </x:c>
      <x:c r="F32" s="184">
        <x:f>SUM(F2:F31)</x:f>
        <x:v>91677</x:v>
      </x:c>
    </x:row>
    <x:row r="33" spans="3:5">
      <x:c r="C33" s="184">
        <x:f>C32-F32</x:f>
        <x:v>-11677</x:v>
      </x:c>
      <x:c r="D33" s="184">
        <x:f>D32-F32</x:f>
        <x:v>-1677</x:v>
      </x:c>
      <x:c r="E33" s="184">
        <x:f>E32-F32</x:f>
        <x:v>8323</x:v>
      </x:c>
    </x:row>
    <x:row r="34" spans="1:8">
      <x:c r="A34" s="1180">
        <x:v>45778</x:v>
      </x:c>
      <x:c r="B34" s="1181" t="s">
        <x:v>7753</x:v>
      </x:c>
      <x:c r="C34" s="1182">
        <x:v>1000</x:v>
      </x:c>
      <x:c r="D34" s="1182">
        <x:v>1500</x:v>
      </x:c>
      <x:c r="E34" s="1182">
        <x:v>3000</x:v>
      </x:c>
      <x:c r="F34" s="1170">
        <x:v>1933</x:v>
      </x:c>
      <x:c r="G34" s="1518" t="s">
        <x:v>7707</x:v>
      </x:c>
      <x:c r="H34" s="184">
        <x:f t="shared" ref="H34:H64" si="1">F34*0.9</x:f>
        <x:v>1739.7</x:v>
      </x:c>
    </x:row>
    <x:row r="35" spans="1:8">
      <x:c r="A35" s="1180">
        <x:v>45779</x:v>
      </x:c>
      <x:c r="B35" s="1181" t="s">
        <x:v>7716</x:v>
      </x:c>
      <x:c r="C35" s="1182">
        <x:v>2000</x:v>
      </x:c>
      <x:c r="D35" s="1182">
        <x:v>3000</x:v>
      </x:c>
      <x:c r="E35" s="1182">
        <x:v>3700</x:v>
      </x:c>
      <x:c r="F35" s="1165">
        <x:v>3710</x:v>
      </x:c>
      <x:c r="G35" s="1518"/>
      <x:c r="H35" s="184">
        <x:f t="shared" si="1"/>
        <x:v>3339</x:v>
      </x:c>
    </x:row>
    <x:row r="36" spans="1:8">
      <x:c r="A36" s="1180">
        <x:v>45780</x:v>
      </x:c>
      <x:c r="B36" s="1181" t="s">
        <x:v>7734</x:v>
      </x:c>
      <x:c r="C36" s="1182">
        <x:v>2500</x:v>
      </x:c>
      <x:c r="D36" s="1182">
        <x:v>4000</x:v>
      </x:c>
      <x:c r="E36" s="1182">
        <x:v>5000</x:v>
      </x:c>
      <x:c r="F36" s="731">
        <x:v>4275</x:v>
      </x:c>
      <x:c r="G36" s="1518"/>
      <x:c r="H36" s="184">
        <x:f t="shared" si="1"/>
        <x:v>3847.5</x:v>
      </x:c>
    </x:row>
    <x:row r="37" spans="1:8">
      <x:c r="A37" s="1180">
        <x:v>45781</x:v>
      </x:c>
      <x:c r="B37" s="1181" t="s">
        <x:v>7772</x:v>
      </x:c>
      <x:c r="C37" s="1182">
        <x:v>2500</x:v>
      </x:c>
      <x:c r="D37" s="1182">
        <x:v>3300</x:v>
      </x:c>
      <x:c r="E37" s="1182">
        <x:v>4000</x:v>
      </x:c>
      <x:c r="F37" s="1183">
        <x:v>2810</x:v>
      </x:c>
      <x:c r="G37" s="1518"/>
      <x:c r="H37" s="184">
        <x:f t="shared" si="1"/>
        <x:v>2529</x:v>
      </x:c>
    </x:row>
    <x:row r="38" spans="1:8">
      <x:c r="A38" s="1184">
        <x:v>45782</x:v>
      </x:c>
      <x:c r="B38" s="1185" t="s">
        <x:v>7737</x:v>
      </x:c>
      <x:c r="C38" s="1186">
        <x:v>800</x:v>
      </x:c>
      <x:c r="D38" s="1186">
        <x:v>1200</x:v>
      </x:c>
      <x:c r="E38" s="1186">
        <x:v>2200</x:v>
      </x:c>
      <x:c r="F38" s="1187">
        <x:v>6100</x:v>
      </x:c>
      <x:c r="G38" s="1518" t="s">
        <x:v>7707</x:v>
      </x:c>
      <x:c r="H38" s="184">
        <x:f t="shared" si="1"/>
        <x:v>5490</x:v>
      </x:c>
    </x:row>
    <x:row r="39" spans="1:8">
      <x:c r="A39" s="1184">
        <x:v>45783</x:v>
      </x:c>
      <x:c r="B39" s="1185" t="s">
        <x:v>7779</x:v>
      </x:c>
      <x:c r="C39" s="1186">
        <x:v>2000</x:v>
      </x:c>
      <x:c r="D39" s="1186">
        <x:v>2400</x:v>
      </x:c>
      <x:c r="E39" s="1186">
        <x:v>3000</x:v>
      </x:c>
      <x:c r="F39" s="1188">
        <x:v>3512</x:v>
      </x:c>
      <x:c r="G39" s="1518"/>
      <x:c r="H39" s="184">
        <x:f t="shared" si="1"/>
        <x:v>3160.8000000000002</x:v>
      </x:c>
    </x:row>
    <x:row r="40" spans="1:8">
      <x:c r="A40" s="1184">
        <x:v>45784</x:v>
      </x:c>
      <x:c r="B40" s="1185" t="s">
        <x:v>7762</x:v>
      </x:c>
      <x:c r="C40" s="1186">
        <x:v>1400</x:v>
      </x:c>
      <x:c r="D40" s="1186">
        <x:v>2000</x:v>
      </x:c>
      <x:c r="E40" s="1186">
        <x:v>3500</x:v>
      </x:c>
      <x:c r="F40" s="603">
        <x:v>1072</x:v>
      </x:c>
      <x:c r="G40" s="1518"/>
      <x:c r="H40" s="184">
        <x:f t="shared" si="1"/>
        <x:v>964.80000000000007</x:v>
      </x:c>
    </x:row>
    <x:row r="41" spans="1:8">
      <x:c r="A41" s="1184">
        <x:v>45785</x:v>
      </x:c>
      <x:c r="B41" s="1185" t="s">
        <x:v>7753</x:v>
      </x:c>
      <x:c r="C41" s="1186">
        <x:v>1000</x:v>
      </x:c>
      <x:c r="D41" s="1186">
        <x:v>2000</x:v>
      </x:c>
      <x:c r="E41" s="1186">
        <x:v>3000</x:v>
      </x:c>
      <x:c r="F41" s="603">
        <x:v>1270</x:v>
      </x:c>
      <x:c r="G41" s="1518"/>
      <x:c r="H41" s="184">
        <x:f t="shared" si="1"/>
        <x:v>1143</x:v>
      </x:c>
    </x:row>
    <x:row r="42" spans="1:8">
      <x:c r="A42" s="1184">
        <x:v>45786</x:v>
      </x:c>
      <x:c r="B42" s="1185" t="s">
        <x:v>7716</x:v>
      </x:c>
      <x:c r="C42" s="1186">
        <x:v>2500</x:v>
      </x:c>
      <x:c r="D42" s="1186">
        <x:v>3000</x:v>
      </x:c>
      <x:c r="E42" s="1186">
        <x:v>4000</x:v>
      </x:c>
      <x:c r="F42" s="731">
        <x:v>3481</x:v>
      </x:c>
      <x:c r="G42" s="1518"/>
      <x:c r="H42" s="184">
        <x:f t="shared" si="1"/>
        <x:v>3132.9000000000001</x:v>
      </x:c>
    </x:row>
    <x:row r="43" spans="1:8">
      <x:c r="A43" s="1184">
        <x:v>45787</x:v>
      </x:c>
      <x:c r="B43" s="1185" t="s">
        <x:v>7734</x:v>
      </x:c>
      <x:c r="C43" s="1186">
        <x:v>2500</x:v>
      </x:c>
      <x:c r="D43" s="1186">
        <x:v>4000</x:v>
      </x:c>
      <x:c r="E43" s="1186">
        <x:v>5000</x:v>
      </x:c>
      <x:c r="F43" s="603">
        <x:v>3949</x:v>
      </x:c>
      <x:c r="G43" s="1518"/>
      <x:c r="H43" s="184">
        <x:f t="shared" si="1"/>
        <x:v>3554.0999999999999</x:v>
      </x:c>
    </x:row>
    <x:row r="44" spans="1:8">
      <x:c r="A44" s="1184">
        <x:v>45788</x:v>
      </x:c>
      <x:c r="B44" s="1185" t="s">
        <x:v>7772</x:v>
      </x:c>
      <x:c r="C44" s="1186">
        <x:v>2500</x:v>
      </x:c>
      <x:c r="D44" s="1186">
        <x:v>3000</x:v>
      </x:c>
      <x:c r="E44" s="1186">
        <x:v>4000</x:v>
      </x:c>
      <x:c r="F44" s="603">
        <x:v>2295.5</x:v>
      </x:c>
      <x:c r="G44" s="1518"/>
      <x:c r="H44" s="184">
        <x:f t="shared" si="1"/>
        <x:v>2065.9500000000003</x:v>
      </x:c>
    </x:row>
    <x:row r="45" spans="1:8">
      <x:c r="A45" s="1189">
        <x:v>45789</x:v>
      </x:c>
      <x:c r="B45" s="1190" t="s">
        <x:v>7737</x:v>
      </x:c>
      <x:c r="C45" s="1191">
        <x:v>900</x:v>
      </x:c>
      <x:c r="D45" s="1191">
        <x:v>1200</x:v>
      </x:c>
      <x:c r="E45" s="1191">
        <x:v>2200</x:v>
      </x:c>
      <x:c r="F45" s="1192">
        <x:v>2407</x:v>
      </x:c>
      <x:c r="G45" s="1518" t="s">
        <x:v>7707</x:v>
      </x:c>
      <x:c r="H45" s="184">
        <x:f t="shared" si="1"/>
        <x:v>2166.3000000000002</x:v>
      </x:c>
    </x:row>
    <x:row r="46" spans="1:8">
      <x:c r="A46" s="1189">
        <x:v>45790</x:v>
      </x:c>
      <x:c r="B46" s="1190" t="s">
        <x:v>7779</x:v>
      </x:c>
      <x:c r="C46" s="1191">
        <x:v>2000</x:v>
      </x:c>
      <x:c r="D46" s="1191">
        <x:v>2400</x:v>
      </x:c>
      <x:c r="E46" s="1191">
        <x:v>2900</x:v>
      </x:c>
      <x:c r="F46" s="1193">
        <x:v>5468.5</x:v>
      </x:c>
      <x:c r="G46" s="1518"/>
      <x:c r="H46" s="184">
        <x:f t="shared" si="1"/>
        <x:v>4921.6500000000005</x:v>
      </x:c>
    </x:row>
    <x:row r="47" spans="1:8">
      <x:c r="A47" s="1189">
        <x:v>45791</x:v>
      </x:c>
      <x:c r="B47" s="1190" t="s">
        <x:v>7762</x:v>
      </x:c>
      <x:c r="C47" s="1191">
        <x:v>1200</x:v>
      </x:c>
      <x:c r="D47" s="1191">
        <x:v>1500</x:v>
      </x:c>
      <x:c r="E47" s="1191">
        <x:v>2400</x:v>
      </x:c>
      <x:c r="F47" s="1194">
        <x:v>1590</x:v>
      </x:c>
      <x:c r="G47" s="1518"/>
      <x:c r="H47" s="184">
        <x:f t="shared" si="1"/>
        <x:v>1431</x:v>
      </x:c>
    </x:row>
    <x:row r="48" spans="1:8">
      <x:c r="A48" s="1189">
        <x:v>45792</x:v>
      </x:c>
      <x:c r="B48" s="1190" t="s">
        <x:v>7753</x:v>
      </x:c>
      <x:c r="C48" s="1191">
        <x:v>1000</x:v>
      </x:c>
      <x:c r="D48" s="1191">
        <x:v>2000</x:v>
      </x:c>
      <x:c r="E48" s="1191">
        <x:v>2700</x:v>
      </x:c>
      <x:c r="F48" s="1164">
        <x:v>2510</x:v>
      </x:c>
      <x:c r="G48" s="1518"/>
      <x:c r="H48" s="184">
        <x:f t="shared" si="1"/>
        <x:v>2259</x:v>
      </x:c>
    </x:row>
    <x:row r="49" spans="1:8">
      <x:c r="A49" s="1189">
        <x:v>45793</x:v>
      </x:c>
      <x:c r="B49" s="1190" t="s">
        <x:v>7716</x:v>
      </x:c>
      <x:c r="C49" s="1191">
        <x:v>3000</x:v>
      </x:c>
      <x:c r="D49" s="1191">
        <x:v>3500</x:v>
      </x:c>
      <x:c r="E49" s="1191">
        <x:v>3700</x:v>
      </x:c>
      <x:c r="F49" s="1187">
        <x:v>4752</x:v>
      </x:c>
      <x:c r="G49" s="1518"/>
      <x:c r="H49" s="184">
        <x:f t="shared" si="1"/>
        <x:v>4276.8000000000002</x:v>
      </x:c>
    </x:row>
    <x:row r="50" spans="1:8">
      <x:c r="A50" s="1189">
        <x:v>45794</x:v>
      </x:c>
      <x:c r="B50" s="1190" t="s">
        <x:v>7734</x:v>
      </x:c>
      <x:c r="C50" s="1191">
        <x:v>4000</x:v>
      </x:c>
      <x:c r="D50" s="1191">
        <x:v>4400</x:v>
      </x:c>
      <x:c r="E50" s="1191">
        <x:v>5000</x:v>
      </x:c>
      <x:c r="F50" s="603">
        <x:v>3620</x:v>
      </x:c>
      <x:c r="G50" s="1518"/>
      <x:c r="H50" s="184">
        <x:f t="shared" si="1"/>
        <x:v>3258</x:v>
      </x:c>
    </x:row>
    <x:row r="51" spans="1:8">
      <x:c r="A51" s="1189">
        <x:v>45795</x:v>
      </x:c>
      <x:c r="B51" s="1190" t="s">
        <x:v>7772</x:v>
      </x:c>
      <x:c r="C51" s="1191">
        <x:v>2300</x:v>
      </x:c>
      <x:c r="D51" s="1191">
        <x:v>3600</x:v>
      </x:c>
      <x:c r="E51" s="1191">
        <x:v>4000</x:v>
      </x:c>
      <x:c r="F51" s="603">
        <x:v>2430</x:v>
      </x:c>
      <x:c r="G51" s="1518"/>
      <x:c r="H51" s="184">
        <x:f t="shared" si="1"/>
        <x:v>2187</x:v>
      </x:c>
    </x:row>
    <x:row r="52" spans="1:8">
      <x:c r="A52" s="1195">
        <x:v>45796</x:v>
      </x:c>
      <x:c r="B52" s="1196" t="s">
        <x:v>7737</x:v>
      </x:c>
      <x:c r="C52" s="1197">
        <x:v>900</x:v>
      </x:c>
      <x:c r="D52" s="1197">
        <x:v>1200</x:v>
      </x:c>
      <x:c r="E52" s="1197">
        <x:v>2400</x:v>
      </x:c>
      <x:c r="F52" s="603">
        <x:v>688.5</x:v>
      </x:c>
      <x:c r="G52" s="1519" t="s">
        <x:v>3130</x:v>
      </x:c>
      <x:c r="H52" s="184">
        <x:f t="shared" si="1"/>
        <x:v>619.64999999999998</x:v>
      </x:c>
    </x:row>
    <x:row r="53" spans="1:8">
      <x:c r="A53" s="1195">
        <x:v>45797</x:v>
      </x:c>
      <x:c r="B53" s="1196" t="s">
        <x:v>7779</x:v>
      </x:c>
      <x:c r="C53" s="1197">
        <x:v>2100</x:v>
      </x:c>
      <x:c r="D53" s="1197">
        <x:v>2400</x:v>
      </x:c>
      <x:c r="E53" s="1197">
        <x:v>2900</x:v>
      </x:c>
      <x:c r="F53" s="1198">
        <x:v>2580</x:v>
      </x:c>
      <x:c r="G53" s="1519"/>
      <x:c r="H53" s="184">
        <x:f t="shared" si="1"/>
        <x:v>2322</x:v>
      </x:c>
    </x:row>
    <x:row r="54" spans="1:8">
      <x:c r="A54" s="1195">
        <x:v>45798</x:v>
      </x:c>
      <x:c r="B54" s="1196" t="s">
        <x:v>7762</x:v>
      </x:c>
      <x:c r="C54" s="1197">
        <x:v>1200</x:v>
      </x:c>
      <x:c r="D54" s="1197">
        <x:v>1600</x:v>
      </x:c>
      <x:c r="E54" s="1197">
        <x:v>2900</x:v>
      </x:c>
      <x:c r="F54" s="1199">
        <x:v>1365</x:v>
      </x:c>
      <x:c r="G54" s="1519"/>
      <x:c r="H54" s="184">
        <x:f t="shared" si="1"/>
        <x:v>1228.5</x:v>
      </x:c>
    </x:row>
    <x:row r="55" spans="1:8">
      <x:c r="A55" s="1195">
        <x:v>45799</x:v>
      </x:c>
      <x:c r="B55" s="1196" t="s">
        <x:v>7753</x:v>
      </x:c>
      <x:c r="C55" s="1197">
        <x:v>1000</x:v>
      </x:c>
      <x:c r="D55" s="1197">
        <x:v>2000</x:v>
      </x:c>
      <x:c r="E55" s="1197">
        <x:v>2700</x:v>
      </x:c>
      <x:c r="F55" s="1200">
        <x:v>2641</x:v>
      </x:c>
      <x:c r="G55" s="1519"/>
      <x:c r="H55" s="184">
        <x:f t="shared" si="1"/>
        <x:v>2376.9000000000001</x:v>
      </x:c>
    </x:row>
    <x:row r="56" spans="1:8">
      <x:c r="A56" s="1195">
        <x:v>45800</x:v>
      </x:c>
      <x:c r="B56" s="1196" t="s">
        <x:v>7716</x:v>
      </x:c>
      <x:c r="C56" s="1197">
        <x:v>3000</x:v>
      </x:c>
      <x:c r="D56" s="1197">
        <x:v>3500</x:v>
      </x:c>
      <x:c r="E56" s="1197">
        <x:v>3700</x:v>
      </x:c>
      <x:c r="F56" s="1201">
        <x:v>6606</x:v>
      </x:c>
      <x:c r="G56" s="1519"/>
      <x:c r="H56" s="184">
        <x:f t="shared" si="1"/>
        <x:v>5945.4000000000005</x:v>
      </x:c>
    </x:row>
    <x:row r="57" spans="1:8">
      <x:c r="A57" s="1195">
        <x:v>45801</x:v>
      </x:c>
      <x:c r="B57" s="1196" t="s">
        <x:v>7734</x:v>
      </x:c>
      <x:c r="C57" s="1197">
        <x:v>4000</x:v>
      </x:c>
      <x:c r="D57" s="1197">
        <x:v>4300</x:v>
      </x:c>
      <x:c r="E57" s="1197">
        <x:v>5000</x:v>
      </x:c>
      <x:c r="F57" s="1201">
        <x:v>5897</x:v>
      </x:c>
      <x:c r="G57" s="1519"/>
      <x:c r="H57" s="184">
        <x:f t="shared" si="1"/>
        <x:v>5307.3000000000002</x:v>
      </x:c>
    </x:row>
    <x:row r="58" spans="1:8">
      <x:c r="A58" s="1195">
        <x:v>45802</x:v>
      </x:c>
      <x:c r="B58" s="1196" t="s">
        <x:v>7772</x:v>
      </x:c>
      <x:c r="C58" s="1197">
        <x:v>2300</x:v>
      </x:c>
      <x:c r="D58" s="1197">
        <x:v>2600</x:v>
      </x:c>
      <x:c r="E58" s="1197">
        <x:v>4000</x:v>
      </x:c>
      <x:c r="F58" s="1165">
        <x:v>4449</x:v>
      </x:c>
      <x:c r="G58" s="1519"/>
      <x:c r="H58" s="184">
        <x:f t="shared" si="1"/>
        <x:v>4004.0999999999999</x:v>
      </x:c>
    </x:row>
    <x:row r="59" spans="1:8">
      <x:c r="A59" s="1202">
        <x:v>45803</x:v>
      </x:c>
      <x:c r="B59" s="1203" t="s">
        <x:v>7737</x:v>
      </x:c>
      <x:c r="C59" s="1204">
        <x:v>700</x:v>
      </x:c>
      <x:c r="D59" s="1204">
        <x:v>1300</x:v>
      </x:c>
      <x:c r="E59" s="1204">
        <x:v>3000</x:v>
      </x:c>
      <x:c r="F59" s="1205">
        <x:v>2031</x:v>
      </x:c>
      <x:c r="G59" s="1519" t="s">
        <x:v>3130</x:v>
      </x:c>
      <x:c r="H59" s="184">
        <x:f t="shared" si="1"/>
        <x:v>1827.9000000000001</x:v>
      </x:c>
    </x:row>
    <x:row r="60" spans="1:8">
      <x:c r="A60" s="1202">
        <x:v>45804</x:v>
      </x:c>
      <x:c r="B60" s="1203" t="s">
        <x:v>7779</x:v>
      </x:c>
      <x:c r="C60" s="1204">
        <x:v>2100</x:v>
      </x:c>
      <x:c r="D60" s="1204">
        <x:v>2600</x:v>
      </x:c>
      <x:c r="E60" s="1204">
        <x:v>4400</x:v>
      </x:c>
      <x:c r="F60" s="1198">
        <x:v>4261</x:v>
      </x:c>
      <x:c r="G60" s="1519"/>
      <x:c r="H60" s="184">
        <x:f t="shared" si="1"/>
        <x:v>3834.9000000000001</x:v>
      </x:c>
    </x:row>
    <x:row r="61" spans="1:8">
      <x:c r="A61" s="1202">
        <x:v>45805</x:v>
      </x:c>
      <x:c r="B61" s="1203" t="s">
        <x:v>7762</x:v>
      </x:c>
      <x:c r="C61" s="1204">
        <x:v>1200</x:v>
      </x:c>
      <x:c r="D61" s="1204">
        <x:v>2000</x:v>
      </x:c>
      <x:c r="E61" s="1204">
        <x:v>3400</x:v>
      </x:c>
      <x:c r="F61" s="1188">
        <x:v>7476.5</x:v>
      </x:c>
      <x:c r="G61" s="1519"/>
      <x:c r="H61" s="184">
        <x:f t="shared" si="1"/>
        <x:v>6728.8500000000004</x:v>
      </x:c>
    </x:row>
    <x:row r="62" spans="1:8">
      <x:c r="A62" s="1202">
        <x:v>45806</x:v>
      </x:c>
      <x:c r="B62" s="1203" t="s">
        <x:v>7753</x:v>
      </x:c>
      <x:c r="C62" s="1204">
        <x:v>1000</x:v>
      </x:c>
      <x:c r="D62" s="1204">
        <x:v>2000</x:v>
      </x:c>
      <x:c r="E62" s="1204">
        <x:v>3000</x:v>
      </x:c>
      <x:c r="F62" s="1206">
        <x:v>3054</x:v>
      </x:c>
      <x:c r="G62" s="1519"/>
      <x:c r="H62" s="184">
        <x:f t="shared" si="1"/>
        <x:v>2748.5999999999999</x:v>
      </x:c>
    </x:row>
    <x:row r="63" spans="1:8">
      <x:c r="A63" s="1202">
        <x:v>45807</x:v>
      </x:c>
      <x:c r="B63" s="1203" t="s">
        <x:v>7716</x:v>
      </x:c>
      <x:c r="C63" s="1204">
        <x:v>3000</x:v>
      </x:c>
      <x:c r="D63" s="1204">
        <x:v>3500</x:v>
      </x:c>
      <x:c r="E63" s="1204">
        <x:v>4800</x:v>
      </x:c>
      <x:c r="F63" s="1207">
        <x:v>5873</x:v>
      </x:c>
      <x:c r="G63" s="1519"/>
      <x:c r="H63" s="184">
        <x:f t="shared" si="1"/>
        <x:v>5285.6999999999998</x:v>
      </x:c>
    </x:row>
    <x:row r="64" spans="1:8">
      <x:c r="A64" s="1202">
        <x:v>45808</x:v>
      </x:c>
      <x:c r="B64" s="1203" t="s">
        <x:v>7734</x:v>
      </x:c>
      <x:c r="C64" s="1204">
        <x:v>4000</x:v>
      </x:c>
      <x:c r="D64" s="1204">
        <x:v>4500</x:v>
      </x:c>
      <x:c r="E64" s="1204">
        <x:v>6000</x:v>
      </x:c>
      <x:c r="F64" s="1208">
        <x:v>14784</x:v>
      </x:c>
      <x:c r="G64" s="1519"/>
      <x:c r="H64" s="184">
        <x:f t="shared" si="1"/>
        <x:v>13305.6</x:v>
      </x:c>
    </x:row>
    <x:row r="65" spans="1:6">
      <x:c r="A65" s="184" t="s">
        <x:v>7740</x:v>
      </x:c>
      <x:c r="C65" s="184">
        <x:v>90000</x:v>
      </x:c>
      <x:c r="D65" s="184">
        <x:v>100000</x:v>
      </x:c>
      <x:c r="E65" s="184">
        <x:v>110000</x:v>
      </x:c>
      <x:c r="F65" s="184">
        <x:f>SUM(F34:F64)</x:f>
        <x:v>118891</x:v>
      </x:c>
    </x:row>
    <x:row r="66" spans="3:5">
      <x:c r="C66" s="184">
        <x:f>C65-F65</x:f>
        <x:v>-28891</x:v>
      </x:c>
      <x:c r="D66" s="184">
        <x:f>D65-F65</x:f>
        <x:v>-18891</x:v>
      </x:c>
      <x:c r="E66" s="184">
        <x:f>E65-F65</x:f>
        <x:v>-8891</x:v>
      </x:c>
    </x:row>
    <x:row r="67" spans="1:8">
      <x:c r="A67" s="1202">
        <x:v>45809</x:v>
      </x:c>
      <x:c r="B67" s="1203" t="s">
        <x:v>7772</x:v>
      </x:c>
      <x:c r="C67" s="1204">
        <x:v>2300</x:v>
      </x:c>
      <x:c r="D67" s="1204">
        <x:v>2800</x:v>
      </x:c>
      <x:c r="E67" s="1204">
        <x:v>4500</x:v>
      </x:c>
      <x:c r="F67" s="1209">
        <x:f>8132.5-975</x:f>
        <x:v>7157.5</x:v>
      </x:c>
      <x:c r="G67" s="1210" t="s">
        <x:v>3130</x:v>
      </x:c>
      <x:c r="H67" s="184">
        <x:f t="shared" ref="H67:H96" si="2">F67*0.9</x:f>
        <x:v>6441.75</x:v>
      </x:c>
    </x:row>
    <x:row r="68" spans="1:8">
      <x:c r="A68" s="1211">
        <x:v>45810</x:v>
      </x:c>
      <x:c r="B68" s="1212" t="s">
        <x:v>7737</x:v>
      </x:c>
      <x:c r="C68" s="1213">
        <x:v>700</x:v>
      </x:c>
      <x:c r="D68" s="1213">
        <x:v>1650</x:v>
      </x:c>
      <x:c r="E68" s="1213">
        <x:v>3000</x:v>
      </x:c>
      <x:c r="F68" s="1214">
        <x:v>6259</x:v>
      </x:c>
      <x:c r="G68" s="1519" t="s">
        <x:v>3130</x:v>
      </x:c>
      <x:c r="H68" s="184">
        <x:f t="shared" si="2"/>
        <x:v>5633.1000000000004</x:v>
      </x:c>
    </x:row>
    <x:row r="69" spans="1:8">
      <x:c r="A69" s="1211">
        <x:v>45811</x:v>
      </x:c>
      <x:c r="B69" s="1212" t="s">
        <x:v>7779</x:v>
      </x:c>
      <x:c r="C69" s="1213">
        <x:v>2200</x:v>
      </x:c>
      <x:c r="D69" s="1213">
        <x:v>2700</x:v>
      </x:c>
      <x:c r="E69" s="1213">
        <x:v>4400</x:v>
      </x:c>
      <x:c r="F69" s="1187">
        <x:v>5778</x:v>
      </x:c>
      <x:c r="G69" s="1519"/>
      <x:c r="H69" s="184">
        <x:f t="shared" si="2"/>
        <x:v>5200.1999999999998</x:v>
      </x:c>
    </x:row>
    <x:row r="70" spans="1:8">
      <x:c r="A70" s="1211">
        <x:v>45812</x:v>
      </x:c>
      <x:c r="B70" s="1212" t="s">
        <x:v>7762</x:v>
      </x:c>
      <x:c r="C70" s="1213">
        <x:v>1200</x:v>
      </x:c>
      <x:c r="D70" s="1213">
        <x:v>2000</x:v>
      </x:c>
      <x:c r="E70" s="1213">
        <x:v>3400</x:v>
      </x:c>
      <x:c r="F70" s="1215">
        <x:v>7443</x:v>
      </x:c>
      <x:c r="G70" s="1519"/>
      <x:c r="H70" s="184">
        <x:f t="shared" si="2"/>
        <x:v>6698.6999999999998</x:v>
      </x:c>
    </x:row>
    <x:row r="71" spans="1:8">
      <x:c r="A71" s="1211">
        <x:v>45813</x:v>
      </x:c>
      <x:c r="B71" s="1212" t="s">
        <x:v>7753</x:v>
      </x:c>
      <x:c r="C71" s="1213">
        <x:v>1000</x:v>
      </x:c>
      <x:c r="D71" s="1213">
        <x:v>2000</x:v>
      </x:c>
      <x:c r="E71" s="1213">
        <x:v>3000</x:v>
      </x:c>
      <x:c r="F71" s="1216">
        <x:v>6657</x:v>
      </x:c>
      <x:c r="G71" s="1519"/>
      <x:c r="H71" s="184">
        <x:f t="shared" si="2"/>
        <x:v>5991.3000000000002</x:v>
      </x:c>
    </x:row>
    <x:row r="72" spans="1:8">
      <x:c r="A72" s="1211">
        <x:v>45814</x:v>
      </x:c>
      <x:c r="B72" s="1212" t="s">
        <x:v>7716</x:v>
      </x:c>
      <x:c r="C72" s="1213">
        <x:v>3000</x:v>
      </x:c>
      <x:c r="D72" s="1213">
        <x:v>3700</x:v>
      </x:c>
      <x:c r="E72" s="1213">
        <x:v>5300</x:v>
      </x:c>
      <x:c r="F72" s="1217">
        <x:v>3187</x:v>
      </x:c>
      <x:c r="G72" s="1519"/>
      <x:c r="H72" s="184">
        <x:f t="shared" si="2"/>
        <x:v>2868.3000000000002</x:v>
      </x:c>
    </x:row>
    <x:row r="73" spans="1:8">
      <x:c r="A73" s="1211">
        <x:v>45815</x:v>
      </x:c>
      <x:c r="B73" s="1212" t="s">
        <x:v>7734</x:v>
      </x:c>
      <x:c r="C73" s="1213">
        <x:v>4000</x:v>
      </x:c>
      <x:c r="D73" s="1213">
        <x:v>4500</x:v>
      </x:c>
      <x:c r="E73" s="1213">
        <x:v>6400</x:v>
      </x:c>
      <x:c r="F73" s="603">
        <x:v>3243</x:v>
      </x:c>
      <x:c r="G73" s="1519"/>
      <x:c r="H73" s="184">
        <x:f t="shared" si="2"/>
        <x:v>2918.7000000000003</x:v>
      </x:c>
    </x:row>
    <x:row r="74" spans="1:8">
      <x:c r="A74" s="1211">
        <x:v>45816</x:v>
      </x:c>
      <x:c r="B74" s="1212" t="s">
        <x:v>7772</x:v>
      </x:c>
      <x:c r="C74" s="1213">
        <x:v>2300</x:v>
      </x:c>
      <x:c r="D74" s="1213">
        <x:v>3300</x:v>
      </x:c>
      <x:c r="E74" s="1213">
        <x:v>6500</x:v>
      </x:c>
      <x:c r="F74" s="1198">
        <x:v>3500</x:v>
      </x:c>
      <x:c r="G74" s="1519"/>
      <x:c r="H74" s="184">
        <x:f t="shared" si="2"/>
        <x:v>3150</x:v>
      </x:c>
    </x:row>
    <x:row r="75" spans="1:8">
      <x:c r="A75" s="1218">
        <x:v>45817</x:v>
      </x:c>
      <x:c r="B75" s="1219" t="s">
        <x:v>7737</x:v>
      </x:c>
      <x:c r="C75" s="1220">
        <x:v>1200</x:v>
      </x:c>
      <x:c r="D75" s="1220">
        <x:v>1650</x:v>
      </x:c>
      <x:c r="E75" s="1220">
        <x:v>3800</x:v>
      </x:c>
      <x:c r="F75" s="1165">
        <x:v>7625</x:v>
      </x:c>
      <x:c r="G75" s="1518" t="s">
        <x:v>7707</x:v>
      </x:c>
      <x:c r="H75" s="184">
        <x:f t="shared" si="2"/>
        <x:v>6862.5</x:v>
      </x:c>
    </x:row>
    <x:row r="76" spans="1:8">
      <x:c r="A76" s="1218">
        <x:v>45818</x:v>
      </x:c>
      <x:c r="B76" s="1219" t="s">
        <x:v>7779</x:v>
      </x:c>
      <x:c r="C76" s="1220">
        <x:v>2400</x:v>
      </x:c>
      <x:c r="D76" s="1220">
        <x:v>2600</x:v>
      </x:c>
      <x:c r="E76" s="1220">
        <x:v>5000</x:v>
      </x:c>
      <x:c r="F76" s="603">
        <x:v>1656</x:v>
      </x:c>
      <x:c r="G76" s="1518"/>
      <x:c r="H76" s="184">
        <x:f t="shared" si="2"/>
        <x:v>1490.4000000000001</x:v>
      </x:c>
    </x:row>
    <x:row r="77" spans="1:8">
      <x:c r="A77" s="1218">
        <x:v>45819</x:v>
      </x:c>
      <x:c r="B77" s="1219" t="s">
        <x:v>7762</x:v>
      </x:c>
      <x:c r="C77" s="1220">
        <x:v>1400</x:v>
      </x:c>
      <x:c r="D77" s="1220">
        <x:v>1600</x:v>
      </x:c>
      <x:c r="E77" s="1220">
        <x:v>7000</x:v>
      </x:c>
      <x:c r="F77" s="731">
        <x:v>5289.5</x:v>
      </x:c>
      <x:c r="G77" s="1518"/>
      <x:c r="H77" s="184">
        <x:f t="shared" si="2"/>
        <x:v>4760.5500000000002</x:v>
      </x:c>
    </x:row>
    <x:row r="78" spans="1:8">
      <x:c r="A78" s="1218">
        <x:v>45820</x:v>
      </x:c>
      <x:c r="B78" s="1219" t="s">
        <x:v>7753</x:v>
      </x:c>
      <x:c r="C78" s="1220">
        <x:v>1350</x:v>
      </x:c>
      <x:c r="D78" s="1220">
        <x:v>2000</x:v>
      </x:c>
      <x:c r="E78" s="1220">
        <x:v>3000</x:v>
      </x:c>
      <x:c r="F78" s="1194">
        <x:v>2308</x:v>
      </x:c>
      <x:c r="G78" s="1518"/>
      <x:c r="H78" s="184">
        <x:f t="shared" si="2"/>
        <x:v>2077.2000000000003</x:v>
      </x:c>
    </x:row>
    <x:row r="79" spans="1:8">
      <x:c r="A79" s="1218">
        <x:v>45821</x:v>
      </x:c>
      <x:c r="B79" s="1219" t="s">
        <x:v>7716</x:v>
      </x:c>
      <x:c r="C79" s="1220">
        <x:v>3200</x:v>
      </x:c>
      <x:c r="D79" s="1220">
        <x:v>3650</x:v>
      </x:c>
      <x:c r="E79" s="1220">
        <x:v>5250</x:v>
      </x:c>
      <x:c r="F79" s="1221">
        <x:v>4125</x:v>
      </x:c>
      <x:c r="G79" s="1518"/>
      <x:c r="H79" s="184">
        <x:f t="shared" si="2"/>
        <x:v>3712.5</x:v>
      </x:c>
    </x:row>
    <x:row r="80" spans="1:8">
      <x:c r="A80" s="1218">
        <x:v>45822</x:v>
      </x:c>
      <x:c r="B80" s="1219" t="s">
        <x:v>7734</x:v>
      </x:c>
      <x:c r="C80" s="1220">
        <x:v>3600</x:v>
      </x:c>
      <x:c r="D80" s="1220">
        <x:v>4000</x:v>
      </x:c>
      <x:c r="E80" s="1220">
        <x:v>6400</x:v>
      </x:c>
      <x:c r="F80" s="731">
        <x:v>4576</x:v>
      </x:c>
      <x:c r="G80" s="1518"/>
      <x:c r="H80" s="184">
        <x:f t="shared" si="2"/>
        <x:v>4118.4000000000005</x:v>
      </x:c>
    </x:row>
    <x:row r="81" spans="1:8">
      <x:c r="A81" s="1218">
        <x:v>45823</x:v>
      </x:c>
      <x:c r="B81" s="1219" t="s">
        <x:v>7772</x:v>
      </x:c>
      <x:c r="C81" s="1220">
        <x:v>2500</x:v>
      </x:c>
      <x:c r="D81" s="1220">
        <x:v>2800</x:v>
      </x:c>
      <x:c r="E81" s="1220">
        <x:v>4500</x:v>
      </x:c>
      <x:c r="F81" s="603">
        <x:v>2754</x:v>
      </x:c>
      <x:c r="G81" s="1518"/>
      <x:c r="H81" s="184">
        <x:f t="shared" si="2"/>
        <x:v>2478.5999999999999</x:v>
      </x:c>
    </x:row>
    <x:row r="82" spans="1:8">
      <x:c r="A82" s="1222">
        <x:v>45824</x:v>
      </x:c>
      <x:c r="B82" s="1223" t="s">
        <x:v>7737</x:v>
      </x:c>
      <x:c r="C82" s="1224">
        <x:v>1200</x:v>
      </x:c>
      <x:c r="D82" s="1224">
        <x:v>1950</x:v>
      </x:c>
      <x:c r="E82" s="1224">
        <x:v>6100</x:v>
      </x:c>
      <x:c r="F82" s="603">
        <x:v>1846</x:v>
      </x:c>
      <x:c r="G82" s="1518" t="s">
        <x:v>7707</x:v>
      </x:c>
      <x:c r="H82" s="184">
        <x:f t="shared" si="2"/>
        <x:v>1661.4000000000001</x:v>
      </x:c>
    </x:row>
    <x:row r="83" spans="1:8">
      <x:c r="A83" s="1222">
        <x:v>45825</x:v>
      </x:c>
      <x:c r="B83" s="1223" t="s">
        <x:v>7779</x:v>
      </x:c>
      <x:c r="C83" s="1224">
        <x:v>2150</x:v>
      </x:c>
      <x:c r="D83" s="1224">
        <x:v>2600</x:v>
      </x:c>
      <x:c r="E83" s="1224">
        <x:v>5000</x:v>
      </x:c>
      <x:c r="F83" s="603">
        <x:v>1040</x:v>
      </x:c>
      <x:c r="G83" s="1518"/>
      <x:c r="H83" s="184">
        <x:f t="shared" si="2"/>
        <x:v>936</x:v>
      </x:c>
    </x:row>
    <x:row r="84" spans="1:8">
      <x:c r="A84" s="1222">
        <x:v>45826</x:v>
      </x:c>
      <x:c r="B84" s="1223" t="s">
        <x:v>7762</x:v>
      </x:c>
      <x:c r="C84" s="1224">
        <x:v>1400</x:v>
      </x:c>
      <x:c r="D84" s="1224">
        <x:v>2000</x:v>
      </x:c>
      <x:c r="E84" s="1224">
        <x:v>7100</x:v>
      </x:c>
      <x:c r="F84" s="1198">
        <x:v>3308</x:v>
      </x:c>
      <x:c r="G84" s="1518"/>
      <x:c r="H84" s="184">
        <x:f t="shared" si="2"/>
        <x:v>2977.2000000000003</x:v>
      </x:c>
    </x:row>
    <x:row r="85" spans="1:8">
      <x:c r="A85" s="1222">
        <x:v>45827</x:v>
      </x:c>
      <x:c r="B85" s="1223" t="s">
        <x:v>7753</x:v>
      </x:c>
      <x:c r="C85" s="1224">
        <x:v>1350</x:v>
      </x:c>
      <x:c r="D85" s="1224">
        <x:v>2000</x:v>
      </x:c>
      <x:c r="E85" s="1224">
        <x:v>3000</x:v>
      </x:c>
      <x:c r="F85" s="1225">
        <x:v>4113</x:v>
      </x:c>
      <x:c r="G85" s="1518"/>
      <x:c r="H85" s="184">
        <x:f t="shared" si="2"/>
        <x:v>3701.7000000000003</x:v>
      </x:c>
    </x:row>
    <x:row r="86" spans="1:8">
      <x:c r="A86" s="1222">
        <x:v>45828</x:v>
      </x:c>
      <x:c r="B86" s="1223" t="s">
        <x:v>7716</x:v>
      </x:c>
      <x:c r="C86" s="1224">
        <x:v>3200</x:v>
      </x:c>
      <x:c r="D86" s="1224">
        <x:v>3700</x:v>
      </x:c>
      <x:c r="E86" s="1224">
        <x:v>5200</x:v>
      </x:c>
      <x:c r="F86" s="603">
        <x:v>3275</x:v>
      </x:c>
      <x:c r="G86" s="1518"/>
      <x:c r="H86" s="184">
        <x:f t="shared" si="2"/>
        <x:v>2947.5</x:v>
      </x:c>
    </x:row>
    <x:row r="87" spans="1:8">
      <x:c r="A87" s="1222">
        <x:v>45829</x:v>
      </x:c>
      <x:c r="B87" s="1223" t="s">
        <x:v>7734</x:v>
      </x:c>
      <x:c r="C87" s="1224">
        <x:v>3600</x:v>
      </x:c>
      <x:c r="D87" s="1224">
        <x:v>4300</x:v>
      </x:c>
      <x:c r="E87" s="1224">
        <x:v>6400</x:v>
      </x:c>
      <x:c r="F87" s="1221">
        <x:v>4996.5</x:v>
      </x:c>
      <x:c r="G87" s="1518"/>
      <x:c r="H87" s="184">
        <x:f t="shared" si="2"/>
        <x:v>4496.8500000000004</x:v>
      </x:c>
    </x:row>
    <x:row r="88" spans="1:8">
      <x:c r="A88" s="1222">
        <x:v>45830</x:v>
      </x:c>
      <x:c r="B88" s="1223" t="s">
        <x:v>7772</x:v>
      </x:c>
      <x:c r="C88" s="1224">
        <x:v>2600</x:v>
      </x:c>
      <x:c r="D88" s="1224">
        <x:v>2800</x:v>
      </x:c>
      <x:c r="E88" s="1224">
        <x:v>4500</x:v>
      </x:c>
      <x:c r="F88" s="603">
        <x:v>2510</x:v>
      </x:c>
      <x:c r="G88" s="1518"/>
      <x:c r="H88" s="184">
        <x:f t="shared" si="2"/>
        <x:v>2259</x:v>
      </x:c>
    </x:row>
    <x:row r="89" spans="1:8">
      <x:c r="A89" s="1226">
        <x:v>45831</x:v>
      </x:c>
      <x:c r="B89" s="1227" t="s">
        <x:v>7737</x:v>
      </x:c>
      <x:c r="C89" s="1228">
        <x:v>1050</x:v>
      </x:c>
      <x:c r="D89" s="1228">
        <x:v>1850</x:v>
      </x:c>
      <x:c r="E89" s="1228">
        <x:v>3800</x:v>
      </x:c>
      <x:c r="F89" s="603">
        <x:v>1326</x:v>
      </x:c>
      <x:c r="G89" s="1519" t="s">
        <x:v>3130</x:v>
      </x:c>
      <x:c r="H89" s="184">
        <x:f t="shared" si="2"/>
        <x:v>1193.4000000000001</x:v>
      </x:c>
    </x:row>
    <x:row r="90" spans="1:8">
      <x:c r="A90" s="1226">
        <x:v>45832</x:v>
      </x:c>
      <x:c r="B90" s="1227" t="s">
        <x:v>7779</x:v>
      </x:c>
      <x:c r="C90" s="1228">
        <x:v>1800</x:v>
      </x:c>
      <x:c r="D90" s="1228">
        <x:v>2600</x:v>
      </x:c>
      <x:c r="E90" s="1228">
        <x:v>4400</x:v>
      </x:c>
      <x:c r="F90" s="1229">
        <x:v>5352</x:v>
      </x:c>
      <x:c r="G90" s="1519"/>
      <x:c r="H90" s="184">
        <x:f t="shared" si="2"/>
        <x:v>4816.8000000000002</x:v>
      </x:c>
    </x:row>
    <x:row r="91" spans="1:8">
      <x:c r="A91" s="1226">
        <x:v>45833</x:v>
      </x:c>
      <x:c r="B91" s="1227" t="s">
        <x:v>7762</x:v>
      </x:c>
      <x:c r="C91" s="1228">
        <x:v>1350</x:v>
      </x:c>
      <x:c r="D91" s="1228">
        <x:v>2000</x:v>
      </x:c>
      <x:c r="E91" s="1228">
        <x:v>5300</x:v>
      </x:c>
      <x:c r="F91" s="1194">
        <x:v>4340</x:v>
      </x:c>
      <x:c r="G91" s="1519"/>
      <x:c r="H91" s="184">
        <x:f t="shared" si="2"/>
        <x:v>3906</x:v>
      </x:c>
    </x:row>
    <x:row r="92" spans="1:8">
      <x:c r="A92" s="1226">
        <x:v>45834</x:v>
      </x:c>
      <x:c r="B92" s="1227" t="s">
        <x:v>7753</x:v>
      </x:c>
      <x:c r="C92" s="1228">
        <x:v>1275</x:v>
      </x:c>
      <x:c r="D92" s="1228">
        <x:v>2700</x:v>
      </x:c>
      <x:c r="E92" s="1228">
        <x:v>3000</x:v>
      </x:c>
      <x:c r="F92" s="1209">
        <x:v>3242</x:v>
      </x:c>
      <x:c r="G92" s="1519"/>
      <x:c r="H92" s="184">
        <x:f t="shared" si="2"/>
        <x:v>2917.8000000000002</x:v>
      </x:c>
    </x:row>
    <x:row r="93" spans="1:8">
      <x:c r="A93" s="1226">
        <x:v>45835</x:v>
      </x:c>
      <x:c r="B93" s="1227" t="s">
        <x:v>7716</x:v>
      </x:c>
      <x:c r="C93" s="1228">
        <x:v>3000</x:v>
      </x:c>
      <x:c r="D93" s="1228">
        <x:v>3650</x:v>
      </x:c>
      <x:c r="E93" s="1228">
        <x:v>4750</x:v>
      </x:c>
      <x:c r="F93" s="1216">
        <x:v>8245</x:v>
      </x:c>
      <x:c r="G93" s="1519"/>
      <x:c r="H93" s="184">
        <x:f t="shared" si="2"/>
        <x:v>7420.5</x:v>
      </x:c>
    </x:row>
    <x:row r="94" spans="1:8">
      <x:c r="A94" s="1226">
        <x:v>45836</x:v>
      </x:c>
      <x:c r="B94" s="1227" t="s">
        <x:v>7734</x:v>
      </x:c>
      <x:c r="C94" s="1228">
        <x:v>3400</x:v>
      </x:c>
      <x:c r="D94" s="1228">
        <x:v>4275</x:v>
      </x:c>
      <x:c r="E94" s="1228">
        <x:v>5900</x:v>
      </x:c>
      <x:c r="F94" s="1230">
        <x:v>8219.5</x:v>
      </x:c>
      <x:c r="G94" s="1519"/>
      <x:c r="H94" s="184">
        <x:f t="shared" si="2"/>
        <x:v>7397.5500000000002</x:v>
      </x:c>
    </x:row>
    <x:row r="95" spans="1:8">
      <x:c r="A95" s="1226">
        <x:v>45837</x:v>
      </x:c>
      <x:c r="B95" s="1227" t="s">
        <x:v>7772</x:v>
      </x:c>
      <x:c r="C95" s="1228">
        <x:v>2450</x:v>
      </x:c>
      <x:c r="D95" s="1228">
        <x:v>2750</x:v>
      </x:c>
      <x:c r="E95" s="1228">
        <x:v>4000</x:v>
      </x:c>
      <x:c r="F95" s="1230">
        <x:v>4088</x:v>
      </x:c>
      <x:c r="G95" s="1519"/>
      <x:c r="H95" s="184">
        <x:f t="shared" si="2"/>
        <x:v>3679.2000000000003</x:v>
      </x:c>
    </x:row>
    <x:row r="96" spans="1:8">
      <x:c r="A96" s="1231">
        <x:v>45838</x:v>
      </x:c>
      <x:c r="B96" s="1232" t="s">
        <x:v>7737</x:v>
      </x:c>
      <x:c r="C96" s="1233">
        <x:v>1050</x:v>
      </x:c>
      <x:c r="D96" s="1233">
        <x:v>1850</x:v>
      </x:c>
      <x:c r="E96" s="1233">
        <x:v>3800</x:v>
      </x:c>
      <x:c r="F96" s="1234">
        <x:v>4849.5</x:v>
      </x:c>
      <x:c r="G96" s="1235" t="s">
        <x:v>7707</x:v>
      </x:c>
      <x:c r="H96" s="184">
        <x:f t="shared" si="2"/>
        <x:v>4364.5500000000002</x:v>
      </x:c>
    </x:row>
    <x:row r="97" spans="1:6">
      <x:c r="A97" s="184" t="s">
        <x:v>7738</x:v>
      </x:c>
      <x:c r="C97" s="184">
        <x:v>120000</x:v>
      </x:c>
      <x:c r="D97" s="184">
        <x:v>130000</x:v>
      </x:c>
      <x:c r="E97" s="184">
        <x:v>140000</x:v>
      </x:c>
      <x:c r="F97" s="184">
        <x:f>SUM(F67:F96)</x:f>
        <x:v>132308.5</x:v>
      </x:c>
    </x:row>
    <x:row r="98" spans="3:5">
      <x:c r="C98" s="184">
        <x:f>C97-F97</x:f>
        <x:v>-12308.5</x:v>
      </x:c>
      <x:c r="D98" s="184">
        <x:f>D97-F97</x:f>
        <x:v>-2308.5</x:v>
      </x:c>
      <x:c r="E98" s="184">
        <x:f>E97-F97</x:f>
        <x:v>7691.5</x:v>
      </x:c>
    </x:row>
    <x:row r="99" spans="1:8">
      <x:c r="A99" s="1231">
        <x:v>45839</x:v>
      </x:c>
      <x:c r="B99" s="1232" t="s">
        <x:v>7779</x:v>
      </x:c>
      <x:c r="C99" s="1233">
        <x:v>1800</x:v>
      </x:c>
      <x:c r="D99" s="1233">
        <x:v>2600</x:v>
      </x:c>
      <x:c r="E99" s="1233">
        <x:v>5000</x:v>
      </x:c>
      <x:c r="F99" s="1198">
        <x:v>2619</x:v>
      </x:c>
      <x:c r="G99" s="1520" t="s">
        <x:v>7707</x:v>
      </x:c>
      <x:c r="H99" s="184">
        <x:f t="shared" ref="H99:H129" si="3">F99*0.9</x:f>
        <x:v>2357.0999999999999</x:v>
      </x:c>
    </x:row>
    <x:row r="100" spans="1:8">
      <x:c r="A100" s="1231">
        <x:v>45840</x:v>
      </x:c>
      <x:c r="B100" s="1232" t="s">
        <x:v>7762</x:v>
      </x:c>
      <x:c r="C100" s="1233">
        <x:v>1350</x:v>
      </x:c>
      <x:c r="D100" s="1233">
        <x:v>2250</x:v>
      </x:c>
      <x:c r="E100" s="1233">
        <x:v>5300</x:v>
      </x:c>
      <x:c r="F100" s="1198">
        <x:v>2880</x:v>
      </x:c>
      <x:c r="G100" s="1520"/>
      <x:c r="H100" s="184">
        <x:f t="shared" si="3"/>
        <x:v>2592</x:v>
      </x:c>
    </x:row>
    <x:row r="101" spans="1:8">
      <x:c r="A101" s="1231">
        <x:v>45841</x:v>
      </x:c>
      <x:c r="B101" s="1232" t="s">
        <x:v>7753</x:v>
      </x:c>
      <x:c r="C101" s="1233">
        <x:v>1300</x:v>
      </x:c>
      <x:c r="D101" s="1233">
        <x:v>2000</x:v>
      </x:c>
      <x:c r="E101" s="1233">
        <x:v>3000</x:v>
      </x:c>
      <x:c r="F101" s="1198">
        <x:v>2010</x:v>
      </x:c>
      <x:c r="G101" s="1520"/>
      <x:c r="H101" s="184">
        <x:f t="shared" si="3"/>
        <x:v>1809</x:v>
      </x:c>
    </x:row>
    <x:row r="102" spans="1:8">
      <x:c r="A102" s="1231">
        <x:v>45842</x:v>
      </x:c>
      <x:c r="B102" s="1232" t="s">
        <x:v>7716</x:v>
      </x:c>
      <x:c r="C102" s="1233">
        <x:v>3000</x:v>
      </x:c>
      <x:c r="D102" s="1233">
        <x:v>3700</x:v>
      </x:c>
      <x:c r="E102" s="1233">
        <x:v>5250</x:v>
      </x:c>
      <x:c r="F102" s="1165">
        <x:v>5937</x:v>
      </x:c>
      <x:c r="G102" s="1520"/>
      <x:c r="H102" s="184">
        <x:f t="shared" si="3"/>
        <x:v>5343.3000000000002</x:v>
      </x:c>
    </x:row>
    <x:row r="103" spans="1:8">
      <x:c r="A103" s="1231">
        <x:v>45843</x:v>
      </x:c>
      <x:c r="B103" s="1232" t="s">
        <x:v>7734</x:v>
      </x:c>
      <x:c r="C103" s="1233">
        <x:v>3400</x:v>
      </x:c>
      <x:c r="D103" s="1233">
        <x:v>4400</x:v>
      </x:c>
      <x:c r="E103" s="1233">
        <x:v>6400</x:v>
      </x:c>
      <x:c r="F103" s="603">
        <x:v>3932</x:v>
      </x:c>
      <x:c r="G103" s="1520"/>
      <x:c r="H103" s="184">
        <x:f t="shared" si="3"/>
        <x:v>3538.8000000000002</x:v>
      </x:c>
    </x:row>
    <x:row r="104" spans="1:8">
      <x:c r="A104" s="1231">
        <x:v>45844</x:v>
      </x:c>
      <x:c r="B104" s="1232" t="s">
        <x:v>7772</x:v>
      </x:c>
      <x:c r="C104" s="1233">
        <x:v>2450</x:v>
      </x:c>
      <x:c r="D104" s="1233">
        <x:v>2800</x:v>
      </x:c>
      <x:c r="E104" s="1233">
        <x:v>4100</x:v>
      </x:c>
      <x:c r="F104" s="1236">
        <x:v>3114</x:v>
      </x:c>
      <x:c r="G104" s="1520"/>
      <x:c r="H104" s="184">
        <x:f t="shared" si="3"/>
        <x:v>2802.5999999999999</x:v>
      </x:c>
    </x:row>
    <x:row r="105" spans="1:8">
      <x:c r="A105" s="1237">
        <x:v>45845</x:v>
      </x:c>
      <x:c r="B105" s="1238" t="s">
        <x:v>7737</x:v>
      </x:c>
      <x:c r="C105" s="1239">
        <x:v>1350</x:v>
      </x:c>
      <x:c r="D105" s="1239">
        <x:v>1950</x:v>
      </x:c>
      <x:c r="E105" s="1239">
        <x:v>4850</x:v>
      </x:c>
      <x:c r="F105" s="1194">
        <x:v>2492</x:v>
      </x:c>
      <x:c r="G105" s="1518" t="s">
        <x:v>7707</x:v>
      </x:c>
      <x:c r="H105" s="184">
        <x:f t="shared" si="3"/>
        <x:v>2242.8000000000002</x:v>
      </x:c>
    </x:row>
    <x:row r="106" spans="1:8">
      <x:c r="A106" s="1237">
        <x:v>45846</x:v>
      </x:c>
      <x:c r="B106" s="1238" t="s">
        <x:v>7779</x:v>
      </x:c>
      <x:c r="C106" s="1239">
        <x:v>1800</x:v>
      </x:c>
      <x:c r="D106" s="1239">
        <x:v>2600</x:v>
      </x:c>
      <x:c r="E106" s="1239">
        <x:v>4250</x:v>
      </x:c>
      <x:c r="F106" s="603">
        <x:v>1153</x:v>
      </x:c>
      <x:c r="G106" s="1518"/>
      <x:c r="H106" s="184">
        <x:f t="shared" si="3"/>
        <x:v>1037.7</x:v>
      </x:c>
    </x:row>
    <x:row r="107" spans="1:8">
      <x:c r="A107" s="1237">
        <x:v>45847</x:v>
      </x:c>
      <x:c r="B107" s="1238" t="s">
        <x:v>7762</x:v>
      </x:c>
      <x:c r="C107" s="1239">
        <x:v>1650</x:v>
      </x:c>
      <x:c r="D107" s="1239">
        <x:v>1600</x:v>
      </x:c>
      <x:c r="E107" s="1239">
        <x:v>4350</x:v>
      </x:c>
      <x:c r="F107" s="1221">
        <x:v>3147</x:v>
      </x:c>
      <x:c r="G107" s="1518"/>
      <x:c r="H107" s="184">
        <x:f t="shared" si="3"/>
        <x:v>2832.3000000000002</x:v>
      </x:c>
    </x:row>
    <x:row r="108" spans="1:8">
      <x:c r="A108" s="1237">
        <x:v>45848</x:v>
      </x:c>
      <x:c r="B108" s="1238" t="s">
        <x:v>7753</x:v>
      </x:c>
      <x:c r="C108" s="1239">
        <x:v>1950</x:v>
      </x:c>
      <x:c r="D108" s="1239">
        <x:v>2000</x:v>
      </x:c>
      <x:c r="E108" s="1239">
        <x:v>3050</x:v>
      </x:c>
      <x:c r="F108" s="1221">
        <x:v>2523</x:v>
      </x:c>
      <x:c r="G108" s="1518"/>
      <x:c r="H108" s="184">
        <x:f t="shared" si="3"/>
        <x:v>2270.7000000000003</x:v>
      </x:c>
    </x:row>
    <x:row r="109" spans="1:8">
      <x:c r="A109" s="1237">
        <x:v>45849</x:v>
      </x:c>
      <x:c r="B109" s="1238" t="s">
        <x:v>7716</x:v>
      </x:c>
      <x:c r="C109" s="1239">
        <x:v>3500</x:v>
      </x:c>
      <x:c r="D109" s="1239">
        <x:v>3700</x:v>
      </x:c>
      <x:c r="E109" s="1239">
        <x:v>5900</x:v>
      </x:c>
      <x:c r="F109" s="1240">
        <x:v>6043</x:v>
      </x:c>
      <x:c r="G109" s="1518"/>
      <x:c r="H109" s="184">
        <x:f t="shared" si="3"/>
        <x:v>5438.6999999999998</x:v>
      </x:c>
    </x:row>
    <x:row r="110" spans="1:8">
      <x:c r="A110" s="1237">
        <x:v>45850</x:v>
      </x:c>
      <x:c r="B110" s="1238" t="s">
        <x:v>7734</x:v>
      </x:c>
      <x:c r="C110" s="1239">
        <x:v>3600</x:v>
      </x:c>
      <x:c r="D110" s="1239">
        <x:v>4000</x:v>
      </x:c>
      <x:c r="E110" s="1239">
        <x:v>5900</x:v>
      </x:c>
      <x:c r="F110" s="1241">
        <x:v>5902</x:v>
      </x:c>
      <x:c r="G110" s="1518"/>
      <x:c r="H110" s="184">
        <x:f t="shared" si="3"/>
        <x:v>5311.8000000000002</x:v>
      </x:c>
    </x:row>
    <x:row r="111" spans="1:8">
      <x:c r="A111" s="1237">
        <x:v>45851</x:v>
      </x:c>
      <x:c r="B111" s="1238" t="s">
        <x:v>7772</x:v>
      </x:c>
      <x:c r="C111" s="1239">
        <x:v>2450</x:v>
      </x:c>
      <x:c r="D111" s="1239">
        <x:v>2750</x:v>
      </x:c>
      <x:c r="E111" s="1239">
        <x:v>4000</x:v>
      </x:c>
      <x:c r="F111" s="1221">
        <x:v>2914</x:v>
      </x:c>
      <x:c r="G111" s="1518"/>
      <x:c r="H111" s="184">
        <x:f t="shared" si="3"/>
        <x:v>2622.5999999999999</x:v>
      </x:c>
    </x:row>
    <x:row r="112" spans="1:8">
      <x:c r="A112" s="1242">
        <x:v>45852</x:v>
      </x:c>
      <x:c r="B112" s="1243" t="s">
        <x:v>7737</x:v>
      </x:c>
      <x:c r="C112" s="731">
        <x:v>1350</x:v>
      </x:c>
      <x:c r="D112" s="731">
        <x:v>2050</x:v>
      </x:c>
      <x:c r="E112" s="731">
        <x:v>4850</x:v>
      </x:c>
      <x:c r="F112" s="1221">
        <x:v>4168</x:v>
      </x:c>
      <x:c r="G112" s="1521" t="s">
        <x:v>7392</x:v>
      </x:c>
      <x:c r="H112" s="184">
        <x:f t="shared" si="3"/>
        <x:v>3751.2000000000003</x:v>
      </x:c>
    </x:row>
    <x:row r="113" spans="1:8">
      <x:c r="A113" s="1242">
        <x:v>45853</x:v>
      </x:c>
      <x:c r="B113" s="1243" t="s">
        <x:v>7779</x:v>
      </x:c>
      <x:c r="C113" s="731">
        <x:v>1650</x:v>
      </x:c>
      <x:c r="D113" s="731">
        <x:v>2600</x:v>
      </x:c>
      <x:c r="E113" s="731">
        <x:v>4250</x:v>
      </x:c>
      <x:c r="F113" s="1244">
        <x:v>903</x:v>
      </x:c>
      <x:c r="G113" s="1521"/>
      <x:c r="H113" s="184">
        <x:f t="shared" si="3"/>
        <x:v>812.70000000000005</x:v>
      </x:c>
    </x:row>
    <x:row r="114" spans="1:8">
      <x:c r="A114" s="1242">
        <x:v>45854</x:v>
      </x:c>
      <x:c r="B114" s="1243" t="s">
        <x:v>7762</x:v>
      </x:c>
      <x:c r="C114" s="731">
        <x:v>1350</x:v>
      </x:c>
      <x:c r="D114" s="731">
        <x:v>2250</x:v>
      </x:c>
      <x:c r="E114" s="731">
        <x:v>4350</x:v>
      </x:c>
      <x:c r="F114" s="1244">
        <x:v>1340</x:v>
      </x:c>
      <x:c r="G114" s="1521"/>
      <x:c r="H114" s="184">
        <x:f t="shared" si="3"/>
        <x:v>1206</x:v>
      </x:c>
    </x:row>
    <x:row r="115" spans="1:8">
      <x:c r="A115" s="1242">
        <x:v>45855</x:v>
      </x:c>
      <x:c r="B115" s="1243" t="s">
        <x:v>7753</x:v>
      </x:c>
      <x:c r="C115" s="731">
        <x:v>1950</x:v>
      </x:c>
      <x:c r="D115" s="731">
        <x:v>2000</x:v>
      </x:c>
      <x:c r="E115" s="731">
        <x:v>3050</x:v>
      </x:c>
      <x:c r="F115" s="1229">
        <x:v>4291</x:v>
      </x:c>
      <x:c r="G115" s="1521"/>
      <x:c r="H115" s="184">
        <x:f t="shared" si="3"/>
        <x:v>3861.9000000000001</x:v>
      </x:c>
    </x:row>
    <x:row r="116" spans="1:8">
      <x:c r="A116" s="1242">
        <x:v>45856</x:v>
      </x:c>
      <x:c r="B116" s="1243" t="s">
        <x:v>7716</x:v>
      </x:c>
      <x:c r="C116" s="731">
        <x:v>3500</x:v>
      </x:c>
      <x:c r="D116" s="731">
        <x:v>3750</x:v>
      </x:c>
      <x:c r="E116" s="731">
        <x:v>5950</x:v>
      </x:c>
      <x:c r="F116" s="603">
        <x:v>2693</x:v>
      </x:c>
      <x:c r="G116" s="1521"/>
      <x:c r="H116" s="184">
        <x:f t="shared" si="3"/>
        <x:v>2423.7000000000003</x:v>
      </x:c>
    </x:row>
    <x:row r="117" spans="1:8">
      <x:c r="A117" s="1242">
        <x:v>45857</x:v>
      </x:c>
      <x:c r="B117" s="1243" t="s">
        <x:v>7734</x:v>
      </x:c>
      <x:c r="C117" s="731">
        <x:v>3650</x:v>
      </x:c>
      <x:c r="D117" s="731">
        <x:v>4300</x:v>
      </x:c>
      <x:c r="E117" s="731">
        <x:v>5900</x:v>
      </x:c>
      <x:c r="F117" s="603">
        <x:v>3511</x:v>
      </x:c>
      <x:c r="G117" s="1521"/>
      <x:c r="H117" s="184">
        <x:f t="shared" si="3"/>
        <x:v>3159.9000000000001</x:v>
      </x:c>
    </x:row>
    <x:row r="118" spans="1:8">
      <x:c r="A118" s="1242">
        <x:v>45858</x:v>
      </x:c>
      <x:c r="B118" s="1243" t="s">
        <x:v>7772</x:v>
      </x:c>
      <x:c r="C118" s="731">
        <x:v>2450</x:v>
      </x:c>
      <x:c r="D118" s="731">
        <x:v>2800</x:v>
      </x:c>
      <x:c r="E118" s="731">
        <x:v>4000</x:v>
      </x:c>
      <x:c r="F118" s="603">
        <x:v>998</x:v>
      </x:c>
      <x:c r="G118" s="1521"/>
      <x:c r="H118" s="184">
        <x:f t="shared" si="3"/>
        <x:v>898.20000000000005</x:v>
      </x:c>
    </x:row>
    <x:row r="119" spans="1:8">
      <x:c r="A119" s="1245">
        <x:v>45859</x:v>
      </x:c>
      <x:c r="B119" s="1246" t="s">
        <x:v>7737</x:v>
      </x:c>
      <x:c r="C119" s="413">
        <x:v>1350</x:v>
      </x:c>
      <x:c r="D119" s="413">
        <x:v>2200</x:v>
      </x:c>
      <x:c r="E119" s="413">
        <x:v>4900</x:v>
      </x:c>
      <x:c r="F119" s="603">
        <x:v>1245</x:v>
      </x:c>
      <x:c r="G119" s="1521" t="s">
        <x:v>7392</x:v>
      </x:c>
      <x:c r="H119" s="184">
        <x:f t="shared" si="3"/>
        <x:v>1120.5</x:v>
      </x:c>
    </x:row>
    <x:row r="120" spans="1:8">
      <x:c r="A120" s="1245">
        <x:v>45860</x:v>
      </x:c>
      <x:c r="B120" s="1246" t="s">
        <x:v>7779</x:v>
      </x:c>
      <x:c r="C120" s="413">
        <x:v>1150</x:v>
      </x:c>
      <x:c r="D120" s="413">
        <x:v>2600</x:v>
      </x:c>
      <x:c r="E120" s="413">
        <x:v>4250</x:v>
      </x:c>
      <x:c r="F120" s="1221">
        <x:v>1860</x:v>
      </x:c>
      <x:c r="G120" s="1521"/>
      <x:c r="H120" s="184">
        <x:f t="shared" si="3"/>
        <x:v>1674</x:v>
      </x:c>
    </x:row>
    <x:row r="121" spans="1:8">
      <x:c r="A121" s="1245">
        <x:v>45861</x:v>
      </x:c>
      <x:c r="B121" s="1246" t="s">
        <x:v>7762</x:v>
      </x:c>
      <x:c r="C121" s="413">
        <x:v>1350</x:v>
      </x:c>
      <x:c r="D121" s="413">
        <x:v>2250</x:v>
      </x:c>
      <x:c r="E121" s="413">
        <x:v>4350</x:v>
      </x:c>
      <x:c r="F121" s="1194">
        <x:v>2802</x:v>
      </x:c>
      <x:c r="G121" s="1521"/>
      <x:c r="H121" s="184">
        <x:f t="shared" si="3"/>
        <x:v>2521.8000000000002</x:v>
      </x:c>
    </x:row>
    <x:row r="122" spans="1:8">
      <x:c r="A122" s="1245">
        <x:v>45862</x:v>
      </x:c>
      <x:c r="B122" s="1246" t="s">
        <x:v>7753</x:v>
      </x:c>
      <x:c r="C122" s="413">
        <x:v>1950</x:v>
      </x:c>
      <x:c r="D122" s="413">
        <x:v>2300</x:v>
      </x:c>
      <x:c r="E122" s="413">
        <x:v>3250</x:v>
      </x:c>
      <x:c r="F122" s="603">
        <x:v>1507</x:v>
      </x:c>
      <x:c r="G122" s="1521"/>
      <x:c r="H122" s="184">
        <x:f t="shared" si="3"/>
        <x:v>1356.3</x:v>
      </x:c>
    </x:row>
    <x:row r="123" spans="1:8">
      <x:c r="A123" s="1245">
        <x:v>45863</x:v>
      </x:c>
      <x:c r="B123" s="1246" t="s">
        <x:v>7716</x:v>
      </x:c>
      <x:c r="C123" s="413">
        <x:v>3250</x:v>
      </x:c>
      <x:c r="D123" s="413">
        <x:v>3750</x:v>
      </x:c>
      <x:c r="E123" s="413">
        <x:v>5950</x:v>
      </x:c>
      <x:c r="F123" s="1194">
        <x:v>3919</x:v>
      </x:c>
      <x:c r="G123" s="1521"/>
      <x:c r="H123" s="184">
        <x:f t="shared" si="3"/>
        <x:v>3527.0999999999999</x:v>
      </x:c>
    </x:row>
    <x:row r="124" spans="1:8">
      <x:c r="A124" s="1245">
        <x:v>45864</x:v>
      </x:c>
      <x:c r="B124" s="1246" t="s">
        <x:v>7734</x:v>
      </x:c>
      <x:c r="C124" s="413">
        <x:v>3500</x:v>
      </x:c>
      <x:c r="D124" s="413">
        <x:v>4300</x:v>
      </x:c>
      <x:c r="E124" s="413">
        <x:v>5900</x:v>
      </x:c>
      <x:c r="F124" s="1194">
        <x:v>4937</x:v>
      </x:c>
      <x:c r="G124" s="1521"/>
      <x:c r="H124" s="184">
        <x:f t="shared" si="3"/>
        <x:v>4443.3000000000002</x:v>
      </x:c>
    </x:row>
    <x:row r="125" spans="1:8">
      <x:c r="A125" s="1245">
        <x:v>45865</x:v>
      </x:c>
      <x:c r="B125" s="1246" t="s">
        <x:v>7772</x:v>
      </x:c>
      <x:c r="C125" s="413">
        <x:v>2300</x:v>
      </x:c>
      <x:c r="D125" s="413">
        <x:v>2800</x:v>
      </x:c>
      <x:c r="E125" s="413">
        <x:v>4000</x:v>
      </x:c>
      <x:c r="F125" s="603">
        <x:v>2696</x:v>
      </x:c>
      <x:c r="G125" s="1521"/>
      <x:c r="H125" s="184">
        <x:f t="shared" si="3"/>
        <x:v>2426.4000000000001</x:v>
      </x:c>
    </x:row>
    <x:row r="126" spans="1:8">
      <x:c r="A126" s="186">
        <x:v>45866</x:v>
      </x:c>
      <x:c r="B126" s="229" t="s">
        <x:v>7737</x:v>
      </x:c>
      <x:c r="C126" s="184">
        <x:v>1250</x:v>
      </x:c>
      <x:c r="D126" s="184">
        <x:v>2200</x:v>
      </x:c>
      <x:c r="E126" s="184">
        <x:v>4900</x:v>
      </x:c>
      <x:c r="F126" s="1194">
        <x:v>2940</x:v>
      </x:c>
      <x:c r="G126" s="1518" t="s">
        <x:v>7707</x:v>
      </x:c>
      <x:c r="H126" s="184">
        <x:f t="shared" si="3"/>
        <x:v>2646</x:v>
      </x:c>
    </x:row>
    <x:row r="127" spans="1:8">
      <x:c r="A127" s="186">
        <x:v>45867</x:v>
      </x:c>
      <x:c r="B127" s="229" t="s">
        <x:v>7779</x:v>
      </x:c>
      <x:c r="C127" s="184">
        <x:v>1150</x:v>
      </x:c>
      <x:c r="D127" s="184">
        <x:v>2600</x:v>
      </x:c>
      <x:c r="E127" s="184">
        <x:v>4250</x:v>
      </x:c>
      <x:c r="F127" s="1247">
        <x:v>4256</x:v>
      </x:c>
      <x:c r="G127" s="1518"/>
      <x:c r="H127" s="184">
        <x:f t="shared" si="3"/>
        <x:v>3830.4000000000001</x:v>
      </x:c>
    </x:row>
    <x:row r="128" spans="1:8">
      <x:c r="A128" s="186">
        <x:v>45868</x:v>
      </x:c>
      <x:c r="B128" s="229" t="s">
        <x:v>7762</x:v>
      </x:c>
      <x:c r="C128" s="184">
        <x:v>1350</x:v>
      </x:c>
      <x:c r="D128" s="184">
        <x:v>2800</x:v>
      </x:c>
      <x:c r="E128" s="184">
        <x:v>4350</x:v>
      </x:c>
      <x:c r="F128" s="1248">
        <x:v>4737</x:v>
      </x:c>
      <x:c r="G128" s="1518"/>
      <x:c r="H128" s="184">
        <x:f t="shared" si="3"/>
        <x:v>4263.3000000000002</x:v>
      </x:c>
    </x:row>
    <x:row r="129" spans="1:8">
      <x:c r="A129" s="186">
        <x:v>45869</x:v>
      </x:c>
      <x:c r="B129" s="229" t="s">
        <x:v>7753</x:v>
      </x:c>
      <x:c r="C129" s="184">
        <x:v>1500</x:v>
      </x:c>
      <x:c r="D129" s="184">
        <x:v>2300</x:v>
      </x:c>
      <x:c r="E129" s="184">
        <x:v>3250</x:v>
      </x:c>
      <x:c r="F129" s="1248">
        <x:f>2710+720</x:f>
        <x:v>3430</x:v>
      </x:c>
      <x:c r="G129" s="1518"/>
      <x:c r="H129" s="184">
        <x:f t="shared" si="3"/>
        <x:v>3087</x:v>
      </x:c>
    </x:row>
    <x:row r="130" spans="1:6">
      <x:c r="A130" s="184" t="s">
        <x:v>7761</x:v>
      </x:c>
      <x:c r="C130" s="184">
        <x:v>100000</x:v>
      </x:c>
      <x:c r="D130" s="184">
        <x:v>110000</x:v>
      </x:c>
      <x:c r="E130" s="184">
        <x:v>120000</x:v>
      </x:c>
      <x:c r="F130" s="184">
        <x:f>SUM(F99:F129)</x:f>
        <x:v>96899</x:v>
      </x:c>
    </x:row>
    <x:row r="131" spans="3:5">
      <x:c r="C131" s="184">
        <x:f>C130-F130</x:f>
        <x:v>3101</x:v>
      </x:c>
      <x:c r="D131" s="184">
        <x:f>D130-F130</x:f>
        <x:v>13101</x:v>
      </x:c>
      <x:c r="E131" s="184">
        <x:f>E130-F130</x:f>
        <x:v>23101</x:v>
      </x:c>
    </x:row>
    <x:row r="132" spans="1:9">
      <x:c r="A132" s="186">
        <x:v>45870</x:v>
      </x:c>
      <x:c r="B132" s="229" t="s">
        <x:v>7716</x:v>
      </x:c>
      <x:c r="C132" s="184">
        <x:v>3250</x:v>
      </x:c>
      <x:c r="D132" s="184">
        <x:v>3900</x:v>
      </x:c>
      <x:c r="E132" s="184">
        <x:v>5950</x:v>
      </x:c>
      <x:c r="F132" s="1194">
        <x:v>4458</x:v>
      </x:c>
      <x:c r="G132" s="1518" t="s">
        <x:v>7707</x:v>
      </x:c>
      <x:c r="H132" s="184">
        <x:f t="shared" ref="H132:H162" si="4">F132*0.9</x:f>
        <x:v>4012.2000000000003</x:v>
      </x:c>
      <x:c r="I132" s="1249">
        <x:f>H132/200</x:f>
        <x:v>20.061</x:v>
      </x:c>
    </x:row>
    <x:row r="133" spans="1:9">
      <x:c r="A133" s="186">
        <x:v>45871</x:v>
      </x:c>
      <x:c r="B133" s="229" t="s">
        <x:v>7734</x:v>
      </x:c>
      <x:c r="C133" s="184">
        <x:v>3500</x:v>
      </x:c>
      <x:c r="D133" s="184">
        <x:v>4400</x:v>
      </x:c>
      <x:c r="E133" s="184">
        <x:v>5900</x:v>
      </x:c>
      <x:c r="F133" s="603">
        <x:v>3523</x:v>
      </x:c>
      <x:c r="G133" s="1518"/>
      <x:c r="H133" s="184">
        <x:f t="shared" si="4"/>
        <x:v>3170.7000000000003</x:v>
      </x:c>
      <x:c r="I133" s="1249">
        <x:f t="shared" ref="I133:I159" si="5">H133/200</x:f>
        <x:v>15.853500000000002</x:v>
      </x:c>
    </x:row>
    <x:row r="134" spans="1:9">
      <x:c r="A134" s="186">
        <x:v>45872</x:v>
      </x:c>
      <x:c r="B134" s="229" t="s">
        <x:v>7772</x:v>
      </x:c>
      <x:c r="C134" s="184">
        <x:v>2300</x:v>
      </x:c>
      <x:c r="D134" s="184">
        <x:v>2800</x:v>
      </x:c>
      <x:c r="E134" s="184">
        <x:v>4000</x:v>
      </x:c>
      <x:c r="F134" s="1194">
        <x:v>3190</x:v>
      </x:c>
      <x:c r="G134" s="1518"/>
      <x:c r="H134" s="184">
        <x:f t="shared" si="4"/>
        <x:v>2871</x:v>
      </x:c>
      <x:c r="I134" s="1249">
        <x:f t="shared" si="5"/>
        <x:v>14.355</x:v>
      </x:c>
    </x:row>
    <x:row r="135" spans="1:9">
      <x:c r="A135" s="186">
        <x:v>45873</x:v>
      </x:c>
      <x:c r="B135" s="229" t="s">
        <x:v>7737</x:v>
      </x:c>
      <x:c r="C135" s="184">
        <x:v>1250</x:v>
      </x:c>
      <x:c r="D135" s="184">
        <x:v>2400</x:v>
      </x:c>
      <x:c r="E135" s="184">
        <x:v>4900</x:v>
      </x:c>
      <x:c r="F135" s="1194">
        <x:v>2948.5</x:v>
      </x:c>
      <x:c r="G135" s="1521" t="s">
        <x:v>7392</x:v>
      </x:c>
      <x:c r="H135" s="184">
        <x:f t="shared" si="4"/>
        <x:v>2653.6500000000001</x:v>
      </x:c>
      <x:c r="I135" s="1249">
        <x:f t="shared" si="5"/>
        <x:v>13.26825</x:v>
      </x:c>
    </x:row>
    <x:row r="136" spans="1:9">
      <x:c r="A136" s="186">
        <x:v>45874</x:v>
      </x:c>
      <x:c r="B136" s="229" t="s">
        <x:v>7779</x:v>
      </x:c>
      <x:c r="C136" s="184">
        <x:v>1150</x:v>
      </x:c>
      <x:c r="D136" s="184">
        <x:v>2600</x:v>
      </x:c>
      <x:c r="E136" s="184">
        <x:v>4250</x:v>
      </x:c>
      <x:c r="F136" s="1194">
        <x:v>3402</x:v>
      </x:c>
      <x:c r="G136" s="1521"/>
      <x:c r="H136" s="184">
        <x:f t="shared" si="4"/>
        <x:v>3061.8000000000002</x:v>
      </x:c>
      <x:c r="I136" s="1249">
        <x:f t="shared" si="5"/>
        <x:v>15.309000000000001</x:v>
      </x:c>
    </x:row>
    <x:row r="137" spans="1:9">
      <x:c r="A137" s="186">
        <x:v>45875</x:v>
      </x:c>
      <x:c r="B137" s="229" t="s">
        <x:v>7762</x:v>
      </x:c>
      <x:c r="C137" s="184">
        <x:v>1350</x:v>
      </x:c>
      <x:c r="D137" s="184">
        <x:v>2900</x:v>
      </x:c>
      <x:c r="E137" s="184">
        <x:v>4750</x:v>
      </x:c>
      <x:c r="F137" s="1194">
        <x:v>4315</x:v>
      </x:c>
      <x:c r="G137" s="1521"/>
      <x:c r="H137" s="184">
        <x:f t="shared" si="4"/>
        <x:v>3883.5</x:v>
      </x:c>
      <x:c r="I137" s="1249">
        <x:f t="shared" si="5"/>
        <x:v>19.4175</x:v>
      </x:c>
    </x:row>
    <x:row r="138" spans="1:9">
      <x:c r="A138" s="186">
        <x:v>45876</x:v>
      </x:c>
      <x:c r="B138" s="229" t="s">
        <x:v>7753</x:v>
      </x:c>
      <x:c r="C138" s="184">
        <x:v>1500</x:v>
      </x:c>
      <x:c r="D138" s="184">
        <x:v>2500</x:v>
      </x:c>
      <x:c r="E138" s="184">
        <x:v>3450</x:v>
      </x:c>
      <x:c r="F138" s="603">
        <x:v>1808</x:v>
      </x:c>
      <x:c r="G138" s="1521"/>
      <x:c r="H138" s="184">
        <x:f t="shared" si="4"/>
        <x:v>1627.2</x:v>
      </x:c>
      <x:c r="I138" s="1249">
        <x:f t="shared" si="5"/>
        <x:v>8.136000000000001</x:v>
      </x:c>
    </x:row>
    <x:row r="139" spans="1:9">
      <x:c r="A139" s="186">
        <x:v>45877</x:v>
      </x:c>
      <x:c r="B139" s="229" t="s">
        <x:v>7716</x:v>
      </x:c>
      <x:c r="C139" s="184">
        <x:v>3250</x:v>
      </x:c>
      <x:c r="D139" s="184">
        <x:v>4200</x:v>
      </x:c>
      <x:c r="E139" s="184">
        <x:v>5950</x:v>
      </x:c>
      <x:c r="F139" s="603">
        <x:v>1264</x:v>
      </x:c>
      <x:c r="G139" s="1521"/>
      <x:c r="H139" s="184">
        <x:f t="shared" si="4"/>
        <x:v>1137.6000000000001</x:v>
      </x:c>
      <x:c r="I139" s="1249">
        <x:f t="shared" si="5"/>
        <x:v>5.6880000000000006</x:v>
      </x:c>
    </x:row>
    <x:row r="140" spans="1:9">
      <x:c r="A140" s="186">
        <x:v>45878</x:v>
      </x:c>
      <x:c r="B140" s="229" t="s">
        <x:v>7734</x:v>
      </x:c>
      <x:c r="C140" s="184">
        <x:v>3500</x:v>
      </x:c>
      <x:c r="D140" s="184">
        <x:v>4400</x:v>
      </x:c>
      <x:c r="E140" s="184">
        <x:v>5900</x:v>
      </x:c>
      <x:c r="F140" s="603">
        <x:v>3274</x:v>
      </x:c>
      <x:c r="G140" s="1521"/>
      <x:c r="H140" s="184">
        <x:f t="shared" si="4"/>
        <x:v>2946.5999999999999</x:v>
      </x:c>
      <x:c r="I140" s="1249">
        <x:f t="shared" si="5"/>
        <x:v>14.732999999999999</x:v>
      </x:c>
    </x:row>
    <x:row r="141" spans="1:9">
      <x:c r="A141" s="186">
        <x:v>45879</x:v>
      </x:c>
      <x:c r="B141" s="229" t="s">
        <x:v>7772</x:v>
      </x:c>
      <x:c r="C141" s="184">
        <x:v>2300</x:v>
      </x:c>
      <x:c r="D141" s="184">
        <x:v>2900</x:v>
      </x:c>
      <x:c r="E141" s="184">
        <x:v>4000</x:v>
      </x:c>
      <x:c r="F141" s="1194">
        <x:v>3077</x:v>
      </x:c>
      <x:c r="G141" s="1521"/>
      <x:c r="H141" s="184">
        <x:f t="shared" si="4"/>
        <x:v>2769.3000000000002</x:v>
      </x:c>
      <x:c r="I141" s="1249">
        <x:f t="shared" si="5"/>
        <x:v>13.846500000000001</x:v>
      </x:c>
    </x:row>
    <x:row r="142" spans="1:9">
      <x:c r="A142" s="186">
        <x:v>45880</x:v>
      </x:c>
      <x:c r="B142" s="229" t="s">
        <x:v>7737</x:v>
      </x:c>
      <x:c r="C142" s="184">
        <x:v>1300</x:v>
      </x:c>
      <x:c r="D142" s="184">
        <x:v>2400</x:v>
      </x:c>
      <x:c r="E142" s="184">
        <x:v>4900</x:v>
      </x:c>
      <x:c r="F142" s="603">
        <x:v>2040</x:v>
      </x:c>
      <x:c r="G142" s="1521" t="s">
        <x:v>7392</x:v>
      </x:c>
      <x:c r="H142" s="184">
        <x:f t="shared" si="4"/>
        <x:v>1836</x:v>
      </x:c>
      <x:c r="I142" s="1249">
        <x:f t="shared" si="5"/>
        <x:v>9.1799999999999997</x:v>
      </x:c>
    </x:row>
    <x:row r="143" spans="1:9">
      <x:c r="A143" s="186">
        <x:v>45881</x:v>
      </x:c>
      <x:c r="B143" s="229" t="s">
        <x:v>7779</x:v>
      </x:c>
      <x:c r="C143" s="184">
        <x:v>1150</x:v>
      </x:c>
      <x:c r="D143" s="184">
        <x:v>2600</x:v>
      </x:c>
      <x:c r="E143" s="184">
        <x:v>4250</x:v>
      </x:c>
      <x:c r="F143" s="603">
        <x:v>1050</x:v>
      </x:c>
      <x:c r="G143" s="1521"/>
      <x:c r="H143" s="184">
        <x:f t="shared" si="4"/>
        <x:v>945</x:v>
      </x:c>
      <x:c r="I143" s="1249">
        <x:f t="shared" si="5"/>
        <x:v>4.7249999999999996</x:v>
      </x:c>
    </x:row>
    <x:row r="144" spans="1:9">
      <x:c r="A144" s="186">
        <x:v>45882</x:v>
      </x:c>
      <x:c r="B144" s="229" t="s">
        <x:v>7762</x:v>
      </x:c>
      <x:c r="C144" s="184">
        <x:v>1350</x:v>
      </x:c>
      <x:c r="D144" s="184">
        <x:v>2900</x:v>
      </x:c>
      <x:c r="E144" s="184">
        <x:v>4750</x:v>
      </x:c>
      <x:c r="F144" s="1194">
        <x:v>2922</x:v>
      </x:c>
      <x:c r="G144" s="1521"/>
      <x:c r="H144" s="184">
        <x:f t="shared" si="4"/>
        <x:v>2629.8000000000002</x:v>
      </x:c>
      <x:c r="I144" s="1249">
        <x:f t="shared" si="5"/>
        <x:v>13.149000000000001</x:v>
      </x:c>
    </x:row>
    <x:row r="145" spans="1:9">
      <x:c r="A145" s="186">
        <x:v>45883</x:v>
      </x:c>
      <x:c r="B145" s="229" t="s">
        <x:v>7753</x:v>
      </x:c>
      <x:c r="C145" s="184">
        <x:v>1800</x:v>
      </x:c>
      <x:c r="D145" s="184">
        <x:v>2500</x:v>
      </x:c>
      <x:c r="E145" s="184">
        <x:v>3450</x:v>
      </x:c>
      <x:c r="F145" s="1194">
        <x:v>2575</x:v>
      </x:c>
      <x:c r="G145" s="1521"/>
      <x:c r="H145" s="184">
        <x:f t="shared" si="4"/>
        <x:v>2317.5</x:v>
      </x:c>
      <x:c r="I145" s="1249">
        <x:f t="shared" si="5"/>
        <x:v>11.5875</x:v>
      </x:c>
    </x:row>
    <x:row r="146" spans="1:9">
      <x:c r="A146" s="186">
        <x:v>45884</x:v>
      </x:c>
      <x:c r="B146" s="229" t="s">
        <x:v>7716</x:v>
      </x:c>
      <x:c r="C146" s="184">
        <x:v>3200</x:v>
      </x:c>
      <x:c r="D146" s="184">
        <x:v>4000</x:v>
      </x:c>
      <x:c r="E146" s="184">
        <x:v>5950</x:v>
      </x:c>
      <x:c r="F146" s="603">
        <x:v>2007</x:v>
      </x:c>
      <x:c r="G146" s="1521"/>
      <x:c r="H146" s="184">
        <x:f t="shared" si="4"/>
        <x:v>1806.3</x:v>
      </x:c>
      <x:c r="I146" s="1249">
        <x:f t="shared" si="5"/>
        <x:v>9.0314999999999994</x:v>
      </x:c>
    </x:row>
    <x:row r="147" spans="1:9">
      <x:c r="A147" s="186">
        <x:v>45885</x:v>
      </x:c>
      <x:c r="B147" s="229" t="s">
        <x:v>7734</x:v>
      </x:c>
      <x:c r="C147" s="184">
        <x:v>3500</x:v>
      </x:c>
      <x:c r="D147" s="184">
        <x:v>4000</x:v>
      </x:c>
      <x:c r="E147" s="184">
        <x:v>5900</x:v>
      </x:c>
      <x:c r="F147" s="1194">
        <x:v>4050</x:v>
      </x:c>
      <x:c r="G147" s="1521"/>
      <x:c r="H147" s="184">
        <x:f t="shared" si="4"/>
        <x:v>3645</x:v>
      </x:c>
      <x:c r="I147" s="1249">
        <x:f t="shared" si="5"/>
        <x:v>18.225000000000001</x:v>
      </x:c>
    </x:row>
    <x:row r="148" spans="1:9">
      <x:c r="A148" s="186">
        <x:v>45886</x:v>
      </x:c>
      <x:c r="B148" s="229" t="s">
        <x:v>7772</x:v>
      </x:c>
      <x:c r="C148" s="184">
        <x:v>2450</x:v>
      </x:c>
      <x:c r="D148" s="184">
        <x:v>2750</x:v>
      </x:c>
      <x:c r="E148" s="184">
        <x:v>3500</x:v>
      </x:c>
      <x:c r="F148" s="1194">
        <x:v>2970</x:v>
      </x:c>
      <x:c r="G148" s="1521"/>
      <x:c r="H148" s="184">
        <x:f t="shared" si="4"/>
        <x:v>2673</x:v>
      </x:c>
      <x:c r="I148" s="1249">
        <x:f t="shared" si="5"/>
        <x:v>13.365</x:v>
      </x:c>
    </x:row>
    <x:row r="149" spans="1:9">
      <x:c r="A149" s="186">
        <x:v>45887</x:v>
      </x:c>
      <x:c r="B149" s="229" t="s">
        <x:v>7737</x:v>
      </x:c>
      <x:c r="C149" s="184">
        <x:v>1300</x:v>
      </x:c>
      <x:c r="D149" s="184">
        <x:v>2400</x:v>
      </x:c>
      <x:c r="E149" s="184">
        <x:v>4900</x:v>
      </x:c>
      <x:c r="F149" s="1194">
        <x:v>3570</x:v>
      </x:c>
      <x:c r="G149" s="1521" t="s">
        <x:v>7392</x:v>
      </x:c>
      <x:c r="H149" s="184">
        <x:f t="shared" si="4"/>
        <x:v>3213</x:v>
      </x:c>
      <x:c r="I149" s="1249">
        <x:f t="shared" si="5"/>
        <x:v>16.065000000000001</x:v>
      </x:c>
    </x:row>
    <x:row r="150" spans="1:9">
      <x:c r="A150" s="186">
        <x:v>45888</x:v>
      </x:c>
      <x:c r="B150" s="229" t="s">
        <x:v>7779</x:v>
      </x:c>
      <x:c r="C150" s="184">
        <x:v>1050</x:v>
      </x:c>
      <x:c r="D150" s="184">
        <x:v>2600</x:v>
      </x:c>
      <x:c r="E150" s="184">
        <x:v>4250</x:v>
      </x:c>
      <x:c r="F150" s="1194">
        <x:v>2645</x:v>
      </x:c>
      <x:c r="G150" s="1521"/>
      <x:c r="H150" s="184">
        <x:f t="shared" si="4"/>
        <x:v>2380.5</x:v>
      </x:c>
      <x:c r="I150" s="1249">
        <x:f t="shared" si="5"/>
        <x:v>11.9025</x:v>
      </x:c>
    </x:row>
    <x:row r="151" spans="1:9">
      <x:c r="A151" s="186">
        <x:v>45889</x:v>
      </x:c>
      <x:c r="B151" s="229" t="s">
        <x:v>7762</x:v>
      </x:c>
      <x:c r="C151" s="184">
        <x:v>1350</x:v>
      </x:c>
      <x:c r="D151" s="184">
        <x:v>2900</x:v>
      </x:c>
      <x:c r="E151" s="184">
        <x:v>4750</x:v>
      </x:c>
      <x:c r="F151" s="603">
        <x:v>2622</x:v>
      </x:c>
      <x:c r="G151" s="1521"/>
      <x:c r="H151" s="184">
        <x:f t="shared" si="4"/>
        <x:v>2359.8000000000002</x:v>
      </x:c>
      <x:c r="I151" s="1249">
        <x:f t="shared" si="5"/>
        <x:v>11.799000000000001</x:v>
      </x:c>
    </x:row>
    <x:row r="152" spans="1:9">
      <x:c r="A152" s="186">
        <x:v>45890</x:v>
      </x:c>
      <x:c r="B152" s="229" t="s">
        <x:v>7753</x:v>
      </x:c>
      <x:c r="C152" s="184">
        <x:v>1800</x:v>
      </x:c>
      <x:c r="D152" s="184">
        <x:v>2500</x:v>
      </x:c>
      <x:c r="E152" s="184">
        <x:v>3450</x:v>
      </x:c>
      <x:c r="F152" s="603">
        <x:v>1776</x:v>
      </x:c>
      <x:c r="G152" s="1521"/>
      <x:c r="H152" s="184">
        <x:f t="shared" si="4"/>
        <x:v>1598.4000000000001</x:v>
      </x:c>
      <x:c r="I152" s="1249">
        <x:f t="shared" si="5"/>
        <x:v>7.9920000000000009</x:v>
      </x:c>
    </x:row>
    <x:row r="153" spans="1:9">
      <x:c r="A153" s="186">
        <x:v>45891</x:v>
      </x:c>
      <x:c r="B153" s="229" t="s">
        <x:v>7716</x:v>
      </x:c>
      <x:c r="C153" s="184">
        <x:v>2700</x:v>
      </x:c>
      <x:c r="D153" s="184">
        <x:v>4000</x:v>
      </x:c>
      <x:c r="E153" s="184">
        <x:v>5950</x:v>
      </x:c>
      <x:c r="F153" s="603">
        <x:v>1950</x:v>
      </x:c>
      <x:c r="G153" s="1521"/>
      <x:c r="H153" s="184">
        <x:f t="shared" si="4"/>
        <x:v>1755</x:v>
      </x:c>
      <x:c r="I153" s="1249">
        <x:f t="shared" si="5"/>
        <x:v>8.7750000000000004</x:v>
      </x:c>
    </x:row>
    <x:row r="154" spans="1:9">
      <x:c r="A154" s="186">
        <x:v>45892</x:v>
      </x:c>
      <x:c r="B154" s="229" t="s">
        <x:v>7734</x:v>
      </x:c>
      <x:c r="C154" s="184">
        <x:v>3500</x:v>
      </x:c>
      <x:c r="D154" s="184">
        <x:v>4000</x:v>
      </x:c>
      <x:c r="E154" s="184">
        <x:v>5900</x:v>
      </x:c>
      <x:c r="F154" s="603">
        <x:v>3137</x:v>
      </x:c>
      <x:c r="G154" s="1521"/>
      <x:c r="H154" s="184">
        <x:f t="shared" si="4"/>
        <x:v>2823.3000000000002</x:v>
      </x:c>
      <x:c r="I154" s="1249">
        <x:f t="shared" si="5"/>
        <x:v>14.1165</x:v>
      </x:c>
    </x:row>
    <x:row r="155" spans="1:9">
      <x:c r="A155" s="186">
        <x:v>45893</x:v>
      </x:c>
      <x:c r="B155" s="229" t="s">
        <x:v>7772</x:v>
      </x:c>
      <x:c r="C155" s="184">
        <x:v>2450</x:v>
      </x:c>
      <x:c r="D155" s="184">
        <x:v>2900</x:v>
      </x:c>
      <x:c r="E155" s="184">
        <x:v>3500</x:v>
      </x:c>
      <x:c r="F155" s="1194">
        <x:v>3351</x:v>
      </x:c>
      <x:c r="G155" s="1521"/>
      <x:c r="H155" s="184">
        <x:f t="shared" si="4"/>
        <x:v>3015.9000000000001</x:v>
      </x:c>
      <x:c r="I155" s="1249">
        <x:f t="shared" si="5"/>
        <x:v>15.079500000000001</x:v>
      </x:c>
    </x:row>
    <x:row r="156" spans="1:9">
      <x:c r="A156" s="186">
        <x:v>45894</x:v>
      </x:c>
      <x:c r="B156" s="229" t="s">
        <x:v>7737</x:v>
      </x:c>
      <x:c r="C156" s="184">
        <x:v>1300</x:v>
      </x:c>
      <x:c r="D156" s="184">
        <x:v>2400</x:v>
      </x:c>
      <x:c r="E156" s="184">
        <x:v>4900</x:v>
      </x:c>
      <x:c r="F156" s="1194">
        <x:v>3251</x:v>
      </x:c>
      <x:c r="G156" s="1518" t="s">
        <x:v>7707</x:v>
      </x:c>
      <x:c r="H156" s="184">
        <x:f t="shared" si="4"/>
        <x:v>2925.9000000000001</x:v>
      </x:c>
      <x:c r="I156" s="1249">
        <x:f t="shared" si="5"/>
        <x:v>14.6295</x:v>
      </x:c>
    </x:row>
    <x:row r="157" spans="1:9">
      <x:c r="A157" s="186">
        <x:v>45895</x:v>
      </x:c>
      <x:c r="B157" s="229" t="s">
        <x:v>7779</x:v>
      </x:c>
      <x:c r="C157" s="184">
        <x:v>1050</x:v>
      </x:c>
      <x:c r="D157" s="184">
        <x:v>2600</x:v>
      </x:c>
      <x:c r="E157" s="184">
        <x:v>4250</x:v>
      </x:c>
      <x:c r="F157" s="1194">
        <x:v>2850</x:v>
      </x:c>
      <x:c r="G157" s="1518"/>
      <x:c r="H157" s="184">
        <x:f t="shared" si="4"/>
        <x:v>2565</x:v>
      </x:c>
      <x:c r="I157" s="1249">
        <x:f t="shared" si="5"/>
        <x:v>12.824999999999999</x:v>
      </x:c>
    </x:row>
    <x:row r="158" spans="1:9">
      <x:c r="A158" s="186">
        <x:v>45896</x:v>
      </x:c>
      <x:c r="B158" s="229" t="s">
        <x:v>7762</x:v>
      </x:c>
      <x:c r="C158" s="184">
        <x:v>1350</x:v>
      </x:c>
      <x:c r="D158" s="184">
        <x:v>2900</x:v>
      </x:c>
      <x:c r="E158" s="184">
        <x:v>4750</x:v>
      </x:c>
      <x:c r="F158" s="603">
        <x:v>2514</x:v>
      </x:c>
      <x:c r="G158" s="1518"/>
      <x:c r="H158" s="184">
        <x:f t="shared" si="4"/>
        <x:v>2262.5999999999999</x:v>
      </x:c>
      <x:c r="I158" s="1249">
        <x:f t="shared" si="5"/>
        <x:v>11.312999999999999</x:v>
      </x:c>
    </x:row>
    <x:row r="159" spans="1:9">
      <x:c r="A159" s="186">
        <x:v>45897</x:v>
      </x:c>
      <x:c r="B159" s="229" t="s">
        <x:v>7753</x:v>
      </x:c>
      <x:c r="C159" s="184">
        <x:v>1800</x:v>
      </x:c>
      <x:c r="D159" s="184">
        <x:v>2500</x:v>
      </x:c>
      <x:c r="E159" s="184">
        <x:v>3450</x:v>
      </x:c>
      <x:c r="F159" s="1176">
        <x:v>4140</x:v>
      </x:c>
      <x:c r="G159" s="1518"/>
      <x:c r="H159" s="184">
        <x:f t="shared" si="4"/>
        <x:v>3726</x:v>
      </x:c>
      <x:c r="I159" s="1249">
        <x:f t="shared" si="5"/>
        <x:v>18.629999999999999</x:v>
      </x:c>
    </x:row>
    <x:row r="160" spans="1:8">
      <x:c r="A160" s="186">
        <x:v>45898</x:v>
      </x:c>
      <x:c r="B160" s="229" t="s">
        <x:v>7716</x:v>
      </x:c>
      <x:c r="C160" s="184">
        <x:v>2000</x:v>
      </x:c>
      <x:c r="D160" s="184">
        <x:v>4000</x:v>
      </x:c>
      <x:c r="E160" s="184">
        <x:v>5950</x:v>
      </x:c>
      <x:c r="F160" s="1194">
        <x:v>4390</x:v>
      </x:c>
      <x:c r="G160" s="1518"/>
      <x:c r="H160" s="184">
        <x:f t="shared" si="4"/>
        <x:v>3951</x:v>
      </x:c>
    </x:row>
    <x:row r="161" spans="1:8">
      <x:c r="A161" s="186">
        <x:v>45899</x:v>
      </x:c>
      <x:c r="B161" s="229" t="s">
        <x:v>7734</x:v>
      </x:c>
      <x:c r="C161" s="184">
        <x:v>3250</x:v>
      </x:c>
      <x:c r="D161" s="184">
        <x:v>4000</x:v>
      </x:c>
      <x:c r="E161" s="184">
        <x:v>5900</x:v>
      </x:c>
      <x:c r="F161" s="1194">
        <x:v>5142</x:v>
      </x:c>
      <x:c r="G161" s="1518"/>
      <x:c r="H161" s="184">
        <x:f t="shared" si="4"/>
        <x:v>4627.8000000000002</x:v>
      </x:c>
    </x:row>
    <x:row r="162" spans="1:8">
      <x:c r="A162" s="186">
        <x:v>45900</x:v>
      </x:c>
      <x:c r="B162" s="229" t="s">
        <x:v>7772</x:v>
      </x:c>
      <x:c r="C162" s="184">
        <x:v>2450</x:v>
      </x:c>
      <x:c r="D162" s="184">
        <x:v>3000</x:v>
      </x:c>
      <x:c r="E162" s="184">
        <x:v>3500</x:v>
      </x:c>
      <x:c r="F162" s="1194">
        <x:v>3150</x:v>
      </x:c>
      <x:c r="G162" s="1518"/>
      <x:c r="H162" s="184">
        <x:f t="shared" si="4"/>
        <x:v>2835</x:v>
      </x:c>
    </x:row>
    <x:row r="163" spans="1:6">
      <x:c r="A163" s="184" t="s">
        <x:v>7711</x:v>
      </x:c>
      <x:c r="C163" s="184">
        <x:v>100000</x:v>
      </x:c>
      <x:c r="D163" s="184">
        <x:v>110000</x:v>
      </x:c>
      <x:c r="E163" s="184">
        <x:v>120000</x:v>
      </x:c>
      <x:c r="F163" s="184">
        <x:f>SUM(F132:F162)</x:f>
        <x:v>93361.5</x:v>
      </x:c>
    </x:row>
    <x:row r="164" spans="3:5">
      <x:c r="C164" s="184">
        <x:f>C163-F163</x:f>
        <x:v>6638.5</x:v>
      </x:c>
      <x:c r="D164" s="184">
        <x:f>D163-F163</x:f>
        <x:v>16638.5</x:v>
      </x:c>
      <x:c r="E164" s="184">
        <x:f>E163-F163</x:f>
        <x:v>26638.5</x:v>
      </x:c>
    </x:row>
    <x:row r="165" spans="1:9">
      <x:c r="A165" s="186">
        <x:v>45901</x:v>
      </x:c>
      <x:c r="B165" s="229" t="s">
        <x:v>7737</x:v>
      </x:c>
      <x:c r="C165" s="184">
        <x:v>1500</x:v>
      </x:c>
      <x:c r="D165" s="184">
        <x:v>2500</x:v>
      </x:c>
      <x:c r="E165" s="184">
        <x:v>4200</x:v>
      </x:c>
      <x:c r="F165" s="603">
        <x:v>2045</x:v>
      </x:c>
      <x:c r="G165" s="1521" t="s">
        <x:v>7392</x:v>
      </x:c>
      <x:c r="H165" s="184">
        <x:f t="shared" ref="H165:H194" si="6">F165*0.9</x:f>
        <x:v>1840.5</x:v>
      </x:c>
      <x:c r="I165" s="1249">
        <x:f t="shared" ref="I165:I193" si="7">H165/200</x:f>
        <x:v>9.2025000000000006</x:v>
      </x:c>
    </x:row>
    <x:row r="166" spans="1:9">
      <x:c r="A166" s="186">
        <x:v>45902</x:v>
      </x:c>
      <x:c r="B166" s="229" t="s">
        <x:v>7779</x:v>
      </x:c>
      <x:c r="C166" s="184">
        <x:v>1100</x:v>
      </x:c>
      <x:c r="D166" s="184">
        <x:v>1700</x:v>
      </x:c>
      <x:c r="E166" s="184">
        <x:v>3400</x:v>
      </x:c>
      <x:c r="F166" s="603">
        <x:v>1283</x:v>
      </x:c>
      <x:c r="G166" s="1521"/>
      <x:c r="H166" s="184">
        <x:f t="shared" si="6"/>
        <x:v>1154.7</x:v>
      </x:c>
      <x:c r="I166" s="1249">
        <x:f t="shared" si="7"/>
        <x:v>5.7735000000000003</x:v>
      </x:c>
    </x:row>
    <x:row r="167" spans="1:9">
      <x:c r="A167" s="186">
        <x:v>45903</x:v>
      </x:c>
      <x:c r="B167" s="229" t="s">
        <x:v>7762</x:v>
      </x:c>
      <x:c r="C167" s="184">
        <x:v>2600</x:v>
      </x:c>
      <x:c r="D167" s="184">
        <x:v>2900</x:v>
      </x:c>
      <x:c r="E167" s="184">
        <x:v>4400</x:v>
      </x:c>
      <x:c r="F167" s="603">
        <x:v>1825</x:v>
      </x:c>
      <x:c r="G167" s="1521"/>
      <x:c r="H167" s="184">
        <x:f t="shared" si="6"/>
        <x:v>1642.5</x:v>
      </x:c>
      <x:c r="I167" s="1249">
        <x:f t="shared" si="7"/>
        <x:v>8.2125000000000004</x:v>
      </x:c>
    </x:row>
    <x:row r="168" spans="1:9">
      <x:c r="A168" s="186">
        <x:v>45904</x:v>
      </x:c>
      <x:c r="B168" s="229" t="s">
        <x:v>7753</x:v>
      </x:c>
      <x:c r="C168" s="184">
        <x:v>1800</x:v>
      </x:c>
      <x:c r="D168" s="184">
        <x:v>2300</x:v>
      </x:c>
      <x:c r="E168" s="184">
        <x:v>4100</x:v>
      </x:c>
      <x:c r="F168" s="1194">
        <x:v>2378</x:v>
      </x:c>
      <x:c r="G168" s="1521"/>
      <x:c r="H168" s="184">
        <x:f t="shared" si="6"/>
        <x:v>2140.2000000000003</x:v>
      </x:c>
      <x:c r="I168" s="1249">
        <x:f t="shared" si="7"/>
        <x:v>10.701000000000001</x:v>
      </x:c>
    </x:row>
    <x:row r="169" spans="1:9">
      <x:c r="A169" s="186">
        <x:v>45905</x:v>
      </x:c>
      <x:c r="B169" s="229" t="s">
        <x:v>7716</x:v>
      </x:c>
      <x:c r="C169" s="184">
        <x:v>2000</x:v>
      </x:c>
      <x:c r="D169" s="184">
        <x:v>3200</x:v>
      </x:c>
      <x:c r="E169" s="184">
        <x:v>4500</x:v>
      </x:c>
      <x:c r="F169" s="731">
        <x:v>3576</x:v>
      </x:c>
      <x:c r="G169" s="1521"/>
      <x:c r="H169" s="184">
        <x:f t="shared" si="6"/>
        <x:v>3218.4000000000001</x:v>
      </x:c>
      <x:c r="I169" s="1249">
        <x:f t="shared" si="7"/>
        <x:v>16.091999999999999</x:v>
      </x:c>
    </x:row>
    <x:row r="170" spans="1:9">
      <x:c r="A170" s="186">
        <x:v>45906</x:v>
      </x:c>
      <x:c r="B170" s="229" t="s">
        <x:v>7734</x:v>
      </x:c>
      <x:c r="C170" s="184">
        <x:v>3300</x:v>
      </x:c>
      <x:c r="D170" s="184">
        <x:v>3500</x:v>
      </x:c>
      <x:c r="E170" s="184">
        <x:v>5000</x:v>
      </x:c>
      <x:c r="F170" s="603">
        <x:v>2500</x:v>
      </x:c>
      <x:c r="G170" s="1521"/>
      <x:c r="H170" s="184">
        <x:f t="shared" si="6"/>
        <x:v>2250</x:v>
      </x:c>
      <x:c r="I170" s="1249">
        <x:f t="shared" si="7"/>
        <x:v>11.25</x:v>
      </x:c>
    </x:row>
    <x:row r="171" spans="1:9">
      <x:c r="A171" s="186">
        <x:v>45907</x:v>
      </x:c>
      <x:c r="B171" s="229" t="s">
        <x:v>7772</x:v>
      </x:c>
      <x:c r="C171" s="184">
        <x:v>2700</x:v>
      </x:c>
      <x:c r="D171" s="184">
        <x:v>2900</x:v>
      </x:c>
      <x:c r="E171" s="184">
        <x:v>3200</x:v>
      </x:c>
      <x:c r="F171" s="603">
        <x:v>2085</x:v>
      </x:c>
      <x:c r="G171" s="1521"/>
      <x:c r="H171" s="184">
        <x:f t="shared" si="6"/>
        <x:v>1876.5</x:v>
      </x:c>
      <x:c r="I171" s="1249">
        <x:f t="shared" si="7"/>
        <x:v>9.3825000000000003</x:v>
      </x:c>
    </x:row>
    <x:row r="172" spans="1:9">
      <x:c r="A172" s="186">
        <x:v>45908</x:v>
      </x:c>
      <x:c r="B172" s="229" t="s">
        <x:v>7737</x:v>
      </x:c>
      <x:c r="C172" s="184">
        <x:v>1500</x:v>
      </x:c>
      <x:c r="D172" s="184">
        <x:v>2500</x:v>
      </x:c>
      <x:c r="E172" s="184">
        <x:v>4200</x:v>
      </x:c>
      <x:c r="F172" s="731">
        <x:v>2060</x:v>
      </x:c>
      <x:c r="G172" s="1521" t="s">
        <x:v>7392</x:v>
      </x:c>
      <x:c r="H172" s="184">
        <x:f t="shared" si="6"/>
        <x:v>1854</x:v>
      </x:c>
      <x:c r="I172" s="1249">
        <x:f t="shared" si="7"/>
        <x:v>9.2699999999999996</x:v>
      </x:c>
    </x:row>
    <x:row r="173" spans="1:9">
      <x:c r="A173" s="186">
        <x:v>45909</x:v>
      </x:c>
      <x:c r="B173" s="229" t="s">
        <x:v>7779</x:v>
      </x:c>
      <x:c r="C173" s="184">
        <x:v>1100</x:v>
      </x:c>
      <x:c r="D173" s="184">
        <x:v>1700</x:v>
      </x:c>
      <x:c r="E173" s="184">
        <x:v>3400</x:v>
      </x:c>
      <x:c r="F173" s="731">
        <x:v>1770</x:v>
      </x:c>
      <x:c r="G173" s="1521"/>
      <x:c r="H173" s="184">
        <x:f t="shared" si="6"/>
        <x:v>1593</x:v>
      </x:c>
      <x:c r="I173" s="1249">
        <x:f t="shared" si="7"/>
        <x:v>7.9649999999999999</x:v>
      </x:c>
    </x:row>
    <x:row r="174" spans="1:9">
      <x:c r="A174" s="186">
        <x:v>45910</x:v>
      </x:c>
      <x:c r="B174" s="229" t="s">
        <x:v>7762</x:v>
      </x:c>
      <x:c r="C174" s="184">
        <x:v>2500</x:v>
      </x:c>
      <x:c r="D174" s="184">
        <x:v>2900</x:v>
      </x:c>
      <x:c r="E174" s="184">
        <x:v>4400</x:v>
      </x:c>
      <x:c r="F174" s="603">
        <x:v>1642</x:v>
      </x:c>
      <x:c r="G174" s="1521"/>
      <x:c r="H174" s="184">
        <x:f t="shared" si="6"/>
        <x:v>1477.8</x:v>
      </x:c>
      <x:c r="I174" s="1249">
        <x:f t="shared" si="7"/>
        <x:v>7.3889999999999993</x:v>
      </x:c>
    </x:row>
    <x:row r="175" spans="1:9">
      <x:c r="A175" s="186">
        <x:v>45911</x:v>
      </x:c>
      <x:c r="B175" s="229" t="s">
        <x:v>7753</x:v>
      </x:c>
      <x:c r="C175" s="184">
        <x:v>1800</x:v>
      </x:c>
      <x:c r="D175" s="184">
        <x:v>2300</x:v>
      </x:c>
      <x:c r="E175" s="184">
        <x:v>4100</x:v>
      </x:c>
      <x:c r="F175" s="1250">
        <x:v>3770</x:v>
      </x:c>
      <x:c r="G175" s="1521"/>
      <x:c r="H175" s="184">
        <x:f t="shared" si="6"/>
        <x:v>3393</x:v>
      </x:c>
      <x:c r="I175" s="1249">
        <x:f t="shared" si="7"/>
        <x:v>16.965</x:v>
      </x:c>
    </x:row>
    <x:row r="176" spans="1:9">
      <x:c r="A176" s="186">
        <x:v>45912</x:v>
      </x:c>
      <x:c r="B176" s="229" t="s">
        <x:v>7716</x:v>
      </x:c>
      <x:c r="C176" s="184">
        <x:v>2000</x:v>
      </x:c>
      <x:c r="D176" s="184">
        <x:v>3200</x:v>
      </x:c>
      <x:c r="E176" s="184">
        <x:v>4500</x:v>
      </x:c>
      <x:c r="F176" s="603">
        <x:v>2380</x:v>
      </x:c>
      <x:c r="G176" s="1521"/>
      <x:c r="H176" s="184">
        <x:f t="shared" si="6"/>
        <x:v>2142</x:v>
      </x:c>
      <x:c r="I176" s="1249">
        <x:f t="shared" si="7"/>
        <x:v>10.710000000000001</x:v>
      </x:c>
    </x:row>
    <x:row r="177" spans="1:9">
      <x:c r="A177" s="186">
        <x:v>45913</x:v>
      </x:c>
      <x:c r="B177" s="229" t="s">
        <x:v>7734</x:v>
      </x:c>
      <x:c r="C177" s="184">
        <x:v>3300</x:v>
      </x:c>
      <x:c r="D177" s="184">
        <x:v>3500</x:v>
      </x:c>
      <x:c r="E177" s="184">
        <x:v>5000</x:v>
      </x:c>
      <x:c r="F177" s="603">
        <x:v>1880</x:v>
      </x:c>
      <x:c r="G177" s="1521"/>
      <x:c r="H177" s="184">
        <x:f t="shared" si="6"/>
        <x:v>1692</x:v>
      </x:c>
      <x:c r="I177" s="1249">
        <x:f t="shared" si="7"/>
        <x:v>8.4600000000000009</x:v>
      </x:c>
    </x:row>
    <x:row r="178" spans="1:9">
      <x:c r="A178" s="186">
        <x:v>45914</x:v>
      </x:c>
      <x:c r="B178" s="229" t="s">
        <x:v>7772</x:v>
      </x:c>
      <x:c r="C178" s="184">
        <x:v>2500</x:v>
      </x:c>
      <x:c r="D178" s="184">
        <x:v>2900</x:v>
      </x:c>
      <x:c r="E178" s="184">
        <x:v>3200</x:v>
      </x:c>
      <x:c r="F178" s="603">
        <x:v>2166</x:v>
      </x:c>
      <x:c r="G178" s="1521"/>
      <x:c r="H178" s="184">
        <x:f t="shared" si="6"/>
        <x:v>1949.4000000000001</x:v>
      </x:c>
      <x:c r="I178" s="1249">
        <x:f t="shared" si="7"/>
        <x:v>9.7469999999999999</x:v>
      </x:c>
    </x:row>
    <x:row r="179" spans="1:9">
      <x:c r="A179" s="186">
        <x:v>45915</x:v>
      </x:c>
      <x:c r="B179" s="229" t="s">
        <x:v>7737</x:v>
      </x:c>
      <x:c r="C179" s="184">
        <x:v>1500</x:v>
      </x:c>
      <x:c r="D179" s="184">
        <x:v>2500</x:v>
      </x:c>
      <x:c r="E179" s="184">
        <x:v>4200</x:v>
      </x:c>
      <x:c r="F179" s="1204">
        <x:v>1697</x:v>
      </x:c>
      <x:c r="G179" s="1521" t="s">
        <x:v>7392</x:v>
      </x:c>
      <x:c r="H179" s="184">
        <x:f t="shared" si="6"/>
        <x:v>1527.3</x:v>
      </x:c>
      <x:c r="I179" s="1249">
        <x:f t="shared" si="7"/>
        <x:v>7.6364999999999998</x:v>
      </x:c>
    </x:row>
    <x:row r="180" spans="1:9">
      <x:c r="A180" s="186">
        <x:v>45916</x:v>
      </x:c>
      <x:c r="B180" s="229" t="s">
        <x:v>7779</x:v>
      </x:c>
      <x:c r="C180" s="184">
        <x:v>1100</x:v>
      </x:c>
      <x:c r="D180" s="184">
        <x:v>1700</x:v>
      </x:c>
      <x:c r="E180" s="184">
        <x:v>3400</x:v>
      </x:c>
      <x:c r="F180" s="1204">
        <x:v>620</x:v>
      </x:c>
      <x:c r="G180" s="1521"/>
      <x:c r="H180" s="184">
        <x:f t="shared" si="6"/>
        <x:v>558</x:v>
      </x:c>
      <x:c r="I180" s="1249">
        <x:f t="shared" si="7"/>
        <x:v>2.79</x:v>
      </x:c>
    </x:row>
    <x:row r="181" spans="1:9">
      <x:c r="A181" s="186">
        <x:v>45917</x:v>
      </x:c>
      <x:c r="B181" s="229" t="s">
        <x:v>7762</x:v>
      </x:c>
      <x:c r="C181" s="184">
        <x:v>1700</x:v>
      </x:c>
      <x:c r="D181" s="184">
        <x:v>2900</x:v>
      </x:c>
      <x:c r="E181" s="184">
        <x:v>4400</x:v>
      </x:c>
      <x:c r="F181" s="1204">
        <x:v>1680</x:v>
      </x:c>
      <x:c r="G181" s="1521"/>
      <x:c r="H181" s="184">
        <x:f t="shared" si="6"/>
        <x:v>1512</x:v>
      </x:c>
      <x:c r="I181" s="1249">
        <x:f t="shared" si="7"/>
        <x:v>7.5599999999999996</x:v>
      </x:c>
    </x:row>
    <x:row r="182" spans="1:9">
      <x:c r="A182" s="186">
        <x:v>45918</x:v>
      </x:c>
      <x:c r="B182" s="229" t="s">
        <x:v>7753</x:v>
      </x:c>
      <x:c r="C182" s="184">
        <x:v>1800</x:v>
      </x:c>
      <x:c r="D182" s="184">
        <x:v>2500</x:v>
      </x:c>
      <x:c r="E182" s="184">
        <x:v>4100</x:v>
      </x:c>
      <x:c r="F182" s="1204">
        <x:v>390</x:v>
      </x:c>
      <x:c r="G182" s="1521"/>
      <x:c r="H182" s="184">
        <x:f t="shared" si="6"/>
        <x:v>351</x:v>
      </x:c>
      <x:c r="I182" s="1249">
        <x:f t="shared" si="7"/>
        <x:v>1.7549999999999999</x:v>
      </x:c>
    </x:row>
    <x:row r="183" spans="1:9">
      <x:c r="A183" s="186">
        <x:v>45919</x:v>
      </x:c>
      <x:c r="B183" s="229" t="s">
        <x:v>7716</x:v>
      </x:c>
      <x:c r="C183" s="184">
        <x:v>2000</x:v>
      </x:c>
      <x:c r="D183" s="184">
        <x:v>3200</x:v>
      </x:c>
      <x:c r="E183" s="184">
        <x:v>4500</x:v>
      </x:c>
      <x:c r="F183" s="731">
        <x:v>5085</x:v>
      </x:c>
      <x:c r="G183" s="1521"/>
      <x:c r="H183" s="184">
        <x:f t="shared" si="6"/>
        <x:v>4576.5</x:v>
      </x:c>
      <x:c r="I183" s="1249">
        <x:f t="shared" si="7"/>
        <x:v>22.8825</x:v>
      </x:c>
    </x:row>
    <x:row r="184" spans="1:9">
      <x:c r="A184" s="186">
        <x:v>45920</x:v>
      </x:c>
      <x:c r="B184" s="229" t="s">
        <x:v>7734</x:v>
      </x:c>
      <x:c r="C184" s="184">
        <x:v>3000</x:v>
      </x:c>
      <x:c r="D184" s="184">
        <x:v>3500</x:v>
      </x:c>
      <x:c r="E184" s="184">
        <x:v>5000</x:v>
      </x:c>
      <x:c r="F184" s="1204">
        <x:v>3470.5</x:v>
      </x:c>
      <x:c r="G184" s="1521"/>
      <x:c r="H184" s="184">
        <x:f t="shared" si="6"/>
        <x:v>3123.4500000000003</x:v>
      </x:c>
      <x:c r="I184" s="1249">
        <x:f t="shared" si="7"/>
        <x:v>15.617250000000002</x:v>
      </x:c>
    </x:row>
    <x:row r="185" spans="1:9">
      <x:c r="A185" s="186">
        <x:v>45921</x:v>
      </x:c>
      <x:c r="B185" s="229" t="s">
        <x:v>7772</x:v>
      </x:c>
      <x:c r="C185" s="184">
        <x:v>2100</x:v>
      </x:c>
      <x:c r="D185" s="184">
        <x:v>2900</x:v>
      </x:c>
      <x:c r="E185" s="184">
        <x:v>3200</x:v>
      </x:c>
      <x:c r="F185" s="1204">
        <x:v>1655</x:v>
      </x:c>
      <x:c r="G185" s="1521"/>
      <x:c r="H185" s="184">
        <x:f t="shared" si="6"/>
        <x:v>1489.5</x:v>
      </x:c>
      <x:c r="I185" s="1249">
        <x:f t="shared" si="7"/>
        <x:v>7.4474999999999998</x:v>
      </x:c>
    </x:row>
    <x:row r="186" spans="1:9">
      <x:c r="A186" s="186">
        <x:v>45922</x:v>
      </x:c>
      <x:c r="B186" s="229" t="s">
        <x:v>7737</x:v>
      </x:c>
      <x:c r="C186" s="184">
        <x:v>1500</x:v>
      </x:c>
      <x:c r="D186" s="184">
        <x:v>2500</x:v>
      </x:c>
      <x:c r="E186" s="184">
        <x:v>4200</x:v>
      </x:c>
      <x:c r="F186" s="1204">
        <x:v>766</x:v>
      </x:c>
      <x:c r="G186" s="1521" t="s">
        <x:v>7392</x:v>
      </x:c>
      <x:c r="H186" s="184">
        <x:f t="shared" si="6"/>
        <x:v>689.39999999999998</x:v>
      </x:c>
      <x:c r="I186" s="1249">
        <x:f t="shared" si="7"/>
        <x:v>3.4470000000000001</x:v>
      </x:c>
    </x:row>
    <x:row r="187" spans="1:9">
      <x:c r="A187" s="186">
        <x:v>45923</x:v>
      </x:c>
      <x:c r="B187" s="229" t="s">
        <x:v>7779</x:v>
      </x:c>
      <x:c r="C187" s="184">
        <x:v>1000</x:v>
      </x:c>
      <x:c r="D187" s="184">
        <x:v>1700</x:v>
      </x:c>
      <x:c r="E187" s="184">
        <x:v>3400</x:v>
      </x:c>
      <x:c r="F187" s="1204">
        <x:v>1290</x:v>
      </x:c>
      <x:c r="G187" s="1521"/>
      <x:c r="H187" s="184">
        <x:f t="shared" si="6"/>
        <x:v>1161</x:v>
      </x:c>
      <x:c r="I187" s="1249">
        <x:f t="shared" si="7"/>
        <x:v>5.8049999999999997</x:v>
      </x:c>
    </x:row>
    <x:row r="188" spans="1:9">
      <x:c r="A188" s="186">
        <x:v>45924</x:v>
      </x:c>
      <x:c r="B188" s="229" t="s">
        <x:v>7762</x:v>
      </x:c>
      <x:c r="C188" s="184">
        <x:v>1700</x:v>
      </x:c>
      <x:c r="D188" s="184">
        <x:v>2900</x:v>
      </x:c>
      <x:c r="E188" s="184">
        <x:v>4400</x:v>
      </x:c>
      <x:c r="F188" s="1204">
        <x:v>850</x:v>
      </x:c>
      <x:c r="G188" s="1521"/>
      <x:c r="H188" s="184">
        <x:f t="shared" si="6"/>
        <x:v>765</x:v>
      </x:c>
      <x:c r="I188" s="1249">
        <x:f t="shared" si="7"/>
        <x:v>3.8250000000000002</x:v>
      </x:c>
    </x:row>
    <x:row r="189" spans="1:9">
      <x:c r="A189" s="186">
        <x:v>45925</x:v>
      </x:c>
      <x:c r="B189" s="229" t="s">
        <x:v>7753</x:v>
      </x:c>
      <x:c r="C189" s="184">
        <x:v>1600</x:v>
      </x:c>
      <x:c r="D189" s="184">
        <x:v>2500</x:v>
      </x:c>
      <x:c r="E189" s="184">
        <x:v>4100</x:v>
      </x:c>
      <x:c r="F189" s="1204">
        <x:v>2136</x:v>
      </x:c>
      <x:c r="G189" s="1521"/>
      <x:c r="H189" s="184">
        <x:f t="shared" si="6"/>
        <x:v>1922.4000000000001</x:v>
      </x:c>
      <x:c r="I189" s="1249">
        <x:f t="shared" si="7"/>
        <x:v>9.6120000000000001</x:v>
      </x:c>
    </x:row>
    <x:row r="190" spans="1:9">
      <x:c r="A190" s="186">
        <x:v>45926</x:v>
      </x:c>
      <x:c r="B190" s="229" t="s">
        <x:v>7716</x:v>
      </x:c>
      <x:c r="C190" s="184">
        <x:v>2000</x:v>
      </x:c>
      <x:c r="D190" s="184">
        <x:v>3500</x:v>
      </x:c>
      <x:c r="E190" s="184">
        <x:v>5000</x:v>
      </x:c>
      <x:c r="F190" s="603">
        <x:v>2763</x:v>
      </x:c>
      <x:c r="G190" s="1521"/>
      <x:c r="H190" s="184">
        <x:f t="shared" si="6"/>
        <x:v>2486.7000000000003</x:v>
      </x:c>
      <x:c r="I190" s="1249">
        <x:f t="shared" si="7"/>
        <x:v>12.433500000000002</x:v>
      </x:c>
    </x:row>
    <x:row r="191" spans="1:9">
      <x:c r="A191" s="186">
        <x:v>45927</x:v>
      </x:c>
      <x:c r="B191" s="229" t="s">
        <x:v>7734</x:v>
      </x:c>
      <x:c r="C191" s="184">
        <x:v>3000</x:v>
      </x:c>
      <x:c r="D191" s="184">
        <x:v>3500</x:v>
      </x:c>
      <x:c r="E191" s="184">
        <x:v>5000</x:v>
      </x:c>
      <x:c r="F191" s="1221">
        <x:v>4514</x:v>
      </x:c>
      <x:c r="G191" s="1521"/>
      <x:c r="H191" s="184">
        <x:f t="shared" si="6"/>
        <x:v>4062.5999999999999</x:v>
      </x:c>
      <x:c r="I191" s="1249">
        <x:f t="shared" si="7"/>
        <x:v>20.312999999999999</x:v>
      </x:c>
    </x:row>
    <x:row r="192" spans="1:9">
      <x:c r="A192" s="186">
        <x:v>45928</x:v>
      </x:c>
      <x:c r="B192" s="229" t="s">
        <x:v>7772</x:v>
      </x:c>
      <x:c r="C192" s="184">
        <x:v>1800</x:v>
      </x:c>
      <x:c r="D192" s="184">
        <x:v>2900</x:v>
      </x:c>
      <x:c r="E192" s="184">
        <x:v>3200</x:v>
      </x:c>
      <x:c r="F192" s="603">
        <x:v>2121</x:v>
      </x:c>
      <x:c r="G192" s="1521"/>
      <x:c r="H192" s="184">
        <x:f t="shared" si="6"/>
        <x:v>1908.9000000000001</x:v>
      </x:c>
      <x:c r="I192" s="1249">
        <x:f t="shared" si="7"/>
        <x:v>9.5445000000000011</x:v>
      </x:c>
    </x:row>
    <x:row r="193" spans="1:9">
      <x:c r="A193" s="186">
        <x:v>45929</x:v>
      </x:c>
      <x:c r="B193" s="229" t="s">
        <x:v>7737</x:v>
      </x:c>
      <x:c r="C193" s="184">
        <x:v>1300</x:v>
      </x:c>
      <x:c r="D193" s="184">
        <x:v>2500</x:v>
      </x:c>
      <x:c r="E193" s="184">
        <x:v>4200</x:v>
      </x:c>
      <x:c r="F193" s="603">
        <x:v>986</x:v>
      </x:c>
      <x:c r="G193" s="1521" t="s">
        <x:v>7392</x:v>
      </x:c>
      <x:c r="H193" s="184">
        <x:f t="shared" si="6"/>
        <x:v>887.39999999999998</x:v>
      </x:c>
      <x:c r="I193" s="1249">
        <x:f t="shared" si="7"/>
        <x:v>4.4370000000000003</x:v>
      </x:c>
    </x:row>
    <x:row r="194" spans="1:8">
      <x:c r="A194" s="186">
        <x:v>45930</x:v>
      </x:c>
      <x:c r="B194" s="229" t="s">
        <x:v>7779</x:v>
      </x:c>
      <x:c r="C194" s="184">
        <x:v>1000</x:v>
      </x:c>
      <x:c r="D194" s="184">
        <x:v>1700</x:v>
      </x:c>
      <x:c r="E194" s="184">
        <x:v>3400</x:v>
      </x:c>
      <x:c r="F194" s="603">
        <x:v>1667</x:v>
      </x:c>
      <x:c r="G194" s="1521"/>
      <x:c r="H194" s="184">
        <x:f t="shared" si="6"/>
        <x:v>1500.3</x:v>
      </x:c>
    </x:row>
    <x:row r="195" spans="1:6">
      <x:c r="A195" s="184" t="s">
        <x:v>7722</x:v>
      </x:c>
      <x:c r="C195" s="184">
        <x:v>100000</x:v>
      </x:c>
      <x:c r="D195" s="184">
        <x:v>110000</x:v>
      </x:c>
      <x:c r="E195" s="184">
        <x:v>120000</x:v>
      </x:c>
      <x:c r="F195" s="184">
        <x:f>SUM(F165:F194)</x:f>
        <x:v>63050.5</x:v>
      </x:c>
    </x:row>
    <x:row r="196" spans="3:5">
      <x:c r="C196" s="184">
        <x:f>C195-F195</x:f>
        <x:v>36949.5</x:v>
      </x:c>
      <x:c r="D196" s="184">
        <x:f>D195-F195</x:f>
        <x:v>46949.5</x:v>
      </x:c>
      <x:c r="E196" s="184">
        <x:f>E195-F195</x:f>
        <x:v>56949.5</x:v>
      </x:c>
    </x:row>
    <x:row r="197" spans="1:8">
      <x:c r="A197" s="186">
        <x:v>45931</x:v>
      </x:c>
      <x:c r="B197" s="229" t="s">
        <x:v>7762</x:v>
      </x:c>
      <x:c r="C197" s="184">
        <x:v>1500</x:v>
      </x:c>
      <x:c r="D197" s="184">
        <x:v>2900</x:v>
      </x:c>
      <x:c r="E197" s="184">
        <x:v>4400</x:v>
      </x:c>
      <x:c r="F197" s="603">
        <x:v>1336</x:v>
      </x:c>
      <x:c r="G197" s="1521" t="s">
        <x:v>7392</x:v>
      </x:c>
      <x:c r="H197" s="184">
        <x:f t="shared" ref="H197:H227" si="8">F197*0.9</x:f>
        <x:v>1202.4000000000001</x:v>
      </x:c>
    </x:row>
    <x:row r="198" spans="1:8">
      <x:c r="A198" s="186">
        <x:v>45932</x:v>
      </x:c>
      <x:c r="B198" s="229" t="s">
        <x:v>7753</x:v>
      </x:c>
      <x:c r="C198" s="184">
        <x:v>1600</x:v>
      </x:c>
      <x:c r="D198" s="184">
        <x:v>2500</x:v>
      </x:c>
      <x:c r="E198" s="184">
        <x:v>4100</x:v>
      </x:c>
      <x:c r="F198" s="603">
        <x:v>2223</x:v>
      </x:c>
      <x:c r="G198" s="1521"/>
      <x:c r="H198" s="184">
        <x:f t="shared" si="8"/>
        <x:v>2000.7</x:v>
      </x:c>
    </x:row>
    <x:row r="199" spans="1:8">
      <x:c r="A199" s="186">
        <x:v>45933</x:v>
      </x:c>
      <x:c r="B199" s="229" t="s">
        <x:v>7716</x:v>
      </x:c>
      <x:c r="C199" s="184">
        <x:v>2000</x:v>
      </x:c>
      <x:c r="D199" s="184">
        <x:v>3500</x:v>
      </x:c>
      <x:c r="E199" s="184">
        <x:v>5000</x:v>
      </x:c>
      <x:c r="F199" s="1165">
        <x:v>5140</x:v>
      </x:c>
      <x:c r="G199" s="1521"/>
      <x:c r="H199" s="184">
        <x:f t="shared" si="8"/>
        <x:v>4626</x:v>
      </x:c>
    </x:row>
    <x:row r="200" spans="1:8">
      <x:c r="A200" s="186">
        <x:v>45934</x:v>
      </x:c>
      <x:c r="B200" s="229" t="s">
        <x:v>7734</x:v>
      </x:c>
      <x:c r="C200" s="184">
        <x:v>3000</x:v>
      </x:c>
      <x:c r="D200" s="184">
        <x:v>3900</x:v>
      </x:c>
      <x:c r="E200" s="184">
        <x:v>5000</x:v>
      </x:c>
      <x:c r="F200" s="1165">
        <x:v>5880</x:v>
      </x:c>
      <x:c r="G200" s="1521"/>
      <x:c r="H200" s="184">
        <x:f t="shared" si="8"/>
        <x:v>5292</x:v>
      </x:c>
    </x:row>
    <x:row r="201" spans="1:8">
      <x:c r="A201" s="186">
        <x:v>45935</x:v>
      </x:c>
      <x:c r="B201" s="229" t="s">
        <x:v>7772</x:v>
      </x:c>
      <x:c r="C201" s="184">
        <x:v>1800</x:v>
      </x:c>
      <x:c r="D201" s="184">
        <x:v>2900</x:v>
      </x:c>
      <x:c r="E201" s="184">
        <x:v>3200</x:v>
      </x:c>
      <x:c r="F201" s="603">
        <x:v>1605</x:v>
      </x:c>
      <x:c r="G201" s="1521"/>
      <x:c r="H201" s="184">
        <x:f t="shared" si="8"/>
        <x:v>1444.5</x:v>
      </x:c>
    </x:row>
    <x:row r="202" spans="1:8">
      <x:c r="A202" s="186">
        <x:v>45936</x:v>
      </x:c>
      <x:c r="B202" s="229" t="s">
        <x:v>7737</x:v>
      </x:c>
      <x:c r="C202" s="184">
        <x:v>800</x:v>
      </x:c>
      <x:c r="D202" s="184">
        <x:v>2000</x:v>
      </x:c>
      <x:c r="E202" s="184">
        <x:v>3000</x:v>
      </x:c>
      <x:c r="F202" s="603">
        <x:v>610</x:v>
      </x:c>
      <x:c r="G202" s="1521" t="s">
        <x:v>7392</x:v>
      </x:c>
      <x:c r="H202" s="184">
        <x:f t="shared" si="8"/>
        <x:v>549</x:v>
      </x:c>
    </x:row>
    <x:row r="203" spans="1:8">
      <x:c r="A203" s="186">
        <x:v>45937</x:v>
      </x:c>
      <x:c r="B203" s="229" t="s">
        <x:v>7779</x:v>
      </x:c>
      <x:c r="C203" s="184">
        <x:v>600</x:v>
      </x:c>
      <x:c r="D203" s="184">
        <x:v>1800</x:v>
      </x:c>
      <x:c r="E203" s="184">
        <x:v>3000</x:v>
      </x:c>
      <x:c r="F203" s="603">
        <x:v>1560</x:v>
      </x:c>
      <x:c r="G203" s="1521"/>
      <x:c r="H203" s="184">
        <x:f t="shared" si="8"/>
        <x:v>1404</x:v>
      </x:c>
    </x:row>
    <x:row r="204" spans="1:8">
      <x:c r="A204" s="186">
        <x:v>45938</x:v>
      </x:c>
      <x:c r="B204" s="229" t="s">
        <x:v>7762</x:v>
      </x:c>
      <x:c r="C204" s="184">
        <x:v>900</x:v>
      </x:c>
      <x:c r="D204" s="184">
        <x:v>2500</x:v>
      </x:c>
      <x:c r="E204" s="184">
        <x:v>3500</x:v>
      </x:c>
      <x:c r="F204" s="603">
        <x:v>770</x:v>
      </x:c>
      <x:c r="G204" s="1521"/>
      <x:c r="H204" s="184">
        <x:f t="shared" si="8"/>
        <x:v>693</x:v>
      </x:c>
    </x:row>
    <x:row r="205" spans="1:8">
      <x:c r="A205" s="186">
        <x:v>45939</x:v>
      </x:c>
      <x:c r="B205" s="229" t="s">
        <x:v>7753</x:v>
      </x:c>
      <x:c r="C205" s="184">
        <x:v>400</x:v>
      </x:c>
      <x:c r="D205" s="184">
        <x:v>2400</x:v>
      </x:c>
      <x:c r="E205" s="184">
        <x:v>3500</x:v>
      </x:c>
      <x:c r="F205" s="603">
        <x:v>731</x:v>
      </x:c>
      <x:c r="G205" s="1521"/>
      <x:c r="H205" s="184">
        <x:f t="shared" si="8"/>
        <x:v>657.89999999999998</x:v>
      </x:c>
    </x:row>
    <x:row r="206" spans="1:8">
      <x:c r="A206" s="186">
        <x:v>45940</x:v>
      </x:c>
      <x:c r="B206" s="229" t="s">
        <x:v>7716</x:v>
      </x:c>
      <x:c r="C206" s="184">
        <x:v>1300</x:v>
      </x:c>
      <x:c r="D206" s="184">
        <x:v>3500</x:v>
      </x:c>
      <x:c r="E206" s="184">
        <x:v>4500</x:v>
      </x:c>
      <x:c r="F206" s="603">
        <x:v>3489</x:v>
      </x:c>
      <x:c r="G206" s="1521"/>
      <x:c r="H206" s="184">
        <x:f t="shared" si="8"/>
        <x:v>3140.0999999999999</x:v>
      </x:c>
    </x:row>
    <x:row r="207" spans="1:8">
      <x:c r="A207" s="186">
        <x:v>45941</x:v>
      </x:c>
      <x:c r="B207" s="229" t="s">
        <x:v>7734</x:v>
      </x:c>
      <x:c r="C207" s="184">
        <x:v>2000</x:v>
      </x:c>
      <x:c r="D207" s="184">
        <x:v>4000</x:v>
      </x:c>
      <x:c r="E207" s="184">
        <x:v>5000</x:v>
      </x:c>
      <x:c r="F207" s="603">
        <x:v>2885</x:v>
      </x:c>
      <x:c r="G207" s="1521"/>
      <x:c r="H207" s="184">
        <x:f t="shared" si="8"/>
        <x:v>2596.5</x:v>
      </x:c>
    </x:row>
    <x:row r="208" spans="1:8">
      <x:c r="A208" s="186">
        <x:v>45942</x:v>
      </x:c>
      <x:c r="B208" s="229" t="s">
        <x:v>7772</x:v>
      </x:c>
      <x:c r="C208" s="184">
        <x:v>1600</x:v>
      </x:c>
      <x:c r="D208" s="184">
        <x:v>3000</x:v>
      </x:c>
      <x:c r="E208" s="184">
        <x:v>4000</x:v>
      </x:c>
      <x:c r="F208" s="603">
        <x:v>2190</x:v>
      </x:c>
      <x:c r="G208" s="1521"/>
      <x:c r="H208" s="184">
        <x:f t="shared" si="8"/>
        <x:v>1971</x:v>
      </x:c>
    </x:row>
    <x:row r="209" spans="1:8">
      <x:c r="A209" s="186">
        <x:v>45943</x:v>
      </x:c>
      <x:c r="B209" s="229" t="s">
        <x:v>7737</x:v>
      </x:c>
      <x:c r="C209" s="184">
        <x:v>1000</x:v>
      </x:c>
      <x:c r="D209" s="184">
        <x:v>2000</x:v>
      </x:c>
      <x:c r="E209" s="184">
        <x:v>3000</x:v>
      </x:c>
      <x:c r="F209" s="603">
        <x:v>900</x:v>
      </x:c>
      <x:c r="G209" s="1521" t="s">
        <x:v>7392</x:v>
      </x:c>
      <x:c r="H209" s="184">
        <x:f t="shared" si="8"/>
        <x:v>810</x:v>
      </x:c>
    </x:row>
    <x:row r="210" spans="1:8">
      <x:c r="A210" s="186">
        <x:v>45944</x:v>
      </x:c>
      <x:c r="B210" s="229" t="s">
        <x:v>7779</x:v>
      </x:c>
      <x:c r="C210" s="184">
        <x:v>1200</x:v>
      </x:c>
      <x:c r="D210" s="184">
        <x:v>1600</x:v>
      </x:c>
      <x:c r="E210" s="184">
        <x:v>2600</x:v>
      </x:c>
      <x:c r="F210" s="731">
        <x:v>2695</x:v>
      </x:c>
      <x:c r="G210" s="1521"/>
      <x:c r="H210" s="184">
        <x:f t="shared" si="8"/>
        <x:v>2425.5</x:v>
      </x:c>
    </x:row>
    <x:row r="211" spans="1:8">
      <x:c r="A211" s="186">
        <x:v>45945</x:v>
      </x:c>
      <x:c r="B211" s="229" t="s">
        <x:v>7762</x:v>
      </x:c>
      <x:c r="C211" s="184">
        <x:v>1200</x:v>
      </x:c>
      <x:c r="D211" s="184">
        <x:v>1800</x:v>
      </x:c>
      <x:c r="E211" s="184">
        <x:v>2600</x:v>
      </x:c>
      <x:c r="F211" s="603">
        <x:v>1572</x:v>
      </x:c>
      <x:c r="G211" s="1521"/>
      <x:c r="H211" s="184">
        <x:f t="shared" si="8"/>
        <x:v>1414.8</x:v>
      </x:c>
    </x:row>
    <x:row r="212" spans="1:8">
      <x:c r="A212" s="186">
        <x:v>45946</x:v>
      </x:c>
      <x:c r="B212" s="229" t="s">
        <x:v>7753</x:v>
      </x:c>
      <x:c r="C212" s="184">
        <x:v>1500</x:v>
      </x:c>
      <x:c r="D212" s="184">
        <x:v>2200</x:v>
      </x:c>
      <x:c r="E212" s="184">
        <x:v>2500</x:v>
      </x:c>
      <x:c r="F212" s="603">
        <x:v>610</x:v>
      </x:c>
      <x:c r="G212" s="1521"/>
      <x:c r="H212" s="184">
        <x:f t="shared" si="8"/>
        <x:v>549</x:v>
      </x:c>
    </x:row>
    <x:row r="213" spans="1:8">
      <x:c r="A213" s="186">
        <x:v>45947</x:v>
      </x:c>
      <x:c r="B213" s="229" t="s">
        <x:v>7716</x:v>
      </x:c>
      <x:c r="C213" s="184">
        <x:v>2000</x:v>
      </x:c>
      <x:c r="D213" s="184">
        <x:v>2700</x:v>
      </x:c>
      <x:c r="E213" s="184">
        <x:v>4400</x:v>
      </x:c>
      <x:c r="F213" s="603">
        <x:v>2585</x:v>
      </x:c>
      <x:c r="G213" s="1521"/>
      <x:c r="H213" s="184">
        <x:f t="shared" si="8"/>
        <x:v>2326.5</x:v>
      </x:c>
    </x:row>
    <x:row r="214" spans="1:8">
      <x:c r="A214" s="186">
        <x:v>45948</x:v>
      </x:c>
      <x:c r="B214" s="229" t="s">
        <x:v>7734</x:v>
      </x:c>
      <x:c r="C214" s="184">
        <x:v>2700</x:v>
      </x:c>
      <x:c r="D214" s="184">
        <x:v>3500</x:v>
      </x:c>
      <x:c r="E214" s="184">
        <x:v>4500</x:v>
      </x:c>
      <x:c r="F214" s="731">
        <x:v>3872</x:v>
      </x:c>
      <x:c r="G214" s="1521"/>
      <x:c r="H214" s="184">
        <x:f t="shared" si="8"/>
        <x:v>3484.8000000000002</x:v>
      </x:c>
    </x:row>
    <x:row r="215" spans="1:8">
      <x:c r="A215" s="186">
        <x:v>45949</x:v>
      </x:c>
      <x:c r="B215" s="229" t="s">
        <x:v>7772</x:v>
      </x:c>
      <x:c r="C215" s="184">
        <x:v>1800</x:v>
      </x:c>
      <x:c r="D215" s="184">
        <x:v>2200</x:v>
      </x:c>
      <x:c r="E215" s="184">
        <x:v>3000</x:v>
      </x:c>
      <x:c r="F215" s="603">
        <x:v>1558</x:v>
      </x:c>
      <x:c r="G215" s="1521"/>
      <x:c r="H215" s="184">
        <x:f t="shared" si="8"/>
        <x:v>1402.2</x:v>
      </x:c>
    </x:row>
    <x:row r="216" spans="1:8">
      <x:c r="A216" s="186">
        <x:v>45950</x:v>
      </x:c>
      <x:c r="B216" s="229" t="s">
        <x:v>7737</x:v>
      </x:c>
      <x:c r="C216" s="184">
        <x:v>800</x:v>
      </x:c>
      <x:c r="D216" s="184">
        <x:v>2000</x:v>
      </x:c>
      <x:c r="E216" s="184">
        <x:v>3000</x:v>
      </x:c>
      <x:c r="F216" s="603">
        <x:v>400</x:v>
      </x:c>
      <x:c r="G216" s="1521" t="s">
        <x:v>7392</x:v>
      </x:c>
      <x:c r="H216" s="184">
        <x:f t="shared" si="8"/>
        <x:v>360</x:v>
      </x:c>
    </x:row>
    <x:row r="217" spans="1:8">
      <x:c r="A217" s="186">
        <x:v>45951</x:v>
      </x:c>
      <x:c r="B217" s="229" t="s">
        <x:v>7779</x:v>
      </x:c>
      <x:c r="C217" s="184">
        <x:v>1200</x:v>
      </x:c>
      <x:c r="D217" s="184">
        <x:v>1700</x:v>
      </x:c>
      <x:c r="E217" s="184">
        <x:v>2700</x:v>
      </x:c>
      <x:c r="F217" s="603">
        <x:v>700</x:v>
      </x:c>
      <x:c r="G217" s="1521"/>
      <x:c r="H217" s="184">
        <x:f t="shared" si="8"/>
        <x:v>630</x:v>
      </x:c>
    </x:row>
    <x:row r="218" spans="1:8">
      <x:c r="A218" s="186">
        <x:v>45952</x:v>
      </x:c>
      <x:c r="B218" s="229" t="s">
        <x:v>7762</x:v>
      </x:c>
      <x:c r="C218" s="184">
        <x:v>1200</x:v>
      </x:c>
      <x:c r="D218" s="184">
        <x:v>1800</x:v>
      </x:c>
      <x:c r="E218" s="184">
        <x:v>2600</x:v>
      </x:c>
      <x:c r="F218" s="1193">
        <x:v>3003</x:v>
      </x:c>
      <x:c r="G218" s="1521"/>
      <x:c r="H218" s="184">
        <x:f t="shared" si="8"/>
        <x:v>2702.7000000000003</x:v>
      </x:c>
    </x:row>
    <x:row r="219" spans="1:8">
      <x:c r="A219" s="186">
        <x:v>45953</x:v>
      </x:c>
      <x:c r="B219" s="229" t="s">
        <x:v>7753</x:v>
      </x:c>
      <x:c r="C219" s="184">
        <x:v>700</x:v>
      </x:c>
      <x:c r="D219" s="184">
        <x:v>2200</x:v>
      </x:c>
      <x:c r="E219" s="184">
        <x:v>2500</x:v>
      </x:c>
      <x:c r="F219" s="603">
        <x:v>1469</x:v>
      </x:c>
      <x:c r="G219" s="1521"/>
      <x:c r="H219" s="184">
        <x:f t="shared" si="8"/>
        <x:v>1322.1000000000001</x:v>
      </x:c>
    </x:row>
    <x:row r="220" spans="1:8">
      <x:c r="A220" s="186">
        <x:v>45954</x:v>
      </x:c>
      <x:c r="B220" s="229" t="s">
        <x:v>7716</x:v>
      </x:c>
      <x:c r="C220" s="184">
        <x:v>2000</x:v>
      </x:c>
      <x:c r="D220" s="184">
        <x:v>3500</x:v>
      </x:c>
      <x:c r="E220" s="184">
        <x:v>4400</x:v>
      </x:c>
      <x:c r="F220" s="1164">
        <x:v>3563</x:v>
      </x:c>
      <x:c r="G220" s="1521"/>
      <x:c r="H220" s="184">
        <x:f t="shared" si="8"/>
        <x:v>3206.7000000000003</x:v>
      </x:c>
    </x:row>
    <x:row r="221" spans="1:8">
      <x:c r="A221" s="186">
        <x:v>45955</x:v>
      </x:c>
      <x:c r="B221" s="229" t="s">
        <x:v>7734</x:v>
      </x:c>
      <x:c r="C221" s="184">
        <x:v>2700</x:v>
      </x:c>
      <x:c r="D221" s="184">
        <x:v>3800</x:v>
      </x:c>
      <x:c r="E221" s="184">
        <x:v>4500</x:v>
      </x:c>
      <x:c r="F221" s="1199">
        <x:v>3151</x:v>
      </x:c>
      <x:c r="G221" s="1521"/>
      <x:c r="H221" s="184">
        <x:f t="shared" si="8"/>
        <x:v>2835.9000000000001</x:v>
      </x:c>
    </x:row>
    <x:row r="222" spans="1:8">
      <x:c r="A222" s="186">
        <x:v>45956</x:v>
      </x:c>
      <x:c r="B222" s="229" t="s">
        <x:v>7772</x:v>
      </x:c>
      <x:c r="C222" s="184">
        <x:v>1600</x:v>
      </x:c>
      <x:c r="D222" s="184">
        <x:v>2200</x:v>
      </x:c>
      <x:c r="E222" s="184">
        <x:v>3000</x:v>
      </x:c>
      <x:c r="F222" s="603">
        <x:v>1257</x:v>
      </x:c>
      <x:c r="G222" s="1521"/>
      <x:c r="H222" s="184">
        <x:f t="shared" si="8"/>
        <x:v>1131.3</x:v>
      </x:c>
    </x:row>
    <x:row r="223" spans="1:8">
      <x:c r="A223" s="186">
        <x:v>45957</x:v>
      </x:c>
      <x:c r="B223" s="229" t="s">
        <x:v>7737</x:v>
      </x:c>
      <x:c r="C223" s="184">
        <x:v>800</x:v>
      </x:c>
      <x:c r="D223" s="184">
        <x:v>1700</x:v>
      </x:c>
      <x:c r="E223" s="184">
        <x:v>3000</x:v>
      </x:c>
      <x:c r="F223" s="603">
        <x:v>1375</x:v>
      </x:c>
      <x:c r="G223" s="1518" t="s">
        <x:v>7707</x:v>
      </x:c>
      <x:c r="H223" s="184">
        <x:f t="shared" si="8"/>
        <x:v>1237.5</x:v>
      </x:c>
    </x:row>
    <x:row r="224" spans="1:8">
      <x:c r="A224" s="186">
        <x:v>45958</x:v>
      </x:c>
      <x:c r="B224" s="229" t="s">
        <x:v>7779</x:v>
      </x:c>
      <x:c r="C224" s="184">
        <x:v>850</x:v>
      </x:c>
      <x:c r="D224" s="184">
        <x:v>1800</x:v>
      </x:c>
      <x:c r="E224" s="184">
        <x:v>2700</x:v>
      </x:c>
      <x:c r="F224" s="1251">
        <x:v>2370</x:v>
      </x:c>
      <x:c r="G224" s="1518"/>
      <x:c r="H224" s="184">
        <x:f t="shared" si="8"/>
        <x:v>2133</x:v>
      </x:c>
    </x:row>
    <x:row r="225" spans="1:8">
      <x:c r="A225" s="186">
        <x:v>45959</x:v>
      </x:c>
      <x:c r="B225" s="229" t="s">
        <x:v>7762</x:v>
      </x:c>
      <x:c r="C225" s="184">
        <x:v>1100</x:v>
      </x:c>
      <x:c r="D225" s="184">
        <x:v>2100</x:v>
      </x:c>
      <x:c r="E225" s="184">
        <x:v>3000</x:v>
      </x:c>
      <x:c r="F225" s="1251">
        <x:v>2493</x:v>
      </x:c>
      <x:c r="G225" s="1518"/>
      <x:c r="H225" s="184">
        <x:f t="shared" si="8"/>
        <x:v>2243.7000000000003</x:v>
      </x:c>
    </x:row>
    <x:row r="226" spans="1:8">
      <x:c r="A226" s="186">
        <x:v>45960</x:v>
      </x:c>
      <x:c r="B226" s="229" t="s">
        <x:v>7753</x:v>
      </x:c>
      <x:c r="C226" s="184">
        <x:v>700</x:v>
      </x:c>
      <x:c r="D226" s="184">
        <x:v>2000</x:v>
      </x:c>
      <x:c r="E226" s="184">
        <x:v>2500</x:v>
      </x:c>
      <x:c r="F226" s="1251">
        <x:v>2015</x:v>
      </x:c>
      <x:c r="G226" s="1518"/>
      <x:c r="H226" s="184">
        <x:f t="shared" si="8"/>
        <x:v>1813.5</x:v>
      </x:c>
    </x:row>
    <x:row r="227" spans="1:8">
      <x:c r="A227" s="186">
        <x:v>45961</x:v>
      </x:c>
      <x:c r="B227" s="229" t="s">
        <x:v>7716</x:v>
      </x:c>
      <x:c r="C227" s="184">
        <x:v>2000</x:v>
      </x:c>
      <x:c r="D227" s="184">
        <x:v>3200</x:v>
      </x:c>
      <x:c r="E227" s="184">
        <x:v>4400</x:v>
      </x:c>
      <x:c r="F227" s="1216">
        <x:v>5434</x:v>
      </x:c>
      <x:c r="G227" s="1518"/>
      <x:c r="H227" s="184">
        <x:f t="shared" si="8"/>
        <x:v>4890.6000000000004</x:v>
      </x:c>
    </x:row>
    <x:row r="228" spans="1:7">
      <x:c r="A228" s="184" t="s">
        <x:v>7754</x:v>
      </x:c>
      <x:c r="C228" s="184">
        <x:v>100000</x:v>
      </x:c>
      <x:c r="D228" s="184">
        <x:v>110000</x:v>
      </x:c>
      <x:c r="E228" s="184">
        <x:v>120000</x:v>
      </x:c>
      <x:c r="F228" s="184">
        <x:f>SUM(F198:F227)</x:f>
        <x:v>68105</x:v>
      </x:c>
      <x:c r="G228" s="1518"/>
    </x:row>
    <x:row r="229" spans="3:5">
      <x:c r="C229" s="184">
        <x:f>C228-F228</x:f>
        <x:v>31895</x:v>
      </x:c>
      <x:c r="D229" s="184">
        <x:f>D228-F228</x:f>
        <x:v>41895</x:v>
      </x:c>
      <x:c r="E229" s="184">
        <x:f>E228-F228</x:f>
        <x:v>51895</x:v>
      </x:c>
    </x:row>
    <x:row r="230" spans="1:8">
      <x:c r="A230" s="186">
        <x:v>45962</x:v>
      </x:c>
      <x:c r="B230" s="229" t="s">
        <x:v>7734</x:v>
      </x:c>
      <x:c r="C230" s="184">
        <x:v>2700</x:v>
      </x:c>
      <x:c r="D230" s="184">
        <x:v>3650</x:v>
      </x:c>
      <x:c r="E230" s="184">
        <x:v>4500</x:v>
      </x:c>
      <x:c r="F230" s="1252">
        <x:v>3632</x:v>
      </x:c>
      <x:c r="G230" s="1518" t="s">
        <x:v>7707</x:v>
      </x:c>
      <x:c r="H230" s="184">
        <x:f t="shared" ref="H230:H259" si="9">F230*0.9</x:f>
        <x:v>3268.8000000000002</x:v>
      </x:c>
    </x:row>
    <x:row r="231" spans="1:8">
      <x:c r="A231" s="186">
        <x:v>45963</x:v>
      </x:c>
      <x:c r="B231" s="229" t="s">
        <x:v>7772</x:v>
      </x:c>
      <x:c r="C231" s="184">
        <x:v>1600</x:v>
      </x:c>
      <x:c r="D231" s="184">
        <x:v>2200</x:v>
      </x:c>
      <x:c r="E231" s="184">
        <x:v>3000</x:v>
      </x:c>
      <x:c r="F231" s="1165">
        <x:v>3334</x:v>
      </x:c>
      <x:c r="G231" s="1518"/>
      <x:c r="H231" s="184">
        <x:f t="shared" si="9"/>
        <x:v>3000.5999999999999</x:v>
      </x:c>
    </x:row>
    <x:row r="232" spans="1:8">
      <x:c r="A232" s="186">
        <x:v>45964</x:v>
      </x:c>
      <x:c r="B232" s="229" t="s">
        <x:v>7737</x:v>
      </x:c>
      <x:c r="C232" s="184">
        <x:v>800</x:v>
      </x:c>
      <x:c r="D232" s="184">
        <x:v>1700</x:v>
      </x:c>
      <x:c r="E232" s="184">
        <x:v>3000</x:v>
      </x:c>
      <x:c r="F232" s="603">
        <x:v>995</x:v>
      </x:c>
      <x:c r="G232" s="1521" t="s">
        <x:v>7392</x:v>
      </x:c>
      <x:c r="H232" s="184">
        <x:f t="shared" si="9"/>
        <x:v>895.5</x:v>
      </x:c>
    </x:row>
    <x:row r="233" spans="1:8">
      <x:c r="A233" s="186">
        <x:v>45965</x:v>
      </x:c>
      <x:c r="B233" s="229" t="s">
        <x:v>7779</x:v>
      </x:c>
      <x:c r="C233" s="184">
        <x:v>850</x:v>
      </x:c>
      <x:c r="D233" s="184">
        <x:v>1800</x:v>
      </x:c>
      <x:c r="E233" s="184">
        <x:v>2700</x:v>
      </x:c>
      <x:c r="F233" s="413">
        <x:v>4092</x:v>
      </x:c>
      <x:c r="G233" s="1521"/>
      <x:c r="H233" s="184">
        <x:f t="shared" si="9"/>
        <x:v>3682.8000000000002</x:v>
      </x:c>
    </x:row>
    <x:row r="234" spans="1:8">
      <x:c r="A234" s="186">
        <x:v>45966</x:v>
      </x:c>
      <x:c r="B234" s="229" t="s">
        <x:v>7762</x:v>
      </x:c>
      <x:c r="C234" s="184">
        <x:v>1100</x:v>
      </x:c>
      <x:c r="D234" s="184">
        <x:v>2100</x:v>
      </x:c>
      <x:c r="E234" s="184">
        <x:v>3000</x:v>
      </x:c>
      <x:c r="F234" s="603">
        <x:v>1875</x:v>
      </x:c>
      <x:c r="G234" s="1521"/>
      <x:c r="H234" s="184">
        <x:f t="shared" si="9"/>
        <x:v>1687.5</x:v>
      </x:c>
    </x:row>
    <x:row r="235" spans="1:8">
      <x:c r="A235" s="186">
        <x:v>45967</x:v>
      </x:c>
      <x:c r="B235" s="229" t="s">
        <x:v>7753</x:v>
      </x:c>
      <x:c r="C235" s="184">
        <x:v>700</x:v>
      </x:c>
      <x:c r="D235" s="184">
        <x:v>2000</x:v>
      </x:c>
      <x:c r="E235" s="184">
        <x:v>2500</x:v>
      </x:c>
      <x:c r="F235" s="603">
        <x:v>1507</x:v>
      </x:c>
      <x:c r="G235" s="1521"/>
      <x:c r="H235" s="184">
        <x:f t="shared" si="9"/>
        <x:v>1356.3</x:v>
      </x:c>
    </x:row>
    <x:row r="236" spans="1:8">
      <x:c r="A236" s="186">
        <x:v>45968</x:v>
      </x:c>
      <x:c r="B236" s="229" t="s">
        <x:v>7716</x:v>
      </x:c>
      <x:c r="C236" s="184">
        <x:v>2000</x:v>
      </x:c>
      <x:c r="D236" s="184">
        <x:v>3300</x:v>
      </x:c>
      <x:c r="E236" s="184">
        <x:v>5000</x:v>
      </x:c>
      <x:c r="F236" s="731">
        <x:v>3810</x:v>
      </x:c>
      <x:c r="G236" s="1521"/>
      <x:c r="H236" s="184">
        <x:f t="shared" si="9"/>
        <x:v>3429</x:v>
      </x:c>
    </x:row>
    <x:row r="237" spans="1:8">
      <x:c r="A237" s="186">
        <x:v>45969</x:v>
      </x:c>
      <x:c r="B237" s="229" t="s">
        <x:v>7734</x:v>
      </x:c>
      <x:c r="C237" s="184">
        <x:v>2700</x:v>
      </x:c>
      <x:c r="D237" s="184">
        <x:v>3650</x:v>
      </x:c>
      <x:c r="E237" s="184">
        <x:v>4500</x:v>
      </x:c>
      <x:c r="F237" s="603">
        <x:v>2687</x:v>
      </x:c>
      <x:c r="G237" s="1521"/>
      <x:c r="H237" s="184">
        <x:f t="shared" si="9"/>
        <x:v>2418.3000000000002</x:v>
      </x:c>
    </x:row>
    <x:row r="238" spans="1:8">
      <x:c r="A238" s="186">
        <x:v>45970</x:v>
      </x:c>
      <x:c r="B238" s="229" t="s">
        <x:v>7772</x:v>
      </x:c>
      <x:c r="C238" s="184">
        <x:v>1600</x:v>
      </x:c>
      <x:c r="D238" s="184">
        <x:v>2350</x:v>
      </x:c>
      <x:c r="E238" s="184">
        <x:v>3150</x:v>
      </x:c>
      <x:c r="F238" s="1204">
        <x:v>1962</x:v>
      </x:c>
      <x:c r="G238" s="1521"/>
      <x:c r="H238" s="184">
        <x:f t="shared" si="9"/>
        <x:v>1765.8</x:v>
      </x:c>
    </x:row>
    <x:row r="239" spans="1:8">
      <x:c r="A239" s="186">
        <x:v>45971</x:v>
      </x:c>
      <x:c r="B239" s="229" t="s">
        <x:v>7737</x:v>
      </x:c>
      <x:c r="C239" s="184">
        <x:v>700</x:v>
      </x:c>
      <x:c r="D239" s="184">
        <x:v>900</x:v>
      </x:c>
      <x:c r="E239" s="184">
        <x:v>1100</x:v>
      </x:c>
      <x:c r="F239" s="184">
        <x:v>1485</x:v>
      </x:c>
      <x:c r="G239" s="1522">
        <x:v>2</x:v>
      </x:c>
      <x:c r="H239" s="184">
        <x:f t="shared" si="9"/>
        <x:v>1336.5</x:v>
      </x:c>
    </x:row>
    <x:row r="240" spans="1:8">
      <x:c r="A240" s="186">
        <x:v>45972</x:v>
      </x:c>
      <x:c r="B240" s="229" t="s">
        <x:v>7779</x:v>
      </x:c>
      <x:c r="C240" s="184">
        <x:v>1850</x:v>
      </x:c>
      <x:c r="D240" s="184">
        <x:v>2450</x:v>
      </x:c>
      <x:c r="E240" s="184">
        <x:v>3000</x:v>
      </x:c>
      <x:c r="F240" s="184">
        <x:v>1630</x:v>
      </x:c>
      <x:c r="G240" s="1522"/>
      <x:c r="H240" s="184">
        <x:f t="shared" si="9"/>
        <x:v>1467</x:v>
      </x:c>
    </x:row>
    <x:row r="241" spans="1:8">
      <x:c r="A241" s="186">
        <x:v>45973</x:v>
      </x:c>
      <x:c r="B241" s="229" t="s">
        <x:v>7762</x:v>
      </x:c>
      <x:c r="C241" s="184">
        <x:v>1700</x:v>
      </x:c>
      <x:c r="D241" s="184">
        <x:v>2250</x:v>
      </x:c>
      <x:c r="E241" s="184">
        <x:v>2700</x:v>
      </x:c>
      <x:c r="F241" s="184">
        <x:v>2105</x:v>
      </x:c>
      <x:c r="G241" s="1522"/>
      <x:c r="H241" s="184">
        <x:f t="shared" si="9"/>
        <x:v>1894.5</x:v>
      </x:c>
    </x:row>
    <x:row r="242" spans="1:8">
      <x:c r="A242" s="186">
        <x:v>45974</x:v>
      </x:c>
      <x:c r="B242" s="229" t="s">
        <x:v>7753</x:v>
      </x:c>
      <x:c r="C242" s="184">
        <x:v>1050</x:v>
      </x:c>
      <x:c r="D242" s="184">
        <x:v>1400</x:v>
      </x:c>
      <x:c r="E242" s="184">
        <x:v>1700</x:v>
      </x:c>
      <x:c r="F242" s="184">
        <x:v>1238</x:v>
      </x:c>
      <x:c r="G242" s="1522"/>
      <x:c r="H242" s="184">
        <x:f t="shared" si="9"/>
        <x:v>1114.2</x:v>
      </x:c>
    </x:row>
    <x:row r="243" spans="1:8">
      <x:c r="A243" s="186">
        <x:v>45975</x:v>
      </x:c>
      <x:c r="B243" s="229" t="s">
        <x:v>7716</x:v>
      </x:c>
      <x:c r="C243" s="184">
        <x:v>2900</x:v>
      </x:c>
      <x:c r="D243" s="184">
        <x:v>3850</x:v>
      </x:c>
      <x:c r="E243" s="184">
        <x:v>4600</x:v>
      </x:c>
      <x:c r="F243" s="184">
        <x:v>1576</x:v>
      </x:c>
      <x:c r="G243" s="1522"/>
      <x:c r="H243" s="184">
        <x:f t="shared" si="9"/>
        <x:v>1418.4000000000001</x:v>
      </x:c>
    </x:row>
    <x:row r="244" spans="1:8">
      <x:c r="A244" s="186">
        <x:v>45976</x:v>
      </x:c>
      <x:c r="B244" s="229" t="s">
        <x:v>7734</x:v>
      </x:c>
      <x:c r="C244" s="184">
        <x:v>2500</x:v>
      </x:c>
      <x:c r="D244" s="184">
        <x:v>3350</x:v>
      </x:c>
      <x:c r="E244" s="184">
        <x:v>4000</x:v>
      </x:c>
      <x:c r="F244" s="184">
        <x:v>5568</x:v>
      </x:c>
      <x:c r="G244" s="1522"/>
      <x:c r="H244" s="184">
        <x:f t="shared" si="9"/>
        <x:v>5011.1999999999998</x:v>
      </x:c>
    </x:row>
    <x:row r="245" spans="1:8">
      <x:c r="A245" s="186">
        <x:v>45977</x:v>
      </x:c>
      <x:c r="B245" s="229" t="s">
        <x:v>7772</x:v>
      </x:c>
      <x:c r="C245" s="184">
        <x:v>1550</x:v>
      </x:c>
      <x:c r="D245" s="184">
        <x:v>2000</x:v>
      </x:c>
      <x:c r="E245" s="184">
        <x:v>2450</x:v>
      </x:c>
      <x:c r="F245" s="184">
        <x:v>3435</x:v>
      </x:c>
      <x:c r="G245" s="1522"/>
      <x:c r="H245" s="184">
        <x:f t="shared" si="9"/>
        <x:v>3091.5</x:v>
      </x:c>
    </x:row>
    <x:row r="246" spans="1:8">
      <x:c r="A246" s="186">
        <x:v>45978</x:v>
      </x:c>
      <x:c r="B246" s="229" t="s">
        <x:v>7737</x:v>
      </x:c>
      <x:c r="C246" s="184">
        <x:v>800</x:v>
      </x:c>
      <x:c r="D246" s="184">
        <x:v>1050</x:v>
      </x:c>
      <x:c r="E246" s="184">
        <x:v>1300</x:v>
      </x:c>
      <x:c r="F246" s="184">
        <x:v>790</x:v>
      </x:c>
      <x:c r="G246" s="1523">
        <x:v>4</x:v>
      </x:c>
      <x:c r="H246" s="184">
        <x:f t="shared" si="9"/>
        <x:v>711</x:v>
      </x:c>
    </x:row>
    <x:row r="247" spans="1:8">
      <x:c r="A247" s="186">
        <x:v>45979</x:v>
      </x:c>
      <x:c r="B247" s="229" t="s">
        <x:v>7779</x:v>
      </x:c>
      <x:c r="C247" s="184">
        <x:v>1650</x:v>
      </x:c>
      <x:c r="D247" s="184">
        <x:v>2200</x:v>
      </x:c>
      <x:c r="E247" s="184">
        <x:v>2650</x:v>
      </x:c>
      <x:c r="F247" s="184">
        <x:v>1599</x:v>
      </x:c>
      <x:c r="G247" s="1523"/>
      <x:c r="H247" s="184">
        <x:f t="shared" si="9"/>
        <x:v>1439.1000000000001</x:v>
      </x:c>
    </x:row>
    <x:row r="248" spans="1:8">
      <x:c r="A248" s="186">
        <x:v>45980</x:v>
      </x:c>
      <x:c r="B248" s="229" t="s">
        <x:v>7762</x:v>
      </x:c>
      <x:c r="C248" s="184">
        <x:v>1800</x:v>
      </x:c>
      <x:c r="D248" s="184">
        <x:v>2350</x:v>
      </x:c>
      <x:c r="E248" s="184">
        <x:v>2850</x:v>
      </x:c>
      <x:c r="F248" s="184">
        <x:v>1365</x:v>
      </x:c>
      <x:c r="G248" s="1523"/>
      <x:c r="H248" s="184">
        <x:f t="shared" si="9"/>
        <x:v>1228.5</x:v>
      </x:c>
    </x:row>
    <x:row r="249" spans="1:8">
      <x:c r="A249" s="186">
        <x:v>45981</x:v>
      </x:c>
      <x:c r="B249" s="229" t="s">
        <x:v>7753</x:v>
      </x:c>
      <x:c r="C249" s="184">
        <x:v>1150</x:v>
      </x:c>
      <x:c r="D249" s="184">
        <x:v>1550</x:v>
      </x:c>
      <x:c r="E249" s="184">
        <x:v>1850</x:v>
      </x:c>
      <x:c r="F249" s="184">
        <x:v>1731</x:v>
      </x:c>
      <x:c r="G249" s="1523"/>
      <x:c r="H249" s="184">
        <x:f t="shared" si="9"/>
        <x:v>1557.9000000000001</x:v>
      </x:c>
    </x:row>
    <x:row r="250" spans="1:8">
      <x:c r="A250" s="186">
        <x:v>45982</x:v>
      </x:c>
      <x:c r="B250" s="229" t="s">
        <x:v>7716</x:v>
      </x:c>
      <x:c r="C250" s="184">
        <x:v>2700</x:v>
      </x:c>
      <x:c r="D250" s="184">
        <x:v>3600</x:v>
      </x:c>
      <x:c r="E250" s="184">
        <x:v>4300</x:v>
      </x:c>
      <x:c r="F250" s="184">
        <x:v>2025</x:v>
      </x:c>
      <x:c r="G250" s="1523"/>
      <x:c r="H250" s="184">
        <x:f t="shared" si="9"/>
        <x:v>1822.5</x:v>
      </x:c>
    </x:row>
    <x:row r="251" spans="1:8">
      <x:c r="A251" s="186">
        <x:v>45983</x:v>
      </x:c>
      <x:c r="B251" s="229" t="s">
        <x:v>7734</x:v>
      </x:c>
      <x:c r="C251" s="184">
        <x:v>2850</x:v>
      </x:c>
      <x:c r="D251" s="184">
        <x:v>3750</x:v>
      </x:c>
      <x:c r="E251" s="184">
        <x:v>4500</x:v>
      </x:c>
      <x:c r="F251" s="184">
        <x:v>1674</x:v>
      </x:c>
      <x:c r="G251" s="1523"/>
      <x:c r="H251" s="184">
        <x:f t="shared" si="9"/>
        <x:v>1506.6000000000001</x:v>
      </x:c>
    </x:row>
    <x:row r="252" spans="1:8">
      <x:c r="A252" s="186">
        <x:v>45984</x:v>
      </x:c>
      <x:c r="B252" s="229" t="s">
        <x:v>7772</x:v>
      </x:c>
      <x:c r="C252" s="184">
        <x:v>1900</x:v>
      </x:c>
      <x:c r="D252" s="184">
        <x:v>2500</x:v>
      </x:c>
      <x:c r="E252" s="184">
        <x:v>3000</x:v>
      </x:c>
      <x:c r="F252" s="184">
        <x:v>2679</x:v>
      </x:c>
      <x:c r="G252" s="1523"/>
      <x:c r="H252" s="184">
        <x:f t="shared" si="9"/>
        <x:v>2411.0999999999999</x:v>
      </x:c>
    </x:row>
    <x:row r="253" spans="1:8">
      <x:c r="A253" s="186">
        <x:v>45985</x:v>
      </x:c>
      <x:c r="B253" s="229" t="s">
        <x:v>7737</x:v>
      </x:c>
      <x:c r="C253" s="184">
        <x:v>900</x:v>
      </x:c>
      <x:c r="D253" s="184">
        <x:v>1150</x:v>
      </x:c>
      <x:c r="E253" s="184">
        <x:v>1400</x:v>
      </x:c>
      <x:c r="F253" s="184">
        <x:v>1368</x:v>
      </x:c>
      <x:c r="G253" s="1524">
        <x:v>1</x:v>
      </x:c>
      <x:c r="H253" s="184">
        <x:f t="shared" si="9"/>
        <x:v>1231.2</x:v>
      </x:c>
    </x:row>
    <x:row r="254" spans="1:8">
      <x:c r="A254" s="186">
        <x:v>45986</x:v>
      </x:c>
      <x:c r="B254" s="229" t="s">
        <x:v>7779</x:v>
      </x:c>
      <x:c r="C254" s="184">
        <x:v>1850</x:v>
      </x:c>
      <x:c r="D254" s="184">
        <x:v>2400</x:v>
      </x:c>
      <x:c r="E254" s="184">
        <x:v>2900</x:v>
      </x:c>
      <x:c r="F254" s="184">
        <x:v>1922</x:v>
      </x:c>
      <x:c r="G254" s="1524"/>
      <x:c r="H254" s="184">
        <x:f t="shared" si="9"/>
        <x:v>1729.8</x:v>
      </x:c>
    </x:row>
    <x:row r="255" spans="1:8">
      <x:c r="A255" s="186">
        <x:v>45987</x:v>
      </x:c>
      <x:c r="B255" s="229" t="s">
        <x:v>7762</x:v>
      </x:c>
      <x:c r="C255" s="184">
        <x:v>1500</x:v>
      </x:c>
      <x:c r="D255" s="184">
        <x:v>1950</x:v>
      </x:c>
      <x:c r="E255" s="184">
        <x:v>2350</x:v>
      </x:c>
      <x:c r="F255" s="184">
        <x:v>3108</x:v>
      </x:c>
      <x:c r="G255" s="1524"/>
      <x:c r="H255" s="184">
        <x:f t="shared" si="9"/>
        <x:v>2797.2000000000003</x:v>
      </x:c>
    </x:row>
    <x:row r="256" spans="1:8">
      <x:c r="A256" s="186">
        <x:v>45988</x:v>
      </x:c>
      <x:c r="B256" s="229" t="s">
        <x:v>7753</x:v>
      </x:c>
      <x:c r="C256" s="184">
        <x:v>1250</x:v>
      </x:c>
      <x:c r="D256" s="184">
        <x:v>1650</x:v>
      </x:c>
      <x:c r="E256" s="184">
        <x:v>1950</x:v>
      </x:c>
      <x:c r="F256" s="184">
        <x:v>2428</x:v>
      </x:c>
      <x:c r="G256" s="1524"/>
      <x:c r="H256" s="184">
        <x:f t="shared" si="9"/>
        <x:v>2185.2000000000003</x:v>
      </x:c>
    </x:row>
    <x:row r="257" spans="1:8">
      <x:c r="A257" s="186">
        <x:v>45989</x:v>
      </x:c>
      <x:c r="B257" s="229" t="s">
        <x:v>7716</x:v>
      </x:c>
      <x:c r="C257" s="184">
        <x:v>2450</x:v>
      </x:c>
      <x:c r="D257" s="184">
        <x:v>3200</x:v>
      </x:c>
      <x:c r="E257" s="184">
        <x:v>3850</x:v>
      </x:c>
      <x:c r="F257" s="184">
        <x:v>4167</x:v>
      </x:c>
      <x:c r="G257" s="1524"/>
      <x:c r="H257" s="184">
        <x:f t="shared" si="9"/>
        <x:v>3750.3000000000002</x:v>
      </x:c>
    </x:row>
    <x:row r="258" spans="1:8">
      <x:c r="A258" s="186">
        <x:v>45990</x:v>
      </x:c>
      <x:c r="B258" s="229" t="s">
        <x:v>7734</x:v>
      </x:c>
      <x:c r="C258" s="184">
        <x:v>2550</x:v>
      </x:c>
      <x:c r="D258" s="184">
        <x:v>3400</x:v>
      </x:c>
      <x:c r="E258" s="184">
        <x:v>4050</x:v>
      </x:c>
      <x:c r="F258" s="184">
        <x:v>5589</x:v>
      </x:c>
      <x:c r="G258" s="1524"/>
      <x:c r="H258" s="184">
        <x:f t="shared" si="9"/>
        <x:v>5030.1000000000004</x:v>
      </x:c>
    </x:row>
    <x:row r="259" spans="1:8">
      <x:c r="A259" s="186">
        <x:v>45991</x:v>
      </x:c>
      <x:c r="B259" s="229" t="s">
        <x:v>7772</x:v>
      </x:c>
      <x:c r="C259" s="184">
        <x:v>2150</x:v>
      </x:c>
      <x:c r="D259" s="184">
        <x:v>2850</x:v>
      </x:c>
      <x:c r="E259" s="184">
        <x:v>3400</x:v>
      </x:c>
      <x:c r="F259" s="184">
        <x:v>4677</x:v>
      </x:c>
      <x:c r="G259" s="1524"/>
      <x:c r="H259" s="184">
        <x:f t="shared" si="9"/>
        <x:v>4209.3000000000002</x:v>
      </x:c>
    </x:row>
    <x:row r="260" spans="1:6">
      <x:c r="A260" s="184" t="s">
        <x:v>7768</x:v>
      </x:c>
      <x:c r="C260" s="184">
        <x:v>8000</x:v>
      </x:c>
      <x:c r="D260" s="184">
        <x:v>90000</x:v>
      </x:c>
      <x:c r="E260" s="184">
        <x:v>100000</x:v>
      </x:c>
      <x:c r="F260" s="184">
        <x:f>SUM(F230:F259)</x:f>
        <x:v>76053</x:v>
      </x:c>
    </x:row>
    <x:row r="261" spans="3:5">
      <x:c r="C261" s="184">
        <x:f>C260-F260</x:f>
        <x:v>-68053</x:v>
      </x:c>
      <x:c r="D261" s="184">
        <x:f>D260-F260</x:f>
        <x:v>13947</x:v>
      </x:c>
      <x:c r="E261" s="184">
        <x:f>E260-F260</x:f>
        <x:v>23947</x:v>
      </x:c>
    </x:row>
    <x:row r="262" spans="1:8">
      <x:c r="A262" s="186">
        <x:v>45992</x:v>
      </x:c>
      <x:c r="B262" s="229" t="s">
        <x:v>7737</x:v>
      </x:c>
      <x:c r="C262" s="184">
        <x:v>900</x:v>
      </x:c>
      <x:c r="D262" s="184">
        <x:v>1200</x:v>
      </x:c>
      <x:c r="E262" s="184">
        <x:v>1400</x:v>
      </x:c>
      <x:c r="F262" s="779">
        <x:v>2277</x:v>
      </x:c>
      <x:c r="G262" s="1524">
        <x:v>1</x:v>
      </x:c>
      <x:c r="H262" s="184">
        <x:f t="shared" ref="H262:H292" si="10">F262*0.9</x:f>
        <x:v>2049.3000000000002</x:v>
      </x:c>
    </x:row>
    <x:row r="263" spans="1:8">
      <x:c r="A263" s="186">
        <x:v>45993</x:v>
      </x:c>
      <x:c r="B263" s="229" t="s">
        <x:v>7779</x:v>
      </x:c>
      <x:c r="C263" s="184">
        <x:v>1800</x:v>
      </x:c>
      <x:c r="D263" s="184">
        <x:v>2300</x:v>
      </x:c>
      <x:c r="E263" s="184">
        <x:v>2800</x:v>
      </x:c>
      <x:c r="F263" s="779">
        <x:v>6198</x:v>
      </x:c>
      <x:c r="G263" s="1524"/>
      <x:c r="H263" s="184">
        <x:f t="shared" si="10"/>
        <x:v>5578.1999999999998</x:v>
      </x:c>
    </x:row>
    <x:row r="264" spans="1:8">
      <x:c r="A264" s="186">
        <x:v>45994</x:v>
      </x:c>
      <x:c r="B264" s="229" t="s">
        <x:v>7762</x:v>
      </x:c>
      <x:c r="C264" s="184">
        <x:v>1600</x:v>
      </x:c>
      <x:c r="D264" s="184">
        <x:v>2100</x:v>
      </x:c>
      <x:c r="E264" s="184">
        <x:v>2500</x:v>
      </x:c>
      <x:c r="F264" s="779">
        <x:v>4092</x:v>
      </x:c>
      <x:c r="G264" s="1524"/>
      <x:c r="H264" s="184">
        <x:f t="shared" si="10"/>
        <x:v>3682.8000000000002</x:v>
      </x:c>
    </x:row>
    <x:row r="265" spans="1:8">
      <x:c r="A265" s="186">
        <x:v>45995</x:v>
      </x:c>
      <x:c r="B265" s="229" t="s">
        <x:v>7753</x:v>
      </x:c>
      <x:c r="C265" s="184">
        <x:v>1300</x:v>
      </x:c>
      <x:c r="D265" s="184">
        <x:v>1700</x:v>
      </x:c>
      <x:c r="E265" s="184">
        <x:v>2000</x:v>
      </x:c>
      <x:c r="F265" s="779">
        <x:v>4249</x:v>
      </x:c>
      <x:c r="G265" s="1524"/>
      <x:c r="H265" s="184">
        <x:f t="shared" si="10"/>
        <x:v>3824.0999999999999</x:v>
      </x:c>
    </x:row>
    <x:row r="266" spans="1:8">
      <x:c r="A266" s="186">
        <x:v>45996</x:v>
      </x:c>
      <x:c r="B266" s="229" t="s">
        <x:v>7716</x:v>
      </x:c>
      <x:c r="C266" s="184">
        <x:v>2200</x:v>
      </x:c>
      <x:c r="D266" s="184">
        <x:v>2900</x:v>
      </x:c>
      <x:c r="E266" s="184">
        <x:v>3500</x:v>
      </x:c>
      <x:c r="F266" s="1253">
        <x:v>2127</x:v>
      </x:c>
      <x:c r="G266" s="1524"/>
      <x:c r="H266" s="184">
        <x:f t="shared" si="10"/>
        <x:v>1914.3</x:v>
      </x:c>
    </x:row>
    <x:row r="267" spans="1:8">
      <x:c r="A267" s="186">
        <x:v>45997</x:v>
      </x:c>
      <x:c r="B267" s="229" t="s">
        <x:v>7734</x:v>
      </x:c>
      <x:c r="C267" s="184">
        <x:v>3000</x:v>
      </x:c>
      <x:c r="D267" s="184">
        <x:v>3900</x:v>
      </x:c>
      <x:c r="E267" s="184">
        <x:v>4700</x:v>
      </x:c>
      <x:c r="F267" s="779">
        <x:v>5544</x:v>
      </x:c>
      <x:c r="G267" s="1524"/>
      <x:c r="H267" s="184">
        <x:f t="shared" si="10"/>
        <x:v>4989.6000000000004</x:v>
      </x:c>
    </x:row>
    <x:row r="268" spans="1:8">
      <x:c r="A268" s="186">
        <x:v>45998</x:v>
      </x:c>
      <x:c r="B268" s="229" t="s">
        <x:v>7772</x:v>
      </x:c>
      <x:c r="C268" s="184">
        <x:v>2000</x:v>
      </x:c>
      <x:c r="D268" s="184">
        <x:v>2700</x:v>
      </x:c>
      <x:c r="E268" s="184">
        <x:v>3200</x:v>
      </x:c>
      <x:c r="F268" s="779">
        <x:v>3566</x:v>
      </x:c>
      <x:c r="G268" s="1524"/>
      <x:c r="H268" s="184">
        <x:f t="shared" si="10"/>
        <x:v>3209.4000000000001</x:v>
      </x:c>
    </x:row>
    <x:row r="269" spans="1:8">
      <x:c r="A269" s="186">
        <x:v>45999</x:v>
      </x:c>
      <x:c r="B269" s="229" t="s">
        <x:v>7737</x:v>
      </x:c>
      <x:c r="C269" s="184">
        <x:v>1100</x:v>
      </x:c>
      <x:c r="D269" s="184">
        <x:v>1500</x:v>
      </x:c>
      <x:c r="E269" s="184">
        <x:v>1800</x:v>
      </x:c>
      <x:c r="F269" s="779">
        <x:v>2665</x:v>
      </x:c>
      <x:c r="G269" s="1522">
        <x:v>2</x:v>
      </x:c>
      <x:c r="H269" s="184">
        <x:f t="shared" si="10"/>
        <x:v>2398.5</x:v>
      </x:c>
    </x:row>
    <x:row r="270" spans="1:8">
      <x:c r="A270" s="186">
        <x:v>46000</x:v>
      </x:c>
      <x:c r="B270" s="229" t="s">
        <x:v>7779</x:v>
      </x:c>
      <x:c r="C270" s="184">
        <x:v>2100</x:v>
      </x:c>
      <x:c r="D270" s="184">
        <x:v>2800</x:v>
      </x:c>
      <x:c r="E270" s="184">
        <x:v>3400</x:v>
      </x:c>
      <x:c r="F270" s="1253">
        <x:v>1648</x:v>
      </x:c>
      <x:c r="G270" s="1522"/>
      <x:c r="H270" s="184">
        <x:f t="shared" si="10"/>
        <x:v>1483.2</x:v>
      </x:c>
    </x:row>
    <x:row r="271" spans="1:8">
      <x:c r="A271" s="186">
        <x:v>46001</x:v>
      </x:c>
      <x:c r="B271" s="229" t="s">
        <x:v>7762</x:v>
      </x:c>
      <x:c r="C271" s="184">
        <x:v>2000</x:v>
      </x:c>
      <x:c r="D271" s="184">
        <x:v>2700</x:v>
      </x:c>
      <x:c r="E271" s="184">
        <x:v>3200</x:v>
      </x:c>
      <x:c r="F271" s="1253">
        <x:v>1629</x:v>
      </x:c>
      <x:c r="G271" s="1522"/>
      <x:c r="H271" s="184">
        <x:f t="shared" si="10"/>
        <x:v>1466.1000000000001</x:v>
      </x:c>
    </x:row>
    <x:row r="272" spans="1:8">
      <x:c r="A272" s="186">
        <x:v>46002</x:v>
      </x:c>
      <x:c r="B272" s="229" t="s">
        <x:v>7753</x:v>
      </x:c>
      <x:c r="C272" s="184">
        <x:v>1800</x:v>
      </x:c>
      <x:c r="D272" s="184">
        <x:v>2400</x:v>
      </x:c>
      <x:c r="E272" s="184">
        <x:v>2900</x:v>
      </x:c>
      <x:c r="F272" s="779">
        <x:v>5716</x:v>
      </x:c>
      <x:c r="G272" s="1522"/>
      <x:c r="H272" s="184">
        <x:f t="shared" si="10"/>
        <x:v>5144.4000000000005</x:v>
      </x:c>
    </x:row>
    <x:row r="273" spans="1:8">
      <x:c r="A273" s="186">
        <x:v>46003</x:v>
      </x:c>
      <x:c r="B273" s="229" t="s">
        <x:v>7716</x:v>
      </x:c>
      <x:c r="C273" s="184">
        <x:v>1900</x:v>
      </x:c>
      <x:c r="D273" s="184">
        <x:v>2500</x:v>
      </x:c>
      <x:c r="E273" s="184">
        <x:v>3000</x:v>
      </x:c>
      <x:c r="F273" s="779">
        <x:v>8707</x:v>
      </x:c>
      <x:c r="G273" s="1522"/>
      <x:c r="H273" s="184">
        <x:f t="shared" si="10"/>
        <x:v>7836.3000000000002</x:v>
      </x:c>
    </x:row>
    <x:row r="274" spans="1:8">
      <x:c r="A274" s="186">
        <x:v>46004</x:v>
      </x:c>
      <x:c r="B274" s="229" t="s">
        <x:v>7734</x:v>
      </x:c>
      <x:c r="C274" s="184">
        <x:v>3500</x:v>
      </x:c>
      <x:c r="D274" s="184">
        <x:v>4600</x:v>
      </x:c>
      <x:c r="E274" s="184">
        <x:v>5500</x:v>
      </x:c>
      <x:c r="F274" s="1253">
        <x:v>550</x:v>
      </x:c>
      <x:c r="G274" s="1522"/>
      <x:c r="H274" s="184">
        <x:f t="shared" si="10"/>
        <x:v>495</x:v>
      </x:c>
    </x:row>
    <x:row r="275" spans="1:8">
      <x:c r="A275" s="186">
        <x:v>46005</x:v>
      </x:c>
      <x:c r="B275" s="229" t="s">
        <x:v>7772</x:v>
      </x:c>
      <x:c r="C275" s="184">
        <x:v>2700</x:v>
      </x:c>
      <x:c r="D275" s="184">
        <x:v>3600</x:v>
      </x:c>
      <x:c r="E275" s="184">
        <x:v>4300</x:v>
      </x:c>
      <x:c r="F275" s="1254">
        <x:v>2153</x:v>
      </x:c>
      <x:c r="G275" s="1522"/>
      <x:c r="H275" s="184">
        <x:f t="shared" si="10"/>
        <x:v>1937.7</x:v>
      </x:c>
    </x:row>
    <x:row r="276" spans="1:8">
      <x:c r="A276" s="186">
        <x:v>46006</x:v>
      </x:c>
      <x:c r="B276" s="229" t="s">
        <x:v>7737</x:v>
      </x:c>
      <x:c r="C276" s="184">
        <x:v>1350</x:v>
      </x:c>
      <x:c r="D276" s="184">
        <x:v>1800</x:v>
      </x:c>
      <x:c r="E276" s="184">
        <x:v>2150</x:v>
      </x:c>
      <x:c r="F276" s="779">
        <x:v>2317</x:v>
      </x:c>
      <x:c r="G276" s="1523">
        <x:v>4</x:v>
      </x:c>
      <x:c r="H276" s="184">
        <x:f t="shared" si="10"/>
        <x:v>2085.3000000000002</x:v>
      </x:c>
    </x:row>
    <x:row r="277" spans="1:8">
      <x:c r="A277" s="186">
        <x:v>46007</x:v>
      </x:c>
      <x:c r="B277" s="229" t="s">
        <x:v>7779</x:v>
      </x:c>
      <x:c r="C277" s="184">
        <x:v>2150</x:v>
      </x:c>
      <x:c r="D277" s="184">
        <x:v>2850</x:v>
      </x:c>
      <x:c r="E277" s="184">
        <x:v>3400</x:v>
      </x:c>
      <x:c r="F277" s="1255">
        <x:v>2737</x:v>
      </x:c>
      <x:c r="G277" s="1523"/>
      <x:c r="H277" s="184">
        <x:f t="shared" si="10"/>
        <x:v>2463.3000000000002</x:v>
      </x:c>
    </x:row>
    <x:row r="278" spans="1:8">
      <x:c r="A278" s="186">
        <x:v>46008</x:v>
      </x:c>
      <x:c r="B278" s="229" t="s">
        <x:v>7762</x:v>
      </x:c>
      <x:c r="C278" s="184">
        <x:v>1900</x:v>
      </x:c>
      <x:c r="D278" s="184">
        <x:v>2550</x:v>
      </x:c>
      <x:c r="E278" s="184">
        <x:v>3050</x:v>
      </x:c>
      <x:c r="F278" s="1256">
        <x:v>1612</x:v>
      </x:c>
      <x:c r="G278" s="1523"/>
      <x:c r="H278" s="184">
        <x:f t="shared" si="10"/>
        <x:v>1450.8</x:v>
      </x:c>
    </x:row>
    <x:row r="279" spans="1:8">
      <x:c r="A279" s="186">
        <x:v>46009</x:v>
      </x:c>
      <x:c r="B279" s="229" t="s">
        <x:v>7753</x:v>
      </x:c>
      <x:c r="C279" s="184">
        <x:v>2650</x:v>
      </x:c>
      <x:c r="D279" s="184">
        <x:v>3550</x:v>
      </x:c>
      <x:c r="E279" s="184">
        <x:v>4250</x:v>
      </x:c>
      <x:c r="F279" s="1256">
        <x:v>1014</x:v>
      </x:c>
      <x:c r="G279" s="1523"/>
      <x:c r="H279" s="184">
        <x:f t="shared" si="10"/>
        <x:v>912.60000000000002</x:v>
      </x:c>
    </x:row>
    <x:row r="280" spans="1:8">
      <x:c r="A280" s="186">
        <x:v>46010</x:v>
      </x:c>
      <x:c r="B280" s="229" t="s">
        <x:v>7716</x:v>
      </x:c>
      <x:c r="C280" s="184">
        <x:v>3200</x:v>
      </x:c>
      <x:c r="D280" s="184">
        <x:v>4250</x:v>
      </x:c>
      <x:c r="E280" s="184">
        <x:v>5100</x:v>
      </x:c>
      <x:c r="F280" s="1256">
        <x:v>1663</x:v>
      </x:c>
      <x:c r="G280" s="1523"/>
      <x:c r="H280" s="184">
        <x:f t="shared" si="10"/>
        <x:v>1496.7</x:v>
      </x:c>
    </x:row>
    <x:row r="281" spans="1:8">
      <x:c r="A281" s="186">
        <x:v>46011</x:v>
      </x:c>
      <x:c r="B281" s="229" t="s">
        <x:v>7734</x:v>
      </x:c>
      <x:c r="C281" s="184">
        <x:v>2500</x:v>
      </x:c>
      <x:c r="D281" s="184">
        <x:v>3350</x:v>
      </x:c>
      <x:c r="E281" s="184">
        <x:v>4000</x:v>
      </x:c>
      <x:c r="F281" s="1256">
        <x:v>1923</x:v>
      </x:c>
      <x:c r="G281" s="1523"/>
      <x:c r="H281" s="184">
        <x:f t="shared" si="10"/>
        <x:v>1730.7</x:v>
      </x:c>
    </x:row>
    <x:row r="282" spans="1:8">
      <x:c r="A282" s="186">
        <x:v>46012</x:v>
      </x:c>
      <x:c r="B282" s="229" t="s">
        <x:v>7772</x:v>
      </x:c>
      <x:c r="C282" s="184">
        <x:v>2450</x:v>
      </x:c>
      <x:c r="D282" s="184">
        <x:v>3250</x:v>
      </x:c>
      <x:c r="E282" s="184">
        <x:v>3950</x:v>
      </x:c>
      <x:c r="F282" s="1256">
        <x:v>1217</x:v>
      </x:c>
      <x:c r="G282" s="1523"/>
      <x:c r="H282" s="184">
        <x:f t="shared" si="10"/>
        <x:v>1095.3</x:v>
      </x:c>
    </x:row>
    <x:row r="283" spans="1:8">
      <x:c r="A283" s="186">
        <x:v>46013</x:v>
      </x:c>
      <x:c r="B283" s="229" t="s">
        <x:v>7737</x:v>
      </x:c>
      <x:c r="C283" s="184">
        <x:v>1650</x:v>
      </x:c>
      <x:c r="D283" s="184">
        <x:v>2150</x:v>
      </x:c>
      <x:c r="E283" s="184">
        <x:v>2600</x:v>
      </x:c>
      <x:c r="F283" s="1255">
        <x:v>1935</x:v>
      </x:c>
      <x:c r="G283" s="1522">
        <x:v>2</x:v>
      </x:c>
      <x:c r="H283" s="184">
        <x:f t="shared" si="10"/>
        <x:v>1741.5</x:v>
      </x:c>
    </x:row>
    <x:row r="284" spans="1:8">
      <x:c r="A284" s="186">
        <x:v>46014</x:v>
      </x:c>
      <x:c r="B284" s="229" t="s">
        <x:v>7779</x:v>
      </x:c>
      <x:c r="C284" s="184">
        <x:v>2350</x:v>
      </x:c>
      <x:c r="D284" s="184">
        <x:v>3150</x:v>
      </x:c>
      <x:c r="E284" s="184">
        <x:v>3750</x:v>
      </x:c>
      <x:c r="F284" s="779">
        <x:v>3993</x:v>
      </x:c>
      <x:c r="G284" s="1522"/>
      <x:c r="H284" s="184">
        <x:f t="shared" si="10"/>
        <x:v>3593.7000000000003</x:v>
      </x:c>
    </x:row>
    <x:row r="285" spans="1:8">
      <x:c r="A285" s="186">
        <x:v>46015</x:v>
      </x:c>
      <x:c r="B285" s="229" t="s">
        <x:v>7762</x:v>
      </x:c>
      <x:c r="C285" s="184">
        <x:v>1950</x:v>
      </x:c>
      <x:c r="D285" s="184">
        <x:v>2600</x:v>
      </x:c>
      <x:c r="E285" s="184">
        <x:v>3150</x:v>
      </x:c>
      <x:c r="F285" s="779">
        <x:v>3556</x:v>
      </x:c>
      <x:c r="G285" s="1522"/>
      <x:c r="H285" s="184">
        <x:f t="shared" si="10"/>
        <x:v>3200.4000000000001</x:v>
      </x:c>
    </x:row>
    <x:row r="286" spans="1:8">
      <x:c r="A286" s="186">
        <x:v>46016</x:v>
      </x:c>
      <x:c r="B286" s="229" t="s">
        <x:v>7753</x:v>
      </x:c>
      <x:c r="C286" s="184">
        <x:v>2550</x:v>
      </x:c>
      <x:c r="D286" s="184">
        <x:v>3350</x:v>
      </x:c>
      <x:c r="E286" s="184">
        <x:v>4000</x:v>
      </x:c>
      <x:c r="F286" s="1257">
        <x:v>3696</x:v>
      </x:c>
      <x:c r="G286" s="1522"/>
      <x:c r="H286" s="184">
        <x:f t="shared" si="10"/>
        <x:v>3326.4000000000001</x:v>
      </x:c>
    </x:row>
    <x:row r="287" spans="1:8">
      <x:c r="A287" s="186">
        <x:v>46017</x:v>
      </x:c>
      <x:c r="B287" s="229" t="s">
        <x:v>7716</x:v>
      </x:c>
      <x:c r="C287" s="184">
        <x:v>3150</x:v>
      </x:c>
      <x:c r="D287" s="184">
        <x:v>4150</x:v>
      </x:c>
      <x:c r="E287" s="184">
        <x:v>5000</x:v>
      </x:c>
      <x:c r="F287" s="1258">
        <x:v>3893</x:v>
      </x:c>
      <x:c r="G287" s="1522"/>
      <x:c r="H287" s="184">
        <x:f t="shared" si="10"/>
        <x:v>3503.7000000000003</x:v>
      </x:c>
    </x:row>
    <x:row r="288" spans="1:8">
      <x:c r="A288" s="186">
        <x:v>46018</x:v>
      </x:c>
      <x:c r="B288" s="229" t="s">
        <x:v>7734</x:v>
      </x:c>
      <x:c r="C288" s="184">
        <x:v>2550</x:v>
      </x:c>
      <x:c r="D288" s="184">
        <x:v>3400</x:v>
      </x:c>
      <x:c r="E288" s="184">
        <x:v>4100</x:v>
      </x:c>
      <x:c r="F288" s="779">
        <x:v>5129</x:v>
      </x:c>
      <x:c r="G288" s="1522"/>
      <x:c r="H288" s="184">
        <x:f t="shared" si="10"/>
        <x:v>4616.1000000000004</x:v>
      </x:c>
    </x:row>
    <x:row r="289" spans="1:8">
      <x:c r="A289" s="186">
        <x:v>46019</x:v>
      </x:c>
      <x:c r="B289" s="229" t="s">
        <x:v>7772</x:v>
      </x:c>
      <x:c r="C289" s="184">
        <x:v>2200</x:v>
      </x:c>
      <x:c r="D289" s="184">
        <x:v>2900</x:v>
      </x:c>
      <x:c r="E289" s="184">
        <x:v>3500</x:v>
      </x:c>
      <x:c r="F289" s="1233">
        <x:v>3410</x:v>
      </x:c>
      <x:c r="G289" s="1522"/>
      <x:c r="H289" s="184">
        <x:f t="shared" si="10"/>
        <x:v>3069</x:v>
      </x:c>
    </x:row>
    <x:row r="290" spans="1:8">
      <x:c r="A290" s="186">
        <x:v>46020</x:v>
      </x:c>
      <x:c r="B290" s="229" t="s">
        <x:v>7737</x:v>
      </x:c>
      <x:c r="C290" s="184">
        <x:v>1750</x:v>
      </x:c>
      <x:c r="D290" s="184">
        <x:v>2300</x:v>
      </x:c>
      <x:c r="E290" s="184">
        <x:v>2750</x:v>
      </x:c>
      <x:c r="F290" s="779">
        <x:v>4676</x:v>
      </x:c>
      <x:c r="G290" s="1522">
        <x:v>2</x:v>
      </x:c>
      <x:c r="H290" s="184">
        <x:f t="shared" si="10"/>
        <x:v>4208.4000000000005</x:v>
      </x:c>
    </x:row>
    <x:row r="291" spans="1:8">
      <x:c r="A291" s="186">
        <x:v>46021</x:v>
      </x:c>
      <x:c r="B291" s="229" t="s">
        <x:v>7779</x:v>
      </x:c>
      <x:c r="C291" s="184">
        <x:v>2750</x:v>
      </x:c>
      <x:c r="D291" s="184">
        <x:v>3650</x:v>
      </x:c>
      <x:c r="E291" s="184">
        <x:v>4350</x:v>
      </x:c>
      <x:c r="F291" s="1255">
        <x:v>3164</x:v>
      </x:c>
      <x:c r="G291" s="1522"/>
      <x:c r="H291" s="184">
        <x:f t="shared" si="10"/>
        <x:v>2847.5999999999999</x:v>
      </x:c>
    </x:row>
    <x:row r="292" spans="1:8">
      <x:c r="A292" s="186">
        <x:v>46022</x:v>
      </x:c>
      <x:c r="B292" s="229" t="s">
        <x:v>7762</x:v>
      </x:c>
      <x:c r="C292" s="184">
        <x:v>2050</x:v>
      </x:c>
      <x:c r="D292" s="184">
        <x:v>2700</x:v>
      </x:c>
      <x:c r="E292" s="184">
        <x:v>3250</x:v>
      </x:c>
      <x:c r="F292" s="1256">
        <x:v>1634</x:v>
      </x:c>
      <x:c r="G292" s="1522"/>
      <x:c r="H292" s="184">
        <x:f t="shared" si="10"/>
        <x:v>1470.6000000000001</x:v>
      </x:c>
    </x:row>
    <x:row r="293" spans="1:7">
      <x:c r="A293" s="184" t="s">
        <x:v>7720</x:v>
      </x:c>
      <x:c r="C293" s="184">
        <x:v>90000</x:v>
      </x:c>
      <x:c r="D293" s="184">
        <x:v>100000</x:v>
      </x:c>
      <x:c r="E293" s="184">
        <x:v>110000</x:v>
      </x:c>
      <x:c r="F293" s="184">
        <x:f>SUM(F262:F292)</x:f>
        <x:v>98690</x:v>
      </x:c>
      <x:c r="G293" s="184">
        <x:v>104971</x:v>
      </x:c>
    </x:row>
    <x:row r="294" spans="3:5">
      <x:c r="C294" s="184">
        <x:f>C293-F293</x:f>
        <x:v>-8690</x:v>
      </x:c>
      <x:c r="D294" s="184">
        <x:f>D293-F293</x:f>
        <x:v>1310</x:v>
      </x:c>
      <x:c r="E294" s="184">
        <x:f>E293-F293</x:f>
        <x:v>11310</x:v>
      </x:c>
    </x:row>
    <x:row r="295" spans="1:8">
      <x:c r="A295" s="186">
        <x:v>46023</x:v>
      </x:c>
      <x:c r="B295" s="229" t="s">
        <x:v>7753</x:v>
      </x:c>
      <x:c r="C295" s="184">
        <x:v>2600</x:v>
      </x:c>
      <x:c r="D295" s="184">
        <x:v>3650</x:v>
      </x:c>
      <x:c r="E295" s="184">
        <x:v>4400</x:v>
      </x:c>
      <x:c r="F295" s="779">
        <x:v>5804</x:v>
      </x:c>
      <x:c r="G295" s="1522">
        <x:v>2</x:v>
      </x:c>
      <x:c r="H295" s="184">
        <x:f t="shared" ref="H295:H301" si="11">F295*0.9</x:f>
        <x:v>5223.6000000000004</x:v>
      </x:c>
    </x:row>
    <x:row r="296" spans="1:8">
      <x:c r="A296" s="186">
        <x:v>46024</x:v>
      </x:c>
      <x:c r="B296" s="229" t="s">
        <x:v>7716</x:v>
      </x:c>
      <x:c r="C296" s="184">
        <x:v>2900</x:v>
      </x:c>
      <x:c r="D296" s="184">
        <x:v>4100</x:v>
      </x:c>
      <x:c r="E296" s="184">
        <x:v>4900</x:v>
      </x:c>
      <x:c r="F296" s="779">
        <x:v>5556</x:v>
      </x:c>
      <x:c r="G296" s="1522"/>
      <x:c r="H296" s="184">
        <x:f t="shared" si="11"/>
        <x:v>5000.4000000000005</x:v>
      </x:c>
    </x:row>
    <x:row r="297" spans="1:8">
      <x:c r="A297" s="186">
        <x:v>46025</x:v>
      </x:c>
      <x:c r="B297" s="229" t="s">
        <x:v>7734</x:v>
      </x:c>
      <x:c r="C297" s="184">
        <x:v>2300</x:v>
      </x:c>
      <x:c r="D297" s="184">
        <x:v>3300</x:v>
      </x:c>
      <x:c r="E297" s="184">
        <x:v>3950</x:v>
      </x:c>
      <x:c r="F297" s="1258">
        <x:v>3128</x:v>
      </x:c>
      <x:c r="G297" s="1522"/>
      <x:c r="H297" s="184">
        <x:f t="shared" si="11"/>
        <x:v>2815.2000000000003</x:v>
      </x:c>
    </x:row>
    <x:row r="298" spans="1:8">
      <x:c r="A298" s="186">
        <x:v>46026</x:v>
      </x:c>
      <x:c r="B298" s="229" t="s">
        <x:v>7772</x:v>
      </x:c>
      <x:c r="C298" s="184">
        <x:v>1800</x:v>
      </x:c>
      <x:c r="D298" s="184">
        <x:v>2600</x:v>
      </x:c>
      <x:c r="E298" s="184">
        <x:v>3100</x:v>
      </x:c>
      <x:c r="F298" s="1259">
        <x:v>1274</x:v>
      </x:c>
      <x:c r="G298" s="1522"/>
      <x:c r="H298" s="184">
        <x:f t="shared" si="11"/>
        <x:v>1146.6000000000001</x:v>
      </x:c>
    </x:row>
    <x:row r="299" spans="1:8">
      <x:c r="A299" s="186">
        <x:v>46027</x:v>
      </x:c>
      <x:c r="B299" s="229" t="s">
        <x:v>7737</x:v>
      </x:c>
      <x:c r="C299" s="184">
        <x:v>2050</x:v>
      </x:c>
      <x:c r="D299" s="184">
        <x:v>2900</x:v>
      </x:c>
      <x:c r="E299" s="184">
        <x:v>3475</x:v>
      </x:c>
      <x:c r="F299" s="1260">
        <x:v>954</x:v>
      </x:c>
      <x:c r="G299" s="1523">
        <x:v>4</x:v>
      </x:c>
      <x:c r="H299" s="184">
        <x:f t="shared" si="11"/>
        <x:v>858.60000000000002</x:v>
      </x:c>
    </x:row>
    <x:row r="300" spans="1:8">
      <x:c r="A300" s="186">
        <x:v>46028</x:v>
      </x:c>
      <x:c r="B300" s="229" t="s">
        <x:v>7779</x:v>
      </x:c>
      <x:c r="C300" s="184">
        <x:v>2050</x:v>
      </x:c>
      <x:c r="D300" s="184">
        <x:v>2900</x:v>
      </x:c>
      <x:c r="E300" s="184">
        <x:v>3450</x:v>
      </x:c>
      <x:c r="F300" s="1260">
        <x:v>1854</x:v>
      </x:c>
      <x:c r="G300" s="1523"/>
      <x:c r="H300" s="184">
        <x:f t="shared" si="11"/>
        <x:v>1668.6000000000001</x:v>
      </x:c>
    </x:row>
    <x:row r="301" spans="1:8">
      <x:c r="A301" s="186">
        <x:v>46029</x:v>
      </x:c>
      <x:c r="B301" s="229" t="s">
        <x:v>7762</x:v>
      </x:c>
      <x:c r="C301" s="184">
        <x:v>1500</x:v>
      </x:c>
      <x:c r="D301" s="184">
        <x:v>2100</x:v>
      </x:c>
      <x:c r="E301" s="184">
        <x:v>2525</x:v>
      </x:c>
      <x:c r="F301" s="779">
        <x:v>2850</x:v>
      </x:c>
      <x:c r="G301" s="1523"/>
      <x:c r="H301" s="184">
        <x:f t="shared" si="11"/>
        <x:v>2565</x:v>
      </x:c>
    </x:row>
    <x:row r="302" spans="1:7">
      <x:c r="A302" s="186">
        <x:v>46030</x:v>
      </x:c>
      <x:c r="B302" s="229" t="s">
        <x:v>7753</x:v>
      </x:c>
      <x:c r="C302" s="184">
        <x:v>2900</x:v>
      </x:c>
      <x:c r="D302" s="184">
        <x:v>4050</x:v>
      </x:c>
      <x:c r="E302" s="184">
        <x:v>4875</x:v>
      </x:c>
      <x:c r="F302" s="1261">
        <x:v>2770</x:v>
      </x:c>
      <x:c r="G302" s="1523"/>
    </x:row>
    <x:row r="303" spans="1:7">
      <x:c r="A303" s="186">
        <x:v>46031</x:v>
      </x:c>
      <x:c r="B303" s="229" t="s">
        <x:v>7716</x:v>
      </x:c>
      <x:c r="C303" s="184">
        <x:v>3525</x:v>
      </x:c>
      <x:c r="D303" s="184">
        <x:v>4950</x:v>
      </x:c>
      <x:c r="E303" s="184">
        <x:v>5950</x:v>
      </x:c>
      <x:c r="F303" s="1261">
        <x:v>1344</x:v>
      </x:c>
      <x:c r="G303" s="1523"/>
    </x:row>
    <x:row r="304" spans="1:7">
      <x:c r="A304" s="186">
        <x:v>46032</x:v>
      </x:c>
      <x:c r="B304" s="229" t="s">
        <x:v>7734</x:v>
      </x:c>
      <x:c r="C304" s="184">
        <x:v>1900</x:v>
      </x:c>
      <x:c r="D304" s="184">
        <x:v>2675</x:v>
      </x:c>
      <x:c r="E304" s="184">
        <x:v>3200</x:v>
      </x:c>
      <x:c r="F304" s="779">
        <x:v>3590</x:v>
      </x:c>
      <x:c r="G304" s="1523"/>
    </x:row>
    <x:row r="305" spans="1:7">
      <x:c r="A305" s="186">
        <x:v>46033</x:v>
      </x:c>
      <x:c r="B305" s="229" t="s">
        <x:v>7772</x:v>
      </x:c>
      <x:c r="C305" s="184">
        <x:v>1425</x:v>
      </x:c>
      <x:c r="D305" s="184">
        <x:v>2000</x:v>
      </x:c>
      <x:c r="E305" s="184">
        <x:v>2400</x:v>
      </x:c>
      <x:c r="F305" s="1257">
        <x:v>2019</x:v>
      </x:c>
      <x:c r="G305" s="1523"/>
    </x:row>
    <x:row r="306" spans="1:7">
      <x:c r="A306" s="186">
        <x:v>46034</x:v>
      </x:c>
      <x:c r="B306" s="229" t="s">
        <x:v>7737</x:v>
      </x:c>
      <x:c r="C306" s="184">
        <x:v>1750</x:v>
      </x:c>
      <x:c r="D306" s="184">
        <x:v>2450</x:v>
      </x:c>
      <x:c r="E306" s="184">
        <x:v>2950</x:v>
      </x:c>
      <x:c r="F306" s="1263">
        <x:v>1135</x:v>
      </x:c>
      <x:c r="G306" s="1523">
        <x:v>4</x:v>
      </x:c>
    </x:row>
    <x:row r="307" spans="1:7">
      <x:c r="A307" s="186">
        <x:v>46035</x:v>
      </x:c>
      <x:c r="B307" s="229" t="s">
        <x:v>7779</x:v>
      </x:c>
      <x:c r="C307" s="184">
        <x:v>2100</x:v>
      </x:c>
      <x:c r="D307" s="184">
        <x:v>2950</x:v>
      </x:c>
      <x:c r="E307" s="184">
        <x:v>3500</x:v>
      </x:c>
      <x:c r="F307" s="1263">
        <x:v>1441</x:v>
      </x:c>
      <x:c r="G307" s="1523"/>
    </x:row>
    <x:row r="308" spans="1:7">
      <x:c r="A308" s="186">
        <x:v>46036</x:v>
      </x:c>
      <x:c r="B308" s="229" t="s">
        <x:v>7762</x:v>
      </x:c>
      <x:c r="C308" s="184">
        <x:v>1700</x:v>
      </x:c>
      <x:c r="D308" s="184">
        <x:v>2400</x:v>
      </x:c>
      <x:c r="E308" s="184">
        <x:v>2900</x:v>
      </x:c>
      <x:c r="F308" s="1263">
        <x:v>790</x:v>
      </x:c>
      <x:c r="G308" s="1523"/>
    </x:row>
    <x:row r="309" spans="1:7">
      <x:c r="A309" s="186">
        <x:v>46037</x:v>
      </x:c>
      <x:c r="B309" s="229" t="s">
        <x:v>7753</x:v>
      </x:c>
      <x:c r="C309" s="184">
        <x:v>2350</x:v>
      </x:c>
      <x:c r="D309" s="184">
        <x:v>3300</x:v>
      </x:c>
      <x:c r="E309" s="184">
        <x:v>4000</x:v>
      </x:c>
      <x:c r="F309" s="1263">
        <x:v>1832</x:v>
      </x:c>
      <x:c r="G309" s="1523"/>
    </x:row>
    <x:row r="310" spans="1:7">
      <x:c r="A310" s="186">
        <x:v>46038</x:v>
      </x:c>
      <x:c r="B310" s="229" t="s">
        <x:v>7716</x:v>
      </x:c>
      <x:c r="C310" s="184">
        <x:v>2200</x:v>
      </x:c>
      <x:c r="D310" s="184">
        <x:v>3100</x:v>
      </x:c>
      <x:c r="E310" s="184">
        <x:v>3750</x:v>
      </x:c>
      <x:c r="F310" s="1263">
        <x:v>963</x:v>
      </x:c>
      <x:c r="G310" s="1523"/>
    </x:row>
    <x:row r="311" spans="1:7">
      <x:c r="A311" s="186">
        <x:v>46039</x:v>
      </x:c>
      <x:c r="B311" s="229" t="s">
        <x:v>7734</x:v>
      </x:c>
      <x:c r="C311" s="184">
        <x:v>2450</x:v>
      </x:c>
      <x:c r="D311" s="184">
        <x:v>3450</x:v>
      </x:c>
      <x:c r="E311" s="184">
        <x:v>4150</x:v>
      </x:c>
      <x:c r="F311" s="1261">
        <x:v>2827</x:v>
      </x:c>
      <x:c r="G311" s="1523"/>
    </x:row>
    <x:row r="312" spans="1:7">
      <x:c r="A312" s="186">
        <x:v>46040</x:v>
      </x:c>
      <x:c r="B312" s="229" t="s">
        <x:v>7772</x:v>
      </x:c>
      <x:c r="C312" s="184">
        <x:v>1400</x:v>
      </x:c>
      <x:c r="D312" s="184">
        <x:v>2000</x:v>
      </x:c>
      <x:c r="E312" s="184">
        <x:v>2400</x:v>
      </x:c>
      <x:c r="F312" s="1261">
        <x:v>1784</x:v>
      </x:c>
      <x:c r="G312" s="1523"/>
    </x:row>
    <x:row r="313" spans="1:7">
      <x:c r="A313" s="186">
        <x:v>46041</x:v>
      </x:c>
      <x:c r="B313" s="229" t="s">
        <x:v>7737</x:v>
      </x:c>
      <x:c r="C313" s="184">
        <x:v>1550</x:v>
      </x:c>
      <x:c r="D313" s="184">
        <x:v>2175</x:v>
      </x:c>
      <x:c r="E313" s="184">
        <x:v>2600</x:v>
      </x:c>
      <x:c r="F313" s="1233">
        <x:v>2288</x:v>
      </x:c>
      <x:c r="G313" s="1523">
        <x:v>4</x:v>
      </x:c>
    </x:row>
    <x:row r="314" spans="1:7">
      <x:c r="A314" s="186">
        <x:v>46042</x:v>
      </x:c>
      <x:c r="B314" s="229" t="s">
        <x:v>7779</x:v>
      </x:c>
      <x:c r="C314" s="184">
        <x:v>1850</x:v>
      </x:c>
      <x:c r="D314" s="184">
        <x:v>2600</x:v>
      </x:c>
      <x:c r="E314" s="184">
        <x:v>3150</x:v>
      </x:c>
      <x:c r="F314" s="1306">
        <x:v>380</x:v>
      </x:c>
      <x:c r="G314" s="1523"/>
    </x:row>
    <x:row r="315" spans="1:7">
      <x:c r="A315" s="186">
        <x:v>46043</x:v>
      </x:c>
      <x:c r="B315" s="229" t="s">
        <x:v>7762</x:v>
      </x:c>
      <x:c r="C315" s="184">
        <x:v>1575</x:v>
      </x:c>
      <x:c r="D315" s="184">
        <x:v>2200</x:v>
      </x:c>
      <x:c r="E315" s="184">
        <x:v>2650</x:v>
      </x:c>
      <x:c r="F315" s="196">
        <x:v>2224</x:v>
      </x:c>
      <x:c r="G315" s="1523"/>
    </x:row>
    <x:row r="316" spans="1:7">
      <x:c r="A316" s="186">
        <x:v>46044</x:v>
      </x:c>
      <x:c r="B316" s="229" t="s">
        <x:v>7753</x:v>
      </x:c>
      <x:c r="C316" s="184">
        <x:v>2500</x:v>
      </x:c>
      <x:c r="D316" s="184">
        <x:v>3525</x:v>
      </x:c>
      <x:c r="E316" s="184">
        <x:v>4225</x:v>
      </x:c>
      <x:c r="F316" s="1306">
        <x:v>1086</x:v>
      </x:c>
      <x:c r="G316" s="1523"/>
    </x:row>
    <x:row r="317" spans="1:7">
      <x:c r="A317" s="186">
        <x:v>46045</x:v>
      </x:c>
      <x:c r="B317" s="229" t="s">
        <x:v>7716</x:v>
      </x:c>
      <x:c r="C317" s="184">
        <x:v>2100</x:v>
      </x:c>
      <x:c r="D317" s="184">
        <x:v>2950</x:v>
      </x:c>
      <x:c r="E317" s="184">
        <x:v>3525</x:v>
      </x:c>
      <x:c r="F317" s="1306">
        <x:v>1590</x:v>
      </x:c>
      <x:c r="G317" s="1523"/>
    </x:row>
    <x:row r="318" spans="1:7">
      <x:c r="A318" s="186">
        <x:v>46046</x:v>
      </x:c>
      <x:c r="B318" s="229" t="s">
        <x:v>7734</x:v>
      </x:c>
      <x:c r="C318" s="184">
        <x:v>2600</x:v>
      </x:c>
      <x:c r="D318" s="184">
        <x:v>3675</x:v>
      </x:c>
      <x:c r="E318" s="184">
        <x:v>4400</x:v>
      </x:c>
      <x:c r="F318" s="1307">
        <x:v>2799</x:v>
      </x:c>
      <x:c r="G318" s="1523"/>
    </x:row>
    <x:row r="319" spans="1:7">
      <x:c r="A319" s="186">
        <x:v>46047</x:v>
      </x:c>
      <x:c r="B319" s="229" t="s">
        <x:v>7772</x:v>
      </x:c>
      <x:c r="C319" s="184">
        <x:v>1500</x:v>
      </x:c>
      <x:c r="D319" s="184">
        <x:v>2125</x:v>
      </x:c>
      <x:c r="E319" s="184">
        <x:v>2550</x:v>
      </x:c>
      <x:c r="F319" s="1307">
        <x:v>1622</x:v>
      </x:c>
      <x:c r="G319" s="1523"/>
    </x:row>
    <x:row r="320" spans="1:6">
      <x:c r="A320" s="186">
        <x:v>46048</x:v>
      </x:c>
      <x:c r="B320" s="229" t="s">
        <x:v>7737</x:v>
      </x:c>
      <x:c r="C320" s="184">
        <x:v>1600</x:v>
      </x:c>
      <x:c r="D320" s="184">
        <x:v>2250</x:v>
      </x:c>
      <x:c r="E320" s="184">
        <x:v>2700</x:v>
      </x:c>
      <x:c r="F320" s="1306">
        <x:v>514</x:v>
      </x:c>
    </x:row>
    <x:row r="321" spans="1:6">
      <x:c r="A321" s="186">
        <x:v>46049</x:v>
      </x:c>
      <x:c r="B321" s="229" t="s">
        <x:v>7779</x:v>
      </x:c>
      <x:c r="C321" s="184">
        <x:v>1200</x:v>
      </x:c>
      <x:c r="D321" s="184">
        <x:v>1700</x:v>
      </x:c>
      <x:c r="E321" s="184">
        <x:v>2050</x:v>
      </x:c>
      <x:c r="F321" s="1307">
        <x:v>1622</x:v>
      </x:c>
    </x:row>
    <x:row r="322" spans="1:6">
      <x:c r="A322" s="186">
        <x:v>46050</x:v>
      </x:c>
      <x:c r="B322" s="229" t="s">
        <x:v>7762</x:v>
      </x:c>
      <x:c r="C322" s="184">
        <x:v>1325</x:v>
      </x:c>
      <x:c r="D322" s="184">
        <x:v>1875</x:v>
      </x:c>
      <x:c r="E322" s="184">
        <x:v>2250</x:v>
      </x:c>
      <x:c r="F322" s="1306">
        <x:v>1230</x:v>
      </x:c>
    </x:row>
    <x:row r="323" spans="1:6">
      <x:c r="A323" s="186">
        <x:v>46051</x:v>
      </x:c>
      <x:c r="B323" s="229" t="s">
        <x:v>7753</x:v>
      </x:c>
      <x:c r="C323" s="184">
        <x:v>2050</x:v>
      </x:c>
      <x:c r="D323" s="184">
        <x:v>2875</x:v>
      </x:c>
      <x:c r="E323" s="184">
        <x:v>3450</x:v>
      </x:c>
      <x:c r="F323" s="1306">
        <x:v>1044</x:v>
      </x:c>
    </x:row>
    <x:row r="324" spans="1:5">
      <x:c r="A324" s="186">
        <x:v>46052</x:v>
      </x:c>
      <x:c r="B324" s="229" t="s">
        <x:v>7716</x:v>
      </x:c>
      <x:c r="C324" s="184">
        <x:v>1675</x:v>
      </x:c>
      <x:c r="D324" s="184">
        <x:v>2350</x:v>
      </x:c>
      <x:c r="E324" s="184">
        <x:v>2850</x:v>
      </x:c>
    </x:row>
    <x:row r="325" spans="1:5">
      <x:c r="A325" s="186">
        <x:v>46053</x:v>
      </x:c>
      <x:c r="B325" s="229" t="s">
        <x:v>7734</x:v>
      </x:c>
      <x:c r="C325" s="184">
        <x:v>2200</x:v>
      </x:c>
      <x:c r="D325" s="184">
        <x:v>3100</x:v>
      </x:c>
      <x:c r="E325" s="184">
        <x:v>3700</x:v>
      </x:c>
    </x:row>
    <x:row r="326" spans="1:6">
      <x:c r="A326" s="184" t="s">
        <x:v>7750</x:v>
      </x:c>
      <x:c r="C326" s="184">
        <x:v>85000</x:v>
      </x:c>
      <x:c r="D326" s="184">
        <x:v>95000</x:v>
      </x:c>
      <x:c r="E326" s="184">
        <x:v>105000</x:v>
      </x:c>
      <x:c r="F326" s="184">
        <x:f>SUM(F295:F325)</x:f>
        <x:v>58314</x:v>
      </x:c>
    </x:row>
    <x:row r="327" spans="3:5">
      <x:c r="C327" s="184">
        <x:f>C326-F326</x:f>
        <x:v>26686</x:v>
      </x:c>
      <x:c r="D327" s="184">
        <x:f>D326-F326</x:f>
        <x:v>36686</x:v>
      </x:c>
      <x:c r="E327" s="184">
        <x:f>E326-F326</x:f>
        <x:v>46686</x:v>
      </x:c>
    </x:row>
    <x:row r="328" spans="1:5">
      <x:c r="A328" s="186">
        <x:v>46054</x:v>
      </x:c>
      <x:c r="B328" s="229" t="s">
        <x:v>7772</x:v>
      </x:c>
      <x:c r="C328" s="184">
        <x:v>1200</x:v>
      </x:c>
      <x:c r="D328" s="184">
        <x:v>1675</x:v>
      </x:c>
      <x:c r="E328" s="184">
        <x:v>2000</x:v>
      </x:c>
    </x:row>
    <x:row r="329" spans="1:2">
      <x:c r="A329" s="186">
        <x:v>46055</x:v>
      </x:c>
      <x:c r="B329" s="229" t="s">
        <x:v>7737</x:v>
      </x:c>
    </x:row>
    <x:row r="330" spans="1:2">
      <x:c r="A330" s="186">
        <x:v>46056</x:v>
      </x:c>
      <x:c r="B330" s="229" t="s">
        <x:v>7779</x:v>
      </x:c>
    </x:row>
    <x:row r="331" spans="1:2">
      <x:c r="A331" s="186">
        <x:v>46057</x:v>
      </x:c>
      <x:c r="B331" s="229" t="s">
        <x:v>7762</x:v>
      </x:c>
    </x:row>
    <x:row r="332" spans="1:2">
      <x:c r="A332" s="186">
        <x:v>46058</x:v>
      </x:c>
      <x:c r="B332" s="229" t="s">
        <x:v>7753</x:v>
      </x:c>
    </x:row>
    <x:row r="333" spans="1:2">
      <x:c r="A333" s="186">
        <x:v>46059</x:v>
      </x:c>
      <x:c r="B333" s="229" t="s">
        <x:v>7716</x:v>
      </x:c>
    </x:row>
    <x:row r="334" spans="1:2">
      <x:c r="A334" s="186">
        <x:v>46060</x:v>
      </x:c>
      <x:c r="B334" s="229" t="s">
        <x:v>7734</x:v>
      </x:c>
    </x:row>
    <x:row r="335" spans="1:2">
      <x:c r="A335" s="186">
        <x:v>46061</x:v>
      </x:c>
      <x:c r="B335" s="229" t="s">
        <x:v>7772</x:v>
      </x:c>
    </x:row>
    <x:row r="336" spans="1:2">
      <x:c r="A336" s="186">
        <x:v>46062</x:v>
      </x:c>
      <x:c r="B336" s="229" t="s">
        <x:v>7737</x:v>
      </x:c>
    </x:row>
    <x:row r="337" spans="1:2">
      <x:c r="A337" s="186">
        <x:v>46063</x:v>
      </x:c>
      <x:c r="B337" s="229" t="s">
        <x:v>7779</x:v>
      </x:c>
    </x:row>
    <x:row r="338" spans="1:2">
      <x:c r="A338" s="186">
        <x:v>46064</x:v>
      </x:c>
      <x:c r="B338" s="229" t="s">
        <x:v>7762</x:v>
      </x:c>
    </x:row>
    <x:row r="339" spans="1:2">
      <x:c r="A339" s="186">
        <x:v>46065</x:v>
      </x:c>
      <x:c r="B339" s="229" t="s">
        <x:v>7753</x:v>
      </x:c>
    </x:row>
    <x:row r="340" spans="1:2">
      <x:c r="A340" s="186">
        <x:v>46066</x:v>
      </x:c>
      <x:c r="B340" s="229" t="s">
        <x:v>7716</x:v>
      </x:c>
    </x:row>
    <x:row r="341" spans="1:2">
      <x:c r="A341" s="186">
        <x:v>46067</x:v>
      </x:c>
      <x:c r="B341" s="229" t="s">
        <x:v>7734</x:v>
      </x:c>
    </x:row>
    <x:row r="342" spans="1:2">
      <x:c r="A342" s="186">
        <x:v>46068</x:v>
      </x:c>
      <x:c r="B342" s="229" t="s">
        <x:v>7772</x:v>
      </x:c>
    </x:row>
    <x:row r="343" spans="1:2">
      <x:c r="A343" s="186">
        <x:v>46069</x:v>
      </x:c>
      <x:c r="B343" s="229" t="s">
        <x:v>7737</x:v>
      </x:c>
    </x:row>
    <x:row r="344" spans="1:2">
      <x:c r="A344" s="186">
        <x:v>46070</x:v>
      </x:c>
      <x:c r="B344" s="229" t="s">
        <x:v>7779</x:v>
      </x:c>
    </x:row>
    <x:row r="345" spans="1:2">
      <x:c r="A345" s="186">
        <x:v>46071</x:v>
      </x:c>
      <x:c r="B345" s="229" t="s">
        <x:v>7762</x:v>
      </x:c>
    </x:row>
    <x:row r="346" spans="1:2">
      <x:c r="A346" s="186">
        <x:v>46072</x:v>
      </x:c>
      <x:c r="B346" s="229" t="s">
        <x:v>7753</x:v>
      </x:c>
    </x:row>
    <x:row r="347" spans="1:2">
      <x:c r="A347" s="186">
        <x:v>46073</x:v>
      </x:c>
      <x:c r="B347" s="229" t="s">
        <x:v>7716</x:v>
      </x:c>
    </x:row>
    <x:row r="348" spans="1:2">
      <x:c r="A348" s="186">
        <x:v>46074</x:v>
      </x:c>
      <x:c r="B348" s="229" t="s">
        <x:v>7734</x:v>
      </x:c>
    </x:row>
    <x:row r="349" spans="1:2">
      <x:c r="A349" s="186">
        <x:v>46075</x:v>
      </x:c>
      <x:c r="B349" s="229" t="s">
        <x:v>7772</x:v>
      </x:c>
    </x:row>
    <x:row r="350" spans="1:2">
      <x:c r="A350" s="186">
        <x:v>46076</x:v>
      </x:c>
      <x:c r="B350" s="229" t="s">
        <x:v>7737</x:v>
      </x:c>
    </x:row>
    <x:row r="351" spans="1:2">
      <x:c r="A351" s="186">
        <x:v>46077</x:v>
      </x:c>
      <x:c r="B351" s="229" t="s">
        <x:v>7779</x:v>
      </x:c>
    </x:row>
    <x:row r="352" spans="1:2">
      <x:c r="A352" s="186">
        <x:v>46078</x:v>
      </x:c>
      <x:c r="B352" s="229" t="s">
        <x:v>7762</x:v>
      </x:c>
    </x:row>
    <x:row r="353" spans="1:2">
      <x:c r="A353" s="186">
        <x:v>46079</x:v>
      </x:c>
      <x:c r="B353" s="229" t="s">
        <x:v>7753</x:v>
      </x:c>
    </x:row>
    <x:row r="354" spans="1:2">
      <x:c r="A354" s="186">
        <x:v>46080</x:v>
      </x:c>
      <x:c r="B354" s="229" t="s">
        <x:v>7716</x:v>
      </x:c>
    </x:row>
    <x:row r="355" spans="1:2">
      <x:c r="A355" s="186">
        <x:v>46081</x:v>
      </x:c>
      <x:c r="B355" s="229" t="s">
        <x:v>7734</x:v>
      </x:c>
    </x:row>
    <x:row r="356" spans="1:6">
      <x:c r="A356" s="184" t="s">
        <x:v>7735</x:v>
      </x:c>
      <x:c r="F356" s="184">
        <x:f>SUM(F328:F355)</x:f>
        <x:v>0</x:v>
      </x:c>
    </x:row>
    <x:row r="357" spans="3:5">
      <x:c r="C357" s="184">
        <x:f>C356-F356</x:f>
        <x:v>0</x:v>
      </x:c>
      <x:c r="D357" s="184">
        <x:f>D356-F356</x:f>
        <x:v>0</x:v>
      </x:c>
      <x:c r="E357" s="184">
        <x:f>E356-F356</x:f>
        <x:v>0</x:v>
      </x:c>
    </x:row>
  </x:sheetData>
  <x:mergeCells count="48">
    <x:mergeCell ref="G2:G7"/>
    <x:mergeCell ref="G8:G14"/>
    <x:mergeCell ref="G15:G21"/>
    <x:mergeCell ref="G22:G28"/>
    <x:mergeCell ref="G29:G31"/>
    <x:mergeCell ref="G34:G37"/>
    <x:mergeCell ref="G38:G44"/>
    <x:mergeCell ref="G45:G51"/>
    <x:mergeCell ref="G52:G58"/>
    <x:mergeCell ref="G59:G64"/>
    <x:mergeCell ref="G68:G74"/>
    <x:mergeCell ref="G75:G81"/>
    <x:mergeCell ref="G82:G88"/>
    <x:mergeCell ref="G89:G95"/>
    <x:mergeCell ref="G99:G104"/>
    <x:mergeCell ref="G105:G111"/>
    <x:mergeCell ref="G112:G118"/>
    <x:mergeCell ref="G119:G125"/>
    <x:mergeCell ref="G126:G129"/>
    <x:mergeCell ref="G132:G134"/>
    <x:mergeCell ref="G135:G141"/>
    <x:mergeCell ref="G142:G148"/>
    <x:mergeCell ref="G149:G155"/>
    <x:mergeCell ref="G156:G162"/>
    <x:mergeCell ref="G165:G171"/>
    <x:mergeCell ref="G172:G178"/>
    <x:mergeCell ref="G179:G185"/>
    <x:mergeCell ref="G186:G192"/>
    <x:mergeCell ref="G193:G194"/>
    <x:mergeCell ref="G197:G201"/>
    <x:mergeCell ref="G202:G208"/>
    <x:mergeCell ref="G209:G215"/>
    <x:mergeCell ref="G216:G222"/>
    <x:mergeCell ref="G223:G228"/>
    <x:mergeCell ref="G230:G231"/>
    <x:mergeCell ref="G232:G238"/>
    <x:mergeCell ref="G239:G245"/>
    <x:mergeCell ref="G246:G252"/>
    <x:mergeCell ref="G253:G259"/>
    <x:mergeCell ref="G262:G268"/>
    <x:mergeCell ref="G269:G275"/>
    <x:mergeCell ref="G276:G282"/>
    <x:mergeCell ref="G283:G289"/>
    <x:mergeCell ref="G290:G292"/>
    <x:mergeCell ref="G295:G298"/>
    <x:mergeCell ref="G299:G305"/>
    <x:mergeCell ref="G306:G312"/>
    <x:mergeCell ref="G313:G319"/>
  </x:mergeCells>
  <x:conditionalFormatting sqref="F239:F245">
    <x:cfRule type="expression" dxfId="18" priority="6">
      <x:formula>AND(F239&gt;=D239,F239&lt;E239)</x:formula>
    </x:cfRule>
  </x:conditionalFormatting>
  <x:conditionalFormatting sqref="F239:F245">
    <x:cfRule type="expression" dxfId="19" priority="5">
      <x:formula>F239&gt;=E239</x:formula>
    </x:cfRule>
  </x:conditionalFormatting>
  <x:conditionalFormatting sqref="F239:F245">
    <x:cfRule type="expression" dxfId="16" priority="8">
      <x:formula>F239&lt;C239</x:formula>
    </x:cfRule>
  </x:conditionalFormatting>
  <x:conditionalFormatting sqref="F239:F245">
    <x:cfRule type="expression" dxfId="17" priority="7">
      <x:formula>AND(F239&gt;=C239,F239&lt;D239)</x:formula>
    </x:cfRule>
  </x:conditionalFormatting>
  <x:conditionalFormatting sqref="F246:F259">
    <x:cfRule type="expression" dxfId="18" priority="2">
      <x:formula>AND(F246&gt;=D246,F246&lt;E246)</x:formula>
    </x:cfRule>
  </x:conditionalFormatting>
  <x:conditionalFormatting sqref="F246:F259">
    <x:cfRule type="expression" dxfId="19" priority="1">
      <x:formula>F246&gt;=E246</x:formula>
    </x:cfRule>
  </x:conditionalFormatting>
  <x:conditionalFormatting sqref="F246:F259">
    <x:cfRule type="expression" dxfId="16" priority="4">
      <x:formula>F246&lt;C246</x:formula>
    </x:cfRule>
  </x:conditionalFormatting>
  <x:conditionalFormatting sqref="F246:F259">
    <x:cfRule type="expression" dxfId="17" priority="3">
      <x:formula>AND(F246&gt;=C246,F246&lt;D246)</x:formula>
    </x:cfRule>
  </x:conditionalFormatting>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
  <x:dimension ref="A1:I2175"/>
  <x:sheetViews>
    <x:sheetView topLeftCell="A2128" zoomScaleNormal="100" zoomScaleSheetLayoutView="75" workbookViewId="0">
      <x:selection activeCell="C2148" activeCellId="0" sqref="C2148:C2148"/>
    </x:sheetView>
  </x:sheetViews>
  <x:sheetFormatPr defaultColWidth="9.00390625" defaultRowHeight="16.399999999999999"/>
  <x:cols>
    <x:col min="1" max="1" width="9.00390625" style="163" customWidth="1"/>
    <x:col min="2" max="2" width="20.77734375" style="189" customWidth="1"/>
    <x:col min="3" max="3" width="15.77734375" style="163" customWidth="1"/>
    <x:col min="4" max="4" width="5.77734375" style="230" customWidth="1"/>
    <x:col min="5" max="5" width="20.77734375" style="189" customWidth="1"/>
    <x:col min="6" max="6" width="15.77734375" style="163" customWidth="1"/>
    <x:col min="7" max="7" width="5.77734375" style="183" customWidth="1"/>
    <x:col min="9" max="9" width="9.00390625" style="183" bestFit="1" customWidth="1"/>
  </x:cols>
  <x:sheetData>
    <x:row r="1" spans="4:6">
      <x:c r="D1" s="230" t="s">
        <x:v>7783</x:v>
      </x:c>
      <x:c r="E1" s="189" t="s">
        <x:v>7744</x:v>
      </x:c>
      <x:c r="F1" s="163" t="s">
        <x:v>244</x:v>
      </x:c>
    </x:row>
    <x:row r="2" spans="3:9">
      <x:c r="C2" s="211" t="s">
        <x:v>1751</x:v>
      </x:c>
      <x:c r="D2" s="1339">
        <x:v>45779</x:v>
      </x:c>
      <x:c r="E2" s="189" t="s">
        <x:v>7723</x:v>
      </x:c>
      <x:c r="F2" s="192">
        <x:v>0</x:v>
      </x:c>
      <x:c r="G2" s="192"/>
      <x:c r="H2" s="192"/>
      <x:c r="I2" s="192"/>
    </x:row>
    <x:row r="3" spans="3:9">
      <x:c r="C3" s="211" t="s">
        <x:v>653</x:v>
      </x:c>
      <x:c r="D3" s="1339">
        <x:v>45779</x:v>
      </x:c>
      <x:c r="E3" s="189" t="s">
        <x:v>7723</x:v>
      </x:c>
      <x:c r="F3" s="192">
        <x:v>0</x:v>
      </x:c>
      <x:c r="G3" s="192"/>
      <x:c r="H3" s="192"/>
      <x:c r="I3" s="192"/>
    </x:row>
    <x:row r="4" spans="3:9">
      <x:c r="C4" s="211" t="s">
        <x:v>6533</x:v>
      </x:c>
      <x:c r="D4" s="1339">
        <x:v>45779</x:v>
      </x:c>
      <x:c r="E4" s="189" t="s">
        <x:v>7723</x:v>
      </x:c>
      <x:c r="F4" s="192">
        <x:v>0</x:v>
      </x:c>
      <x:c r="G4" s="192"/>
      <x:c r="H4" s="192"/>
      <x:c r="I4" s="192"/>
    </x:row>
    <x:row r="5" spans="3:9">
      <x:c r="C5" s="211" t="s">
        <x:v>548</x:v>
      </x:c>
      <x:c r="D5" s="1339">
        <x:v>45779</x:v>
      </x:c>
      <x:c r="E5" s="189" t="s">
        <x:v>7723</x:v>
      </x:c>
      <x:c r="F5" s="192">
        <x:v>0</x:v>
      </x:c>
      <x:c r="G5" s="192"/>
      <x:c r="H5" s="192"/>
      <x:c r="I5" s="192"/>
    </x:row>
    <x:row r="6" spans="3:9">
      <x:c r="C6" s="211" t="s">
        <x:v>6315</x:v>
      </x:c>
      <x:c r="D6" s="1339">
        <x:v>45779</x:v>
      </x:c>
      <x:c r="E6" s="189" t="s">
        <x:v>7723</x:v>
      </x:c>
      <x:c r="F6" s="192">
        <x:v>0</x:v>
      </x:c>
      <x:c r="G6" s="192"/>
      <x:c r="H6" s="192"/>
      <x:c r="I6" s="192"/>
    </x:row>
    <x:row r="7" spans="3:9">
      <x:c r="C7" s="212" t="s">
        <x:v>5453</x:v>
      </x:c>
      <x:c r="D7" s="1339">
        <x:v>45779</x:v>
      </x:c>
      <x:c r="E7" s="189" t="s">
        <x:v>7757</x:v>
      </x:c>
      <x:c r="F7" s="192">
        <x:v>0</x:v>
      </x:c>
      <x:c r="G7" s="192"/>
      <x:c r="H7" s="192"/>
      <x:c r="I7" s="192"/>
    </x:row>
    <x:row r="8" spans="3:9">
      <x:c r="C8" s="212" t="s">
        <x:v>3902</x:v>
      </x:c>
      <x:c r="D8" s="1339">
        <x:v>45779</x:v>
      </x:c>
      <x:c r="E8" s="189" t="s">
        <x:v>7757</x:v>
      </x:c>
      <x:c r="F8" s="192">
        <x:v>0</x:v>
      </x:c>
      <x:c r="G8" s="192"/>
      <x:c r="H8" s="192"/>
      <x:c r="I8" s="192"/>
    </x:row>
    <x:row r="9" spans="3:9">
      <x:c r="C9" s="212" t="s">
        <x:v>5202</x:v>
      </x:c>
      <x:c r="D9" s="1339">
        <x:v>45779</x:v>
      </x:c>
      <x:c r="E9" s="189" t="s">
        <x:v>7757</x:v>
      </x:c>
      <x:c r="F9" s="192">
        <x:v>0</x:v>
      </x:c>
      <x:c r="G9" s="192"/>
      <x:c r="H9" s="192"/>
      <x:c r="I9" s="192"/>
    </x:row>
    <x:row r="10" spans="3:9">
      <x:c r="C10" s="212" t="s">
        <x:v>1022</x:v>
      </x:c>
      <x:c r="D10" s="1339">
        <x:v>45779</x:v>
      </x:c>
      <x:c r="E10" s="189" t="s">
        <x:v>7757</x:v>
      </x:c>
      <x:c r="F10" s="192">
        <x:v>0</x:v>
      </x:c>
      <x:c r="G10" s="192"/>
      <x:c r="H10" s="192"/>
      <x:c r="I10" s="192"/>
    </x:row>
    <x:row r="11" spans="3:9">
      <x:c r="C11" s="212" t="s">
        <x:v>3997</x:v>
      </x:c>
      <x:c r="D11" s="1339">
        <x:v>45779</x:v>
      </x:c>
      <x:c r="E11" s="189" t="s">
        <x:v>7757</x:v>
      </x:c>
      <x:c r="F11" s="192">
        <x:v>0</x:v>
      </x:c>
      <x:c r="G11" s="192"/>
      <x:c r="H11" s="192"/>
      <x:c r="I11" s="192"/>
    </x:row>
    <x:row r="12" spans="3:9">
      <x:c r="C12" s="212" t="s">
        <x:v>3996</x:v>
      </x:c>
      <x:c r="D12" s="1339">
        <x:v>45779</x:v>
      </x:c>
      <x:c r="E12" s="189" t="s">
        <x:v>7757</x:v>
      </x:c>
      <x:c r="F12" s="192">
        <x:v>0</x:v>
      </x:c>
      <x:c r="G12" s="192"/>
      <x:c r="H12" s="192"/>
      <x:c r="I12" s="192"/>
    </x:row>
    <x:row r="13" spans="3:9">
      <x:c r="C13" s="212" t="s">
        <x:v>5364</x:v>
      </x:c>
      <x:c r="D13" s="1339">
        <x:v>45779</x:v>
      </x:c>
      <x:c r="E13" s="189" t="s">
        <x:v>7757</x:v>
      </x:c>
      <x:c r="F13" s="192">
        <x:v>0</x:v>
      </x:c>
      <x:c r="G13" s="192"/>
      <x:c r="H13" s="192"/>
      <x:c r="I13" s="192"/>
    </x:row>
    <x:row r="14" spans="3:9">
      <x:c r="C14" s="212" t="s">
        <x:v>3874</x:v>
      </x:c>
      <x:c r="D14" s="1339">
        <x:v>45779</x:v>
      </x:c>
      <x:c r="E14" s="189" t="s">
        <x:v>7757</x:v>
      </x:c>
      <x:c r="F14" s="192">
        <x:v>0</x:v>
      </x:c>
      <x:c r="G14" s="192"/>
      <x:c r="H14" s="192"/>
      <x:c r="I14" s="192"/>
    </x:row>
    <x:row r="15" spans="3:9">
      <x:c r="C15" s="212" t="s">
        <x:v>5470</x:v>
      </x:c>
      <x:c r="D15" s="1339">
        <x:v>45779</x:v>
      </x:c>
      <x:c r="E15" s="189" t="s">
        <x:v>7757</x:v>
      </x:c>
      <x:c r="F15" s="192">
        <x:v>0</x:v>
      </x:c>
      <x:c r="G15" s="192"/>
      <x:c r="H15" s="192"/>
      <x:c r="I15" s="192"/>
    </x:row>
    <x:row r="16" spans="3:9">
      <x:c r="C16" s="212" t="s">
        <x:v>5201</x:v>
      </x:c>
      <x:c r="D16" s="1339">
        <x:v>45779</x:v>
      </x:c>
      <x:c r="E16" s="189" t="s">
        <x:v>7757</x:v>
      </x:c>
      <x:c r="F16" s="192">
        <x:v>0</x:v>
      </x:c>
      <x:c r="G16" s="192"/>
      <x:c r="H16" s="192"/>
      <x:c r="I16" s="192"/>
    </x:row>
    <x:row r="17" spans="3:9">
      <x:c r="C17" s="212" t="s">
        <x:v>5224</x:v>
      </x:c>
      <x:c r="D17" s="1339">
        <x:v>45779</x:v>
      </x:c>
      <x:c r="E17" s="189" t="s">
        <x:v>7757</x:v>
      </x:c>
      <x:c r="F17" s="192">
        <x:v>0</x:v>
      </x:c>
      <x:c r="G17" s="192"/>
      <x:c r="H17" s="192"/>
      <x:c r="I17" s="192"/>
    </x:row>
    <x:row r="18" spans="3:9">
      <x:c r="C18" s="212" t="s">
        <x:v>3898</x:v>
      </x:c>
      <x:c r="D18" s="1339">
        <x:v>45779</x:v>
      </x:c>
      <x:c r="E18" s="189" t="s">
        <x:v>7757</x:v>
      </x:c>
      <x:c r="F18" s="192">
        <x:v>0</x:v>
      </x:c>
      <x:c r="G18" s="192"/>
      <x:c r="H18" s="192"/>
      <x:c r="I18" s="192"/>
    </x:row>
    <x:row r="19" spans="3:9">
      <x:c r="C19" s="212" t="s">
        <x:v>5178</x:v>
      </x:c>
      <x:c r="D19" s="1339">
        <x:v>45779</x:v>
      </x:c>
      <x:c r="E19" s="189" t="s">
        <x:v>7757</x:v>
      </x:c>
      <x:c r="F19" s="192">
        <x:v>0</x:v>
      </x:c>
      <x:c r="G19" s="192"/>
      <x:c r="H19" s="192"/>
      <x:c r="I19" s="192"/>
    </x:row>
    <x:row r="20" spans="3:9">
      <x:c r="C20" s="212" t="s">
        <x:v>5171</x:v>
      </x:c>
      <x:c r="D20" s="1339">
        <x:v>45779</x:v>
      </x:c>
      <x:c r="E20" s="189" t="s">
        <x:v>7757</x:v>
      </x:c>
      <x:c r="F20" s="192">
        <x:v>0</x:v>
      </x:c>
      <x:c r="G20" s="192"/>
      <x:c r="H20" s="192"/>
      <x:c r="I20" s="192"/>
    </x:row>
    <x:row r="21" spans="3:9">
      <x:c r="C21" s="213" t="s">
        <x:v>5432</x:v>
      </x:c>
      <x:c r="D21" s="1339">
        <x:v>45779</x:v>
      </x:c>
      <x:c r="E21" s="189" t="s">
        <x:v>7757</x:v>
      </x:c>
      <x:c r="F21" s="192">
        <x:v>0</x:v>
      </x:c>
      <x:c r="G21" s="192"/>
      <x:c r="H21" s="192"/>
      <x:c r="I21" s="192"/>
    </x:row>
    <x:row r="22" spans="3:9">
      <x:c r="C22" s="213" t="s">
        <x:v>5534</x:v>
      </x:c>
      <x:c r="D22" s="1339">
        <x:v>45779</x:v>
      </x:c>
      <x:c r="E22" s="189" t="s">
        <x:v>7757</x:v>
      </x:c>
      <x:c r="F22" s="192">
        <x:v>0</x:v>
      </x:c>
      <x:c r="G22" s="192"/>
      <x:c r="H22" s="192"/>
      <x:c r="I22" s="192"/>
    </x:row>
    <x:row r="23" spans="3:9">
      <x:c r="C23" s="213" t="s">
        <x:v>5235</x:v>
      </x:c>
      <x:c r="D23" s="1339">
        <x:v>45779</x:v>
      </x:c>
      <x:c r="E23" s="189" t="s">
        <x:v>7757</x:v>
      </x:c>
      <x:c r="F23" s="192">
        <x:v>0</x:v>
      </x:c>
      <x:c r="G23" s="192"/>
      <x:c r="H23" s="192"/>
      <x:c r="I23" s="192"/>
    </x:row>
    <x:row r="24" spans="3:9">
      <x:c r="C24" s="213" t="s">
        <x:v>3655</x:v>
      </x:c>
      <x:c r="D24" s="1339">
        <x:v>45779</x:v>
      </x:c>
      <x:c r="E24" s="189" t="s">
        <x:v>7757</x:v>
      </x:c>
      <x:c r="F24" s="192">
        <x:v>0</x:v>
      </x:c>
      <x:c r="G24" s="192"/>
      <x:c r="H24" s="192"/>
      <x:c r="I24" s="192"/>
    </x:row>
    <x:row r="25" spans="3:9">
      <x:c r="C25" s="213" t="s">
        <x:v>3937</x:v>
      </x:c>
      <x:c r="D25" s="1339">
        <x:v>45779</x:v>
      </x:c>
      <x:c r="E25" s="189" t="s">
        <x:v>7757</x:v>
      </x:c>
      <x:c r="F25" s="192">
        <x:v>0</x:v>
      </x:c>
      <x:c r="G25" s="192"/>
      <x:c r="H25" s="192"/>
      <x:c r="I25" s="192"/>
    </x:row>
    <x:row r="26" spans="3:9">
      <x:c r="C26" s="213" t="s">
        <x:v>5205</x:v>
      </x:c>
      <x:c r="D26" s="1339">
        <x:v>45779</x:v>
      </x:c>
      <x:c r="E26" s="189" t="s">
        <x:v>7757</x:v>
      </x:c>
      <x:c r="F26" s="192">
        <x:v>0</x:v>
      </x:c>
      <x:c r="G26" s="192"/>
      <x:c r="H26" s="192"/>
      <x:c r="I26" s="192"/>
    </x:row>
    <x:row r="27" spans="3:9">
      <x:c r="C27" s="213" t="s">
        <x:v>3920</x:v>
      </x:c>
      <x:c r="D27" s="1339">
        <x:v>45779</x:v>
      </x:c>
      <x:c r="E27" s="189" t="s">
        <x:v>7757</x:v>
      </x:c>
      <x:c r="F27" s="192">
        <x:v>0</x:v>
      </x:c>
      <x:c r="G27" s="192"/>
      <x:c r="H27" s="192"/>
      <x:c r="I27" s="192"/>
    </x:row>
    <x:row r="28" spans="3:9">
      <x:c r="C28" s="213" t="s">
        <x:v>5162</x:v>
      </x:c>
      <x:c r="D28" s="1339">
        <x:v>45779</x:v>
      </x:c>
      <x:c r="E28" s="189" t="s">
        <x:v>7757</x:v>
      </x:c>
      <x:c r="F28" s="192">
        <x:v>0</x:v>
      </x:c>
      <x:c r="G28" s="192"/>
      <x:c r="H28" s="192"/>
      <x:c r="I28" s="192"/>
    </x:row>
    <x:row r="29" spans="3:9">
      <x:c r="C29" s="213" t="s">
        <x:v>5338</x:v>
      </x:c>
      <x:c r="D29" s="1339">
        <x:v>45779</x:v>
      </x:c>
      <x:c r="E29" s="189" t="s">
        <x:v>7757</x:v>
      </x:c>
      <x:c r="F29" s="192">
        <x:v>0</x:v>
      </x:c>
      <x:c r="G29" s="192"/>
      <x:c r="H29" s="192"/>
      <x:c r="I29" s="192"/>
    </x:row>
    <x:row r="30" spans="3:9">
      <x:c r="C30" s="213" t="s">
        <x:v>5393</x:v>
      </x:c>
      <x:c r="D30" s="1339">
        <x:v>45779</x:v>
      </x:c>
      <x:c r="E30" s="189" t="s">
        <x:v>7757</x:v>
      </x:c>
      <x:c r="F30" s="192">
        <x:v>0</x:v>
      </x:c>
      <x:c r="G30" s="192"/>
      <x:c r="H30" s="192"/>
      <x:c r="I30" s="192"/>
    </x:row>
    <x:row r="31" spans="3:9">
      <x:c r="C31" s="213" t="s">
        <x:v>5548</x:v>
      </x:c>
      <x:c r="D31" s="1339">
        <x:v>45779</x:v>
      </x:c>
      <x:c r="E31" s="189" t="s">
        <x:v>7757</x:v>
      </x:c>
      <x:c r="F31" s="192">
        <x:v>0</x:v>
      </x:c>
      <x:c r="G31" s="192"/>
      <x:c r="H31" s="192"/>
      <x:c r="I31" s="192"/>
    </x:row>
    <x:row r="32" spans="3:9">
      <x:c r="C32" s="213" t="s">
        <x:v>5438</x:v>
      </x:c>
      <x:c r="D32" s="1339">
        <x:v>45779</x:v>
      </x:c>
      <x:c r="E32" s="189" t="s">
        <x:v>7757</x:v>
      </x:c>
      <x:c r="F32" s="192">
        <x:v>0</x:v>
      </x:c>
      <x:c r="G32" s="192"/>
      <x:c r="H32" s="192"/>
      <x:c r="I32" s="192"/>
    </x:row>
    <x:row r="33" spans="3:9">
      <x:c r="C33" s="214" t="s">
        <x:v>1027</x:v>
      </x:c>
      <x:c r="D33" s="1339">
        <x:v>45779</x:v>
      </x:c>
      <x:c r="E33" s="189" t="s">
        <x:v>7757</x:v>
      </x:c>
      <x:c r="F33" s="192">
        <x:v>0</x:v>
      </x:c>
      <x:c r="G33" s="192"/>
      <x:c r="H33" s="192"/>
      <x:c r="I33" s="192"/>
    </x:row>
    <x:row r="34" spans="3:9">
      <x:c r="C34" s="214" t="s">
        <x:v>5103</x:v>
      </x:c>
      <x:c r="D34" s="1339">
        <x:v>45779</x:v>
      </x:c>
      <x:c r="E34" s="189" t="s">
        <x:v>7757</x:v>
      </x:c>
      <x:c r="F34" s="192">
        <x:v>0</x:v>
      </x:c>
      <x:c r="G34" s="192"/>
      <x:c r="H34" s="192"/>
      <x:c r="I34" s="192"/>
    </x:row>
    <x:row r="35" spans="3:9">
      <x:c r="C35" s="214" t="s">
        <x:v>1290</x:v>
      </x:c>
      <x:c r="D35" s="1339">
        <x:v>45779</x:v>
      </x:c>
      <x:c r="E35" s="189" t="s">
        <x:v>7757</x:v>
      </x:c>
      <x:c r="F35" s="192">
        <x:v>0</x:v>
      </x:c>
      <x:c r="G35" s="192"/>
      <x:c r="H35" s="192"/>
      <x:c r="I35" s="192"/>
    </x:row>
    <x:row r="36" spans="3:9">
      <x:c r="C36" s="214" t="s">
        <x:v>3692</x:v>
      </x:c>
      <x:c r="D36" s="1339">
        <x:v>45779</x:v>
      </x:c>
      <x:c r="E36" s="189" t="s">
        <x:v>7757</x:v>
      </x:c>
      <x:c r="F36" s="192">
        <x:v>0</x:v>
      </x:c>
      <x:c r="G36" s="192"/>
      <x:c r="H36" s="192"/>
      <x:c r="I36" s="192"/>
    </x:row>
    <x:row r="37" spans="3:9">
      <x:c r="C37" s="214" t="s">
        <x:v>1261</x:v>
      </x:c>
      <x:c r="D37" s="1339">
        <x:v>45779</x:v>
      </x:c>
      <x:c r="E37" s="189" t="s">
        <x:v>7757</x:v>
      </x:c>
      <x:c r="F37" s="192">
        <x:v>0</x:v>
      </x:c>
      <x:c r="G37" s="192"/>
      <x:c r="H37" s="192"/>
      <x:c r="I37" s="192"/>
    </x:row>
    <x:row r="38" spans="3:9">
      <x:c r="C38" s="214" t="s">
        <x:v>7642</x:v>
      </x:c>
      <x:c r="D38" s="1339">
        <x:v>45779</x:v>
      </x:c>
      <x:c r="E38" s="189" t="s">
        <x:v>7757</x:v>
      </x:c>
      <x:c r="F38" s="192">
        <x:v>0</x:v>
      </x:c>
      <x:c r="G38" s="192"/>
      <x:c r="H38" s="192"/>
      <x:c r="I38" s="192"/>
    </x:row>
    <x:row r="39" spans="3:9">
      <x:c r="C39" s="208" t="s">
        <x:v>591</x:v>
      </x:c>
      <x:c r="D39" s="1339">
        <x:v>45779</x:v>
      </x:c>
      <x:c r="E39" s="189" t="s">
        <x:v>436</x:v>
      </x:c>
      <x:c r="F39" s="192">
        <x:v>0</x:v>
      </x:c>
      <x:c r="G39" s="192"/>
      <x:c r="H39" s="192"/>
      <x:c r="I39" s="192"/>
    </x:row>
    <x:row r="40" spans="3:9">
      <x:c r="C40" s="208" t="s">
        <x:v>6348</x:v>
      </x:c>
      <x:c r="D40" s="1339">
        <x:v>45779</x:v>
      </x:c>
      <x:c r="E40" s="189" t="s">
        <x:v>436</x:v>
      </x:c>
      <x:c r="F40" s="192">
        <x:v>0</x:v>
      </x:c>
      <x:c r="G40" s="192"/>
      <x:c r="H40" s="192"/>
      <x:c r="I40" s="192"/>
    </x:row>
    <x:row r="41" spans="3:9">
      <x:c r="C41" s="208" t="s">
        <x:v>6325</x:v>
      </x:c>
      <x:c r="D41" s="1339">
        <x:v>45779</x:v>
      </x:c>
      <x:c r="E41" s="189" t="s">
        <x:v>436</x:v>
      </x:c>
      <x:c r="F41" s="192">
        <x:v>0</x:v>
      </x:c>
      <x:c r="G41" s="191"/>
      <x:c r="H41" s="192"/>
      <x:c r="I41" s="192"/>
    </x:row>
    <x:row r="42" spans="3:9">
      <x:c r="C42" s="208" t="s">
        <x:v>549</x:v>
      </x:c>
      <x:c r="D42" s="1339">
        <x:v>45779</x:v>
      </x:c>
      <x:c r="E42" s="189" t="s">
        <x:v>436</x:v>
      </x:c>
      <x:c r="F42" s="192">
        <x:v>0</x:v>
      </x:c>
      <x:c r="G42" s="191"/>
      <x:c r="H42" s="192"/>
      <x:c r="I42" s="192"/>
    </x:row>
    <x:row r="43" spans="3:9">
      <x:c r="C43" s="208" t="s">
        <x:v>1770</x:v>
      </x:c>
      <x:c r="D43" s="1339">
        <x:v>45779</x:v>
      </x:c>
      <x:c r="E43" s="189" t="s">
        <x:v>436</x:v>
      </x:c>
      <x:c r="F43" s="192">
        <x:v>0</x:v>
      </x:c>
      <x:c r="G43" s="191"/>
      <x:c r="H43" s="192"/>
      <x:c r="I43" s="192"/>
    </x:row>
    <x:row r="44" spans="3:9">
      <x:c r="C44" s="208" t="s">
        <x:v>494</x:v>
      </x:c>
      <x:c r="D44" s="1339">
        <x:v>45779</x:v>
      </x:c>
      <x:c r="E44" s="189" t="s">
        <x:v>436</x:v>
      </x:c>
      <x:c r="F44" s="192">
        <x:v>0</x:v>
      </x:c>
      <x:c r="G44" s="191"/>
      <x:c r="H44" s="192"/>
      <x:c r="I44" s="192"/>
    </x:row>
    <x:row r="45" spans="3:9">
      <x:c r="C45" s="208" t="s">
        <x:v>593</x:v>
      </x:c>
      <x:c r="D45" s="1339">
        <x:v>45779</x:v>
      </x:c>
      <x:c r="E45" s="189" t="s">
        <x:v>436</x:v>
      </x:c>
      <x:c r="F45" s="192">
        <x:v>0</x:v>
      </x:c>
      <x:c r="G45" s="191"/>
      <x:c r="H45" s="192"/>
      <x:c r="I45" s="192"/>
    </x:row>
    <x:row r="46" spans="3:9">
      <x:c r="C46" s="208" t="s">
        <x:v>583</x:v>
      </x:c>
      <x:c r="D46" s="1339">
        <x:v>45779</x:v>
      </x:c>
      <x:c r="E46" s="189" t="s">
        <x:v>436</x:v>
      </x:c>
      <x:c r="F46" s="192">
        <x:v>0</x:v>
      </x:c>
      <x:c r="G46" s="191"/>
      <x:c r="H46" s="192"/>
      <x:c r="I46" s="192"/>
    </x:row>
    <x:row r="47" spans="3:9">
      <x:c r="C47" s="208" t="s">
        <x:v>6320</x:v>
      </x:c>
      <x:c r="D47" s="1339">
        <x:v>45779</x:v>
      </x:c>
      <x:c r="E47" s="189" t="s">
        <x:v>436</x:v>
      </x:c>
      <x:c r="F47" s="192">
        <x:v>0</x:v>
      </x:c>
      <x:c r="G47" s="191"/>
      <x:c r="H47" s="192"/>
      <x:c r="I47" s="192"/>
    </x:row>
    <x:row r="48" spans="3:9">
      <x:c r="C48" s="209" t="s">
        <x:v>1769</x:v>
      </x:c>
      <x:c r="D48" s="1339">
        <x:v>45779</x:v>
      </x:c>
      <x:c r="E48" s="189" t="s">
        <x:v>436</x:v>
      </x:c>
      <x:c r="F48" s="192">
        <x:v>0</x:v>
      </x:c>
      <x:c r="G48" s="191"/>
      <x:c r="H48" s="192"/>
      <x:c r="I48" s="192"/>
    </x:row>
    <x:row r="49" spans="3:9">
      <x:c r="C49" s="209" t="s">
        <x:v>566</x:v>
      </x:c>
      <x:c r="D49" s="1339">
        <x:v>45779</x:v>
      </x:c>
      <x:c r="E49" s="189" t="s">
        <x:v>436</x:v>
      </x:c>
      <x:c r="F49" s="192">
        <x:v>0</x:v>
      </x:c>
      <x:c r="G49" s="191"/>
      <x:c r="H49" s="192"/>
      <x:c r="I49" s="192"/>
    </x:row>
    <x:row r="50" spans="3:9">
      <x:c r="C50" s="209" t="s">
        <x:v>563</x:v>
      </x:c>
      <x:c r="D50" s="1339">
        <x:v>45779</x:v>
      </x:c>
      <x:c r="E50" s="189" t="s">
        <x:v>436</x:v>
      </x:c>
      <x:c r="F50" s="192">
        <x:v>0</x:v>
      </x:c>
      <x:c r="G50" s="191"/>
      <x:c r="H50" s="192"/>
      <x:c r="I50" s="192"/>
    </x:row>
    <x:row r="51" spans="3:9">
      <x:c r="C51" s="209" t="s">
        <x:v>6368</x:v>
      </x:c>
      <x:c r="D51" s="1339">
        <x:v>45779</x:v>
      </x:c>
      <x:c r="E51" s="189" t="s">
        <x:v>436</x:v>
      </x:c>
      <x:c r="F51" s="192">
        <x:v>0</x:v>
      </x:c>
      <x:c r="G51" s="191"/>
      <x:c r="H51" s="192"/>
      <x:c r="I51" s="192"/>
    </x:row>
    <x:row r="52" spans="3:9">
      <x:c r="C52" s="209" t="s">
        <x:v>694</x:v>
      </x:c>
      <x:c r="D52" s="1339">
        <x:v>45779</x:v>
      </x:c>
      <x:c r="E52" s="189" t="s">
        <x:v>436</x:v>
      </x:c>
      <x:c r="F52" s="192">
        <x:v>0</x:v>
      </x:c>
      <x:c r="G52" s="191"/>
      <x:c r="H52" s="192"/>
      <x:c r="I52" s="192"/>
    </x:row>
    <x:row r="53" spans="3:9">
      <x:c r="C53" s="209" t="s">
        <x:v>565</x:v>
      </x:c>
      <x:c r="D53" s="1339">
        <x:v>45779</x:v>
      </x:c>
      <x:c r="E53" s="189" t="s">
        <x:v>436</x:v>
      </x:c>
      <x:c r="F53" s="192">
        <x:v>0</x:v>
      </x:c>
      <x:c r="G53" s="191"/>
      <x:c r="H53" s="192"/>
      <x:c r="I53" s="192"/>
    </x:row>
    <x:row r="54" spans="3:9">
      <x:c r="C54" s="209" t="s">
        <x:v>553</x:v>
      </x:c>
      <x:c r="D54" s="1339">
        <x:v>45779</x:v>
      </x:c>
      <x:c r="E54" s="189" t="s">
        <x:v>436</x:v>
      </x:c>
      <x:c r="F54" s="192">
        <x:v>0</x:v>
      </x:c>
      <x:c r="G54" s="191"/>
      <x:c r="H54" s="192"/>
      <x:c r="I54" s="192"/>
    </x:row>
    <x:row r="55" spans="3:9">
      <x:c r="C55" s="209" t="s">
        <x:v>680</x:v>
      </x:c>
      <x:c r="D55" s="1339">
        <x:v>45779</x:v>
      </x:c>
      <x:c r="E55" s="189" t="s">
        <x:v>436</x:v>
      </x:c>
      <x:c r="F55" s="192">
        <x:v>0</x:v>
      </x:c>
      <x:c r="G55" s="191"/>
      <x:c r="H55" s="192"/>
      <x:c r="I55" s="192"/>
    </x:row>
    <x:row r="56" spans="3:9">
      <x:c r="C56" s="209" t="s">
        <x:v>604</x:v>
      </x:c>
      <x:c r="D56" s="1339">
        <x:v>45779</x:v>
      </x:c>
      <x:c r="E56" s="189" t="s">
        <x:v>436</x:v>
      </x:c>
      <x:c r="F56" s="192">
        <x:v>0</x:v>
      </x:c>
      <x:c r="G56" s="191"/>
      <x:c r="H56" s="192"/>
      <x:c r="I56" s="192"/>
    </x:row>
    <x:row r="57" spans="3:9">
      <x:c r="C57" s="210" t="s">
        <x:v>1766</x:v>
      </x:c>
      <x:c r="D57" s="1339">
        <x:v>45779</x:v>
      </x:c>
      <x:c r="E57" s="189" t="s">
        <x:v>436</x:v>
      </x:c>
      <x:c r="F57" s="192">
        <x:v>0</x:v>
      </x:c>
      <x:c r="G57" s="191"/>
      <x:c r="H57" s="192"/>
      <x:c r="I57" s="192"/>
    </x:row>
    <x:row r="58" spans="3:9">
      <x:c r="C58" s="210" t="s">
        <x:v>681</x:v>
      </x:c>
      <x:c r="D58" s="1339">
        <x:v>45779</x:v>
      </x:c>
      <x:c r="E58" s="189" t="s">
        <x:v>436</x:v>
      </x:c>
      <x:c r="F58" s="192">
        <x:v>0</x:v>
      </x:c>
      <x:c r="G58" s="191"/>
      <x:c r="H58" s="192"/>
      <x:c r="I58" s="192"/>
    </x:row>
    <x:row r="59" spans="3:9">
      <x:c r="C59" s="210" t="s">
        <x:v>703</x:v>
      </x:c>
      <x:c r="D59" s="1339">
        <x:v>45779</x:v>
      </x:c>
      <x:c r="E59" s="189" t="s">
        <x:v>436</x:v>
      </x:c>
      <x:c r="F59" s="192">
        <x:v>0</x:v>
      </x:c>
      <x:c r="G59" s="191"/>
      <x:c r="H59" s="192"/>
      <x:c r="I59" s="192"/>
    </x:row>
    <x:row r="60" spans="3:9">
      <x:c r="C60" s="210" t="s">
        <x:v>6410</x:v>
      </x:c>
      <x:c r="D60" s="1339">
        <x:v>45779</x:v>
      </x:c>
      <x:c r="E60" s="189" t="s">
        <x:v>436</x:v>
      </x:c>
      <x:c r="F60" s="192">
        <x:v>0</x:v>
      </x:c>
      <x:c r="G60" s="191"/>
      <x:c r="H60" s="192"/>
      <x:c r="I60" s="192"/>
    </x:row>
    <x:row r="61" spans="3:9">
      <x:c r="C61" s="210" t="s">
        <x:v>6566</x:v>
      </x:c>
      <x:c r="D61" s="1339">
        <x:v>45779</x:v>
      </x:c>
      <x:c r="E61" s="189" t="s">
        <x:v>436</x:v>
      </x:c>
      <x:c r="F61" s="192">
        <x:v>0</x:v>
      </x:c>
      <x:c r="G61" s="191"/>
      <x:c r="H61" s="192"/>
      <x:c r="I61" s="192"/>
    </x:row>
    <x:row r="62" spans="3:9">
      <x:c r="C62" s="210" t="s">
        <x:v>6422</x:v>
      </x:c>
      <x:c r="D62" s="1339">
        <x:v>45779</x:v>
      </x:c>
      <x:c r="E62" s="189" t="s">
        <x:v>436</x:v>
      </x:c>
      <x:c r="F62" s="192">
        <x:v>0</x:v>
      </x:c>
      <x:c r="G62" s="191"/>
      <x:c r="H62" s="192"/>
      <x:c r="I62" s="192"/>
    </x:row>
    <x:row r="63" spans="3:9">
      <x:c r="C63" s="210" t="s">
        <x:v>6530</x:v>
      </x:c>
      <x:c r="D63" s="1339">
        <x:v>45779</x:v>
      </x:c>
      <x:c r="E63" s="189" t="s">
        <x:v>436</x:v>
      </x:c>
      <x:c r="F63" s="192">
        <x:v>0</x:v>
      </x:c>
      <x:c r="G63" s="191"/>
      <x:c r="H63" s="192"/>
      <x:c r="I63" s="192"/>
    </x:row>
    <x:row r="64" spans="4:9">
      <x:c r="D64" s="1340"/>
      <x:c r="F64" s="192"/>
      <x:c r="G64" s="191"/>
      <x:c r="H64" s="192"/>
      <x:c r="I64" s="192"/>
    </x:row>
    <x:row r="65" spans="3:9">
      <x:c r="C65" s="204" t="s">
        <x:v>558</x:v>
      </x:c>
      <x:c r="D65" s="1339">
        <x:v>45780</x:v>
      </x:c>
      <x:c r="E65" s="189" t="s">
        <x:v>436</x:v>
      </x:c>
      <x:c r="F65" s="192">
        <x:v>0</x:v>
      </x:c>
      <x:c r="G65" s="191"/>
      <x:c r="H65" s="192"/>
      <x:c r="I65" s="192"/>
    </x:row>
    <x:row r="66" spans="3:9">
      <x:c r="C66" s="204" t="s">
        <x:v>594</x:v>
      </x:c>
      <x:c r="D66" s="1339">
        <x:v>45780</x:v>
      </x:c>
      <x:c r="E66" s="189" t="s">
        <x:v>436</x:v>
      </x:c>
      <x:c r="F66" s="192">
        <x:v>0</x:v>
      </x:c>
      <x:c r="G66" s="191"/>
      <x:c r="H66" s="192"/>
      <x:c r="I66" s="192"/>
    </x:row>
    <x:row r="67" spans="3:9">
      <x:c r="C67" s="204" t="s">
        <x:v>671</x:v>
      </x:c>
      <x:c r="D67" s="1339">
        <x:v>45780</x:v>
      </x:c>
      <x:c r="E67" s="189" t="s">
        <x:v>436</x:v>
      </x:c>
      <x:c r="F67" s="192">
        <x:v>0</x:v>
      </x:c>
      <x:c r="G67" s="191"/>
      <x:c r="H67" s="192"/>
      <x:c r="I67" s="192"/>
    </x:row>
    <x:row r="68" spans="3:9">
      <x:c r="C68" s="188" t="s">
        <x:v>702</x:v>
      </x:c>
      <x:c r="D68" s="1339">
        <x:v>45780</x:v>
      </x:c>
      <x:c r="E68" s="190" t="s">
        <x:v>436</x:v>
      </x:c>
      <x:c r="F68" s="188">
        <x:v>1</x:v>
      </x:c>
      <x:c r="G68" s="191"/>
      <x:c r="H68" s="192"/>
      <x:c r="I68" s="192"/>
    </x:row>
    <x:row r="69" spans="3:9">
      <x:c r="C69" s="204" t="s">
        <x:v>512</x:v>
      </x:c>
      <x:c r="D69" s="1339">
        <x:v>45780</x:v>
      </x:c>
      <x:c r="E69" s="189" t="s">
        <x:v>436</x:v>
      </x:c>
      <x:c r="F69" s="192">
        <x:v>0</x:v>
      </x:c>
      <x:c r="G69" s="191"/>
      <x:c r="H69" s="192"/>
      <x:c r="I69" s="192"/>
    </x:row>
    <x:row r="70" spans="3:9">
      <x:c r="C70" s="204" t="s">
        <x:v>860</x:v>
      </x:c>
      <x:c r="D70" s="1339">
        <x:v>45780</x:v>
      </x:c>
      <x:c r="E70" s="189" t="s">
        <x:v>436</x:v>
      </x:c>
      <x:c r="F70" s="192">
        <x:v>0</x:v>
      </x:c>
      <x:c r="G70" s="191"/>
      <x:c r="H70" s="192"/>
      <x:c r="I70" s="192"/>
    </x:row>
    <x:row r="71" spans="3:9">
      <x:c r="C71" s="204" t="s">
        <x:v>5048</x:v>
      </x:c>
      <x:c r="D71" s="1339">
        <x:v>45780</x:v>
      </x:c>
      <x:c r="E71" s="189" t="s">
        <x:v>436</x:v>
      </x:c>
      <x:c r="F71" s="192">
        <x:v>0</x:v>
      </x:c>
      <x:c r="G71" s="191"/>
      <x:c r="H71" s="192"/>
      <x:c r="I71" s="192"/>
    </x:row>
    <x:row r="72" spans="3:9">
      <x:c r="C72" s="204" t="s">
        <x:v>4036</x:v>
      </x:c>
      <x:c r="D72" s="1339">
        <x:v>45780</x:v>
      </x:c>
      <x:c r="E72" s="189" t="s">
        <x:v>436</x:v>
      </x:c>
      <x:c r="F72" s="192">
        <x:v>0</x:v>
      </x:c>
      <x:c r="G72" s="191"/>
      <x:c r="H72" s="192"/>
      <x:c r="I72" s="192"/>
    </x:row>
    <x:row r="73" spans="3:9">
      <x:c r="C73" s="204" t="s">
        <x:v>5501</x:v>
      </x:c>
      <x:c r="D73" s="1339">
        <x:v>45780</x:v>
      </x:c>
      <x:c r="E73" s="189" t="s">
        <x:v>436</x:v>
      </x:c>
      <x:c r="F73" s="192">
        <x:v>0</x:v>
      </x:c>
      <x:c r="G73" s="191"/>
      <x:c r="H73" s="192"/>
      <x:c r="I73" s="192"/>
    </x:row>
    <x:row r="74" spans="3:9">
      <x:c r="C74" s="204" t="s">
        <x:v>2525</x:v>
      </x:c>
      <x:c r="D74" s="1339">
        <x:v>45780</x:v>
      </x:c>
      <x:c r="E74" s="189" t="s">
        <x:v>436</x:v>
      </x:c>
      <x:c r="F74" s="192">
        <x:v>0</x:v>
      </x:c>
      <x:c r="G74" s="191"/>
      <x:c r="H74" s="192"/>
      <x:c r="I74" s="192"/>
    </x:row>
    <x:row r="75" spans="3:9">
      <x:c r="C75" s="204" t="s">
        <x:v>2531</x:v>
      </x:c>
      <x:c r="D75" s="1339">
        <x:v>45780</x:v>
      </x:c>
      <x:c r="E75" s="189" t="s">
        <x:v>436</x:v>
      </x:c>
      <x:c r="F75" s="192">
        <x:v>0</x:v>
      </x:c>
      <x:c r="G75" s="191"/>
      <x:c r="H75" s="192"/>
      <x:c r="I75" s="192"/>
    </x:row>
    <x:row r="76" spans="3:9">
      <x:c r="C76" s="216" t="s">
        <x:v>3876</x:v>
      </x:c>
      <x:c r="D76" s="1339">
        <x:v>45780</x:v>
      </x:c>
      <x:c r="E76" s="189" t="s">
        <x:v>436</x:v>
      </x:c>
      <x:c r="F76" s="192">
        <x:v>0</x:v>
      </x:c>
      <x:c r="G76" s="191"/>
      <x:c r="H76" s="192"/>
      <x:c r="I76" s="192"/>
    </x:row>
    <x:row r="77" spans="3:9">
      <x:c r="C77" s="216" t="s">
        <x:v>5231</x:v>
      </x:c>
      <x:c r="D77" s="1339">
        <x:v>45780</x:v>
      </x:c>
      <x:c r="E77" s="189" t="s">
        <x:v>436</x:v>
      </x:c>
      <x:c r="F77" s="192">
        <x:v>0</x:v>
      </x:c>
      <x:c r="G77" s="191"/>
      <x:c r="H77" s="192"/>
      <x:c r="I77" s="192"/>
    </x:row>
    <x:row r="78" spans="3:9">
      <x:c r="C78" s="216" t="s">
        <x:v>5259</x:v>
      </x:c>
      <x:c r="D78" s="1339">
        <x:v>45780</x:v>
      </x:c>
      <x:c r="E78" s="189" t="s">
        <x:v>436</x:v>
      </x:c>
      <x:c r="F78" s="192">
        <x:v>0</x:v>
      </x:c>
      <x:c r="G78" s="191"/>
      <x:c r="H78" s="192"/>
      <x:c r="I78" s="192"/>
    </x:row>
    <x:row r="79" spans="3:9">
      <x:c r="C79" s="188" t="s">
        <x:v>5527</x:v>
      </x:c>
      <x:c r="D79" s="1339">
        <x:v>45780</x:v>
      </x:c>
      <x:c r="E79" s="190" t="s">
        <x:v>436</x:v>
      </x:c>
      <x:c r="F79" s="188">
        <x:v>1</x:v>
      </x:c>
      <x:c r="G79" s="191"/>
      <x:c r="H79" s="192"/>
      <x:c r="I79" s="192"/>
    </x:row>
    <x:row r="80" spans="3:9">
      <x:c r="C80" s="216" t="s">
        <x:v>5307</x:v>
      </x:c>
      <x:c r="D80" s="1339">
        <x:v>45780</x:v>
      </x:c>
      <x:c r="E80" s="189" t="s">
        <x:v>436</x:v>
      </x:c>
      <x:c r="F80" s="192">
        <x:v>0</x:v>
      </x:c>
      <x:c r="G80" s="191"/>
      <x:c r="H80" s="192"/>
      <x:c r="I80" s="192"/>
    </x:row>
    <x:row r="81" spans="3:9">
      <x:c r="C81" s="216" t="s">
        <x:v>5321</x:v>
      </x:c>
      <x:c r="D81" s="1339">
        <x:v>45780</x:v>
      </x:c>
      <x:c r="E81" s="189" t="s">
        <x:v>436</x:v>
      </x:c>
      <x:c r="F81" s="192">
        <x:v>0</x:v>
      </x:c>
      <x:c r="G81" s="191"/>
      <x:c r="H81" s="192"/>
      <x:c r="I81" s="192"/>
    </x:row>
    <x:row r="82" spans="3:9">
      <x:c r="C82" s="216" t="s">
        <x:v>5552</x:v>
      </x:c>
      <x:c r="D82" s="1339">
        <x:v>45780</x:v>
      </x:c>
      <x:c r="E82" s="189" t="s">
        <x:v>436</x:v>
      </x:c>
      <x:c r="F82" s="192">
        <x:v>0</x:v>
      </x:c>
      <x:c r="G82" s="191"/>
      <x:c r="H82" s="192"/>
      <x:c r="I82" s="192"/>
    </x:row>
    <x:row r="83" spans="3:9">
      <x:c r="C83" s="216" t="s">
        <x:v>3598</x:v>
      </x:c>
      <x:c r="D83" s="1339">
        <x:v>45780</x:v>
      </x:c>
      <x:c r="E83" s="189" t="s">
        <x:v>436</x:v>
      </x:c>
      <x:c r="F83" s="192">
        <x:v>0</x:v>
      </x:c>
      <x:c r="G83" s="191"/>
      <x:c r="H83" s="192"/>
      <x:c r="I83" s="192"/>
    </x:row>
    <x:row r="84" spans="3:9">
      <x:c r="C84" s="216" t="s">
        <x:v>5334</x:v>
      </x:c>
      <x:c r="D84" s="1339">
        <x:v>45780</x:v>
      </x:c>
      <x:c r="E84" s="189" t="s">
        <x:v>436</x:v>
      </x:c>
      <x:c r="F84" s="192">
        <x:v>0</x:v>
      </x:c>
      <x:c r="G84" s="191"/>
      <x:c r="H84" s="192"/>
      <x:c r="I84" s="192"/>
    </x:row>
    <x:row r="85" spans="3:9">
      <x:c r="C85" s="216" t="s">
        <x:v>5450</x:v>
      </x:c>
      <x:c r="D85" s="1339">
        <x:v>45780</x:v>
      </x:c>
      <x:c r="E85" s="189" t="s">
        <x:v>436</x:v>
      </x:c>
      <x:c r="F85" s="192">
        <x:v>0</x:v>
      </x:c>
      <x:c r="G85" s="191"/>
      <x:c r="H85" s="192"/>
      <x:c r="I85" s="192"/>
    </x:row>
    <x:row r="86" spans="3:9">
      <x:c r="C86" s="217" t="s">
        <x:v>884</x:v>
      </x:c>
      <x:c r="D86" s="1339">
        <x:v>45780</x:v>
      </x:c>
      <x:c r="E86" s="189" t="s">
        <x:v>436</x:v>
      </x:c>
      <x:c r="F86" s="192">
        <x:v>0</x:v>
      </x:c>
      <x:c r="G86" s="191"/>
      <x:c r="H86" s="192"/>
      <x:c r="I86" s="192"/>
    </x:row>
    <x:row r="87" spans="3:9">
      <x:c r="C87" s="217" t="s">
        <x:v>868</x:v>
      </x:c>
      <x:c r="D87" s="1339">
        <x:v>45780</x:v>
      </x:c>
      <x:c r="E87" s="189" t="s">
        <x:v>436</x:v>
      </x:c>
      <x:c r="F87" s="192">
        <x:v>0</x:v>
      </x:c>
      <x:c r="G87" s="191"/>
      <x:c r="H87" s="192"/>
      <x:c r="I87" s="192"/>
    </x:row>
    <x:row r="88" spans="3:9">
      <x:c r="C88" s="217" t="s">
        <x:v>1273</x:v>
      </x:c>
      <x:c r="D88" s="1339">
        <x:v>45780</x:v>
      </x:c>
      <x:c r="E88" s="189" t="s">
        <x:v>436</x:v>
      </x:c>
      <x:c r="F88" s="192">
        <x:v>0</x:v>
      </x:c>
      <x:c r="G88" s="191"/>
      <x:c r="H88" s="192"/>
      <x:c r="I88" s="192"/>
    </x:row>
    <x:row r="89" spans="3:9">
      <x:c r="C89" s="217" t="s">
        <x:v>914</x:v>
      </x:c>
      <x:c r="D89" s="1339">
        <x:v>45780</x:v>
      </x:c>
      <x:c r="E89" s="189" t="s">
        <x:v>436</x:v>
      </x:c>
      <x:c r="F89" s="192">
        <x:v>0</x:v>
      </x:c>
      <x:c r="G89" s="191"/>
      <x:c r="H89" s="192"/>
      <x:c r="I89" s="192"/>
    </x:row>
    <x:row r="90" spans="3:9">
      <x:c r="C90" s="217" t="s">
        <x:v>877</x:v>
      </x:c>
      <x:c r="D90" s="1339">
        <x:v>45780</x:v>
      </x:c>
      <x:c r="E90" s="189" t="s">
        <x:v>436</x:v>
      </x:c>
      <x:c r="F90" s="192">
        <x:v>0</x:v>
      </x:c>
      <x:c r="G90" s="191"/>
      <x:c r="H90" s="192"/>
      <x:c r="I90" s="192"/>
    </x:row>
    <x:row r="91" spans="3:9">
      <x:c r="C91" s="217" t="s">
        <x:v>3782</x:v>
      </x:c>
      <x:c r="D91" s="1339">
        <x:v>45780</x:v>
      </x:c>
      <x:c r="E91" s="189" t="s">
        <x:v>436</x:v>
      </x:c>
      <x:c r="F91" s="192">
        <x:v>0</x:v>
      </x:c>
      <x:c r="G91" s="191"/>
      <x:c r="H91" s="192"/>
      <x:c r="I91" s="192"/>
    </x:row>
    <x:row r="92" spans="3:9">
      <x:c r="C92" s="217" t="s">
        <x:v>3770</x:v>
      </x:c>
      <x:c r="D92" s="1339">
        <x:v>45780</x:v>
      </x:c>
      <x:c r="E92" s="189" t="s">
        <x:v>436</x:v>
      </x:c>
      <x:c r="F92" s="192">
        <x:v>0</x:v>
      </x:c>
      <x:c r="G92" s="191"/>
      <x:c r="H92" s="192"/>
      <x:c r="I92" s="192"/>
    </x:row>
    <x:row r="93" spans="3:9">
      <x:c r="C93" s="218" t="s">
        <x:v>5348</x:v>
      </x:c>
      <x:c r="D93" s="1339">
        <x:v>45780</x:v>
      </x:c>
      <x:c r="E93" s="189" t="s">
        <x:v>7723</x:v>
      </x:c>
      <x:c r="F93" s="192">
        <x:v>0</x:v>
      </x:c>
      <x:c r="G93" s="191"/>
      <x:c r="H93" s="192"/>
      <x:c r="I93" s="192"/>
    </x:row>
    <x:row r="94" spans="3:9">
      <x:c r="C94" s="218" t="s">
        <x:v>5233</x:v>
      </x:c>
      <x:c r="D94" s="1339">
        <x:v>45780</x:v>
      </x:c>
      <x:c r="E94" s="189" t="s">
        <x:v>7723</x:v>
      </x:c>
      <x:c r="F94" s="192">
        <x:v>0</x:v>
      </x:c>
      <x:c r="G94" s="191"/>
      <x:c r="H94" s="192"/>
      <x:c r="I94" s="192"/>
    </x:row>
    <x:row r="95" spans="3:9">
      <x:c r="C95" s="218" t="s">
        <x:v>3867</x:v>
      </x:c>
      <x:c r="D95" s="1339">
        <x:v>45780</x:v>
      </x:c>
      <x:c r="E95" s="189" t="s">
        <x:v>7723</x:v>
      </x:c>
      <x:c r="F95" s="192">
        <x:v>0</x:v>
      </x:c>
      <x:c r="G95" s="191"/>
      <x:c r="H95" s="192"/>
      <x:c r="I95" s="192"/>
    </x:row>
    <x:row r="96" spans="3:9">
      <x:c r="C96" s="218" t="s">
        <x:v>5275</x:v>
      </x:c>
      <x:c r="D96" s="1339">
        <x:v>45780</x:v>
      </x:c>
      <x:c r="E96" s="189" t="s">
        <x:v>7723</x:v>
      </x:c>
      <x:c r="F96" s="192">
        <x:v>0</x:v>
      </x:c>
      <x:c r="G96" s="191"/>
      <x:c r="H96" s="192"/>
      <x:c r="I96" s="192"/>
    </x:row>
    <x:row r="97" spans="3:9">
      <x:c r="C97" s="218" t="s">
        <x:v>4014</x:v>
      </x:c>
      <x:c r="D97" s="1339">
        <x:v>45780</x:v>
      </x:c>
      <x:c r="E97" s="189" t="s">
        <x:v>7723</x:v>
      </x:c>
      <x:c r="F97" s="192">
        <x:v>0</x:v>
      </x:c>
      <x:c r="G97" s="191"/>
      <x:c r="H97" s="192"/>
      <x:c r="I97" s="192"/>
    </x:row>
    <x:row r="98" spans="3:9">
      <x:c r="C98" s="218" t="s">
        <x:v>3568</x:v>
      </x:c>
      <x:c r="D98" s="1339">
        <x:v>45780</x:v>
      </x:c>
      <x:c r="E98" s="189" t="s">
        <x:v>7723</x:v>
      </x:c>
      <x:c r="F98" s="192">
        <x:v>0</x:v>
      </x:c>
      <x:c r="G98" s="191"/>
      <x:c r="H98" s="192"/>
      <x:c r="I98" s="192"/>
    </x:row>
    <x:row r="99" spans="3:9">
      <x:c r="C99" s="218" t="s">
        <x:v>3665</x:v>
      </x:c>
      <x:c r="D99" s="1339">
        <x:v>45780</x:v>
      </x:c>
      <x:c r="E99" s="189" t="s">
        <x:v>7723</x:v>
      </x:c>
      <x:c r="F99" s="192">
        <x:v>0</x:v>
      </x:c>
      <x:c r="G99" s="191"/>
      <x:c r="H99" s="192"/>
      <x:c r="I99" s="192"/>
    </x:row>
    <x:row r="100" spans="3:9">
      <x:c r="C100" s="188" t="s">
        <x:v>3557</x:v>
      </x:c>
      <x:c r="D100" s="1339">
        <x:v>45780</x:v>
      </x:c>
      <x:c r="E100" s="190" t="s">
        <x:v>7723</x:v>
      </x:c>
      <x:c r="F100" s="188">
        <x:v>1</x:v>
      </x:c>
      <x:c r="G100" s="191"/>
      <x:c r="H100" s="192"/>
      <x:c r="I100" s="192"/>
    </x:row>
    <x:row r="101" spans="3:9">
      <x:c r="C101" s="218" t="s">
        <x:v>5354</x:v>
      </x:c>
      <x:c r="D101" s="1339">
        <x:v>45780</x:v>
      </x:c>
      <x:c r="E101" s="189" t="s">
        <x:v>7723</x:v>
      </x:c>
      <x:c r="F101" s="192">
        <x:v>0</x:v>
      </x:c>
      <x:c r="G101" s="191"/>
      <x:c r="H101" s="192"/>
      <x:c r="I101" s="192"/>
    </x:row>
    <x:row r="102" spans="3:9">
      <x:c r="C102" s="218" t="s">
        <x:v>4037</x:v>
      </x:c>
      <x:c r="D102" s="1339">
        <x:v>45780</x:v>
      </x:c>
      <x:c r="E102" s="189" t="s">
        <x:v>7723</x:v>
      </x:c>
      <x:c r="F102" s="192">
        <x:v>0</x:v>
      </x:c>
      <x:c r="G102" s="191"/>
      <x:c r="H102" s="192"/>
      <x:c r="I102" s="192"/>
    </x:row>
    <x:row r="103" spans="3:9">
      <x:c r="C103" s="218" t="s">
        <x:v>5436</x:v>
      </x:c>
      <x:c r="D103" s="1339">
        <x:v>45780</x:v>
      </x:c>
      <x:c r="E103" s="189" t="s">
        <x:v>7723</x:v>
      </x:c>
      <x:c r="F103" s="192">
        <x:v>0</x:v>
      </x:c>
      <x:c r="G103" s="191"/>
      <x:c r="H103" s="192"/>
      <x:c r="I103" s="192"/>
    </x:row>
    <x:row r="104" spans="3:9">
      <x:c r="C104" s="218" t="s">
        <x:v>5399</x:v>
      </x:c>
      <x:c r="D104" s="1339">
        <x:v>45780</x:v>
      </x:c>
      <x:c r="E104" s="189" t="s">
        <x:v>7723</x:v>
      </x:c>
      <x:c r="F104" s="192">
        <x:v>0</x:v>
      </x:c>
      <x:c r="G104" s="191"/>
      <x:c r="H104" s="192"/>
      <x:c r="I104" s="192"/>
    </x:row>
    <x:row r="105" spans="3:9">
      <x:c r="C105" s="218" t="s">
        <x:v>5200</x:v>
      </x:c>
      <x:c r="D105" s="1339">
        <x:v>45780</x:v>
      </x:c>
      <x:c r="E105" s="189" t="s">
        <x:v>7723</x:v>
      </x:c>
      <x:c r="F105" s="192">
        <x:v>0</x:v>
      </x:c>
      <x:c r="G105" s="191"/>
      <x:c r="H105" s="192"/>
      <x:c r="I105" s="192"/>
    </x:row>
    <x:row r="106" spans="3:9">
      <x:c r="C106" s="219" t="s">
        <x:v>5267</x:v>
      </x:c>
      <x:c r="D106" s="1339">
        <x:v>45780</x:v>
      </x:c>
      <x:c r="E106" s="189" t="s">
        <x:v>7723</x:v>
      </x:c>
      <x:c r="F106" s="192">
        <x:v>0</x:v>
      </x:c>
      <x:c r="G106" s="191"/>
      <x:c r="H106" s="192"/>
      <x:c r="I106" s="192"/>
    </x:row>
    <x:row r="107" spans="3:9">
      <x:c r="C107" s="219" t="s">
        <x:v>5522</x:v>
      </x:c>
      <x:c r="D107" s="1339">
        <x:v>45780</x:v>
      </x:c>
      <x:c r="E107" s="189" t="s">
        <x:v>7723</x:v>
      </x:c>
      <x:c r="F107" s="192">
        <x:v>0</x:v>
      </x:c>
      <x:c r="G107" s="191"/>
      <x:c r="H107" s="192"/>
      <x:c r="I107" s="192"/>
    </x:row>
    <x:row r="108" spans="3:9">
      <x:c r="C108" s="219" t="s">
        <x:v>5336</x:v>
      </x:c>
      <x:c r="D108" s="1339">
        <x:v>45780</x:v>
      </x:c>
      <x:c r="E108" s="189" t="s">
        <x:v>7723</x:v>
      </x:c>
      <x:c r="F108" s="192">
        <x:v>0</x:v>
      </x:c>
      <x:c r="G108" s="191"/>
      <x:c r="H108" s="192"/>
      <x:c r="I108" s="192"/>
    </x:row>
    <x:row r="109" spans="3:9">
      <x:c r="C109" s="219" t="s">
        <x:v>5304</x:v>
      </x:c>
      <x:c r="D109" s="1339">
        <x:v>45780</x:v>
      </x:c>
      <x:c r="E109" s="189" t="s">
        <x:v>7723</x:v>
      </x:c>
      <x:c r="F109" s="192">
        <x:v>0</x:v>
      </x:c>
      <x:c r="G109" s="191"/>
      <x:c r="H109" s="192"/>
      <x:c r="I109" s="192"/>
    </x:row>
    <x:row r="110" spans="3:9">
      <x:c r="C110" s="219" t="s">
        <x:v>3656</x:v>
      </x:c>
      <x:c r="D110" s="1339">
        <x:v>45780</x:v>
      </x:c>
      <x:c r="E110" s="189" t="s">
        <x:v>7723</x:v>
      </x:c>
      <x:c r="F110" s="192">
        <x:v>0</x:v>
      </x:c>
      <x:c r="G110" s="191"/>
      <x:c r="H110" s="192"/>
      <x:c r="I110" s="192"/>
    </x:row>
    <x:row r="111" spans="3:9">
      <x:c r="C111" s="219" t="s">
        <x:v>5550</x:v>
      </x:c>
      <x:c r="D111" s="1339">
        <x:v>45780</x:v>
      </x:c>
      <x:c r="E111" s="189" t="s">
        <x:v>7723</x:v>
      </x:c>
      <x:c r="F111" s="192">
        <x:v>0</x:v>
      </x:c>
      <x:c r="G111" s="191"/>
      <x:c r="H111" s="192"/>
      <x:c r="I111" s="192"/>
    </x:row>
    <x:row r="112" spans="3:9">
      <x:c r="C112" s="219" t="s">
        <x:v>4042</x:v>
      </x:c>
      <x:c r="D112" s="1339">
        <x:v>45780</x:v>
      </x:c>
      <x:c r="E112" s="189" t="s">
        <x:v>7723</x:v>
      </x:c>
      <x:c r="F112" s="192">
        <x:v>0</x:v>
      </x:c>
      <x:c r="G112" s="191"/>
      <x:c r="H112" s="192"/>
      <x:c r="I112" s="192"/>
    </x:row>
    <x:row r="113" spans="3:9">
      <x:c r="C113" s="219" t="s">
        <x:v>3562</x:v>
      </x:c>
      <x:c r="D113" s="1339">
        <x:v>45780</x:v>
      </x:c>
      <x:c r="E113" s="189" t="s">
        <x:v>7723</x:v>
      </x:c>
      <x:c r="F113" s="192">
        <x:v>0</x:v>
      </x:c>
      <x:c r="G113" s="191"/>
      <x:c r="H113" s="192"/>
      <x:c r="I113" s="192"/>
    </x:row>
    <x:row r="114" spans="3:9">
      <x:c r="C114" s="219" t="s">
        <x:v>5403</x:v>
      </x:c>
      <x:c r="D114" s="1339">
        <x:v>45780</x:v>
      </x:c>
      <x:c r="E114" s="189" t="s">
        <x:v>7723</x:v>
      </x:c>
      <x:c r="F114" s="192">
        <x:v>0</x:v>
      </x:c>
      <x:c r="G114" s="191"/>
      <x:c r="H114" s="192"/>
      <x:c r="I114" s="192"/>
    </x:row>
    <x:row r="115" spans="3:9">
      <x:c r="C115" s="206" t="s">
        <x:v>5248</x:v>
      </x:c>
      <x:c r="D115" s="1339">
        <x:v>45780</x:v>
      </x:c>
      <x:c r="E115" s="189" t="s">
        <x:v>7757</x:v>
      </x:c>
      <x:c r="F115" s="192">
        <x:v>0</x:v>
      </x:c>
      <x:c r="G115" s="191"/>
      <x:c r="H115" s="192"/>
      <x:c r="I115" s="192"/>
    </x:row>
    <x:row r="116" spans="3:9">
      <x:c r="C116" s="206" t="s">
        <x:v>5426</x:v>
      </x:c>
      <x:c r="D116" s="1339">
        <x:v>45780</x:v>
      </x:c>
      <x:c r="E116" s="189" t="s">
        <x:v>7757</x:v>
      </x:c>
      <x:c r="F116" s="192">
        <x:v>0</x:v>
      </x:c>
      <x:c r="G116" s="191"/>
      <x:c r="H116" s="192"/>
      <x:c r="I116" s="192"/>
    </x:row>
    <x:row r="117" spans="3:9">
      <x:c r="C117" s="206" t="s">
        <x:v>4001</x:v>
      </x:c>
      <x:c r="D117" s="1339">
        <x:v>45780</x:v>
      </x:c>
      <x:c r="E117" s="189" t="s">
        <x:v>7757</x:v>
      </x:c>
      <x:c r="F117" s="192">
        <x:v>0</x:v>
      </x:c>
      <x:c r="G117" s="191"/>
      <x:c r="H117" s="192"/>
      <x:c r="I117" s="192"/>
    </x:row>
    <x:row r="118" spans="3:9">
      <x:c r="C118" s="206" t="s">
        <x:v>3940</x:v>
      </x:c>
      <x:c r="D118" s="1339">
        <x:v>45780</x:v>
      </x:c>
      <x:c r="E118" s="189" t="s">
        <x:v>7757</x:v>
      </x:c>
      <x:c r="F118" s="192">
        <x:v>0</x:v>
      </x:c>
      <x:c r="G118" s="191"/>
      <x:c r="H118" s="192"/>
      <x:c r="I118" s="192"/>
    </x:row>
    <x:row r="119" spans="3:9">
      <x:c r="C119" s="206" t="s">
        <x:v>5471</x:v>
      </x:c>
      <x:c r="D119" s="1339">
        <x:v>45780</x:v>
      </x:c>
      <x:c r="E119" s="189" t="s">
        <x:v>7757</x:v>
      </x:c>
      <x:c r="F119" s="192">
        <x:v>0</x:v>
      </x:c>
      <x:c r="G119" s="191"/>
      <x:c r="H119" s="192"/>
      <x:c r="I119" s="192"/>
    </x:row>
    <x:row r="120" spans="3:9">
      <x:c r="C120" s="206" t="s">
        <x:v>5359</x:v>
      </x:c>
      <x:c r="D120" s="1339">
        <x:v>45780</x:v>
      </x:c>
      <x:c r="E120" s="189" t="s">
        <x:v>7757</x:v>
      </x:c>
      <x:c r="F120" s="192">
        <x:v>0</x:v>
      </x:c>
      <x:c r="G120" s="191"/>
      <x:c r="H120" s="192"/>
      <x:c r="I120" s="192"/>
    </x:row>
    <x:row r="121" spans="3:9">
      <x:c r="C121" s="206" t="s">
        <x:v>3552</x:v>
      </x:c>
      <x:c r="D121" s="1339">
        <x:v>45780</x:v>
      </x:c>
      <x:c r="E121" s="189" t="s">
        <x:v>7757</x:v>
      </x:c>
      <x:c r="F121" s="192">
        <x:v>0</x:v>
      </x:c>
      <x:c r="G121" s="191"/>
      <x:c r="H121" s="192"/>
      <x:c r="I121" s="192"/>
    </x:row>
    <x:row r="122" spans="3:9">
      <x:c r="C122" s="206" t="s">
        <x:v>3981</x:v>
      </x:c>
      <x:c r="D122" s="1339">
        <x:v>45780</x:v>
      </x:c>
      <x:c r="E122" s="189" t="s">
        <x:v>7757</x:v>
      </x:c>
      <x:c r="F122" s="192">
        <x:v>0</x:v>
      </x:c>
      <x:c r="G122" s="191"/>
      <x:c r="H122" s="192"/>
      <x:c r="I122" s="192"/>
    </x:row>
    <x:row r="123" spans="3:9">
      <x:c r="C123" s="206" t="s">
        <x:v>4047</x:v>
      </x:c>
      <x:c r="D123" s="1339">
        <x:v>45780</x:v>
      </x:c>
      <x:c r="E123" s="189" t="s">
        <x:v>7757</x:v>
      </x:c>
      <x:c r="F123" s="192">
        <x:v>0</x:v>
      </x:c>
      <x:c r="G123" s="191"/>
      <x:c r="H123" s="192"/>
      <x:c r="I123" s="192"/>
    </x:row>
    <x:row r="124" spans="3:9">
      <x:c r="C124" s="220" t="s">
        <x:v>1296</x:v>
      </x:c>
      <x:c r="D124" s="1339">
        <x:v>45780</x:v>
      </x:c>
      <x:c r="E124" s="189" t="s">
        <x:v>7757</x:v>
      </x:c>
      <x:c r="F124" s="192">
        <x:v>0</x:v>
      </x:c>
      <x:c r="G124" s="191"/>
      <x:c r="H124" s="192"/>
      <x:c r="I124" s="192"/>
    </x:row>
    <x:row r="125" spans="3:9">
      <x:c r="C125" s="220" t="s">
        <x:v>7547</x:v>
      </x:c>
      <x:c r="D125" s="1339">
        <x:v>45780</x:v>
      </x:c>
      <x:c r="E125" s="189" t="s">
        <x:v>7757</x:v>
      </x:c>
      <x:c r="F125" s="192">
        <x:v>0</x:v>
      </x:c>
      <x:c r="G125" s="191"/>
      <x:c r="H125" s="192"/>
      <x:c r="I125" s="192"/>
    </x:row>
    <x:row r="126" spans="3:9">
      <x:c r="C126" s="220" t="s">
        <x:v>5116</x:v>
      </x:c>
      <x:c r="D126" s="1339">
        <x:v>45780</x:v>
      </x:c>
      <x:c r="E126" s="189" t="s">
        <x:v>7757</x:v>
      </x:c>
      <x:c r="F126" s="192">
        <x:v>0</x:v>
      </x:c>
      <x:c r="G126" s="191"/>
      <x:c r="H126" s="192"/>
      <x:c r="I126" s="192"/>
    </x:row>
    <x:row r="127" spans="3:9">
      <x:c r="C127" s="220" t="s">
        <x:v>891</x:v>
      </x:c>
      <x:c r="D127" s="1339">
        <x:v>45780</x:v>
      </x:c>
      <x:c r="E127" s="189" t="s">
        <x:v>7757</x:v>
      </x:c>
      <x:c r="F127" s="192">
        <x:v>0</x:v>
      </x:c>
      <x:c r="G127" s="191"/>
      <x:c r="H127" s="192"/>
      <x:c r="I127" s="192"/>
    </x:row>
    <x:row r="128" spans="3:9">
      <x:c r="C128" s="220" t="s">
        <x:v>915</x:v>
      </x:c>
      <x:c r="D128" s="1339">
        <x:v>45780</x:v>
      </x:c>
      <x:c r="E128" s="189" t="s">
        <x:v>7757</x:v>
      </x:c>
      <x:c r="F128" s="192">
        <x:v>0</x:v>
      </x:c>
      <x:c r="G128" s="191"/>
      <x:c r="H128" s="192"/>
      <x:c r="I128" s="192"/>
    </x:row>
    <x:row r="129" spans="3:9">
      <x:c r="C129" s="220" t="s">
        <x:v>7629</x:v>
      </x:c>
      <x:c r="D129" s="1339">
        <x:v>45780</x:v>
      </x:c>
      <x:c r="E129" s="189" t="s">
        <x:v>7757</x:v>
      </x:c>
      <x:c r="F129" s="192">
        <x:v>0</x:v>
      </x:c>
      <x:c r="G129" s="191"/>
      <x:c r="H129" s="192"/>
      <x:c r="I129" s="192"/>
    </x:row>
    <x:row r="130" spans="3:9">
      <x:c r="C130" s="220" t="s">
        <x:v>7680</x:v>
      </x:c>
      <x:c r="D130" s="1339">
        <x:v>45780</x:v>
      </x:c>
      <x:c r="E130" s="189" t="s">
        <x:v>7757</x:v>
      </x:c>
      <x:c r="F130" s="192">
        <x:v>0</x:v>
      </x:c>
      <x:c r="G130" s="191"/>
      <x:c r="H130" s="192"/>
      <x:c r="I130" s="192"/>
    </x:row>
    <x:row r="131" spans="3:9">
      <x:c r="C131" s="220" t="s">
        <x:v>5094</x:v>
      </x:c>
      <x:c r="D131" s="1339">
        <x:v>45780</x:v>
      </x:c>
      <x:c r="E131" s="189" t="s">
        <x:v>7757</x:v>
      </x:c>
      <x:c r="F131" s="192">
        <x:v>0</x:v>
      </x:c>
      <x:c r="G131" s="191"/>
      <x:c r="H131" s="192"/>
      <x:c r="I131" s="192"/>
    </x:row>
    <x:row r="132" spans="3:9">
      <x:c r="C132" s="220" t="s">
        <x:v>7539</x:v>
      </x:c>
      <x:c r="D132" s="1339">
        <x:v>45780</x:v>
      </x:c>
      <x:c r="E132" s="189" t="s">
        <x:v>7757</x:v>
      </x:c>
      <x:c r="F132" s="192">
        <x:v>0</x:v>
      </x:c>
      <x:c r="G132" s="191"/>
      <x:c r="H132" s="192"/>
      <x:c r="I132" s="192"/>
    </x:row>
    <x:row r="133" spans="3:9">
      <x:c r="C133" s="220" t="s">
        <x:v>7596</x:v>
      </x:c>
      <x:c r="D133" s="1339">
        <x:v>45780</x:v>
      </x:c>
      <x:c r="E133" s="189" t="s">
        <x:v>7757</x:v>
      </x:c>
      <x:c r="F133" s="192">
        <x:v>0</x:v>
      </x:c>
      <x:c r="G133" s="191"/>
      <x:c r="H133" s="192"/>
      <x:c r="I133" s="192"/>
    </x:row>
    <x:row r="134" spans="3:9">
      <x:c r="C134" s="192"/>
      <x:c r="D134" s="1340"/>
      <x:c r="F134" s="192"/>
      <x:c r="G134" s="191"/>
      <x:c r="H134" s="192"/>
      <x:c r="I134" s="192"/>
    </x:row>
    <x:row r="135" spans="3:9">
      <x:c r="C135" s="299" t="s">
        <x:v>6397</x:v>
      </x:c>
      <x:c r="D135" s="1341">
        <x:v>45810</x:v>
      </x:c>
      <x:c r="E135" s="424" t="s">
        <x:v>7757</x:v>
      </x:c>
      <x:c r="F135" s="196">
        <x:v>0</x:v>
      </x:c>
      <x:c r="G135" s="191"/>
      <x:c r="H135" s="192"/>
      <x:c r="I135" s="192"/>
    </x:row>
    <x:row r="136" spans="3:9">
      <x:c r="C136" s="299" t="s">
        <x:v>480</x:v>
      </x:c>
      <x:c r="D136" s="1341">
        <x:v>45810</x:v>
      </x:c>
      <x:c r="E136" s="424" t="s">
        <x:v>7757</x:v>
      </x:c>
      <x:c r="F136" s="196">
        <x:v>0</x:v>
      </x:c>
      <x:c r="G136" s="191"/>
      <x:c r="H136" s="192"/>
      <x:c r="I136" s="192"/>
    </x:row>
    <x:row r="137" spans="3:9">
      <x:c r="C137" s="299" t="s">
        <x:v>895</x:v>
      </x:c>
      <x:c r="D137" s="1341">
        <x:v>45810</x:v>
      </x:c>
      <x:c r="E137" s="424" t="s">
        <x:v>7757</x:v>
      </x:c>
      <x:c r="F137" s="196">
        <x:v>0</x:v>
      </x:c>
      <x:c r="G137" s="191"/>
      <x:c r="H137" s="192"/>
      <x:c r="I137" s="192"/>
    </x:row>
    <x:row r="138" spans="3:9">
      <x:c r="C138" s="300" t="s">
        <x:v>503</x:v>
      </x:c>
      <x:c r="D138" s="1341">
        <x:v>45810</x:v>
      </x:c>
      <x:c r="E138" s="424" t="s">
        <x:v>7757</x:v>
      </x:c>
      <x:c r="F138" s="196">
        <x:v>0</x:v>
      </x:c>
      <x:c r="G138" s="191"/>
      <x:c r="H138" s="192"/>
      <x:c r="I138" s="192"/>
    </x:row>
    <x:row r="139" spans="3:9">
      <x:c r="C139" s="300" t="s">
        <x:v>509</x:v>
      </x:c>
      <x:c r="D139" s="1341">
        <x:v>45810</x:v>
      </x:c>
      <x:c r="E139" s="424" t="s">
        <x:v>7757</x:v>
      </x:c>
      <x:c r="F139" s="196">
        <x:v>0</x:v>
      </x:c>
      <x:c r="G139" s="191"/>
      <x:c r="H139" s="192"/>
      <x:c r="I139" s="192"/>
    </x:row>
    <x:row r="140" spans="3:9">
      <x:c r="C140" s="300" t="s">
        <x:v>484</x:v>
      </x:c>
      <x:c r="D140" s="1341">
        <x:v>45810</x:v>
      </x:c>
      <x:c r="E140" s="424" t="s">
        <x:v>7757</x:v>
      </x:c>
      <x:c r="F140" s="196">
        <x:v>0</x:v>
      </x:c>
      <x:c r="G140" s="191"/>
      <x:c r="H140" s="192"/>
      <x:c r="I140" s="192"/>
    </x:row>
    <x:row r="141" spans="3:9">
      <x:c r="C141" s="300" t="s">
        <x:v>6403</x:v>
      </x:c>
      <x:c r="D141" s="1341">
        <x:v>45810</x:v>
      </x:c>
      <x:c r="E141" s="424" t="s">
        <x:v>7757</x:v>
      </x:c>
      <x:c r="F141" s="196">
        <x:v>0</x:v>
      </x:c>
      <x:c r="G141" s="191"/>
      <x:c r="H141" s="192"/>
      <x:c r="I141" s="192"/>
    </x:row>
    <x:row r="142" spans="3:9">
      <x:c r="C142" s="300" t="s">
        <x:v>669</x:v>
      </x:c>
      <x:c r="D142" s="1341">
        <x:v>45810</x:v>
      </x:c>
      <x:c r="E142" s="424" t="s">
        <x:v>7757</x:v>
      </x:c>
      <x:c r="F142" s="196">
        <x:v>0</x:v>
      </x:c>
      <x:c r="G142" s="191"/>
      <x:c r="H142" s="192"/>
      <x:c r="I142" s="192"/>
    </x:row>
    <x:row r="143" spans="3:9">
      <x:c r="C143" s="300" t="s">
        <x:v>6509</x:v>
      </x:c>
      <x:c r="D143" s="1341">
        <x:v>45810</x:v>
      </x:c>
      <x:c r="E143" s="424" t="s">
        <x:v>7757</x:v>
      </x:c>
      <x:c r="F143" s="196">
        <x:v>0</x:v>
      </x:c>
      <x:c r="G143" s="191"/>
      <x:c r="H143" s="192"/>
      <x:c r="I143" s="192"/>
    </x:row>
    <x:row r="144" spans="3:9">
      <x:c r="C144" s="300" t="s">
        <x:v>675</x:v>
      </x:c>
      <x:c r="D144" s="1341">
        <x:v>45810</x:v>
      </x:c>
      <x:c r="E144" s="424" t="s">
        <x:v>7757</x:v>
      </x:c>
      <x:c r="F144" s="196">
        <x:v>0</x:v>
      </x:c>
      <x:c r="G144" s="191"/>
      <x:c r="H144" s="192"/>
      <x:c r="I144" s="192"/>
    </x:row>
    <x:row r="145" spans="3:9">
      <x:c r="C145" s="300" t="s">
        <x:v>661</x:v>
      </x:c>
      <x:c r="D145" s="1341">
        <x:v>45810</x:v>
      </x:c>
      <x:c r="E145" s="424" t="s">
        <x:v>7757</x:v>
      </x:c>
      <x:c r="F145" s="196">
        <x:v>0</x:v>
      </x:c>
      <x:c r="G145" s="191"/>
      <x:c r="H145" s="192"/>
      <x:c r="I145" s="192"/>
    </x:row>
    <x:row r="146" spans="3:9">
      <x:c r="C146" s="301" t="s">
        <x:v>5046</x:v>
      </x:c>
      <x:c r="D146" s="1341">
        <x:v>45810</x:v>
      </x:c>
      <x:c r="E146" s="424" t="s">
        <x:v>7757</x:v>
      </x:c>
      <x:c r="F146" s="196">
        <x:v>0</x:v>
      </x:c>
      <x:c r="G146" s="191"/>
      <x:c r="H146" s="192"/>
      <x:c r="I146" s="192"/>
    </x:row>
    <x:row r="147" spans="3:9">
      <x:c r="C147" s="301" t="s">
        <x:v>1032</x:v>
      </x:c>
      <x:c r="D147" s="1341">
        <x:v>45810</x:v>
      </x:c>
      <x:c r="E147" s="424" t="s">
        <x:v>7757</x:v>
      </x:c>
      <x:c r="F147" s="196">
        <x:v>0</x:v>
      </x:c>
      <x:c r="G147" s="191"/>
      <x:c r="H147" s="192"/>
      <x:c r="I147" s="192"/>
    </x:row>
    <x:row r="148" spans="3:9">
      <x:c r="C148" s="301" t="s">
        <x:v>7566</x:v>
      </x:c>
      <x:c r="D148" s="1341">
        <x:v>45810</x:v>
      </x:c>
      <x:c r="E148" s="424" t="s">
        <x:v>7757</x:v>
      </x:c>
      <x:c r="F148" s="196">
        <x:v>0</x:v>
      </x:c>
      <x:c r="G148" s="191"/>
      <x:c r="H148" s="192"/>
      <x:c r="I148" s="192"/>
    </x:row>
    <x:row r="149" spans="3:9">
      <x:c r="C149" s="301" t="s">
        <x:v>1298</x:v>
      </x:c>
      <x:c r="D149" s="1341">
        <x:v>45810</x:v>
      </x:c>
      <x:c r="E149" s="424" t="s">
        <x:v>7757</x:v>
      </x:c>
      <x:c r="F149" s="196">
        <x:v>0</x:v>
      </x:c>
      <x:c r="G149" s="191"/>
      <x:c r="H149" s="192"/>
      <x:c r="I149" s="192"/>
    </x:row>
    <x:row r="150" spans="3:9">
      <x:c r="C150" s="225" t="s">
        <x:v>4072</x:v>
      </x:c>
      <x:c r="D150" s="1341">
        <x:v>45810</x:v>
      </x:c>
      <x:c r="E150" s="424" t="s">
        <x:v>7757</x:v>
      </x:c>
      <x:c r="F150" s="196">
        <x:v>0</x:v>
      </x:c>
      <x:c r="G150" s="191"/>
      <x:c r="H150" s="192"/>
      <x:c r="I150" s="192"/>
    </x:row>
    <x:row r="151" spans="3:9">
      <x:c r="C151" s="225" t="s">
        <x:v>3919</x:v>
      </x:c>
      <x:c r="D151" s="1341">
        <x:v>45810</x:v>
      </x:c>
      <x:c r="E151" s="424" t="s">
        <x:v>7757</x:v>
      </x:c>
      <x:c r="F151" s="196">
        <x:v>0</x:v>
      </x:c>
      <x:c r="G151" s="191"/>
      <x:c r="H151" s="192"/>
      <x:c r="I151" s="192"/>
    </x:row>
    <x:row r="152" spans="3:9">
      <x:c r="C152" s="203" t="s">
        <x:v>2522</x:v>
      </x:c>
      <x:c r="D152" s="1341">
        <x:v>45810</x:v>
      </x:c>
      <x:c r="E152" s="424" t="s">
        <x:v>7757</x:v>
      </x:c>
      <x:c r="F152" s="196">
        <x:v>0</x:v>
      </x:c>
      <x:c r="G152" s="191"/>
      <x:c r="H152" s="192"/>
      <x:c r="I152" s="192"/>
    </x:row>
    <x:row r="153" spans="3:9">
      <x:c r="C153" s="203" t="s">
        <x:v>2520</x:v>
      </x:c>
      <x:c r="D153" s="1341">
        <x:v>45810</x:v>
      </x:c>
      <x:c r="E153" s="424" t="s">
        <x:v>7757</x:v>
      </x:c>
      <x:c r="F153" s="196">
        <x:v>0</x:v>
      </x:c>
      <x:c r="G153" s="191"/>
      <x:c r="H153" s="192"/>
      <x:c r="I153" s="192"/>
    </x:row>
    <x:row r="154" spans="3:9">
      <x:c r="C154" s="203" t="s">
        <x:v>2554</x:v>
      </x:c>
      <x:c r="D154" s="1341">
        <x:v>45810</x:v>
      </x:c>
      <x:c r="E154" s="424" t="s">
        <x:v>7757</x:v>
      </x:c>
      <x:c r="F154" s="196">
        <x:v>0</x:v>
      </x:c>
      <x:c r="G154" s="191"/>
      <x:c r="H154" s="192"/>
      <x:c r="I154" s="192"/>
    </x:row>
    <x:row r="155" spans="3:9">
      <x:c r="C155" s="302" t="s">
        <x:v>5540</x:v>
      </x:c>
      <x:c r="D155" s="1341">
        <x:v>45810</x:v>
      </x:c>
      <x:c r="E155" s="424" t="s">
        <x:v>7757</x:v>
      </x:c>
      <x:c r="F155" s="196">
        <x:v>0</x:v>
      </x:c>
      <x:c r="G155" s="191"/>
      <x:c r="H155" s="192"/>
      <x:c r="I155" s="192"/>
    </x:row>
    <x:row r="156" spans="3:9">
      <x:c r="C156" s="302" t="s">
        <x:v>3984</x:v>
      </x:c>
      <x:c r="D156" s="1341">
        <x:v>45810</x:v>
      </x:c>
      <x:c r="E156" s="424" t="s">
        <x:v>7757</x:v>
      </x:c>
      <x:c r="F156" s="196">
        <x:v>0</x:v>
      </x:c>
      <x:c r="G156" s="191"/>
      <x:c r="H156" s="192"/>
      <x:c r="I156" s="192"/>
    </x:row>
    <x:row r="157" spans="3:9">
      <x:c r="C157" s="302" t="s">
        <x:v>3549</x:v>
      </x:c>
      <x:c r="D157" s="1341">
        <x:v>45810</x:v>
      </x:c>
      <x:c r="E157" s="424" t="s">
        <x:v>7757</x:v>
      </x:c>
      <x:c r="F157" s="196">
        <x:v>0</x:v>
      </x:c>
      <x:c r="G157" s="191"/>
      <x:c r="H157" s="192"/>
      <x:c r="I157" s="192"/>
    </x:row>
    <x:row r="158" spans="3:9">
      <x:c r="C158" s="302" t="s">
        <x:v>5389</x:v>
      </x:c>
      <x:c r="D158" s="1341">
        <x:v>45810</x:v>
      </x:c>
      <x:c r="E158" s="424" t="s">
        <x:v>7757</x:v>
      </x:c>
      <x:c r="F158" s="196">
        <x:v>0</x:v>
      </x:c>
      <x:c r="G158" s="191"/>
      <x:c r="H158" s="192"/>
      <x:c r="I158" s="192"/>
    </x:row>
    <x:row r="159" spans="3:9">
      <x:c r="C159" s="302" t="s">
        <x:v>3517</x:v>
      </x:c>
      <x:c r="D159" s="1341">
        <x:v>45810</x:v>
      </x:c>
      <x:c r="E159" s="424" t="s">
        <x:v>7757</x:v>
      </x:c>
      <x:c r="F159" s="196">
        <x:v>0</x:v>
      </x:c>
      <x:c r="G159" s="191"/>
      <x:c r="H159" s="192"/>
      <x:c r="I159" s="192"/>
    </x:row>
    <x:row r="160" spans="3:9">
      <x:c r="C160" s="302" t="s">
        <x:v>445</x:v>
      </x:c>
      <x:c r="D160" s="1341">
        <x:v>45810</x:v>
      </x:c>
      <x:c r="E160" s="424" t="s">
        <x:v>7757</x:v>
      </x:c>
      <x:c r="F160" s="196">
        <x:v>0</x:v>
      </x:c>
      <x:c r="G160" s="191"/>
      <x:c r="H160" s="192"/>
      <x:c r="I160" s="192"/>
    </x:row>
    <x:row r="161" spans="3:9">
      <x:c r="C161" s="221" t="s">
        <x:v>3585</x:v>
      </x:c>
      <x:c r="D161" s="1341">
        <x:v>45810</x:v>
      </x:c>
      <x:c r="E161" s="424" t="s">
        <x:v>7757</x:v>
      </x:c>
      <x:c r="F161" s="196">
        <x:v>0</x:v>
      </x:c>
      <x:c r="G161" s="191"/>
      <x:c r="H161" s="192"/>
      <x:c r="I161" s="192"/>
    </x:row>
    <x:row r="162" spans="3:9">
      <x:c r="C162" s="221" t="s">
        <x:v>477</x:v>
      </x:c>
      <x:c r="D162" s="1341">
        <x:v>45810</x:v>
      </x:c>
      <x:c r="E162" s="424" t="s">
        <x:v>7757</x:v>
      </x:c>
      <x:c r="F162" s="196">
        <x:v>0</x:v>
      </x:c>
      <x:c r="G162" s="191"/>
      <x:c r="H162" s="192"/>
      <x:c r="I162" s="192"/>
    </x:row>
    <x:row r="163" spans="3:9">
      <x:c r="C163" s="221" t="s">
        <x:v>3951</x:v>
      </x:c>
      <x:c r="D163" s="1341">
        <x:v>45810</x:v>
      </x:c>
      <x:c r="E163" s="424" t="s">
        <x:v>7757</x:v>
      </x:c>
      <x:c r="F163" s="196">
        <x:v>0</x:v>
      </x:c>
      <x:c r="G163" s="191"/>
      <x:c r="H163" s="192"/>
      <x:c r="I163" s="192"/>
    </x:row>
    <x:row r="164" spans="3:9">
      <x:c r="C164" s="221" t="s">
        <x:v>3531</x:v>
      </x:c>
      <x:c r="D164" s="1341">
        <x:v>45810</x:v>
      </x:c>
      <x:c r="E164" s="424" t="s">
        <x:v>7757</x:v>
      </x:c>
      <x:c r="F164" s="196">
        <x:v>0</x:v>
      </x:c>
      <x:c r="G164" s="191"/>
      <x:c r="H164" s="192"/>
      <x:c r="I164" s="192"/>
    </x:row>
    <x:row r="165" spans="3:9">
      <x:c r="C165" s="221" t="s">
        <x:v>5219</x:v>
      </x:c>
      <x:c r="D165" s="1341">
        <x:v>45810</x:v>
      </x:c>
      <x:c r="E165" s="424" t="s">
        <x:v>7757</x:v>
      </x:c>
      <x:c r="F165" s="196">
        <x:v>0</x:v>
      </x:c>
      <x:c r="G165" s="191"/>
      <x:c r="H165" s="192"/>
      <x:c r="I165" s="192"/>
    </x:row>
    <x:row r="166" spans="3:9">
      <x:c r="C166" s="221" t="s">
        <x:v>3986</x:v>
      </x:c>
      <x:c r="D166" s="1341">
        <x:v>45810</x:v>
      </x:c>
      <x:c r="E166" s="424" t="s">
        <x:v>7757</x:v>
      </x:c>
      <x:c r="F166" s="196">
        <x:v>0</x:v>
      </x:c>
      <x:c r="G166" s="191"/>
      <x:c r="H166" s="192"/>
      <x:c r="I166" s="192"/>
    </x:row>
    <x:row r="167" spans="3:9">
      <x:c r="C167" s="221" t="s">
        <x:v>3934</x:v>
      </x:c>
      <x:c r="D167" s="1341">
        <x:v>45810</x:v>
      </x:c>
      <x:c r="E167" s="424" t="s">
        <x:v>7757</x:v>
      </x:c>
      <x:c r="F167" s="196">
        <x:v>0</x:v>
      </x:c>
      <x:c r="G167" s="191"/>
      <x:c r="H167" s="192"/>
      <x:c r="I167" s="192"/>
    </x:row>
    <x:row r="168" spans="3:9">
      <x:c r="C168" s="221" t="s">
        <x:v>5427</x:v>
      </x:c>
      <x:c r="D168" s="1341">
        <x:v>45810</x:v>
      </x:c>
      <x:c r="E168" s="424" t="s">
        <x:v>7757</x:v>
      </x:c>
      <x:c r="F168" s="196">
        <x:v>0</x:v>
      </x:c>
      <x:c r="G168" s="191"/>
      <x:c r="H168" s="192"/>
      <x:c r="I168" s="192"/>
    </x:row>
    <x:row r="169" spans="3:9">
      <x:c r="C169" s="221" t="s">
        <x:v>1271</x:v>
      </x:c>
      <x:c r="D169" s="1341">
        <x:v>45810</x:v>
      </x:c>
      <x:c r="E169" s="424" t="s">
        <x:v>7757</x:v>
      </x:c>
      <x:c r="F169" s="196">
        <x:v>0</x:v>
      </x:c>
      <x:c r="G169" s="191"/>
      <x:c r="H169" s="192"/>
      <x:c r="I169" s="192"/>
    </x:row>
    <x:row r="170" spans="3:9">
      <x:c r="C170" s="303" t="s">
        <x:v>3738</x:v>
      </x:c>
      <x:c r="D170" s="1341">
        <x:v>45810</x:v>
      </x:c>
      <x:c r="E170" s="425" t="s">
        <x:v>436</x:v>
      </x:c>
      <x:c r="F170" s="196">
        <x:v>0</x:v>
      </x:c>
      <x:c r="G170" s="191"/>
      <x:c r="H170" s="192"/>
      <x:c r="I170" s="192"/>
    </x:row>
    <x:row r="171" spans="3:9">
      <x:c r="C171" s="303" t="s">
        <x:v>3823</x:v>
      </x:c>
      <x:c r="D171" s="1341">
        <x:v>45810</x:v>
      </x:c>
      <x:c r="E171" s="425" t="s">
        <x:v>436</x:v>
      </x:c>
      <x:c r="F171" s="196">
        <x:v>0</x:v>
      </x:c>
      <x:c r="G171" s="191"/>
      <x:c r="H171" s="192"/>
      <x:c r="I171" s="192"/>
    </x:row>
    <x:row r="172" spans="3:9">
      <x:c r="C172" s="303" t="s">
        <x:v>5165</x:v>
      </x:c>
      <x:c r="D172" s="1341">
        <x:v>45810</x:v>
      </x:c>
      <x:c r="E172" s="425" t="s">
        <x:v>436</x:v>
      </x:c>
      <x:c r="F172" s="196">
        <x:v>0</x:v>
      </x:c>
      <x:c r="G172" s="191"/>
      <x:c r="H172" s="192"/>
      <x:c r="I172" s="192"/>
    </x:row>
    <x:row r="173" spans="3:9">
      <x:c r="C173" s="303" t="s">
        <x:v>7665</x:v>
      </x:c>
      <x:c r="D173" s="1341">
        <x:v>45810</x:v>
      </x:c>
      <x:c r="E173" s="425" t="s">
        <x:v>436</x:v>
      </x:c>
      <x:c r="F173" s="196">
        <x:v>0</x:v>
      </x:c>
      <x:c r="G173" s="191"/>
      <x:c r="H173" s="192"/>
      <x:c r="I173" s="192"/>
    </x:row>
    <x:row r="174" spans="3:9">
      <x:c r="C174" s="303" t="s">
        <x:v>1294</x:v>
      </x:c>
      <x:c r="D174" s="1341">
        <x:v>45810</x:v>
      </x:c>
      <x:c r="E174" s="425" t="s">
        <x:v>436</x:v>
      </x:c>
      <x:c r="F174" s="196">
        <x:v>0</x:v>
      </x:c>
      <x:c r="G174" s="191"/>
      <x:c r="H174" s="192"/>
      <x:c r="I174" s="192"/>
    </x:row>
    <x:row r="175" spans="3:9">
      <x:c r="C175" s="303" t="s">
        <x:v>3683</x:v>
      </x:c>
      <x:c r="D175" s="1341">
        <x:v>45810</x:v>
      </x:c>
      <x:c r="E175" s="425" t="s">
        <x:v>436</x:v>
      </x:c>
      <x:c r="F175" s="196">
        <x:v>0</x:v>
      </x:c>
      <x:c r="G175" s="191"/>
      <x:c r="H175" s="192"/>
      <x:c r="I175" s="192"/>
    </x:row>
    <x:row r="176" spans="3:9">
      <x:c r="C176" s="303" t="s">
        <x:v>862</x:v>
      </x:c>
      <x:c r="D176" s="1341">
        <x:v>45810</x:v>
      </x:c>
      <x:c r="E176" s="425" t="s">
        <x:v>436</x:v>
      </x:c>
      <x:c r="F176" s="196">
        <x:v>0</x:v>
      </x:c>
      <x:c r="G176" s="191"/>
      <x:c r="H176" s="192"/>
      <x:c r="I176" s="192"/>
    </x:row>
    <x:row r="177" spans="3:9">
      <x:c r="C177" s="303" t="s">
        <x:v>3774</x:v>
      </x:c>
      <x:c r="D177" s="1341">
        <x:v>45810</x:v>
      </x:c>
      <x:c r="E177" s="425" t="s">
        <x:v>436</x:v>
      </x:c>
      <x:c r="F177" s="196">
        <x:v>0</x:v>
      </x:c>
      <x:c r="G177" s="191"/>
      <x:c r="H177" s="192"/>
      <x:c r="I177" s="192"/>
    </x:row>
    <x:row r="178" spans="3:9">
      <x:c r="C178" s="303" t="s">
        <x:v>840</x:v>
      </x:c>
      <x:c r="D178" s="1341">
        <x:v>45810</x:v>
      </x:c>
      <x:c r="E178" s="425" t="s">
        <x:v>436</x:v>
      </x:c>
      <x:c r="F178" s="196">
        <x:v>0</x:v>
      </x:c>
      <x:c r="G178" s="191"/>
      <x:c r="H178" s="192"/>
      <x:c r="I178" s="192"/>
    </x:row>
    <x:row r="179" spans="3:9">
      <x:c r="C179" s="304" t="s">
        <x:v>3735</x:v>
      </x:c>
      <x:c r="D179" s="1341">
        <x:v>45810</x:v>
      </x:c>
      <x:c r="E179" s="425" t="s">
        <x:v>436</x:v>
      </x:c>
      <x:c r="F179" s="196">
        <x:v>0</x:v>
      </x:c>
      <x:c r="G179" s="191"/>
      <x:c r="H179" s="192"/>
      <x:c r="I179" s="192"/>
    </x:row>
    <x:row r="180" spans="3:9">
      <x:c r="C180" s="304" t="s">
        <x:v>7645</x:v>
      </x:c>
      <x:c r="D180" s="1341">
        <x:v>45810</x:v>
      </x:c>
      <x:c r="E180" s="425" t="s">
        <x:v>436</x:v>
      </x:c>
      <x:c r="F180" s="196">
        <x:v>0</x:v>
      </x:c>
      <x:c r="G180" s="191"/>
      <x:c r="H180" s="192"/>
      <x:c r="I180" s="192"/>
    </x:row>
    <x:row r="181" spans="3:9">
      <x:c r="C181" s="304" t="s">
        <x:v>5106</x:v>
      </x:c>
      <x:c r="D181" s="1341">
        <x:v>45810</x:v>
      </x:c>
      <x:c r="E181" s="425" t="s">
        <x:v>436</x:v>
      </x:c>
      <x:c r="F181" s="196">
        <x:v>0</x:v>
      </x:c>
      <x:c r="G181" s="191"/>
      <x:c r="H181" s="192"/>
      <x:c r="I181" s="192"/>
    </x:row>
    <x:row r="182" spans="3:9">
      <x:c r="C182" s="304" t="s">
        <x:v>1278</x:v>
      </x:c>
      <x:c r="D182" s="1341">
        <x:v>45810</x:v>
      </x:c>
      <x:c r="E182" s="425" t="s">
        <x:v>436</x:v>
      </x:c>
      <x:c r="F182" s="196">
        <x:v>0</x:v>
      </x:c>
      <x:c r="G182" s="191"/>
      <x:c r="H182" s="192"/>
      <x:c r="I182" s="192"/>
    </x:row>
    <x:row r="183" spans="3:9">
      <x:c r="C183" s="304" t="s">
        <x:v>7633</x:v>
      </x:c>
      <x:c r="D183" s="1341">
        <x:v>45810</x:v>
      </x:c>
      <x:c r="E183" s="425" t="s">
        <x:v>436</x:v>
      </x:c>
      <x:c r="F183" s="196">
        <x:v>0</x:v>
      </x:c>
      <x:c r="G183" s="191"/>
      <x:c r="H183" s="192"/>
      <x:c r="I183" s="192"/>
    </x:row>
    <x:row r="184" spans="3:9">
      <x:c r="C184" s="304" t="s">
        <x:v>7649</x:v>
      </x:c>
      <x:c r="D184" s="1341">
        <x:v>45810</x:v>
      </x:c>
      <x:c r="E184" s="425" t="s">
        <x:v>436</x:v>
      </x:c>
      <x:c r="F184" s="196">
        <x:v>0</x:v>
      </x:c>
      <x:c r="G184" s="191"/>
      <x:c r="H184" s="192"/>
      <x:c r="I184" s="192"/>
    </x:row>
    <x:row r="185" spans="3:9">
      <x:c r="C185" s="304" t="s">
        <x:v>7605</x:v>
      </x:c>
      <x:c r="D185" s="1341">
        <x:v>45810</x:v>
      </x:c>
      <x:c r="E185" s="425" t="s">
        <x:v>436</x:v>
      </x:c>
      <x:c r="F185" s="196">
        <x:v>0</x:v>
      </x:c>
      <x:c r="G185" s="191"/>
      <x:c r="H185" s="192"/>
      <x:c r="I185" s="192"/>
    </x:row>
    <x:row r="186" spans="3:9">
      <x:c r="C186" s="304" t="s">
        <x:v>5140</x:v>
      </x:c>
      <x:c r="D186" s="1341">
        <x:v>45810</x:v>
      </x:c>
      <x:c r="E186" s="425" t="s">
        <x:v>436</x:v>
      </x:c>
      <x:c r="F186" s="196">
        <x:v>0</x:v>
      </x:c>
      <x:c r="G186" s="191"/>
      <x:c r="H186" s="192"/>
      <x:c r="I186" s="192"/>
    </x:row>
    <x:row r="187" spans="3:9">
      <x:c r="C187" s="305" t="s">
        <x:v>5280</x:v>
      </x:c>
      <x:c r="D187" s="1341">
        <x:v>45810</x:v>
      </x:c>
      <x:c r="E187" s="425" t="s">
        <x:v>436</x:v>
      </x:c>
      <x:c r="F187" s="196">
        <x:v>0</x:v>
      </x:c>
      <x:c r="G187" s="191"/>
      <x:c r="H187" s="192"/>
      <x:c r="I187" s="192"/>
    </x:row>
    <x:row r="188" spans="3:9">
      <x:c r="C188" s="305" t="s">
        <x:v>3660</x:v>
      </x:c>
      <x:c r="D188" s="1341">
        <x:v>45810</x:v>
      </x:c>
      <x:c r="E188" s="425" t="s">
        <x:v>436</x:v>
      </x:c>
      <x:c r="F188" s="196">
        <x:v>0</x:v>
      </x:c>
      <x:c r="G188" s="191"/>
      <x:c r="H188" s="192"/>
      <x:c r="I188" s="192"/>
    </x:row>
    <x:row r="189" spans="3:9">
      <x:c r="C189" s="222" t="s">
        <x:v>5249</x:v>
      </x:c>
      <x:c r="D189" s="1341">
        <x:v>45810</x:v>
      </x:c>
      <x:c r="E189" s="425" t="s">
        <x:v>436</x:v>
      </x:c>
      <x:c r="F189" s="196">
        <x:v>0</x:v>
      </x:c>
      <x:c r="G189" s="191"/>
      <x:c r="H189" s="192"/>
      <x:c r="I189" s="192"/>
    </x:row>
    <x:row r="190" spans="3:9">
      <x:c r="C190" s="222" t="s">
        <x:v>5368</x:v>
      </x:c>
      <x:c r="D190" s="1341">
        <x:v>45810</x:v>
      </x:c>
      <x:c r="E190" s="425" t="s">
        <x:v>436</x:v>
      </x:c>
      <x:c r="F190" s="196">
        <x:v>0</x:v>
      </x:c>
      <x:c r="G190" s="191"/>
      <x:c r="H190" s="192"/>
      <x:c r="I190" s="192"/>
    </x:row>
    <x:row r="191" spans="3:9">
      <x:c r="C191" s="222" t="s">
        <x:v>5496</x:v>
      </x:c>
      <x:c r="D191" s="1341">
        <x:v>45810</x:v>
      </x:c>
      <x:c r="E191" s="425" t="s">
        <x:v>436</x:v>
      </x:c>
      <x:c r="F191" s="196">
        <x:v>0</x:v>
      </x:c>
      <x:c r="G191" s="191"/>
      <x:c r="H191" s="192"/>
      <x:c r="I191" s="192"/>
    </x:row>
    <x:row r="192" spans="3:9">
      <x:c r="C192" s="222" t="s">
        <x:v>3987</x:v>
      </x:c>
      <x:c r="D192" s="1341">
        <x:v>45810</x:v>
      </x:c>
      <x:c r="E192" s="425" t="s">
        <x:v>436</x:v>
      </x:c>
      <x:c r="F192" s="196">
        <x:v>0</x:v>
      </x:c>
      <x:c r="G192" s="191"/>
      <x:c r="H192" s="192"/>
      <x:c r="I192" s="192"/>
    </x:row>
    <x:row r="193" spans="3:9">
      <x:c r="C193" s="222" t="s">
        <x:v>3717</x:v>
      </x:c>
      <x:c r="D193" s="1341">
        <x:v>45810</x:v>
      </x:c>
      <x:c r="E193" s="425" t="s">
        <x:v>436</x:v>
      </x:c>
      <x:c r="F193" s="196">
        <x:v>0</x:v>
      </x:c>
      <x:c r="G193" s="191"/>
      <x:c r="H193" s="192"/>
      <x:c r="I193" s="192"/>
    </x:row>
    <x:row r="194" spans="3:9">
      <x:c r="C194" s="222" t="s">
        <x:v>3911</x:v>
      </x:c>
      <x:c r="D194" s="1341">
        <x:v>45810</x:v>
      </x:c>
      <x:c r="E194" s="425" t="s">
        <x:v>436</x:v>
      </x:c>
      <x:c r="F194" s="196">
        <x:v>0</x:v>
      </x:c>
      <x:c r="G194" s="191"/>
      <x:c r="H194" s="192"/>
      <x:c r="I194" s="192"/>
    </x:row>
    <x:row r="195" spans="3:9">
      <x:c r="C195" s="222" t="s">
        <x:v>3967</x:v>
      </x:c>
      <x:c r="D195" s="1341">
        <x:v>45810</x:v>
      </x:c>
      <x:c r="E195" s="425" t="s">
        <x:v>436</x:v>
      </x:c>
      <x:c r="F195" s="196">
        <x:v>0</x:v>
      </x:c>
      <x:c r="G195" s="191"/>
      <x:c r="H195" s="192"/>
      <x:c r="I195" s="192"/>
    </x:row>
    <x:row r="196" spans="3:9">
      <x:c r="C196" s="222" t="s">
        <x:v>3644</x:v>
      </x:c>
      <x:c r="D196" s="1341">
        <x:v>45810</x:v>
      </x:c>
      <x:c r="E196" s="425" t="s">
        <x:v>436</x:v>
      </x:c>
      <x:c r="F196" s="196">
        <x:v>0</x:v>
      </x:c>
      <x:c r="G196" s="191"/>
      <x:c r="H196" s="192"/>
      <x:c r="I196" s="192"/>
    </x:row>
    <x:row r="197" spans="3:9">
      <x:c r="C197" s="306" t="s">
        <x:v>4002</x:v>
      </x:c>
      <x:c r="D197" s="1341">
        <x:v>45810</x:v>
      </x:c>
      <x:c r="E197" s="425" t="s">
        <x:v>436</x:v>
      </x:c>
      <x:c r="F197" s="196">
        <x:v>0</x:v>
      </x:c>
      <x:c r="G197" s="191"/>
      <x:c r="H197" s="192"/>
      <x:c r="I197" s="192"/>
    </x:row>
    <x:row r="198" spans="3:9">
      <x:c r="C198" s="306" t="s">
        <x:v>5516</x:v>
      </x:c>
      <x:c r="D198" s="1341">
        <x:v>45810</x:v>
      </x:c>
      <x:c r="E198" s="425" t="s">
        <x:v>436</x:v>
      </x:c>
      <x:c r="F198" s="196">
        <x:v>0</x:v>
      </x:c>
      <x:c r="G198" s="191"/>
      <x:c r="H198" s="192"/>
      <x:c r="I198" s="192"/>
    </x:row>
    <x:row r="199" spans="3:9">
      <x:c r="C199" s="306" t="s">
        <x:v>3667</x:v>
      </x:c>
      <x:c r="D199" s="1341">
        <x:v>45810</x:v>
      </x:c>
      <x:c r="E199" s="425" t="s">
        <x:v>436</x:v>
      </x:c>
      <x:c r="F199" s="196">
        <x:v>0</x:v>
      </x:c>
      <x:c r="G199" s="191"/>
      <x:c r="H199" s="192"/>
      <x:c r="I199" s="192"/>
    </x:row>
    <x:row r="200" spans="3:9">
      <x:c r="C200" s="306" t="s">
        <x:v>3889</x:v>
      </x:c>
      <x:c r="D200" s="1341">
        <x:v>45810</x:v>
      </x:c>
      <x:c r="E200" s="425" t="s">
        <x:v>436</x:v>
      </x:c>
      <x:c r="F200" s="196">
        <x:v>0</x:v>
      </x:c>
      <x:c r="G200" s="191"/>
      <x:c r="H200" s="192"/>
      <x:c r="I200" s="192"/>
    </x:row>
    <x:row r="201" spans="3:9">
      <x:c r="C201" s="306" t="s">
        <x:v>5378</x:v>
      </x:c>
      <x:c r="D201" s="1341">
        <x:v>45810</x:v>
      </x:c>
      <x:c r="E201" s="425" t="s">
        <x:v>436</x:v>
      </x:c>
      <x:c r="F201" s="196">
        <x:v>0</x:v>
      </x:c>
      <x:c r="G201" s="191"/>
      <x:c r="H201" s="192"/>
      <x:c r="I201" s="192"/>
    </x:row>
    <x:row r="202" spans="3:9">
      <x:c r="C202" s="306" t="s">
        <x:v>5493</x:v>
      </x:c>
      <x:c r="D202" s="1341">
        <x:v>45810</x:v>
      </x:c>
      <x:c r="E202" s="425" t="s">
        <x:v>436</x:v>
      </x:c>
      <x:c r="F202" s="196">
        <x:v>0</x:v>
      </x:c>
      <x:c r="G202" s="191"/>
      <x:c r="H202" s="192"/>
      <x:c r="I202" s="192"/>
    </x:row>
    <x:row r="203" spans="3:9">
      <x:c r="C203" s="306" t="s">
        <x:v>5366</x:v>
      </x:c>
      <x:c r="D203" s="1341">
        <x:v>45810</x:v>
      </x:c>
      <x:c r="E203" s="425" t="s">
        <x:v>436</x:v>
      </x:c>
      <x:c r="F203" s="196">
        <x:v>0</x:v>
      </x:c>
      <x:c r="G203" s="191"/>
      <x:c r="H203" s="192"/>
      <x:c r="I203" s="192"/>
    </x:row>
    <x:row r="204" spans="3:9">
      <x:c r="C204" s="306" t="s">
        <x:v>449</x:v>
      </x:c>
      <x:c r="D204" s="1341">
        <x:v>45810</x:v>
      </x:c>
      <x:c r="E204" s="425" t="s">
        <x:v>436</x:v>
      </x:c>
      <x:c r="F204" s="196">
        <x:v>0</x:v>
      </x:c>
      <x:c r="G204" s="191"/>
      <x:c r="H204" s="192"/>
      <x:c r="I204" s="192"/>
    </x:row>
    <x:row r="205" spans="3:9">
      <x:c r="C205" s="307" t="s">
        <x:v>5207</x:v>
      </x:c>
      <x:c r="D205" s="1341">
        <x:v>45811</x:v>
      </x:c>
      <x:c r="E205" s="426" t="s">
        <x:v>436</x:v>
      </x:c>
      <x:c r="F205" s="196">
        <x:v>0</x:v>
      </x:c>
      <x:c r="G205" s="191"/>
      <x:c r="H205" s="192"/>
      <x:c r="I205" s="192"/>
    </x:row>
    <x:row r="206" spans="3:9">
      <x:c r="C206" s="307" t="s">
        <x:v>5456</x:v>
      </x:c>
      <x:c r="D206" s="1341">
        <x:v>45811</x:v>
      </x:c>
      <x:c r="E206" s="426" t="s">
        <x:v>436</x:v>
      </x:c>
      <x:c r="F206" s="196">
        <x:v>0</x:v>
      </x:c>
      <x:c r="G206" s="191"/>
      <x:c r="H206" s="192"/>
      <x:c r="I206" s="192"/>
    </x:row>
    <x:row r="207" spans="3:9">
      <x:c r="C207" s="307" t="s">
        <x:v>4022</x:v>
      </x:c>
      <x:c r="D207" s="1341">
        <x:v>45811</x:v>
      </x:c>
      <x:c r="E207" s="426" t="s">
        <x:v>436</x:v>
      </x:c>
      <x:c r="F207" s="196">
        <x:v>0</x:v>
      </x:c>
      <x:c r="G207" s="191"/>
      <x:c r="H207" s="192"/>
      <x:c r="I207" s="192"/>
    </x:row>
    <x:row r="208" spans="3:9">
      <x:c r="C208" s="307" t="s">
        <x:v>5374</x:v>
      </x:c>
      <x:c r="D208" s="1341">
        <x:v>45811</x:v>
      </x:c>
      <x:c r="E208" s="426" t="s">
        <x:v>436</x:v>
      </x:c>
      <x:c r="F208" s="196">
        <x:v>0</x:v>
      </x:c>
      <x:c r="G208" s="191"/>
      <x:c r="H208" s="192"/>
      <x:c r="I208" s="192"/>
    </x:row>
    <x:row r="209" spans="3:9">
      <x:c r="C209" s="307" t="s">
        <x:v>3952</x:v>
      </x:c>
      <x:c r="D209" s="1341">
        <x:v>45811</x:v>
      </x:c>
      <x:c r="E209" s="426" t="s">
        <x:v>436</x:v>
      </x:c>
      <x:c r="F209" s="196">
        <x:v>0</x:v>
      </x:c>
      <x:c r="G209" s="191"/>
      <x:c r="H209" s="192"/>
      <x:c r="I209" s="192"/>
    </x:row>
    <x:row r="210" spans="3:9">
      <x:c r="C210" s="307" t="s">
        <x:v>3546</x:v>
      </x:c>
      <x:c r="D210" s="1341">
        <x:v>45811</x:v>
      </x:c>
      <x:c r="E210" s="426" t="s">
        <x:v>436</x:v>
      </x:c>
      <x:c r="F210" s="196">
        <x:v>0</x:v>
      </x:c>
      <x:c r="G210" s="191"/>
      <x:c r="H210" s="192"/>
      <x:c r="I210" s="192"/>
    </x:row>
    <x:row r="211" spans="3:9">
      <x:c r="C211" s="307" t="s">
        <x:v>4035</x:v>
      </x:c>
      <x:c r="D211" s="1341">
        <x:v>45811</x:v>
      </x:c>
      <x:c r="E211" s="426" t="s">
        <x:v>436</x:v>
      </x:c>
      <x:c r="F211" s="196">
        <x:v>0</x:v>
      </x:c>
      <x:c r="G211" s="191"/>
      <x:c r="H211" s="192"/>
      <x:c r="I211" s="192"/>
    </x:row>
    <x:row r="212" spans="3:9">
      <x:c r="C212" s="307" t="s">
        <x:v>3958</x:v>
      </x:c>
      <x:c r="D212" s="1341">
        <x:v>45811</x:v>
      </x:c>
      <x:c r="E212" s="426" t="s">
        <x:v>436</x:v>
      </x:c>
      <x:c r="F212" s="196">
        <x:v>0</x:v>
      </x:c>
      <x:c r="G212" s="191"/>
      <x:c r="H212" s="192"/>
      <x:c r="I212" s="192"/>
    </x:row>
    <x:row r="213" spans="3:6">
      <x:c r="C213" s="307" t="s">
        <x:v>5462</x:v>
      </x:c>
      <x:c r="D213" s="1341">
        <x:v>45811</x:v>
      </x:c>
      <x:c r="E213" s="426" t="s">
        <x:v>436</x:v>
      </x:c>
      <x:c r="F213" s="196">
        <x:v>0</x:v>
      </x:c>
    </x:row>
    <x:row r="214" spans="3:6">
      <x:c r="C214" s="307" t="s">
        <x:v>5266</x:v>
      </x:c>
      <x:c r="D214" s="1341">
        <x:v>45811</x:v>
      </x:c>
      <x:c r="E214" s="426" t="s">
        <x:v>436</x:v>
      </x:c>
      <x:c r="F214" s="196">
        <x:v>0</x:v>
      </x:c>
    </x:row>
    <x:row r="215" spans="3:6">
      <x:c r="C215" s="307" t="s">
        <x:v>5526</x:v>
      </x:c>
      <x:c r="D215" s="1341">
        <x:v>45811</x:v>
      </x:c>
      <x:c r="E215" s="426" t="s">
        <x:v>436</x:v>
      </x:c>
      <x:c r="F215" s="196">
        <x:v>0</x:v>
      </x:c>
    </x:row>
    <x:row r="216" spans="3:6">
      <x:c r="C216" s="307" t="s">
        <x:v>5270</x:v>
      </x:c>
      <x:c r="D216" s="1341">
        <x:v>45811</x:v>
      </x:c>
      <x:c r="E216" s="426" t="s">
        <x:v>436</x:v>
      </x:c>
      <x:c r="F216" s="196">
        <x:v>0</x:v>
      </x:c>
    </x:row>
    <x:row r="217" spans="3:6">
      <x:c r="C217" s="307" t="s">
        <x:v>3513</x:v>
      </x:c>
      <x:c r="D217" s="1341">
        <x:v>45811</x:v>
      </x:c>
      <x:c r="E217" s="426" t="s">
        <x:v>436</x:v>
      </x:c>
      <x:c r="F217" s="196">
        <x:v>0</x:v>
      </x:c>
    </x:row>
    <x:row r="218" spans="3:6">
      <x:c r="C218" s="307" t="s">
        <x:v>3999</x:v>
      </x:c>
      <x:c r="D218" s="1341">
        <x:v>45811</x:v>
      </x:c>
      <x:c r="E218" s="426" t="s">
        <x:v>436</x:v>
      </x:c>
      <x:c r="F218" s="196">
        <x:v>0</x:v>
      </x:c>
    </x:row>
    <x:row r="219" spans="3:6">
      <x:c r="C219" s="204" t="s">
        <x:v>7588</x:v>
      </x:c>
      <x:c r="D219" s="1341">
        <x:v>45811</x:v>
      </x:c>
      <x:c r="E219" s="426" t="s">
        <x:v>436</x:v>
      </x:c>
      <x:c r="F219" s="196">
        <x:v>0</x:v>
      </x:c>
    </x:row>
    <x:row r="220" spans="3:6">
      <x:c r="C220" s="204" t="s">
        <x:v>847</x:v>
      </x:c>
      <x:c r="D220" s="1341">
        <x:v>45811</x:v>
      </x:c>
      <x:c r="E220" s="426" t="s">
        <x:v>436</x:v>
      </x:c>
      <x:c r="F220" s="196">
        <x:v>0</x:v>
      </x:c>
    </x:row>
    <x:row r="221" spans="3:6">
      <x:c r="C221" s="204" t="s">
        <x:v>3813</x:v>
      </x:c>
      <x:c r="D221" s="1341">
        <x:v>45811</x:v>
      </x:c>
      <x:c r="E221" s="426" t="s">
        <x:v>436</x:v>
      </x:c>
      <x:c r="F221" s="196">
        <x:v>0</x:v>
      </x:c>
    </x:row>
    <x:row r="222" spans="3:6">
      <x:c r="C222" s="204" t="s">
        <x:v>904</x:v>
      </x:c>
      <x:c r="D222" s="1341">
        <x:v>45811</x:v>
      </x:c>
      <x:c r="E222" s="426" t="s">
        <x:v>436</x:v>
      </x:c>
      <x:c r="F222" s="196">
        <x:v>0</x:v>
      </x:c>
    </x:row>
    <x:row r="223" spans="3:6">
      <x:c r="C223" s="204" t="s">
        <x:v>923</x:v>
      </x:c>
      <x:c r="D223" s="1341">
        <x:v>45811</x:v>
      </x:c>
      <x:c r="E223" s="426" t="s">
        <x:v>436</x:v>
      </x:c>
      <x:c r="F223" s="196">
        <x:v>0</x:v>
      </x:c>
    </x:row>
    <x:row r="224" spans="3:6">
      <x:c r="C224" s="204" t="s">
        <x:v>870</x:v>
      </x:c>
      <x:c r="D224" s="1341">
        <x:v>45811</x:v>
      </x:c>
      <x:c r="E224" s="426" t="s">
        <x:v>436</x:v>
      </x:c>
      <x:c r="F224" s="196">
        <x:v>0</x:v>
      </x:c>
    </x:row>
    <x:row r="225" spans="3:6">
      <x:c r="C225" s="204" t="s">
        <x:v>854</x:v>
      </x:c>
      <x:c r="D225" s="1341">
        <x:v>45811</x:v>
      </x:c>
      <x:c r="E225" s="426" t="s">
        <x:v>436</x:v>
      </x:c>
      <x:c r="F225" s="196">
        <x:v>0</x:v>
      </x:c>
    </x:row>
    <x:row r="226" spans="3:6">
      <x:c r="C226" s="204" t="s">
        <x:v>7584</x:v>
      </x:c>
      <x:c r="D226" s="1341">
        <x:v>45811</x:v>
      </x:c>
      <x:c r="E226" s="426" t="s">
        <x:v>436</x:v>
      </x:c>
      <x:c r="F226" s="196">
        <x:v>0</x:v>
      </x:c>
    </x:row>
    <x:row r="227" spans="3:6">
      <x:c r="C227" s="204" t="s">
        <x:v>7540</x:v>
      </x:c>
      <x:c r="D227" s="1341">
        <x:v>45811</x:v>
      </x:c>
      <x:c r="E227" s="426" t="s">
        <x:v>436</x:v>
      </x:c>
      <x:c r="F227" s="196">
        <x:v>0</x:v>
      </x:c>
    </x:row>
    <x:row r="228" spans="3:6">
      <x:c r="C228" s="205" t="s">
        <x:v>5111</x:v>
      </x:c>
      <x:c r="D228" s="1341">
        <x:v>45811</x:v>
      </x:c>
      <x:c r="E228" s="426" t="s">
        <x:v>436</x:v>
      </x:c>
      <x:c r="F228" s="196">
        <x:v>0</x:v>
      </x:c>
    </x:row>
    <x:row r="229" spans="3:6">
      <x:c r="C229" s="205" t="s">
        <x:v>3844</x:v>
      </x:c>
      <x:c r="D229" s="1341">
        <x:v>45811</x:v>
      </x:c>
      <x:c r="E229" s="426" t="s">
        <x:v>436</x:v>
      </x:c>
      <x:c r="F229" s="196">
        <x:v>0</x:v>
      </x:c>
    </x:row>
    <x:row r="230" spans="3:6">
      <x:c r="C230" s="205" t="s">
        <x:v>1188</x:v>
      </x:c>
      <x:c r="D230" s="1341">
        <x:v>45811</x:v>
      </x:c>
      <x:c r="E230" s="426" t="s">
        <x:v>436</x:v>
      </x:c>
      <x:c r="F230" s="196">
        <x:v>0</x:v>
      </x:c>
    </x:row>
    <x:row r="231" spans="3:6">
      <x:c r="C231" s="205" t="s">
        <x:v>3880</x:v>
      </x:c>
      <x:c r="D231" s="1341">
        <x:v>45811</x:v>
      </x:c>
      <x:c r="E231" s="426" t="s">
        <x:v>436</x:v>
      </x:c>
      <x:c r="F231" s="196">
        <x:v>0</x:v>
      </x:c>
    </x:row>
    <x:row r="232" spans="3:6">
      <x:c r="C232" s="205" t="s">
        <x:v>3</x:v>
      </x:c>
      <x:c r="D232" s="1341">
        <x:v>45811</x:v>
      </x:c>
      <x:c r="E232" s="426" t="s">
        <x:v>436</x:v>
      </x:c>
      <x:c r="F232" s="196">
        <x:v>0</x:v>
      </x:c>
    </x:row>
    <x:row r="233" spans="3:6">
      <x:c r="C233" s="205" t="s">
        <x:v>3699</x:v>
      </x:c>
      <x:c r="D233" s="1341">
        <x:v>45811</x:v>
      </x:c>
      <x:c r="E233" s="426" t="s">
        <x:v>436</x:v>
      </x:c>
      <x:c r="F233" s="196">
        <x:v>0</x:v>
      </x:c>
    </x:row>
    <x:row r="234" spans="3:6">
      <x:c r="C234" s="205" t="s">
        <x:v>892</x:v>
      </x:c>
      <x:c r="D234" s="1341">
        <x:v>45811</x:v>
      </x:c>
      <x:c r="E234" s="426" t="s">
        <x:v>436</x:v>
      </x:c>
      <x:c r="F234" s="196">
        <x:v>0</x:v>
      </x:c>
    </x:row>
    <x:row r="235" spans="3:6">
      <x:c r="C235" s="205" t="s">
        <x:v>1185</x:v>
      </x:c>
      <x:c r="D235" s="1341">
        <x:v>45811</x:v>
      </x:c>
      <x:c r="E235" s="426" t="s">
        <x:v>436</x:v>
      </x:c>
      <x:c r="F235" s="196">
        <x:v>0</x:v>
      </x:c>
    </x:row>
    <x:row r="236" spans="3:6">
      <x:c r="C236" s="205" t="s">
        <x:v>5118</x:v>
      </x:c>
      <x:c r="D236" s="1341">
        <x:v>45811</x:v>
      </x:c>
      <x:c r="E236" s="426" t="s">
        <x:v>436</x:v>
      </x:c>
      <x:c r="F236" s="196">
        <x:v>0</x:v>
      </x:c>
    </x:row>
    <x:row r="237" spans="3:6">
      <x:c r="C237" s="207" t="s">
        <x:v>2483</x:v>
      </x:c>
      <x:c r="D237" s="1341">
        <x:v>45811</x:v>
      </x:c>
      <x:c r="E237" s="426" t="s">
        <x:v>436</x:v>
      </x:c>
      <x:c r="F237" s="196">
        <x:v>0</x:v>
      </x:c>
    </x:row>
    <x:row r="238" spans="3:6">
      <x:c r="C238" s="207" t="s">
        <x:v>2537</x:v>
      </x:c>
      <x:c r="D238" s="1341">
        <x:v>45811</x:v>
      </x:c>
      <x:c r="E238" s="426" t="s">
        <x:v>436</x:v>
      </x:c>
      <x:c r="F238" s="196">
        <x:v>0</x:v>
      </x:c>
    </x:row>
    <x:row r="239" spans="3:6">
      <x:c r="C239" s="308" t="s">
        <x:v>3579</x:v>
      </x:c>
      <x:c r="D239" s="1341">
        <x:v>45817</x:v>
      </x:c>
      <x:c r="E239" s="190" t="s">
        <x:v>7787</x:v>
      </x:c>
      <x:c r="F239" s="196">
        <x:v>0</x:v>
      </x:c>
    </x:row>
    <x:row r="240" spans="3:6">
      <x:c r="C240" s="308" t="s">
        <x:v>4024</x:v>
      </x:c>
      <x:c r="D240" s="1341">
        <x:v>45817</x:v>
      </x:c>
      <x:c r="E240" s="190" t="s">
        <x:v>7787</x:v>
      </x:c>
      <x:c r="F240" s="196">
        <x:v>0</x:v>
      </x:c>
    </x:row>
    <x:row r="241" spans="3:6">
      <x:c r="C241" s="308" t="s">
        <x:v>5491</x:v>
      </x:c>
      <x:c r="D241" s="1341">
        <x:v>45817</x:v>
      </x:c>
      <x:c r="E241" s="190" t="s">
        <x:v>7787</x:v>
      </x:c>
      <x:c r="F241" s="196">
        <x:v>0</x:v>
      </x:c>
    </x:row>
    <x:row r="242" spans="3:6">
      <x:c r="C242" s="308" t="s">
        <x:v>5433</x:v>
      </x:c>
      <x:c r="D242" s="1341">
        <x:v>45817</x:v>
      </x:c>
      <x:c r="E242" s="190" t="s">
        <x:v>7787</x:v>
      </x:c>
      <x:c r="F242" s="196">
        <x:v>0</x:v>
      </x:c>
    </x:row>
    <x:row r="243" spans="3:6">
      <x:c r="C243" s="309" t="s">
        <x:v>4009</x:v>
      </x:c>
      <x:c r="D243" s="1341">
        <x:v>45817</x:v>
      </x:c>
      <x:c r="E243" s="190" t="s">
        <x:v>7787</x:v>
      </x:c>
      <x:c r="F243" s="196">
        <x:v>0</x:v>
      </x:c>
    </x:row>
    <x:row r="244" spans="3:6">
      <x:c r="C244" s="309" t="s">
        <x:v>5295</x:v>
      </x:c>
      <x:c r="D244" s="1341">
        <x:v>45817</x:v>
      </x:c>
      <x:c r="E244" s="190" t="s">
        <x:v>7787</x:v>
      </x:c>
      <x:c r="F244" s="196">
        <x:v>0</x:v>
      </x:c>
    </x:row>
    <x:row r="245" spans="3:6">
      <x:c r="C245" s="309" t="s">
        <x:v>3626</x:v>
      </x:c>
      <x:c r="D245" s="1341">
        <x:v>45817</x:v>
      </x:c>
      <x:c r="E245" s="190" t="s">
        <x:v>7787</x:v>
      </x:c>
      <x:c r="F245" s="196">
        <x:v>0</x:v>
      </x:c>
    </x:row>
    <x:row r="246" spans="3:6">
      <x:c r="C246" s="309" t="s">
        <x:v>458</x:v>
      </x:c>
      <x:c r="D246" s="1341">
        <x:v>45817</x:v>
      </x:c>
      <x:c r="E246" s="190" t="s">
        <x:v>7787</x:v>
      </x:c>
      <x:c r="F246" s="196">
        <x:v>0</x:v>
      </x:c>
    </x:row>
    <x:row r="247" spans="3:6">
      <x:c r="C247" s="309" t="s">
        <x:v>448</x:v>
      </x:c>
      <x:c r="D247" s="1341">
        <x:v>45817</x:v>
      </x:c>
      <x:c r="E247" s="190" t="s">
        <x:v>7787</x:v>
      </x:c>
      <x:c r="F247" s="196">
        <x:v>0</x:v>
      </x:c>
    </x:row>
    <x:row r="248" spans="3:6">
      <x:c r="C248" s="309" t="s">
        <x:v>4012</x:v>
      </x:c>
      <x:c r="D248" s="1341">
        <x:v>45817</x:v>
      </x:c>
      <x:c r="E248" s="190" t="s">
        <x:v>7787</x:v>
      </x:c>
      <x:c r="F248" s="196">
        <x:v>0</x:v>
      </x:c>
    </x:row>
    <x:row r="249" spans="3:6">
      <x:c r="C249" s="309" t="s">
        <x:v>5326</x:v>
      </x:c>
      <x:c r="D249" s="1341">
        <x:v>45817</x:v>
      </x:c>
      <x:c r="E249" s="190" t="s">
        <x:v>7787</x:v>
      </x:c>
      <x:c r="F249" s="196">
        <x:v>0</x:v>
      </x:c>
    </x:row>
    <x:row r="250" spans="3:6">
      <x:c r="C250" s="309" t="s">
        <x:v>3673</x:v>
      </x:c>
      <x:c r="D250" s="1341">
        <x:v>45817</x:v>
      </x:c>
      <x:c r="E250" s="190" t="s">
        <x:v>7787</x:v>
      </x:c>
      <x:c r="F250" s="196">
        <x:v>0</x:v>
      </x:c>
    </x:row>
    <x:row r="251" spans="3:6">
      <x:c r="C251" s="309" t="s">
        <x:v>3523</x:v>
      </x:c>
      <x:c r="D251" s="1341">
        <x:v>45817</x:v>
      </x:c>
      <x:c r="E251" s="190" t="s">
        <x:v>7787</x:v>
      </x:c>
      <x:c r="F251" s="196">
        <x:v>0</x:v>
      </x:c>
    </x:row>
    <x:row r="252" spans="3:6">
      <x:c r="C252" s="227" t="s">
        <x:v>3796</x:v>
      </x:c>
      <x:c r="D252" s="1341">
        <x:v>45817</x:v>
      </x:c>
      <x:c r="E252" s="190" t="s">
        <x:v>7787</x:v>
      </x:c>
      <x:c r="F252" s="196">
        <x:v>-1</x:v>
      </x:c>
    </x:row>
    <x:row r="253" spans="3:6">
      <x:c r="C253" s="227" t="s">
        <x:v>917</x:v>
      </x:c>
      <x:c r="D253" s="1341">
        <x:v>45817</x:v>
      </x:c>
      <x:c r="E253" s="190" t="s">
        <x:v>7787</x:v>
      </x:c>
      <x:c r="F253" s="196">
        <x:v>0</x:v>
      </x:c>
    </x:row>
    <x:row r="254" spans="3:6">
      <x:c r="C254" s="227" t="s">
        <x:v>3684</x:v>
      </x:c>
      <x:c r="D254" s="1341">
        <x:v>45817</x:v>
      </x:c>
      <x:c r="E254" s="190" t="s">
        <x:v>7787</x:v>
      </x:c>
      <x:c r="F254" s="196">
        <x:v>0</x:v>
      </x:c>
    </x:row>
    <x:row r="255" spans="3:6">
      <x:c r="C255" s="227" t="s">
        <x:v>857</x:v>
      </x:c>
      <x:c r="D255" s="1341">
        <x:v>45817</x:v>
      </x:c>
      <x:c r="E255" s="190" t="s">
        <x:v>7787</x:v>
      </x:c>
      <x:c r="F255" s="196">
        <x:v>0</x:v>
      </x:c>
    </x:row>
    <x:row r="256" spans="3:6">
      <x:c r="C256" s="227" t="s">
        <x:v>5167</x:v>
      </x:c>
      <x:c r="D256" s="1341">
        <x:v>45817</x:v>
      </x:c>
      <x:c r="E256" s="190" t="s">
        <x:v>7787</x:v>
      </x:c>
      <x:c r="F256" s="196">
        <x:v>0</x:v>
      </x:c>
    </x:row>
    <x:row r="257" spans="3:6">
      <x:c r="C257" s="227" t="s">
        <x:v>7515</x:v>
      </x:c>
      <x:c r="D257" s="1341">
        <x:v>45817</x:v>
      </x:c>
      <x:c r="E257" s="190" t="s">
        <x:v>7787</x:v>
      </x:c>
      <x:c r="F257" s="196">
        <x:v>0</x:v>
      </x:c>
    </x:row>
    <x:row r="258" spans="3:6">
      <x:c r="C258" s="201" t="s">
        <x:v>5135</x:v>
      </x:c>
      <x:c r="D258" s="1341">
        <x:v>45817</x:v>
      </x:c>
      <x:c r="E258" s="190" t="s">
        <x:v>7787</x:v>
      </x:c>
      <x:c r="F258" s="196">
        <x:v>0</x:v>
      </x:c>
    </x:row>
    <x:row r="259" spans="3:6">
      <x:c r="C259" s="201" t="s">
        <x:v>5564</x:v>
      </x:c>
      <x:c r="D259" s="1341">
        <x:v>45817</x:v>
      </x:c>
      <x:c r="E259" s="190" t="s">
        <x:v>7787</x:v>
      </x:c>
      <x:c r="F259" s="196">
        <x:v>0</x:v>
      </x:c>
    </x:row>
    <x:row r="260" spans="3:6">
      <x:c r="C260" s="201" t="s">
        <x:v>3846</x:v>
      </x:c>
      <x:c r="D260" s="1341">
        <x:v>45817</x:v>
      </x:c>
      <x:c r="E260" s="190" t="s">
        <x:v>7787</x:v>
      </x:c>
      <x:c r="F260" s="196">
        <x:v>0</x:v>
      </x:c>
    </x:row>
    <x:row r="261" spans="3:6">
      <x:c r="C261" s="201" t="s">
        <x:v>831</x:v>
      </x:c>
      <x:c r="D261" s="1341">
        <x:v>45817</x:v>
      </x:c>
      <x:c r="E261" s="190" t="s">
        <x:v>7787</x:v>
      </x:c>
      <x:c r="F261" s="196">
        <x:v>0</x:v>
      </x:c>
    </x:row>
    <x:row r="262" spans="3:6">
      <x:c r="C262" s="201" t="s">
        <x:v>835</x:v>
      </x:c>
      <x:c r="D262" s="1341">
        <x:v>45817</x:v>
      </x:c>
      <x:c r="E262" s="190" t="s">
        <x:v>7787</x:v>
      </x:c>
      <x:c r="F262" s="196">
        <x:v>0</x:v>
      </x:c>
    </x:row>
    <x:row r="263" spans="3:6">
      <x:c r="C263" s="201" t="s">
        <x:v>7601</x:v>
      </x:c>
      <x:c r="D263" s="1341">
        <x:v>45817</x:v>
      </x:c>
      <x:c r="E263" s="190" t="s">
        <x:v>7787</x:v>
      </x:c>
      <x:c r="F263" s="196">
        <x:v>0</x:v>
      </x:c>
    </x:row>
    <x:row r="264" spans="3:6">
      <x:c r="C264" s="201" t="s">
        <x:v>3753</x:v>
      </x:c>
      <x:c r="D264" s="1341">
        <x:v>45817</x:v>
      </x:c>
      <x:c r="E264" s="190" t="s">
        <x:v>7787</x:v>
      </x:c>
      <x:c r="F264" s="196">
        <x:v>0</x:v>
      </x:c>
    </x:row>
    <x:row r="265" spans="3:6">
      <x:c r="C265" s="201" t="s">
        <x:v>7528</x:v>
      </x:c>
      <x:c r="D265" s="1341">
        <x:v>45817</x:v>
      </x:c>
      <x:c r="E265" s="190" t="s">
        <x:v>7787</x:v>
      </x:c>
      <x:c r="F265" s="196">
        <x:v>0</x:v>
      </x:c>
    </x:row>
    <x:row r="266" spans="3:6">
      <x:c r="C266" s="201" t="s">
        <x:v>855</x:v>
      </x:c>
      <x:c r="D266" s="1341">
        <x:v>45817</x:v>
      </x:c>
      <x:c r="E266" s="190" t="s">
        <x:v>7787</x:v>
      </x:c>
      <x:c r="F266" s="196">
        <x:v>0</x:v>
      </x:c>
    </x:row>
    <x:row r="267" spans="3:6">
      <x:c r="C267" s="310" t="s">
        <x:v>8116</x:v>
      </x:c>
      <x:c r="D267" s="1341">
        <x:v>45817</x:v>
      </x:c>
      <x:c r="E267" s="190" t="s">
        <x:v>7787</x:v>
      </x:c>
      <x:c r="F267" s="196">
        <x:v>0</x:v>
      </x:c>
    </x:row>
    <x:row r="268" spans="3:6">
      <x:c r="C268" s="310" t="s">
        <x:v>2534</x:v>
      </x:c>
      <x:c r="D268" s="1341">
        <x:v>45817</x:v>
      </x:c>
      <x:c r="E268" s="190" t="s">
        <x:v>7787</x:v>
      </x:c>
      <x:c r="F268" s="196">
        <x:v>0</x:v>
      </x:c>
    </x:row>
    <x:row r="269" spans="3:6">
      <x:c r="C269" s="311" t="s">
        <x:v>3635</x:v>
      </x:c>
      <x:c r="D269" s="1341">
        <x:v>45817</x:v>
      </x:c>
      <x:c r="E269" s="190" t="s">
        <x:v>7787</x:v>
      </x:c>
      <x:c r="F269" s="196">
        <x:v>0</x:v>
      </x:c>
    </x:row>
    <x:row r="270" spans="3:6">
      <x:c r="C270" s="312" t="s">
        <x:v>605</x:v>
      </x:c>
      <x:c r="D270" s="1341">
        <x:v>45817</x:v>
      </x:c>
      <x:c r="E270" s="190" t="s">
        <x:v>7787</x:v>
      </x:c>
      <x:c r="F270" s="196">
        <x:v>0</x:v>
      </x:c>
    </x:row>
    <x:row r="271" spans="3:6">
      <x:c r="C271" s="312" t="s">
        <x:v>514</x:v>
      </x:c>
      <x:c r="D271" s="1341">
        <x:v>45817</x:v>
      </x:c>
      <x:c r="E271" s="190" t="s">
        <x:v>7787</x:v>
      </x:c>
      <x:c r="F271" s="196">
        <x:v>0</x:v>
      </x:c>
    </x:row>
    <x:row r="272" spans="3:6">
      <x:c r="C272" s="312" t="s">
        <x:v>1760</x:v>
      </x:c>
      <x:c r="D272" s="1341">
        <x:v>45817</x:v>
      </x:c>
      <x:c r="E272" s="190" t="s">
        <x:v>7787</x:v>
      </x:c>
      <x:c r="F272" s="196">
        <x:v>0</x:v>
      </x:c>
    </x:row>
    <x:row r="273" spans="3:6">
      <x:c r="C273" s="312" t="s">
        <x:v>666</x:v>
      </x:c>
      <x:c r="D273" s="1341">
        <x:v>45817</x:v>
      </x:c>
      <x:c r="E273" s="190" t="s">
        <x:v>7787</x:v>
      </x:c>
      <x:c r="F273" s="196">
        <x:v>0</x:v>
      </x:c>
    </x:row>
    <x:row r="274" spans="3:6">
      <x:c r="C274" s="312" t="s">
        <x:v>597</x:v>
      </x:c>
      <x:c r="D274" s="1341">
        <x:v>45817</x:v>
      </x:c>
      <x:c r="E274" s="190" t="s">
        <x:v>7787</x:v>
      </x:c>
      <x:c r="F274" s="196">
        <x:v>0</x:v>
      </x:c>
    </x:row>
    <x:row r="275" spans="3:6">
      <x:c r="C275" s="313" t="s">
        <x:v>6384</x:v>
      </x:c>
      <x:c r="D275" s="1341">
        <x:v>45817</x:v>
      </x:c>
      <x:c r="E275" s="427" t="s">
        <x:v>436</x:v>
      </x:c>
      <x:c r="F275" s="196">
        <x:v>0</x:v>
      </x:c>
    </x:row>
    <x:row r="276" spans="3:6">
      <x:c r="C276" s="313" t="s">
        <x:v>6349</x:v>
      </x:c>
      <x:c r="D276" s="1341">
        <x:v>45817</x:v>
      </x:c>
      <x:c r="E276" s="427" t="s">
        <x:v>436</x:v>
      </x:c>
      <x:c r="F276" s="196">
        <x:v>0</x:v>
      </x:c>
    </x:row>
    <x:row r="277" spans="3:6">
      <x:c r="C277" s="313" t="s">
        <x:v>6361</x:v>
      </x:c>
      <x:c r="D277" s="1341">
        <x:v>45817</x:v>
      </x:c>
      <x:c r="E277" s="427" t="s">
        <x:v>436</x:v>
      </x:c>
      <x:c r="F277" s="196">
        <x:v>0</x:v>
      </x:c>
    </x:row>
    <x:row r="278" spans="3:6">
      <x:c r="C278" s="314" t="s">
        <x:v>1774</x:v>
      </x:c>
      <x:c r="D278" s="1341">
        <x:v>45817</x:v>
      </x:c>
      <x:c r="E278" s="427" t="s">
        <x:v>436</x:v>
      </x:c>
      <x:c r="F278" s="196">
        <x:v>0</x:v>
      </x:c>
    </x:row>
    <x:row r="279" spans="3:6">
      <x:c r="C279" s="314" t="s">
        <x:v>483</x:v>
      </x:c>
      <x:c r="D279" s="1341">
        <x:v>45817</x:v>
      </x:c>
      <x:c r="E279" s="427" t="s">
        <x:v>436</x:v>
      </x:c>
      <x:c r="F279" s="196">
        <x:v>0</x:v>
      </x:c>
    </x:row>
    <x:row r="280" spans="3:6">
      <x:c r="C280" s="314" t="s">
        <x:v>575</x:v>
      </x:c>
      <x:c r="D280" s="1341">
        <x:v>45817</x:v>
      </x:c>
      <x:c r="E280" s="427" t="s">
        <x:v>436</x:v>
      </x:c>
      <x:c r="F280" s="196">
        <x:v>0</x:v>
      </x:c>
    </x:row>
    <x:row r="281" spans="3:6">
      <x:c r="C281" s="314" t="s">
        <x:v>636</x:v>
      </x:c>
      <x:c r="D281" s="1341">
        <x:v>45817</x:v>
      </x:c>
      <x:c r="E281" s="427" t="s">
        <x:v>436</x:v>
      </x:c>
      <x:c r="F281" s="196">
        <x:v>0</x:v>
      </x:c>
    </x:row>
    <x:row r="282" spans="3:6">
      <x:c r="C282" s="314" t="s">
        <x:v>1763</x:v>
      </x:c>
      <x:c r="D282" s="1341">
        <x:v>45817</x:v>
      </x:c>
      <x:c r="E282" s="427" t="s">
        <x:v>436</x:v>
      </x:c>
      <x:c r="F282" s="196">
        <x:v>0</x:v>
      </x:c>
    </x:row>
    <x:row r="283" spans="3:6">
      <x:c r="C283" s="314" t="s">
        <x:v>1503</x:v>
      </x:c>
      <x:c r="D283" s="1341">
        <x:v>45817</x:v>
      </x:c>
      <x:c r="E283" s="427" t="s">
        <x:v>436</x:v>
      </x:c>
      <x:c r="F283" s="196">
        <x:v>0</x:v>
      </x:c>
    </x:row>
    <x:row r="284" spans="3:6">
      <x:c r="C284" s="314" t="s">
        <x:v>603</x:v>
      </x:c>
      <x:c r="D284" s="1341">
        <x:v>45817</x:v>
      </x:c>
      <x:c r="E284" s="427" t="s">
        <x:v>436</x:v>
      </x:c>
      <x:c r="F284" s="196">
        <x:v>0</x:v>
      </x:c>
    </x:row>
    <x:row r="285" spans="3:6">
      <x:c r="C285" s="314" t="s">
        <x:v>6340</x:v>
      </x:c>
      <x:c r="D285" s="1341">
        <x:v>45817</x:v>
      </x:c>
      <x:c r="E285" s="427" t="s">
        <x:v>436</x:v>
      </x:c>
      <x:c r="F285" s="196">
        <x:v>0</x:v>
      </x:c>
    </x:row>
    <x:row r="286" spans="3:6">
      <x:c r="C286" s="314" t="s">
        <x:v>6329</x:v>
      </x:c>
      <x:c r="D286" s="1341">
        <x:v>45817</x:v>
      </x:c>
      <x:c r="E286" s="427" t="s">
        <x:v>436</x:v>
      </x:c>
      <x:c r="F286" s="196">
        <x:v>0</x:v>
      </x:c>
    </x:row>
    <x:row r="287" spans="3:6">
      <x:c r="C287" s="314" t="s">
        <x:v>633</x:v>
      </x:c>
      <x:c r="D287" s="1341">
        <x:v>45817</x:v>
      </x:c>
      <x:c r="E287" s="427" t="s">
        <x:v>436</x:v>
      </x:c>
      <x:c r="F287" s="196">
        <x:v>0</x:v>
      </x:c>
    </x:row>
    <x:row r="288" spans="3:6">
      <x:c r="C288" s="314" t="s">
        <x:v>1762</x:v>
      </x:c>
      <x:c r="D288" s="1341">
        <x:v>45817</x:v>
      </x:c>
      <x:c r="E288" s="427" t="s">
        <x:v>436</x:v>
      </x:c>
      <x:c r="F288" s="196">
        <x:v>0</x:v>
      </x:c>
    </x:row>
    <x:row r="289" spans="3:6">
      <x:c r="C289" s="306" t="s">
        <x:v>6303</x:v>
      </x:c>
      <x:c r="D289" s="1341">
        <x:v>45817</x:v>
      </x:c>
      <x:c r="E289" s="427" t="s">
        <x:v>436</x:v>
      </x:c>
      <x:c r="F289" s="196">
        <x:v>0</x:v>
      </x:c>
    </x:row>
    <x:row r="290" spans="3:6">
      <x:c r="C290" s="306" t="s">
        <x:v>6304</x:v>
      </x:c>
      <x:c r="D290" s="1341">
        <x:v>45817</x:v>
      </x:c>
      <x:c r="E290" s="427" t="s">
        <x:v>436</x:v>
      </x:c>
      <x:c r="F290" s="196">
        <x:v>0</x:v>
      </x:c>
    </x:row>
    <x:row r="291" spans="3:6">
      <x:c r="C291" s="306" t="s">
        <x:v>6447</x:v>
      </x:c>
      <x:c r="D291" s="1341">
        <x:v>45817</x:v>
      </x:c>
      <x:c r="E291" s="427" t="s">
        <x:v>436</x:v>
      </x:c>
      <x:c r="F291" s="196">
        <x:v>0</x:v>
      </x:c>
    </x:row>
    <x:row r="292" spans="3:6">
      <x:c r="C292" s="306" t="s">
        <x:v>6409</x:v>
      </x:c>
      <x:c r="D292" s="1341">
        <x:v>45817</x:v>
      </x:c>
      <x:c r="E292" s="427" t="s">
        <x:v>436</x:v>
      </x:c>
      <x:c r="F292" s="196">
        <x:v>0</x:v>
      </x:c>
    </x:row>
    <x:row r="294" spans="3:4">
      <x:c r="C294" s="371" t="s">
        <x:v>1748</x:v>
      </x:c>
      <x:c r="D294" s="397">
        <x:v>45839</x:v>
      </x:c>
    </x:row>
    <x:row r="295" spans="3:4">
      <x:c r="C295" s="371" t="s">
        <x:v>496</x:v>
      </x:c>
      <x:c r="D295" s="397">
        <x:v>45839</x:v>
      </x:c>
    </x:row>
    <x:row r="296" spans="3:4">
      <x:c r="C296" s="372" t="s">
        <x:v>1506</x:v>
      </x:c>
      <x:c r="D296" s="397">
        <x:v>45839</x:v>
      </x:c>
    </x:row>
    <x:row r="297" spans="3:4">
      <x:c r="C297" s="372" t="s">
        <x:v>1752</x:v>
      </x:c>
      <x:c r="D297" s="397">
        <x:v>45839</x:v>
      </x:c>
    </x:row>
    <x:row r="298" spans="3:4">
      <x:c r="C298" s="372" t="s">
        <x:v>6327</x:v>
      </x:c>
      <x:c r="D298" s="397">
        <x:v>45839</x:v>
      </x:c>
    </x:row>
    <x:row r="299" spans="3:4">
      <x:c r="C299" s="372" t="s">
        <x:v>6395</x:v>
      </x:c>
      <x:c r="D299" s="397">
        <x:v>45839</x:v>
      </x:c>
    </x:row>
    <x:row r="300" spans="3:4">
      <x:c r="C300" s="372" t="s">
        <x:v>702</x:v>
      </x:c>
      <x:c r="D300" s="397">
        <x:v>45839</x:v>
      </x:c>
    </x:row>
    <x:row r="301" spans="3:4">
      <x:c r="C301" s="372" t="s">
        <x:v>1743</x:v>
      </x:c>
      <x:c r="D301" s="397">
        <x:v>45839</x:v>
      </x:c>
    </x:row>
    <x:row r="302" spans="3:4">
      <x:c r="C302" s="373" t="s">
        <x:v>1304</x:v>
      </x:c>
      <x:c r="D302" s="397">
        <x:v>45839</x:v>
      </x:c>
    </x:row>
    <x:row r="303" spans="3:4">
      <x:c r="C303" s="373" t="s">
        <x:v>7536</x:v>
      </x:c>
      <x:c r="D303" s="397">
        <x:v>45839</x:v>
      </x:c>
    </x:row>
    <x:row r="304" spans="3:4">
      <x:c r="C304" s="373" t="s">
        <x:v>5536</x:v>
      </x:c>
      <x:c r="D304" s="397">
        <x:v>45839</x:v>
      </x:c>
    </x:row>
    <x:row r="305" spans="3:4">
      <x:c r="C305" s="373" t="s">
        <x:v>5556</x:v>
      </x:c>
      <x:c r="D305" s="397">
        <x:v>45839</x:v>
      </x:c>
    </x:row>
    <x:row r="306" spans="3:4">
      <x:c r="C306" s="373" t="s">
        <x:v>2561</x:v>
      </x:c>
      <x:c r="D306" s="397">
        <x:v>45839</x:v>
      </x:c>
    </x:row>
    <x:row r="307" spans="3:4">
      <x:c r="C307" s="163" t="s">
        <x:v>3924</x:v>
      </x:c>
      <x:c r="D307" s="397">
        <x:v>45839</x:v>
      </x:c>
    </x:row>
    <x:row r="308" spans="3:4">
      <x:c r="C308" s="374" t="s">
        <x:v>5290</x:v>
      </x:c>
      <x:c r="D308" s="397">
        <x:v>45839</x:v>
      </x:c>
    </x:row>
    <x:row r="309" spans="3:4">
      <x:c r="C309" s="374" t="s">
        <x:v>3575</x:v>
      </x:c>
      <x:c r="D309" s="397">
        <x:v>45839</x:v>
      </x:c>
    </x:row>
    <x:row r="310" spans="3:4">
      <x:c r="C310" s="374" t="s">
        <x:v>5078</x:v>
      </x:c>
      <x:c r="D310" s="397">
        <x:v>45839</x:v>
      </x:c>
    </x:row>
    <x:row r="311" spans="3:4">
      <x:c r="C311" s="374" t="s">
        <x:v>3661</x:v>
      </x:c>
      <x:c r="D311" s="397">
        <x:v>45839</x:v>
      </x:c>
    </x:row>
    <x:row r="312" spans="3:4">
      <x:c r="C312" s="374" t="s">
        <x:v>3614</x:v>
      </x:c>
      <x:c r="D312" s="397">
        <x:v>45839</x:v>
      </x:c>
    </x:row>
    <x:row r="313" spans="3:4">
      <x:c r="C313" s="374" t="s">
        <x:v>4031</x:v>
      </x:c>
      <x:c r="D313" s="397">
        <x:v>45839</x:v>
      </x:c>
    </x:row>
    <x:row r="314" spans="3:4">
      <x:c r="C314" s="375" t="s">
        <x:v>5527</x:v>
      </x:c>
      <x:c r="D314" s="397">
        <x:v>45839</x:v>
      </x:c>
    </x:row>
    <x:row r="315" spans="3:4">
      <x:c r="C315" s="375" t="s">
        <x:v>5478</x:v>
      </x:c>
      <x:c r="D315" s="397">
        <x:v>45839</x:v>
      </x:c>
    </x:row>
    <x:row r="316" spans="3:4">
      <x:c r="C316" s="375" t="s">
        <x:v>5398</x:v>
      </x:c>
      <x:c r="D316" s="397">
        <x:v>45839</x:v>
      </x:c>
    </x:row>
    <x:row r="317" spans="3:4">
      <x:c r="C317" s="375" t="s">
        <x:v>5192</x:v>
      </x:c>
      <x:c r="D317" s="397">
        <x:v>45839</x:v>
      </x:c>
    </x:row>
    <x:row r="318" spans="3:4">
      <x:c r="C318" s="375" t="s">
        <x:v>5372</x:v>
      </x:c>
      <x:c r="D318" s="397">
        <x:v>45839</x:v>
      </x:c>
    </x:row>
    <x:row r="319" spans="3:4">
      <x:c r="C319" s="375" t="s">
        <x:v>3905</x:v>
      </x:c>
      <x:c r="D319" s="397">
        <x:v>45839</x:v>
      </x:c>
    </x:row>
    <x:row r="320" spans="3:4">
      <x:c r="C320" s="375" t="s">
        <x:v>5391</x:v>
      </x:c>
      <x:c r="D320" s="397">
        <x:v>45839</x:v>
      </x:c>
    </x:row>
    <x:row r="321" spans="3:4">
      <x:c r="C321" s="375" t="s">
        <x:v>5343</x:v>
      </x:c>
      <x:c r="D321" s="397">
        <x:v>45839</x:v>
      </x:c>
    </x:row>
    <x:row r="322" spans="3:4">
      <x:c r="C322" s="376" t="s">
        <x:v>5264</x:v>
      </x:c>
      <x:c r="D322" s="397">
        <x:v>45839</x:v>
      </x:c>
    </x:row>
    <x:row r="323" spans="3:4">
      <x:c r="C323" s="376" t="s">
        <x:v>5376</x:v>
      </x:c>
      <x:c r="D323" s="397">
        <x:v>45839</x:v>
      </x:c>
    </x:row>
    <x:row r="324" spans="3:4">
      <x:c r="C324" s="376" t="s">
        <x:v>5382</x:v>
      </x:c>
      <x:c r="D324" s="397">
        <x:v>45839</x:v>
      </x:c>
    </x:row>
    <x:row r="325" spans="3:4">
      <x:c r="C325" s="376" t="s">
        <x:v>5458</x:v>
      </x:c>
      <x:c r="D325" s="397">
        <x:v>45839</x:v>
      </x:c>
    </x:row>
    <x:row r="326" spans="3:4">
      <x:c r="C326" s="376" t="s">
        <x:v>3914</x:v>
      </x:c>
      <x:c r="D326" s="397">
        <x:v>45839</x:v>
      </x:c>
    </x:row>
    <x:row r="327" spans="3:4">
      <x:c r="C327" s="376" t="s">
        <x:v>3560</x:v>
      </x:c>
      <x:c r="D327" s="397">
        <x:v>45839</x:v>
      </x:c>
    </x:row>
    <x:row r="328" spans="3:4">
      <x:c r="C328" s="376" t="s">
        <x:v>5379</x:v>
      </x:c>
      <x:c r="D328" s="397">
        <x:v>45839</x:v>
      </x:c>
    </x:row>
    <x:row r="329" spans="3:4">
      <x:c r="C329" s="376" t="s">
        <x:v>3884</x:v>
      </x:c>
      <x:c r="D329" s="397">
        <x:v>45839</x:v>
      </x:c>
    </x:row>
    <x:row r="330" spans="3:4">
      <x:c r="C330" s="376" t="s">
        <x:v>5258</x:v>
      </x:c>
      <x:c r="D330" s="397">
        <x:v>45839</x:v>
      </x:c>
    </x:row>
    <x:row r="331" spans="3:4">
      <x:c r="C331" s="371" t="s">
        <x:v>1015</x:v>
      </x:c>
      <x:c r="D331" s="397">
        <x:v>45839</x:v>
      </x:c>
    </x:row>
    <x:row r="332" spans="3:4">
      <x:c r="C332" s="371" t="s">
        <x:v>7538</x:v>
      </x:c>
      <x:c r="D332" s="397">
        <x:v>45839</x:v>
      </x:c>
    </x:row>
    <x:row r="333" spans="3:4">
      <x:c r="C333" s="371" t="s">
        <x:v>3724</x:v>
      </x:c>
      <x:c r="D333" s="397">
        <x:v>45839</x:v>
      </x:c>
    </x:row>
    <x:row r="334" spans="3:4">
      <x:c r="C334" s="377" t="s">
        <x:v>1288</x:v>
      </x:c>
      <x:c r="D334" s="397">
        <x:v>45839</x:v>
      </x:c>
    </x:row>
    <x:row r="335" spans="3:4">
      <x:c r="C335" s="377" t="s">
        <x:v>888</x:v>
      </x:c>
      <x:c r="D335" s="397">
        <x:v>45839</x:v>
      </x:c>
    </x:row>
    <x:row r="336" spans="3:4">
      <x:c r="C336" s="377" t="s">
        <x:v>911</x:v>
      </x:c>
      <x:c r="D336" s="397">
        <x:v>45839</x:v>
      </x:c>
    </x:row>
    <x:row r="337" spans="3:4">
      <x:c r="C337" s="377" t="s">
        <x:v>3664</x:v>
      </x:c>
      <x:c r="D337" s="397">
        <x:v>45839</x:v>
      </x:c>
    </x:row>
    <x:row r="338" spans="3:4">
      <x:c r="C338" s="377" t="s">
        <x:v>3883</x:v>
      </x:c>
      <x:c r="D338" s="397">
        <x:v>45839</x:v>
      </x:c>
    </x:row>
    <x:row r="339" spans="3:4">
      <x:c r="C339" s="377" t="s">
        <x:v>3757</x:v>
      </x:c>
      <x:c r="D339" s="397">
        <x:v>45839</x:v>
      </x:c>
    </x:row>
    <x:row r="340" spans="3:4">
      <x:c r="C340" s="377" t="s">
        <x:v>879</x:v>
      </x:c>
      <x:c r="D340" s="397">
        <x:v>45839</x:v>
      </x:c>
    </x:row>
    <x:row r="341" spans="3:4">
      <x:c r="C341" s="377" t="s">
        <x:v>3842</x:v>
      </x:c>
      <x:c r="D341" s="397">
        <x:v>45839</x:v>
      </x:c>
    </x:row>
    <x:row r="342" spans="3:4">
      <x:c r="C342" s="377" t="s">
        <x:v>7497</x:v>
      </x:c>
      <x:c r="D342" s="397">
        <x:v>45839</x:v>
      </x:c>
    </x:row>
    <x:row r="343" spans="3:4">
      <x:c r="C343" s="378" t="s">
        <x:v>1293</x:v>
      </x:c>
      <x:c r="D343" s="397">
        <x:v>45839</x:v>
      </x:c>
    </x:row>
    <x:row r="344" spans="3:4">
      <x:c r="C344" s="378" t="s">
        <x:v>902</x:v>
      </x:c>
      <x:c r="D344" s="397">
        <x:v>45839</x:v>
      </x:c>
    </x:row>
    <x:row r="345" spans="3:4">
      <x:c r="C345" s="378" t="s">
        <x:v>893</x:v>
      </x:c>
      <x:c r="D345" s="397">
        <x:v>45839</x:v>
      </x:c>
    </x:row>
    <x:row r="346" spans="2:5" s="188" customFormat="1">
      <x:c r="B346" s="190"/>
      <x:c r="C346" s="188" t="s">
        <x:v>3856</x:v>
      </x:c>
      <x:c r="D346" s="1155">
        <x:v>45839</x:v>
      </x:c>
      <x:c r="E346" s="190"/>
    </x:row>
    <x:row r="347" spans="3:4">
      <x:c r="C347" s="202" t="s">
        <x:v>5305</x:v>
      </x:c>
      <x:c r="D347" s="397">
        <x:v>45839</x:v>
      </x:c>
    </x:row>
    <x:row r="348" spans="3:4">
      <x:c r="C348" s="202" t="s">
        <x:v>3542</x:v>
      </x:c>
      <x:c r="D348" s="397">
        <x:v>45839</x:v>
      </x:c>
    </x:row>
    <x:row r="349" spans="3:4">
      <x:c r="C349" s="202" t="s">
        <x:v>4062</x:v>
      </x:c>
      <x:c r="D349" s="397">
        <x:v>45839</x:v>
      </x:c>
    </x:row>
    <x:row r="350" spans="3:4">
      <x:c r="C350" s="202" t="s">
        <x:v>5413</x:v>
      </x:c>
      <x:c r="D350" s="397">
        <x:v>45839</x:v>
      </x:c>
    </x:row>
    <x:row r="351" spans="3:4">
      <x:c r="C351" s="202" t="s">
        <x:v>5247</x:v>
      </x:c>
      <x:c r="D351" s="397">
        <x:v>45839</x:v>
      </x:c>
    </x:row>
    <x:row r="352" spans="3:4">
      <x:c r="C352" s="202" t="s">
        <x:v>5448</x:v>
      </x:c>
      <x:c r="D352" s="397">
        <x:v>45839</x:v>
      </x:c>
    </x:row>
    <x:row r="353" spans="3:4">
      <x:c r="C353" s="379" t="s">
        <x:v>5335</x:v>
      </x:c>
      <x:c r="D353" s="397">
        <x:v>45839</x:v>
      </x:c>
    </x:row>
    <x:row r="354" spans="3:4">
      <x:c r="C354" s="379" t="s">
        <x:v>3567</x:v>
      </x:c>
      <x:c r="D354" s="397">
        <x:v>45839</x:v>
      </x:c>
    </x:row>
    <x:row r="355" spans="3:4">
      <x:c r="C355" s="379" t="s">
        <x:v>5386</x:v>
      </x:c>
      <x:c r="D355" s="397">
        <x:v>45839</x:v>
      </x:c>
    </x:row>
    <x:row r="356" spans="3:4">
      <x:c r="C356" s="379" t="s">
        <x:v>3525</x:v>
      </x:c>
      <x:c r="D356" s="397">
        <x:v>45839</x:v>
      </x:c>
    </x:row>
    <x:row r="357" spans="3:4">
      <x:c r="C357" s="379" t="s">
        <x:v>5463</x:v>
      </x:c>
      <x:c r="D357" s="397">
        <x:v>45839</x:v>
      </x:c>
    </x:row>
    <x:row r="358" spans="3:4">
      <x:c r="C358" s="379" t="s">
        <x:v>4032</x:v>
      </x:c>
      <x:c r="D358" s="397">
        <x:v>45839</x:v>
      </x:c>
    </x:row>
    <x:row r="359" spans="3:4">
      <x:c r="C359" s="380" t="s">
        <x:v>5241</x:v>
      </x:c>
      <x:c r="D359" s="397">
        <x:v>45839</x:v>
      </x:c>
    </x:row>
    <x:row r="360" spans="3:4">
      <x:c r="C360" s="380" t="s">
        <x:v>3868</x:v>
      </x:c>
      <x:c r="D360" s="397">
        <x:v>45839</x:v>
      </x:c>
    </x:row>
    <x:row r="361" spans="3:4">
      <x:c r="C361" s="380" t="s">
        <x:v>5483</x:v>
      </x:c>
      <x:c r="D361" s="397">
        <x:v>45839</x:v>
      </x:c>
    </x:row>
    <x:row r="362" spans="3:4">
      <x:c r="C362" s="380" t="s">
        <x:v>3561</x:v>
      </x:c>
      <x:c r="D362" s="397">
        <x:v>45839</x:v>
      </x:c>
    </x:row>
    <x:row r="363" spans="3:4">
      <x:c r="C363" s="380" t="s">
        <x:v>3597</x:v>
      </x:c>
      <x:c r="D363" s="397">
        <x:v>45839</x:v>
      </x:c>
    </x:row>
    <x:row r="364" spans="3:4">
      <x:c r="C364" s="380" t="s">
        <x:v>5327</x:v>
      </x:c>
      <x:c r="D364" s="397">
        <x:v>45839</x:v>
      </x:c>
    </x:row>
    <x:row r="365" spans="3:4">
      <x:c r="C365" s="380" t="s">
        <x:v>3637</x:v>
      </x:c>
      <x:c r="D365" s="397">
        <x:v>45839</x:v>
      </x:c>
    </x:row>
    <x:row r="366" spans="3:4">
      <x:c r="C366" s="380" t="s">
        <x:v>4053</x:v>
      </x:c>
      <x:c r="D366" s="397">
        <x:v>45839</x:v>
      </x:c>
    </x:row>
    <x:row r="367" spans="3:4">
      <x:c r="C367" s="381" t="s">
        <x:v>5244</x:v>
      </x:c>
      <x:c r="D367" s="397">
        <x:v>45839</x:v>
      </x:c>
    </x:row>
    <x:row r="368" spans="3:4">
      <x:c r="C368" s="381" t="s">
        <x:v>3970</x:v>
      </x:c>
      <x:c r="D368" s="397">
        <x:v>45839</x:v>
      </x:c>
    </x:row>
    <x:row r="369" spans="3:4">
      <x:c r="C369" s="381" t="s">
        <x:v>3573</x:v>
      </x:c>
      <x:c r="D369" s="397">
        <x:v>45839</x:v>
      </x:c>
    </x:row>
    <x:row r="370" spans="3:4">
      <x:c r="C370" s="381" t="s">
        <x:v>4018</x:v>
      </x:c>
      <x:c r="D370" s="397">
        <x:v>45839</x:v>
      </x:c>
    </x:row>
    <x:row r="371" spans="3:4">
      <x:c r="C371" s="381" t="s">
        <x:v>5505</x:v>
      </x:c>
      <x:c r="D371" s="397">
        <x:v>45839</x:v>
      </x:c>
    </x:row>
    <x:row r="372" spans="3:4">
      <x:c r="C372" s="381" t="s">
        <x:v>3891</x:v>
      </x:c>
      <x:c r="D372" s="397">
        <x:v>45839</x:v>
      </x:c>
    </x:row>
    <x:row r="373" spans="3:4">
      <x:c r="C373" s="381" t="s">
        <x:v>4071</x:v>
      </x:c>
      <x:c r="D373" s="397">
        <x:v>45839</x:v>
      </x:c>
    </x:row>
    <x:row r="374" spans="3:4">
      <x:c r="C374" s="381" t="s">
        <x:v>3559</x:v>
      </x:c>
      <x:c r="D374" s="397">
        <x:v>45839</x:v>
      </x:c>
    </x:row>
    <x:row r="375" spans="3:4">
      <x:c r="C375" s="381" t="s">
        <x:v>5263</x:v>
      </x:c>
      <x:c r="D375" s="397">
        <x:v>45839</x:v>
      </x:c>
    </x:row>
    <x:row r="376" spans="3:4">
      <x:c r="C376" s="382" t="s">
        <x:v>7620</x:v>
      </x:c>
      <x:c r="D376" s="397">
        <x:v>45839</x:v>
      </x:c>
    </x:row>
    <x:row r="377" spans="3:4">
      <x:c r="C377" s="382" t="s">
        <x:v>3687</x:v>
      </x:c>
      <x:c r="D377" s="397">
        <x:v>45839</x:v>
      </x:c>
    </x:row>
    <x:row r="378" spans="3:4">
      <x:c r="C378" s="382" t="s">
        <x:v>3762</x:v>
      </x:c>
      <x:c r="D378" s="397">
        <x:v>45839</x:v>
      </x:c>
    </x:row>
    <x:row r="379" spans="3:4">
      <x:c r="C379" s="382" t="s">
        <x:v>1291</x:v>
      </x:c>
      <x:c r="D379" s="397">
        <x:v>45839</x:v>
      </x:c>
    </x:row>
    <x:row r="380" spans="3:4">
      <x:c r="C380" s="382" t="s">
        <x:v>866</x:v>
      </x:c>
      <x:c r="D380" s="397">
        <x:v>45839</x:v>
      </x:c>
    </x:row>
    <x:row r="381" spans="3:4">
      <x:c r="C381" s="382" t="s">
        <x:v>9</x:v>
      </x:c>
      <x:c r="D381" s="397">
        <x:v>45839</x:v>
      </x:c>
    </x:row>
    <x:row r="382" spans="3:4">
      <x:c r="C382" s="383" t="s">
        <x:v>3851</x:v>
      </x:c>
      <x:c r="D382" s="397">
        <x:v>45839</x:v>
      </x:c>
    </x:row>
    <x:row r="383" spans="3:4">
      <x:c r="C383" s="383" t="s">
        <x:v>1196</x:v>
      </x:c>
      <x:c r="D383" s="397">
        <x:v>45839</x:v>
      </x:c>
    </x:row>
    <x:row r="384" spans="3:4">
      <x:c r="C384" s="383" t="s">
        <x:v>924</x:v>
      </x:c>
      <x:c r="D384" s="397">
        <x:v>45839</x:v>
      </x:c>
    </x:row>
    <x:row r="385" spans="3:4">
      <x:c r="C385" s="383" t="s">
        <x:v>7495</x:v>
      </x:c>
      <x:c r="D385" s="397">
        <x:v>45839</x:v>
      </x:c>
    </x:row>
    <x:row r="386" spans="3:4">
      <x:c r="C386" s="383" t="s">
        <x:v>5062</x:v>
      </x:c>
      <x:c r="D386" s="397">
        <x:v>45839</x:v>
      </x:c>
    </x:row>
    <x:row r="387" spans="3:4">
      <x:c r="C387" s="383" t="s">
        <x:v>3691</x:v>
      </x:c>
      <x:c r="D387" s="397">
        <x:v>45839</x:v>
      </x:c>
    </x:row>
    <x:row r="388" spans="3:4">
      <x:c r="C388" s="383" t="s">
        <x:v>7646</x:v>
      </x:c>
      <x:c r="D388" s="397">
        <x:v>45839</x:v>
      </x:c>
    </x:row>
    <x:row r="389" spans="3:4">
      <x:c r="C389" s="383" t="s">
        <x:v>5108</x:v>
      </x:c>
      <x:c r="D389" s="397">
        <x:v>45839</x:v>
      </x:c>
    </x:row>
    <x:row r="390" spans="3:4">
      <x:c r="C390" s="383" t="s">
        <x:v>5179</x:v>
      </x:c>
      <x:c r="D390" s="397">
        <x:v>45839</x:v>
      </x:c>
    </x:row>
    <x:row r="391" spans="3:4">
      <x:c r="C391" s="383" t="s">
        <x:v>5081</x:v>
      </x:c>
      <x:c r="D391" s="397">
        <x:v>45839</x:v>
      </x:c>
    </x:row>
    <x:row r="392" spans="3:4">
      <x:c r="C392" s="383" t="s">
        <x:v>5164</x:v>
      </x:c>
      <x:c r="D392" s="397">
        <x:v>45839</x:v>
      </x:c>
    </x:row>
    <x:row r="393" spans="3:4">
      <x:c r="C393" s="383" t="s">
        <x:v>7663</x:v>
      </x:c>
      <x:c r="D393" s="397">
        <x:v>45839</x:v>
      </x:c>
    </x:row>
    <x:row r="394" spans="3:4">
      <x:c r="C394" s="383" t="s">
        <x:v>3752</x:v>
      </x:c>
      <x:c r="D394" s="397">
        <x:v>45839</x:v>
      </x:c>
    </x:row>
    <x:row r="395" spans="3:4">
      <x:c r="C395" s="384" t="s">
        <x:v>1194</x:v>
      </x:c>
      <x:c r="D395" s="397">
        <x:v>45839</x:v>
      </x:c>
    </x:row>
    <x:row r="396" spans="3:4">
      <x:c r="C396" s="384" t="s">
        <x:v>1017</x:v>
      </x:c>
      <x:c r="D396" s="397">
        <x:v>45839</x:v>
      </x:c>
    </x:row>
    <x:row r="397" spans="3:4">
      <x:c r="C397" s="384" t="s">
        <x:v>7626</x:v>
      </x:c>
      <x:c r="D397" s="397">
        <x:v>45839</x:v>
      </x:c>
    </x:row>
    <x:row r="398" spans="3:4">
      <x:c r="C398" s="384" t="s">
        <x:v>922</x:v>
      </x:c>
      <x:c r="D398" s="397">
        <x:v>45839</x:v>
      </x:c>
    </x:row>
    <x:row r="399" spans="3:4">
      <x:c r="C399" s="384" t="s">
        <x:v>3725</x:v>
      </x:c>
      <x:c r="D399" s="397">
        <x:v>45839</x:v>
      </x:c>
    </x:row>
    <x:row r="400" spans="3:4">
      <x:c r="C400" s="384" t="s">
        <x:v>5558</x:v>
      </x:c>
      <x:c r="D400" s="397">
        <x:v>45839</x:v>
      </x:c>
    </x:row>
    <x:row r="401" spans="3:4">
      <x:c r="C401" s="379" t="s">
        <x:v>2538</x:v>
      </x:c>
      <x:c r="D401" s="397">
        <x:v>45839</x:v>
      </x:c>
    </x:row>
    <x:row r="402" spans="3:4">
      <x:c r="C402" s="379" t="s">
        <x:v>2533</x:v>
      </x:c>
      <x:c r="D402" s="397">
        <x:v>45839</x:v>
      </x:c>
    </x:row>
    <x:row r="403" spans="3:4">
      <x:c r="C403" s="379" t="s">
        <x:v>2548</x:v>
      </x:c>
      <x:c r="D403" s="397">
        <x:v>45839</x:v>
      </x:c>
    </x:row>
    <x:row r="404" spans="3:4">
      <x:c r="C404" s="385" t="s">
        <x:v>3977</x:v>
      </x:c>
      <x:c r="D404" s="397">
        <x:v>45839</x:v>
      </x:c>
    </x:row>
    <x:row r="405" spans="3:4">
      <x:c r="C405" s="385" t="s">
        <x:v>5316</x:v>
      </x:c>
      <x:c r="D405" s="397">
        <x:v>45839</x:v>
      </x:c>
    </x:row>
    <x:row r="406" spans="3:4">
      <x:c r="C406" s="385" t="s">
        <x:v>3600</x:v>
      </x:c>
      <x:c r="D406" s="397">
        <x:v>45839</x:v>
      </x:c>
    </x:row>
    <x:row r="407" spans="3:4">
      <x:c r="C407" s="385" t="s">
        <x:v>1305</x:v>
      </x:c>
      <x:c r="D407" s="397">
        <x:v>45839</x:v>
      </x:c>
    </x:row>
    <x:row r="408" spans="3:4">
      <x:c r="C408" s="385" t="s">
        <x:v>5082</x:v>
      </x:c>
      <x:c r="D408" s="397">
        <x:v>45839</x:v>
      </x:c>
    </x:row>
    <x:row r="409" spans="3:4">
      <x:c r="C409" s="385" t="s">
        <x:v>4017</x:v>
      </x:c>
      <x:c r="D409" s="397">
        <x:v>45839</x:v>
      </x:c>
    </x:row>
    <x:row r="410" spans="3:4">
      <x:c r="C410" s="386" t="s">
        <x:v>1272</x:v>
      </x:c>
      <x:c r="D410" s="397">
        <x:v>45839</x:v>
      </x:c>
    </x:row>
    <x:row r="411" spans="3:4">
      <x:c r="C411" s="386" t="s">
        <x:v>5195</x:v>
      </x:c>
      <x:c r="D411" s="397">
        <x:v>45839</x:v>
      </x:c>
    </x:row>
    <x:row r="412" spans="3:4">
      <x:c r="C412" s="386" t="s">
        <x:v>3899</x:v>
      </x:c>
      <x:c r="D412" s="397">
        <x:v>45839</x:v>
      </x:c>
    </x:row>
    <x:row r="413" spans="3:4">
      <x:c r="C413" s="386" t="s">
        <x:v>5472</x:v>
      </x:c>
      <x:c r="D413" s="397">
        <x:v>45839</x:v>
      </x:c>
    </x:row>
    <x:row r="414" spans="3:4">
      <x:c r="C414" s="386" t="s">
        <x:v>5449</x:v>
      </x:c>
      <x:c r="D414" s="397">
        <x:v>45839</x:v>
      </x:c>
    </x:row>
    <x:row r="415" spans="3:4">
      <x:c r="C415" s="387" t="s">
        <x:v>5332</x:v>
      </x:c>
      <x:c r="D415" s="397">
        <x:v>45839</x:v>
      </x:c>
    </x:row>
    <x:row r="416" spans="3:4">
      <x:c r="C416" s="387" t="s">
        <x:v>5499</x:v>
      </x:c>
      <x:c r="D416" s="397">
        <x:v>45839</x:v>
      </x:c>
    </x:row>
    <x:row r="417" spans="3:4">
      <x:c r="C417" s="387" t="s">
        <x:v>5474</x:v>
      </x:c>
      <x:c r="D417" s="397">
        <x:v>45839</x:v>
      </x:c>
    </x:row>
    <x:row r="418" spans="3:4">
      <x:c r="C418" s="387" t="s">
        <x:v>3500</x:v>
      </x:c>
      <x:c r="D418" s="397">
        <x:v>45839</x:v>
      </x:c>
    </x:row>
    <x:row r="419" spans="3:4">
      <x:c r="C419" s="387" t="s">
        <x:v>5251</x:v>
      </x:c>
      <x:c r="D419" s="397">
        <x:v>45839</x:v>
      </x:c>
    </x:row>
    <x:row r="420" spans="3:4">
      <x:c r="C420" s="388" t="s">
        <x:v>5121</x:v>
      </x:c>
      <x:c r="D420" s="397">
        <x:v>45839</x:v>
      </x:c>
    </x:row>
    <x:row r="421" spans="3:4">
      <x:c r="C421" s="388" t="s">
        <x:v>3693</x:v>
      </x:c>
      <x:c r="D421" s="397">
        <x:v>45839</x:v>
      </x:c>
    </x:row>
    <x:row r="422" spans="3:4">
      <x:c r="C422" s="388" t="s">
        <x:v>3869</x:v>
      </x:c>
      <x:c r="D422" s="397">
        <x:v>45839</x:v>
      </x:c>
    </x:row>
    <x:row r="423" spans="3:4">
      <x:c r="C423" s="388" t="s">
        <x:v>7655</x:v>
      </x:c>
      <x:c r="D423" s="397">
        <x:v>45839</x:v>
      </x:c>
    </x:row>
    <x:row r="424" spans="3:4">
      <x:c r="C424" s="389" t="s">
        <x:v>903</x:v>
      </x:c>
      <x:c r="D424" s="397">
        <x:v>45839</x:v>
      </x:c>
    </x:row>
    <x:row r="425" spans="3:4">
      <x:c r="C425" s="389" t="s">
        <x:v>1279</x:v>
      </x:c>
      <x:c r="D425" s="397">
        <x:v>45839</x:v>
      </x:c>
    </x:row>
    <x:row r="426" spans="3:4">
      <x:c r="C426" s="389" t="s">
        <x:v>7513</x:v>
      </x:c>
      <x:c r="D426" s="397">
        <x:v>45839</x:v>
      </x:c>
    </x:row>
    <x:row r="427" spans="3:4">
      <x:c r="C427" s="389" t="s">
        <x:v>373</x:v>
      </x:c>
      <x:c r="D427" s="397">
        <x:v>45839</x:v>
      </x:c>
    </x:row>
    <x:row r="428" spans="3:4">
      <x:c r="C428" s="389" t="s">
        <x:v>3821</x:v>
      </x:c>
      <x:c r="D428" s="397">
        <x:v>45839</x:v>
      </x:c>
    </x:row>
    <x:row r="429" spans="3:4">
      <x:c r="C429" s="389" t="s">
        <x:v>7534</x:v>
      </x:c>
      <x:c r="D429" s="397">
        <x:v>45839</x:v>
      </x:c>
    </x:row>
    <x:row r="430" spans="3:4">
      <x:c r="C430" s="389" t="s">
        <x:v>1229</x:v>
      </x:c>
      <x:c r="D430" s="397">
        <x:v>45839</x:v>
      </x:c>
    </x:row>
    <x:row r="431" spans="3:4">
      <x:c r="C431" s="389" t="s">
        <x:v>5554</x:v>
      </x:c>
      <x:c r="D431" s="397">
        <x:v>45839</x:v>
      </x:c>
    </x:row>
    <x:row r="432" spans="3:4">
      <x:c r="C432" s="389" t="s">
        <x:v>3758</x:v>
      </x:c>
      <x:c r="D432" s="397">
        <x:v>45839</x:v>
      </x:c>
    </x:row>
    <x:row r="433" spans="3:4">
      <x:c r="C433" s="389" t="s">
        <x:v>901</x:v>
      </x:c>
      <x:c r="D433" s="397">
        <x:v>45839</x:v>
      </x:c>
    </x:row>
    <x:row r="434" spans="3:4">
      <x:c r="C434" s="389" t="s">
        <x:v>3865</x:v>
      </x:c>
      <x:c r="D434" s="397">
        <x:v>45839</x:v>
      </x:c>
    </x:row>
    <x:row r="435" spans="3:4">
      <x:c r="C435" s="389" t="s">
        <x:v>3694</x:v>
      </x:c>
      <x:c r="D435" s="397">
        <x:v>45839</x:v>
      </x:c>
    </x:row>
    <x:row r="436" spans="3:4">
      <x:c r="C436" s="389" t="s">
        <x:v>3885</x:v>
      </x:c>
      <x:c r="D436" s="397">
        <x:v>45839</x:v>
      </x:c>
    </x:row>
    <x:row r="437" spans="3:4">
      <x:c r="C437" s="390" t="s">
        <x:v>4004</x:v>
      </x:c>
      <x:c r="D437" s="397">
        <x:v>45839</x:v>
      </x:c>
    </x:row>
    <x:row r="438" spans="3:4">
      <x:c r="C438" s="390" t="s">
        <x:v>3519</x:v>
      </x:c>
      <x:c r="D438" s="397">
        <x:v>45839</x:v>
      </x:c>
    </x:row>
    <x:row r="439" spans="3:4">
      <x:c r="C439" s="391" t="s">
        <x:v>1758</x:v>
      </x:c>
      <x:c r="D439" s="397">
        <x:v>45839</x:v>
      </x:c>
    </x:row>
    <x:row r="440" spans="3:4">
      <x:c r="C440" s="391" t="s">
        <x:v>1750</x:v>
      </x:c>
      <x:c r="D440" s="397">
        <x:v>45839</x:v>
      </x:c>
    </x:row>
    <x:row r="441" spans="3:4">
      <x:c r="C441" s="391" t="s">
        <x:v>489</x:v>
      </x:c>
      <x:c r="D441" s="397">
        <x:v>45839</x:v>
      </x:c>
    </x:row>
    <x:row r="442" spans="3:4">
      <x:c r="C442" s="391" t="s">
        <x:v>6404</x:v>
      </x:c>
      <x:c r="D442" s="397">
        <x:v>45839</x:v>
      </x:c>
    </x:row>
    <x:row r="443" spans="3:4">
      <x:c r="C443" s="391" t="s">
        <x:v>6326</x:v>
      </x:c>
      <x:c r="D443" s="397">
        <x:v>45839</x:v>
      </x:c>
    </x:row>
    <x:row r="444" spans="3:4">
      <x:c r="C444" s="391" t="s">
        <x:v>6334</x:v>
      </x:c>
      <x:c r="D444" s="397">
        <x:v>45839</x:v>
      </x:c>
    </x:row>
    <x:row r="445" spans="3:4">
      <x:c r="C445" s="392" t="s">
        <x:v>644</x:v>
      </x:c>
      <x:c r="D445" s="397">
        <x:v>45839</x:v>
      </x:c>
    </x:row>
    <x:row r="446" spans="3:4">
      <x:c r="C446" s="392" t="s">
        <x:v>628</x:v>
      </x:c>
      <x:c r="D446" s="397">
        <x:v>45839</x:v>
      </x:c>
    </x:row>
    <x:row r="447" spans="3:4">
      <x:c r="C447" s="392" t="s">
        <x:v>618</x:v>
      </x:c>
      <x:c r="D447" s="397">
        <x:v>45839</x:v>
      </x:c>
    </x:row>
    <x:row r="448" spans="3:4">
      <x:c r="C448" s="392" t="s">
        <x:v>1504</x:v>
      </x:c>
      <x:c r="D448" s="397">
        <x:v>45839</x:v>
      </x:c>
    </x:row>
    <x:row r="449" spans="3:4">
      <x:c r="C449" s="392" t="s">
        <x:v>643</x:v>
      </x:c>
      <x:c r="D449" s="397">
        <x:v>45839</x:v>
      </x:c>
    </x:row>
    <x:row r="450" spans="3:4">
      <x:c r="C450" s="392" t="s">
        <x:v>1505</x:v>
      </x:c>
      <x:c r="D450" s="397">
        <x:v>45839</x:v>
      </x:c>
    </x:row>
    <x:row r="451" spans="3:4">
      <x:c r="C451" s="392" t="s">
        <x:v>492</x:v>
      </x:c>
      <x:c r="D451" s="397">
        <x:v>45839</x:v>
      </x:c>
    </x:row>
    <x:row r="452" spans="3:4">
      <x:c r="C452" s="392" t="s">
        <x:v>1494</x:v>
      </x:c>
      <x:c r="D452" s="397">
        <x:v>45839</x:v>
      </x:c>
    </x:row>
    <x:row r="453" spans="3:4">
      <x:c r="C453" s="392" t="s">
        <x:v>6353</x:v>
      </x:c>
      <x:c r="D453" s="397">
        <x:v>45839</x:v>
      </x:c>
    </x:row>
    <x:row r="454" spans="3:4">
      <x:c r="C454" s="392" t="s">
        <x:v>690</x:v>
      </x:c>
      <x:c r="D454" s="397">
        <x:v>45839</x:v>
      </x:c>
    </x:row>
    <x:row r="455" spans="3:4">
      <x:c r="C455" s="392" t="s">
        <x:v>6345</x:v>
      </x:c>
      <x:c r="D455" s="397">
        <x:v>45839</x:v>
      </x:c>
    </x:row>
    <x:row r="456" spans="3:4">
      <x:c r="C456" s="393" t="s">
        <x:v>6491</x:v>
      </x:c>
      <x:c r="D456" s="397">
        <x:v>45839</x:v>
      </x:c>
    </x:row>
    <x:row r="457" spans="3:4">
      <x:c r="C457" s="393" t="s">
        <x:v>6505</x:v>
      </x:c>
      <x:c r="D457" s="397">
        <x:v>45839</x:v>
      </x:c>
    </x:row>
    <x:row r="458" spans="3:4">
      <x:c r="C458" s="393" t="s">
        <x:v>6426</x:v>
      </x:c>
      <x:c r="D458" s="397">
        <x:v>45839</x:v>
      </x:c>
    </x:row>
    <x:row r="460" spans="1:4">
      <x:c r="A460" s="163" t="s">
        <x:v>5025</x:v>
      </x:c>
      <x:c r="B460" s="430">
        <x:v>2023030503042</x:v>
      </x:c>
      <x:c r="C460" s="428" t="s">
        <x:v>5400</x:v>
      </x:c>
      <x:c r="D460" s="429" t="str">
        <x:f>MID(B460,3,4)</x:f>
        <x:v>2303</x:v>
      </x:c>
    </x:row>
    <x:row r="461" spans="2:4">
      <x:c r="B461" s="430">
        <x:v>2023031501177</x:v>
      </x:c>
      <x:c r="C461" s="428" t="s">
        <x:v>5384</x:v>
      </x:c>
      <x:c r="D461" s="429" t="str">
        <x:f t="shared" ref="D461:D581" si="0">MID(B461,3,4)</x:f>
        <x:v>2303</x:v>
      </x:c>
    </x:row>
    <x:row r="462" spans="2:4">
      <x:c r="B462" s="430">
        <x:v>2023051901056</x:v>
      </x:c>
      <x:c r="C462" s="428" t="s">
        <x:v>3602</x:v>
      </x:c>
      <x:c r="D462" s="429" t="str">
        <x:f t="shared" si="0"/>
        <x:v>2305</x:v>
      </x:c>
    </x:row>
    <x:row r="463" spans="2:4">
      <x:c r="B463" s="430">
        <x:v>2023072104023</x:v>
      </x:c>
      <x:c r="C463" s="428" t="s">
        <x:v>573</x:v>
      </x:c>
      <x:c r="D463" s="429" t="str">
        <x:f t="shared" si="0"/>
        <x:v>2307</x:v>
      </x:c>
    </x:row>
    <x:row r="464" spans="2:4">
      <x:c r="B464" s="430">
        <x:v>2023082601031</x:v>
      </x:c>
      <x:c r="C464" s="428" t="s">
        <x:v>5476</x:v>
      </x:c>
      <x:c r="D464" s="429" t="str">
        <x:f t="shared" si="0"/>
        <x:v>2308</x:v>
      </x:c>
    </x:row>
    <x:row r="465" spans="2:4">
      <x:c r="B465" s="430">
        <x:v>2023090703031</x:v>
      </x:c>
      <x:c r="C465" s="428" t="s">
        <x:v>5317</x:v>
      </x:c>
      <x:c r="D465" s="429" t="str">
        <x:f t="shared" si="0"/>
        <x:v>2309</x:v>
      </x:c>
    </x:row>
    <x:row r="466" spans="2:4">
      <x:c r="B466" s="430">
        <x:v>2023090703062</x:v>
      </x:c>
      <x:c r="C466" s="428" t="s">
        <x:v>5421</x:v>
      </x:c>
      <x:c r="D466" s="429" t="str">
        <x:f t="shared" si="0"/>
        <x:v>2309</x:v>
      </x:c>
    </x:row>
    <x:row r="467" spans="2:4">
      <x:c r="B467" s="430">
        <x:v>2023090704113</x:v>
      </x:c>
      <x:c r="C467" s="428" t="s">
        <x:v>668</x:v>
      </x:c>
      <x:c r="D467" s="429" t="str">
        <x:f t="shared" si="0"/>
        <x:v>2309</x:v>
      </x:c>
    </x:row>
    <x:row r="468" spans="2:4">
      <x:c r="B468" s="430">
        <x:v>2023092604107</x:v>
      </x:c>
      <x:c r="C468" s="428" t="s">
        <x:v>6370</x:v>
      </x:c>
      <x:c r="D468" s="429" t="str">
        <x:f t="shared" si="0"/>
        <x:v>2309</x:v>
      </x:c>
    </x:row>
    <x:row r="469" spans="2:4">
      <x:c r="B469" s="430">
        <x:v>2023102102166</x:v>
      </x:c>
      <x:c r="C469" s="428" t="s">
        <x:v>5515</x:v>
      </x:c>
      <x:c r="D469" s="429" t="str">
        <x:f t="shared" si="0"/>
        <x:v>2310</x:v>
      </x:c>
    </x:row>
    <x:row r="470" spans="2:4">
      <x:c r="B470" s="430">
        <x:v>2023112203020</x:v>
      </x:c>
      <x:c r="C470" s="428" t="s">
        <x:v>3962</x:v>
      </x:c>
      <x:c r="D470" s="429" t="str">
        <x:f t="shared" si="0"/>
        <x:v>2311</x:v>
      </x:c>
    </x:row>
    <x:row r="471" spans="2:4">
      <x:c r="B471" s="430">
        <x:v>2023120102100</x:v>
      </x:c>
      <x:c r="C471" s="428" t="s">
        <x:v>3872</x:v>
      </x:c>
      <x:c r="D471" s="429" t="str">
        <x:f t="shared" si="0"/>
        <x:v>2312</x:v>
      </x:c>
    </x:row>
    <x:row r="472" spans="2:4">
      <x:c r="B472" s="430">
        <x:v>2023120801034</x:v>
      </x:c>
      <x:c r="C472" s="428" t="s">
        <x:v>3528</x:v>
      </x:c>
      <x:c r="D472" s="429" t="str">
        <x:f t="shared" si="0"/>
        <x:v>2312</x:v>
      </x:c>
    </x:row>
    <x:row r="473" spans="2:4">
      <x:c r="B473" s="430">
        <x:v>2023123001073</x:v>
      </x:c>
      <x:c r="C473" s="428" t="s">
        <x:v>5454</x:v>
      </x:c>
      <x:c r="D473" s="429" t="str">
        <x:f t="shared" si="0"/>
        <x:v>2312</x:v>
      </x:c>
    </x:row>
    <x:row r="474" spans="2:4">
      <x:c r="B474" s="423">
        <x:v>2024032501166</x:v>
      </x:c>
      <x:c r="C474" s="200" t="s">
        <x:v>5431</x:v>
      </x:c>
      <x:c r="D474" s="231" t="str">
        <x:f t="shared" si="0"/>
        <x:v>2403</x:v>
      </x:c>
    </x:row>
    <x:row r="475" spans="2:4">
      <x:c r="B475" s="423">
        <x:v>2024032501197</x:v>
      </x:c>
      <x:c r="C475" s="200" t="s">
        <x:v>3557</x:v>
      </x:c>
      <x:c r="D475" s="231" t="str">
        <x:f t="shared" si="0"/>
        <x:v>2403</x:v>
      </x:c>
    </x:row>
    <x:row r="476" spans="2:4">
      <x:c r="B476" s="423">
        <x:v>2024032504020</x:v>
      </x:c>
      <x:c r="C476" s="200" t="s">
        <x:v>6318</x:v>
      </x:c>
      <x:c r="D476" s="231" t="str">
        <x:f t="shared" si="0"/>
        <x:v>2403</x:v>
      </x:c>
    </x:row>
    <x:row r="477" spans="2:4">
      <x:c r="B477" s="423">
        <x:v>2024041003019</x:v>
      </x:c>
      <x:c r="C477" s="200" t="s">
        <x:v>5524</x:v>
      </x:c>
      <x:c r="D477" s="231" t="str">
        <x:f t="shared" si="0"/>
        <x:v>2404</x:v>
      </x:c>
    </x:row>
    <x:row r="478" spans="2:4">
      <x:c r="B478" s="423">
        <x:v>2024041003040</x:v>
      </x:c>
      <x:c r="C478" s="200" t="s">
        <x:v>5383</x:v>
      </x:c>
      <x:c r="D478" s="231" t="str">
        <x:f t="shared" si="0"/>
        <x:v>2404</x:v>
      </x:c>
    </x:row>
    <x:row r="479" spans="2:4">
      <x:c r="B479" s="423">
        <x:v>2024041503069</x:v>
      </x:c>
      <x:c r="C479" s="200" t="s">
        <x:v>4030</x:v>
      </x:c>
      <x:c r="D479" s="231" t="str">
        <x:f t="shared" si="0"/>
        <x:v>2404</x:v>
      </x:c>
    </x:row>
    <x:row r="480" spans="2:4">
      <x:c r="B480" s="423">
        <x:v>2024042504126</x:v>
      </x:c>
      <x:c r="C480" s="200" t="s">
        <x:v>673</x:v>
      </x:c>
      <x:c r="D480" s="231" t="str">
        <x:f t="shared" si="0"/>
        <x:v>2404</x:v>
      </x:c>
    </x:row>
    <x:row r="481" spans="2:4">
      <x:c r="B481" s="423">
        <x:v>2024042504157</x:v>
      </x:c>
      <x:c r="C481" s="200" t="s">
        <x:v>647</x:v>
      </x:c>
      <x:c r="D481" s="231" t="str">
        <x:f t="shared" si="0"/>
        <x:v>2404</x:v>
      </x:c>
    </x:row>
    <x:row r="482" spans="2:4">
      <x:c r="B482" s="423">
        <x:v>2024051003153</x:v>
      </x:c>
      <x:c r="C482" s="200" t="s">
        <x:v>600</x:v>
      </x:c>
      <x:c r="D482" s="231" t="str">
        <x:f t="shared" si="0"/>
        <x:v>2405</x:v>
      </x:c>
    </x:row>
    <x:row r="483" spans="2:4">
      <x:c r="B483" s="423">
        <x:v>2024051006024</x:v>
      </x:c>
      <x:c r="C483" s="200" t="s">
        <x:v>2762</x:v>
      </x:c>
      <x:c r="D483" s="231" t="str">
        <x:f t="shared" si="0"/>
        <x:v>2405</x:v>
      </x:c>
    </x:row>
    <x:row r="484" spans="2:4">
      <x:c r="B484" s="431">
        <x:v>2024070502118</x:v>
      </x:c>
      <x:c r="C484" s="432" t="s">
        <x:v>5425</x:v>
      </x:c>
      <x:c r="D484" s="433" t="str">
        <x:f t="shared" si="0"/>
        <x:v>2407</x:v>
      </x:c>
    </x:row>
    <x:row r="485" spans="2:4">
      <x:c r="B485" s="431">
        <x:v>2024070601040</x:v>
      </x:c>
      <x:c r="C485" s="432" t="s">
        <x:v>3583</x:v>
      </x:c>
      <x:c r="D485" s="433" t="str">
        <x:f t="shared" si="0"/>
        <x:v>2407</x:v>
      </x:c>
    </x:row>
    <x:row r="486" spans="2:4">
      <x:c r="B486" s="431">
        <x:v>2024071001016</x:v>
      </x:c>
      <x:c r="C486" s="432" t="s">
        <x:v>3994</x:v>
      </x:c>
      <x:c r="D486" s="433" t="str">
        <x:f t="shared" si="0"/>
        <x:v>2407</x:v>
      </x:c>
    </x:row>
    <x:row r="487" spans="2:4">
      <x:c r="B487" s="431">
        <x:v>2024071503077</x:v>
      </x:c>
      <x:c r="C487" s="432" t="s">
        <x:v>689</x:v>
      </x:c>
      <x:c r="D487" s="433" t="str">
        <x:f t="shared" si="0"/>
        <x:v>2407</x:v>
      </x:c>
    </x:row>
    <x:row r="488" spans="2:4">
      <x:c r="B488" s="431">
        <x:v>2024071601070</x:v>
      </x:c>
      <x:c r="C488" s="432" t="s">
        <x:v>4021</x:v>
      </x:c>
      <x:c r="D488" s="433" t="str">
        <x:f t="shared" si="0"/>
        <x:v>2407</x:v>
      </x:c>
    </x:row>
    <x:row r="489" spans="2:4">
      <x:c r="B489" s="431">
        <x:v>2024080101011</x:v>
      </x:c>
      <x:c r="C489" s="432" t="s">
        <x:v>3551</x:v>
      </x:c>
      <x:c r="D489" s="433" t="str">
        <x:f t="shared" si="0"/>
        <x:v>2408</x:v>
      </x:c>
    </x:row>
    <x:row r="490" spans="2:4">
      <x:c r="B490" s="431">
        <x:v>2024080103046</x:v>
      </x:c>
      <x:c r="C490" s="432" t="s">
        <x:v>5265</x:v>
      </x:c>
      <x:c r="D490" s="433" t="str">
        <x:f t="shared" si="0"/>
        <x:v>2408</x:v>
      </x:c>
    </x:row>
    <x:row r="491" spans="2:4">
      <x:c r="B491" s="431">
        <x:v>2024081001075</x:v>
      </x:c>
      <x:c r="C491" s="432" t="s">
        <x:v>3949</x:v>
      </x:c>
      <x:c r="D491" s="433" t="str">
        <x:f t="shared" si="0"/>
        <x:v>2408</x:v>
      </x:c>
    </x:row>
    <x:row r="492" spans="2:4">
      <x:c r="B492" s="431">
        <x:v>2024081501032</x:v>
      </x:c>
      <x:c r="C492" s="432" t="s">
        <x:v>3627</x:v>
      </x:c>
      <x:c r="D492" s="433" t="str">
        <x:f t="shared" si="0"/>
        <x:v>2408</x:v>
      </x:c>
    </x:row>
    <x:row r="493" spans="2:4">
      <x:c r="B493" s="431">
        <x:v>2024081701012</x:v>
      </x:c>
      <x:c r="C493" s="432" t="s">
        <x:v>4034</x:v>
      </x:c>
      <x:c r="D493" s="433" t="str">
        <x:f t="shared" si="0"/>
        <x:v>2408</x:v>
      </x:c>
    </x:row>
    <x:row r="494" spans="2:4">
      <x:c r="B494" s="431">
        <x:v>2024091502074</x:v>
      </x:c>
      <x:c r="C494" s="432" t="s">
        <x:v>5286</x:v>
      </x:c>
      <x:c r="D494" s="433" t="str">
        <x:f t="shared" si="0"/>
        <x:v>2409</x:v>
      </x:c>
    </x:row>
    <x:row r="495" spans="2:4">
      <x:c r="B495" s="431">
        <x:v>2024091506041</x:v>
      </x:c>
      <x:c r="C495" s="432" t="s">
        <x:v>5549</x:v>
      </x:c>
      <x:c r="D495" s="433" t="str">
        <x:f t="shared" si="0"/>
        <x:v>2409</x:v>
      </x:c>
    </x:row>
    <x:row r="496" spans="2:4">
      <x:c r="B496" s="431">
        <x:v>2024091603054</x:v>
      </x:c>
      <x:c r="C496" s="432" t="s">
        <x:v>5223</x:v>
      </x:c>
      <x:c r="D496" s="433" t="str">
        <x:f t="shared" si="0"/>
        <x:v>2409</x:v>
      </x:c>
    </x:row>
    <x:row r="497" spans="2:4">
      <x:c r="B497" s="431">
        <x:v>2024091604075</x:v>
      </x:c>
      <x:c r="C497" s="432" t="s">
        <x:v>700</x:v>
      </x:c>
      <x:c r="D497" s="433" t="str">
        <x:f t="shared" si="0"/>
        <x:v>2409</x:v>
      </x:c>
    </x:row>
    <x:row r="498" spans="2:4">
      <x:c r="B498" s="190">
        <x:v>2024100504013</x:v>
      </x:c>
      <x:c r="C498" s="188" t="s">
        <x:v>590</x:v>
      </x:c>
      <x:c r="D498" s="232" t="str">
        <x:f t="shared" si="0"/>
        <x:v>2410</x:v>
      </x:c>
    </x:row>
    <x:row r="499" spans="2:4">
      <x:c r="B499" s="190">
        <x:v>2024101003065</x:v>
      </x:c>
      <x:c r="C499" s="188" t="s">
        <x:v>1269</x:v>
      </x:c>
      <x:c r="D499" s="232" t="str">
        <x:f t="shared" si="0"/>
        <x:v>2410</x:v>
      </x:c>
    </x:row>
    <x:row r="500" spans="2:4">
      <x:c r="B500" s="190">
        <x:v>2024111003017</x:v>
      </x:c>
      <x:c r="C500" s="188" t="s">
        <x:v>5240</x:v>
      </x:c>
      <x:c r="D500" s="232" t="str">
        <x:f t="shared" si="0"/>
        <x:v>2411</x:v>
      </x:c>
    </x:row>
    <x:row r="501" spans="2:4">
      <x:c r="B501" s="190">
        <x:v>2024111003055</x:v>
      </x:c>
      <x:c r="C501" s="188" t="s">
        <x:v>3524</x:v>
      </x:c>
      <x:c r="D501" s="232" t="str">
        <x:f t="shared" si="0"/>
        <x:v>2411</x:v>
      </x:c>
    </x:row>
    <x:row r="502" spans="2:4">
      <x:c r="B502" s="190">
        <x:v>2024111003130</x:v>
      </x:c>
      <x:c r="C502" s="188" t="s">
        <x:v>6389</x:v>
      </x:c>
      <x:c r="D502" s="232" t="str">
        <x:f t="shared" si="0"/>
        <x:v>2411</x:v>
      </x:c>
    </x:row>
    <x:row r="503" spans="2:4">
      <x:c r="B503" s="190">
        <x:v>2024111501155</x:v>
      </x:c>
      <x:c r="C503" s="188" t="s">
        <x:v>3577</x:v>
      </x:c>
      <x:c r="D503" s="232" t="str">
        <x:f t="shared" si="0"/>
        <x:v>2411</x:v>
      </x:c>
    </x:row>
    <x:row r="504" spans="2:4">
      <x:c r="B504" s="190">
        <x:v>2024111502077</x:v>
      </x:c>
      <x:c r="C504" s="188" t="s">
        <x:v>3942</x:v>
      </x:c>
      <x:c r="D504" s="232" t="str">
        <x:f t="shared" si="0"/>
        <x:v>2411</x:v>
      </x:c>
    </x:row>
    <x:row r="505" spans="2:4">
      <x:c r="B505" s="190">
        <x:v>2024111601114</x:v>
      </x:c>
      <x:c r="C505" s="188" t="s">
        <x:v>4016</x:v>
      </x:c>
      <x:c r="D505" s="232" t="str">
        <x:f t="shared" si="0"/>
        <x:v>2411</x:v>
      </x:c>
    </x:row>
    <x:row r="506" spans="2:4">
      <x:c r="B506" s="190">
        <x:v>2024120502105</x:v>
      </x:c>
      <x:c r="C506" s="188" t="s">
        <x:v>3574</x:v>
      </x:c>
      <x:c r="D506" s="232" t="str">
        <x:f t="shared" si="0"/>
        <x:v>2412</x:v>
      </x:c>
    </x:row>
    <x:row r="507" spans="2:4">
      <x:c r="B507" s="190">
        <x:v>2024121001027</x:v>
      </x:c>
      <x:c r="C507" s="188" t="s">
        <x:v>5254</x:v>
      </x:c>
      <x:c r="D507" s="232" t="str">
        <x:f t="shared" si="0"/>
        <x:v>2412</x:v>
      </x:c>
    </x:row>
    <x:row r="508" spans="2:4">
      <x:c r="B508" s="190">
        <x:v>2024121004073</x:v>
      </x:c>
      <x:c r="C508" s="188" t="s">
        <x:v>6393</x:v>
      </x:c>
      <x:c r="D508" s="232" t="str">
        <x:f t="shared" si="0"/>
        <x:v>2412</x:v>
      </x:c>
    </x:row>
    <x:row r="509" spans="2:4">
      <x:c r="B509" s="190">
        <x:v>2024121201069</x:v>
      </x:c>
      <x:c r="C509" s="188" t="s">
        <x:v>3985</x:v>
      </x:c>
      <x:c r="D509" s="232" t="str">
        <x:f t="shared" si="0"/>
        <x:v>2412</x:v>
      </x:c>
    </x:row>
    <x:row r="510" spans="2:4">
      <x:c r="B510" s="190">
        <x:v>2024121204022</x:v>
      </x:c>
      <x:c r="C510" s="188" t="s">
        <x:v>543</x:v>
      </x:c>
      <x:c r="D510" s="232" t="str">
        <x:f t="shared" si="0"/>
        <x:v>2412</x:v>
      </x:c>
    </x:row>
    <x:row r="511" spans="2:4">
      <x:c r="B511" s="190">
        <x:v>2025010501093</x:v>
      </x:c>
      <x:c r="C511" s="188" t="s">
        <x:v>5361</x:v>
      </x:c>
      <x:c r="D511" s="232" t="str">
        <x:f t="shared" si="0"/>
        <x:v>2501</x:v>
      </x:c>
    </x:row>
    <x:row r="512" spans="2:4">
      <x:c r="B512" s="190">
        <x:v>2025010501109</x:v>
      </x:c>
      <x:c r="C512" s="188" t="s">
        <x:v>3530</x:v>
      </x:c>
      <x:c r="D512" s="232" t="str">
        <x:f t="shared" si="0"/>
        <x:v>2501</x:v>
      </x:c>
    </x:row>
    <x:row r="513" spans="2:4">
      <x:c r="B513" s="189">
        <x:v>2025010601120</x:v>
      </x:c>
      <x:c r="C513" s="163" t="s">
        <x:v>5539</x:v>
      </x:c>
      <x:c r="D513" s="230" t="str">
        <x:f t="shared" si="0"/>
        <x:v>2501</x:v>
      </x:c>
    </x:row>
    <x:row r="514" spans="2:4">
      <x:c r="B514" s="190">
        <x:v>2025011001042</x:v>
      </x:c>
      <x:c r="C514" s="188" t="s">
        <x:v>3928</x:v>
      </x:c>
      <x:c r="D514" s="232" t="str">
        <x:f t="shared" si="0"/>
        <x:v>2501</x:v>
      </x:c>
    </x:row>
    <x:row r="515" spans="2:4">
      <x:c r="B515" s="190">
        <x:v>2025021001032</x:v>
      </x:c>
      <x:c r="C515" s="188" t="s">
        <x:v>918</x:v>
      </x:c>
      <x:c r="D515" s="232" t="str">
        <x:f t="shared" si="0"/>
        <x:v>2502</x:v>
      </x:c>
    </x:row>
    <x:row r="516" spans="2:4">
      <x:c r="B516" s="190">
        <x:v>2025021001070</x:v>
      </x:c>
      <x:c r="C516" s="188" t="s">
        <x:v>7565</x:v>
      </x:c>
      <x:c r="D516" s="232" t="str">
        <x:f t="shared" si="0"/>
        <x:v>2502</x:v>
      </x:c>
    </x:row>
    <x:row r="517" spans="2:4">
      <x:c r="B517" s="190">
        <x:v>2025021001100</x:v>
      </x:c>
      <x:c r="C517" s="188" t="s">
        <x:v>3833</x:v>
      </x:c>
      <x:c r="D517" s="232" t="str">
        <x:f t="shared" si="0"/>
        <x:v>2502</x:v>
      </x:c>
    </x:row>
    <x:row r="518" spans="2:4">
      <x:c r="B518" s="190">
        <x:v>2025021002121</x:v>
      </x:c>
      <x:c r="C518" s="188" t="s">
        <x:v>2527</x:v>
      </x:c>
      <x:c r="D518" s="232" t="str">
        <x:f t="shared" si="0"/>
        <x:v>2502</x:v>
      </x:c>
    </x:row>
    <x:row r="519" spans="2:4">
      <x:c r="B519" s="190">
        <x:v>2025021002138</x:v>
      </x:c>
      <x:c r="C519" s="188" t="s">
        <x:v>3829</x:v>
      </x:c>
      <x:c r="D519" s="232" t="str">
        <x:f t="shared" si="0"/>
        <x:v>2502</x:v>
      </x:c>
    </x:row>
    <x:row r="520" spans="2:4">
      <x:c r="B520" s="190">
        <x:v>2025021201111</x:v>
      </x:c>
      <x:c r="C520" s="188" t="s">
        <x:v>7508</x:v>
      </x:c>
      <x:c r="D520" s="232" t="str">
        <x:f t="shared" si="0"/>
        <x:v>2502</x:v>
      </x:c>
    </x:row>
    <x:row r="521" spans="2:4">
      <x:c r="B521" s="190">
        <x:v>2025021204013</x:v>
      </x:c>
      <x:c r="C521" s="188" t="s">
        <x:v>6302</x:v>
      </x:c>
      <x:c r="D521" s="232" t="str">
        <x:f t="shared" si="0"/>
        <x:v>2502</x:v>
      </x:c>
    </x:row>
    <x:row r="522" spans="2:4">
      <x:c r="B522" s="190">
        <x:v>2025021204082</x:v>
      </x:c>
      <x:c r="C522" s="188" t="s">
        <x:v>6464</x:v>
      </x:c>
      <x:c r="D522" s="232" t="str">
        <x:f t="shared" si="0"/>
        <x:v>2502</x:v>
      </x:c>
    </x:row>
    <x:row r="523" spans="2:4">
      <x:c r="B523" s="190">
        <x:v>2025030501066</x:v>
      </x:c>
      <x:c r="C523" s="188" t="s">
        <x:v>7623</x:v>
      </x:c>
      <x:c r="D523" s="232" t="str">
        <x:f t="shared" si="0"/>
        <x:v>2503</x:v>
      </x:c>
    </x:row>
    <x:row r="524" spans="2:4">
      <x:c r="B524" s="190">
        <x:v>2025030603012</x:v>
      </x:c>
      <x:c r="C524" s="188" t="s">
        <x:v>3764</x:v>
      </x:c>
      <x:c r="D524" s="232" t="str">
        <x:f t="shared" si="0"/>
        <x:v>2503</x:v>
      </x:c>
    </x:row>
    <x:row r="525" spans="2:4">
      <x:c r="B525" s="190">
        <x:v>2025030703064</x:v>
      </x:c>
      <x:c r="C525" s="188" t="s">
        <x:v>900</x:v>
      </x:c>
      <x:c r="D525" s="232" t="str">
        <x:f t="shared" si="0"/>
        <x:v>2503</x:v>
      </x:c>
    </x:row>
    <x:row r="526" spans="2:4">
      <x:c r="B526" s="427">
        <x:v>2025040502039</x:v>
      </x:c>
      <x:c r="C526" s="199" t="s">
        <x:v>7687</x:v>
      </x:c>
      <x:c r="D526" s="434" t="str">
        <x:f t="shared" si="0"/>
        <x:v>2504</x:v>
      </x:c>
    </x:row>
    <x:row r="527" spans="2:4">
      <x:c r="B527" s="427">
        <x:v>2025040503128</x:v>
      </x:c>
      <x:c r="C527" s="199" t="s">
        <x:v>5058</x:v>
      </x:c>
      <x:c r="D527" s="434" t="str">
        <x:f t="shared" si="0"/>
        <x:v>2504</x:v>
      </x:c>
    </x:row>
    <x:row r="528" spans="2:4">
      <x:c r="B528" s="427">
        <x:v>2025040504019</x:v>
      </x:c>
      <x:c r="C528" s="199" t="s">
        <x:v>6443</x:v>
      </x:c>
      <x:c r="D528" s="434" t="str">
        <x:f t="shared" si="0"/>
        <x:v>2504</x:v>
      </x:c>
    </x:row>
    <x:row r="529" spans="2:4">
      <x:c r="B529" s="427">
        <x:v>2025040504064</x:v>
      </x:c>
      <x:c r="C529" s="199" t="s">
        <x:v>6563</x:v>
      </x:c>
      <x:c r="D529" s="434" t="str">
        <x:f t="shared" si="0"/>
        <x:v>2504</x:v>
      </x:c>
    </x:row>
    <x:row r="530" spans="2:4">
      <x:c r="B530" s="427">
        <x:v>2025040603033</x:v>
      </x:c>
      <x:c r="C530" s="199" t="s">
        <x:v>7520</x:v>
      </x:c>
      <x:c r="D530" s="434" t="str">
        <x:f t="shared" si="0"/>
        <x:v>2504</x:v>
      </x:c>
    </x:row>
    <x:row r="531" spans="2:4">
      <x:c r="B531" s="427">
        <x:v>2025040603064</x:v>
      </x:c>
      <x:c r="C531" s="199" t="s">
        <x:v>7668</x:v>
      </x:c>
      <x:c r="D531" s="434" t="str">
        <x:f t="shared" si="0"/>
        <x:v>2504</x:v>
      </x:c>
    </x:row>
    <x:row r="532" spans="2:4">
      <x:c r="B532" s="427">
        <x:v>2025040604085</x:v>
      </x:c>
      <x:c r="C532" s="199" t="s">
        <x:v>6418</x:v>
      </x:c>
      <x:c r="D532" s="434" t="str">
        <x:f t="shared" si="0"/>
        <x:v>2504</x:v>
      </x:c>
    </x:row>
    <x:row r="533" spans="2:4">
      <x:c r="B533" s="427">
        <x:v>2025040604092</x:v>
      </x:c>
      <x:c r="C533" s="199" t="s">
        <x:v>6574</x:v>
      </x:c>
      <x:c r="D533" s="434" t="str">
        <x:f t="shared" si="0"/>
        <x:v>2504</x:v>
      </x:c>
    </x:row>
    <x:row r="534" spans="2:4">
      <x:c r="B534" s="427">
        <x:v>2025040701050</x:v>
      </x:c>
      <x:c r="C534" s="199" t="s">
        <x:v>7621</x:v>
      </x:c>
      <x:c r="D534" s="434" t="str">
        <x:f t="shared" si="0"/>
        <x:v>2504</x:v>
      </x:c>
    </x:row>
    <x:row r="535" spans="2:4">
      <x:c r="B535" s="427">
        <x:v>2025040701104</x:v>
      </x:c>
      <x:c r="C535" s="199" t="s">
        <x:v>2</x:v>
      </x:c>
      <x:c r="D535" s="434" t="str">
        <x:f t="shared" si="0"/>
        <x:v>2504</x:v>
      </x:c>
    </x:row>
    <x:row r="536" spans="2:4">
      <x:c r="B536" s="427">
        <x:v>2025040704037</x:v>
      </x:c>
      <x:c r="C536" s="199" t="s">
        <x:v>6495</x:v>
      </x:c>
      <x:c r="D536" s="434" t="str">
        <x:f t="shared" si="0"/>
        <x:v>2504</x:v>
      </x:c>
    </x:row>
    <x:row r="537" spans="2:4">
      <x:c r="B537" s="427">
        <x:v>2025040801040</x:v>
      </x:c>
      <x:c r="C537" s="199" t="s">
        <x:v>873</x:v>
      </x:c>
      <x:c r="D537" s="434" t="str">
        <x:f t="shared" si="0"/>
        <x:v>2504</x:v>
      </x:c>
    </x:row>
    <x:row r="538" spans="2:4">
      <x:c r="B538" s="427">
        <x:v>2025040802054</x:v>
      </x:c>
      <x:c r="C538" s="199" t="s">
        <x:v>7602</x:v>
      </x:c>
      <x:c r="D538" s="434" t="str">
        <x:f t="shared" si="0"/>
        <x:v>2504</x:v>
      </x:c>
    </x:row>
    <x:row r="539" spans="2:4">
      <x:c r="B539" s="427">
        <x:v>2025040802061</x:v>
      </x:c>
      <x:c r="C539" s="199" t="s">
        <x:v>5055</x:v>
      </x:c>
      <x:c r="D539" s="434" t="str">
        <x:f t="shared" si="0"/>
        <x:v>2504</x:v>
      </x:c>
    </x:row>
    <x:row r="540" spans="2:4">
      <x:c r="B540" s="427">
        <x:v>2025040802108</x:v>
      </x:c>
      <x:c r="C540" s="199" t="s">
        <x:v>3695</x:v>
      </x:c>
      <x:c r="D540" s="434" t="str">
        <x:f t="shared" si="0"/>
        <x:v>2504</x:v>
      </x:c>
    </x:row>
    <x:row r="541" spans="2:4">
      <x:c r="B541" s="427">
        <x:v>2025040803037</x:v>
      </x:c>
      <x:c r="C541" s="199" t="s">
        <x:v>7531</x:v>
      </x:c>
      <x:c r="D541" s="434" t="str">
        <x:f t="shared" si="0"/>
        <x:v>2504</x:v>
      </x:c>
    </x:row>
    <x:row r="542" spans="2:4">
      <x:c r="B542" s="427">
        <x:v>2025040901085</x:v>
      </x:c>
      <x:c r="C542" s="199" t="s">
        <x:v>844</x:v>
      </x:c>
      <x:c r="D542" s="434" t="str">
        <x:f t="shared" si="0"/>
        <x:v>2504</x:v>
      </x:c>
    </x:row>
    <x:row r="543" spans="2:4">
      <x:c r="B543" s="427">
        <x:v>2025040902044</x:v>
      </x:c>
      <x:c r="C543" s="199" t="s">
        <x:v>3669</x:v>
      </x:c>
      <x:c r="D543" s="434" t="str">
        <x:f t="shared" si="0"/>
        <x:v>2504</x:v>
      </x:c>
    </x:row>
    <x:row r="544" spans="2:4">
      <x:c r="B544" s="427">
        <x:v>2025040902099</x:v>
      </x:c>
      <x:c r="C544" s="199" t="s">
        <x:v>7679</x:v>
      </x:c>
      <x:c r="D544" s="434" t="str">
        <x:f t="shared" si="0"/>
        <x:v>2504</x:v>
      </x:c>
    </x:row>
    <x:row r="545" spans="2:4">
      <x:c r="B545" s="427">
        <x:v>2025041002019</x:v>
      </x:c>
      <x:c r="C545" s="199" t="s">
        <x:v>7550</x:v>
      </x:c>
      <x:c r="D545" s="434" t="str">
        <x:f t="shared" si="0"/>
        <x:v>2504</x:v>
      </x:c>
    </x:row>
    <x:row r="546" spans="2:4">
      <x:c r="B546" s="427">
        <x:v>2025041002057</x:v>
      </x:c>
      <x:c r="C546" s="199" t="s">
        <x:v>7675</x:v>
      </x:c>
      <x:c r="D546" s="434" t="str">
        <x:f t="shared" si="0"/>
        <x:v>2504</x:v>
      </x:c>
    </x:row>
    <x:row r="547" spans="2:4">
      <x:c r="B547" s="427">
        <x:v>2025041002064</x:v>
      </x:c>
      <x:c r="C547" s="199" t="s">
        <x:v>7647</x:v>
      </x:c>
      <x:c r="D547" s="434" t="str">
        <x:f t="shared" si="0"/>
        <x:v>2504</x:v>
      </x:c>
    </x:row>
    <x:row r="548" spans="2:4">
      <x:c r="B548" s="427">
        <x:v>2025041002071</x:v>
      </x:c>
      <x:c r="C548" s="199" t="s">
        <x:v>1020</x:v>
      </x:c>
      <x:c r="D548" s="434" t="str">
        <x:f t="shared" si="0"/>
        <x:v>2504</x:v>
      </x:c>
    </x:row>
    <x:row r="549" spans="2:4">
      <x:c r="B549" s="427">
        <x:v>2025041002088</x:v>
      </x:c>
      <x:c r="C549" s="199" t="s">
        <x:v>5149</x:v>
      </x:c>
      <x:c r="D549" s="434" t="str">
        <x:f t="shared" si="0"/>
        <x:v>2504</x:v>
      </x:c>
    </x:row>
    <x:row r="550" spans="2:4">
      <x:c r="B550" s="427">
        <x:v>2025041002101</x:v>
      </x:c>
      <x:c r="C550" s="199" t="s">
        <x:v>885</x:v>
      </x:c>
      <x:c r="D550" s="434" t="str">
        <x:f t="shared" si="0"/>
        <x:v>2504</x:v>
      </x:c>
    </x:row>
    <x:row r="551" spans="2:4">
      <x:c r="B551" s="427">
        <x:v>2025041102023</x:v>
      </x:c>
      <x:c r="C551" s="199" t="s">
        <x:v>7677</x:v>
      </x:c>
      <x:c r="D551" s="434" t="str">
        <x:f t="shared" si="0"/>
        <x:v>2504</x:v>
      </x:c>
    </x:row>
    <x:row r="552" spans="2:4">
      <x:c r="B552" s="427">
        <x:v>2025041301037</x:v>
      </x:c>
      <x:c r="C552" s="199" t="s">
        <x:v>5559</x:v>
      </x:c>
      <x:c r="D552" s="434" t="str">
        <x:f t="shared" si="0"/>
        <x:v>2504</x:v>
      </x:c>
    </x:row>
    <x:row r="553" spans="2:4">
      <x:c r="B553" s="427">
        <x:v>2025041301068</x:v>
      </x:c>
      <x:c r="C553" s="199" t="s">
        <x:v>7669</x:v>
      </x:c>
      <x:c r="D553" s="434" t="str">
        <x:f t="shared" si="0"/>
        <x:v>2504</x:v>
      </x:c>
    </x:row>
    <x:row r="554" spans="2:4">
      <x:c r="B554" s="427">
        <x:v>2025041301075</x:v>
      </x:c>
      <x:c r="C554" s="199" t="s">
        <x:v>3781</x:v>
      </x:c>
      <x:c r="D554" s="434" t="str">
        <x:f t="shared" si="0"/>
        <x:v>2504</x:v>
      </x:c>
    </x:row>
    <x:row r="555" spans="2:4">
      <x:c r="B555" s="435">
        <x:v>2025050501107</x:v>
      </x:c>
      <x:c r="C555" s="436" t="s">
        <x:v>1026</x:v>
      </x:c>
      <x:c r="D555" s="437" t="str">
        <x:f t="shared" si="0"/>
        <x:v>2505</x:v>
      </x:c>
    </x:row>
    <x:row r="556" spans="2:4">
      <x:c r="B556" s="435">
        <x:v>2025050503026</x:v>
      </x:c>
      <x:c r="C556" s="436" t="s">
        <x:v>3736</x:v>
      </x:c>
      <x:c r="D556" s="437" t="str">
        <x:f t="shared" si="0"/>
        <x:v>2505</x:v>
      </x:c>
    </x:row>
    <x:row r="557" spans="2:4">
      <x:c r="B557" s="435">
        <x:v>2025050505044</x:v>
      </x:c>
      <x:c r="C557" s="436" t="s">
        <x:v>851</x:v>
      </x:c>
      <x:c r="D557" s="437" t="str">
        <x:f t="shared" si="0"/>
        <x:v>2505</x:v>
      </x:c>
    </x:row>
    <x:row r="558" spans="2:4">
      <x:c r="B558" s="435">
        <x:v>2025050602026</x:v>
      </x:c>
      <x:c r="C558" s="436" t="s">
        <x:v>3761</x:v>
      </x:c>
      <x:c r="D558" s="437" t="str">
        <x:f t="shared" si="0"/>
        <x:v>2505</x:v>
      </x:c>
    </x:row>
    <x:row r="559" spans="2:4">
      <x:c r="B559" s="435">
        <x:v>2025050603153</x:v>
      </x:c>
      <x:c r="C559" s="436" t="s">
        <x:v>5175</x:v>
      </x:c>
      <x:c r="D559" s="437" t="str">
        <x:f t="shared" si="0"/>
        <x:v>2505</x:v>
      </x:c>
    </x:row>
    <x:row r="560" spans="2:4">
      <x:c r="B560" s="435">
        <x:v>2025050604020</x:v>
      </x:c>
      <x:c r="C560" s="436" t="s">
        <x:v>6309</x:v>
      </x:c>
      <x:c r="D560" s="437" t="str">
        <x:f t="shared" si="0"/>
        <x:v>2505</x:v>
      </x:c>
    </x:row>
    <x:row r="561" spans="2:4">
      <x:c r="B561" s="435">
        <x:v>2025050701095</x:v>
      </x:c>
      <x:c r="C561" s="436" t="s">
        <x:v>897</x:v>
      </x:c>
      <x:c r="D561" s="437" t="str">
        <x:f t="shared" si="0"/>
        <x:v>2505</x:v>
      </x:c>
    </x:row>
    <x:row r="562" spans="2:4">
      <x:c r="B562" s="435">
        <x:v>2025050703037</x:v>
      </x:c>
      <x:c r="C562" s="436" t="s">
        <x:v>2543</x:v>
      </x:c>
      <x:c r="D562" s="437" t="str">
        <x:f t="shared" si="0"/>
        <x:v>2505</x:v>
      </x:c>
    </x:row>
    <x:row r="563" spans="2:4">
      <x:c r="B563" s="435">
        <x:v>2025050703112</x:v>
      </x:c>
      <x:c r="C563" s="436" t="s">
        <x:v>3749</x:v>
      </x:c>
      <x:c r="D563" s="437" t="str">
        <x:f t="shared" si="0"/>
        <x:v>2505</x:v>
      </x:c>
    </x:row>
    <x:row r="564" spans="2:4">
      <x:c r="B564" s="435">
        <x:v>2025050703136</x:v>
      </x:c>
      <x:c r="C564" s="436" t="s">
        <x:v>5085</x:v>
      </x:c>
      <x:c r="D564" s="437" t="str">
        <x:f t="shared" si="0"/>
        <x:v>2505</x:v>
      </x:c>
    </x:row>
    <x:row r="565" spans="2:4">
      <x:c r="B565" s="435">
        <x:v>2025050703143</x:v>
      </x:c>
      <x:c r="C565" s="436" t="s">
        <x:v>2532</x:v>
      </x:c>
      <x:c r="D565" s="437" t="str">
        <x:f t="shared" si="0"/>
        <x:v>2505</x:v>
      </x:c>
    </x:row>
    <x:row r="566" spans="2:4">
      <x:c r="B566" s="435">
        <x:v>2025050804048</x:v>
      </x:c>
      <x:c r="C566" s="436" t="s">
        <x:v>6535</x:v>
      </x:c>
      <x:c r="D566" s="437" t="str">
        <x:f t="shared" si="0"/>
        <x:v>2505</x:v>
      </x:c>
    </x:row>
    <x:row r="567" spans="2:4">
      <x:c r="B567" s="435">
        <x:v>2025050903116</x:v>
      </x:c>
      <x:c r="C567" s="436" t="s">
        <x:v>2551</x:v>
      </x:c>
      <x:c r="D567" s="437" t="str">
        <x:f t="shared" si="0"/>
        <x:v>2505</x:v>
      </x:c>
    </x:row>
    <x:row r="568" spans="2:4">
      <x:c r="B568" s="435">
        <x:v>2025050903123</x:v>
      </x:c>
      <x:c r="C568" s="436" t="s">
        <x:v>2539</x:v>
      </x:c>
      <x:c r="D568" s="437" t="str">
        <x:f t="shared" si="0"/>
        <x:v>2505</x:v>
      </x:c>
    </x:row>
    <x:row r="569" spans="2:4">
      <x:c r="B569" s="435">
        <x:v>2025050903130</x:v>
      </x:c>
      <x:c r="C569" s="436" t="s">
        <x:v>2555</x:v>
      </x:c>
      <x:c r="D569" s="437" t="str">
        <x:f t="shared" si="0"/>
        <x:v>2505</x:v>
      </x:c>
    </x:row>
    <x:row r="570" spans="2:4">
      <x:c r="B570" s="431">
        <x:v>2025060501036</x:v>
      </x:c>
      <x:c r="C570" s="432" t="s">
        <x:v>7640</x:v>
      </x:c>
      <x:c r="D570" s="433" t="str">
        <x:f t="shared" si="0"/>
        <x:v>2506</x:v>
      </x:c>
    </x:row>
    <x:row r="571" spans="2:4">
      <x:c r="B571" s="431">
        <x:v>2025060503023</x:v>
      </x:c>
      <x:c r="C571" s="432" t="s">
        <x:v>5077</x:v>
      </x:c>
      <x:c r="D571" s="433" t="str">
        <x:f t="shared" si="0"/>
        <x:v>2506</x:v>
      </x:c>
    </x:row>
    <x:row r="572" spans="2:4">
      <x:c r="B572" s="431">
        <x:v>2025060602054</x:v>
      </x:c>
      <x:c r="C572" s="432" t="s">
        <x:v>2721</x:v>
      </x:c>
      <x:c r="D572" s="433" t="str">
        <x:f t="shared" si="0"/>
        <x:v>2506</x:v>
      </x:c>
    </x:row>
    <x:row r="573" spans="2:4">
      <x:c r="B573" s="431">
        <x:v>2025060603051</x:v>
      </x:c>
      <x:c r="C573" s="432" t="s">
        <x:v>3548</x:v>
      </x:c>
      <x:c r="D573" s="433" t="str">
        <x:f t="shared" si="0"/>
        <x:v>2506</x:v>
      </x:c>
    </x:row>
    <x:row r="574" spans="2:4">
      <x:c r="B574" s="423">
        <x:v>2025070501040</x:v>
      </x:c>
      <x:c r="C574" s="200" t="s">
        <x:v>1299</x:v>
      </x:c>
      <x:c r="D574" s="231" t="str">
        <x:f t="shared" si="0"/>
        <x:v>2507</x:v>
      </x:c>
    </x:row>
    <x:row r="575" spans="2:4">
      <x:c r="B575" s="423">
        <x:v>2025070502030</x:v>
      </x:c>
      <x:c r="C575" s="200" t="s">
        <x:v>5092</x:v>
      </x:c>
      <x:c r="D575" s="231" t="str">
        <x:f t="shared" si="0"/>
        <x:v>2507</x:v>
      </x:c>
    </x:row>
    <x:row r="576" spans="2:4">
      <x:c r="B576" s="423">
        <x:v>2025070503037</x:v>
      </x:c>
      <x:c r="C576" s="200" t="s">
        <x:v>1030</x:v>
      </x:c>
      <x:c r="D576" s="231" t="str">
        <x:f t="shared" si="0"/>
        <x:v>2507</x:v>
      </x:c>
    </x:row>
    <x:row r="577" spans="2:4">
      <x:c r="B577" s="423">
        <x:v>2025070505017</x:v>
      </x:c>
      <x:c r="C577" s="200" t="s">
        <x:v>3818</x:v>
      </x:c>
      <x:c r="D577" s="231" t="str">
        <x:f t="shared" si="0"/>
        <x:v>2507</x:v>
      </x:c>
    </x:row>
    <x:row r="578" spans="2:4">
      <x:c r="B578" s="423">
        <x:v>2025070601108</x:v>
      </x:c>
      <x:c r="C578" s="200" t="s">
        <x:v>7510</x:v>
      </x:c>
      <x:c r="D578" s="231" t="str">
        <x:f t="shared" si="0"/>
        <x:v>2507</x:v>
      </x:c>
    </x:row>
    <x:row r="579" spans="2:4">
      <x:c r="B579" s="423">
        <x:v>2025070603058</x:v>
      </x:c>
      <x:c r="C579" s="200" t="s">
        <x:v>5087</x:v>
      </x:c>
      <x:c r="D579" s="231" t="str">
        <x:f t="shared" si="0"/>
        <x:v>2507</x:v>
      </x:c>
    </x:row>
    <x:row r="580" spans="2:4">
      <x:c r="B580" s="423">
        <x:v>2025070603065</x:v>
      </x:c>
      <x:c r="C580" s="200" t="s">
        <x:v>7671</x:v>
      </x:c>
      <x:c r="D580" s="231" t="str">
        <x:f t="shared" si="0"/>
        <x:v>2507</x:v>
      </x:c>
    </x:row>
    <x:row r="581" spans="2:4">
      <x:c r="B581" s="423">
        <x:v>2025070603072</x:v>
      </x:c>
      <x:c r="C581" s="200" t="s">
        <x:v>7493</x:v>
      </x:c>
      <x:c r="D581" s="231" t="str">
        <x:f t="shared" si="0"/>
        <x:v>2507</x:v>
      </x:c>
    </x:row>
    <x:row r="583" spans="1:4">
      <x:c r="A583" s="151" t="s">
        <x:v>7972</x:v>
      </x:c>
      <x:c r="B583" s="204" t="s">
        <x:v>6358</x:v>
      </x:c>
      <x:c r="C583" s="425">
        <x:v>2023032703587</x:v>
      </x:c>
      <x:c r="D583" s="414" t="str">
        <x:f>MID(C583,3,4)</x:f>
        <x:v>2303</x:v>
      </x:c>
    </x:row>
    <x:row r="584" spans="2:4">
      <x:c r="B584" s="204" t="s">
        <x:v>5308</x:v>
      </x:c>
      <x:c r="C584" s="425">
        <x:v>2023030501147</x:v>
      </x:c>
      <x:c r="D584" s="414" t="str">
        <x:f>MID(C584,3,4)</x:f>
        <x:v>2303</x:v>
      </x:c>
    </x:row>
    <x:row r="585" spans="2:4">
      <x:c r="B585" s="432" t="s">
        <x:v>551</x:v>
      </x:c>
      <x:c r="C585" s="431">
        <x:v>2023071403097</x:v>
      </x:c>
      <x:c r="D585" s="433" t="str">
        <x:f>MID(C585,3,4)</x:f>
        <x:v>2307</x:v>
      </x:c>
    </x:row>
    <x:row r="586" spans="2:4">
      <x:c r="B586" s="200" t="s">
        <x:v>6356</x:v>
      </x:c>
      <x:c r="C586" s="423">
        <x:v>2023090703116</x:v>
      </x:c>
      <x:c r="D586" s="231" t="str">
        <x:f>MID(C586,3,4)</x:f>
        <x:v>2309</x:v>
      </x:c>
    </x:row>
    <x:row r="587" spans="2:4">
      <x:c r="B587" s="200" t="s">
        <x:v>1776</x:v>
      </x:c>
      <x:c r="C587" s="423">
        <x:v>2023092204017</x:v>
      </x:c>
      <x:c r="D587" s="231" t="str">
        <x:f>MID(C587,3,4)</x:f>
        <x:v>2309</x:v>
      </x:c>
    </x:row>
    <x:row r="588" spans="2:4">
      <x:c r="B588" s="196" t="s">
        <x:v>464</x:v>
      </x:c>
      <x:c r="C588" s="449">
        <x:v>2023112201033</x:v>
      </x:c>
      <x:c r="D588" s="235" t="str">
        <x:f>MID(C588,3,4)</x:f>
        <x:v>2311</x:v>
      </x:c>
    </x:row>
    <x:row r="589" spans="2:4">
      <x:c r="B589" s="196" t="s">
        <x:v>5430</x:v>
      </x:c>
      <x:c r="C589" s="449">
        <x:v>2023112201132</x:v>
      </x:c>
      <x:c r="D589" s="235" t="str">
        <x:f>MID(C589,3,4)</x:f>
        <x:v>2311</x:v>
      </x:c>
    </x:row>
    <x:row r="590" spans="2:4">
      <x:c r="B590" s="450" t="s">
        <x:v>3923</x:v>
      </x:c>
      <x:c r="C590" s="451">
        <x:v>2023120101257</x:v>
      </x:c>
      <x:c r="D590" s="453" t="str">
        <x:f>MID(C590,3,4)</x:f>
        <x:v>2312</x:v>
      </x:c>
    </x:row>
    <x:row r="591" spans="2:4">
      <x:c r="B591" s="204" t="s">
        <x:v>693</x:v>
      </x:c>
      <x:c r="C591" s="425">
        <x:v>2024032004056</x:v>
      </x:c>
      <x:c r="D591" s="414" t="str">
        <x:f>MID(C591,3,4)</x:f>
        <x:v>2403</x:v>
      </x:c>
    </x:row>
    <x:row r="592" spans="2:4">
      <x:c r="B592" s="204" t="s">
        <x:v>687</x:v>
      </x:c>
      <x:c r="C592" s="425">
        <x:v>2024032504037</x:v>
      </x:c>
      <x:c r="D592" s="414" t="str">
        <x:f>MID(C592,3,4)</x:f>
        <x:v>2403</x:v>
      </x:c>
    </x:row>
    <x:row r="593" spans="2:4">
      <x:c r="B593" s="432" t="s">
        <x:v>1745</x:v>
      </x:c>
      <x:c r="C593" s="431">
        <x:v>2024042005012</x:v>
      </x:c>
      <x:c r="D593" s="433" t="str">
        <x:f>MID(C593,3,4)</x:f>
        <x:v>2404</x:v>
      </x:c>
    </x:row>
    <x:row r="594" spans="2:4">
      <x:c r="B594" s="200" t="s">
        <x:v>5351</x:v>
      </x:c>
      <x:c r="C594" s="423">
        <x:v>2024051102030</x:v>
      </x:c>
      <x:c r="D594" s="231" t="str">
        <x:f>MID(C594,3,4)</x:f>
        <x:v>2405</x:v>
      </x:c>
    </x:row>
    <x:row r="595" spans="2:4">
      <x:c r="B595" s="196" t="s">
        <x:v>3888</x:v>
      </x:c>
      <x:c r="C595" s="449">
        <x:v>2024070601026</x:v>
      </x:c>
      <x:c r="D595" s="235" t="str">
        <x:f>MID(C595,3,4)</x:f>
        <x:v>2407</x:v>
      </x:c>
    </x:row>
    <x:row r="596" spans="2:4">
      <x:c r="B596" s="196" t="s">
        <x:v>3932</x:v>
      </x:c>
      <x:c r="C596" s="449">
        <x:v>2024071101068</x:v>
      </x:c>
      <x:c r="D596" s="235" t="str">
        <x:f>MID(C596,3,4)</x:f>
        <x:v>2407</x:v>
      </x:c>
    </x:row>
    <x:row r="597" spans="2:4">
      <x:c r="B597" s="196" t="s">
        <x:v>3638</x:v>
      </x:c>
      <x:c r="C597" s="449">
        <x:v>2024070502019</x:v>
      </x:c>
      <x:c r="D597" s="235" t="str">
        <x:f>MID(C597,3,4)</x:f>
        <x:v>2407</x:v>
      </x:c>
    </x:row>
    <x:row r="598" spans="2:4">
      <x:c r="B598" s="196" t="s">
        <x:v>609</x:v>
      </x:c>
      <x:c r="C598" s="449">
        <x:v>2024070504105</x:v>
      </x:c>
      <x:c r="D598" s="235" t="str">
        <x:f>MID(C598,3,4)</x:f>
        <x:v>2407</x:v>
      </x:c>
    </x:row>
    <x:row r="599" spans="2:4">
      <x:c r="B599" s="196" t="s">
        <x:v>704</x:v>
      </x:c>
      <x:c r="C599" s="449">
        <x:v>2024071504043</x:v>
      </x:c>
      <x:c r="D599" s="235" t="str">
        <x:f>MID(C599,3,4)</x:f>
        <x:v>2407</x:v>
      </x:c>
    </x:row>
    <x:row r="600" spans="2:4">
      <x:c r="B600" s="450" t="s">
        <x:v>5518</x:v>
      </x:c>
      <x:c r="C600" s="451">
        <x:v>2024080201124</x:v>
      </x:c>
      <x:c r="D600" s="453" t="str">
        <x:f>MID(C600,3,4)</x:f>
        <x:v>2408</x:v>
      </x:c>
    </x:row>
    <x:row r="601" spans="2:4">
      <x:c r="B601" s="450" t="s">
        <x:v>5239</x:v>
      </x:c>
      <x:c r="C601" s="451">
        <x:v>2024081501094</x:v>
      </x:c>
      <x:c r="D601" s="453" t="str">
        <x:f>MID(C601,3,4)</x:f>
        <x:v>2408</x:v>
      </x:c>
    </x:row>
    <x:row r="602" spans="2:4">
      <x:c r="B602" s="450" t="s">
        <x:v>657</x:v>
      </x:c>
      <x:c r="C602" s="451">
        <x:v>2024080104074</x:v>
      </x:c>
      <x:c r="D602" s="453" t="str">
        <x:f>MID(C602,3,4)</x:f>
        <x:v>2408</x:v>
      </x:c>
    </x:row>
    <x:row r="603" spans="2:4">
      <x:c r="B603" s="204" t="s">
        <x:v>634</x:v>
      </x:c>
      <x:c r="C603" s="425">
        <x:v>2024091004028</x:v>
      </x:c>
      <x:c r="D603" s="414" t="str">
        <x:f>MID(C603,3,4)</x:f>
        <x:v>2409</x:v>
      </x:c>
    </x:row>
    <x:row r="604" spans="2:4">
      <x:c r="B604" s="204" t="s">
        <x:v>504</x:v>
      </x:c>
      <x:c r="C604" s="425">
        <x:v>2024091604020</x:v>
      </x:c>
      <x:c r="D604" s="414" t="str">
        <x:f>MID(C604,3,4)</x:f>
        <x:v>2409</x:v>
      </x:c>
    </x:row>
    <x:row r="605" spans="2:4">
      <x:c r="B605" s="432" t="s">
        <x:v>3946</x:v>
      </x:c>
      <x:c r="C605" s="431">
        <x:v>2024100501081</x:v>
      </x:c>
      <x:c r="D605" s="433" t="str">
        <x:f>MID(C605,3,4)</x:f>
        <x:v>2410</x:v>
      </x:c>
    </x:row>
    <x:row r="606" spans="2:4">
      <x:c r="B606" s="432" t="s">
        <x:v>4011</x:v>
      </x:c>
      <x:c r="C606" s="431">
        <x:v>2024100502026</x:v>
      </x:c>
      <x:c r="D606" s="433" t="str">
        <x:f>MID(C606,3,4)</x:f>
        <x:v>2410</x:v>
      </x:c>
    </x:row>
    <x:row r="607" spans="2:4">
      <x:c r="B607" s="200" t="s">
        <x:v>2593</x:v>
      </x:c>
      <x:c r="C607" s="423">
        <x:v>2024111505078</x:v>
      </x:c>
      <x:c r="D607" s="231" t="str">
        <x:f>MID(C607,3,4)</x:f>
        <x:v>2411</x:v>
      </x:c>
    </x:row>
    <x:row r="608" spans="2:4">
      <x:c r="B608" s="200" t="s">
        <x:v>3604</x:v>
      </x:c>
      <x:c r="C608" s="423">
        <x:v>2024111101010</x:v>
      </x:c>
      <x:c r="D608" s="231" t="str">
        <x:f>MID(C608,3,4)</x:f>
        <x:v>2411</x:v>
      </x:c>
    </x:row>
    <x:row r="609" spans="2:4">
      <x:c r="B609" s="196" t="s">
        <x:v>1742</x:v>
      </x:c>
      <x:c r="C609" s="449">
        <x:v>2024121003182</x:v>
      </x:c>
      <x:c r="D609" s="235" t="str">
        <x:f>MID(C609,3,4)</x:f>
        <x:v>2412</x:v>
      </x:c>
    </x:row>
    <x:row r="610" spans="2:4">
      <x:c r="B610" s="196" t="s">
        <x:v>5356</x:v>
      </x:c>
      <x:c r="C610" s="449">
        <x:v>2024121103035</x:v>
      </x:c>
      <x:c r="D610" s="235" t="str">
        <x:f>MID(C610,3,4)</x:f>
        <x:v>2412</x:v>
      </x:c>
    </x:row>
    <x:row r="611" spans="2:4">
      <x:c r="B611" s="196" t="s">
        <x:v>5489</x:v>
      </x:c>
      <x:c r="C611" s="449">
        <x:v>2024121103103</x:v>
      </x:c>
      <x:c r="D611" s="235" t="str">
        <x:f>MID(C611,3,4)</x:f>
        <x:v>2412</x:v>
      </x:c>
    </x:row>
    <x:row r="612" spans="2:4">
      <x:c r="B612" s="196" t="s">
        <x:v>3518</x:v>
      </x:c>
      <x:c r="C612" s="449">
        <x:v>2024121001102</x:v>
      </x:c>
      <x:c r="D612" s="235" t="str">
        <x:f>MID(C612,3,4)</x:f>
        <x:v>2412</x:v>
      </x:c>
    </x:row>
    <x:row r="613" spans="2:4">
      <x:c r="B613" s="196" t="s">
        <x:v>3908</x:v>
      </x:c>
      <x:c r="C613" s="449">
        <x:v>2024121101109</x:v>
      </x:c>
      <x:c r="D613" s="235" t="str">
        <x:f>MID(C613,3,4)</x:f>
        <x:v>2412</x:v>
      </x:c>
    </x:row>
    <x:row r="614" spans="2:4">
      <x:c r="B614" s="196" t="s">
        <x:v>3543</x:v>
      </x:c>
      <x:c r="C614" s="449">
        <x:v>2024121201038</x:v>
      </x:c>
      <x:c r="D614" s="235" t="str">
        <x:f>MID(C614,3,4)</x:f>
        <x:v>2412</x:v>
      </x:c>
    </x:row>
    <x:row r="615" spans="2:4">
      <x:c r="B615" s="196" t="s">
        <x:v>3955</x:v>
      </x:c>
      <x:c r="C615" s="449">
        <x:v>2024121002147</x:v>
      </x:c>
      <x:c r="D615" s="235" t="str">
        <x:f>MID(C615,3,4)</x:f>
        <x:v>2412</x:v>
      </x:c>
    </x:row>
    <x:row r="616" spans="2:4">
      <x:c r="B616" s="196" t="s">
        <x:v>5213</x:v>
      </x:c>
      <x:c r="C616" s="449">
        <x:v>2024121002154</x:v>
      </x:c>
      <x:c r="D616" s="235" t="str">
        <x:f>MID(C616,3,4)</x:f>
        <x:v>2412</x:v>
      </x:c>
    </x:row>
    <x:row r="617" spans="2:4">
      <x:c r="B617" s="196" t="s">
        <x:v>5163</x:v>
      </x:c>
      <x:c r="C617" s="449">
        <x:v>2024121102014</x:v>
      </x:c>
      <x:c r="D617" s="235" t="str">
        <x:f>MID(C617,3,4)</x:f>
        <x:v>2412</x:v>
      </x:c>
    </x:row>
    <x:row r="618" spans="2:4">
      <x:c r="B618" s="196" t="s">
        <x:v>3520</x:v>
      </x:c>
      <x:c r="C618" s="449">
        <x:v>2024121102151</x:v>
      </x:c>
      <x:c r="D618" s="235" t="str">
        <x:f>MID(C618,3,4)</x:f>
        <x:v>2412</x:v>
      </x:c>
    </x:row>
    <x:row r="619" spans="2:4">
      <x:c r="B619" s="196" t="s">
        <x:v>495</x:v>
      </x:c>
      <x:c r="C619" s="449">
        <x:v>2024121104018</x:v>
      </x:c>
      <x:c r="D619" s="235" t="str">
        <x:f>MID(C619,3,4)</x:f>
        <x:v>2412</x:v>
      </x:c>
    </x:row>
    <x:row r="620" spans="2:4">
      <x:c r="B620" s="450" t="s">
        <x:v>5245</x:v>
      </x:c>
      <x:c r="C620" s="451">
        <x:v>2025010503028</x:v>
      </x:c>
      <x:c r="D620" s="453" t="str">
        <x:f>MID(C620,3,4)</x:f>
        <x:v>2501</x:v>
      </x:c>
    </x:row>
    <x:row r="621" spans="2:4">
      <x:c r="B621" s="450" t="s">
        <x:v>4028</x:v>
      </x:c>
      <x:c r="C621" s="451">
        <x:v>2025010501031</x:v>
      </x:c>
      <x:c r="D621" s="453" t="str">
        <x:f>MID(C621,3,4)</x:f>
        <x:v>2501</x:v>
      </x:c>
    </x:row>
    <x:row r="622" spans="2:4">
      <x:c r="B622" s="450" t="s">
        <x:v>4051</x:v>
      </x:c>
      <x:c r="C622" s="451">
        <x:v>2025010501062</x:v>
      </x:c>
      <x:c r="D622" s="453" t="str">
        <x:f>MID(C622,3,4)</x:f>
        <x:v>2501</x:v>
      </x:c>
    </x:row>
    <x:row r="623" spans="2:4">
      <x:c r="B623" s="450" t="s">
        <x:v>5410</x:v>
      </x:c>
      <x:c r="C623" s="451">
        <x:v>2025010601113</x:v>
      </x:c>
      <x:c r="D623" s="453" t="str">
        <x:f>MID(C623,3,4)</x:f>
        <x:v>2501</x:v>
      </x:c>
    </x:row>
    <x:row r="624" spans="2:4">
      <x:c r="B624" s="450" t="s">
        <x:v>660</x:v>
      </x:c>
      <x:c r="C624" s="451">
        <x:v>2025010504087</x:v>
      </x:c>
      <x:c r="D624" s="453" t="str">
        <x:f>MID(C624,3,4)</x:f>
        <x:v>2501</x:v>
      </x:c>
    </x:row>
    <x:row r="625" spans="2:4">
      <x:c r="B625" s="450" t="s">
        <x:v>6333</x:v>
      </x:c>
      <x:c r="C625" s="451">
        <x:v>2025011004012</x:v>
      </x:c>
      <x:c r="D625" s="453" t="str">
        <x:f>MID(C625,3,4)</x:f>
        <x:v>2501</x:v>
      </x:c>
    </x:row>
    <x:row r="626" spans="2:4">
      <x:c r="B626" s="204" t="s">
        <x:v>1034</x:v>
      </x:c>
      <x:c r="C626" s="425">
        <x:v>2025021002053</x:v>
      </x:c>
      <x:c r="D626" s="414" t="str">
        <x:f>MID(C626,3,4)</x:f>
        <x:v>2502</x:v>
      </x:c>
    </x:row>
    <x:row r="627" spans="2:4">
      <x:c r="B627" s="204" t="s">
        <x:v>1192</x:v>
      </x:c>
      <x:c r="C627" s="425">
        <x:v>2025021002091</x:v>
      </x:c>
      <x:c r="D627" s="414" t="str">
        <x:f>MID(C627,3,4)</x:f>
        <x:v>2502</x:v>
      </x:c>
    </x:row>
    <x:row r="628" spans="2:4">
      <x:c r="B628" s="204" t="s">
        <x:v>6487</x:v>
      </x:c>
      <x:c r="C628" s="425">
        <x:v>2025020504053</x:v>
      </x:c>
      <x:c r="D628" s="414" t="str">
        <x:f>MID(C628,3,4)</x:f>
        <x:v>2502</x:v>
      </x:c>
    </x:row>
    <x:row r="629" spans="2:4">
      <x:c r="B629" s="204" t="s">
        <x:v>6549</x:v>
      </x:c>
      <x:c r="C629" s="425">
        <x:v>2025021004019</x:v>
      </x:c>
      <x:c r="D629" s="414" t="str">
        <x:f>MID(C629,3,4)</x:f>
        <x:v>2502</x:v>
      </x:c>
    </x:row>
    <x:row r="630" spans="2:4">
      <x:c r="B630" s="204" t="s">
        <x:v>6312</x:v>
      </x:c>
      <x:c r="C630" s="425">
        <x:v>2025021004095</x:v>
      </x:c>
      <x:c r="D630" s="414" t="str">
        <x:f>MID(C630,3,4)</x:f>
        <x:v>2502</x:v>
      </x:c>
    </x:row>
    <x:row r="631" spans="2:4">
      <x:c r="B631" s="204" t="s">
        <x:v>6432</x:v>
      </x:c>
      <x:c r="C631" s="425">
        <x:v>2025021104054</x:v>
      </x:c>
      <x:c r="D631" s="414" t="str">
        <x:f>MID(C631,3,4)</x:f>
        <x:v>2502</x:v>
      </x:c>
    </x:row>
    <x:row r="632" spans="2:4">
      <x:c r="B632" s="432" t="s">
        <x:v>7607</x:v>
      </x:c>
      <x:c r="C632" s="431">
        <x:v>2025030503022</x:v>
      </x:c>
      <x:c r="D632" s="433" t="str">
        <x:f>MID(C632,3,4)</x:f>
        <x:v>2503</x:v>
      </x:c>
    </x:row>
    <x:row r="633" spans="2:4">
      <x:c r="B633" s="432" t="s">
        <x:v>5057</x:v>
      </x:c>
      <x:c r="C633" s="431">
        <x:v>2025030603036</x:v>
      </x:c>
      <x:c r="D633" s="433" t="str">
        <x:f>MID(C633,3,4)</x:f>
        <x:v>2503</x:v>
      </x:c>
    </x:row>
    <x:row r="634" spans="2:4">
      <x:c r="B634" s="432" t="s">
        <x:v>7504</x:v>
      </x:c>
      <x:c r="C634" s="431">
        <x:v>2025030803030</x:v>
      </x:c>
      <x:c r="D634" s="433" t="str">
        <x:f>MID(C634,3,4)</x:f>
        <x:v>2503</x:v>
      </x:c>
    </x:row>
    <x:row r="635" spans="2:4">
      <x:c r="B635" s="432" t="s">
        <x:v>1285</x:v>
      </x:c>
      <x:c r="C635" s="431">
        <x:v>2025030803054</x:v>
      </x:c>
      <x:c r="D635" s="433" t="str">
        <x:f>MID(C635,3,4)</x:f>
        <x:v>2503</x:v>
      </x:c>
    </x:row>
    <x:row r="636" spans="2:4">
      <x:c r="B636" s="432" t="s">
        <x:v>3811</x:v>
      </x:c>
      <x:c r="C636" s="431">
        <x:v>2025030602039</x:v>
      </x:c>
      <x:c r="D636" s="433" t="str">
        <x:f>MID(C636,3,4)</x:f>
        <x:v>2503</x:v>
      </x:c>
    </x:row>
    <x:row r="637" spans="2:4">
      <x:c r="B637" s="432" t="s">
        <x:v>6526</x:v>
      </x:c>
      <x:c r="C637" s="431">
        <x:v>2025030504029</x:v>
      </x:c>
      <x:c r="D637" s="433" t="str">
        <x:f>MID(C637,3,4)</x:f>
        <x:v>2503</x:v>
      </x:c>
    </x:row>
    <x:row r="638" spans="2:4">
      <x:c r="B638" s="432" t="s">
        <x:v>6483</x:v>
      </x:c>
      <x:c r="C638" s="431">
        <x:v>2025030504050</x:v>
      </x:c>
      <x:c r="D638" s="433" t="str">
        <x:f>MID(C638,3,4)</x:f>
        <x:v>2503</x:v>
      </x:c>
    </x:row>
    <x:row r="639" spans="2:4">
      <x:c r="B639" s="200" t="s">
        <x:v>7498</x:v>
      </x:c>
      <x:c r="C639" s="423">
        <x:v>2025040503135</x:v>
      </x:c>
      <x:c r="D639" s="231" t="str">
        <x:f>MID(C639,3,4)</x:f>
        <x:v>2504</x:v>
      </x:c>
    </x:row>
    <x:row r="640" spans="2:4">
      <x:c r="B640" s="200" t="s">
        <x:v>3812</x:v>
      </x:c>
      <x:c r="C640" s="423">
        <x:v>2025040603200</x:v>
      </x:c>
      <x:c r="D640" s="231" t="str">
        <x:f>MID(C640,3,4)</x:f>
        <x:v>2504</x:v>
      </x:c>
    </x:row>
    <x:row r="641" spans="2:4">
      <x:c r="B641" s="200" t="s">
        <x:v>3671</x:v>
      </x:c>
      <x:c r="C641" s="423">
        <x:v>2025040503081</x:v>
      </x:c>
      <x:c r="D641" s="231" t="str">
        <x:f>MID(C641,3,4)</x:f>
        <x:v>2504</x:v>
      </x:c>
    </x:row>
    <x:row r="642" spans="2:4">
      <x:c r="B642" s="200" t="s">
        <x:v>1228</x:v>
      </x:c>
      <x:c r="C642" s="423">
        <x:v>2025040603040</x:v>
      </x:c>
      <x:c r="D642" s="231" t="str">
        <x:f>MID(C642,3,4)</x:f>
        <x:v>2504</x:v>
      </x:c>
    </x:row>
    <x:row r="643" spans="2:4">
      <x:c r="B643" s="200" t="s">
        <x:v>5157</x:v>
      </x:c>
      <x:c r="C643" s="423">
        <x:v>2025040603095</x:v>
      </x:c>
      <x:c r="D643" s="231" t="str">
        <x:f>MID(C643,3,4)</x:f>
        <x:v>2504</x:v>
      </x:c>
    </x:row>
    <x:row r="644" spans="2:4">
      <x:c r="B644" s="200" t="s">
        <x:v>5133</x:v>
      </x:c>
      <x:c r="C644" s="423">
        <x:v>2025040703054</x:v>
      </x:c>
      <x:c r="D644" s="231" t="str">
        <x:f>MID(C644,3,4)</x:f>
        <x:v>2504</x:v>
      </x:c>
    </x:row>
    <x:row r="645" spans="2:4">
      <x:c r="B645" s="200" t="s">
        <x:v>3756</x:v>
      </x:c>
      <x:c r="C645" s="423">
        <x:v>2025040601022</x:v>
      </x:c>
      <x:c r="D645" s="231" t="str">
        <x:f>MID(C645,3,4)</x:f>
        <x:v>2504</x:v>
      </x:c>
    </x:row>
    <x:row r="646" spans="2:4">
      <x:c r="B646" s="200" t="s">
        <x:v>3791</x:v>
      </x:c>
      <x:c r="C646" s="423">
        <x:v>2025040601077</x:v>
      </x:c>
      <x:c r="D646" s="231" t="str">
        <x:f>MID(C646,3,4)</x:f>
        <x:v>2504</x:v>
      </x:c>
    </x:row>
    <x:row r="647" spans="2:4">
      <x:c r="B647" s="200" t="s">
        <x:v>5097</x:v>
      </x:c>
      <x:c r="C647" s="423">
        <x:v>2025040801071</x:v>
      </x:c>
      <x:c r="D647" s="231" t="str">
        <x:f>MID(C647,3,4)</x:f>
        <x:v>2504</x:v>
      </x:c>
    </x:row>
    <x:row r="648" spans="2:4">
      <x:c r="B648" s="200" t="s">
        <x:v>3837</x:v>
      </x:c>
      <x:c r="C648" s="423">
        <x:v>2025040901016</x:v>
      </x:c>
      <x:c r="D648" s="231" t="str">
        <x:f>MID(C648,3,4)</x:f>
        <x:v>2504</x:v>
      </x:c>
    </x:row>
    <x:row r="649" spans="2:4">
      <x:c r="B649" s="200" t="s">
        <x:v>3806</x:v>
      </x:c>
      <x:c r="C649" s="423">
        <x:v>2025041201061</x:v>
      </x:c>
      <x:c r="D649" s="231" t="str">
        <x:f>MID(C649,3,4)</x:f>
        <x:v>2504</x:v>
      </x:c>
    </x:row>
    <x:row r="650" spans="2:4">
      <x:c r="B650" s="200" t="s">
        <x:v>3859</x:v>
      </x:c>
      <x:c r="C650" s="423">
        <x:v>2025041301051</x:v>
      </x:c>
      <x:c r="D650" s="231" t="str">
        <x:f>MID(C650,3,4)</x:f>
        <x:v>2504</x:v>
      </x:c>
    </x:row>
    <x:row r="651" spans="2:4">
      <x:c r="B651" s="200" t="s">
        <x:v>881</x:v>
      </x:c>
      <x:c r="C651" s="423">
        <x:v>2025040502022</x:v>
      </x:c>
      <x:c r="D651" s="231" t="str">
        <x:f>MID(C651,3,4)</x:f>
        <x:v>2504</x:v>
      </x:c>
    </x:row>
    <x:row r="652" spans="2:4">
      <x:c r="B652" s="200" t="s">
        <x:v>3681</x:v>
      </x:c>
      <x:c r="C652" s="423">
        <x:v>2025040602050</x:v>
      </x:c>
      <x:c r="D652" s="231" t="str">
        <x:f>MID(C652,3,4)</x:f>
        <x:v>2504</x:v>
      </x:c>
    </x:row>
    <x:row r="653" spans="2:4">
      <x:c r="B653" s="200" t="s">
        <x:v>1195</x:v>
      </x:c>
      <x:c r="C653" s="423">
        <x:v>2025041002095</x:v>
      </x:c>
      <x:c r="D653" s="231" t="str">
        <x:f>MID(C653,3,4)</x:f>
        <x:v>2504</x:v>
      </x:c>
    </x:row>
    <x:row r="654" spans="2:4">
      <x:c r="B654" s="200" t="s">
        <x:v>834</x:v>
      </x:c>
      <x:c r="C654" s="423">
        <x:v>2025041102030</x:v>
      </x:c>
      <x:c r="D654" s="231" t="str">
        <x:f>MID(C654,3,4)</x:f>
        <x:v>2504</x:v>
      </x:c>
    </x:row>
    <x:row r="655" spans="2:4">
      <x:c r="B655" s="200" t="s">
        <x:v>6558</x:v>
      </x:c>
      <x:c r="C655" s="423">
        <x:v>2025040604108</x:v>
      </x:c>
      <x:c r="D655" s="231" t="str">
        <x:f>MID(C655,3,4)</x:f>
        <x:v>2504</x:v>
      </x:c>
    </x:row>
    <x:row r="656" spans="2:4">
      <x:c r="B656" s="196" t="s">
        <x:v>3700</x:v>
      </x:c>
      <x:c r="C656" s="449">
        <x:v>2025050505051</x:v>
      </x:c>
      <x:c r="D656" s="235" t="str">
        <x:f>MID(C656,3,4)</x:f>
        <x:v>2505</x:v>
      </x:c>
    </x:row>
    <x:row r="657" spans="2:4">
      <x:c r="B657" s="196" t="s">
        <x:v>3705</x:v>
      </x:c>
      <x:c r="C657" s="449">
        <x:v>2025050503132</x:v>
      </x:c>
      <x:c r="D657" s="235" t="str">
        <x:f>MID(C657,3,4)</x:f>
        <x:v>2505</x:v>
      </x:c>
    </x:row>
    <x:row r="658" spans="2:4">
      <x:c r="B658" s="196" t="s">
        <x:v>3800</x:v>
      </x:c>
      <x:c r="C658" s="449">
        <x:v>2025050503064</x:v>
      </x:c>
      <x:c r="D658" s="235" t="str">
        <x:f>MID(C658,3,4)</x:f>
        <x:v>2505</x:v>
      </x:c>
    </x:row>
    <x:row r="659" spans="2:4">
      <x:c r="B659" s="196" t="s">
        <x:v>1019</x:v>
      </x:c>
      <x:c r="C659" s="449">
        <x:v>2025050503095</x:v>
      </x:c>
      <x:c r="D659" s="235" t="str">
        <x:f>MID(C659,3,4)</x:f>
        <x:v>2505</x:v>
      </x:c>
    </x:row>
    <x:row r="660" spans="2:4">
      <x:c r="B660" s="196" t="s">
        <x:v>3786</x:v>
      </x:c>
      <x:c r="C660" s="449">
        <x:v>2025050503101</x:v>
      </x:c>
      <x:c r="D660" s="235" t="str">
        <x:f>MID(C660,3,4)</x:f>
        <x:v>2505</x:v>
      </x:c>
    </x:row>
    <x:row r="661" spans="2:4">
      <x:c r="B661" s="196" t="s">
        <x:v>7587</x:v>
      </x:c>
      <x:c r="C661" s="449">
        <x:v>2025050603030</x:v>
      </x:c>
      <x:c r="D661" s="235" t="str">
        <x:f>MID(C661,3,4)</x:f>
        <x:v>2505</x:v>
      </x:c>
    </x:row>
    <x:row r="662" spans="2:4">
      <x:c r="B662" s="196" t="s">
        <x:v>925</x:v>
      </x:c>
      <x:c r="C662" s="449">
        <x:v>2025050603092</x:v>
      </x:c>
      <x:c r="D662" s="235" t="str">
        <x:f>MID(C662,3,4)</x:f>
        <x:v>2505</x:v>
      </x:c>
    </x:row>
    <x:row r="663" spans="2:4">
      <x:c r="B663" s="196" t="s">
        <x:v>7551</x:v>
      </x:c>
      <x:c r="C663" s="449">
        <x:v>2025050501015</x:v>
      </x:c>
      <x:c r="D663" s="235" t="str">
        <x:f>MID(C663,3,4)</x:f>
        <x:v>2505</x:v>
      </x:c>
    </x:row>
    <x:row r="664" spans="2:4">
      <x:c r="B664" s="196" t="s">
        <x:v>849</x:v>
      </x:c>
      <x:c r="C664" s="449">
        <x:v>2025050501060</x:v>
      </x:c>
      <x:c r="D664" s="235" t="str">
        <x:f>MID(C664,3,4)</x:f>
        <x:v>2505</x:v>
      </x:c>
    </x:row>
    <x:row r="665" spans="2:4">
      <x:c r="B665" s="196" t="s">
        <x:v>3845</x:v>
      </x:c>
      <x:c r="C665" s="449">
        <x:v>2025050601029</x:v>
      </x:c>
      <x:c r="D665" s="235" t="str">
        <x:f>MID(C665,3,4)</x:f>
        <x:v>2505</x:v>
      </x:c>
    </x:row>
    <x:row r="666" spans="2:4">
      <x:c r="B666" s="196" t="s">
        <x:v>3776</x:v>
      </x:c>
      <x:c r="C666" s="449">
        <x:v>2025050502029</x:v>
      </x:c>
      <x:c r="D666" s="235" t="str">
        <x:f>MID(C666,3,4)</x:f>
        <x:v>2505</x:v>
      </x:c>
    </x:row>
    <x:row r="667" spans="2:4">
      <x:c r="B667" s="196" t="s">
        <x:v>5154</x:v>
      </x:c>
      <x:c r="C667" s="449">
        <x:v>2025050502050</x:v>
      </x:c>
      <x:c r="D667" s="235" t="str">
        <x:f>MID(C667,3,4)</x:f>
        <x:v>2505</x:v>
      </x:c>
    </x:row>
    <x:row r="668" spans="2:4">
      <x:c r="B668" s="196" t="s">
        <x:v>6424</x:v>
      </x:c>
      <x:c r="C668" s="449">
        <x:v>2025050504061</x:v>
      </x:c>
      <x:c r="D668" s="235" t="str">
        <x:f>MID(C668,3,4)</x:f>
        <x:v>2505</x:v>
      </x:c>
    </x:row>
    <x:row r="669" spans="2:4">
      <x:c r="B669" s="196" t="s">
        <x:v>6411</x:v>
      </x:c>
      <x:c r="C669" s="449">
        <x:v>2025050604068</x:v>
      </x:c>
      <x:c r="D669" s="235" t="str">
        <x:f>MID(C669,3,4)</x:f>
        <x:v>2505</x:v>
      </x:c>
    </x:row>
    <x:row r="670" spans="2:4">
      <x:c r="B670" s="196" t="s">
        <x:v>6499</x:v>
      </x:c>
      <x:c r="C670" s="449">
        <x:v>2025050604099</x:v>
      </x:c>
      <x:c r="D670" s="235" t="str">
        <x:f>MID(C670,3,4)</x:f>
        <x:v>2505</x:v>
      </x:c>
    </x:row>
    <x:row r="671" spans="2:4">
      <x:c r="B671" s="196" t="s">
        <x:v>6572</x:v>
      </x:c>
      <x:c r="C671" s="449">
        <x:v>2025050604105</x:v>
      </x:c>
      <x:c r="D671" s="235" t="str">
        <x:f>MID(C671,3,4)</x:f>
        <x:v>2505</x:v>
      </x:c>
    </x:row>
    <x:row r="672" spans="2:4">
      <x:c r="B672" s="196" t="s">
        <x:v>6481</x:v>
      </x:c>
      <x:c r="C672" s="449">
        <x:v>2025050704065</x:v>
      </x:c>
      <x:c r="D672" s="235" t="str">
        <x:f>MID(C672,3,4)</x:f>
        <x:v>2505</x:v>
      </x:c>
    </x:row>
    <x:row r="673" spans="2:4">
      <x:c r="B673" s="450" t="s">
        <x:v>7648</x:v>
      </x:c>
      <x:c r="C673" s="451">
        <x:v>2025060503030</x:v>
      </x:c>
      <x:c r="D673" s="453" t="str">
        <x:f>MID(C673,3,4)</x:f>
        <x:v>2506</x:v>
      </x:c>
    </x:row>
    <x:row r="674" spans="2:4">
      <x:c r="B674" s="450" t="s">
        <x:v>5072</x:v>
      </x:c>
      <x:c r="C674" s="451">
        <x:v>2025060503047</x:v>
      </x:c>
      <x:c r="D674" s="453" t="str">
        <x:f>MID(C674,3,4)</x:f>
        <x:v>2506</x:v>
      </x:c>
    </x:row>
    <x:row r="675" spans="2:4">
      <x:c r="B675" s="450" t="s">
        <x:v>7571</x:v>
      </x:c>
      <x:c r="C675" s="451">
        <x:v>2025060503054</x:v>
      </x:c>
      <x:c r="D675" s="453" t="str">
        <x:f>MID(C675,3,4)</x:f>
        <x:v>2506</x:v>
      </x:c>
    </x:row>
    <x:row r="676" spans="2:4">
      <x:c r="B676" s="450" t="s">
        <x:v>3847</x:v>
      </x:c>
      <x:c r="C676" s="451">
        <x:v>2025060503108</x:v>
      </x:c>
      <x:c r="D676" s="453" t="str">
        <x:f>MID(C676,3,4)</x:f>
        <x:v>2506</x:v>
      </x:c>
    </x:row>
    <x:row r="677" spans="2:4">
      <x:c r="B677" s="450" t="s">
        <x:v>5128</x:v>
      </x:c>
      <x:c r="C677" s="451">
        <x:v>2025060603037</x:v>
      </x:c>
      <x:c r="D677" s="453" t="str">
        <x:f>MID(C677,3,4)</x:f>
        <x:v>2506</x:v>
      </x:c>
    </x:row>
    <x:row r="678" spans="2:4">
      <x:c r="B678" s="450" t="s">
        <x:v>3646</x:v>
      </x:c>
      <x:c r="C678" s="451">
        <x:v>2025060603068</x:v>
      </x:c>
      <x:c r="D678" s="453" t="str">
        <x:f>MID(C678,3,4)</x:f>
        <x:v>2506</x:v>
      </x:c>
    </x:row>
    <x:row r="679" spans="2:4">
      <x:c r="B679" s="450" t="s">
        <x:v>7666</x:v>
      </x:c>
      <x:c r="C679" s="451">
        <x:v>2025060501067</x:v>
      </x:c>
      <x:c r="D679" s="453" t="str">
        <x:f>MID(C679,3,4)</x:f>
        <x:v>2506</x:v>
      </x:c>
    </x:row>
    <x:row r="680" spans="2:4">
      <x:c r="B680" s="450" t="s">
        <x:v>5051</x:v>
      </x:c>
      <x:c r="C680" s="451">
        <x:v>2025060501074</x:v>
      </x:c>
      <x:c r="D680" s="453" t="str">
        <x:f>MID(C680,3,4)</x:f>
        <x:v>2506</x:v>
      </x:c>
    </x:row>
    <x:row r="681" spans="2:4">
      <x:c r="B681" s="450" t="s">
        <x:v>377</x:v>
      </x:c>
      <x:c r="C681" s="451">
        <x:v>2025060501104</x:v>
      </x:c>
      <x:c r="D681" s="453" t="str">
        <x:f>MID(C681,3,4)</x:f>
        <x:v>2506</x:v>
      </x:c>
    </x:row>
    <x:row r="682" spans="2:4">
      <x:c r="B682" s="450" t="s">
        <x:v>5444</x:v>
      </x:c>
      <x:c r="C682" s="451">
        <x:v>2025060601019</x:v>
      </x:c>
      <x:c r="D682" s="453" t="str">
        <x:f>MID(C682,3,4)</x:f>
        <x:v>2506</x:v>
      </x:c>
    </x:row>
    <x:row r="683" spans="2:4">
      <x:c r="B683" s="450" t="s">
        <x:v>5156</x:v>
      </x:c>
      <x:c r="C683" s="451">
        <x:v>2025060502071</x:v>
      </x:c>
      <x:c r="D683" s="453" t="str">
        <x:f>MID(C683,3,4)</x:f>
        <x:v>2506</x:v>
      </x:c>
    </x:row>
    <x:row r="684" spans="2:4">
      <x:c r="B684" s="450" t="s">
        <x:v>471</x:v>
      </x:c>
      <x:c r="C684" s="451">
        <x:v>2025060602016</x:v>
      </x:c>
      <x:c r="D684" s="453" t="str">
        <x:f>MID(C684,3,4)</x:f>
        <x:v>2506</x:v>
      </x:c>
    </x:row>
    <x:row r="685" spans="2:4">
      <x:c r="B685" s="450" t="s">
        <x:v>607</x:v>
      </x:c>
      <x:c r="C685" s="451">
        <x:v>2025060504099</x:v>
      </x:c>
      <x:c r="D685" s="453" t="str">
        <x:f>MID(C685,3,4)</x:f>
        <x:v>2506</x:v>
      </x:c>
    </x:row>
    <x:row r="686" spans="2:4">
      <x:c r="B686" s="204" t="s">
        <x:v>832</x:v>
      </x:c>
      <x:c r="C686" s="425">
        <x:v>2025070503136</x:v>
      </x:c>
      <x:c r="D686" s="414" t="str">
        <x:f>MID(C686,3,4)</x:f>
        <x:v>2507</x:v>
      </x:c>
    </x:row>
    <x:row r="687" spans="2:4">
      <x:c r="B687" s="204" t="s">
        <x:v>5174</x:v>
      </x:c>
      <x:c r="C687" s="425">
        <x:v>2025070603126</x:v>
      </x:c>
      <x:c r="D687" s="414" t="str">
        <x:f>MID(C687,3,4)</x:f>
        <x:v>2507</x:v>
      </x:c>
    </x:row>
    <x:row r="688" spans="2:4">
      <x:c r="B688" s="204" t="s">
        <x:v>5074</x:v>
      </x:c>
      <x:c r="C688" s="425">
        <x:v>2025070503013</x:v>
      </x:c>
      <x:c r="D688" s="414" t="str">
        <x:f>MID(C688,3,4)</x:f>
        <x:v>2507</x:v>
      </x:c>
    </x:row>
    <x:row r="689" spans="2:4">
      <x:c r="B689" s="204" t="s">
        <x:v>5091</x:v>
      </x:c>
      <x:c r="C689" s="425">
        <x:v>2025070503105</x:v>
      </x:c>
      <x:c r="D689" s="414" t="str">
        <x:f>MID(C689,3,4)</x:f>
        <x:v>2507</x:v>
      </x:c>
    </x:row>
    <x:row r="690" spans="2:4">
      <x:c r="B690" s="204" t="s">
        <x:v>921</x:v>
      </x:c>
      <x:c r="C690" s="425">
        <x:v>2025070603102</x:v>
      </x:c>
      <x:c r="D690" s="414" t="str">
        <x:f>MID(C690,3,4)</x:f>
        <x:v>2507</x:v>
      </x:c>
    </x:row>
    <x:row r="691" spans="2:4">
      <x:c r="B691" s="204" t="s">
        <x:v>7522</x:v>
      </x:c>
      <x:c r="C691" s="425">
        <x:v>2025070601016</x:v>
      </x:c>
      <x:c r="D691" s="414" t="str">
        <x:f>MID(C691,3,4)</x:f>
        <x:v>2507</x:v>
      </x:c>
    </x:row>
    <x:row r="692" spans="2:4">
      <x:c r="B692" s="204" t="s">
        <x:v>3722</x:v>
      </x:c>
      <x:c r="C692" s="425">
        <x:v>2025070601047</x:v>
      </x:c>
      <x:c r="D692" s="414" t="str">
        <x:f>MID(C692,3,4)</x:f>
        <x:v>2507</x:v>
      </x:c>
    </x:row>
    <x:row r="693" spans="2:4">
      <x:c r="B693" s="204" t="s">
        <x:v>7549</x:v>
      </x:c>
      <x:c r="C693" s="425">
        <x:v>2025070701068</x:v>
      </x:c>
      <x:c r="D693" s="414" t="str">
        <x:f>MID(C693,3,4)</x:f>
        <x:v>2507</x:v>
      </x:c>
    </x:row>
    <x:row r="694" spans="2:4">
      <x:c r="B694" s="204" t="s">
        <x:v>7519</x:v>
      </x:c>
      <x:c r="C694" s="425">
        <x:v>2025070502016</x:v>
      </x:c>
      <x:c r="D694" s="414" t="str">
        <x:f>MID(C694,3,4)</x:f>
        <x:v>2507</x:v>
      </x:c>
    </x:row>
    <x:row r="695" spans="2:4">
      <x:c r="B695" s="204" t="s">
        <x:v>7654</x:v>
      </x:c>
      <x:c r="C695" s="425">
        <x:v>2025070502023</x:v>
      </x:c>
      <x:c r="D695" s="414" t="str">
        <x:f>MID(C695,3,4)</x:f>
        <x:v>2507</x:v>
      </x:c>
    </x:row>
    <x:row r="696" spans="2:4">
      <x:c r="B696" s="204" t="s">
        <x:v>861</x:v>
      </x:c>
      <x:c r="C696" s="425">
        <x:v>2025070502078</x:v>
      </x:c>
      <x:c r="D696" s="414" t="str">
        <x:f>MID(C696,3,4)</x:f>
        <x:v>2507</x:v>
      </x:c>
    </x:row>
    <x:row r="697" spans="2:4">
      <x:c r="B697" s="204" t="s">
        <x:v>3773</x:v>
      </x:c>
      <x:c r="C697" s="425">
        <x:v>2025070602044</x:v>
      </x:c>
      <x:c r="D697" s="414" t="str">
        <x:f>MID(C697,3,4)</x:f>
        <x:v>2507</x:v>
      </x:c>
    </x:row>
    <x:row r="698" spans="2:4">
      <x:c r="B698" s="204" t="s">
        <x:v>7606</x:v>
      </x:c>
      <x:c r="C698" s="425">
        <x:v>2025070702010</x:v>
      </x:c>
      <x:c r="D698" s="414" t="str">
        <x:f>MID(C698,3,4)</x:f>
        <x:v>2507</x:v>
      </x:c>
    </x:row>
    <x:row r="699" spans="2:4">
      <x:c r="B699" s="204" t="s">
        <x:v>7658</x:v>
      </x:c>
      <x:c r="C699" s="425">
        <x:v>2025070802017</x:v>
      </x:c>
      <x:c r="D699" s="414" t="str">
        <x:f>MID(C699,3,4)</x:f>
        <x:v>2507</x:v>
      </x:c>
    </x:row>
    <x:row r="700" spans="2:4">
      <x:c r="B700" s="432" t="s">
        <x:v>3819</x:v>
      </x:c>
      <x:c r="C700" s="431">
        <x:v>2025080505014</x:v>
      </x:c>
      <x:c r="D700" s="433" t="str">
        <x:f>MID(C700,3,4)</x:f>
        <x:v>2508</x:v>
      </x:c>
    </x:row>
    <x:row r="701" spans="2:4">
      <x:c r="B701" s="432" t="s">
        <x:v>2517</x:v>
      </x:c>
      <x:c r="C701" s="431">
        <x:v>2025080603116</x:v>
      </x:c>
      <x:c r="D701" s="433" t="str">
        <x:f>MID(C701,3,4)</x:f>
        <x:v>2508</x:v>
      </x:c>
    </x:row>
    <x:row r="702" spans="2:4">
      <x:c r="B702" s="432" t="s">
        <x:v>7694</x:v>
      </x:c>
      <x:c r="C702" s="431">
        <x:v>2025080503065</x:v>
      </x:c>
      <x:c r="D702" s="433" t="str">
        <x:f>MID(C702,3,4)</x:f>
        <x:v>2508</x:v>
      </x:c>
    </x:row>
    <x:row r="703" spans="2:4">
      <x:c r="B703" s="432" t="s">
        <x:v>7573</x:v>
      </x:c>
      <x:c r="C703" s="431">
        <x:v>2025080701072</x:v>
      </x:c>
      <x:c r="D703" s="433" t="str">
        <x:f>MID(C703,3,4)</x:f>
        <x:v>2508</x:v>
      </x:c>
    </x:row>
    <x:row r="704" spans="2:4">
      <x:c r="B704" s="432" t="s">
        <x:v>3668</x:v>
      </x:c>
      <x:c r="C704" s="431">
        <x:v>2025080701102</x:v>
      </x:c>
      <x:c r="D704" s="433" t="str">
        <x:f>MID(C704,3,4)</x:f>
        <x:v>2508</x:v>
      </x:c>
    </x:row>
    <x:row r="705" spans="2:4">
      <x:c r="B705" s="432" t="s">
        <x:v>2529</x:v>
      </x:c>
      <x:c r="C705" s="431">
        <x:v>2025080603017</x:v>
      </x:c>
      <x:c r="D705" s="433" t="str">
        <x:f>MID(C705,3,4)</x:f>
        <x:v>2508</x:v>
      </x:c>
    </x:row>
    <x:row r="706" spans="2:4">
      <x:c r="B706" s="432" t="s">
        <x:v>5138</x:v>
      </x:c>
      <x:c r="C706" s="431">
        <x:v>2025080502068</x:v>
      </x:c>
      <x:c r="D706" s="433" t="str">
        <x:f>MID(C706,3,4)</x:f>
        <x:v>2508</x:v>
      </x:c>
    </x:row>
    <x:row r="707" spans="2:4">
      <x:c r="B707" s="432" t="s">
        <x:v>3805</x:v>
      </x:c>
      <x:c r="C707" s="431">
        <x:v>2025080602027</x:v>
      </x:c>
      <x:c r="D707" s="433" t="str">
        <x:f>MID(C707,3,4)</x:f>
        <x:v>2508</x:v>
      </x:c>
    </x:row>
    <x:row r="708" spans="2:4">
      <x:c r="B708" s="188" t="s">
        <x:v>882</x:v>
      </x:c>
      <x:c r="C708" s="190">
        <x:v>2025090501082</x:v>
      </x:c>
      <x:c r="D708" s="232" t="str">
        <x:f>MID(C708,3,4)</x:f>
        <x:v>2509</x:v>
      </x:c>
    </x:row>
    <x:row r="709" spans="2:4">
      <x:c r="B709" s="188" t="s">
        <x:v>7499</x:v>
      </x:c>
      <x:c r="C709" s="190">
        <x:v>2025090601041</x:v>
      </x:c>
      <x:c r="D709" s="232" t="str">
        <x:f>MID(C709,3,4)</x:f>
        <x:v>2509</x:v>
      </x:c>
    </x:row>
    <x:row r="710" spans="2:4">
      <x:c r="B710" s="188" t="s">
        <x:v>3835</x:v>
      </x:c>
      <x:c r="C710" s="190">
        <x:v>2025090601102</x:v>
      </x:c>
      <x:c r="D710" s="232" t="str">
        <x:f>MID(C710,3,4)</x:f>
        <x:v>2509</x:v>
      </x:c>
    </x:row>
    <x:row r="711" spans="2:4">
      <x:c r="B711" s="188" t="s">
        <x:v>3830</x:v>
      </x:c>
      <x:c r="C711" s="190">
        <x:v>2025090502102</x:v>
      </x:c>
      <x:c r="D711" s="232" t="str">
        <x:f>MID(C711,3,4)</x:f>
        <x:v>2509</x:v>
      </x:c>
    </x:row>
    <x:row r="712" spans="2:4">
      <x:c r="B712" s="188" t="s">
        <x:v>7632</x:v>
      </x:c>
      <x:c r="C712" s="190">
        <x:v>2025090602109</x:v>
      </x:c>
      <x:c r="D712" s="232" t="str">
        <x:f>MID(C712,3,4)</x:f>
        <x:v>2509</x:v>
      </x:c>
    </x:row>
    <x:row r="713" spans="3:3">
      <x:c r="C713" s="129"/>
    </x:row>
    <x:row r="714" spans="1:4">
      <x:c r="A714" s="163" t="s">
        <x:v>7129</x:v>
      </x:c>
      <x:c r="B714" s="572" t="s">
        <x:v>3921</x:v>
      </x:c>
      <x:c r="C714" s="572">
        <x:v>2023072101213</x:v>
      </x:c>
      <x:c r="D714" s="573" t="str">
        <x:f>MID(C714,3,4)</x:f>
        <x:v>2307</x:v>
      </x:c>
    </x:row>
    <x:row r="715" spans="2:4">
      <x:c r="B715" s="574" t="s">
        <x:v>6386</x:v>
      </x:c>
      <x:c r="C715" s="574">
        <x:v>2023081403209</x:v>
      </x:c>
      <x:c r="D715" s="575" t="str">
        <x:f>MID(C715,3,4)</x:f>
        <x:v>2308</x:v>
      </x:c>
    </x:row>
    <x:row r="716" spans="2:4">
      <x:c r="B716" s="572" t="s">
        <x:v>5191</x:v>
      </x:c>
      <x:c r="C716" s="572">
        <x:v>2023090701037</x:v>
      </x:c>
      <x:c r="D716" s="573" t="str">
        <x:f>MID(C716,3,4)</x:f>
        <x:v>2309</x:v>
      </x:c>
    </x:row>
    <x:row r="717" spans="2:4">
      <x:c r="B717" s="572" t="s">
        <x:v>1768</x:v>
      </x:c>
      <x:c r="C717" s="572">
        <x:v>2023092204086</x:v>
      </x:c>
      <x:c r="D717" s="573" t="str">
        <x:f>MID(C717,3,4)</x:f>
        <x:v>2309</x:v>
      </x:c>
    </x:row>
    <x:row r="718" spans="2:4">
      <x:c r="B718" s="574" t="s">
        <x:v>5228</x:v>
      </x:c>
      <x:c r="C718" s="574">
        <x:v>2023101901210</x:v>
      </x:c>
      <x:c r="D718" s="575" t="str">
        <x:f>MID(C718,3,4)</x:f>
        <x:v>2310</x:v>
      </x:c>
    </x:row>
    <x:row r="719" spans="2:4">
      <x:c r="B719" s="572" t="s">
        <x:v>5337</x:v>
      </x:c>
      <x:c r="C719" s="572">
        <x:v>2024051003092</x:v>
      </x:c>
      <x:c r="D719" s="573" t="str">
        <x:f>MID(C719,3,4)</x:f>
        <x:v>2405</x:v>
      </x:c>
    </x:row>
    <x:row r="720" spans="2:4">
      <x:c r="B720" s="572" t="s">
        <x:v>1493</x:v>
      </x:c>
      <x:c r="C720" s="572">
        <x:v>2024051004099</x:v>
      </x:c>
      <x:c r="D720" s="573" t="str">
        <x:f>MID(C720,3,4)</x:f>
        <x:v>2405</x:v>
      </x:c>
    </x:row>
    <x:row r="721" spans="2:4">
      <x:c r="B721" s="574" t="s">
        <x:v>469</x:v>
      </x:c>
      <x:c r="C721" s="574">
        <x:v>2024071101082</x:v>
      </x:c>
      <x:c r="D721" s="575" t="str">
        <x:f>MID(C721,3,4)</x:f>
        <x:v>2407</x:v>
      </x:c>
    </x:row>
    <x:row r="722" spans="2:4">
      <x:c r="B722" s="572" t="s">
        <x:v>626</x:v>
      </x:c>
      <x:c r="C722" s="572">
        <x:v>2024080105019</x:v>
      </x:c>
      <x:c r="D722" s="573" t="str">
        <x:f>MID(C722,3,4)</x:f>
        <x:v>2408</x:v>
      </x:c>
    </x:row>
    <x:row r="723" spans="2:4">
      <x:c r="B723" s="572" t="s">
        <x:v>5363</x:v>
      </x:c>
      <x:c r="C723" s="572">
        <x:v>2024081001099</x:v>
      </x:c>
      <x:c r="D723" s="573" t="str">
        <x:f>MID(C723,3,4)</x:f>
        <x:v>2408</x:v>
      </x:c>
    </x:row>
    <x:row r="724" spans="2:4">
      <x:c r="B724" s="572" t="s">
        <x:v>470</x:v>
      </x:c>
      <x:c r="C724" s="572">
        <x:v>2024081601077</x:v>
      </x:c>
      <x:c r="D724" s="573" t="str">
        <x:f>MID(C724,3,4)</x:f>
        <x:v>2408</x:v>
      </x:c>
    </x:row>
    <x:row r="725" spans="2:4">
      <x:c r="B725" s="572" t="s">
        <x:v>4020</x:v>
      </x:c>
      <x:c r="C725" s="572">
        <x:v>2024081701050</x:v>
      </x:c>
      <x:c r="D725" s="573" t="str">
        <x:f>MID(C725,3,4)</x:f>
        <x:v>2408</x:v>
      </x:c>
    </x:row>
    <x:row r="726" spans="2:4">
      <x:c r="B726" s="572" t="s">
        <x:v>5440</x:v>
      </x:c>
      <x:c r="C726" s="572">
        <x:v>2024081701074</x:v>
      </x:c>
      <x:c r="D726" s="573" t="str">
        <x:f>MID(C726,3,4)</x:f>
        <x:v>2408</x:v>
      </x:c>
    </x:row>
    <x:row r="727" spans="2:4">
      <x:c r="B727" s="574" t="s">
        <x:v>3607</x:v>
      </x:c>
      <x:c r="C727" s="574">
        <x:v>2024091001034</x:v>
      </x:c>
      <x:c r="D727" s="575" t="str">
        <x:f>MID(C727,3,4)</x:f>
        <x:v>2409</x:v>
      </x:c>
    </x:row>
    <x:row r="728" spans="2:4">
      <x:c r="B728" s="572" t="s">
        <x:v>3930</x:v>
      </x:c>
      <x:c r="C728" s="572">
        <x:v>2024100501029</x:v>
      </x:c>
      <x:c r="D728" s="573" t="str">
        <x:f>MID(C728,3,4)</x:f>
        <x:v>2410</x:v>
      </x:c>
    </x:row>
    <x:row r="729" spans="2:4">
      <x:c r="B729" s="572" t="s">
        <x:v>1489</x:v>
      </x:c>
      <x:c r="C729" s="572">
        <x:v>2024100504044</x:v>
      </x:c>
      <x:c r="D729" s="573" t="str">
        <x:f>MID(C729,3,4)</x:f>
        <x:v>2410</x:v>
      </x:c>
    </x:row>
    <x:row r="730" spans="2:4">
      <x:c r="B730" s="574" t="s">
        <x:v>6391</x:v>
      </x:c>
      <x:c r="C730" s="574">
        <x:v>2024111505016</x:v>
      </x:c>
      <x:c r="D730" s="575" t="str">
        <x:f>MID(C730,3,4)</x:f>
        <x:v>2411</x:v>
      </x:c>
    </x:row>
    <x:row r="731" spans="2:4">
      <x:c r="B731" s="574" t="s">
        <x:v>1499</x:v>
      </x:c>
      <x:c r="C731" s="574">
        <x:v>2024111003154</x:v>
      </x:c>
      <x:c r="D731" s="575" t="str">
        <x:f>MID(C731,3,4)</x:f>
        <x:v>2411</x:v>
      </x:c>
    </x:row>
    <x:row r="732" spans="2:4">
      <x:c r="B732" s="574" t="s">
        <x:v>511</x:v>
      </x:c>
      <x:c r="C732" s="574">
        <x:v>2024111503197</x:v>
      </x:c>
      <x:c r="D732" s="575" t="str">
        <x:f>MID(C732,3,4)</x:f>
        <x:v>2411</x:v>
      </x:c>
    </x:row>
    <x:row r="733" spans="2:4">
      <x:c r="B733" s="574" t="s">
        <x:v>5208</x:v>
      </x:c>
      <x:c r="C733" s="574">
        <x:v>2024111003123</x:v>
      </x:c>
      <x:c r="D733" s="575" t="str">
        <x:f>MID(C733,3,4)</x:f>
        <x:v>2411</x:v>
      </x:c>
    </x:row>
    <x:row r="734" spans="2:4">
      <x:c r="B734" s="574" t="s">
        <x:v>5253</x:v>
      </x:c>
      <x:c r="C734" s="574">
        <x:v>2024111503043</x:v>
      </x:c>
      <x:c r="D734" s="575" t="str">
        <x:f>MID(C734,3,4)</x:f>
        <x:v>2411</x:v>
      </x:c>
    </x:row>
    <x:row r="735" spans="2:4">
      <x:c r="B735" s="574" t="s">
        <x:v>4038</x:v>
      </x:c>
      <x:c r="C735" s="574">
        <x:v>2024111503159</x:v>
      </x:c>
      <x:c r="D735" s="575" t="str">
        <x:f>MID(C735,3,4)</x:f>
        <x:v>2411</x:v>
      </x:c>
    </x:row>
    <x:row r="736" spans="2:4">
      <x:c r="B736" s="572" t="s">
        <x:v>5243</x:v>
      </x:c>
      <x:c r="C736" s="572">
        <x:v>2024121201045</x:v>
      </x:c>
      <x:c r="D736" s="573" t="str">
        <x:f>MID(C736,3,4)</x:f>
        <x:v>2412</x:v>
      </x:c>
    </x:row>
    <x:row r="737" spans="2:4">
      <x:c r="B737" s="572" t="s">
        <x:v>598</x:v>
      </x:c>
      <x:c r="C737" s="572">
        <x:v>2024121204084</x:v>
      </x:c>
      <x:c r="D737" s="573" t="str">
        <x:f>MID(C737,3,4)</x:f>
        <x:v>2412</x:v>
      </x:c>
    </x:row>
    <x:row r="738" spans="2:4">
      <x:c r="B738" s="574" t="s">
        <x:v>1266</x:v>
      </x:c>
      <x:c r="C738" s="574">
        <x:v>2025010503066</x:v>
      </x:c>
      <x:c r="D738" s="575" t="str">
        <x:f>MID(C738,3,4)</x:f>
        <x:v>2501</x:v>
      </x:c>
    </x:row>
    <x:row r="739" spans="2:4">
      <x:c r="B739" s="574" t="s">
        <x:v>3901</x:v>
      </x:c>
      <x:c r="C739" s="574">
        <x:v>2025010503080</x:v>
      </x:c>
      <x:c r="D739" s="575" t="str">
        <x:f>MID(C739,3,4)</x:f>
        <x:v>2501</x:v>
      </x:c>
    </x:row>
    <x:row r="740" spans="2:4">
      <x:c r="B740" s="574" t="s">
        <x:v>5480</x:v>
      </x:c>
      <x:c r="C740" s="574">
        <x:v>2025010601083</x:v>
      </x:c>
      <x:c r="D740" s="575" t="str">
        <x:f>MID(C740,3,4)</x:f>
        <x:v>2501</x:v>
      </x:c>
    </x:row>
    <x:row r="741" spans="2:4">
      <x:c r="B741" s="574" t="s">
        <x:v>5232</x:v>
      </x:c>
      <x:c r="C741" s="574">
        <x:v>2025010701028</x:v>
      </x:c>
      <x:c r="D741" s="575" t="str">
        <x:f>MID(C741,3,4)</x:f>
        <x:v>2501</x:v>
      </x:c>
    </x:row>
    <x:row r="742" spans="2:4">
      <x:c r="B742" s="572" t="s">
        <x:v>5252</x:v>
      </x:c>
      <x:c r="C742" s="572">
        <x:v>2025020503056</x:v>
      </x:c>
      <x:c r="D742" s="573" t="str">
        <x:f>MID(C742,3,4)</x:f>
        <x:v>2502</x:v>
      </x:c>
    </x:row>
    <x:row r="743" spans="2:4">
      <x:c r="B743" s="572" t="s">
        <x:v>1023</x:v>
      </x:c>
      <x:c r="C743" s="572">
        <x:v>2025021001117</x:v>
      </x:c>
      <x:c r="D743" s="573" t="str">
        <x:f>MID(C743,3,4)</x:f>
        <x:v>2502</x:v>
      </x:c>
    </x:row>
    <x:row r="744" spans="2:4">
      <x:c r="B744" s="572" t="s">
        <x:v>3733</x:v>
      </x:c>
      <x:c r="C744" s="572">
        <x:v>2025021301101</x:v>
      </x:c>
      <x:c r="D744" s="573" t="str">
        <x:f>MID(C744,3,4)</x:f>
        <x:v>2502</x:v>
      </x:c>
    </x:row>
    <x:row r="745" spans="2:4">
      <x:c r="B745" s="572" t="s">
        <x:v>7521</x:v>
      </x:c>
      <x:c r="C745" s="572">
        <x:v>2025021002046</x:v>
      </x:c>
      <x:c r="D745" s="573" t="str">
        <x:f>MID(C745,3,4)</x:f>
        <x:v>2502</x:v>
      </x:c>
    </x:row>
    <x:row r="746" spans="2:4">
      <x:c r="B746" s="572" t="s">
        <x:v>6445</x:v>
      </x:c>
      <x:c r="C746" s="572">
        <x:v>2025021204037</x:v>
      </x:c>
      <x:c r="D746" s="573" t="str">
        <x:f>MID(C746,3,4)</x:f>
        <x:v>2502</x:v>
      </x:c>
    </x:row>
    <x:row r="747" spans="2:4">
      <x:c r="B747" s="574" t="s">
        <x:v>7661</x:v>
      </x:c>
      <x:c r="C747" s="574">
        <x:v>2025040503111</x:v>
      </x:c>
      <x:c r="D747" s="575" t="str">
        <x:f>MID(C747,3,4)</x:f>
        <x:v>2504</x:v>
      </x:c>
    </x:row>
    <x:row r="748" spans="2:4">
      <x:c r="B748" s="574" t="s">
        <x:v>3807</x:v>
      </x:c>
      <x:c r="C748" s="574">
        <x:v>2025040603149</x:v>
      </x:c>
      <x:c r="D748" s="575" t="str">
        <x:f>MID(C748,3,4)</x:f>
        <x:v>2504</x:v>
      </x:c>
    </x:row>
    <x:row r="749" spans="2:4">
      <x:c r="B749" s="574" t="s">
        <x:v>1277</x:v>
      </x:c>
      <x:c r="C749" s="574">
        <x:v>2025040803044</x:v>
      </x:c>
      <x:c r="D749" s="575" t="str">
        <x:f>MID(C749,3,4)</x:f>
        <x:v>2504</x:v>
      </x:c>
    </x:row>
    <x:row r="750" spans="2:4">
      <x:c r="B750" s="574" t="s">
        <x:v>7567</x:v>
      </x:c>
      <x:c r="C750" s="574">
        <x:v>2025040601039</x:v>
      </x:c>
      <x:c r="D750" s="575" t="str">
        <x:f>MID(C750,3,4)</x:f>
        <x:v>2504</x:v>
      </x:c>
    </x:row>
    <x:row r="751" spans="2:4">
      <x:c r="B751" s="574" t="s">
        <x:v>5063</x:v>
      </x:c>
      <x:c r="C751" s="574">
        <x:v>2025040601053</x:v>
      </x:c>
      <x:c r="D751" s="575" t="str">
        <x:f>MID(C751,3,4)</x:f>
        <x:v>2504</x:v>
      </x:c>
    </x:row>
    <x:row r="752" spans="2:4">
      <x:c r="B752" s="574" t="s">
        <x:v>7564</x:v>
      </x:c>
      <x:c r="C752" s="574">
        <x:v>2025040701043</x:v>
      </x:c>
      <x:c r="D752" s="575" t="str">
        <x:f>MID(C752,3,4)</x:f>
        <x:v>2504</x:v>
      </x:c>
    </x:row>
    <x:row r="753" spans="2:4">
      <x:c r="B753" s="574" t="s">
        <x:v>7650</x:v>
      </x:c>
      <x:c r="C753" s="574">
        <x:v>2025040801019</x:v>
      </x:c>
      <x:c r="D753" s="575" t="str">
        <x:f>MID(C753,3,4)</x:f>
        <x:v>2504</x:v>
      </x:c>
    </x:row>
    <x:row r="754" spans="2:4">
      <x:c r="B754" s="574" t="s">
        <x:v>3747</x:v>
      </x:c>
      <x:c r="C754" s="574">
        <x:v>2025040801057</x:v>
      </x:c>
      <x:c r="D754" s="575" t="str">
        <x:f>MID(C754,3,4)</x:f>
        <x:v>2504</x:v>
      </x:c>
    </x:row>
    <x:row r="755" spans="2:4">
      <x:c r="B755" s="574" t="s">
        <x:v>7636</x:v>
      </x:c>
      <x:c r="C755" s="574">
        <x:v>2025040901061</x:v>
      </x:c>
      <x:c r="D755" s="575" t="str">
        <x:f>MID(C755,3,4)</x:f>
        <x:v>2504</x:v>
      </x:c>
    </x:row>
    <x:row r="756" spans="2:4">
      <x:c r="B756" s="574" t="s">
        <x:v>8</x:v>
      </x:c>
      <x:c r="C756" s="574">
        <x:v>2025041201078</x:v>
      </x:c>
      <x:c r="D756" s="575" t="str">
        <x:f>MID(C756,3,4)</x:f>
        <x:v>2504</x:v>
      </x:c>
    </x:row>
    <x:row r="757" spans="2:4">
      <x:c r="B757" s="574" t="s">
        <x:v>3706</x:v>
      </x:c>
      <x:c r="C757" s="574">
        <x:v>2025041201108</x:v>
      </x:c>
      <x:c r="D757" s="575" t="str">
        <x:f>MID(C757,3,4)</x:f>
        <x:v>2504</x:v>
      </x:c>
    </x:row>
    <x:row r="758" spans="2:4">
      <x:c r="B758" s="574" t="s">
        <x:v>7583</x:v>
      </x:c>
      <x:c r="C758" s="574">
        <x:v>2025040802085</x:v>
      </x:c>
      <x:c r="D758" s="575" t="str">
        <x:f>MID(C758,3,4)</x:f>
        <x:v>2504</x:v>
      </x:c>
    </x:row>
    <x:row r="759" spans="2:4">
      <x:c r="B759" s="574" t="s">
        <x:v>3858</x:v>
      </x:c>
      <x:c r="C759" s="574">
        <x:v>2025041102078</x:v>
      </x:c>
      <x:c r="D759" s="575" t="str">
        <x:f>MID(C759,3,4)</x:f>
        <x:v>2504</x:v>
      </x:c>
    </x:row>
    <x:row r="760" spans="2:4">
      <x:c r="B760" s="574" t="s">
        <x:v>6420</x:v>
      </x:c>
      <x:c r="C760" s="574">
        <x:v>2025040504026</x:v>
      </x:c>
      <x:c r="D760" s="575" t="str">
        <x:f>MID(C760,3,4)</x:f>
        <x:v>2504</x:v>
      </x:c>
    </x:row>
    <x:row r="761" spans="2:4">
      <x:c r="B761" s="574" t="s">
        <x:v>6449</x:v>
      </x:c>
      <x:c r="C761" s="574">
        <x:v>2025040604047</x:v>
      </x:c>
      <x:c r="D761" s="575" t="str">
        <x:f>MID(C761,3,4)</x:f>
        <x:v>2504</x:v>
      </x:c>
    </x:row>
    <x:row r="762" spans="2:4">
      <x:c r="B762" s="574" t="s">
        <x:v>6507</x:v>
      </x:c>
      <x:c r="C762" s="574">
        <x:v>2025040604054</x:v>
      </x:c>
      <x:c r="D762" s="575" t="str">
        <x:f>MID(C762,3,4)</x:f>
        <x:v>2504</x:v>
      </x:c>
    </x:row>
    <x:row r="763" spans="2:4">
      <x:c r="B763" s="572" t="s">
        <x:v>3822</x:v>
      </x:c>
      <x:c r="C763" s="572">
        <x:v>2025050505075</x:v>
      </x:c>
      <x:c r="D763" s="573" t="str">
        <x:f>MID(C763,3,4)</x:f>
        <x:v>2505</x:v>
      </x:c>
    </x:row>
    <x:row r="764" spans="2:4">
      <x:c r="B764" s="572" t="s">
        <x:v>2549</x:v>
      </x:c>
      <x:c r="C764" s="572">
        <x:v>2025050803126</x:v>
      </x:c>
      <x:c r="D764" s="573" t="str">
        <x:f>MID(C764,3,4)</x:f>
        <x:v>2505</x:v>
      </x:c>
    </x:row>
    <x:row r="765" spans="2:4">
      <x:c r="B765" s="572" t="s">
        <x:v>7555</x:v>
      </x:c>
      <x:c r="C765" s="572">
        <x:v>2025050803027</x:v>
      </x:c>
      <x:c r="D765" s="573" t="str">
        <x:f>MID(C765,3,4)</x:f>
        <x:v>2505</x:v>
      </x:c>
    </x:row>
    <x:row r="766" spans="2:4">
      <x:c r="B766" s="572" t="s">
        <x:v>7630</x:v>
      </x:c>
      <x:c r="C766" s="572">
        <x:v>2025050502043</x:v>
      </x:c>
      <x:c r="D766" s="573" t="str">
        <x:f>MID(C766,3,4)</x:f>
        <x:v>2505</x:v>
      </x:c>
    </x:row>
    <x:row r="767" spans="2:4">
      <x:c r="B767" s="572" t="s">
        <x:v>7656</x:v>
      </x:c>
      <x:c r="C767" s="572">
        <x:v>2025050502098</x:v>
      </x:c>
      <x:c r="D767" s="573" t="str">
        <x:f>MID(C767,3,4)</x:f>
        <x:v>2505</x:v>
      </x:c>
    </x:row>
    <x:row r="768" spans="2:4">
      <x:c r="B768" s="574" t="s">
        <x:v>7696</x:v>
      </x:c>
      <x:c r="C768" s="574">
        <x:v>2025060503061</x:v>
      </x:c>
      <x:c r="D768" s="575" t="str">
        <x:f>MID(C768,3,4)</x:f>
        <x:v>2506</x:v>
      </x:c>
    </x:row>
    <x:row r="769" spans="2:4">
      <x:c r="B769" s="574" t="s">
        <x:v>926</x:v>
      </x:c>
      <x:c r="C769" s="574">
        <x:v>2025060501012</x:v>
      </x:c>
      <x:c r="D769" s="575" t="str">
        <x:f>MID(C769,3,4)</x:f>
        <x:v>2506</x:v>
      </x:c>
    </x:row>
    <x:row r="770" spans="2:4">
      <x:c r="B770" s="574" t="s">
        <x:v>3643</x:v>
      </x:c>
      <x:c r="C770" s="574">
        <x:v>2025060601057</x:v>
      </x:c>
      <x:c r="D770" s="575" t="str">
        <x:f>MID(C770,3,4)</x:f>
        <x:v>2506</x:v>
      </x:c>
    </x:row>
    <x:row r="771" spans="2:4">
      <x:c r="B771" s="574" t="s">
        <x:v>3834</x:v>
      </x:c>
      <x:c r="C771" s="574">
        <x:v>2025060502026</x:v>
      </x:c>
      <x:c r="D771" s="575" t="str">
        <x:f>MID(C771,3,4)</x:f>
        <x:v>2506</x:v>
      </x:c>
    </x:row>
    <x:row r="772" spans="2:4">
      <x:c r="B772" s="574" t="s">
        <x:v>3840</x:v>
      </x:c>
      <x:c r="C772" s="574">
        <x:v>2025060502033</x:v>
      </x:c>
      <x:c r="D772" s="575" t="str">
        <x:f>MID(C772,3,4)</x:f>
        <x:v>2506</x:v>
      </x:c>
    </x:row>
    <x:row r="773" spans="2:4">
      <x:c r="B773" s="574" t="s">
        <x:v>5297</x:v>
      </x:c>
      <x:c r="C773" s="574">
        <x:v>2025060602047</x:v>
      </x:c>
      <x:c r="D773" s="575" t="str">
        <x:f>MID(C773,3,4)</x:f>
        <x:v>2506</x:v>
      </x:c>
    </x:row>
    <x:row r="774" spans="2:4">
      <x:c r="B774" s="572" t="s">
        <x:v>7624</x:v>
      </x:c>
      <x:c r="C774" s="572">
        <x:v>2025070505031</x:v>
      </x:c>
      <x:c r="D774" s="573" t="str">
        <x:f>MID(C774,3,4)</x:f>
        <x:v>2507</x:v>
      </x:c>
    </x:row>
    <x:row r="775" spans="2:4">
      <x:c r="B775" s="572" t="s">
        <x:v>894</x:v>
      </x:c>
      <x:c r="C775" s="572">
        <x:v>2025070505048</x:v>
      </x:c>
      <x:c r="D775" s="573" t="str">
        <x:f>MID(C775,3,4)</x:f>
        <x:v>2507</x:v>
      </x:c>
    </x:row>
    <x:row r="776" spans="2:4">
      <x:c r="B776" s="572" t="s">
        <x:v>465</x:v>
      </x:c>
      <x:c r="C776" s="572">
        <x:v>2025070503020</x:v>
      </x:c>
      <x:c r="D776" s="573" t="str">
        <x:f>MID(C776,3,4)</x:f>
        <x:v>2507</x:v>
      </x:c>
    </x:row>
    <x:row r="777" spans="2:4">
      <x:c r="B777" s="572" t="s">
        <x:v>7678</x:v>
      </x:c>
      <x:c r="C777" s="572">
        <x:v>2025070503082</x:v>
      </x:c>
      <x:c r="D777" s="573" t="str">
        <x:f>MID(C777,3,4)</x:f>
        <x:v>2507</x:v>
      </x:c>
    </x:row>
    <x:row r="778" spans="2:4">
      <x:c r="B778" s="572" t="s">
        <x:v>5070</x:v>
      </x:c>
      <x:c r="C778" s="572">
        <x:v>2025070603041</x:v>
      </x:c>
      <x:c r="D778" s="573" t="str">
        <x:f>MID(C778,3,4)</x:f>
        <x:v>2507</x:v>
      </x:c>
    </x:row>
    <x:row r="779" spans="2:4">
      <x:c r="B779" s="572" t="s">
        <x:v>1189</x:v>
      </x:c>
      <x:c r="C779" s="572">
        <x:v>2025070703079</x:v>
      </x:c>
      <x:c r="D779" s="573" t="str">
        <x:f>MID(C779,3,4)</x:f>
        <x:v>2507</x:v>
      </x:c>
    </x:row>
    <x:row r="780" spans="2:4">
      <x:c r="B780" s="572" t="s">
        <x:v>5060</x:v>
      </x:c>
      <x:c r="C780" s="572">
        <x:v>2025070501057</x:v>
      </x:c>
      <x:c r="D780" s="573" t="str">
        <x:f>MID(C780,3,4)</x:f>
        <x:v>2507</x:v>
      </x:c>
    </x:row>
    <x:row r="781" spans="2:4">
      <x:c r="B781" s="572" t="s">
        <x:v>848</x:v>
      </x:c>
      <x:c r="C781" s="572">
        <x:v>2025070601078</x:v>
      </x:c>
      <x:c r="D781" s="573" t="str">
        <x:f>MID(C781,3,4)</x:f>
        <x:v>2507</x:v>
      </x:c>
    </x:row>
    <x:row r="782" spans="2:4">
      <x:c r="B782" s="572" t="s">
        <x:v>5117</x:v>
      </x:c>
      <x:c r="C782" s="572">
        <x:v>2025070601085</x:v>
      </x:c>
      <x:c r="D782" s="573" t="str">
        <x:f>MID(C782,3,4)</x:f>
        <x:v>2507</x:v>
      </x:c>
    </x:row>
    <x:row r="783" spans="2:4">
      <x:c r="B783" s="572" t="s">
        <x:v>7518</x:v>
      </x:c>
      <x:c r="C783" s="572">
        <x:v>2025070701013</x:v>
      </x:c>
      <x:c r="D783" s="573" t="str">
        <x:f>MID(C783,3,4)</x:f>
        <x:v>2507</x:v>
      </x:c>
    </x:row>
    <x:row r="784" spans="2:4">
      <x:c r="B784" s="572" t="s">
        <x:v>3712</x:v>
      </x:c>
      <x:c r="C784" s="572">
        <x:v>2025070701037</x:v>
      </x:c>
      <x:c r="D784" s="573" t="str">
        <x:f>MID(C784,3,4)</x:f>
        <x:v>2507</x:v>
      </x:c>
    </x:row>
    <x:row r="785" spans="2:4">
      <x:c r="B785" s="572" t="s">
        <x:v>3795</x:v>
      </x:c>
      <x:c r="C785" s="572">
        <x:v>2025070701082</x:v>
      </x:c>
      <x:c r="D785" s="573" t="str">
        <x:f>MID(C785,3,4)</x:f>
        <x:v>2507</x:v>
      </x:c>
    </x:row>
    <x:row r="786" spans="2:4">
      <x:c r="B786" s="572" t="s">
        <x:v>5547</x:v>
      </x:c>
      <x:c r="C786" s="572">
        <x:v>2025070602082</x:v>
      </x:c>
      <x:c r="D786" s="573" t="str">
        <x:f>MID(C786,3,4)</x:f>
        <x:v>2507</x:v>
      </x:c>
    </x:row>
    <x:row r="787" spans="2:4">
      <x:c r="B787" s="572" t="s">
        <x:v>3755</x:v>
      </x:c>
      <x:c r="C787" s="572">
        <x:v>2025070702034</x:v>
      </x:c>
      <x:c r="D787" s="573" t="str">
        <x:f>MID(C787,3,4)</x:f>
        <x:v>2507</x:v>
      </x:c>
    </x:row>
    <x:row r="788" spans="2:4">
      <x:c r="B788" s="572" t="s">
        <x:v>5088</x:v>
      </x:c>
      <x:c r="C788" s="572">
        <x:v>2025070702072</x:v>
      </x:c>
      <x:c r="D788" s="573" t="str">
        <x:f>MID(C788,3,4)</x:f>
        <x:v>2507</x:v>
      </x:c>
    </x:row>
    <x:row r="789" spans="2:4">
      <x:c r="B789" s="572" t="s">
        <x:v>6427</x:v>
      </x:c>
      <x:c r="C789" s="572">
        <x:v>2025070604086</x:v>
      </x:c>
      <x:c r="D789" s="573" t="str">
        <x:f>MID(C789,3,4)</x:f>
        <x:v>2507</x:v>
      </x:c>
    </x:row>
    <x:row r="790" spans="2:4">
      <x:c r="B790" s="574" t="s">
        <x:v>2570</x:v>
      </x:c>
      <x:c r="C790" s="574">
        <x:v>2025080503140</x:v>
      </x:c>
      <x:c r="D790" s="575" t="str">
        <x:f>MID(C790,3,4)</x:f>
        <x:v>2508</x:v>
      </x:c>
    </x:row>
    <x:row r="791" spans="2:4">
      <x:c r="B791" s="574" t="s">
        <x:v>3726</x:v>
      </x:c>
      <x:c r="C791" s="574">
        <x:v>2025080601051</x:v>
      </x:c>
      <x:c r="D791" s="575" t="str">
        <x:f>MID(C791,3,4)</x:f>
        <x:v>2508</x:v>
      </x:c>
    </x:row>
    <x:row r="792" spans="2:4">
      <x:c r="B792" s="574" t="s">
        <x:v>7693</x:v>
      </x:c>
      <x:c r="C792" s="574">
        <x:v>2025080701034</x:v>
      </x:c>
      <x:c r="D792" s="575" t="str">
        <x:f>MID(C792,3,4)</x:f>
        <x:v>2508</x:v>
      </x:c>
    </x:row>
    <x:row r="793" spans="2:4">
      <x:c r="B793" s="574" t="s">
        <x:v>7526</x:v>
      </x:c>
      <x:c r="C793" s="574">
        <x:v>2025080701096</x:v>
      </x:c>
      <x:c r="D793" s="575" t="str">
        <x:f>MID(C793,3,4)</x:f>
        <x:v>2508</x:v>
      </x:c>
    </x:row>
    <x:row r="794" spans="2:4">
      <x:c r="B794" s="574" t="s">
        <x:v>3703</x:v>
      </x:c>
      <x:c r="C794" s="574">
        <x:v>2025080502013</x:v>
      </x:c>
      <x:c r="D794" s="575" t="str">
        <x:f>MID(C794,3,4)</x:f>
        <x:v>2508</x:v>
      </x:c>
    </x:row>
    <x:row r="795" spans="2:4">
      <x:c r="B795" s="574" t="s">
        <x:v>3690</x:v>
      </x:c>
      <x:c r="C795" s="574">
        <x:v>2025080602010</x:v>
      </x:c>
      <x:c r="D795" s="575" t="str">
        <x:f>MID(C795,3,4)</x:f>
        <x:v>2508</x:v>
      </x:c>
    </x:row>
    <x:row r="796" spans="2:4">
      <x:c r="B796" s="574" t="s">
        <x:v>7580</x:v>
      </x:c>
      <x:c r="C796" s="574">
        <x:v>2025080602034</x:v>
      </x:c>
      <x:c r="D796" s="575" t="str">
        <x:f>MID(C796,3,4)</x:f>
        <x:v>2508</x:v>
      </x:c>
    </x:row>
    <x:row r="797" spans="2:4">
      <x:c r="B797" s="574" t="s">
        <x:v>7610</x:v>
      </x:c>
      <x:c r="C797" s="574">
        <x:v>2025080602058</x:v>
      </x:c>
      <x:c r="D797" s="575" t="str">
        <x:f>MID(C797,3,4)</x:f>
        <x:v>2508</x:v>
      </x:c>
    </x:row>
    <x:row r="798" spans="2:4">
      <x:c r="B798" s="574" t="s">
        <x:v>6514</x:v>
      </x:c>
      <x:c r="C798" s="574">
        <x:v>2025080504079</x:v>
      </x:c>
      <x:c r="D798" s="575" t="str">
        <x:f>MID(C798,3,4)</x:f>
        <x:v>2508</x:v>
      </x:c>
    </x:row>
    <x:row r="799" spans="2:4">
      <x:c r="B799" s="572" t="s">
        <x:v>3852</x:v>
      </x:c>
      <x:c r="C799" s="572">
        <x:v>2025091505010</x:v>
      </x:c>
      <x:c r="D799" s="573" t="str">
        <x:f>MID(C799,3,4)</x:f>
        <x:v>2509</x:v>
      </x:c>
    </x:row>
    <x:row r="800" spans="2:4">
      <x:c r="B800" s="572" t="s">
        <x:v>7524</x:v>
      </x:c>
      <x:c r="C800" s="572">
        <x:v>2025090503116</x:v>
      </x:c>
      <x:c r="D800" s="573" t="str">
        <x:f>MID(C800,3,4)</x:f>
        <x:v>2509</x:v>
      </x:c>
    </x:row>
    <x:row r="801" spans="2:4">
      <x:c r="B801" s="572" t="s">
        <x:v>7603</x:v>
      </x:c>
      <x:c r="C801" s="572">
        <x:v>2025090803117</x:v>
      </x:c>
      <x:c r="D801" s="573" t="str">
        <x:f>MID(C801,3,4)</x:f>
        <x:v>2509</x:v>
      </x:c>
    </x:row>
    <x:row r="802" spans="2:4">
      <x:c r="B802" s="572" t="s">
        <x:v>7576</x:v>
      </x:c>
      <x:c r="C802" s="572">
        <x:v>2025090803124</x:v>
      </x:c>
      <x:c r="D802" s="573" t="str">
        <x:f>MID(C802,3,4)</x:f>
        <x:v>2509</x:v>
      </x:c>
    </x:row>
    <x:row r="803" spans="2:4">
      <x:c r="B803" s="572" t="s">
        <x:v>5059</x:v>
      </x:c>
      <x:c r="C803" s="572">
        <x:v>2025090803131</x:v>
      </x:c>
      <x:c r="D803" s="573" t="str">
        <x:f>MID(C803,3,4)</x:f>
        <x:v>2509</x:v>
      </x:c>
    </x:row>
    <x:row r="804" spans="2:4">
      <x:c r="B804" s="572" t="s">
        <x:v>2573</x:v>
      </x:c>
      <x:c r="C804" s="572">
        <x:v>2025090703134</x:v>
      </x:c>
      <x:c r="D804" s="573" t="str">
        <x:f>MID(C804,3,4)</x:f>
        <x:v>2509</x:v>
      </x:c>
    </x:row>
    <x:row r="805" spans="2:4">
      <x:c r="B805" s="572" t="s">
        <x:v>3857</x:v>
      </x:c>
      <x:c r="C805" s="572">
        <x:v>2025090503086</x:v>
      </x:c>
      <x:c r="D805" s="573" t="str">
        <x:f>MID(C805,3,4)</x:f>
        <x:v>2509</x:v>
      </x:c>
    </x:row>
    <x:row r="806" spans="2:4">
      <x:c r="B806" s="572" t="s">
        <x:v>1197</x:v>
      </x:c>
      <x:c r="C806" s="572">
        <x:v>2025090603083</x:v>
      </x:c>
      <x:c r="D806" s="573" t="str">
        <x:f>MID(C806,3,4)</x:f>
        <x:v>2509</x:v>
      </x:c>
    </x:row>
    <x:row r="807" spans="2:4">
      <x:c r="B807" s="572" t="s">
        <x:v>1302</x:v>
      </x:c>
      <x:c r="C807" s="572">
        <x:v>2025090501105</x:v>
      </x:c>
      <x:c r="D807" s="573" t="str">
        <x:f>MID(C807,3,4)</x:f>
        <x:v>2509</x:v>
      </x:c>
    </x:row>
    <x:row r="808" spans="2:4">
      <x:c r="B808" s="572" t="s">
        <x:v>5112</x:v>
      </x:c>
      <x:c r="C808" s="572">
        <x:v>2025090601010</x:v>
      </x:c>
      <x:c r="D808" s="573" t="str">
        <x:f>MID(C808,3,4)</x:f>
        <x:v>2509</x:v>
      </x:c>
    </x:row>
    <x:row r="809" spans="2:4">
      <x:c r="B809" s="572" t="s">
        <x:v>5187</x:v>
      </x:c>
      <x:c r="C809" s="572">
        <x:v>2025090601058</x:v>
      </x:c>
      <x:c r="D809" s="573" t="str">
        <x:f>MID(C809,3,4)</x:f>
        <x:v>2509</x:v>
      </x:c>
    </x:row>
    <x:row r="810" spans="2:4">
      <x:c r="B810" s="572" t="s">
        <x:v>5066</x:v>
      </x:c>
      <x:c r="C810" s="572">
        <x:v>2025091501012</x:v>
      </x:c>
      <x:c r="D810" s="573" t="str">
        <x:f>MID(C810,3,4)</x:f>
        <x:v>2509</x:v>
      </x:c>
    </x:row>
    <x:row r="811" spans="2:4">
      <x:c r="B811" s="572" t="s">
        <x:v>7544</x:v>
      </x:c>
      <x:c r="C811" s="572">
        <x:v>2025090602055</x:v>
      </x:c>
      <x:c r="D811" s="573" t="str">
        <x:f>MID(C811,3,4)</x:f>
        <x:v>2509</x:v>
      </x:c>
    </x:row>
    <x:row r="812" spans="2:4">
      <x:c r="B812" s="572" t="s">
        <x:v>7501</x:v>
      </x:c>
      <x:c r="C812" s="572">
        <x:v>2025090602093</x:v>
      </x:c>
      <x:c r="D812" s="573" t="str">
        <x:f>MID(C812,3,4)</x:f>
        <x:v>2509</x:v>
      </x:c>
    </x:row>
    <x:row r="813" spans="2:4">
      <x:c r="B813" s="572" t="s">
        <x:v>5105</x:v>
      </x:c>
      <x:c r="C813" s="572">
        <x:v>2025090702021</x:v>
      </x:c>
      <x:c r="D813" s="573" t="str">
        <x:f>MID(C813,3,4)</x:f>
        <x:v>2509</x:v>
      </x:c>
    </x:row>
    <x:row r="814" spans="2:4">
      <x:c r="B814" s="574" t="s">
        <x:v>375</x:v>
      </x:c>
      <x:c r="C814" s="574">
        <x:v>2025100603027</x:v>
      </x:c>
      <x:c r="D814" s="575" t="str">
        <x:f>MID(C814,3,4)</x:f>
        <x:v>2510</x:v>
      </x:c>
    </x:row>
    <x:row r="815" spans="2:4">
      <x:c r="B815" s="574" t="s">
        <x:v>7578</x:v>
      </x:c>
      <x:c r="C815" s="574">
        <x:v>2025100601108</x:v>
      </x:c>
      <x:c r="D815" s="575" t="str">
        <x:f>MID(C815,3,4)</x:f>
        <x:v>2510</x:v>
      </x:c>
    </x:row>
    <x:row r="816" spans="2:4">
      <x:c r="B816" s="574" t="s">
        <x:v>2541</x:v>
      </x:c>
      <x:c r="C816" s="574">
        <x:v>2025100703017</x:v>
      </x:c>
      <x:c r="D816" s="575" t="str">
        <x:f>MID(C816,3,4)</x:f>
        <x:v>2510</x:v>
      </x:c>
    </x:row>
    <x:row r="817" spans="2:4">
      <x:c r="B817" s="574" t="s">
        <x:v>7667</x:v>
      </x:c>
      <x:c r="C817" s="574">
        <x:v>2025100602051</x:v>
      </x:c>
      <x:c r="D817" s="575" t="str">
        <x:f>MID(C817,3,4)</x:f>
        <x:v>2510</x:v>
      </x:c>
    </x:row>
    <x:row r="818" spans="3:3">
      <x:c r="C818" s="117"/>
    </x:row>
    <x:row r="819" spans="1:4">
      <x:c r="A819" s="117" t="s">
        <x:v>3105</x:v>
      </x:c>
      <x:c r="B819" s="572" t="s">
        <x:v>3645</x:v>
      </x:c>
      <x:c r="C819" s="572">
        <x:v>2023060703030</x:v>
      </x:c>
      <x:c r="D819" s="573" t="str">
        <x:f>MID(C819,3,4)</x:f>
        <x:v>2306</x:v>
      </x:c>
    </x:row>
    <x:row r="820" spans="2:4">
      <x:c r="B820" s="539" t="s">
        <x:v>624</x:v>
      </x:c>
      <x:c r="C820" s="539">
        <x:v>2023072104054</x:v>
      </x:c>
      <x:c r="D820" s="651" t="str">
        <x:f>MID(C820,3,4)</x:f>
        <x:v>2307</x:v>
      </x:c>
    </x:row>
    <x:row r="821" spans="2:4">
      <x:c r="B821" s="572" t="s">
        <x:v>6347</x:v>
      </x:c>
      <x:c r="C821" s="572">
        <x:v>2023090704168</x:v>
      </x:c>
      <x:c r="D821" s="573" t="str">
        <x:f>MID(C821,3,4)</x:f>
        <x:v>2309</x:v>
      </x:c>
    </x:row>
    <x:row r="822" spans="2:4">
      <x:c r="B822" s="652" t="s">
        <x:v>5468</x:v>
      </x:c>
      <x:c r="C822" s="652">
        <x:v>2023120101271</x:v>
      </x:c>
      <x:c r="D822" s="653" t="str">
        <x:f>MID(C822,3,4)</x:f>
        <x:v>2312</x:v>
      </x:c>
    </x:row>
    <x:row r="823" spans="2:4">
      <x:c r="B823" s="652" t="s">
        <x:v>5422</x:v>
      </x:c>
      <x:c r="C823" s="652">
        <x:v>2023120101356</x:v>
      </x:c>
      <x:c r="D823" s="653" t="str">
        <x:f>MID(C823,3,4)</x:f>
        <x:v>2312</x:v>
      </x:c>
    </x:row>
    <x:row r="824" spans="2:4">
      <x:c r="B824" s="652" t="s">
        <x:v>1749</x:v>
      </x:c>
      <x:c r="C824" s="652">
        <x:v>2023120104067</x:v>
      </x:c>
      <x:c r="D824" s="653" t="str">
        <x:f>MID(C824,3,4)</x:f>
        <x:v>2312</x:v>
      </x:c>
    </x:row>
    <x:row r="825" spans="2:4">
      <x:c r="B825" s="572" t="s">
        <x:v>5492</x:v>
      </x:c>
      <x:c r="C825" s="572">
        <x:v>2024012603088</x:v>
      </x:c>
      <x:c r="D825" s="573" t="str">
        <x:f>MID(C825,3,4)</x:f>
        <x:v>2401</x:v>
      </x:c>
    </x:row>
    <x:row r="826" spans="2:4">
      <x:c r="B826" s="654" t="s">
        <x:v>691</x:v>
      </x:c>
      <x:c r="C826" s="654">
        <x:v>2024042504010</x:v>
      </x:c>
      <x:c r="D826" s="655" t="str">
        <x:f>MID(C826,3,4)</x:f>
        <x:v>2404</x:v>
      </x:c>
    </x:row>
    <x:row r="827" spans="2:4">
      <x:c r="B827" s="425" t="s">
        <x:v>3931</x:v>
      </x:c>
      <x:c r="C827" s="425">
        <x:v>2024051101095</x:v>
      </x:c>
      <x:c r="D827" s="414" t="str">
        <x:f>MID(C827,3,4)</x:f>
        <x:v>2405</x:v>
      </x:c>
    </x:row>
    <x:row r="828" spans="2:4">
      <x:c r="B828" s="425" t="s">
        <x:v>5420</x:v>
      </x:c>
      <x:c r="C828" s="425">
        <x:v>2024051201023</x:v>
      </x:c>
      <x:c r="D828" s="414" t="str">
        <x:f>MID(C828,3,4)</x:f>
        <x:v>2405</x:v>
      </x:c>
    </x:row>
    <x:row r="829" spans="2:4">
      <x:c r="B829" s="425" t="s">
        <x:v>3978</x:v>
      </x:c>
      <x:c r="C829" s="425">
        <x:v>2024051301020</x:v>
      </x:c>
      <x:c r="D829" s="414" t="str">
        <x:f>MID(C829,3,4)</x:f>
        <x:v>2405</x:v>
      </x:c>
    </x:row>
    <x:row r="830" spans="2:4">
      <x:c r="B830" s="656" t="s">
        <x:v>6339</x:v>
      </x:c>
      <x:c r="C830" s="656">
        <x:v>2024060505020</x:v>
      </x:c>
      <x:c r="D830" s="657" t="str">
        <x:f>MID(C830,3,4)</x:f>
        <x:v>2406</x:v>
      </x:c>
    </x:row>
    <x:row r="831" spans="2:4">
      <x:c r="B831" s="425" t="s">
        <x:v>3969</x:v>
      </x:c>
      <x:c r="C831" s="425">
        <x:v>2024070503054</x:v>
      </x:c>
      <x:c r="D831" s="414" t="str">
        <x:f>MID(C831,3,4)</x:f>
        <x:v>2407</x:v>
      </x:c>
    </x:row>
    <x:row r="832" spans="2:4">
      <x:c r="B832" s="425" t="s">
        <x:v>5408</x:v>
      </x:c>
      <x:c r="C832" s="425">
        <x:v>2024071101099</x:v>
      </x:c>
      <x:c r="D832" s="414" t="str">
        <x:f>MID(C832,3,4)</x:f>
        <x:v>2407</x:v>
      </x:c>
    </x:row>
    <x:row r="833" spans="2:4">
      <x:c r="B833" s="425" t="s">
        <x:v>614</x:v>
      </x:c>
      <x:c r="C833" s="425">
        <x:v>2024071004017</x:v>
      </x:c>
      <x:c r="D833" s="414" t="str">
        <x:f>MID(C833,3,4)</x:f>
        <x:v>2407</x:v>
      </x:c>
    </x:row>
    <x:row r="834" spans="2:4">
      <x:c r="B834" s="652" t="s">
        <x:v>676</x:v>
      </x:c>
      <x:c r="C834" s="652">
        <x:v>2024081505085</x:v>
      </x:c>
      <x:c r="D834" s="653" t="str">
        <x:f>MID(C834,3,4)</x:f>
        <x:v>2408</x:v>
      </x:c>
    </x:row>
    <x:row r="835" spans="2:4">
      <x:c r="B835" s="652" t="s">
        <x:v>5173</x:v>
      </x:c>
      <x:c r="C835" s="652">
        <x:v>2024080101073</x:v>
      </x:c>
      <x:c r="D835" s="653" t="str">
        <x:f>MID(C835,3,4)</x:f>
        <x:v>2408</x:v>
      </x:c>
    </x:row>
    <x:row r="836" spans="2:4">
      <x:c r="B836" s="652" t="s">
        <x:v>5313</x:v>
      </x:c>
      <x:c r="C836" s="652">
        <x:v>2024081001068</x:v>
      </x:c>
      <x:c r="D836" s="653" t="str">
        <x:f>MID(C836,3,4)</x:f>
        <x:v>2408</x:v>
      </x:c>
    </x:row>
    <x:row r="837" spans="2:4">
      <x:c r="B837" s="652" t="s">
        <x:v>5542</x:v>
      </x:c>
      <x:c r="C837" s="652">
        <x:v>2024080102087</x:v>
      </x:c>
      <x:c r="D837" s="653" t="str">
        <x:f>MID(C837,3,4)</x:f>
        <x:v>2408</x:v>
      </x:c>
    </x:row>
    <x:row r="838" spans="2:4">
      <x:c r="B838" s="652" t="s">
        <x:v>6378</x:v>
      </x:c>
      <x:c r="C838" s="652">
        <x:v>2024081004021</x:v>
      </x:c>
      <x:c r="D838" s="653" t="str">
        <x:f>MID(C838,3,4)</x:f>
        <x:v>2408</x:v>
      </x:c>
    </x:row>
    <x:row r="839" spans="2:4">
      <x:c r="B839" s="652" t="s">
        <x:v>570</x:v>
      </x:c>
      <x:c r="C839" s="652">
        <x:v>2024081504118</x:v>
      </x:c>
      <x:c r="D839" s="653" t="str">
        <x:f>MID(C839,3,4)</x:f>
        <x:v>2408</x:v>
      </x:c>
    </x:row>
    <x:row r="840" spans="2:4">
      <x:c r="B840" s="425" t="s">
        <x:v>6346</x:v>
      </x:c>
      <x:c r="C840" s="425">
        <x:v>2024091003076</x:v>
      </x:c>
      <x:c r="D840" s="414" t="str">
        <x:f>MID(C840,3,4)</x:f>
        <x:v>2409</x:v>
      </x:c>
    </x:row>
    <x:row r="841" spans="2:4">
      <x:c r="B841" s="574" t="s">
        <x:v>3618</x:v>
      </x:c>
      <x:c r="C841" s="574">
        <x:v>2024100502019</x:v>
      </x:c>
      <x:c r="D841" s="575" t="str">
        <x:f>MID(C841,3,4)</x:f>
        <x:v>2410</x:v>
      </x:c>
    </x:row>
    <x:row r="842" spans="2:4">
      <x:c r="B842" s="574" t="s">
        <x:v>4011</x:v>
      </x:c>
      <x:c r="C842" s="574">
        <x:v>2024100502026</x:v>
      </x:c>
      <x:c r="D842" s="575" t="str">
        <x:f>MID(C842,3,4)</x:f>
        <x:v>2410</x:v>
      </x:c>
    </x:row>
    <x:row r="843" spans="2:4">
      <x:c r="B843" s="574" t="s">
        <x:v>500</x:v>
      </x:c>
      <x:c r="C843" s="574">
        <x:v>2024100504037</x:v>
      </x:c>
      <x:c r="D843" s="575" t="str">
        <x:f>MID(C843,3,4)</x:f>
        <x:v>2410</x:v>
      </x:c>
    </x:row>
    <x:row r="844" spans="2:4">
      <x:c r="B844" s="425" t="s">
        <x:v>5260</x:v>
      </x:c>
      <x:c r="C844" s="425">
        <x:v>2024111503029</x:v>
      </x:c>
      <x:c r="D844" s="414" t="str">
        <x:f>MID(C844,3,4)</x:f>
        <x:v>2411</x:v>
      </x:c>
    </x:row>
    <x:row r="845" spans="2:4">
      <x:c r="B845" s="425" t="s">
        <x:v>3639</x:v>
      </x:c>
      <x:c r="C845" s="425">
        <x:v>2024111601176</x:v>
      </x:c>
      <x:c r="D845" s="414" t="str">
        <x:f>MID(C845,3,4)</x:f>
        <x:v>2411</x:v>
      </x:c>
    </x:row>
    <x:row r="846" spans="2:4">
      <x:c r="B846" s="425" t="s">
        <x:v>5484</x:v>
      </x:c>
      <x:c r="C846" s="425">
        <x:v>2024111002027</x:v>
      </x:c>
      <x:c r="D846" s="414" t="str">
        <x:f>MID(C846,3,4)</x:f>
        <x:v>2411</x:v>
      </x:c>
    </x:row>
    <x:row r="847" spans="2:4">
      <x:c r="B847" s="574" t="s">
        <x:v>5437</x:v>
      </x:c>
      <x:c r="C847" s="574">
        <x:v>2024121201021</x:v>
      </x:c>
      <x:c r="D847" s="575" t="str">
        <x:f>MID(C847,3,4)</x:f>
        <x:v>2412</x:v>
      </x:c>
    </x:row>
    <x:row r="848" spans="2:4">
      <x:c r="B848" s="574" t="s">
        <x:v>3543</x:v>
      </x:c>
      <x:c r="C848" s="574">
        <x:v>2024121201038</x:v>
      </x:c>
      <x:c r="D848" s="575" t="str">
        <x:f>MID(C848,3,4)</x:f>
        <x:v>2412</x:v>
      </x:c>
    </x:row>
    <x:row r="849" spans="2:4">
      <x:c r="B849" s="574" t="s">
        <x:v>5461</x:v>
      </x:c>
      <x:c r="C849" s="574">
        <x:v>2024121002017</x:v>
      </x:c>
      <x:c r="D849" s="575" t="str">
        <x:f>MID(C849,3,4)</x:f>
        <x:v>2412</x:v>
      </x:c>
    </x:row>
    <x:row r="850" spans="2:4">
      <x:c r="B850" s="574" t="s">
        <x:v>3617</x:v>
      </x:c>
      <x:c r="C850" s="574">
        <x:v>2024121102052</x:v>
      </x:c>
      <x:c r="D850" s="575" t="str">
        <x:f>MID(C850,3,4)</x:f>
        <x:v>2412</x:v>
      </x:c>
    </x:row>
    <x:row r="851" spans="2:4">
      <x:c r="B851" s="574" t="s">
        <x:v>510</x:v>
      </x:c>
      <x:c r="C851" s="574">
        <x:v>2024121104063</x:v>
      </x:c>
      <x:c r="D851" s="575" t="str">
        <x:f>MID(C851,3,4)</x:f>
        <x:v>2412</x:v>
      </x:c>
    </x:row>
    <x:row r="852" spans="2:4">
      <x:c r="B852" s="425" t="s">
        <x:v>5434</x:v>
      </x:c>
      <x:c r="C852" s="425">
        <x:v>2025010501048</x:v>
      </x:c>
      <x:c r="D852" s="414" t="str">
        <x:f>MID(C852,3,4)</x:f>
        <x:v>2501</x:v>
      </x:c>
    </x:row>
    <x:row r="853" spans="2:4">
      <x:c r="B853" s="425" t="s">
        <x:v>5406</x:v>
      </x:c>
      <x:c r="C853" s="425">
        <x:v>2025011001028</x:v>
      </x:c>
      <x:c r="D853" s="414" t="str">
        <x:f>MID(C853,3,4)</x:f>
        <x:v>2501</x:v>
      </x:c>
    </x:row>
    <x:row r="854" spans="2:4">
      <x:c r="B854" s="425" t="s">
        <x:v>5553</x:v>
      </x:c>
      <x:c r="C854" s="425">
        <x:v>2025011001073</x:v>
      </x:c>
      <x:c r="D854" s="414" t="str">
        <x:f>MID(C854,3,4)</x:f>
        <x:v>2501</x:v>
      </x:c>
    </x:row>
    <x:row r="855" spans="2:4">
      <x:c r="B855" s="425" t="s">
        <x:v>3503</x:v>
      </x:c>
      <x:c r="C855" s="425">
        <x:v>2025010502021</x:v>
      </x:c>
      <x:c r="D855" s="414" t="str">
        <x:f>MID(C855,3,4)</x:f>
        <x:v>2501</x:v>
      </x:c>
    </x:row>
    <x:row r="856" spans="2:4">
      <x:c r="B856" s="425" t="s">
        <x:v>3945</x:v>
      </x:c>
      <x:c r="C856" s="425">
        <x:v>2025010502090</x:v>
      </x:c>
      <x:c r="D856" s="414" t="str">
        <x:f>MID(C856,3,4)</x:f>
        <x:v>2501</x:v>
      </x:c>
    </x:row>
    <x:row r="857" spans="2:4">
      <x:c r="B857" s="425" t="s">
        <x:v>5424</x:v>
      </x:c>
      <x:c r="C857" s="425">
        <x:v>2025010502106</x:v>
      </x:c>
      <x:c r="D857" s="414" t="str">
        <x:f>MID(C857,3,4)</x:f>
        <x:v>2501</x:v>
      </x:c>
    </x:row>
    <x:row r="858" spans="2:4">
      <x:c r="B858" s="425" t="s">
        <x:v>6371</x:v>
      </x:c>
      <x:c r="C858" s="425">
        <x:v>2025010701059</x:v>
      </x:c>
      <x:c r="D858" s="414" t="str">
        <x:f>MID(C858,3,4)</x:f>
        <x:v>2501</x:v>
      </x:c>
    </x:row>
    <x:row r="859" spans="2:4">
      <x:c r="B859" s="574" t="s">
        <x:v>7543</x:v>
      </x:c>
      <x:c r="C859" s="574">
        <x:v>2025021003029</x:v>
      </x:c>
      <x:c r="D859" s="575" t="str">
        <x:f>MID(C859,3,4)</x:f>
        <x:v>2502</x:v>
      </x:c>
    </x:row>
    <x:row r="860" spans="2:4">
      <x:c r="B860" s="574" t="s">
        <x:v>3727</x:v>
      </x:c>
      <x:c r="C860" s="574">
        <x:v>2025021003043</x:v>
      </x:c>
      <x:c r="D860" s="575" t="str">
        <x:f>MID(C860,3,4)</x:f>
        <x:v>2502</x:v>
      </x:c>
    </x:row>
    <x:row r="861" spans="2:4">
      <x:c r="B861" s="574" t="s">
        <x:v>7599</x:v>
      </x:c>
      <x:c r="C861" s="574">
        <x:v>2025021201098</x:v>
      </x:c>
      <x:c r="D861" s="575" t="str">
        <x:f>MID(C861,3,4)</x:f>
        <x:v>2502</x:v>
      </x:c>
    </x:row>
    <x:row r="862" spans="2:4">
      <x:c r="B862" s="574" t="s">
        <x:v>2542</x:v>
      </x:c>
      <x:c r="C862" s="574">
        <x:v>2025021002107</x:v>
      </x:c>
      <x:c r="D862" s="575" t="str">
        <x:f>MID(C862,3,4)</x:f>
        <x:v>2502</x:v>
      </x:c>
    </x:row>
    <x:row r="863" spans="2:4">
      <x:c r="B863" s="425" t="s">
        <x:v>867</x:v>
      </x:c>
      <x:c r="C863" s="425">
        <x:v>2025030602053</x:v>
      </x:c>
      <x:c r="D863" s="414" t="str">
        <x:f>MID(C863,3,4)</x:f>
        <x:v>2503</x:v>
      </x:c>
    </x:row>
    <x:row r="864" spans="2:4">
      <x:c r="B864" s="425" t="s">
        <x:v>2571</x:v>
      </x:c>
      <x:c r="C864" s="425">
        <x:v>2025030502049</x:v>
      </x:c>
      <x:c r="D864" s="414" t="str">
        <x:f>MID(C864,3,4)</x:f>
        <x:v>2503</x:v>
      </x:c>
    </x:row>
    <x:row r="865" spans="2:4">
      <x:c r="B865" s="574" t="s">
        <x:v>467</x:v>
      </x:c>
      <x:c r="C865" s="574">
        <x:v>2025040701098</x:v>
      </x:c>
      <x:c r="D865" s="575" t="str">
        <x:f>MID(C865,3,4)</x:f>
        <x:v>2504</x:v>
      </x:c>
    </x:row>
    <x:row r="866" spans="2:4">
      <x:c r="B866" s="574" t="s">
        <x:v>7641</x:v>
      </x:c>
      <x:c r="C866" s="574">
        <x:v>2025040701128</x:v>
      </x:c>
      <x:c r="D866" s="575" t="str">
        <x:f>MID(C866,3,4)</x:f>
        <x:v>2504</x:v>
      </x:c>
    </x:row>
    <x:row r="867" spans="2:4">
      <x:c r="B867" s="574" t="s">
        <x:v>372</x:v>
      </x:c>
      <x:c r="C867" s="574">
        <x:v>2025041101064</x:v>
      </x:c>
      <x:c r="D867" s="575" t="str">
        <x:f>MID(C867,3,4)</x:f>
        <x:v>2504</x:v>
      </x:c>
    </x:row>
    <x:row r="868" spans="2:4">
      <x:c r="B868" s="574" t="s">
        <x:v>5109</x:v>
      </x:c>
      <x:c r="C868" s="574">
        <x:v>2025040502053</x:v>
      </x:c>
      <x:c r="D868" s="575" t="str">
        <x:f>MID(C868,3,4)</x:f>
        <x:v>2504</x:v>
      </x:c>
    </x:row>
    <x:row r="869" spans="2:4">
      <x:c r="B869" s="574" t="s">
        <x:v>1028</x:v>
      </x:c>
      <x:c r="C869" s="574">
        <x:v>2025040502060</x:v>
      </x:c>
      <x:c r="D869" s="575" t="str">
        <x:f>MID(C869,3,4)</x:f>
        <x:v>2504</x:v>
      </x:c>
    </x:row>
    <x:row r="870" spans="2:4">
      <x:c r="B870" s="574" t="s">
        <x:v>5127</x:v>
      </x:c>
      <x:c r="C870" s="574">
        <x:v>2025040602029</x:v>
      </x:c>
      <x:c r="D870" s="575" t="str">
        <x:f>MID(C870,3,4)</x:f>
        <x:v>2504</x:v>
      </x:c>
    </x:row>
    <x:row r="871" spans="2:4">
      <x:c r="B871" s="574" t="s">
        <x:v>6528</x:v>
      </x:c>
      <x:c r="C871" s="574">
        <x:v>2025040504101</x:v>
      </x:c>
      <x:c r="D871" s="575" t="str">
        <x:f>MID(C871,3,4)</x:f>
        <x:v>2504</x:v>
      </x:c>
    </x:row>
    <x:row r="872" spans="2:4">
      <x:c r="B872" s="574" t="s">
        <x:v>6462</x:v>
      </x:c>
      <x:c r="C872" s="574">
        <x:v>2025040604016</x:v>
      </x:c>
      <x:c r="D872" s="575" t="str">
        <x:f>MID(C872,3,4)</x:f>
        <x:v>2504</x:v>
      </x:c>
    </x:row>
    <x:row r="873" spans="2:4">
      <x:c r="B873" s="574" t="s">
        <x:v>6425</x:v>
      </x:c>
      <x:c r="C873" s="574">
        <x:v>2025040704020</x:v>
      </x:c>
      <x:c r="D873" s="575" t="str">
        <x:f>MID(C873,3,4)</x:f>
        <x:v>2504</x:v>
      </x:c>
    </x:row>
    <x:row r="874" spans="2:4">
      <x:c r="B874" s="425" t="s">
        <x:v>5069</x:v>
      </x:c>
      <x:c r="C874" s="425">
        <x:v>2025050505020</x:v>
      </x:c>
      <x:c r="D874" s="414" t="str">
        <x:f>MID(C874,3,4)</x:f>
        <x:v>2505</x:v>
      </x:c>
    </x:row>
    <x:row r="875" spans="2:4">
      <x:c r="B875" s="425" t="s">
        <x:v>3716</x:v>
      </x:c>
      <x:c r="C875" s="425">
        <x:v>2025050505037</x:v>
      </x:c>
      <x:c r="D875" s="414" t="str">
        <x:f>MID(C875,3,4)</x:f>
        <x:v>2505</x:v>
      </x:c>
    </x:row>
    <x:row r="876" spans="2:4">
      <x:c r="B876" s="425" t="s">
        <x:v>2559</x:v>
      </x:c>
      <x:c r="C876" s="425">
        <x:v>2025050803119</x:v>
      </x:c>
      <x:c r="D876" s="414" t="str">
        <x:f>MID(C876,3,4)</x:f>
        <x:v>2505</x:v>
      </x:c>
    </x:row>
    <x:row r="877" spans="2:4">
      <x:c r="B877" s="425" t="s">
        <x:v>7674</x:v>
      </x:c>
      <x:c r="C877" s="425">
        <x:v>2025050503088</x:v>
      </x:c>
      <x:c r="D877" s="414" t="str">
        <x:f>MID(C877,3,4)</x:f>
        <x:v>2505</x:v>
      </x:c>
    </x:row>
    <x:row r="878" spans="2:4">
      <x:c r="B878" s="425" t="s">
        <x:v>5114</x:v>
      </x:c>
      <x:c r="C878" s="425">
        <x:v>2025050703044</x:v>
      </x:c>
      <x:c r="D878" s="414" t="str">
        <x:f>MID(C878,3,4)</x:f>
        <x:v>2505</x:v>
      </x:c>
    </x:row>
    <x:row r="879" spans="2:4">
      <x:c r="B879" s="425" t="s">
        <x:v>454</x:v>
      </x:c>
      <x:c r="C879" s="425">
        <x:v>2025050501039</x:v>
      </x:c>
      <x:c r="D879" s="414" t="str">
        <x:f>MID(C879,3,4)</x:f>
        <x:v>2505</x:v>
      </x:c>
    </x:row>
    <x:row r="880" spans="2:4">
      <x:c r="B880" s="425" t="s">
        <x:v>7634</x:v>
      </x:c>
      <x:c r="C880" s="425">
        <x:v>2025050502074</x:v>
      </x:c>
      <x:c r="D880" s="414" t="str">
        <x:f>MID(C880,3,4)</x:f>
        <x:v>2505</x:v>
      </x:c>
    </x:row>
    <x:row r="881" spans="2:4">
      <x:c r="B881" s="425" t="s">
        <x:v>6407</x:v>
      </x:c>
      <x:c r="C881" s="425">
        <x:v>2025050704027</x:v>
      </x:c>
      <x:c r="D881" s="414" t="str">
        <x:f>MID(C881,3,4)</x:f>
        <x:v>2505</x:v>
      </x:c>
    </x:row>
    <x:row r="882" spans="2:4">
      <x:c r="B882" s="574" t="s">
        <x:v>3606</x:v>
      </x:c>
      <x:c r="C882" s="574">
        <x:v>2025060603044</x:v>
      </x:c>
      <x:c r="D882" s="575" t="str">
        <x:f>MID(C882,3,4)</x:f>
        <x:v>2506</x:v>
      </x:c>
    </x:row>
    <x:row r="883" spans="2:4">
      <x:c r="B883" s="574" t="s">
        <x:v>5350</x:v>
      </x:c>
      <x:c r="C883" s="574">
        <x:v>2025060601033</x:v>
      </x:c>
      <x:c r="D883" s="575" t="str">
        <x:f>MID(C883,3,4)</x:f>
        <x:v>2506</x:v>
      </x:c>
    </x:row>
    <x:row r="884" spans="2:4">
      <x:c r="B884" s="574" t="s">
        <x:v>880</x:v>
      </x:c>
      <x:c r="C884" s="574">
        <x:v>2025060502064</x:v>
      </x:c>
      <x:c r="D884" s="575" t="str">
        <x:f>MID(C884,3,4)</x:f>
        <x:v>2506</x:v>
      </x:c>
    </x:row>
    <x:row r="885" spans="2:4">
      <x:c r="B885" s="425" t="s">
        <x:v>3882</x:v>
      </x:c>
      <x:c r="C885" s="425">
        <x:v>2025070503129</x:v>
      </x:c>
      <x:c r="D885" s="414" t="str">
        <x:f>MID(C885,3,4)</x:f>
        <x:v>2507</x:v>
      </x:c>
    </x:row>
    <x:row r="886" spans="2:4">
      <x:c r="B886" s="425" t="s">
        <x:v>1303</x:v>
      </x:c>
      <x:c r="C886" s="425">
        <x:v>2025070503075</x:v>
      </x:c>
      <x:c r="D886" s="414" t="str">
        <x:f>MID(C886,3,4)</x:f>
        <x:v>2507</x:v>
      </x:c>
    </x:row>
    <x:row r="887" spans="2:4">
      <x:c r="B887" s="425" t="s">
        <x:v>3804</x:v>
      </x:c>
      <x:c r="C887" s="425">
        <x:v>2025070603027</x:v>
      </x:c>
      <x:c r="D887" s="414" t="str">
        <x:f>MID(C887,3,4)</x:f>
        <x:v>2507</x:v>
      </x:c>
    </x:row>
    <x:row r="888" spans="2:4">
      <x:c r="B888" s="425" t="s">
        <x:v>7612</x:v>
      </x:c>
      <x:c r="C888" s="425">
        <x:v>2025070601061</x:v>
      </x:c>
      <x:c r="D888" s="414" t="str">
        <x:f>MID(C888,3,4)</x:f>
        <x:v>2507</x:v>
      </x:c>
    </x:row>
    <x:row r="889" spans="2:4">
      <x:c r="B889" s="425" t="s">
        <x:v>5065</x:v>
      </x:c>
      <x:c r="C889" s="425">
        <x:v>2025070801096</x:v>
      </x:c>
      <x:c r="D889" s="414" t="str">
        <x:f>MID(C889,3,4)</x:f>
        <x:v>2507</x:v>
      </x:c>
    </x:row>
    <x:row r="890" spans="2:4">
      <x:c r="B890" s="425" t="s">
        <x:v>7574</x:v>
      </x:c>
      <x:c r="C890" s="425">
        <x:v>2025070801102</x:v>
      </x:c>
      <x:c r="D890" s="414" t="str">
        <x:f>MID(C890,3,4)</x:f>
        <x:v>2507</x:v>
      </x:c>
    </x:row>
    <x:row r="891" spans="2:4">
      <x:c r="B891" s="425" t="s">
        <x:v>7662</x:v>
      </x:c>
      <x:c r="C891" s="425">
        <x:v>2025070901017</x:v>
      </x:c>
      <x:c r="D891" s="414" t="str">
        <x:f>MID(C891,3,4)</x:f>
        <x:v>2507</x:v>
      </x:c>
    </x:row>
    <x:row r="892" spans="2:4">
      <x:c r="B892" s="425" t="s">
        <x:v>7537</x:v>
      </x:c>
      <x:c r="C892" s="425">
        <x:v>2025070502061</x:v>
      </x:c>
      <x:c r="D892" s="414" t="str">
        <x:f>MID(C892,3,4)</x:f>
        <x:v>2507</x:v>
      </x:c>
    </x:row>
    <x:row r="893" spans="2:4">
      <x:c r="B893" s="425" t="s">
        <x:v>462</x:v>
      </x:c>
      <x:c r="C893" s="425">
        <x:v>2025070602105</x:v>
      </x:c>
      <x:c r="D893" s="414" t="str">
        <x:f>MID(C893,3,4)</x:f>
        <x:v>2507</x:v>
      </x:c>
    </x:row>
    <x:row r="894" spans="2:4">
      <x:c r="B894" s="425" t="s">
        <x:v>7503</x:v>
      </x:c>
      <x:c r="C894" s="425">
        <x:v>2025070702102</x:v>
      </x:c>
      <x:c r="D894" s="414" t="str">
        <x:f>MID(C894,3,4)</x:f>
        <x:v>2507</x:v>
      </x:c>
    </x:row>
    <x:row r="895" spans="2:4">
      <x:c r="B895" s="574" t="s">
        <x:v>7953</x:v>
      </x:c>
      <x:c r="C895" s="574">
        <x:v>2025080506080</x:v>
      </x:c>
      <x:c r="D895" s="575" t="str">
        <x:f>MID(C895,3,4)</x:f>
        <x:v>2508</x:v>
      </x:c>
    </x:row>
    <x:row r="896" spans="2:4">
      <x:c r="B896" s="574" t="s">
        <x:v>3741</x:v>
      </x:c>
      <x:c r="C896" s="574">
        <x:v>2025080701027</x:v>
      </x:c>
      <x:c r="D896" s="575" t="str">
        <x:f>MID(C896,3,4)</x:f>
        <x:v>2508</x:v>
      </x:c>
    </x:row>
    <x:row r="897" spans="2:4">
      <x:c r="B897" s="574" t="s">
        <x:v>3678</x:v>
      </x:c>
      <x:c r="C897" s="574">
        <x:v>2025080602072</x:v>
      </x:c>
      <x:c r="D897" s="575" t="str">
        <x:f>MID(C897,3,4)</x:f>
        <x:v>2508</x:v>
      </x:c>
    </x:row>
    <x:row r="898" spans="2:4">
      <x:c r="B898" s="574" t="s">
        <x:v>6564</x:v>
      </x:c>
      <x:c r="C898" s="574">
        <x:v>2025080504017</x:v>
      </x:c>
      <x:c r="D898" s="575" t="str">
        <x:f>MID(C898,3,4)</x:f>
        <x:v>2508</x:v>
      </x:c>
    </x:row>
    <x:row r="899" spans="2:4">
      <x:c r="B899" s="425" t="s">
        <x:v>1287</x:v>
      </x:c>
      <x:c r="C899" s="425">
        <x:v>2025090505028</x:v>
      </x:c>
      <x:c r="D899" s="414" t="str">
        <x:f>MID(C899,3,4)</x:f>
        <x:v>2509</x:v>
      </x:c>
    </x:row>
    <x:row r="900" spans="2:4">
      <x:c r="B900" s="425" t="s">
        <x:v>1260</x:v>
      </x:c>
      <x:c r="C900" s="425">
        <x:v>2025090503123</x:v>
      </x:c>
      <x:c r="D900" s="414" t="str">
        <x:f>MID(C900,3,4)</x:f>
        <x:v>2509</x:v>
      </x:c>
    </x:row>
    <x:row r="901" spans="2:4">
      <x:c r="B901" s="425" t="s">
        <x:v>878</x:v>
      </x:c>
      <x:c r="C901" s="425">
        <x:v>2025090701086</x:v>
      </x:c>
      <x:c r="D901" s="414" t="str">
        <x:f>MID(C901,3,4)</x:f>
        <x:v>2509</x:v>
      </x:c>
    </x:row>
    <x:row r="902" spans="2:4">
      <x:c r="B902" s="425" t="s">
        <x:v>5150</x:v>
      </x:c>
      <x:c r="C902" s="425">
        <x:v>2025091601033</x:v>
      </x:c>
      <x:c r="D902" s="414" t="str">
        <x:f>MID(C902,3,4)</x:f>
        <x:v>2509</x:v>
      </x:c>
    </x:row>
    <x:row r="903" spans="2:4">
      <x:c r="B903" s="425" t="s">
        <x:v>371</x:v>
      </x:c>
      <x:c r="C903" s="425">
        <x:v>2025090702014</x:v>
      </x:c>
      <x:c r="D903" s="414" t="str">
        <x:f>MID(C903,3,4)</x:f>
        <x:v>2509</x:v>
      </x:c>
    </x:row>
    <x:row r="904" spans="2:4">
      <x:c r="B904" s="425" t="s">
        <x:v>6550</x:v>
      </x:c>
      <x:c r="C904" s="425">
        <x:v>2025090604035</x:v>
      </x:c>
      <x:c r="D904" s="414" t="str">
        <x:f>MID(C904,3,4)</x:f>
        <x:v>2509</x:v>
      </x:c>
    </x:row>
    <x:row r="905" spans="2:4">
      <x:c r="B905" s="425" t="s">
        <x:v>6437</x:v>
      </x:c>
      <x:c r="C905" s="425">
        <x:v>2025091504068</x:v>
      </x:c>
      <x:c r="D905" s="414" t="str">
        <x:f>MID(C905,3,4)</x:f>
        <x:v>2509</x:v>
      </x:c>
    </x:row>
    <x:row r="906" spans="2:4">
      <x:c r="B906" s="574" t="s">
        <x:v>841</x:v>
      </x:c>
      <x:c r="C906" s="574">
        <x:v>2025100503020</x:v>
      </x:c>
      <x:c r="D906" s="575" t="str">
        <x:f>MID(C906,3,4)</x:f>
        <x:v>2510</x:v>
      </x:c>
    </x:row>
    <x:row r="907" spans="2:4">
      <x:c r="B907" s="574" t="s">
        <x:v>5068</x:v>
      </x:c>
      <x:c r="C907" s="574">
        <x:v>2025100503075</x:v>
      </x:c>
      <x:c r="D907" s="575" t="str">
        <x:f>MID(C907,3,4)</x:f>
        <x:v>2510</x:v>
      </x:c>
    </x:row>
    <x:row r="908" spans="2:4">
      <x:c r="B908" s="574" t="s">
        <x:v>7598</x:v>
      </x:c>
      <x:c r="C908" s="574">
        <x:v>2025100603065</x:v>
      </x:c>
      <x:c r="D908" s="575" t="str">
        <x:f>MID(C908,3,4)</x:f>
        <x:v>2510</x:v>
      </x:c>
    </x:row>
    <x:row r="909" spans="2:4">
      <x:c r="B909" s="574" t="s">
        <x:v>7572</x:v>
      </x:c>
      <x:c r="C909" s="574">
        <x:v>2025100603089</x:v>
      </x:c>
      <x:c r="D909" s="575" t="str">
        <x:f>MID(C909,3,4)</x:f>
        <x:v>2510</x:v>
      </x:c>
    </x:row>
    <x:row r="910" spans="2:4">
      <x:c r="B910" s="574" t="s">
        <x:v>5160</x:v>
      </x:c>
      <x:c r="C910" s="574">
        <x:v>2025100501071</x:v>
      </x:c>
      <x:c r="D910" s="575" t="str">
        <x:f>MID(C910,3,4)</x:f>
        <x:v>2510</x:v>
      </x:c>
    </x:row>
    <x:row r="911" spans="2:4">
      <x:c r="B911" s="574" t="s">
        <x:v>5115</x:v>
      </x:c>
      <x:c r="C911" s="574">
        <x:v>2025100601054</x:v>
      </x:c>
      <x:c r="D911" s="575" t="str">
        <x:f>MID(C911,3,4)</x:f>
        <x:v>2510</x:v>
      </x:c>
    </x:row>
    <x:row r="912" spans="2:4">
      <x:c r="B912" s="574" t="s">
        <x:v>7569</x:v>
      </x:c>
      <x:c r="C912" s="574">
        <x:v>2025100601061</x:v>
      </x:c>
      <x:c r="D912" s="575" t="str">
        <x:f>MID(C912,3,4)</x:f>
        <x:v>2510</x:v>
      </x:c>
    </x:row>
    <x:row r="913" spans="2:4">
      <x:c r="B913" s="574" t="s">
        <x:v>3766</x:v>
      </x:c>
      <x:c r="C913" s="574">
        <x:v>2025100601078</x:v>
      </x:c>
      <x:c r="D913" s="575" t="str">
        <x:f>MID(C913,3,4)</x:f>
        <x:v>2510</x:v>
      </x:c>
    </x:row>
    <x:row r="914" spans="2:4">
      <x:c r="B914" s="574" t="s">
        <x:v>3765</x:v>
      </x:c>
      <x:c r="C914" s="574">
        <x:v>2025100601085</x:v>
      </x:c>
      <x:c r="D914" s="575" t="str">
        <x:f>MID(C914,3,4)</x:f>
        <x:v>2510</x:v>
      </x:c>
    </x:row>
    <x:row r="915" spans="2:4">
      <x:c r="B915" s="574" t="s">
        <x:v>5170</x:v>
      </x:c>
      <x:c r="C915" s="574">
        <x:v>2025100601092</x:v>
      </x:c>
      <x:c r="D915" s="575" t="str">
        <x:f>MID(C915,3,4)</x:f>
        <x:v>2510</x:v>
      </x:c>
    </x:row>
    <x:row r="916" spans="2:4">
      <x:c r="B916" s="574" t="s">
        <x:v>460</x:v>
      </x:c>
      <x:c r="C916" s="574">
        <x:v>2025100701013</x:v>
      </x:c>
      <x:c r="D916" s="575" t="str">
        <x:f>MID(C916,3,4)</x:f>
        <x:v>2510</x:v>
      </x:c>
    </x:row>
    <x:row r="917" spans="2:4">
      <x:c r="B917" s="574" t="s">
        <x:v>7586</x:v>
      </x:c>
      <x:c r="C917" s="574">
        <x:v>2025100701044</x:v>
      </x:c>
      <x:c r="D917" s="575" t="str">
        <x:f>MID(C917,3,4)</x:f>
        <x:v>2510</x:v>
      </x:c>
    </x:row>
    <x:row r="918" spans="2:4">
      <x:c r="B918" s="574" t="s">
        <x:v>1679</x:v>
      </x:c>
      <x:c r="C918" s="574">
        <x:v>2025100603102</x:v>
      </x:c>
      <x:c r="D918" s="575" t="str">
        <x:f>MID(C918,3,4)</x:f>
        <x:v>2510</x:v>
      </x:c>
    </x:row>
    <x:row r="919" spans="2:4">
      <x:c r="B919" s="574" t="s">
        <x:v>1025</x:v>
      </x:c>
      <x:c r="C919" s="574">
        <x:v>2025100502085</x:v>
      </x:c>
      <x:c r="D919" s="575" t="str">
        <x:f>MID(C919,3,4)</x:f>
        <x:v>2510</x:v>
      </x:c>
    </x:row>
    <x:row r="920" spans="2:4">
      <x:c r="B920" s="574" t="s">
        <x:v>3881</x:v>
      </x:c>
      <x:c r="C920" s="574">
        <x:v>2025100602044</x:v>
      </x:c>
      <x:c r="D920" s="575" t="str">
        <x:f>MID(C920,3,4)</x:f>
        <x:v>2510</x:v>
      </x:c>
    </x:row>
    <x:row r="921" spans="2:4">
      <x:c r="B921" s="574" t="s">
        <x:v>6515</x:v>
      </x:c>
      <x:c r="C921" s="574">
        <x:v>2025100504072</x:v>
      </x:c>
      <x:c r="D921" s="575" t="str">
        <x:f>MID(C921,3,4)</x:f>
        <x:v>2510</x:v>
      </x:c>
    </x:row>
    <x:row r="922" spans="2:4">
      <x:c r="B922" s="425" t="s">
        <x:v>7644</x:v>
      </x:c>
      <x:c r="C922" s="425">
        <x:v>2025110603109</x:v>
      </x:c>
      <x:c r="D922" s="414" t="str">
        <x:f>MID(C922,3,4)</x:f>
        <x:v>2511</x:v>
      </x:c>
    </x:row>
    <x:row r="923" spans="2:4">
      <x:c r="B923" s="425" t="s">
        <x:v>6367</x:v>
      </x:c>
      <x:c r="C923" s="425">
        <x:v>2025110604045</x:v>
      </x:c>
      <x:c r="D923" s="414" t="str">
        <x:f>MID(C923,3,4)</x:f>
        <x:v>2511</x:v>
      </x:c>
    </x:row>
    <x:row r="924" spans="3:3">
      <x:c r="C924" s="104"/>
    </x:row>
    <x:row r="925" spans="1:7">
      <x:c r="A925" s="104" t="s">
        <x:v>3113</x:v>
      </x:c>
      <x:c r="B925" s="190" t="s">
        <x:v>5237</x:v>
      </x:c>
      <x:c r="C925" s="190">
        <x:v>2023051503014</x:v>
      </x:c>
      <x:c r="D925" s="232" t="str">
        <x:f>MID(C925,3,4)</x:f>
        <x:v>2305</x:v>
      </x:c>
      <x:c r="E925" s="190" t="s">
        <x:v>635</x:v>
      </x:c>
      <x:c r="F925" s="190">
        <x:v>2024121005032</x:v>
      </x:c>
      <x:c r="G925" s="232" t="str">
        <x:f>MID(F925,3,4)</x:f>
        <x:v>2412</x:v>
      </x:c>
    </x:row>
    <x:row r="926" spans="2:7">
      <x:c r="B926" s="190" t="s">
        <x:v>3576</x:v>
      </x:c>
      <x:c r="C926" s="190">
        <x:v>2023071401048</x:v>
      </x:c>
      <x:c r="D926" s="232" t="str">
        <x:f>MID(C926,3,4)</x:f>
        <x:v>2307</x:v>
      </x:c>
      <x:c r="E926" s="190" t="s">
        <x:v>843</x:v>
      </x:c>
      <x:c r="F926" s="190">
        <x:v>2025050505013</x:v>
      </x:c>
      <x:c r="G926" s="232" t="str">
        <x:f t="shared" ref="G926:G1049" si="1">MID(F926,3,4)</x:f>
        <x:v>2505</x:v>
      </x:c>
    </x:row>
    <x:row r="927" spans="2:7">
      <x:c r="B927" s="190" t="s">
        <x:v>659</x:v>
      </x:c>
      <x:c r="C927" s="190">
        <x:v>2023072104115</x:v>
      </x:c>
      <x:c r="D927" s="232" t="str">
        <x:f>MID(C927,3,4)</x:f>
        <x:v>2307</x:v>
      </x:c>
      <x:c r="E927" s="190" t="s">
        <x:v>7639</x:v>
      </x:c>
      <x:c r="F927" s="190">
        <x:v>2025060505010</x:v>
      </x:c>
      <x:c r="G927" s="232" t="str">
        <x:f t="shared" si="1"/>
        <x:v>2506</x:v>
      </x:c>
    </x:row>
    <x:row r="928" spans="2:7">
      <x:c r="B928" s="190" t="s">
        <x:v>3976</x:v>
      </x:c>
      <x:c r="C928" s="190">
        <x:v>2023092601151</x:v>
      </x:c>
      <x:c r="D928" s="232" t="str">
        <x:f>MID(C928,3,4)</x:f>
        <x:v>2309</x:v>
      </x:c>
      <x:c r="E928" s="190" t="s">
        <x:v>6383</x:v>
      </x:c>
      <x:c r="F928" s="190">
        <x:v>2024081503081</x:v>
      </x:c>
      <x:c r="G928" s="232" t="str">
        <x:f t="shared" si="1"/>
        <x:v>2408</x:v>
      </x:c>
    </x:row>
    <x:row r="929" spans="2:7">
      <x:c r="B929" s="190" t="s">
        <x:v>588</x:v>
      </x:c>
      <x:c r="C929" s="190">
        <x:v>2023101904082</x:v>
      </x:c>
      <x:c r="D929" s="232" t="str">
        <x:f>MID(C929,3,4)</x:f>
        <x:v>2310</x:v>
      </x:c>
      <x:c r="E929" s="190" t="s">
        <x:v>665</x:v>
      </x:c>
      <x:c r="F929" s="190">
        <x:v>2024120502068</x:v>
      </x:c>
      <x:c r="G929" s="232" t="str">
        <x:f t="shared" si="1"/>
        <x:v>2412</x:v>
      </x:c>
    </x:row>
    <x:row r="930" spans="2:7">
      <x:c r="B930" s="190" t="s">
        <x:v>4064</x:v>
      </x:c>
      <x:c r="C930" s="190">
        <x:v>2023120101189</x:v>
      </x:c>
      <x:c r="D930" s="232" t="str">
        <x:f>MID(C930,3,4)</x:f>
        <x:v>2312</x:v>
      </x:c>
      <x:c r="E930" s="190" t="s">
        <x:v>905</x:v>
      </x:c>
      <x:c r="F930" s="190">
        <x:v>2025040603194</x:v>
      </x:c>
      <x:c r="G930" s="232" t="str">
        <x:f t="shared" si="1"/>
        <x:v>2504</x:v>
      </x:c>
    </x:row>
    <x:row r="931" spans="2:7">
      <x:c r="B931" s="190" t="s">
        <x:v>5373</x:v>
      </x:c>
      <x:c r="C931" s="190">
        <x:v>2023123002025</x:v>
      </x:c>
      <x:c r="D931" s="232" t="str">
        <x:f>MID(C931,3,4)</x:f>
        <x:v>2312</x:v>
      </x:c>
      <x:c r="E931" s="190" t="s">
        <x:v>5129</x:v>
      </x:c>
      <x:c r="F931" s="190">
        <x:v>2025050503149</x:v>
      </x:c>
      <x:c r="G931" s="232" t="str">
        <x:f t="shared" si="1"/>
        <x:v>2505</x:v>
      </x:c>
    </x:row>
    <x:row r="932" spans="2:7">
      <x:c r="B932" s="190" t="s">
        <x:v>5349</x:v>
      </x:c>
      <x:c r="C932" s="190">
        <x:v>2024010101180</x:v>
      </x:c>
      <x:c r="D932" s="232" t="str">
        <x:f>MID(C932,3,4)</x:f>
        <x:v>2401</x:v>
      </x:c>
      <x:c r="E932" s="190" t="s">
        <x:v>7582</x:v>
      </x:c>
      <x:c r="F932" s="190">
        <x:v>2025090603137</x:v>
      </x:c>
      <x:c r="G932" s="232" t="str">
        <x:f t="shared" si="1"/>
        <x:v>2509</x:v>
      </x:c>
    </x:row>
    <x:row r="933" spans="2:7">
      <x:c r="B933" s="190" t="s">
        <x:v>5230</x:v>
      </x:c>
      <x:c r="C933" s="190">
        <x:v>2024012901078</x:v>
      </x:c>
      <x:c r="D933" s="232" t="str">
        <x:f>MID(C933,3,4)</x:f>
        <x:v>2401</x:v>
      </x:c>
      <x:c r="E933" s="190" t="s">
        <x:v>3710</x:v>
      </x:c>
      <x:c r="F933" s="190">
        <x:v>2025100603119</x:v>
      </x:c>
      <x:c r="G933" s="232" t="str">
        <x:f t="shared" si="1"/>
        <x:v>2510</x:v>
      </x:c>
    </x:row>
    <x:row r="934" spans="2:7">
      <x:c r="B934" s="190" t="s">
        <x:v>1747</x:v>
      </x:c>
      <x:c r="C934" s="190">
        <x:v>2024010104082</x:v>
      </x:c>
      <x:c r="D934" s="232" t="str">
        <x:f>MID(C934,3,4)</x:f>
        <x:v>2401</x:v>
      </x:c>
      <x:c r="E934" s="190" t="s">
        <x:v>5405</x:v>
      </x:c>
      <x:c r="F934" s="190">
        <x:v>2025110503133</x:v>
      </x:c>
      <x:c r="G934" s="232" t="str">
        <x:f t="shared" si="1"/>
        <x:v>2511</x:v>
      </x:c>
    </x:row>
    <x:row r="935" spans="2:7">
      <x:c r="B935" s="190" t="s">
        <x:v>6537</x:v>
      </x:c>
      <x:c r="C935" s="190">
        <x:v>2024051004112</x:v>
      </x:c>
      <x:c r="D935" s="232" t="str">
        <x:f>MID(C935,3,4)</x:f>
        <x:v>2405</x:v>
      </x:c>
      <x:c r="E935" s="190" t="s">
        <x:v>2562</x:v>
      </x:c>
      <x:c r="F935" s="190">
        <x:v>2025080503157</x:v>
      </x:c>
      <x:c r="G935" s="232" t="str">
        <x:f t="shared" si="1"/>
        <x:v>2508</x:v>
      </x:c>
    </x:row>
    <x:row r="936" spans="2:7">
      <x:c r="B936" s="190" t="s">
        <x:v>5452</x:v>
      </x:c>
      <x:c r="C936" s="190">
        <x:v>2024071001023</x:v>
      </x:c>
      <x:c r="D936" s="232" t="str">
        <x:f>MID(C936,3,4)</x:f>
        <x:v>2407</x:v>
      </x:c>
      <x:c r="E936" s="190" t="s">
        <x:v>2557</x:v>
      </x:c>
      <x:c r="F936" s="190">
        <x:v>2025090703141</x:v>
      </x:c>
      <x:c r="G936" s="232" t="str">
        <x:f t="shared" si="1"/>
        <x:v>2509</x:v>
      </x:c>
    </x:row>
    <x:row r="937" spans="2:7">
      <x:c r="B937" s="190" t="s">
        <x:v>5394</x:v>
      </x:c>
      <x:c r="C937" s="190">
        <x:v>2024071501042</x:v>
      </x:c>
      <x:c r="D937" s="232" t="str">
        <x:f>MID(C937,3,4)</x:f>
        <x:v>2407</x:v>
      </x:c>
      <x:c r="E937" s="190" t="s">
        <x:v>2731</x:v>
      </x:c>
      <x:c r="F937" s="190">
        <x:v>2025100703123</x:v>
      </x:c>
      <x:c r="G937" s="232" t="str">
        <x:f t="shared" si="1"/>
        <x:v>2510</x:v>
      </x:c>
    </x:row>
    <x:row r="938" spans="2:7">
      <x:c r="B938" s="190" t="s">
        <x:v>5441</x:v>
      </x:c>
      <x:c r="C938" s="190">
        <x:v>2024071601124</x:v>
      </x:c>
      <x:c r="D938" s="232" t="str">
        <x:f>MID(C938,3,4)</x:f>
        <x:v>2407</x:v>
      </x:c>
      <x:c r="E938" s="190" t="s">
        <x:v>2401</x:v>
      </x:c>
      <x:c r="F938" s="190">
        <x:v>2025100703154</x:v>
      </x:c>
      <x:c r="G938" s="232" t="str">
        <x:f t="shared" si="1"/>
        <x:v>2510</x:v>
      </x:c>
    </x:row>
    <x:row r="939" spans="2:7">
      <x:c r="B939" s="190" t="s">
        <x:v>6383</x:v>
      </x:c>
      <x:c r="C939" s="190">
        <x:v>2024081503081</x:v>
      </x:c>
      <x:c r="D939" s="232" t="str">
        <x:f>MID(C939,3,4)</x:f>
        <x:v>2408</x:v>
      </x:c>
      <x:c r="E939" s="190" t="s">
        <x:v>2773</x:v>
      </x:c>
      <x:c r="F939" s="190">
        <x:v>2025100803113</x:v>
      </x:c>
      <x:c r="G939" s="232" t="str">
        <x:f t="shared" si="1"/>
        <x:v>2510</x:v>
      </x:c>
    </x:row>
    <x:row r="940" spans="2:7">
      <x:c r="B940" s="190" t="s">
        <x:v>3878</x:v>
      </x:c>
      <x:c r="C940" s="190">
        <x:v>2024081501117</x:v>
      </x:c>
      <x:c r="D940" s="232" t="str">
        <x:f>MID(C940,3,4)</x:f>
        <x:v>2408</x:v>
      </x:c>
      <x:c r="E940" s="190" t="s">
        <x:v>5237</x:v>
      </x:c>
      <x:c r="F940" s="190">
        <x:v>2023051503014</x:v>
      </x:c>
      <x:c r="G940" s="232" t="str">
        <x:f t="shared" si="1"/>
        <x:v>2305</x:v>
      </x:c>
    </x:row>
    <x:row r="941" spans="2:7">
      <x:c r="B941" s="190" t="s">
        <x:v>3539</x:v>
      </x:c>
      <x:c r="C941" s="190">
        <x:v>2024091503095</x:v>
      </x:c>
      <x:c r="D941" s="232" t="str">
        <x:f>MID(C941,3,4)</x:f>
        <x:v>2409</x:v>
      </x:c>
      <x:c r="E941" s="190" t="s">
        <x:v>3539</x:v>
      </x:c>
      <x:c r="F941" s="190">
        <x:v>2024091503095</x:v>
      </x:c>
      <x:c r="G941" s="232" t="str">
        <x:f t="shared" si="1"/>
        <x:v>2409</x:v>
      </x:c>
    </x:row>
    <x:row r="942" spans="2:7">
      <x:c r="B942" s="190" t="s">
        <x:v>3966</x:v>
      </x:c>
      <x:c r="C942" s="190">
        <x:v>2024091501039</x:v>
      </x:c>
      <x:c r="D942" s="232" t="str">
        <x:f>MID(C942,3,4)</x:f>
        <x:v>2409</x:v>
      </x:c>
      <x:c r="E942" s="190" t="s">
        <x:v>5545</x:v>
      </x:c>
      <x:c r="F942" s="190">
        <x:v>2024100503016</x:v>
      </x:c>
      <x:c r="G942" s="232" t="str">
        <x:f t="shared" si="1"/>
        <x:v>2410</x:v>
      </x:c>
    </x:row>
    <x:row r="943" spans="2:7">
      <x:c r="B943" s="190" t="s">
        <x:v>5502</x:v>
      </x:c>
      <x:c r="C943" s="190">
        <x:v>2024091602149</x:v>
      </x:c>
      <x:c r="D943" s="232" t="str">
        <x:f>MID(C943,3,4)</x:f>
        <x:v>2409</x:v>
      </x:c>
      <x:c r="E943" s="190" t="s">
        <x:v>3595</x:v>
      </x:c>
      <x:c r="F943" s="190">
        <x:v>2024111503050</x:v>
      </x:c>
      <x:c r="G943" s="232" t="str">
        <x:f t="shared" si="1"/>
        <x:v>2411</x:v>
      </x:c>
    </x:row>
    <x:row r="944" spans="2:7">
      <x:c r="B944" s="190" t="s">
        <x:v>5545</x:v>
      </x:c>
      <x:c r="C944" s="190">
        <x:v>2024100503016</x:v>
      </x:c>
      <x:c r="D944" s="232" t="str">
        <x:f>MID(C944,3,4)</x:f>
        <x:v>2410</x:v>
      </x:c>
      <x:c r="E944" s="190" t="s">
        <x:v>3662</x:v>
      </x:c>
      <x:c r="F944" s="190">
        <x:v>2025040503012</x:v>
      </x:c>
      <x:c r="G944" s="232" t="str">
        <x:f t="shared" si="1"/>
        <x:v>2504</x:v>
      </x:c>
    </x:row>
    <x:row r="945" spans="2:7">
      <x:c r="B945" s="190" t="s">
        <x:v>3595</x:v>
      </x:c>
      <x:c r="C945" s="190">
        <x:v>2024111503050</x:v>
      </x:c>
      <x:c r="D945" s="232" t="str">
        <x:f>MID(C945,3,4)</x:f>
        <x:v>2411</x:v>
      </x:c>
      <x:c r="E945" s="190" t="s">
        <x:v>7590</x:v>
      </x:c>
      <x:c r="F945" s="190">
        <x:v>2025040603088</x:v>
      </x:c>
      <x:c r="G945" s="232" t="str">
        <x:f t="shared" si="1"/>
        <x:v>2504</x:v>
      </x:c>
    </x:row>
    <x:row r="946" spans="2:7">
      <x:c r="B946" s="190" t="s">
        <x:v>5274</x:v>
      </x:c>
      <x:c r="C946" s="190">
        <x:v>2024111601053</x:v>
      </x:c>
      <x:c r="D946" s="232" t="str">
        <x:f>MID(C946,3,4)</x:f>
        <x:v>2411</x:v>
      </x:c>
      <x:c r="E946" s="190" t="s">
        <x:v>3808</x:v>
      </x:c>
      <x:c r="F946" s="190">
        <x:v>2025040603101</x:v>
      </x:c>
      <x:c r="G946" s="232" t="str">
        <x:f t="shared" si="1"/>
        <x:v>2504</x:v>
      </x:c>
    </x:row>
    <x:row r="947" spans="2:7">
      <x:c r="B947" s="190" t="s">
        <x:v>635</x:v>
      </x:c>
      <x:c r="C947" s="190">
        <x:v>2024121005032</x:v>
      </x:c>
      <x:c r="D947" s="232" t="str">
        <x:f>MID(C947,3,4)</x:f>
        <x:v>2412</x:v>
      </x:c>
      <x:c r="E947" s="190" t="s">
        <x:v>359</x:v>
      </x:c>
      <x:c r="F947" s="190">
        <x:v>2025040703108</x:v>
      </x:c>
      <x:c r="G947" s="232" t="str">
        <x:f t="shared" si="1"/>
        <x:v>2504</x:v>
      </x:c>
    </x:row>
    <x:row r="948" spans="2:7">
      <x:c r="B948" s="190" t="s">
        <x:v>665</x:v>
      </x:c>
      <x:c r="C948" s="190">
        <x:v>2024120502068</x:v>
      </x:c>
      <x:c r="D948" s="232" t="str">
        <x:f>MID(C948,3,4)</x:f>
        <x:v>2412</x:v>
      </x:c>
      <x:c r="E948" s="190" t="s">
        <x:v>4</x:v>
      </x:c>
      <x:c r="F948" s="190">
        <x:v>2025050703068</x:v>
      </x:c>
      <x:c r="G948" s="232" t="str">
        <x:f t="shared" si="1"/>
        <x:v>2505</x:v>
      </x:c>
    </x:row>
    <x:row r="949" spans="2:7">
      <x:c r="B949" s="190" t="s">
        <x:v>5514</x:v>
      </x:c>
      <x:c r="C949" s="190">
        <x:v>2025010501055</x:v>
      </x:c>
      <x:c r="D949" s="232" t="str">
        <x:f>MID(C949,3,4)</x:f>
        <x:v>2501</x:v>
      </x:c>
      <x:c r="E949" s="190" t="s">
        <x:v>3777</x:v>
      </x:c>
      <x:c r="F949" s="190">
        <x:v>2025070703062</x:v>
      </x:c>
      <x:c r="G949" s="232" t="str">
        <x:f t="shared" si="1"/>
        <x:v>2507</x:v>
      </x:c>
    </x:row>
    <x:row r="950" spans="2:7">
      <x:c r="B950" s="190" t="s">
        <x:v>5418</x:v>
      </x:c>
      <x:c r="C950" s="190">
        <x:v>2025010501086</x:v>
      </x:c>
      <x:c r="D950" s="232" t="str">
        <x:f>MID(C950,3,4)</x:f>
        <x:v>2501</x:v>
      </x:c>
      <x:c r="E950" s="190" t="s">
        <x:v>3709</x:v>
      </x:c>
      <x:c r="F950" s="190">
        <x:v>2025080503041</x:v>
      </x:c>
      <x:c r="G950" s="232" t="str">
        <x:f t="shared" si="1"/>
        <x:v>2508</x:v>
      </x:c>
    </x:row>
    <x:row r="951" spans="2:7">
      <x:c r="B951" s="190" t="s">
        <x:v>3831</x:v>
      </x:c>
      <x:c r="C951" s="190">
        <x:v>2025021001049</x:v>
      </x:c>
      <x:c r="D951" s="232" t="str">
        <x:f>MID(C951,3,4)</x:f>
        <x:v>2502</x:v>
      </x:c>
      <x:c r="E951" s="190" t="s">
        <x:v>876</x:v>
      </x:c>
      <x:c r="F951" s="190">
        <x:v>2025080503072</x:v>
      </x:c>
      <x:c r="G951" s="232" t="str">
        <x:f t="shared" si="1"/>
        <x:v>2508</x:v>
      </x:c>
    </x:row>
    <x:row r="952" spans="2:7">
      <x:c r="B952" s="190" t="s">
        <x:v>1018</x:v>
      </x:c>
      <x:c r="C952" s="190">
        <x:v>2025021201012</x:v>
      </x:c>
      <x:c r="D952" s="232" t="str">
        <x:f>MID(C952,3,4)</x:f>
        <x:v>2502</x:v>
      </x:c>
      <x:c r="E952" s="190" t="s">
        <x:v>5044</x:v>
      </x:c>
      <x:c r="F952" s="190">
        <x:v>2025091503061</x:v>
      </x:c>
      <x:c r="G952" s="232" t="str">
        <x:f t="shared" si="1"/>
        <x:v>2509</x:v>
      </x:c>
    </x:row>
    <x:row r="953" spans="2:7">
      <x:c r="B953" s="190" t="s">
        <x:v>6470</x:v>
      </x:c>
      <x:c r="C953" s="190">
        <x:v>2025021204075</x:v>
      </x:c>
      <x:c r="D953" s="232" t="str">
        <x:f>MID(C953,3,4)</x:f>
        <x:v>2502</x:v>
      </x:c>
      <x:c r="E953" s="190" t="s">
        <x:v>376</x:v>
      </x:c>
      <x:c r="F953" s="190">
        <x:v>2025091503078</x:v>
      </x:c>
      <x:c r="G953" s="232" t="str">
        <x:f t="shared" si="1"/>
        <x:v>2509</x:v>
      </x:c>
    </x:row>
    <x:row r="954" spans="2:7">
      <x:c r="B954" s="190" t="s">
        <x:v>451</x:v>
      </x:c>
      <x:c r="C954" s="190">
        <x:v>2025030501028</x:v>
      </x:c>
      <x:c r="D954" s="232" t="str">
        <x:f>MID(C954,3,4)</x:f>
        <x:v>2503</x:v>
      </x:c>
      <x:c r="E954" s="190" t="s">
        <x:v>5544</x:v>
      </x:c>
      <x:c r="F954" s="190">
        <x:v>2025100503037</x:v>
      </x:c>
      <x:c r="G954" s="232" t="str">
        <x:f t="shared" si="1"/>
        <x:v>2510</x:v>
      </x:c>
    </x:row>
    <x:row r="955" spans="2:7">
      <x:c r="B955" s="190" t="s">
        <x:v>7600</x:v>
      </x:c>
      <x:c r="C955" s="190">
        <x:v>2025030501073</x:v>
      </x:c>
      <x:c r="D955" s="232" t="str">
        <x:f>MID(C955,3,4)</x:f>
        <x:v>2503</x:v>
      </x:c>
      <x:c r="E955" s="190" t="s">
        <x:v>3715</x:v>
      </x:c>
      <x:c r="F955" s="190">
        <x:v>2025100503044</x:v>
      </x:c>
      <x:c r="G955" s="232" t="str">
        <x:f t="shared" si="1"/>
        <x:v>2510</x:v>
      </x:c>
    </x:row>
    <x:row r="956" spans="2:7">
      <x:c r="B956" s="190" t="s">
        <x:v>5143</x:v>
      </x:c>
      <x:c r="C956" s="190">
        <x:v>2025030602022</x:v>
      </x:c>
      <x:c r="D956" s="232" t="str">
        <x:f>MID(C956,3,4)</x:f>
        <x:v>2503</x:v>
      </x:c>
      <x:c r="E956" s="190" t="s">
        <x:v>1300</x:v>
      </x:c>
      <x:c r="F956" s="190">
        <x:v>2025100603058</x:v>
      </x:c>
      <x:c r="G956" s="232" t="str">
        <x:f t="shared" si="1"/>
        <x:v>2510</x:v>
      </x:c>
    </x:row>
    <x:row r="957" spans="2:7">
      <x:c r="B957" s="190" t="s">
        <x:v>6534</x:v>
      </x:c>
      <x:c r="C957" s="190">
        <x:v>2025030504067</x:v>
      </x:c>
      <x:c r="D957" s="232" t="str">
        <x:f>MID(C957,3,4)</x:f>
        <x:v>2503</x:v>
      </x:c>
      <x:c r="E957" s="190" t="s">
        <x:v>5272</x:v>
      </x:c>
      <x:c r="F957" s="190">
        <x:v>2025100703031</x:v>
      </x:c>
      <x:c r="G957" s="232" t="str">
        <x:f t="shared" si="1"/>
        <x:v>2510</x:v>
      </x:c>
    </x:row>
    <x:row r="958" spans="2:7">
      <x:c r="B958" s="190" t="s">
        <x:v>905</x:v>
      </x:c>
      <x:c r="C958" s="190">
        <x:v>2025040603194</x:v>
      </x:c>
      <x:c r="D958" s="232" t="str">
        <x:f>MID(C958,3,4)</x:f>
        <x:v>2504</x:v>
      </x:c>
      <x:c r="E958" s="190" t="s">
        <x:v>1289</x:v>
      </x:c>
      <x:c r="F958" s="190">
        <x:v>2025110503065</x:v>
      </x:c>
      <x:c r="G958" s="232" t="str">
        <x:f t="shared" si="1"/>
        <x:v>2511</x:v>
      </x:c>
    </x:row>
    <x:row r="959" spans="2:7">
      <x:c r="B959" s="190" t="s">
        <x:v>3662</x:v>
      </x:c>
      <x:c r="C959" s="190">
        <x:v>2025040503012</x:v>
      </x:c>
      <x:c r="D959" s="232" t="str">
        <x:f>MID(C959,3,4)</x:f>
        <x:v>2504</x:v>
      </x:c>
      <x:c r="E959" s="190" t="s">
        <x:v>5102</x:v>
      </x:c>
      <x:c r="F959" s="190">
        <x:v>2025110603093</x:v>
      </x:c>
      <x:c r="G959" s="232" t="str">
        <x:f t="shared" si="1"/>
        <x:v>2511</x:v>
      </x:c>
    </x:row>
    <x:row r="960" spans="2:7">
      <x:c r="B960" s="190" t="s">
        <x:v>7590</x:v>
      </x:c>
      <x:c r="C960" s="190">
        <x:v>2025040603088</x:v>
      </x:c>
      <x:c r="D960" s="232" t="str">
        <x:f>MID(C960,3,4)</x:f>
        <x:v>2504</x:v>
      </x:c>
      <x:c r="E960" s="190" t="s">
        <x:v>3659</x:v>
      </x:c>
      <x:c r="F960" s="190">
        <x:v>2025120503031</x:v>
      </x:c>
      <x:c r="G960" s="232" t="str">
        <x:f t="shared" si="1"/>
        <x:v>2512</x:v>
      </x:c>
    </x:row>
    <x:row r="961" spans="2:7">
      <x:c r="B961" s="190" t="s">
        <x:v>3808</x:v>
      </x:c>
      <x:c r="C961" s="190">
        <x:v>2025040603101</x:v>
      </x:c>
      <x:c r="D961" s="232" t="str">
        <x:f>MID(C961,3,4)</x:f>
        <x:v>2504</x:v>
      </x:c>
      <x:c r="E961" s="190" t="s">
        <x:v>3769</x:v>
      </x:c>
      <x:c r="F961" s="190">
        <x:v>2025120503048</x:v>
      </x:c>
      <x:c r="G961" s="232" t="str">
        <x:f t="shared" si="1"/>
        <x:v>2512</x:v>
      </x:c>
    </x:row>
    <x:row r="962" spans="2:7">
      <x:c r="B962" s="190" t="s">
        <x:v>359</x:v>
      </x:c>
      <x:c r="C962" s="190">
        <x:v>2025040703108</x:v>
      </x:c>
      <x:c r="D962" s="232" t="str">
        <x:f>MID(C962,3,4)</x:f>
        <x:v>2504</x:v>
      </x:c>
      <x:c r="E962" s="190" t="s">
        <x:v>7529</x:v>
      </x:c>
      <x:c r="F962" s="190">
        <x:v>2025120503055</x:v>
      </x:c>
      <x:c r="G962" s="232" t="str">
        <x:f t="shared" si="1"/>
        <x:v>2512</x:v>
      </x:c>
    </x:row>
    <x:row r="963" spans="2:7">
      <x:c r="B963" s="190" t="s">
        <x:v>3792</x:v>
      </x:c>
      <x:c r="C963" s="190">
        <x:v>2025040501100</x:v>
      </x:c>
      <x:c r="D963" s="232" t="str">
        <x:f>MID(C963,3,4)</x:f>
        <x:v>2504</x:v>
      </x:c>
      <x:c r="E963" s="190" t="s">
        <x:v>3976</x:v>
      </x:c>
      <x:c r="F963" s="190">
        <x:v>2023092601151</x:v>
      </x:c>
      <x:c r="G963" s="232" t="str">
        <x:f t="shared" si="1"/>
        <x:v>2309</x:v>
      </x:c>
    </x:row>
    <x:row r="964" spans="2:7">
      <x:c r="B964" s="190" t="s">
        <x:v>5</x:v>
      </x:c>
      <x:c r="C964" s="190">
        <x:v>2025040701074</x:v>
      </x:c>
      <x:c r="D964" s="232" t="str">
        <x:f>MID(C964,3,4)</x:f>
        <x:v>2504</x:v>
      </x:c>
      <x:c r="E964" s="190" t="s">
        <x:v>5349</x:v>
      </x:c>
      <x:c r="F964" s="190">
        <x:v>2024010101180</x:v>
      </x:c>
      <x:c r="G964" s="232" t="str">
        <x:f t="shared" si="1"/>
        <x:v>2401</x:v>
      </x:c>
    </x:row>
    <x:row r="965" spans="2:7">
      <x:c r="B965" s="190" t="s">
        <x:v>5120</x:v>
      </x:c>
      <x:c r="C965" s="190">
        <x:v>2025040901023</x:v>
      </x:c>
      <x:c r="D965" s="232" t="str">
        <x:f>MID(C965,3,4)</x:f>
        <x:v>2504</x:v>
      </x:c>
      <x:c r="E965" s="190" t="s">
        <x:v>5514</x:v>
      </x:c>
      <x:c r="F965" s="190">
        <x:v>2025010501055</x:v>
      </x:c>
      <x:c r="G965" s="232" t="str">
        <x:f t="shared" si="1"/>
        <x:v>2501</x:v>
      </x:c>
    </x:row>
    <x:row r="966" spans="2:7">
      <x:c r="B966" s="190" t="s">
        <x:v>3775</x:v>
      </x:c>
      <x:c r="C966" s="190">
        <x:v>2025041101019</x:v>
      </x:c>
      <x:c r="D966" s="232" t="str">
        <x:f>MID(C966,3,4)</x:f>
        <x:v>2504</x:v>
      </x:c>
      <x:c r="E966" s="190" t="s">
        <x:v>5418</x:v>
      </x:c>
      <x:c r="F966" s="190">
        <x:v>2025010501086</x:v>
      </x:c>
      <x:c r="G966" s="232" t="str">
        <x:f t="shared" si="1"/>
        <x:v>2501</x:v>
      </x:c>
    </x:row>
    <x:row r="967" spans="2:7">
      <x:c r="B967" s="190" t="s">
        <x:v>5089</x:v>
      </x:c>
      <x:c r="C967" s="190">
        <x:v>2025041101040</x:v>
      </x:c>
      <x:c r="D967" s="232" t="str">
        <x:f>MID(C967,3,4)</x:f>
        <x:v>2504</x:v>
      </x:c>
      <x:c r="E967" s="190" t="s">
        <x:v>5230</x:v>
      </x:c>
      <x:c r="F967" s="190">
        <x:v>2024012901078</x:v>
      </x:c>
      <x:c r="G967" s="232" t="str">
        <x:f t="shared" si="1"/>
        <x:v>2401</x:v>
      </x:c>
    </x:row>
    <x:row r="968" spans="2:7">
      <x:c r="B968" s="190" t="s">
        <x:v>5096</x:v>
      </x:c>
      <x:c r="C968" s="190">
        <x:v>2025041201047</x:v>
      </x:c>
      <x:c r="D968" s="232" t="str">
        <x:f>MID(C968,3,4)</x:f>
        <x:v>2504</x:v>
      </x:c>
      <x:c r="E968" s="190" t="s">
        <x:v>5452</x:v>
      </x:c>
      <x:c r="F968" s="190">
        <x:v>2024071001023</x:v>
      </x:c>
      <x:c r="G968" s="232" t="str">
        <x:f t="shared" si="1"/>
        <x:v>2407</x:v>
      </x:c>
    </x:row>
    <x:row r="969" spans="2:7">
      <x:c r="B969" s="190" t="s">
        <x:v>5560</x:v>
      </x:c>
      <x:c r="C969" s="190">
        <x:v>2025041301013</x:v>
      </x:c>
      <x:c r="D969" s="232" t="str">
        <x:f>MID(C969,3,4)</x:f>
        <x:v>2504</x:v>
      </x:c>
      <x:c r="E969" s="190" t="s">
        <x:v>3576</x:v>
      </x:c>
      <x:c r="F969" s="190">
        <x:v>2023071401048</x:v>
      </x:c>
      <x:c r="G969" s="232" t="str">
        <x:f t="shared" si="1"/>
        <x:v>2307</x:v>
      </x:c>
    </x:row>
    <x:row r="970" spans="2:7">
      <x:c r="B970" s="190" t="s">
        <x:v>3843</x:v>
      </x:c>
      <x:c r="C970" s="190">
        <x:v>2025040802092</x:v>
      </x:c>
      <x:c r="D970" s="232" t="str">
        <x:f>MID(C970,3,4)</x:f>
        <x:v>2504</x:v>
      </x:c>
      <x:c r="E970" s="190" t="s">
        <x:v>5394</x:v>
      </x:c>
      <x:c r="F970" s="190">
        <x:v>2024071501042</x:v>
      </x:c>
      <x:c r="G970" s="232" t="str">
        <x:f t="shared" si="1"/>
        <x:v>2407</x:v>
      </x:c>
    </x:row>
    <x:row r="971" spans="2:7">
      <x:c r="B971" s="190" t="s">
        <x:v>6567</x:v>
      </x:c>
      <x:c r="C971" s="190">
        <x:v>2025040504095</x:v>
      </x:c>
      <x:c r="D971" s="232" t="str">
        <x:f>MID(C971,3,4)</x:f>
        <x:v>2504</x:v>
      </x:c>
      <x:c r="E971" s="190" t="s">
        <x:v>5441</x:v>
      </x:c>
      <x:c r="F971" s="190">
        <x:v>2024071601124</x:v>
      </x:c>
      <x:c r="G971" s="232" t="str">
        <x:f t="shared" si="1"/>
        <x:v>2407</x:v>
      </x:c>
    </x:row>
    <x:row r="972" spans="2:7">
      <x:c r="B972" s="190" t="s">
        <x:v>6311</x:v>
      </x:c>
      <x:c r="C972" s="190">
        <x:v>2025040704044</x:v>
      </x:c>
      <x:c r="D972" s="232" t="str">
        <x:f>MID(C972,3,4)</x:f>
        <x:v>2504</x:v>
      </x:c>
      <x:c r="E972" s="190" t="s">
        <x:v>3878</x:v>
      </x:c>
      <x:c r="F972" s="190">
        <x:v>2024081501117</x:v>
      </x:c>
      <x:c r="G972" s="232" t="str">
        <x:f t="shared" si="1"/>
        <x:v>2408</x:v>
      </x:c>
    </x:row>
    <x:row r="973" spans="2:7">
      <x:c r="B973" s="190" t="s">
        <x:v>843</x:v>
      </x:c>
      <x:c r="C973" s="190">
        <x:v>2025050505013</x:v>
      </x:c>
      <x:c r="D973" s="232" t="str">
        <x:f>MID(C973,3,4)</x:f>
        <x:v>2505</x:v>
      </x:c>
      <x:c r="E973" s="190" t="s">
        <x:v>3966</x:v>
      </x:c>
      <x:c r="F973" s="190">
        <x:v>2024091501039</x:v>
      </x:c>
      <x:c r="G973" s="232" t="str">
        <x:f t="shared" si="1"/>
        <x:v>2409</x:v>
      </x:c>
    </x:row>
    <x:row r="974" spans="2:7">
      <x:c r="B974" s="190" t="s">
        <x:v>5129</x:v>
      </x:c>
      <x:c r="C974" s="190">
        <x:v>2025050503149</x:v>
      </x:c>
      <x:c r="D974" s="232" t="str">
        <x:f>MID(C974,3,4)</x:f>
        <x:v>2505</x:v>
      </x:c>
      <x:c r="E974" s="190" t="s">
        <x:v>5274</x:v>
      </x:c>
      <x:c r="F974" s="190">
        <x:v>2024111601053</x:v>
      </x:c>
      <x:c r="G974" s="232" t="str">
        <x:f t="shared" si="1"/>
        <x:v>2411</x:v>
      </x:c>
    </x:row>
    <x:row r="975" spans="2:7">
      <x:c r="B975" s="190" t="s">
        <x:v>4</x:v>
      </x:c>
      <x:c r="C975" s="190">
        <x:v>2025050703068</x:v>
      </x:c>
      <x:c r="D975" s="232" t="str">
        <x:f>MID(C975,3,4)</x:f>
        <x:v>2505</x:v>
      </x:c>
      <x:c r="E975" s="190" t="s">
        <x:v>4064</x:v>
      </x:c>
      <x:c r="F975" s="190">
        <x:v>2023120101189</x:v>
      </x:c>
      <x:c r="G975" s="232" t="str">
        <x:f t="shared" si="1"/>
        <x:v>2312</x:v>
      </x:c>
    </x:row>
    <x:row r="976" spans="2:7">
      <x:c r="B976" s="190" t="s">
        <x:v>3772</x:v>
      </x:c>
      <x:c r="C976" s="190">
        <x:v>2025050701019</x:v>
      </x:c>
      <x:c r="D976" s="232" t="str">
        <x:f>MID(C976,3,4)</x:f>
        <x:v>2505</x:v>
      </x:c>
      <x:c r="E976" s="190" t="s">
        <x:v>3831</x:v>
      </x:c>
      <x:c r="F976" s="190">
        <x:v>2025021001049</x:v>
      </x:c>
      <x:c r="G976" s="232" t="str">
        <x:f t="shared" si="1"/>
        <x:v>2502</x:v>
      </x:c>
    </x:row>
    <x:row r="977" spans="2:7">
      <x:c r="B977" s="190" t="s">
        <x:v>5043</x:v>
      </x:c>
      <x:c r="C977" s="190">
        <x:v>2025050701026</x:v>
      </x:c>
      <x:c r="D977" s="232" t="str">
        <x:f>MID(C977,3,4)</x:f>
        <x:v>2505</x:v>
      </x:c>
      <x:c r="E977" s="190" t="s">
        <x:v>1018</x:v>
      </x:c>
      <x:c r="F977" s="190">
        <x:v>2025021201012</x:v>
      </x:c>
      <x:c r="G977" s="232" t="str">
        <x:f t="shared" si="1"/>
        <x:v>2502</x:v>
      </x:c>
    </x:row>
    <x:row r="978" spans="2:7">
      <x:c r="B978" s="190" t="s">
        <x:v>7619</x:v>
      </x:c>
      <x:c r="C978" s="190">
        <x:v>2025050502104</x:v>
      </x:c>
      <x:c r="D978" s="232" t="str">
        <x:f>MID(C978,3,4)</x:f>
        <x:v>2505</x:v>
      </x:c>
      <x:c r="E978" s="190" t="s">
        <x:v>451</x:v>
      </x:c>
      <x:c r="F978" s="190">
        <x:v>2025030501028</x:v>
      </x:c>
      <x:c r="G978" s="232" t="str">
        <x:f t="shared" si="1"/>
        <x:v>2503</x:v>
      </x:c>
    </x:row>
    <x:row r="979" spans="2:7">
      <x:c r="B979" s="190" t="s">
        <x:v>6490</x:v>
      </x:c>
      <x:c r="C979" s="190">
        <x:v>2025050504078</x:v>
      </x:c>
      <x:c r="D979" s="232" t="str">
        <x:f>MID(C979,3,4)</x:f>
        <x:v>2505</x:v>
      </x:c>
      <x:c r="E979" s="190" t="s">
        <x:v>7600</x:v>
      </x:c>
      <x:c r="F979" s="190">
        <x:v>2025030501073</x:v>
      </x:c>
      <x:c r="G979" s="232" t="str">
        <x:f t="shared" si="1"/>
        <x:v>2503</x:v>
      </x:c>
    </x:row>
    <x:row r="980" spans="2:7">
      <x:c r="B980" s="190" t="s">
        <x:v>6511</x:v>
      </x:c>
      <x:c r="C980" s="190">
        <x:v>2025050704096</x:v>
      </x:c>
      <x:c r="D980" s="232" t="str">
        <x:f>MID(C980,3,4)</x:f>
        <x:v>2505</x:v>
      </x:c>
      <x:c r="E980" s="190" t="s">
        <x:v>3792</x:v>
      </x:c>
      <x:c r="F980" s="190">
        <x:v>2025040501100</x:v>
      </x:c>
      <x:c r="G980" s="232" t="str">
        <x:f t="shared" si="1"/>
        <x:v>2504</x:v>
      </x:c>
    </x:row>
    <x:row r="981" spans="2:7">
      <x:c r="B981" s="190" t="s">
        <x:v>7639</x:v>
      </x:c>
      <x:c r="C981" s="190">
        <x:v>2025060505010</x:v>
      </x:c>
      <x:c r="D981" s="232" t="str">
        <x:f>MID(C981,3,4)</x:f>
        <x:v>2506</x:v>
      </x:c>
      <x:c r="E981" s="190" t="s">
        <x:v>5</x:v>
      </x:c>
      <x:c r="F981" s="190">
        <x:v>2025040701074</x:v>
      </x:c>
      <x:c r="G981" s="232" t="str">
        <x:f t="shared" si="1"/>
        <x:v>2504</x:v>
      </x:c>
    </x:row>
    <x:row r="982" spans="2:7">
      <x:c r="B982" s="190" t="s">
        <x:v>3777</x:v>
      </x:c>
      <x:c r="C982" s="190">
        <x:v>2025070703062</x:v>
      </x:c>
      <x:c r="D982" s="232" t="str">
        <x:f>MID(C982,3,4)</x:f>
        <x:v>2507</x:v>
      </x:c>
      <x:c r="E982" s="190" t="s">
        <x:v>5120</x:v>
      </x:c>
      <x:c r="F982" s="190">
        <x:v>2025040901023</x:v>
      </x:c>
      <x:c r="G982" s="232" t="str">
        <x:f t="shared" si="1"/>
        <x:v>2504</x:v>
      </x:c>
    </x:row>
    <x:row r="983" spans="2:7">
      <x:c r="B983" s="190" t="s">
        <x:v>3803</x:v>
      </x:c>
      <x:c r="C983" s="190">
        <x:v>2025070501064</x:v>
      </x:c>
      <x:c r="D983" s="232" t="str">
        <x:f>MID(C983,3,4)</x:f>
        <x:v>2507</x:v>
      </x:c>
      <x:c r="E983" s="190" t="s">
        <x:v>3775</x:v>
      </x:c>
      <x:c r="F983" s="190">
        <x:v>2025041101019</x:v>
      </x:c>
      <x:c r="G983" s="232" t="str">
        <x:f t="shared" si="1"/>
        <x:v>2504</x:v>
      </x:c>
    </x:row>
    <x:row r="984" spans="2:7">
      <x:c r="B984" s="190" t="s">
        <x:v>3719</x:v>
      </x:c>
      <x:c r="C984" s="190">
        <x:v>2025070701075</x:v>
      </x:c>
      <x:c r="D984" s="232" t="str">
        <x:f>MID(C984,3,4)</x:f>
        <x:v>2507</x:v>
      </x:c>
      <x:c r="E984" s="190" t="s">
        <x:v>5089</x:v>
      </x:c>
      <x:c r="F984" s="190">
        <x:v>2025041101040</x:v>
      </x:c>
      <x:c r="G984" s="232" t="str">
        <x:f t="shared" si="1"/>
        <x:v>2504</x:v>
      </x:c>
    </x:row>
    <x:row r="985" spans="2:7">
      <x:c r="B985" s="190" t="s">
        <x:v>7637</x:v>
      </x:c>
      <x:c r="C985" s="190">
        <x:v>2025070701099</x:v>
      </x:c>
      <x:c r="D985" s="232" t="str">
        <x:f>MID(C985,3,4)</x:f>
        <x:v>2507</x:v>
      </x:c>
      <x:c r="E985" s="190" t="s">
        <x:v>5096</x:v>
      </x:c>
      <x:c r="F985" s="190">
        <x:v>2025041201047</x:v>
      </x:c>
      <x:c r="G985" s="232" t="str">
        <x:f t="shared" si="1"/>
        <x:v>2504</x:v>
      </x:c>
    </x:row>
    <x:row r="986" spans="2:7">
      <x:c r="B986" s="190" t="s">
        <x:v>7560</x:v>
      </x:c>
      <x:c r="C986" s="190">
        <x:v>2025070901024</x:v>
      </x:c>
      <x:c r="D986" s="232" t="str">
        <x:f>MID(C986,3,4)</x:f>
        <x:v>2507</x:v>
      </x:c>
      <x:c r="E986" s="190" t="s">
        <x:v>5560</x:v>
      </x:c>
      <x:c r="F986" s="190">
        <x:v>2025041301013</x:v>
      </x:c>
      <x:c r="G986" s="232" t="str">
        <x:f t="shared" si="1"/>
        <x:v>2504</x:v>
      </x:c>
    </x:row>
    <x:row r="987" spans="2:7">
      <x:c r="B987" s="190" t="s">
        <x:v>3682</x:v>
      </x:c>
      <x:c r="C987" s="190">
        <x:v>2025070502085</x:v>
      </x:c>
      <x:c r="D987" s="232" t="str">
        <x:f>MID(C987,3,4)</x:f>
        <x:v>2507</x:v>
      </x:c>
      <x:c r="E987" s="190" t="s">
        <x:v>3772</x:v>
      </x:c>
      <x:c r="F987" s="190">
        <x:v>2025050701019</x:v>
      </x:c>
      <x:c r="G987" s="232" t="str">
        <x:f t="shared" si="1"/>
        <x:v>2505</x:v>
      </x:c>
    </x:row>
    <x:row r="988" spans="2:7">
      <x:c r="B988" s="190" t="s">
        <x:v>3750</x:v>
      </x:c>
      <x:c r="C988" s="190">
        <x:v>2025070502108</x:v>
      </x:c>
      <x:c r="D988" s="232" t="str">
        <x:f>MID(C988,3,4)</x:f>
        <x:v>2507</x:v>
      </x:c>
      <x:c r="E988" s="190" t="s">
        <x:v>5043</x:v>
      </x:c>
      <x:c r="F988" s="190">
        <x:v>2025050701026</x:v>
      </x:c>
      <x:c r="G988" s="232" t="str">
        <x:f t="shared" si="1"/>
        <x:v>2505</x:v>
      </x:c>
    </x:row>
    <x:row r="989" spans="2:7">
      <x:c r="B989" s="190" t="s">
        <x:v>5037</x:v>
      </x:c>
      <x:c r="C989" s="190">
        <x:v>2025070602013</x:v>
      </x:c>
      <x:c r="D989" s="232" t="str">
        <x:f>MID(C989,3,4)</x:f>
        <x:v>2507</x:v>
      </x:c>
      <x:c r="E989" s="190" t="s">
        <x:v>3803</x:v>
      </x:c>
      <x:c r="F989" s="190">
        <x:v>2025070501064</x:v>
      </x:c>
      <x:c r="G989" s="232" t="str">
        <x:f t="shared" si="1"/>
        <x:v>2507</x:v>
      </x:c>
    </x:row>
    <x:row r="990" spans="2:7">
      <x:c r="B990" s="190" t="s">
        <x:v>6448</x:v>
      </x:c>
      <x:c r="C990" s="190">
        <x:v>2025070504072</x:v>
      </x:c>
      <x:c r="D990" s="232" t="str">
        <x:f>MID(C990,3,4)</x:f>
        <x:v>2507</x:v>
      </x:c>
      <x:c r="E990" s="190" t="s">
        <x:v>3719</x:v>
      </x:c>
      <x:c r="F990" s="190">
        <x:v>2025070701075</x:v>
      </x:c>
      <x:c r="G990" s="232" t="str">
        <x:f t="shared" si="1"/>
        <x:v>2507</x:v>
      </x:c>
    </x:row>
    <x:row r="991" spans="2:7">
      <x:c r="B991" s="190" t="s">
        <x:v>6486</x:v>
      </x:c>
      <x:c r="C991" s="190">
        <x:v>2025070704014</x:v>
      </x:c>
      <x:c r="D991" s="232" t="str">
        <x:f>MID(C991,3,4)</x:f>
        <x:v>2507</x:v>
      </x:c>
      <x:c r="E991" s="190" t="s">
        <x:v>7637</x:v>
      </x:c>
      <x:c r="F991" s="190">
        <x:v>2025070701099</x:v>
      </x:c>
      <x:c r="G991" s="232" t="str">
        <x:f t="shared" si="1"/>
        <x:v>2507</x:v>
      </x:c>
    </x:row>
    <x:row r="992" spans="2:7">
      <x:c r="B992" s="190" t="s">
        <x:v>2562</x:v>
      </x:c>
      <x:c r="C992" s="190">
        <x:v>2025080503157</x:v>
      </x:c>
      <x:c r="D992" s="232" t="str">
        <x:f>MID(C992,3,4)</x:f>
        <x:v>2508</x:v>
      </x:c>
      <x:c r="E992" s="190" t="s">
        <x:v>7560</x:v>
      </x:c>
      <x:c r="F992" s="190">
        <x:v>2025070901024</x:v>
      </x:c>
      <x:c r="G992" s="232" t="str">
        <x:f t="shared" si="1"/>
        <x:v>2507</x:v>
      </x:c>
    </x:row>
    <x:row r="993" spans="2:7">
      <x:c r="B993" s="190" t="s">
        <x:v>3709</x:v>
      </x:c>
      <x:c r="C993" s="190">
        <x:v>2025080503041</x:v>
      </x:c>
      <x:c r="D993" s="232" t="str">
        <x:f>MID(C993,3,4)</x:f>
        <x:v>2508</x:v>
      </x:c>
      <x:c r="E993" s="190" t="s">
        <x:v>5095</x:v>
      </x:c>
      <x:c r="F993" s="190">
        <x:v>2025080501047</x:v>
      </x:c>
      <x:c r="G993" s="232" t="str">
        <x:f t="shared" si="1"/>
        <x:v>2508</x:v>
      </x:c>
    </x:row>
    <x:row r="994" spans="2:7">
      <x:c r="B994" s="190" t="s">
        <x:v>876</x:v>
      </x:c>
      <x:c r="C994" s="190">
        <x:v>2025080503072</x:v>
      </x:c>
      <x:c r="D994" s="232" t="str">
        <x:f>MID(C994,3,4)</x:f>
        <x:v>2508</x:v>
      </x:c>
      <x:c r="E994" s="190" t="s">
        <x:v>846</x:v>
      </x:c>
      <x:c r="F994" s="190">
        <x:v>2025080601075</x:v>
      </x:c>
      <x:c r="G994" s="232" t="str">
        <x:f t="shared" si="1"/>
        <x:v>2508</x:v>
      </x:c>
    </x:row>
    <x:row r="995" spans="2:7">
      <x:c r="B995" s="190" t="s">
        <x:v>5095</x:v>
      </x:c>
      <x:c r="C995" s="190">
        <x:v>2025080501047</x:v>
      </x:c>
      <x:c r="D995" s="232" t="str">
        <x:f>MID(C995,3,4)</x:f>
        <x:v>2508</x:v>
      </x:c>
      <x:c r="E995" s="190" t="s">
        <x:v>7535</x:v>
      </x:c>
      <x:c r="F995" s="190">
        <x:v>2025090501020</x:v>
      </x:c>
      <x:c r="G995" s="232" t="str">
        <x:f t="shared" si="1"/>
        <x:v>2509</x:v>
      </x:c>
    </x:row>
    <x:row r="996" spans="2:7">
      <x:c r="B996" s="190" t="s">
        <x:v>846</x:v>
      </x:c>
      <x:c r="C996" s="190">
        <x:v>2025080601075</x:v>
      </x:c>
      <x:c r="D996" s="232" t="str">
        <x:f>MID(C996,3,4)</x:f>
        <x:v>2508</x:v>
      </x:c>
      <x:c r="E996" s="190" t="s">
        <x:v>452</x:v>
      </x:c>
      <x:c r="F996" s="190">
        <x:v>2025090501075</x:v>
      </x:c>
      <x:c r="G996" s="232" t="str">
        <x:f t="shared" si="1"/>
        <x:v>2509</x:v>
      </x:c>
    </x:row>
    <x:row r="997" spans="2:7">
      <x:c r="B997" s="190" t="s">
        <x:v>6439</x:v>
      </x:c>
      <x:c r="C997" s="190">
        <x:v>2025080504048</x:v>
      </x:c>
      <x:c r="D997" s="232" t="str">
        <x:f>MID(C997,3,4)</x:f>
        <x:v>2508</x:v>
      </x:c>
      <x:c r="E997" s="190" t="s">
        <x:v>5184</x:v>
      </x:c>
      <x:c r="F997" s="190">
        <x:v>2025090601065</x:v>
      </x:c>
      <x:c r="G997" s="232" t="str">
        <x:f t="shared" si="1"/>
        <x:v>2509</x:v>
      </x:c>
    </x:row>
    <x:row r="998" spans="2:7">
      <x:c r="B998" s="190" t="s">
        <x:v>7582</x:v>
      </x:c>
      <x:c r="C998" s="190">
        <x:v>2025090603137</x:v>
      </x:c>
      <x:c r="D998" s="232" t="str">
        <x:f>MID(C998,3,4)</x:f>
        <x:v>2509</x:v>
      </x:c>
      <x:c r="E998" s="190" t="s">
        <x:v>6</x:v>
      </x:c>
      <x:c r="F998" s="190">
        <x:v>2025091501050</x:v>
      </x:c>
      <x:c r="G998" s="232" t="str">
        <x:f t="shared" si="1"/>
        <x:v>2509</x:v>
      </x:c>
    </x:row>
    <x:row r="999" spans="2:7">
      <x:c r="B999" s="190" t="s">
        <x:v>2557</x:v>
      </x:c>
      <x:c r="C999" s="190">
        <x:v>2025090703141</x:v>
      </x:c>
      <x:c r="D999" s="232" t="str">
        <x:f>MID(C999,3,4)</x:f>
        <x:v>2509</x:v>
      </x:c>
      <x:c r="E999" s="190" t="s">
        <x:v>7523</x:v>
      </x:c>
      <x:c r="F999" s="190">
        <x:v>2025100701051</x:v>
      </x:c>
      <x:c r="G999" s="232" t="str">
        <x:f t="shared" si="1"/>
        <x:v>2510</x:v>
      </x:c>
    </x:row>
    <x:row r="1000" spans="2:7">
      <x:c r="B1000" s="190" t="s">
        <x:v>5044</x:v>
      </x:c>
      <x:c r="C1000" s="190">
        <x:v>2025091503061</x:v>
      </x:c>
      <x:c r="D1000" s="232" t="str">
        <x:f>MID(C1000,3,4)</x:f>
        <x:v>2509</x:v>
      </x:c>
      <x:c r="E1000" s="190" t="s">
        <x:v>5054</x:v>
      </x:c>
      <x:c r="F1000" s="190">
        <x:v>2025110501061</x:v>
      </x:c>
      <x:c r="G1000" s="232" t="str">
        <x:f t="shared" si="1"/>
        <x:v>2511</x:v>
      </x:c>
    </x:row>
    <x:row r="1001" spans="2:7">
      <x:c r="B1001" s="190" t="s">
        <x:v>376</x:v>
      </x:c>
      <x:c r="C1001" s="190">
        <x:v>2025091503078</x:v>
      </x:c>
      <x:c r="D1001" s="232" t="str">
        <x:f>MID(C1001,3,4)</x:f>
        <x:v>2509</x:v>
      </x:c>
      <x:c r="E1001" s="190" t="s">
        <x:v>5193</x:v>
      </x:c>
      <x:c r="F1001" s="190">
        <x:v>2025110501092</x:v>
      </x:c>
      <x:c r="G1001" s="232" t="str">
        <x:f t="shared" si="1"/>
        <x:v>2511</x:v>
      </x:c>
    </x:row>
    <x:row r="1002" spans="2:7">
      <x:c r="B1002" s="190" t="s">
        <x:v>7535</x:v>
      </x:c>
      <x:c r="C1002" s="190">
        <x:v>2025090501020</x:v>
      </x:c>
      <x:c r="D1002" s="232" t="str">
        <x:f>MID(C1002,3,4)</x:f>
        <x:v>2509</x:v>
      </x:c>
      <x:c r="E1002" s="190" t="s">
        <x:v>3514</x:v>
      </x:c>
      <x:c r="F1002" s="190">
        <x:v>2025110601099</x:v>
      </x:c>
      <x:c r="G1002" s="232" t="str">
        <x:f t="shared" si="1"/>
        <x:v>2511</x:v>
      </x:c>
    </x:row>
    <x:row r="1003" spans="2:7">
      <x:c r="B1003" s="190" t="s">
        <x:v>452</x:v>
      </x:c>
      <x:c r="C1003" s="190">
        <x:v>2025090501075</x:v>
      </x:c>
      <x:c r="D1003" s="232" t="str">
        <x:f>MID(C1003,3,4)</x:f>
        <x:v>2509</x:v>
      </x:c>
      <x:c r="E1003" s="190" t="s">
        <x:v>5277</x:v>
      </x:c>
      <x:c r="F1003" s="190">
        <x:v>2025110601105</x:v>
      </x:c>
      <x:c r="G1003" s="232" t="str">
        <x:f t="shared" si="1"/>
        <x:v>2511</x:v>
      </x:c>
    </x:row>
    <x:row r="1004" spans="2:7">
      <x:c r="B1004" s="190" t="s">
        <x:v>5184</x:v>
      </x:c>
      <x:c r="C1004" s="190">
        <x:v>2025090601065</x:v>
      </x:c>
      <x:c r="D1004" s="232" t="str">
        <x:f>MID(C1004,3,4)</x:f>
        <x:v>2509</x:v>
      </x:c>
      <x:c r="E1004" s="190" t="s">
        <x:v>476</x:v>
      </x:c>
      <x:c r="F1004" s="190">
        <x:v>2025110701027</x:v>
      </x:c>
      <x:c r="G1004" s="232" t="str">
        <x:f t="shared" si="1"/>
        <x:v>2511</x:v>
      </x:c>
    </x:row>
    <x:row r="1005" spans="2:7">
      <x:c r="B1005" s="190" t="s">
        <x:v>6</x:v>
      </x:c>
      <x:c r="C1005" s="190">
        <x:v>2025091501050</x:v>
      </x:c>
      <x:c r="D1005" s="232" t="str">
        <x:f>MID(C1005,3,4)</x:f>
        <x:v>2509</x:v>
      </x:c>
      <x:c r="E1005" s="190" t="s">
        <x:v>5153</x:v>
      </x:c>
      <x:c r="F1005" s="190">
        <x:v>2025110801017</x:v>
      </x:c>
      <x:c r="G1005" s="232" t="str">
        <x:f t="shared" si="1"/>
        <x:v>2511</x:v>
      </x:c>
    </x:row>
    <x:row r="1006" spans="2:7">
      <x:c r="B1006" s="190" t="s">
        <x:v>3701</x:v>
      </x:c>
      <x:c r="C1006" s="190">
        <x:v>2025090502034</x:v>
      </x:c>
      <x:c r="D1006" s="232" t="str">
        <x:f>MID(C1006,3,4)</x:f>
        <x:v>2509</x:v>
      </x:c>
      <x:c r="E1006" s="190" t="s">
        <x:v>3601</x:v>
      </x:c>
      <x:c r="F1006" s="190">
        <x:v>2025110801048</x:v>
      </x:c>
      <x:c r="G1006" s="232" t="str">
        <x:f t="shared" si="1"/>
        <x:v>2511</x:v>
      </x:c>
    </x:row>
    <x:row r="1007" spans="2:7">
      <x:c r="B1007" s="190" t="s">
        <x:v>3745</x:v>
      </x:c>
      <x:c r="C1007" s="190">
        <x:v>2025090502058</x:v>
      </x:c>
      <x:c r="D1007" s="232" t="str">
        <x:f>MID(C1007,3,4)</x:f>
        <x:v>2509</x:v>
      </x:c>
      <x:c r="E1007" s="190" t="s">
        <x:v>3938</x:v>
      </x:c>
      <x:c r="F1007" s="190">
        <x:v>2025110901038</x:v>
      </x:c>
      <x:c r="G1007" s="232" t="str">
        <x:f t="shared" si="1"/>
        <x:v>2511</x:v>
      </x:c>
    </x:row>
    <x:row r="1008" spans="2:7">
      <x:c r="B1008" s="190" t="s">
        <x:v>836</x:v>
      </x:c>
      <x:c r="C1008" s="190">
        <x:v>2025090602062</x:v>
      </x:c>
      <x:c r="D1008" s="232" t="str">
        <x:f>MID(C1008,3,4)</x:f>
        <x:v>2509</x:v>
      </x:c>
      <x:c r="E1008" s="190" t="s">
        <x:v>3783</x:v>
      </x:c>
      <x:c r="F1008" s="190">
        <x:v>2025120501020</x:v>
      </x:c>
      <x:c r="G1008" s="232" t="str">
        <x:f t="shared" si="1"/>
        <x:v>2512</x:v>
      </x:c>
    </x:row>
    <x:row r="1009" spans="2:7">
      <x:c r="B1009" s="190" t="s">
        <x:v>6476</x:v>
      </x:c>
      <x:c r="C1009" s="190">
        <x:v>2025090504045</x:v>
      </x:c>
      <x:c r="D1009" s="232" t="str">
        <x:f>MID(C1009,3,4)</x:f>
        <x:v>2509</x:v>
      </x:c>
      <x:c r="E1009" s="190" t="s">
        <x:v>5107</x:v>
      </x:c>
      <x:c r="F1009" s="190">
        <x:v>2025120501037</x:v>
      </x:c>
      <x:c r="G1009" s="232" t="str">
        <x:f t="shared" si="1"/>
        <x:v>2512</x:v>
      </x:c>
    </x:row>
    <x:row r="1010" spans="2:7">
      <x:c r="B1010" s="190" t="s">
        <x:v>3710</x:v>
      </x:c>
      <x:c r="C1010" s="190">
        <x:v>2025100603119</x:v>
      </x:c>
      <x:c r="D1010" s="232" t="str">
        <x:f>MID(C1010,3,4)</x:f>
        <x:v>2510</x:v>
      </x:c>
      <x:c r="E1010" s="190" t="s">
        <x:v>3801</x:v>
      </x:c>
      <x:c r="F1010" s="190">
        <x:v>2025120501044</x:v>
      </x:c>
      <x:c r="G1010" s="232" t="str">
        <x:f t="shared" si="1"/>
        <x:v>2512</x:v>
      </x:c>
    </x:row>
    <x:row r="1011" spans="2:7">
      <x:c r="B1011" s="190" t="s">
        <x:v>2731</x:v>
      </x:c>
      <x:c r="C1011" s="190">
        <x:v>2025100703123</x:v>
      </x:c>
      <x:c r="D1011" s="232" t="str">
        <x:f>MID(C1011,3,4)</x:f>
        <x:v>2510</x:v>
      </x:c>
      <x:c r="E1011" s="190" t="s">
        <x:v>5134</x:v>
      </x:c>
      <x:c r="F1011" s="190">
        <x:v>2025120501099</x:v>
      </x:c>
      <x:c r="G1011" s="232" t="str">
        <x:f t="shared" si="1"/>
        <x:v>2512</x:v>
      </x:c>
    </x:row>
    <x:row r="1012" spans="2:7">
      <x:c r="B1012" s="190" t="s">
        <x:v>2401</x:v>
      </x:c>
      <x:c r="C1012" s="190">
        <x:v>2025100703154</x:v>
      </x:c>
      <x:c r="D1012" s="232" t="str">
        <x:f>MID(C1012,3,4)</x:f>
        <x:v>2510</x:v>
      </x:c>
      <x:c r="E1012" s="190" t="s">
        <x:v>886</x:v>
      </x:c>
      <x:c r="F1012" s="190">
        <x:v>2025120601034</x:v>
      </x:c>
      <x:c r="G1012" s="232" t="str">
        <x:f t="shared" si="1"/>
        <x:v>2512</x:v>
      </x:c>
    </x:row>
    <x:row r="1013" spans="2:7">
      <x:c r="B1013" s="190" t="s">
        <x:v>2773</x:v>
      </x:c>
      <x:c r="C1013" s="190">
        <x:v>2025100803113</x:v>
      </x:c>
      <x:c r="D1013" s="232" t="str">
        <x:f>MID(C1013,3,4)</x:f>
        <x:v>2510</x:v>
      </x:c>
      <x:c r="E1013" s="190" t="s">
        <x:v>2413</x:v>
      </x:c>
      <x:c r="F1013" s="190">
        <x:v>2025110703069</x:v>
      </x:c>
      <x:c r="G1013" s="232" t="str">
        <x:f t="shared" si="1"/>
        <x:v>2511</x:v>
      </x:c>
    </x:row>
    <x:row r="1014" spans="2:7">
      <x:c r="B1014" s="190" t="s">
        <x:v>5544</x:v>
      </x:c>
      <x:c r="C1014" s="190">
        <x:v>2025100503037</x:v>
      </x:c>
      <x:c r="D1014" s="232" t="str">
        <x:f>MID(C1014,3,4)</x:f>
        <x:v>2510</x:v>
      </x:c>
      <x:c r="E1014" s="190" t="s">
        <x:v>2526</x:v>
      </x:c>
      <x:c r="F1014" s="190">
        <x:v>2025120503079</x:v>
      </x:c>
      <x:c r="G1014" s="232" t="str">
        <x:f t="shared" si="1"/>
        <x:v>2512</x:v>
      </x:c>
    </x:row>
    <x:row r="1015" spans="2:7">
      <x:c r="B1015" s="190" t="s">
        <x:v>3715</x:v>
      </x:c>
      <x:c r="C1015" s="190">
        <x:v>2025100503044</x:v>
      </x:c>
      <x:c r="D1015" s="232" t="str">
        <x:f>MID(C1015,3,4)</x:f>
        <x:v>2510</x:v>
      </x:c>
      <x:c r="E1015" s="190" t="s">
        <x:v>5502</x:v>
      </x:c>
      <x:c r="F1015" s="190">
        <x:v>2024091602149</x:v>
      </x:c>
      <x:c r="G1015" s="232" t="str">
        <x:f t="shared" si="1"/>
        <x:v>2409</x:v>
      </x:c>
    </x:row>
    <x:row r="1016" spans="2:7">
      <x:c r="B1016" s="190" t="s">
        <x:v>1300</x:v>
      </x:c>
      <x:c r="C1016" s="190">
        <x:v>2025100603058</x:v>
      </x:c>
      <x:c r="D1016" s="232" t="str">
        <x:f>MID(C1016,3,4)</x:f>
        <x:v>2510</x:v>
      </x:c>
      <x:c r="E1016" s="190" t="s">
        <x:v>5373</x:v>
      </x:c>
      <x:c r="F1016" s="190">
        <x:v>2023123002025</x:v>
      </x:c>
      <x:c r="G1016" s="232" t="str">
        <x:f t="shared" si="1"/>
        <x:v>2312</x:v>
      </x:c>
    </x:row>
    <x:row r="1017" spans="2:7">
      <x:c r="B1017" s="190" t="s">
        <x:v>5272</x:v>
      </x:c>
      <x:c r="C1017" s="190">
        <x:v>2025100703031</x:v>
      </x:c>
      <x:c r="D1017" s="232" t="str">
        <x:f>MID(C1017,3,4)</x:f>
        <x:v>2510</x:v>
      </x:c>
      <x:c r="E1017" s="190" t="s">
        <x:v>5143</x:v>
      </x:c>
      <x:c r="F1017" s="190">
        <x:v>2025030602022</x:v>
      </x:c>
      <x:c r="G1017" s="232" t="str">
        <x:f t="shared" si="1"/>
        <x:v>2503</x:v>
      </x:c>
    </x:row>
    <x:row r="1018" spans="2:7">
      <x:c r="B1018" s="190" t="s">
        <x:v>7523</x:v>
      </x:c>
      <x:c r="C1018" s="190">
        <x:v>2025100701051</x:v>
      </x:c>
      <x:c r="D1018" s="232" t="str">
        <x:f>MID(C1018,3,4)</x:f>
        <x:v>2510</x:v>
      </x:c>
      <x:c r="E1018" s="190" t="s">
        <x:v>3843</x:v>
      </x:c>
      <x:c r="F1018" s="190">
        <x:v>2025040802092</x:v>
      </x:c>
      <x:c r="G1018" s="232" t="str">
        <x:f t="shared" si="1"/>
        <x:v>2504</x:v>
      </x:c>
    </x:row>
    <x:row r="1019" spans="2:7">
      <x:c r="B1019" s="190" t="s">
        <x:v>3696</x:v>
      </x:c>
      <x:c r="C1019" s="190">
        <x:v>2025100502054</x:v>
      </x:c>
      <x:c r="D1019" s="232" t="str">
        <x:f>MID(C1019,3,4)</x:f>
        <x:v>2510</x:v>
      </x:c>
      <x:c r="E1019" s="190" t="s">
        <x:v>7619</x:v>
      </x:c>
      <x:c r="F1019" s="190">
        <x:v>2025050502104</x:v>
      </x:c>
      <x:c r="G1019" s="232" t="str">
        <x:f t="shared" si="1"/>
        <x:v>2505</x:v>
      </x:c>
    </x:row>
    <x:row r="1020" spans="2:7">
      <x:c r="B1020" s="190" t="s">
        <x:v>1274</x:v>
      </x:c>
      <x:c r="C1020" s="190">
        <x:v>2025100702072</x:v>
      </x:c>
      <x:c r="D1020" s="232" t="str">
        <x:f>MID(C1020,3,4)</x:f>
        <x:v>2510</x:v>
      </x:c>
      <x:c r="E1020" s="190" t="s">
        <x:v>3682</x:v>
      </x:c>
      <x:c r="F1020" s="190">
        <x:v>2025070502085</x:v>
      </x:c>
      <x:c r="G1020" s="232" t="str">
        <x:f t="shared" si="1"/>
        <x:v>2507</x:v>
      </x:c>
    </x:row>
    <x:row r="1021" spans="2:7">
      <x:c r="B1021" s="190" t="s">
        <x:v>5405</x:v>
      </x:c>
      <x:c r="C1021" s="190">
        <x:v>2025110503133</x:v>
      </x:c>
      <x:c r="D1021" s="232" t="str">
        <x:f>MID(C1021,3,4)</x:f>
        <x:v>2511</x:v>
      </x:c>
      <x:c r="E1021" s="190" t="s">
        <x:v>3750</x:v>
      </x:c>
      <x:c r="F1021" s="190">
        <x:v>2025070502108</x:v>
      </x:c>
      <x:c r="G1021" s="232" t="str">
        <x:f t="shared" si="1"/>
        <x:v>2507</x:v>
      </x:c>
    </x:row>
    <x:row r="1022" spans="2:7">
      <x:c r="B1022" s="190" t="s">
        <x:v>1289</x:v>
      </x:c>
      <x:c r="C1022" s="190">
        <x:v>2025110503065</x:v>
      </x:c>
      <x:c r="D1022" s="232" t="str">
        <x:f>MID(C1022,3,4)</x:f>
        <x:v>2511</x:v>
      </x:c>
      <x:c r="E1022" s="190" t="s">
        <x:v>5037</x:v>
      </x:c>
      <x:c r="F1022" s="190">
        <x:v>2025070602013</x:v>
      </x:c>
      <x:c r="G1022" s="232" t="str">
        <x:f t="shared" si="1"/>
        <x:v>2507</x:v>
      </x:c>
    </x:row>
    <x:row r="1023" spans="2:7">
      <x:c r="B1023" s="190" t="s">
        <x:v>5102</x:v>
      </x:c>
      <x:c r="C1023" s="190">
        <x:v>2025110603093</x:v>
      </x:c>
      <x:c r="D1023" s="232" t="str">
        <x:f>MID(C1023,3,4)</x:f>
        <x:v>2511</x:v>
      </x:c>
      <x:c r="E1023" s="190" t="s">
        <x:v>3701</x:v>
      </x:c>
      <x:c r="F1023" s="190">
        <x:v>2025090502034</x:v>
      </x:c>
      <x:c r="G1023" s="232" t="str">
        <x:f t="shared" si="1"/>
        <x:v>2509</x:v>
      </x:c>
    </x:row>
    <x:row r="1024" spans="2:7">
      <x:c r="B1024" s="190" t="s">
        <x:v>5054</x:v>
      </x:c>
      <x:c r="C1024" s="190">
        <x:v>2025110501061</x:v>
      </x:c>
      <x:c r="D1024" s="232" t="str">
        <x:f>MID(C1024,3,4)</x:f>
        <x:v>2511</x:v>
      </x:c>
      <x:c r="E1024" s="190" t="s">
        <x:v>3745</x:v>
      </x:c>
      <x:c r="F1024" s="190">
        <x:v>2025090502058</x:v>
      </x:c>
      <x:c r="G1024" s="232" t="str">
        <x:f t="shared" si="1"/>
        <x:v>2509</x:v>
      </x:c>
    </x:row>
    <x:row r="1025" spans="2:7">
      <x:c r="B1025" s="190" t="s">
        <x:v>5193</x:v>
      </x:c>
      <x:c r="C1025" s="190">
        <x:v>2025110501092</x:v>
      </x:c>
      <x:c r="D1025" s="232" t="str">
        <x:f>MID(C1025,3,4)</x:f>
        <x:v>2511</x:v>
      </x:c>
      <x:c r="E1025" s="190" t="s">
        <x:v>836</x:v>
      </x:c>
      <x:c r="F1025" s="190">
        <x:v>2025090602062</x:v>
      </x:c>
      <x:c r="G1025" s="232" t="str">
        <x:f t="shared" si="1"/>
        <x:v>2509</x:v>
      </x:c>
    </x:row>
    <x:row r="1026" spans="2:7">
      <x:c r="B1026" s="190" t="s">
        <x:v>3514</x:v>
      </x:c>
      <x:c r="C1026" s="190">
        <x:v>2025110601099</x:v>
      </x:c>
      <x:c r="D1026" s="232" t="str">
        <x:f>MID(C1026,3,4)</x:f>
        <x:v>2511</x:v>
      </x:c>
      <x:c r="E1026" s="190" t="s">
        <x:v>3696</x:v>
      </x:c>
      <x:c r="F1026" s="190">
        <x:v>2025100502054</x:v>
      </x:c>
      <x:c r="G1026" s="232" t="str">
        <x:f t="shared" si="1"/>
        <x:v>2510</x:v>
      </x:c>
    </x:row>
    <x:row r="1027" spans="2:7">
      <x:c r="B1027" s="190" t="s">
        <x:v>5277</x:v>
      </x:c>
      <x:c r="C1027" s="190">
        <x:v>2025110601105</x:v>
      </x:c>
      <x:c r="D1027" s="232" t="str">
        <x:f>MID(C1027,3,4)</x:f>
        <x:v>2511</x:v>
      </x:c>
      <x:c r="E1027" s="190" t="s">
        <x:v>1274</x:v>
      </x:c>
      <x:c r="F1027" s="190">
        <x:v>2025100702072</x:v>
      </x:c>
      <x:c r="G1027" s="232" t="str">
        <x:f t="shared" si="1"/>
        <x:v>2510</x:v>
      </x:c>
    </x:row>
    <x:row r="1028" spans="2:7">
      <x:c r="B1028" s="190" t="s">
        <x:v>476</x:v>
      </x:c>
      <x:c r="C1028" s="190">
        <x:v>2025110701027</x:v>
      </x:c>
      <x:c r="D1028" s="232" t="str">
        <x:f>MID(C1028,3,4)</x:f>
        <x:v>2511</x:v>
      </x:c>
      <x:c r="E1028" s="190" t="s">
        <x:v>5056</x:v>
      </x:c>
      <x:c r="F1028" s="190">
        <x:v>2025110602027</x:v>
      </x:c>
      <x:c r="G1028" s="232" t="str">
        <x:f t="shared" si="1"/>
        <x:v>2511</x:v>
      </x:c>
    </x:row>
    <x:row r="1029" spans="2:7">
      <x:c r="B1029" s="190" t="s">
        <x:v>5153</x:v>
      </x:c>
      <x:c r="C1029" s="190">
        <x:v>2025110801017</x:v>
      </x:c>
      <x:c r="D1029" s="232" t="str">
        <x:f>MID(C1029,3,4)</x:f>
        <x:v>2511</x:v>
      </x:c>
      <x:c r="E1029" s="190" t="s">
        <x:v>4061</x:v>
      </x:c>
      <x:c r="F1029" s="190">
        <x:v>2025110602102</x:v>
      </x:c>
      <x:c r="G1029" s="232" t="str">
        <x:f t="shared" si="1"/>
        <x:v>2511</x:v>
      </x:c>
    </x:row>
    <x:row r="1030" spans="2:7">
      <x:c r="B1030" s="190" t="s">
        <x:v>3601</x:v>
      </x:c>
      <x:c r="C1030" s="190">
        <x:v>2025110801048</x:v>
      </x:c>
      <x:c r="D1030" s="232" t="str">
        <x:f>MID(C1030,3,4)</x:f>
        <x:v>2511</x:v>
      </x:c>
      <x:c r="E1030" s="190" t="s">
        <x:v>5330</x:v>
      </x:c>
      <x:c r="F1030" s="190">
        <x:v>2025110702031</x:v>
      </x:c>
      <x:c r="G1030" s="232" t="str">
        <x:f t="shared" si="1"/>
        <x:v>2511</x:v>
      </x:c>
    </x:row>
    <x:row r="1031" spans="2:7">
      <x:c r="B1031" s="190" t="s">
        <x:v>3938</x:v>
      </x:c>
      <x:c r="C1031" s="190">
        <x:v>2025110901038</x:v>
      </x:c>
      <x:c r="D1031" s="232" t="str">
        <x:f>MID(C1031,3,4)</x:f>
        <x:v>2511</x:v>
      </x:c>
      <x:c r="E1031" s="190" t="s">
        <x:v>3909</x:v>
      </x:c>
      <x:c r="F1031" s="190">
        <x:v>2025110802021</x:v>
      </x:c>
      <x:c r="G1031" s="232" t="str">
        <x:f t="shared" si="1"/>
        <x:v>2511</x:v>
      </x:c>
    </x:row>
    <x:row r="1032" spans="2:7">
      <x:c r="B1032" s="190" t="s">
        <x:v>2413</x:v>
      </x:c>
      <x:c r="C1032" s="190">
        <x:v>2025110703069</x:v>
      </x:c>
      <x:c r="D1032" s="232" t="str">
        <x:f>MID(C1032,3,4)</x:f>
        <x:v>2511</x:v>
      </x:c>
      <x:c r="E1032" s="190" t="s">
        <x:v>875</x:v>
      </x:c>
      <x:c r="F1032" s="190">
        <x:v>2025120502058</x:v>
      </x:c>
      <x:c r="G1032" s="232" t="str">
        <x:f t="shared" si="1"/>
        <x:v>2512</x:v>
      </x:c>
    </x:row>
    <x:row r="1033" spans="2:7">
      <x:c r="B1033" s="190" t="s">
        <x:v>5056</x:v>
      </x:c>
      <x:c r="C1033" s="190">
        <x:v>2025110602027</x:v>
      </x:c>
      <x:c r="D1033" s="232" t="str">
        <x:f>MID(C1033,3,4)</x:f>
        <x:v>2511</x:v>
      </x:c>
      <x:c r="E1033" s="190" t="s">
        <x:v>474</x:v>
      </x:c>
      <x:c r="F1033" s="190">
        <x:v>2025120502096</x:v>
      </x:c>
      <x:c r="G1033" s="232" t="str">
        <x:f t="shared" si="1"/>
        <x:v>2512</x:v>
      </x:c>
    </x:row>
    <x:row r="1034" spans="2:7">
      <x:c r="B1034" s="190" t="s">
        <x:v>4061</x:v>
      </x:c>
      <x:c r="C1034" s="190">
        <x:v>2025110602102</x:v>
      </x:c>
      <x:c r="D1034" s="232" t="str">
        <x:f>MID(C1034,3,4)</x:f>
        <x:v>2511</x:v>
      </x:c>
      <x:c r="E1034" s="190" t="s">
        <x:v>1747</x:v>
      </x:c>
      <x:c r="F1034" s="190">
        <x:v>2024010104082</x:v>
      </x:c>
      <x:c r="G1034" s="232" t="str">
        <x:f t="shared" si="1"/>
        <x:v>2401</x:v>
      </x:c>
    </x:row>
    <x:row r="1035" spans="2:7">
      <x:c r="B1035" s="190" t="s">
        <x:v>5330</x:v>
      </x:c>
      <x:c r="C1035" s="190">
        <x:v>2025110702031</x:v>
      </x:c>
      <x:c r="D1035" s="232" t="str">
        <x:f>MID(C1035,3,4)</x:f>
        <x:v>2511</x:v>
      </x:c>
      <x:c r="E1035" s="190" t="s">
        <x:v>6537</x:v>
      </x:c>
      <x:c r="F1035" s="190">
        <x:v>2024051004112</x:v>
      </x:c>
      <x:c r="G1035" s="232" t="str">
        <x:f t="shared" si="1"/>
        <x:v>2405</x:v>
      </x:c>
    </x:row>
    <x:row r="1036" spans="2:7">
      <x:c r="B1036" s="190" t="s">
        <x:v>3909</x:v>
      </x:c>
      <x:c r="C1036" s="190">
        <x:v>2025110802021</x:v>
      </x:c>
      <x:c r="D1036" s="232" t="str">
        <x:f>MID(C1036,3,4)</x:f>
        <x:v>2511</x:v>
      </x:c>
      <x:c r="E1036" s="190" t="s">
        <x:v>659</x:v>
      </x:c>
      <x:c r="F1036" s="190">
        <x:v>2023072104115</x:v>
      </x:c>
      <x:c r="G1036" s="232" t="str">
        <x:f t="shared" si="1"/>
        <x:v>2307</x:v>
      </x:c>
    </x:row>
    <x:row r="1037" spans="2:7">
      <x:c r="B1037" s="190" t="s">
        <x:v>6458</x:v>
      </x:c>
      <x:c r="C1037" s="190">
        <x:v>2025110504062</x:v>
      </x:c>
      <x:c r="D1037" s="232" t="str">
        <x:f>MID(C1037,3,4)</x:f>
        <x:v>2511</x:v>
      </x:c>
      <x:c r="E1037" s="190" t="s">
        <x:v>588</x:v>
      </x:c>
      <x:c r="F1037" s="190">
        <x:v>2023101904082</x:v>
      </x:c>
      <x:c r="G1037" s="232" t="str">
        <x:f t="shared" si="1"/>
        <x:v>2310</x:v>
      </x:c>
    </x:row>
    <x:row r="1038" spans="2:7">
      <x:c r="B1038" s="190" t="s">
        <x:v>6557</x:v>
      </x:c>
      <x:c r="C1038" s="190">
        <x:v>2025110504109</x:v>
      </x:c>
      <x:c r="D1038" s="232" t="str">
        <x:f>MID(C1038,3,4)</x:f>
        <x:v>2511</x:v>
      </x:c>
      <x:c r="E1038" s="190" t="s">
        <x:v>6470</x:v>
      </x:c>
      <x:c r="F1038" s="190">
        <x:v>2025021204075</x:v>
      </x:c>
      <x:c r="G1038" s="232" t="str">
        <x:f t="shared" si="1"/>
        <x:v>2502</x:v>
      </x:c>
    </x:row>
    <x:row r="1039" spans="2:7">
      <x:c r="B1039" s="190" t="s">
        <x:v>3659</x:v>
      </x:c>
      <x:c r="C1039" s="190">
        <x:v>2025120503031</x:v>
      </x:c>
      <x:c r="D1039" s="232" t="str">
        <x:f>MID(C1039,3,4)</x:f>
        <x:v>2512</x:v>
      </x:c>
      <x:c r="E1039" s="190" t="s">
        <x:v>6534</x:v>
      </x:c>
      <x:c r="F1039" s="190">
        <x:v>2025030504067</x:v>
      </x:c>
      <x:c r="G1039" s="232" t="str">
        <x:f t="shared" si="1"/>
        <x:v>2503</x:v>
      </x:c>
    </x:row>
    <x:row r="1040" spans="2:7">
      <x:c r="B1040" s="190" t="s">
        <x:v>3769</x:v>
      </x:c>
      <x:c r="C1040" s="190">
        <x:v>2025120503048</x:v>
      </x:c>
      <x:c r="D1040" s="232" t="str">
        <x:f>MID(C1040,3,4)</x:f>
        <x:v>2512</x:v>
      </x:c>
      <x:c r="E1040" s="190" t="s">
        <x:v>6567</x:v>
      </x:c>
      <x:c r="F1040" s="190">
        <x:v>2025040504095</x:v>
      </x:c>
      <x:c r="G1040" s="232" t="str">
        <x:f t="shared" si="1"/>
        <x:v>2504</x:v>
      </x:c>
    </x:row>
    <x:row r="1041" spans="2:7">
      <x:c r="B1041" s="190" t="s">
        <x:v>7529</x:v>
      </x:c>
      <x:c r="C1041" s="190">
        <x:v>2025120503055</x:v>
      </x:c>
      <x:c r="D1041" s="232" t="str">
        <x:f>MID(C1041,3,4)</x:f>
        <x:v>2512</x:v>
      </x:c>
      <x:c r="E1041" s="190" t="s">
        <x:v>6311</x:v>
      </x:c>
      <x:c r="F1041" s="190">
        <x:v>2025040704044</x:v>
      </x:c>
      <x:c r="G1041" s="232" t="str">
        <x:f t="shared" si="1"/>
        <x:v>2504</x:v>
      </x:c>
    </x:row>
    <x:row r="1042" spans="2:7">
      <x:c r="B1042" s="190" t="s">
        <x:v>3783</x:v>
      </x:c>
      <x:c r="C1042" s="190">
        <x:v>2025120501020</x:v>
      </x:c>
      <x:c r="D1042" s="232" t="str">
        <x:f>MID(C1042,3,4)</x:f>
        <x:v>2512</x:v>
      </x:c>
      <x:c r="E1042" s="190" t="s">
        <x:v>6490</x:v>
      </x:c>
      <x:c r="F1042" s="190">
        <x:v>2025050504078</x:v>
      </x:c>
      <x:c r="G1042" s="232" t="str">
        <x:f t="shared" si="1"/>
        <x:v>2505</x:v>
      </x:c>
    </x:row>
    <x:row r="1043" spans="2:7">
      <x:c r="B1043" s="190" t="s">
        <x:v>5107</x:v>
      </x:c>
      <x:c r="C1043" s="190">
        <x:v>2025120501037</x:v>
      </x:c>
      <x:c r="D1043" s="232" t="str">
        <x:f>MID(C1043,3,4)</x:f>
        <x:v>2512</x:v>
      </x:c>
      <x:c r="E1043" s="190" t="s">
        <x:v>6511</x:v>
      </x:c>
      <x:c r="F1043" s="190">
        <x:v>2025050704096</x:v>
      </x:c>
      <x:c r="G1043" s="232" t="str">
        <x:f t="shared" si="1"/>
        <x:v>2505</x:v>
      </x:c>
    </x:row>
    <x:row r="1044" spans="2:7">
      <x:c r="B1044" s="190" t="s">
        <x:v>3801</x:v>
      </x:c>
      <x:c r="C1044" s="190">
        <x:v>2025120501044</x:v>
      </x:c>
      <x:c r="D1044" s="232" t="str">
        <x:f>MID(C1044,3,4)</x:f>
        <x:v>2512</x:v>
      </x:c>
      <x:c r="E1044" s="190" t="s">
        <x:v>6448</x:v>
      </x:c>
      <x:c r="F1044" s="190">
        <x:v>2025070504072</x:v>
      </x:c>
      <x:c r="G1044" s="232" t="str">
        <x:f t="shared" si="1"/>
        <x:v>2507</x:v>
      </x:c>
    </x:row>
    <x:row r="1045" spans="2:7">
      <x:c r="B1045" s="190" t="s">
        <x:v>5134</x:v>
      </x:c>
      <x:c r="C1045" s="190">
        <x:v>2025120501099</x:v>
      </x:c>
      <x:c r="D1045" s="232" t="str">
        <x:f>MID(C1045,3,4)</x:f>
        <x:v>2512</x:v>
      </x:c>
      <x:c r="E1045" s="190" t="s">
        <x:v>6486</x:v>
      </x:c>
      <x:c r="F1045" s="190">
        <x:v>2025070704014</x:v>
      </x:c>
      <x:c r="G1045" s="232" t="str">
        <x:f t="shared" si="1"/>
        <x:v>2507</x:v>
      </x:c>
    </x:row>
    <x:row r="1046" spans="2:7">
      <x:c r="B1046" s="190" t="s">
        <x:v>886</x:v>
      </x:c>
      <x:c r="C1046" s="190">
        <x:v>2025120601034</x:v>
      </x:c>
      <x:c r="D1046" s="232" t="str">
        <x:f>MID(C1046,3,4)</x:f>
        <x:v>2512</x:v>
      </x:c>
      <x:c r="E1046" s="190" t="s">
        <x:v>6439</x:v>
      </x:c>
      <x:c r="F1046" s="190">
        <x:v>2025080504048</x:v>
      </x:c>
      <x:c r="G1046" s="232" t="str">
        <x:f t="shared" si="1"/>
        <x:v>2508</x:v>
      </x:c>
    </x:row>
    <x:row r="1047" spans="2:7">
      <x:c r="B1047" s="190" t="s">
        <x:v>2526</x:v>
      </x:c>
      <x:c r="C1047" s="190">
        <x:v>2025120503079</x:v>
      </x:c>
      <x:c r="D1047" s="232" t="str">
        <x:f>MID(C1047,3,4)</x:f>
        <x:v>2512</x:v>
      </x:c>
      <x:c r="E1047" s="190" t="s">
        <x:v>6476</x:v>
      </x:c>
      <x:c r="F1047" s="190">
        <x:v>2025090504045</x:v>
      </x:c>
      <x:c r="G1047" s="232" t="str">
        <x:f t="shared" si="1"/>
        <x:v>2509</x:v>
      </x:c>
    </x:row>
    <x:row r="1048" spans="2:7">
      <x:c r="B1048" s="190" t="s">
        <x:v>875</x:v>
      </x:c>
      <x:c r="C1048" s="190">
        <x:v>2025120502058</x:v>
      </x:c>
      <x:c r="D1048" s="232" t="str">
        <x:f>MID(C1048,3,4)</x:f>
        <x:v>2512</x:v>
      </x:c>
      <x:c r="E1048" s="190" t="s">
        <x:v>6458</x:v>
      </x:c>
      <x:c r="F1048" s="190">
        <x:v>2025110504062</x:v>
      </x:c>
      <x:c r="G1048" s="232" t="str">
        <x:f t="shared" si="1"/>
        <x:v>2511</x:v>
      </x:c>
    </x:row>
    <x:row r="1049" spans="2:7">
      <x:c r="B1049" s="190" t="s">
        <x:v>474</x:v>
      </x:c>
      <x:c r="C1049" s="190">
        <x:v>2025120502096</x:v>
      </x:c>
      <x:c r="D1049" s="232" t="str">
        <x:f>MID(C1049,3,4)</x:f>
        <x:v>2512</x:v>
      </x:c>
      <x:c r="E1049" s="190" t="s">
        <x:v>6557</x:v>
      </x:c>
      <x:c r="F1049" s="190">
        <x:v>2025110504109</x:v>
      </x:c>
      <x:c r="G1049" s="232" t="str">
        <x:f t="shared" si="1"/>
        <x:v>2511</x:v>
      </x:c>
    </x:row>
    <x:row r="1050" spans="3:3">
      <x:c r="C1050" s="104"/>
    </x:row>
    <x:row r="1051" spans="1:7">
      <x:c r="A1051" s="70" t="s">
        <x:v>3166</x:v>
      </x:c>
      <x:c r="B1051" s="70" t="s">
        <x:v>9852</x:v>
      </x:c>
      <x:c r="C1051" s="189">
        <x:v>2024060505013</x:v>
      </x:c>
      <x:c r="D1051" s="230" t="str">
        <x:f>MID(C1051,3,4)</x:f>
        <x:v>2406</x:v>
      </x:c>
      <x:c r="E1051" s="188" t="s">
        <x:v>9686</x:v>
      </x:c>
      <x:c r="F1051" s="190">
        <x:v>2023042503122</x:v>
      </x:c>
      <x:c r="G1051" s="232" t="str">
        <x:f>MID(F1051,3,4)</x:f>
        <x:v>2304</x:v>
      </x:c>
    </x:row>
    <x:row r="1052" spans="2:7">
      <x:c r="B1052" s="70" t="s">
        <x:v>9667</x:v>
      </x:c>
      <x:c r="C1052" s="189">
        <x:v>2024081505047</x:v>
      </x:c>
      <x:c r="D1052" s="230" t="str">
        <x:f t="shared" ref="D1052:D1955" si="2">MID(C1052,3,4)</x:f>
        <x:v>2408</x:v>
      </x:c>
      <x:c r="E1052" s="188" t="s">
        <x:v>346</x:v>
      </x:c>
      <x:c r="F1052" s="190">
        <x:v>2023042403057</x:v>
      </x:c>
      <x:c r="G1052" s="232" t="str">
        <x:f>MID(F1052,3,4)</x:f>
        <x:v>2304</x:v>
      </x:c>
    </x:row>
    <x:row r="1053" spans="2:7">
      <x:c r="B1053" s="70" t="s">
        <x:v>9663</x:v>
      </x:c>
      <x:c r="C1053" s="189">
        <x:v>2024081505054</x:v>
      </x:c>
      <x:c r="D1053" s="230" t="str">
        <x:f t="shared" si="2"/>
        <x:v>2408</x:v>
      </x:c>
      <x:c r="E1053" s="188" t="s">
        <x:v>10654</x:v>
      </x:c>
      <x:c r="F1053" s="190">
        <x:v>2023042401381</x:v>
      </x:c>
      <x:c r="G1053" s="232" t="str">
        <x:f>MID(F1053,3,4)</x:f>
        <x:v>2304</x:v>
      </x:c>
    </x:row>
    <x:row r="1054" spans="2:7">
      <x:c r="B1054" s="70" t="s">
        <x:v>9720</x:v>
      </x:c>
      <x:c r="C1054" s="189">
        <x:v>2024091505013</x:v>
      </x:c>
      <x:c r="D1054" s="230" t="str">
        <x:f t="shared" si="2"/>
        <x:v>2409</x:v>
      </x:c>
      <x:c r="E1054" s="188" t="s">
        <x:v>11863</x:v>
      </x:c>
      <x:c r="F1054" s="190">
        <x:v>2023042501104</x:v>
      </x:c>
      <x:c r="G1054" s="232" t="str">
        <x:f>MID(F1054,3,4)</x:f>
        <x:v>2304</x:v>
      </x:c>
    </x:row>
    <x:row r="1055" spans="2:7">
      <x:c r="B1055" s="70" t="s">
        <x:v>1485</x:v>
      </x:c>
      <x:c r="C1055" s="189">
        <x:v>2024111505047</x:v>
      </x:c>
      <x:c r="D1055" s="230" t="str">
        <x:f t="shared" si="2"/>
        <x:v>2411</x:v>
      </x:c>
      <x:c r="E1055" s="188" t="s">
        <x:v>10598</x:v>
      </x:c>
      <x:c r="F1055" s="190">
        <x:v>2023052403047</x:v>
      </x:c>
      <x:c r="G1055" s="232" t="str">
        <x:f>MID(F1055,3,4)</x:f>
        <x:v>2305</x:v>
      </x:c>
    </x:row>
    <x:row r="1056" spans="2:7">
      <x:c r="B1056" s="70" t="s">
        <x:v>6341</x:v>
      </x:c>
      <x:c r="C1056" s="189">
        <x:v>2024111505054</x:v>
      </x:c>
      <x:c r="D1056" s="230" t="str">
        <x:f t="shared" si="2"/>
        <x:v>2411</x:v>
      </x:c>
      <x:c r="E1056" s="188" t="s">
        <x:v>12184</x:v>
      </x:c>
      <x:c r="F1056" s="190">
        <x:v>2023051506022</x:v>
      </x:c>
      <x:c r="G1056" s="232" t="str">
        <x:f>MID(F1056,3,4)</x:f>
        <x:v>2305</x:v>
      </x:c>
    </x:row>
    <x:row r="1057" spans="2:7">
      <x:c r="B1057" s="70" t="s">
        <x:v>12247</x:v>
      </x:c>
      <x:c r="C1057" s="189">
        <x:v>2025021005016</x:v>
      </x:c>
      <x:c r="D1057" s="230" t="str">
        <x:f t="shared" si="2"/>
        <x:v>2502</x:v>
      </x:c>
      <x:c r="E1057" s="188" t="s">
        <x:v>9680</x:v>
      </x:c>
      <x:c r="F1057" s="190">
        <x:v>2023050404015</x:v>
      </x:c>
      <x:c r="G1057" s="232" t="str">
        <x:f>MID(F1057,3,4)</x:f>
        <x:v>2305</x:v>
      </x:c>
    </x:row>
    <x:row r="1058" spans="2:7">
      <x:c r="B1058" s="70" t="s">
        <x:v>11963</x:v>
      </x:c>
      <x:c r="C1058" s="189">
        <x:v>2025060505027</x:v>
      </x:c>
      <x:c r="D1058" s="230" t="str">
        <x:f t="shared" si="2"/>
        <x:v>2506</x:v>
      </x:c>
      <x:c r="E1058" s="188" t="s">
        <x:v>9848</x:v>
      </x:c>
      <x:c r="F1058" s="190">
        <x:v>2023052404181</x:v>
      </x:c>
      <x:c r="G1058" s="232" t="str">
        <x:f>MID(F1058,3,4)</x:f>
        <x:v>2305</x:v>
      </x:c>
    </x:row>
    <x:row r="1059" spans="2:7">
      <x:c r="B1059" s="70" t="s">
        <x:v>5190</x:v>
      </x:c>
      <x:c r="C1059" s="189">
        <x:v>2025060505034</x:v>
      </x:c>
      <x:c r="D1059" s="230" t="str">
        <x:f t="shared" si="2"/>
        <x:v>2506</x:v>
      </x:c>
      <x:c r="E1059" s="188" t="s">
        <x:v>1492</x:v>
      </x:c>
      <x:c r="F1059" s="190">
        <x:v>2023062303047</x:v>
      </x:c>
      <x:c r="G1059" s="232" t="str">
        <x:f>MID(F1059,3,4)</x:f>
        <x:v>2306</x:v>
      </x:c>
    </x:row>
    <x:row r="1060" spans="2:7">
      <x:c r="B1060" s="70" t="s">
        <x:v>12088</x:v>
      </x:c>
      <x:c r="C1060" s="189">
        <x:v>2025060505041</x:v>
      </x:c>
      <x:c r="D1060" s="230" t="str">
        <x:f t="shared" si="2"/>
        <x:v>2506</x:v>
      </x:c>
      <x:c r="E1060" s="188" t="s">
        <x:v>2785</x:v>
      </x:c>
      <x:c r="F1060" s="190">
        <x:v>2023062305041</x:v>
      </x:c>
      <x:c r="G1060" s="232" t="str">
        <x:f>MID(F1060,3,4)</x:f>
        <x:v>2306</x:v>
      </x:c>
    </x:row>
    <x:row r="1061" spans="2:7">
      <x:c r="B1061" s="70" t="s">
        <x:v>3785</x:v>
      </x:c>
      <x:c r="C1061" s="189">
        <x:v>2025070505024</x:v>
      </x:c>
      <x:c r="D1061" s="230" t="str">
        <x:f t="shared" si="2"/>
        <x:v>2507</x:v>
      </x:c>
      <x:c r="E1061" s="188" t="s">
        <x:v>333</x:v>
      </x:c>
      <x:c r="F1061" s="190">
        <x:v>2023072103040</x:v>
      </x:c>
      <x:c r="G1061" s="232" t="str">
        <x:f>MID(F1061,3,4)</x:f>
        <x:v>2307</x:v>
      </x:c>
    </x:row>
    <x:row r="1062" spans="2:7">
      <x:c r="B1062" s="70" t="s">
        <x:v>12004</x:v>
      </x:c>
      <x:c r="C1062" s="189">
        <x:v>2025090505011</x:v>
      </x:c>
      <x:c r="D1062" s="230" t="str">
        <x:f t="shared" si="2"/>
        <x:v>2509</x:v>
      </x:c>
      <x:c r="E1062" s="188" t="s">
        <x:v>10429</x:v>
      </x:c>
      <x:c r="F1062" s="190">
        <x:v>2023072703080</x:v>
      </x:c>
      <x:c r="G1062" s="232" t="str">
        <x:f>MID(F1062,3,4)</x:f>
        <x:v>2307</x:v>
      </x:c>
    </x:row>
    <x:row r="1063" spans="2:7">
      <x:c r="B1063" s="70" t="s">
        <x:v>730</x:v>
      </x:c>
      <x:c r="C1063" s="189">
        <x:v>2025110505021</x:v>
      </x:c>
      <x:c r="D1063" s="230" t="str">
        <x:f t="shared" si="2"/>
        <x:v>2511</x:v>
      </x:c>
      <x:c r="E1063" s="188" t="s">
        <x:v>12288</x:v>
      </x:c>
      <x:c r="F1063" s="190">
        <x:v>2023072101176</x:v>
      </x:c>
      <x:c r="G1063" s="232" t="str">
        <x:f>MID(F1063,3,4)</x:f>
        <x:v>2307</x:v>
      </x:c>
    </x:row>
    <x:row r="1064" spans="2:7">
      <x:c r="B1064" s="70" t="s">
        <x:v>10402</x:v>
      </x:c>
      <x:c r="C1064" s="189">
        <x:v>2025110505038</x:v>
      </x:c>
      <x:c r="D1064" s="230" t="str">
        <x:f t="shared" si="2"/>
        <x:v>2511</x:v>
      </x:c>
      <x:c r="E1064" s="188" t="s">
        <x:v>11812</x:v>
      </x:c>
      <x:c r="F1064" s="190">
        <x:v>2023072101220</x:v>
      </x:c>
      <x:c r="G1064" s="232" t="str">
        <x:f>MID(F1064,3,4)</x:f>
        <x:v>2307</x:v>
      </x:c>
    </x:row>
    <x:row r="1065" spans="2:7">
      <x:c r="B1065" s="70" t="s">
        <x:v>5142</x:v>
      </x:c>
      <x:c r="C1065" s="189">
        <x:v>2025110505045</x:v>
      </x:c>
      <x:c r="D1065" s="230" t="str">
        <x:f t="shared" si="2"/>
        <x:v>2511</x:v>
      </x:c>
      <x:c r="E1065" s="188" t="s">
        <x:v>10622</x:v>
      </x:c>
      <x:c r="F1065" s="190">
        <x:v>2023072101237</x:v>
      </x:c>
      <x:c r="G1065" s="232" t="str">
        <x:f>MID(F1065,3,4)</x:f>
        <x:v>2307</x:v>
      </x:c>
    </x:row>
    <x:row r="1066" spans="2:7">
      <x:c r="B1066" s="70" t="s">
        <x:v>11842</x:v>
      </x:c>
      <x:c r="C1066" s="189">
        <x:v>2025110505052</x:v>
      </x:c>
      <x:c r="D1066" s="230" t="str">
        <x:f t="shared" si="2"/>
        <x:v>2511</x:v>
      </x:c>
      <x:c r="E1066" s="188" t="s">
        <x:v>323</x:v>
      </x:c>
      <x:c r="F1066" s="190">
        <x:v>2023072101060</x:v>
      </x:c>
      <x:c r="G1066" s="232" t="str">
        <x:f>MID(F1066,3,4)</x:f>
        <x:v>2307</x:v>
      </x:c>
    </x:row>
    <x:row r="1067" spans="2:7">
      <x:c r="B1067" s="70" t="s">
        <x:v>12175</x:v>
      </x:c>
      <x:c r="C1067" s="189">
        <x:v>2025110505069</x:v>
      </x:c>
      <x:c r="D1067" s="230" t="str">
        <x:f t="shared" si="2"/>
        <x:v>2511</x:v>
      </x:c>
      <x:c r="E1067" s="188" t="s">
        <x:v>11871</x:v>
      </x:c>
      <x:c r="F1067" s="190">
        <x:v>2023072101091</x:v>
      </x:c>
      <x:c r="G1067" s="232" t="str">
        <x:f>MID(F1067,3,4)</x:f>
        <x:v>2307</x:v>
      </x:c>
    </x:row>
    <x:row r="1068" spans="2:7">
      <x:c r="B1068" s="70" t="s">
        <x:v>11794</x:v>
      </x:c>
      <x:c r="C1068" s="189">
        <x:v>2025120505028</x:v>
      </x:c>
      <x:c r="D1068" s="230" t="str">
        <x:f t="shared" si="2"/>
        <x:v>2512</x:v>
      </x:c>
      <x:c r="E1068" s="188" t="s">
        <x:v>724</x:v>
      </x:c>
      <x:c r="F1068" s="190">
        <x:v>2023072105013</x:v>
      </x:c>
      <x:c r="G1068" s="232" t="str">
        <x:f>MID(F1068,3,4)</x:f>
        <x:v>2307</x:v>
      </x:c>
    </x:row>
    <x:row r="1069" spans="2:7">
      <x:c r="B1069" s="70" t="s">
        <x:v>499</x:v>
      </x:c>
      <x:c r="C1069" s="189">
        <x:v>2024010103122</x:v>
      </x:c>
      <x:c r="D1069" s="230" t="str">
        <x:f t="shared" si="2"/>
        <x:v>2401</x:v>
      </x:c>
      <x:c r="E1069" s="188" t="s">
        <x:v>12172</x:v>
      </x:c>
      <x:c r="F1069" s="190">
        <x:v>2023072105020</x:v>
      </x:c>
      <x:c r="G1069" s="232" t="str">
        <x:f>MID(F1069,3,4)</x:f>
        <x:v>2307</x:v>
      </x:c>
    </x:row>
    <x:row r="1070" spans="2:7">
      <x:c r="B1070" s="70" t="s">
        <x:v>557</x:v>
      </x:c>
      <x:c r="C1070" s="189">
        <x:v>2025011003077</x:v>
      </x:c>
      <x:c r="D1070" s="230" t="str">
        <x:f t="shared" si="2"/>
        <x:v>2501</x:v>
      </x:c>
      <x:c r="E1070" s="188" t="s">
        <x:v>357</x:v>
      </x:c>
      <x:c r="F1070" s="190">
        <x:v>2023072105037</x:v>
      </x:c>
      <x:c r="G1070" s="232" t="str">
        <x:f>MID(F1070,3,4)</x:f>
        <x:v>2307</x:v>
      </x:c>
    </x:row>
    <x:row r="1071" spans="2:7">
      <x:c r="B1071" s="70" t="s">
        <x:v>9674</x:v>
      </x:c>
      <x:c r="C1071" s="189">
        <x:v>2025011003084</x:v>
      </x:c>
      <x:c r="D1071" s="230" t="str">
        <x:f t="shared" si="2"/>
        <x:v>2501</x:v>
      </x:c>
      <x:c r="E1071" s="188" t="s">
        <x:v>6374</x:v>
      </x:c>
      <x:c r="F1071" s="190">
        <x:v>2023072104078</x:v>
      </x:c>
      <x:c r="G1071" s="232" t="str">
        <x:f>MID(F1071,3,4)</x:f>
        <x:v>2307</x:v>
      </x:c>
    </x:row>
    <x:row r="1072" spans="2:7">
      <x:c r="B1072" s="70" t="s">
        <x:v>9686</x:v>
      </x:c>
      <x:c r="C1072" s="189">
        <x:v>2023042503122</x:v>
      </x:c>
      <x:c r="D1072" s="230" t="str">
        <x:f t="shared" si="2"/>
        <x:v>2304</x:v>
      </x:c>
      <x:c r="E1072" s="188" t="s">
        <x:v>11875</x:v>
      </x:c>
      <x:c r="F1072" s="190">
        <x:v>2023081401106</x:v>
      </x:c>
      <x:c r="G1072" s="232" t="str">
        <x:f>MID(F1072,3,4)</x:f>
        <x:v>2308</x:v>
      </x:c>
    </x:row>
    <x:row r="1073" spans="2:7">
      <x:c r="B1073" s="70" t="s">
        <x:v>9655</x:v>
      </x:c>
      <x:c r="C1073" s="189">
        <x:v>2024051003122</x:v>
      </x:c>
      <x:c r="D1073" s="230" t="str">
        <x:f t="shared" si="2"/>
        <x:v>2405</x:v>
      </x:c>
      <x:c r="E1073" s="188" t="s">
        <x:v>12159</x:v>
      </x:c>
      <x:c r="F1073" s="190">
        <x:v>2023090703048</x:v>
      </x:c>
      <x:c r="G1073" s="232" t="str">
        <x:f>MID(F1073,3,4)</x:f>
        <x:v>2309</x:v>
      </x:c>
    </x:row>
    <x:row r="1074" spans="2:7">
      <x:c r="B1074" s="70" t="s">
        <x:v>9700</x:v>
      </x:c>
      <x:c r="C1074" s="189">
        <x:v>2024051003139</x:v>
      </x:c>
      <x:c r="D1074" s="230" t="str">
        <x:f t="shared" si="2"/>
        <x:v>2405</x:v>
      </x:c>
      <x:c r="E1074" s="188" t="s">
        <x:v>12107</x:v>
      </x:c>
      <x:c r="F1074" s="190">
        <x:v>2023092603094</x:v>
      </x:c>
      <x:c r="G1074" s="232" t="str">
        <x:f>MID(F1074,3,4)</x:f>
        <x:v>2309</x:v>
      </x:c>
    </x:row>
    <x:row r="1075" spans="2:7">
      <x:c r="B1075" s="70" t="s">
        <x:v>9652</x:v>
      </x:c>
      <x:c r="C1075" s="189">
        <x:v>2024051003146</x:v>
      </x:c>
      <x:c r="D1075" s="230" t="str">
        <x:f t="shared" si="2"/>
        <x:v>2405</x:v>
      </x:c>
      <x:c r="E1075" s="188" t="s">
        <x:v>345</x:v>
      </x:c>
      <x:c r="F1075" s="190">
        <x:v>2023092602066</x:v>
      </x:c>
      <x:c r="G1075" s="232" t="str">
        <x:f>MID(F1075,3,4)</x:f>
        <x:v>2309</x:v>
      </x:c>
    </x:row>
    <x:row r="1076" spans="2:7">
      <x:c r="B1076" s="70" t="s">
        <x:v>1492</x:v>
      </x:c>
      <x:c r="C1076" s="189">
        <x:v>2023062303047</x:v>
      </x:c>
      <x:c r="D1076" s="230" t="str">
        <x:f t="shared" si="2"/>
        <x:v>2306</x:v>
      </x:c>
      <x:c r="E1076" s="188" t="s">
        <x:v>9654</x:v>
      </x:c>
      <x:c r="F1076" s="190">
        <x:v>2023090704120</x:v>
      </x:c>
      <x:c r="G1076" s="232" t="str">
        <x:f>MID(F1076,3,4)</x:f>
        <x:v>2309</x:v>
      </x:c>
    </x:row>
    <x:row r="1077" spans="2:7">
      <x:c r="B1077" s="70" t="s">
        <x:v>1761</x:v>
      </x:c>
      <x:c r="C1077" s="189">
        <x:v>2024070503177</x:v>
      </x:c>
      <x:c r="D1077" s="230" t="str">
        <x:f t="shared" si="2"/>
        <x:v>2407</x:v>
      </x:c>
      <x:c r="E1077" s="188" t="s">
        <x:v>9826</x:v>
      </x:c>
      <x:c r="F1077" s="190">
        <x:v>2023090704182</x:v>
      </x:c>
      <x:c r="G1077" s="232" t="str">
        <x:f>MID(F1077,3,4)</x:f>
        <x:v>2309</x:v>
      </x:c>
    </x:row>
    <x:row r="1078" spans="2:7">
      <x:c r="B1078" s="70" t="s">
        <x:v>9883</x:v>
      </x:c>
      <x:c r="C1078" s="189">
        <x:v>2024091503149</x:v>
      </x:c>
      <x:c r="D1078" s="230" t="str">
        <x:f t="shared" si="2"/>
        <x:v>2409</x:v>
      </x:c>
      <x:c r="E1078" s="188" t="s">
        <x:v>9836</x:v>
      </x:c>
      <x:c r="F1078" s="190">
        <x:v>2023092204109</x:v>
      </x:c>
      <x:c r="G1078" s="232" t="str">
        <x:f>MID(F1078,3,4)</x:f>
        <x:v>2309</x:v>
      </x:c>
    </x:row>
    <x:row r="1079" spans="2:7">
      <x:c r="B1079" s="70" t="s">
        <x:v>9647</x:v>
      </x:c>
      <x:c r="C1079" s="189">
        <x:v>2024101003010</x:v>
      </x:c>
      <x:c r="D1079" s="230" t="str">
        <x:f t="shared" si="2"/>
        <x:v>2410</x:v>
      </x:c>
      <x:c r="E1079" s="188" t="s">
        <x:v>9885</x:v>
      </x:c>
      <x:c r="F1079" s="190">
        <x:v>2023092604015</x:v>
      </x:c>
      <x:c r="G1079" s="232" t="str">
        <x:f>MID(F1079,3,4)</x:f>
        <x:v>2309</x:v>
      </x:c>
    </x:row>
    <x:row r="1080" spans="2:7">
      <x:c r="B1080" s="70" t="s">
        <x:v>9645</x:v>
      </x:c>
      <x:c r="C1080" s="189">
        <x:v>2023101903177</x:v>
      </x:c>
      <x:c r="D1080" s="230" t="str">
        <x:f t="shared" si="2"/>
        <x:v>2310</x:v>
      </x:c>
      <x:c r="E1080" s="188" t="s">
        <x:v>6401</x:v>
      </x:c>
      <x:c r="F1080" s="190">
        <x:v>2023092604046</x:v>
      </x:c>
      <x:c r="G1080" s="232" t="str">
        <x:f>MID(F1080,3,4)</x:f>
        <x:v>2309</x:v>
      </x:c>
    </x:row>
    <x:row r="1081" spans="2:7">
      <x:c r="B1081" s="70" t="s">
        <x:v>9862</x:v>
      </x:c>
      <x:c r="C1081" s="189">
        <x:v>2023112203143</x:v>
      </x:c>
      <x:c r="D1081" s="230" t="str">
        <x:f t="shared" si="2"/>
        <x:v>2311</x:v>
      </x:c>
      <x:c r="E1081" s="188" t="s">
        <x:v>9645</x:v>
      </x:c>
      <x:c r="F1081" s="190">
        <x:v>2023101903177</x:v>
      </x:c>
      <x:c r="G1081" s="232" t="str">
        <x:f>MID(F1081,3,4)</x:f>
        <x:v>2310</x:v>
      </x:c>
    </x:row>
    <x:row r="1082" spans="2:7">
      <x:c r="B1082" s="70" t="s">
        <x:v>556</x:v>
      </x:c>
      <x:c r="C1082" s="189">
        <x:v>2023120103206</x:v>
      </x:c>
      <x:c r="D1082" s="230" t="str">
        <x:f t="shared" si="2"/>
        <x:v>2312</x:v>
      </x:c>
      <x:c r="E1082" s="188" t="s">
        <x:v>5214</x:v>
      </x:c>
      <x:c r="F1082" s="190">
        <x:v>2023101903153</x:v>
      </x:c>
      <x:c r="G1082" s="232" t="str">
        <x:f>MID(F1082,3,4)</x:f>
        <x:v>2310</x:v>
      </x:c>
    </x:row>
    <x:row r="1083" spans="2:7">
      <x:c r="B1083" s="70" t="s">
        <x:v>9664</x:v>
      </x:c>
      <x:c r="C1083" s="189">
        <x:v>2024121003168</x:v>
      </x:c>
      <x:c r="D1083" s="230" t="str">
        <x:f t="shared" si="2"/>
        <x:v>2412</x:v>
      </x:c>
      <x:c r="E1083" s="188" t="s">
        <x:v>11792</x:v>
      </x:c>
      <x:c r="F1083" s="190">
        <x:v>2023101901234</x:v>
      </x:c>
      <x:c r="G1083" s="232" t="str">
        <x:f>MID(F1083,3,4)</x:f>
        <x:v>2310</x:v>
      </x:c>
    </x:row>
    <x:row r="1084" spans="2:7">
      <x:c r="B1084" s="70" t="s">
        <x:v>5110</x:v>
      </x:c>
      <x:c r="C1084" s="189">
        <x:v>2025021003128</x:v>
      </x:c>
      <x:c r="D1084" s="230" t="str">
        <x:f t="shared" si="2"/>
        <x:v>2502</x:v>
      </x:c>
      <x:c r="E1084" s="188" t="s">
        <x:v>11799</x:v>
      </x:c>
      <x:c r="F1084" s="190">
        <x:v>2023102102029</x:v>
      </x:c>
      <x:c r="G1084" s="232" t="str">
        <x:f>MID(F1084,3,4)</x:f>
        <x:v>2310</x:v>
      </x:c>
    </x:row>
    <x:row r="1085" spans="2:7">
      <x:c r="B1085" s="70" t="s">
        <x:v>12153</x:v>
      </x:c>
      <x:c r="C1085" s="189">
        <x:v>2025040603132</x:v>
      </x:c>
      <x:c r="D1085" s="230" t="str">
        <x:f t="shared" si="2"/>
        <x:v>2504</x:v>
      </x:c>
      <x:c r="E1085" s="188" t="s">
        <x:v>9651</x:v>
      </x:c>
      <x:c r="F1085" s="190">
        <x:v>2023101904075</x:v>
      </x:c>
      <x:c r="G1085" s="232" t="str">
        <x:f>MID(F1085,3,4)</x:f>
        <x:v>2310</x:v>
      </x:c>
    </x:row>
    <x:row r="1086" spans="2:7">
      <x:c r="B1086" s="70" t="s">
        <x:v>12035</x:v>
      </x:c>
      <x:c r="C1086" s="189">
        <x:v>2025050503156</x:v>
      </x:c>
      <x:c r="D1086" s="230" t="str">
        <x:f t="shared" si="2"/>
        <x:v>2505</x:v>
      </x:c>
      <x:c r="E1086" s="188" t="s">
        <x:v>9862</x:v>
      </x:c>
      <x:c r="F1086" s="190">
        <x:v>2023112203143</x:v>
      </x:c>
      <x:c r="G1086" s="232" t="str">
        <x:f>MID(F1086,3,4)</x:f>
        <x:v>2311</x:v>
      </x:c>
    </x:row>
    <x:row r="1087" spans="2:7">
      <x:c r="B1087" s="70" t="s">
        <x:v>3711</x:v>
      </x:c>
      <x:c r="C1087" s="189">
        <x:v>2025050603115</x:v>
      </x:c>
      <x:c r="D1087" s="230" t="str">
        <x:f t="shared" si="2"/>
        <x:v>2505</x:v>
      </x:c>
      <x:c r="E1087" s="188" t="s">
        <x:v>5377</x:v>
      </x:c>
      <x:c r="F1087" s="190">
        <x:v>2023112201156</x:v>
      </x:c>
      <x:c r="G1087" s="232" t="str">
        <x:f>MID(F1087,3,4)</x:f>
        <x:v>2311</x:v>
      </x:c>
    </x:row>
    <x:row r="1088" spans="2:7">
      <x:c r="B1088" s="70" t="s">
        <x:v>7615</x:v>
      </x:c>
      <x:c r="C1088" s="189">
        <x:v>2025050603146</x:v>
      </x:c>
      <x:c r="D1088" s="230" t="str">
        <x:f t="shared" si="2"/>
        <x:v>2505</x:v>
      </x:c>
      <x:c r="E1088" s="188" t="s">
        <x:v>11894</x:v>
      </x:c>
      <x:c r="F1088" s="190">
        <x:v>2023110802027</x:v>
      </x:c>
      <x:c r="G1088" s="232" t="str">
        <x:f>MID(F1088,3,4)</x:f>
        <x:v>2311</x:v>
      </x:c>
    </x:row>
    <x:row r="1089" spans="2:7">
      <x:c r="B1089" s="70" t="s">
        <x:v>5510</x:v>
      </x:c>
      <x:c r="C1089" s="189">
        <x:v>2025060503122</x:v>
      </x:c>
      <x:c r="D1089" s="230" t="str">
        <x:f t="shared" si="2"/>
        <x:v>2506</x:v>
      </x:c>
      <x:c r="E1089" s="188" t="s">
        <x:v>11881</x:v>
      </x:c>
      <x:c r="F1089" s="190">
        <x:v>2023112202016</x:v>
      </x:c>
      <x:c r="G1089" s="232" t="str">
        <x:f>MID(F1089,3,4)</x:f>
        <x:v>2311</x:v>
      </x:c>
    </x:row>
    <x:row r="1090" spans="2:7">
      <x:c r="B1090" s="70" t="s">
        <x:v>5083</x:v>
      </x:c>
      <x:c r="C1090" s="189">
        <x:v>2025070603133</x:v>
      </x:c>
      <x:c r="D1090" s="230" t="str">
        <x:f t="shared" si="2"/>
        <x:v>2507</x:v>
      </x:c>
      <x:c r="E1090" s="188" t="s">
        <x:v>11911</x:v>
      </x:c>
      <x:c r="F1090" s="190">
        <x:v>2023112302037</x:v>
      </x:c>
      <x:c r="G1090" s="232" t="str">
        <x:f>MID(F1090,3,4)</x:f>
        <x:v>2311</x:v>
      </x:c>
    </x:row>
    <x:row r="1091" spans="2:7">
      <x:c r="B1091" s="70" t="s">
        <x:v>5130</x:v>
      </x:c>
      <x:c r="C1091" s="189">
        <x:v>2025090503130</x:v>
      </x:c>
      <x:c r="D1091" s="230" t="str">
        <x:f t="shared" si="2"/>
        <x:v>2509</x:v>
      </x:c>
      <x:c r="E1091" s="188" t="s">
        <x:v>9702</x:v>
      </x:c>
      <x:c r="F1091" s="190">
        <x:v>2023110804106</x:v>
      </x:c>
      <x:c r="G1091" s="232" t="str">
        <x:f>MID(F1091,3,4)</x:f>
        <x:v>2311</x:v>
      </x:c>
    </x:row>
    <x:row r="1092" spans="2:7">
      <x:c r="B1092" s="70" t="s">
        <x:v>7593</x:v>
      </x:c>
      <x:c r="C1092" s="189">
        <x:v>2025090503147</x:v>
      </x:c>
      <x:c r="D1092" s="230" t="str">
        <x:f t="shared" si="2"/>
        <x:v>2509</x:v>
      </x:c>
      <x:c r="E1092" s="188" t="s">
        <x:v>654</x:v>
      </x:c>
      <x:c r="F1092" s="190">
        <x:v>2023112204027</x:v>
      </x:c>
      <x:c r="G1092" s="232" t="str">
        <x:f>MID(F1092,3,4)</x:f>
        <x:v>2311</x:v>
      </x:c>
    </x:row>
    <x:row r="1093" spans="2:7">
      <x:c r="B1093" s="70" t="s">
        <x:v>1033</x:v>
      </x:c>
      <x:c r="C1093" s="189">
        <x:v>2025090503154</x:v>
      </x:c>
      <x:c r="D1093" s="230" t="str">
        <x:f t="shared" si="2"/>
        <x:v>2509</x:v>
      </x:c>
      <x:c r="E1093" s="188" t="s">
        <x:v>556</x:v>
      </x:c>
      <x:c r="F1093" s="190">
        <x:v>2023120103206</x:v>
      </x:c>
      <x:c r="G1093" s="232" t="str">
        <x:f>MID(F1093,3,4)</x:f>
        <x:v>2312</x:v>
      </x:c>
    </x:row>
    <x:row r="1094" spans="2:7">
      <x:c r="B1094" s="70" t="s">
        <x:v>7695</x:v>
      </x:c>
      <x:c r="C1094" s="189">
        <x:v>2025090603113</x:v>
      </x:c>
      <x:c r="D1094" s="230" t="str">
        <x:f t="shared" si="2"/>
        <x:v>2509</x:v>
      </x:c>
      <x:c r="E1094" s="188" t="s">
        <x:v>11898</x:v>
      </x:c>
      <x:c r="F1094" s="190">
        <x:v>2023120103053</x:v>
      </x:c>
      <x:c r="G1094" s="232" t="str">
        <x:f>MID(F1094,3,4)</x:f>
        <x:v>2312</x:v>
      </x:c>
    </x:row>
    <x:row r="1095" spans="2:7">
      <x:c r="B1095" s="70" t="s">
        <x:v>11749</x:v>
      </x:c>
      <x:c r="C1095" s="189">
        <x:v>2025090603144</x:v>
      </x:c>
      <x:c r="D1095" s="230" t="str">
        <x:f t="shared" si="2"/>
        <x:v>2509</x:v>
      </x:c>
      <x:c r="E1095" s="188" t="s">
        <x:v>5250</x:v>
      </x:c>
      <x:c r="F1095" s="190">
        <x:v>2023120101233</x:v>
      </x:c>
      <x:c r="G1095" s="232" t="str">
        <x:f>MID(F1095,3,4)</x:f>
        <x:v>2312</x:v>
      </x:c>
    </x:row>
    <x:row r="1096" spans="2:7">
      <x:c r="B1096" s="70" t="s">
        <x:v>12044</x:v>
      </x:c>
      <x:c r="C1096" s="189">
        <x:v>2025090703158</x:v>
      </x:c>
      <x:c r="D1096" s="230" t="str">
        <x:f t="shared" si="2"/>
        <x:v>2509</x:v>
      </x:c>
      <x:c r="E1096" s="188" t="s">
        <x:v>11885</x:v>
      </x:c>
      <x:c r="F1096" s="190">
        <x:v>2023120101325</x:v>
      </x:c>
      <x:c r="G1096" s="232" t="str">
        <x:f>MID(F1096,3,4)</x:f>
        <x:v>2312</x:v>
      </x:c>
    </x:row>
    <x:row r="1097" spans="2:7">
      <x:c r="B1097" s="70" t="s">
        <x:v>872</x:v>
      </x:c>
      <x:c r="C1097" s="189">
        <x:v>2025091503115</x:v>
      </x:c>
      <x:c r="D1097" s="230" t="str">
        <x:f t="shared" si="2"/>
        <x:v>2509</x:v>
      </x:c>
      <x:c r="E1097" s="188" t="s">
        <x:v>729</x:v>
      </x:c>
      <x:c r="F1097" s="190">
        <x:v>2023120101349</x:v>
      </x:c>
      <x:c r="G1097" s="232" t="str">
        <x:f>MID(F1097,3,4)</x:f>
        <x:v>2312</x:v>
      </x:c>
    </x:row>
    <x:row r="1098" spans="2:7">
      <x:c r="B1098" s="70" t="s">
        <x:v>12152</x:v>
      </x:c>
      <x:c r="C1098" s="189">
        <x:v>2025100503112</x:v>
      </x:c>
      <x:c r="D1098" s="230" t="str">
        <x:f t="shared" si="2"/>
        <x:v>2510</x:v>
      </x:c>
      <x:c r="E1098" s="188" t="s">
        <x:v>11908</x:v>
      </x:c>
      <x:c r="F1098" s="190">
        <x:v>2023120101462</x:v>
      </x:c>
      <x:c r="G1098" s="232" t="str">
        <x:f>MID(F1098,3,4)</x:f>
        <x:v>2312</x:v>
      </x:c>
    </x:row>
    <x:row r="1099" spans="2:7">
      <x:c r="B1099" s="70" t="s">
        <x:v>12007</x:v>
      </x:c>
      <x:c r="C1099" s="189">
        <x:v>2025100503129</x:v>
      </x:c>
      <x:c r="D1099" s="230" t="str">
        <x:f t="shared" si="2"/>
        <x:v>2510</x:v>
      </x:c>
      <x:c r="E1099" s="188" t="s">
        <x:v>10571</x:v>
      </x:c>
      <x:c r="F1099" s="190">
        <x:v>2023120801058</x:v>
      </x:c>
      <x:c r="G1099" s="232" t="str">
        <x:f>MID(F1099,3,4)</x:f>
        <x:v>2312</x:v>
      </x:c>
    </x:row>
    <x:row r="1100" spans="2:7">
      <x:c r="B1100" s="70" t="s">
        <x:v>12006</x:v>
      </x:c>
      <x:c r="C1100" s="189">
        <x:v>2025100503136</x:v>
      </x:c>
      <x:c r="D1100" s="230" t="str">
        <x:f t="shared" si="2"/>
        <x:v>2510</x:v>
      </x:c>
      <x:c r="E1100" s="188" t="s">
        <x:v>10560</x:v>
      </x:c>
      <x:c r="F1100" s="190">
        <x:v>2023123001103</x:v>
      </x:c>
      <x:c r="G1100" s="232" t="str">
        <x:f>MID(F1100,3,4)</x:f>
        <x:v>2312</x:v>
      </x:c>
    </x:row>
    <x:row r="1101" spans="2:7">
      <x:c r="B1101" s="70" t="s">
        <x:v>12023</x:v>
      </x:c>
      <x:c r="C1101" s="189">
        <x:v>2025100503143</x:v>
      </x:c>
      <x:c r="D1101" s="230" t="str">
        <x:f t="shared" si="2"/>
        <x:v>2510</x:v>
      </x:c>
      <x:c r="E1101" s="188" t="s">
        <x:v>10417</x:v>
      </x:c>
      <x:c r="F1101" s="190">
        <x:v>2023123001141</x:v>
      </x:c>
      <x:c r="G1101" s="232" t="str">
        <x:f>MID(F1101,3,4)</x:f>
        <x:v>2312</x:v>
      </x:c>
    </x:row>
    <x:row r="1102" spans="2:7">
      <x:c r="B1102" s="70" t="s">
        <x:v>12279</x:v>
      </x:c>
      <x:c r="C1102" s="189">
        <x:v>2025110503119</x:v>
      </x:c>
      <x:c r="D1102" s="230" t="str">
        <x:f t="shared" si="2"/>
        <x:v>2511</x:v>
      </x:c>
      <x:c r="E1102" s="188" t="s">
        <x:v>10605</x:v>
      </x:c>
      <x:c r="F1102" s="190">
        <x:v>2023120102025</x:v>
      </x:c>
      <x:c r="G1102" s="232" t="str">
        <x:f>MID(F1102,3,4)</x:f>
        <x:v>2312</x:v>
      </x:c>
    </x:row>
    <x:row r="1103" spans="2:7">
      <x:c r="B1103" s="70" t="s">
        <x:v>12093</x:v>
      </x:c>
      <x:c r="C1103" s="189">
        <x:v>2025110503126</x:v>
      </x:c>
      <x:c r="D1103" s="230" t="str">
        <x:f t="shared" si="2"/>
        <x:v>2511</x:v>
      </x:c>
      <x:c r="E1103" s="188" t="s">
        <x:v>544</x:v>
      </x:c>
      <x:c r="F1103" s="190">
        <x:v>2023120104029</x:v>
      </x:c>
      <x:c r="G1103" s="232" t="str">
        <x:f>MID(F1103,3,4)</x:f>
        <x:v>2312</x:v>
      </x:c>
    </x:row>
    <x:row r="1104" spans="2:7">
      <x:c r="B1104" s="70" t="s">
        <x:v>4066</x:v>
      </x:c>
      <x:c r="C1104" s="189">
        <x:v>2025110503140</x:v>
      </x:c>
      <x:c r="D1104" s="230" t="str">
        <x:f t="shared" si="2"/>
        <x:v>2511</x:v>
      </x:c>
      <x:c r="E1104" s="188" t="s">
        <x:v>9643</x:v>
      </x:c>
      <x:c r="F1104" s="190">
        <x:v>2023120104074</x:v>
      </x:c>
      <x:c r="G1104" s="232" t="str">
        <x:f>MID(F1104,3,4)</x:f>
        <x:v>2312</x:v>
      </x:c>
    </x:row>
    <x:row r="1105" spans="2:7">
      <x:c r="B1105" s="70" t="s">
        <x:v>10575</x:v>
      </x:c>
      <x:c r="C1105" s="189">
        <x:v>2025110503157</x:v>
      </x:c>
      <x:c r="D1105" s="230" t="str">
        <x:f t="shared" si="2"/>
        <x:v>2511</x:v>
      </x:c>
      <x:c r="E1105" s="188" t="s">
        <x:v>499</x:v>
      </x:c>
      <x:c r="F1105" s="190">
        <x:v>2024010103122</x:v>
      </x:c>
      <x:c r="G1105" s="232" t="str">
        <x:f>MID(F1105,3,4)</x:f>
        <x:v>2401</x:v>
      </x:c>
    </x:row>
    <x:row r="1106" spans="2:7">
      <x:c r="B1106" s="70" t="s">
        <x:v>11787</x:v>
      </x:c>
      <x:c r="C1106" s="189">
        <x:v>2025110603123</x:v>
      </x:c>
      <x:c r="D1106" s="230" t="str">
        <x:f t="shared" si="2"/>
        <x:v>2511</x:v>
      </x:c>
      <x:c r="E1106" s="188" t="s">
        <x:v>12173</x:v>
      </x:c>
      <x:c r="F1106" s="190">
        <x:v>2024010103047</x:v>
      </x:c>
      <x:c r="G1106" s="232" t="str">
        <x:f>MID(F1106,3,4)</x:f>
        <x:v>2401</x:v>
      </x:c>
    </x:row>
    <x:row r="1107" spans="2:7">
      <x:c r="B1107" s="70" t="s">
        <x:v>4057</x:v>
      </x:c>
      <x:c r="C1107" s="189">
        <x:v>2025110603130</x:v>
      </x:c>
      <x:c r="D1107" s="230" t="str">
        <x:f t="shared" si="2"/>
        <x:v>2511</x:v>
      </x:c>
      <x:c r="E1107" s="188" t="s">
        <x:v>12167</x:v>
      </x:c>
      <x:c r="F1107" s="190">
        <x:v>2024010101074</x:v>
      </x:c>
      <x:c r="G1107" s="232" t="str">
        <x:f>MID(F1107,3,4)</x:f>
        <x:v>2401</x:v>
      </x:c>
    </x:row>
    <x:row r="1108" spans="2:7">
      <x:c r="B1108" s="70" t="s">
        <x:v>10599</x:v>
      </x:c>
      <x:c r="C1108" s="189">
        <x:v>2025110603147</x:v>
      </x:c>
      <x:c r="D1108" s="230" t="str">
        <x:f t="shared" si="2"/>
        <x:v>2511</x:v>
      </x:c>
      <x:c r="E1108" s="188" t="s">
        <x:v>336</x:v>
      </x:c>
      <x:c r="F1108" s="190">
        <x:v>2024010101104</x:v>
      </x:c>
      <x:c r="G1108" s="232" t="str">
        <x:f>MID(F1108,3,4)</x:f>
        <x:v>2401</x:v>
      </x:c>
    </x:row>
    <x:row r="1109" spans="2:7">
      <x:c r="B1109" s="70" t="s">
        <x:v>5306</x:v>
      </x:c>
      <x:c r="C1109" s="189">
        <x:v>2025110703113</x:v>
      </x:c>
      <x:c r="D1109" s="230" t="str">
        <x:f t="shared" si="2"/>
        <x:v>2511</x:v>
      </x:c>
      <x:c r="E1109" s="188" t="s">
        <x:v>10621</x:v>
      </x:c>
      <x:c r="F1109" s="190">
        <x:v>2024012901153</x:v>
      </x:c>
      <x:c r="G1109" s="232" t="str">
        <x:f>MID(F1109,3,4)</x:f>
        <x:v>2401</x:v>
      </x:c>
    </x:row>
    <x:row r="1110" spans="2:7">
      <x:c r="B1110" s="70" t="s">
        <x:v>12220</x:v>
      </x:c>
      <x:c r="C1110" s="189">
        <x:v>2025120503116</x:v>
      </x:c>
      <x:c r="D1110" s="230" t="str">
        <x:f t="shared" si="2"/>
        <x:v>2512</x:v>
      </x:c>
      <x:c r="E1110" s="188" t="s">
        <x:v>12156</x:v>
      </x:c>
      <x:c r="F1110" s="190">
        <x:v>2024010102019</x:v>
      </x:c>
      <x:c r="G1110" s="232" t="str">
        <x:f>MID(F1110,3,4)</x:f>
        <x:v>2401</x:v>
      </x:c>
    </x:row>
    <x:row r="1111" spans="2:7">
      <x:c r="B1111" s="70" t="s">
        <x:v>12232</x:v>
      </x:c>
      <x:c r="C1111" s="189">
        <x:v>2025120503123</x:v>
      </x:c>
      <x:c r="D1111" s="230" t="str">
        <x:f t="shared" si="2"/>
        <x:v>2512</x:v>
      </x:c>
      <x:c r="E1111" s="188" t="s">
        <x:v>506</x:v>
      </x:c>
      <x:c r="F1111" s="190">
        <x:v>2024010104075</x:v>
      </x:c>
      <x:c r="G1111" s="232" t="str">
        <x:f>MID(F1111,3,4)</x:f>
        <x:v>2401</x:v>
      </x:c>
    </x:row>
    <x:row r="1112" spans="2:7">
      <x:c r="B1112" s="70" t="s">
        <x:v>11847</x:v>
      </x:c>
      <x:c r="C1112" s="189">
        <x:v>2025120503130</x:v>
      </x:c>
      <x:c r="D1112" s="230" t="str">
        <x:f t="shared" si="2"/>
        <x:v>2512</x:v>
      </x:c>
      <x:c r="E1112" s="188" t="s">
        <x:v>9692</x:v>
      </x:c>
      <x:c r="F1112" s="190">
        <x:v>2024012904086</x:v>
      </x:c>
      <x:c r="G1112" s="232" t="str">
        <x:f>MID(F1112,3,4)</x:f>
        <x:v>2401</x:v>
      </x:c>
    </x:row>
    <x:row r="1113" spans="2:7">
      <x:c r="B1113" s="70" t="s">
        <x:v>3895</x:v>
      </x:c>
      <x:c r="C1113" s="189">
        <x:v>2025120603144</x:v>
      </x:c>
      <x:c r="D1113" s="230" t="str">
        <x:f t="shared" si="2"/>
        <x:v>2512</x:v>
      </x:c>
      <x:c r="E1113" s="188" t="s">
        <x:v>12165</x:v>
      </x:c>
      <x:c r="F1113" s="190">
        <x:v>2024021001011</x:v>
      </x:c>
      <x:c r="G1113" s="232" t="str">
        <x:f>MID(F1113,3,4)</x:f>
        <x:v>2402</x:v>
      </x:c>
    </x:row>
    <x:row r="1114" spans="2:7">
      <x:c r="B1114" s="70" t="s">
        <x:v>10630</x:v>
      </x:c>
      <x:c r="C1114" s="189">
        <x:v>2024120502075</x:v>
      </x:c>
      <x:c r="D1114" s="230" t="str">
        <x:f t="shared" si="2"/>
        <x:v>2412</x:v>
      </x:c>
      <x:c r="E1114" s="188" t="s">
        <x:v>11877</x:v>
      </x:c>
      <x:c r="F1114" s="190">
        <x:v>2024021001028</x:v>
      </x:c>
      <x:c r="G1114" s="232" t="str">
        <x:f>MID(F1114,3,4)</x:f>
        <x:v>2402</x:v>
      </x:c>
    </x:row>
    <x:row r="1115" spans="2:7">
      <x:c r="B1115" s="70" t="s">
        <x:v>12169</x:v>
      </x:c>
      <x:c r="C1115" s="189">
        <x:v>2024120502112</x:v>
      </x:c>
      <x:c r="D1115" s="230" t="str">
        <x:f t="shared" si="2"/>
        <x:v>2412</x:v>
      </x:c>
      <x:c r="E1115" s="188" t="s">
        <x:v>12168</x:v>
      </x:c>
      <x:c r="F1115" s="190">
        <x:v>2024021001035</x:v>
      </x:c>
      <x:c r="G1115" s="232" t="str">
        <x:f>MID(F1115,3,4)</x:f>
        <x:v>2402</x:v>
      </x:c>
    </x:row>
    <x:row r="1116" spans="2:7">
      <x:c r="B1116" s="70" t="s">
        <x:v>2569</x:v>
      </x:c>
      <x:c r="C1116" s="189">
        <x:v>2025030503084</x:v>
      </x:c>
      <x:c r="D1116" s="230" t="str">
        <x:f t="shared" si="2"/>
        <x:v>2503</x:v>
      </x:c>
      <x:c r="E1116" s="188" t="s">
        <x:v>12108</x:v>
      </x:c>
      <x:c r="F1116" s="190">
        <x:v>2024021001042</x:v>
      </x:c>
      <x:c r="G1116" s="232" t="str">
        <x:f>MID(F1116,3,4)</x:f>
        <x:v>2402</x:v>
      </x:c>
    </x:row>
    <x:row r="1117" spans="2:7">
      <x:c r="B1117" s="70" t="s">
        <x:v>2540</x:v>
      </x:c>
      <x:c r="C1117" s="189">
        <x:v>2025040503166</x:v>
      </x:c>
      <x:c r="D1117" s="230" t="str">
        <x:f t="shared" si="2"/>
        <x:v>2504</x:v>
      </x:c>
      <x:c r="E1117" s="188" t="s">
        <x:v>741</x:v>
      </x:c>
      <x:c r="F1117" s="190">
        <x:v>2024021002025</x:v>
      </x:c>
      <x:c r="G1117" s="232" t="str">
        <x:f>MID(F1117,3,4)</x:f>
        <x:v>2402</x:v>
      </x:c>
    </x:row>
    <x:row r="1118" spans="2:7">
      <x:c r="B1118" s="70" t="s">
        <x:v>2544</x:v>
      </x:c>
      <x:c r="C1118" s="189">
        <x:v>2025080603123</x:v>
      </x:c>
      <x:c r="D1118" s="230" t="str">
        <x:f t="shared" si="2"/>
        <x:v>2508</x:v>
      </x:c>
      <x:c r="E1118" s="188" t="s">
        <x:v>9709</x:v>
      </x:c>
      <x:c r="F1118" s="190">
        <x:v>2024021004029</x:v>
      </x:c>
      <x:c r="G1118" s="232" t="str">
        <x:f>MID(F1118,3,4)</x:f>
        <x:v>2402</x:v>
      </x:c>
    </x:row>
    <x:row r="1119" spans="2:7">
      <x:c r="B1119" s="70" t="s">
        <x:v>10301</x:v>
      </x:c>
      <x:c r="C1119" s="189">
        <x:v>2025090703110</x:v>
      </x:c>
      <x:c r="D1119" s="230" t="str">
        <x:f t="shared" si="2"/>
        <x:v>2509</x:v>
      </x:c>
      <x:c r="E1119" s="188" t="s">
        <x:v>11780</x:v>
      </x:c>
      <x:c r="F1119" s="190">
        <x:v>2024032001109</x:v>
      </x:c>
      <x:c r="G1119" s="232" t="str">
        <x:f>MID(F1119,3,4)</x:f>
        <x:v>2403</x:v>
      </x:c>
    </x:row>
    <x:row r="1120" spans="2:7">
      <x:c r="B1120" s="70" t="s">
        <x:v>2535</x:v>
      </x:c>
      <x:c r="C1120" s="189">
        <x:v>2025090703127</x:v>
      </x:c>
      <x:c r="D1120" s="230" t="str">
        <x:f t="shared" si="2"/>
        <x:v>2509</x:v>
      </x:c>
      <x:c r="E1120" s="188" t="s">
        <x:v>11856</x:v>
      </x:c>
      <x:c r="F1120" s="190">
        <x:v>2024032501159</x:v>
      </x:c>
      <x:c r="G1120" s="232" t="str">
        <x:f>MID(F1120,3,4)</x:f>
        <x:v>2403</x:v>
      </x:c>
    </x:row>
    <x:row r="1121" spans="2:7">
      <x:c r="B1121" s="70" t="s">
        <x:v>10046</x:v>
      </x:c>
      <x:c r="C1121" s="189">
        <x:v>2025100603126</x:v>
      </x:c>
      <x:c r="D1121" s="230" t="str">
        <x:f t="shared" si="2"/>
        <x:v>2510</x:v>
      </x:c>
      <x:c r="E1121" s="188" t="s">
        <x:v>10563</x:v>
      </x:c>
      <x:c r="F1121" s="190">
        <x:v>2024032002021</x:v>
      </x:c>
      <x:c r="G1121" s="232" t="str">
        <x:f>MID(F1121,3,4)</x:f>
        <x:v>2403</x:v>
      </x:c>
    </x:row>
    <x:row r="1122" spans="2:7">
      <x:c r="B1122" s="70" t="s">
        <x:v>2712</x:v>
      </x:c>
      <x:c r="C1122" s="189">
        <x:v>2025100603133</x:v>
      </x:c>
      <x:c r="D1122" s="230" t="str">
        <x:f t="shared" si="2"/>
        <x:v>2510</x:v>
      </x:c>
      <x:c r="E1122" s="188" t="s">
        <x:v>662</x:v>
      </x:c>
      <x:c r="F1122" s="190">
        <x:v>2024032004070</x:v>
      </x:c>
      <x:c r="G1122" s="232" t="str">
        <x:f>MID(F1122,3,4)</x:f>
        <x:v>2403</x:v>
      </x:c>
    </x:row>
    <x:row r="1123" spans="2:7">
      <x:c r="B1123" s="70" t="s">
        <x:v>10038</x:v>
      </x:c>
      <x:c r="C1123" s="189">
        <x:v>2025100603140</x:v>
      </x:c>
      <x:c r="D1123" s="230" t="str">
        <x:f t="shared" si="2"/>
        <x:v>2510</x:v>
      </x:c>
      <x:c r="E1123" s="188" t="s">
        <x:v>9685</x:v>
      </x:c>
      <x:c r="F1123" s="190">
        <x:v>2024032504051</x:v>
      </x:c>
      <x:c r="G1123" s="232" t="str">
        <x:f>MID(F1123,3,4)</x:f>
        <x:v>2403</x:v>
      </x:c>
    </x:row>
    <x:row r="1124" spans="2:7">
      <x:c r="B1124" s="70" t="s">
        <x:v>2750</x:v>
      </x:c>
      <x:c r="C1124" s="189">
        <x:v>2025100603157</x:v>
      </x:c>
      <x:c r="D1124" s="230" t="str">
        <x:f t="shared" si="2"/>
        <x:v>2510</x:v>
      </x:c>
      <x:c r="E1124" s="188" t="s">
        <x:v>10576</x:v>
      </x:c>
      <x:c r="F1124" s="190">
        <x:v>2024042003018</x:v>
      </x:c>
      <x:c r="G1124" s="232" t="str">
        <x:f>MID(F1124,3,4)</x:f>
        <x:v>2404</x:v>
      </x:c>
    </x:row>
    <x:row r="1125" spans="2:7">
      <x:c r="B1125" s="70" t="s">
        <x:v>10274</x:v>
      </x:c>
      <x:c r="C1125" s="189">
        <x:v>2025100703147</x:v>
      </x:c>
      <x:c r="D1125" s="230" t="str">
        <x:f t="shared" si="2"/>
        <x:v>2510</x:v>
      </x:c>
      <x:c r="E1125" s="188" t="s">
        <x:v>10081</x:v>
      </x:c>
      <x:c r="F1125" s="190">
        <x:v>2024042506021</x:v>
      </x:c>
      <x:c r="G1125" s="232" t="str">
        <x:f>MID(F1125,3,4)</x:f>
        <x:v>2404</x:v>
      </x:c>
    </x:row>
    <x:row r="1126" spans="2:7">
      <x:c r="B1126" s="70" t="s">
        <x:v>2416</x:v>
      </x:c>
      <x:c r="C1126" s="189">
        <x:v>2025120503147</x:v>
      </x:c>
      <x:c r="D1126" s="230" t="str">
        <x:f t="shared" si="2"/>
        <x:v>2512</x:v>
      </x:c>
      <x:c r="E1126" s="188" t="s">
        <x:v>12187</x:v>
      </x:c>
      <x:c r="F1126" s="190">
        <x:v>2024041501102</x:v>
      </x:c>
      <x:c r="G1126" s="232" t="str">
        <x:f>MID(F1126,3,4)</x:f>
        <x:v>2404</x:v>
      </x:c>
    </x:row>
    <x:row r="1127" spans="2:7">
      <x:c r="B1127" s="70" t="s">
        <x:v>10198</x:v>
      </x:c>
      <x:c r="C1127" s="189">
        <x:v>2025120503154</x:v>
      </x:c>
      <x:c r="D1127" s="230" t="str">
        <x:f t="shared" si="2"/>
        <x:v>2512</x:v>
      </x:c>
      <x:c r="E1127" s="188" t="s">
        <x:v>11930</x:v>
      </x:c>
      <x:c r="F1127" s="190">
        <x:v>2024042001045</x:v>
      </x:c>
      <x:c r="G1127" s="232" t="str">
        <x:f>MID(F1127,3,4)</x:f>
        <x:v>2404</x:v>
      </x:c>
    </x:row>
    <x:row r="1128" spans="2:7">
      <x:c r="B1128" s="70" t="s">
        <x:v>2711</x:v>
      </x:c>
      <x:c r="C1128" s="189">
        <x:v>2026022003124</x:v>
      </x:c>
      <x:c r="D1128" s="230" t="str">
        <x:f t="shared" si="2"/>
        <x:v>2602</x:v>
      </x:c>
      <x:c r="E1128" s="188" t="s">
        <x:v>11887</x:v>
      </x:c>
      <x:c r="F1128" s="190">
        <x:v>2024042001090</x:v>
      </x:c>
      <x:c r="G1128" s="232" t="str">
        <x:f>MID(F1128,3,4)</x:f>
        <x:v>2404</x:v>
      </x:c>
    </x:row>
    <x:row r="1129" spans="2:7">
      <x:c r="B1129" s="70" t="s">
        <x:v>2585</x:v>
      </x:c>
      <x:c r="C1129" s="189">
        <x:v>2026022003131</x:v>
      </x:c>
      <x:c r="D1129" s="230" t="str">
        <x:f t="shared" si="2"/>
        <x:v>2602</x:v>
      </x:c>
      <x:c r="E1129" s="188" t="s">
        <x:v>335</x:v>
      </x:c>
      <x:c r="F1129" s="190">
        <x:v>2024042101080</x:v>
      </x:c>
      <x:c r="G1129" s="232" t="str">
        <x:f>MID(F1129,3,4)</x:f>
        <x:v>2404</x:v>
      </x:c>
    </x:row>
    <x:row r="1130" spans="2:7">
      <x:c r="B1130" s="70" t="s">
        <x:v>2704</x:v>
      </x:c>
      <x:c r="C1130" s="189">
        <x:v>2026022003148</x:v>
      </x:c>
      <x:c r="D1130" s="230" t="str">
        <x:f t="shared" si="2"/>
        <x:v>2602</x:v>
      </x:c>
      <x:c r="E1130" s="188" t="s">
        <x:v>726</x:v>
      </x:c>
      <x:c r="F1130" s="190">
        <x:v>2024042101097</x:v>
      </x:c>
      <x:c r="G1130" s="232" t="str">
        <x:f>MID(F1130,3,4)</x:f>
        <x:v>2404</x:v>
      </x:c>
    </x:row>
    <x:row r="1131" spans="2:7">
      <x:c r="B1131" s="70" t="s">
        <x:v>10296</x:v>
      </x:c>
      <x:c r="C1131" s="189">
        <x:v>2026022003155</x:v>
      </x:c>
      <x:c r="D1131" s="230" t="str">
        <x:f t="shared" si="2"/>
        <x:v>2602</x:v>
      </x:c>
      <x:c r="E1131" s="188" t="s">
        <x:v>11899</x:v>
      </x:c>
      <x:c r="F1131" s="190">
        <x:v>2024042101103</x:v>
      </x:c>
      <x:c r="G1131" s="232" t="str">
        <x:f>MID(F1131,3,4)</x:f>
        <x:v>2404</x:v>
      </x:c>
    </x:row>
    <x:row r="1132" spans="2:7">
      <x:c r="B1132" s="70" t="s">
        <x:v>10214</x:v>
      </x:c>
      <x:c r="C1132" s="189">
        <x:v>2026022103114</x:v>
      </x:c>
      <x:c r="D1132" s="230" t="str">
        <x:f t="shared" si="2"/>
        <x:v>2602</x:v>
      </x:c>
      <x:c r="E1132" s="188" t="s">
        <x:v>10554</x:v>
      </x:c>
      <x:c r="F1132" s="190">
        <x:v>2024042601054</x:v>
      </x:c>
      <x:c r="G1132" s="232" t="str">
        <x:f>MID(F1132,3,4)</x:f>
        <x:v>2404</x:v>
      </x:c>
    </x:row>
    <x:row r="1133" spans="2:7">
      <x:c r="B1133" s="70" t="s">
        <x:v>10444</x:v>
      </x:c>
      <x:c r="C1133" s="189">
        <x:v>2024111505061</x:v>
      </x:c>
      <x:c r="D1133" s="230" t="str">
        <x:f t="shared" si="2"/>
        <x:v>2411</x:v>
      </x:c>
      <x:c r="E1133" s="188" t="s">
        <x:v>11890</x:v>
      </x:c>
      <x:c r="F1133" s="190">
        <x:v>2024041502079</x:v>
      </x:c>
      <x:c r="G1133" s="232" t="str">
        <x:f>MID(F1133,3,4)</x:f>
        <x:v>2404</x:v>
      </x:c>
    </x:row>
    <x:row r="1134" spans="2:7">
      <x:c r="B1134" s="70" t="s">
        <x:v>733</x:v>
      </x:c>
      <x:c r="C1134" s="189">
        <x:v>2024111505085</x:v>
      </x:c>
      <x:c r="D1134" s="230" t="str">
        <x:f t="shared" si="2"/>
        <x:v>2411</x:v>
      </x:c>
      <x:c r="E1134" s="188" t="s">
        <x:v>10370</x:v>
      </x:c>
      <x:c r="F1134" s="190">
        <x:v>2024041002029</x:v>
      </x:c>
      <x:c r="G1134" s="232" t="str">
        <x:f>MID(F1134,3,4)</x:f>
        <x:v>2404</x:v>
      </x:c>
    </x:row>
    <x:row r="1135" spans="2:7">
      <x:c r="B1135" s="70" t="s">
        <x:v>11854</x:v>
      </x:c>
      <x:c r="C1135" s="189">
        <x:v>2024111505092</x:v>
      </x:c>
      <x:c r="D1135" s="230" t="str">
        <x:f t="shared" si="2"/>
        <x:v>2411</x:v>
      </x:c>
      <x:c r="E1135" s="188" t="s">
        <x:v>9706</x:v>
      </x:c>
      <x:c r="F1135" s="190">
        <x:v>2024042004046</x:v>
      </x:c>
      <x:c r="G1135" s="232" t="str">
        <x:f>MID(F1135,3,4)</x:f>
        <x:v>2404</x:v>
      </x:c>
    </x:row>
    <x:row r="1136" spans="2:7">
      <x:c r="B1136" s="70" t="s">
        <x:v>2490</x:v>
      </x:c>
      <x:c r="C1136" s="189">
        <x:v>2025120505066</x:v>
      </x:c>
      <x:c r="D1136" s="230" t="str">
        <x:f t="shared" si="2"/>
        <x:v>2512</x:v>
      </x:c>
      <x:c r="E1136" s="188" t="s">
        <x:v>699</x:v>
      </x:c>
      <x:c r="F1136" s="190">
        <x:v>2024042504119</x:v>
      </x:c>
      <x:c r="G1136" s="232" t="str">
        <x:f>MID(F1136,3,4)</x:f>
        <x:v>2404</x:v>
      </x:c>
    </x:row>
    <x:row r="1137" spans="2:7">
      <x:c r="B1137" s="70" t="s">
        <x:v>12173</x:v>
      </x:c>
      <x:c r="C1137" s="189">
        <x:v>2024010103047</x:v>
      </x:c>
      <x:c r="D1137" s="230" t="str">
        <x:f t="shared" si="2"/>
        <x:v>2401</x:v>
      </x:c>
      <x:c r="E1137" s="188" t="s">
        <x:v>9655</x:v>
      </x:c>
      <x:c r="F1137" s="190">
        <x:v>2024051003122</x:v>
      </x:c>
      <x:c r="G1137" s="232" t="str">
        <x:f>MID(F1137,3,4)</x:f>
        <x:v>2405</x:v>
      </x:c>
    </x:row>
    <x:row r="1138" spans="2:7">
      <x:c r="B1138" s="70" t="s">
        <x:v>5508</x:v>
      </x:c>
      <x:c r="C1138" s="189">
        <x:v>2025010503042</x:v>
      </x:c>
      <x:c r="D1138" s="230" t="str">
        <x:f t="shared" si="2"/>
        <x:v>2501</x:v>
      </x:c>
      <x:c r="E1138" s="188" t="s">
        <x:v>9700</x:v>
      </x:c>
      <x:c r="F1138" s="190">
        <x:v>2024051003139</x:v>
      </x:c>
      <x:c r="G1138" s="232" t="str">
        <x:f>MID(F1138,3,4)</x:f>
        <x:v>2405</x:v>
      </x:c>
    </x:row>
    <x:row r="1139" spans="2:7">
      <x:c r="B1139" s="70" t="s">
        <x:v>3572</x:v>
      </x:c>
      <x:c r="C1139" s="189">
        <x:v>2025010503097</x:v>
      </x:c>
      <x:c r="D1139" s="230" t="str">
        <x:f t="shared" si="2"/>
        <x:v>2501</x:v>
      </x:c>
      <x:c r="E1139" s="188" t="s">
        <x:v>9652</x:v>
      </x:c>
      <x:c r="F1139" s="190">
        <x:v>2024051003146</x:v>
      </x:c>
      <x:c r="G1139" s="232" t="str">
        <x:f>MID(F1139,3,4)</x:f>
        <x:v>2405</x:v>
      </x:c>
    </x:row>
    <x:row r="1140" spans="2:7">
      <x:c r="B1140" s="70" t="s">
        <x:v>11810</x:v>
      </x:c>
      <x:c r="C1140" s="189">
        <x:v>2025010503103</x:v>
      </x:c>
      <x:c r="D1140" s="230" t="str">
        <x:f t="shared" si="2"/>
        <x:v>2501</x:v>
      </x:c>
      <x:c r="E1140" s="188" t="s">
        <x:v>10629</x:v>
      </x:c>
      <x:c r="F1140" s="190">
        <x:v>2024051103044</x:v>
      </x:c>
      <x:c r="G1140" s="232" t="str">
        <x:f>MID(F1140,3,4)</x:f>
        <x:v>2405</x:v>
      </x:c>
    </x:row>
    <x:row r="1141" spans="2:7">
      <x:c r="B1141" s="70" t="s">
        <x:v>10576</x:v>
      </x:c>
      <x:c r="C1141" s="189">
        <x:v>2024042003018</x:v>
      </x:c>
      <x:c r="D1141" s="230" t="str">
        <x:f t="shared" si="2"/>
        <x:v>2404</x:v>
      </x:c>
      <x:c r="E1141" s="188" t="s">
        <x:v>10561</x:v>
      </x:c>
      <x:c r="F1141" s="190">
        <x:v>2024051101101</x:v>
      </x:c>
      <x:c r="G1141" s="232" t="str">
        <x:f>MID(F1141,3,4)</x:f>
        <x:v>2405</x:v>
      </x:c>
    </x:row>
    <x:row r="1142" spans="2:7">
      <x:c r="B1142" s="70" t="s">
        <x:v>346</x:v>
      </x:c>
      <x:c r="C1142" s="189">
        <x:v>2023042403057</x:v>
      </x:c>
      <x:c r="D1142" s="230" t="str">
        <x:f t="shared" si="2"/>
        <x:v>2304</x:v>
      </x:c>
      <x:c r="E1142" s="188" t="s">
        <x:v>10628</x:v>
      </x:c>
      <x:c r="F1142" s="190">
        <x:v>2024051201016</x:v>
      </x:c>
      <x:c r="G1142" s="232" t="str">
        <x:f>MID(F1142,3,4)</x:f>
        <x:v>2405</x:v>
      </x:c>
    </x:row>
    <x:row r="1143" spans="2:7">
      <x:c r="B1143" s="70" t="s">
        <x:v>10629</x:v>
      </x:c>
      <x:c r="C1143" s="189">
        <x:v>2024051103044</x:v>
      </x:c>
      <x:c r="D1143" s="230" t="str">
        <x:f t="shared" si="2"/>
        <x:v>2405</x:v>
      </x:c>
      <x:c r="E1143" s="188" t="s">
        <x:v>745</x:v>
      </x:c>
      <x:c r="F1143" s="190">
        <x:v>2024051201085</x:v>
      </x:c>
      <x:c r="G1143" s="232" t="str">
        <x:f>MID(F1143,3,4)</x:f>
        <x:v>2405</x:v>
      </x:c>
    </x:row>
    <x:row r="1144" spans="2:7">
      <x:c r="B1144" s="70" t="s">
        <x:v>10598</x:v>
      </x:c>
      <x:c r="C1144" s="189">
        <x:v>2023052403047</x:v>
      </x:c>
      <x:c r="D1144" s="230" t="str">
        <x:f t="shared" si="2"/>
        <x:v>2305</x:v>
      </x:c>
      <x:c r="E1144" s="188" t="s">
        <x:v>10405</x:v>
      </x:c>
      <x:c r="F1144" s="190">
        <x:v>2024051301051</x:v>
      </x:c>
      <x:c r="G1144" s="232" t="str">
        <x:f>MID(F1144,3,4)</x:f>
        <x:v>2405</x:v>
      </x:c>
    </x:row>
    <x:row r="1145" spans="2:7">
      <x:c r="B1145" s="70" t="s">
        <x:v>3596</x:v>
      </x:c>
      <x:c r="C1145" s="189">
        <x:v>2024070503016</x:v>
      </x:c>
      <x:c r="D1145" s="230" t="str">
        <x:f t="shared" si="2"/>
        <x:v>2407</x:v>
      </x:c>
      <x:c r="E1145" s="188" t="s">
        <x:v>10422</x:v>
      </x:c>
      <x:c r="F1145" s="190">
        <x:v>2024050502015</x:v>
      </x:c>
      <x:c r="G1145" s="232" t="str">
        <x:f>MID(F1145,3,4)</x:f>
        <x:v>2405</x:v>
      </x:c>
    </x:row>
    <x:row r="1146" spans="2:7">
      <x:c r="B1146" s="70" t="s">
        <x:v>11805</x:v>
      </x:c>
      <x:c r="C1146" s="189">
        <x:v>2024070603051</x:v>
      </x:c>
      <x:c r="D1146" s="230" t="str">
        <x:f t="shared" si="2"/>
        <x:v>2407</x:v>
      </x:c>
      <x:c r="E1146" s="188" t="s">
        <x:v>9672</x:v>
      </x:c>
      <x:c r="F1146" s="190">
        <x:v>2024051004037</x:v>
      </x:c>
      <x:c r="G1146" s="232" t="str">
        <x:f>MID(F1146,3,4)</x:f>
        <x:v>2405</x:v>
      </x:c>
    </x:row>
    <x:row r="1147" spans="2:7">
      <x:c r="B1147" s="70" t="s">
        <x:v>3875</x:v>
      </x:c>
      <x:c r="C1147" s="189">
        <x:v>2024070603082</x:v>
      </x:c>
      <x:c r="D1147" s="230" t="str">
        <x:f t="shared" si="2"/>
        <x:v>2407</x:v>
      </x:c>
      <x:c r="E1147" s="188" t="s">
        <x:v>9659</x:v>
      </x:c>
      <x:c r="F1147" s="190">
        <x:v>2024051004051</x:v>
      </x:c>
      <x:c r="G1147" s="232" t="str">
        <x:f>MID(F1147,3,4)</x:f>
        <x:v>2405</x:v>
      </x:c>
    </x:row>
    <x:row r="1148" spans="2:7">
      <x:c r="B1148" s="70" t="s">
        <x:v>12128</x:v>
      </x:c>
      <x:c r="C1148" s="189">
        <x:v>2024071003027</x:v>
      </x:c>
      <x:c r="D1148" s="230" t="str">
        <x:f t="shared" si="2"/>
        <x:v>2407</x:v>
      </x:c>
      <x:c r="E1148" s="188" t="s">
        <x:v>9852</x:v>
      </x:c>
      <x:c r="F1148" s="190">
        <x:v>2024060505013</x:v>
      </x:c>
      <x:c r="G1148" s="232" t="str">
        <x:f>MID(F1148,3,4)</x:f>
        <x:v>2406</x:v>
      </x:c>
    </x:row>
    <x:row r="1149" spans="2:7">
      <x:c r="B1149" s="70" t="s">
        <x:v>333</x:v>
      </x:c>
      <x:c r="C1149" s="189">
        <x:v>2023072103040</x:v>
      </x:c>
      <x:c r="D1149" s="230" t="str">
        <x:f t="shared" si="2"/>
        <x:v>2307</x:v>
      </x:c>
      <x:c r="E1149" s="188" t="s">
        <x:v>3890</x:v>
      </x:c>
      <x:c r="F1149" s="190">
        <x:v>2024060501084</x:v>
      </x:c>
      <x:c r="G1149" s="232" t="str">
        <x:f>MID(F1149,3,4)</x:f>
        <x:v>2406</x:v>
      </x:c>
    </x:row>
    <x:row r="1150" spans="2:7">
      <x:c r="B1150" s="70" t="s">
        <x:v>10429</x:v>
      </x:c>
      <x:c r="C1150" s="189">
        <x:v>2023072703080</x:v>
      </x:c>
      <x:c r="D1150" s="230" t="str">
        <x:f t="shared" si="2"/>
        <x:v>2307</x:v>
      </x:c>
      <x:c r="E1150" s="188" t="s">
        <x:v>11918</x:v>
      </x:c>
      <x:c r="F1150" s="190">
        <x:v>2024060501114</x:v>
      </x:c>
      <x:c r="G1150" s="232" t="str">
        <x:f>MID(F1150,3,4)</x:f>
        <x:v>2406</x:v>
      </x:c>
    </x:row>
    <x:row r="1151" spans="2:7">
      <x:c r="B1151" s="70" t="s">
        <x:v>11906</x:v>
      </x:c>
      <x:c r="C1151" s="189">
        <x:v>2024081603019</x:v>
      </x:c>
      <x:c r="D1151" s="230" t="str">
        <x:f t="shared" si="2"/>
        <x:v>2408</x:v>
      </x:c>
      <x:c r="E1151" s="188" t="s">
        <x:v>11802</x:v>
      </x:c>
      <x:c r="F1151" s="190">
        <x:v>2024060502043</x:v>
      </x:c>
      <x:c r="G1151" s="232" t="str">
        <x:f>MID(F1151,3,4)</x:f>
        <x:v>2406</x:v>
      </x:c>
    </x:row>
    <x:row r="1152" spans="2:7">
      <x:c r="B1152" s="70" t="s">
        <x:v>3555</x:v>
      </x:c>
      <x:c r="C1152" s="189">
        <x:v>2024081603026</x:v>
      </x:c>
      <x:c r="D1152" s="230" t="str">
        <x:f t="shared" si="2"/>
        <x:v>2408</x:v>
      </x:c>
      <x:c r="E1152" s="188" t="s">
        <x:v>1761</x:v>
      </x:c>
      <x:c r="F1152" s="190">
        <x:v>2024070503177</x:v>
      </x:c>
      <x:c r="G1152" s="232" t="str">
        <x:f>MID(F1152,3,4)</x:f>
        <x:v>2407</x:v>
      </x:c>
    </x:row>
    <x:row r="1153" spans="2:7">
      <x:c r="B1153" s="70" t="s">
        <x:v>4060</x:v>
      </x:c>
      <x:c r="C1153" s="189">
        <x:v>2024090503010</x:v>
      </x:c>
      <x:c r="D1153" s="230" t="str">
        <x:f t="shared" si="2"/>
        <x:v>2409</x:v>
      </x:c>
      <x:c r="E1153" s="188" t="s">
        <x:v>3596</x:v>
      </x:c>
      <x:c r="F1153" s="190">
        <x:v>2024070503016</x:v>
      </x:c>
      <x:c r="G1153" s="232" t="str">
        <x:f>MID(F1153,3,4)</x:f>
        <x:v>2407</x:v>
      </x:c>
    </x:row>
    <x:row r="1154" spans="2:7">
      <x:c r="B1154" s="70" t="s">
        <x:v>12159</x:v>
      </x:c>
      <x:c r="C1154" s="189">
        <x:v>2023090703048</x:v>
      </x:c>
      <x:c r="D1154" s="230" t="str">
        <x:f t="shared" si="2"/>
        <x:v>2309</x:v>
      </x:c>
      <x:c r="E1154" s="188" t="s">
        <x:v>11805</x:v>
      </x:c>
      <x:c r="F1154" s="190">
        <x:v>2024070603051</x:v>
      </x:c>
      <x:c r="G1154" s="232" t="str">
        <x:f>MID(F1154,3,4)</x:f>
        <x:v>2407</x:v>
      </x:c>
    </x:row>
    <x:row r="1155" spans="2:7">
      <x:c r="B1155" s="70" t="s">
        <x:v>11907</x:v>
      </x:c>
      <x:c r="C1155" s="189">
        <x:v>2024091603023</x:v>
      </x:c>
      <x:c r="D1155" s="230" t="str">
        <x:f t="shared" si="2"/>
        <x:v>2409</x:v>
      </x:c>
      <x:c r="E1155" s="188" t="s">
        <x:v>3875</x:v>
      </x:c>
      <x:c r="F1155" s="190">
        <x:v>2024070603082</x:v>
      </x:c>
      <x:c r="G1155" s="232" t="str">
        <x:f>MID(F1155,3,4)</x:f>
        <x:v>2407</x:v>
      </x:c>
    </x:row>
    <x:row r="1156" spans="2:7">
      <x:c r="B1156" s="70" t="s">
        <x:v>5451</x:v>
      </x:c>
      <x:c r="C1156" s="189">
        <x:v>2024091603085</x:v>
      </x:c>
      <x:c r="D1156" s="230" t="str">
        <x:f t="shared" si="2"/>
        <x:v>2409</x:v>
      </x:c>
      <x:c r="E1156" s="188" t="s">
        <x:v>12128</x:v>
      </x:c>
      <x:c r="F1156" s="190">
        <x:v>2024071003027</x:v>
      </x:c>
      <x:c r="G1156" s="232" t="str">
        <x:f>MID(F1156,3,4)</x:f>
        <x:v>2407</x:v>
      </x:c>
    </x:row>
    <x:row r="1157" spans="2:7">
      <x:c r="B1157" s="70" t="s">
        <x:v>12107</x:v>
      </x:c>
      <x:c r="C1157" s="189">
        <x:v>2023092603094</x:v>
      </x:c>
      <x:c r="D1157" s="230" t="str">
        <x:f t="shared" si="2"/>
        <x:v>2309</x:v>
      </x:c>
      <x:c r="E1157" s="188" t="s">
        <x:v>11904</x:v>
      </x:c>
      <x:c r="F1157" s="190">
        <x:v>2024070501074</x:v>
      </x:c>
      <x:c r="G1157" s="232" t="str">
        <x:f>MID(F1157,3,4)</x:f>
        <x:v>2407</x:v>
      </x:c>
    </x:row>
    <x:row r="1158" spans="2:7">
      <x:c r="B1158" s="70" t="s">
        <x:v>12166</x:v>
      </x:c>
      <x:c r="C1158" s="189">
        <x:v>2024100503108</x:v>
      </x:c>
      <x:c r="D1158" s="230" t="str">
        <x:f t="shared" si="2"/>
        <x:v>2410</x:v>
      </x:c>
      <x:c r="E1158" s="188" t="s">
        <x:v>11903</x:v>
      </x:c>
      <x:c r="F1158" s="190">
        <x:v>2024070601019</x:v>
      </x:c>
      <x:c r="G1158" s="232" t="str">
        <x:f>MID(F1158,3,4)</x:f>
        <x:v>2407</x:v>
      </x:c>
    </x:row>
    <x:row r="1159" spans="2:7">
      <x:c r="B1159" s="70" t="s">
        <x:v>10574</x:v>
      </x:c>
      <x:c r="C1159" s="189">
        <x:v>2024100503115</x:v>
      </x:c>
      <x:c r="D1159" s="230" t="str">
        <x:f t="shared" si="2"/>
        <x:v>2410</x:v>
      </x:c>
      <x:c r="E1159" s="188" t="s">
        <x:v>10635</x:v>
      </x:c>
      <x:c r="F1159" s="190">
        <x:v>2024070601101</x:v>
      </x:c>
      <x:c r="G1159" s="232" t="str">
        <x:f>MID(F1159,3,4)</x:f>
        <x:v>2407</x:v>
      </x:c>
    </x:row>
    <x:row r="1160" spans="2:7">
      <x:c r="B1160" s="70" t="s">
        <x:v>5214</x:v>
      </x:c>
      <x:c r="C1160" s="189">
        <x:v>2023101903153</x:v>
      </x:c>
      <x:c r="D1160" s="230" t="str">
        <x:f t="shared" si="2"/>
        <x:v>2310</x:v>
      </x:c>
      <x:c r="E1160" s="188" t="s">
        <x:v>10626</x:v>
      </x:c>
      <x:c r="F1160" s="190">
        <x:v>2024070601118</x:v>
      </x:c>
      <x:c r="G1160" s="232" t="str">
        <x:f>MID(F1160,3,4)</x:f>
        <x:v>2407</x:v>
      </x:c>
    </x:row>
    <x:row r="1161" spans="2:7">
      <x:c r="B1161" s="70" t="s">
        <x:v>12104</x:v>
      </x:c>
      <x:c r="C1161" s="189">
        <x:v>2024111503098</x:v>
      </x:c>
      <x:c r="D1161" s="230" t="str">
        <x:f t="shared" si="2"/>
        <x:v>2411</x:v>
      </x:c>
      <x:c r="E1161" s="188" t="s">
        <x:v>11817</x:v>
      </x:c>
      <x:c r="F1161" s="190">
        <x:v>2024071001030</x:v>
      </x:c>
      <x:c r="G1161" s="232" t="str">
        <x:f>MID(F1161,3,4)</x:f>
        <x:v>2407</x:v>
      </x:c>
    </x:row>
    <x:row r="1162" spans="2:7">
      <x:c r="B1162" s="70" t="s">
        <x:v>328</x:v>
      </x:c>
      <x:c r="C1162" s="189">
        <x:v>2024111503104</x:v>
      </x:c>
      <x:c r="D1162" s="230" t="str">
        <x:f t="shared" si="2"/>
        <x:v>2411</x:v>
      </x:c>
      <x:c r="E1162" s="188" t="s">
        <x:v>11868</x:v>
      </x:c>
      <x:c r="F1162" s="190">
        <x:v>2024071101020</x:v>
      </x:c>
      <x:c r="G1162" s="232" t="str">
        <x:f>MID(F1162,3,4)</x:f>
        <x:v>2407</x:v>
      </x:c>
    </x:row>
    <x:row r="1163" spans="2:7">
      <x:c r="B1163" s="70" t="s">
        <x:v>11860</x:v>
      </x:c>
      <x:c r="C1163" s="189">
        <x:v>2024111503111</x:v>
      </x:c>
      <x:c r="D1163" s="230" t="str">
        <x:f t="shared" si="2"/>
        <x:v>2411</x:v>
      </x:c>
      <x:c r="E1163" s="188" t="s">
        <x:v>12109</x:v>
      </x:c>
      <x:c r="F1163" s="190">
        <x:v>2024071101105</x:v>
      </x:c>
      <x:c r="G1163" s="232" t="str">
        <x:f>MID(F1163,3,4)</x:f>
        <x:v>2407</x:v>
      </x:c>
    </x:row>
    <x:row r="1164" spans="2:7">
      <x:c r="B1164" s="70" t="s">
        <x:v>11898</x:v>
      </x:c>
      <x:c r="C1164" s="189">
        <x:v>2023120103053</x:v>
      </x:c>
      <x:c r="D1164" s="230" t="str">
        <x:f t="shared" si="2"/>
        <x:v>2312</x:v>
      </x:c>
      <x:c r="E1164" s="188" t="s">
        <x:v>10577</x:v>
      </x:c>
      <x:c r="F1164" s="190">
        <x:v>2024071601148</x:v>
      </x:c>
      <x:c r="G1164" s="232" t="str">
        <x:f>MID(F1164,3,4)</x:f>
        <x:v>2407</x:v>
      </x:c>
    </x:row>
    <x:row r="1165" spans="2:7">
      <x:c r="B1165" s="70" t="s">
        <x:v>10406</x:v>
      </x:c>
      <x:c r="C1165" s="189">
        <x:v>2024121003052</x:v>
      </x:c>
      <x:c r="D1165" s="230" t="str">
        <x:f t="shared" si="2"/>
        <x:v>2412</x:v>
      </x:c>
      <x:c r="E1165" s="188" t="s">
        <x:v>9712</x:v>
      </x:c>
      <x:c r="F1165" s="190">
        <x:v>2024070504037</x:v>
      </x:c>
      <x:c r="G1165" s="232" t="str">
        <x:f>MID(F1165,3,4)</x:f>
        <x:v>2407</x:v>
      </x:c>
    </x:row>
    <x:row r="1166" spans="2:7">
      <x:c r="B1166" s="70" t="s">
        <x:v>12106</x:v>
      </x:c>
      <x:c r="C1166" s="189">
        <x:v>2024121003151</x:v>
      </x:c>
      <x:c r="D1166" s="230" t="str">
        <x:f t="shared" si="2"/>
        <x:v>2412</x:v>
      </x:c>
      <x:c r="E1166" s="188" t="s">
        <x:v>9665</x:v>
      </x:c>
      <x:c r="F1166" s="190">
        <x:v>2024070604072</x:v>
      </x:c>
      <x:c r="G1166" s="232" t="str">
        <x:f>MID(F1166,3,4)</x:f>
        <x:v>2407</x:v>
      </x:c>
    </x:row>
    <x:row r="1167" spans="2:7">
      <x:c r="B1167" s="70" t="s">
        <x:v>324</x:v>
      </x:c>
      <x:c r="C1167" s="189">
        <x:v>2024121103011</x:v>
      </x:c>
      <x:c r="D1167" s="230" t="str">
        <x:f t="shared" si="2"/>
        <x:v>2412</x:v>
      </x:c>
      <x:c r="E1167" s="188" t="s">
        <x:v>682</x:v>
      </x:c>
      <x:c r="F1167" s="190">
        <x:v>2024071004031</x:v>
      </x:c>
      <x:c r="G1167" s="232" t="str">
        <x:f>MID(F1167,3,4)</x:f>
        <x:v>2407</x:v>
      </x:c>
    </x:row>
    <x:row r="1168" spans="2:7">
      <x:c r="B1168" s="70" t="s">
        <x:v>11921</x:v>
      </x:c>
      <x:c r="C1168" s="189">
        <x:v>2024121103028</x:v>
      </x:c>
      <x:c r="D1168" s="230" t="str">
        <x:f t="shared" si="2"/>
        <x:v>2412</x:v>
      </x:c>
      <x:c r="E1168" s="188" t="s">
        <x:v>9667</x:v>
      </x:c>
      <x:c r="F1168" s="190">
        <x:v>2024081505047</x:v>
      </x:c>
      <x:c r="G1168" s="232" t="str">
        <x:f>MID(F1168,3,4)</x:f>
        <x:v>2408</x:v>
      </x:c>
    </x:row>
    <x:row r="1169" spans="2:7">
      <x:c r="B1169" s="70" t="s">
        <x:v>12176</x:v>
      </x:c>
      <x:c r="C1169" s="189">
        <x:v>2024121103097</x:v>
      </x:c>
      <x:c r="D1169" s="230" t="str">
        <x:f t="shared" si="2"/>
        <x:v>2412</x:v>
      </x:c>
      <x:c r="E1169" s="188" t="s">
        <x:v>9663</x:v>
      </x:c>
      <x:c r="F1169" s="190">
        <x:v>2024081505054</x:v>
      </x:c>
      <x:c r="G1169" s="232" t="str">
        <x:f>MID(F1169,3,4)</x:f>
        <x:v>2408</x:v>
      </x:c>
    </x:row>
    <x:row r="1170" spans="2:7">
      <x:c r="B1170" s="70" t="s">
        <x:v>716</x:v>
      </x:c>
      <x:c r="C1170" s="189">
        <x:v>2024121103110</x:v>
      </x:c>
      <x:c r="D1170" s="230" t="str">
        <x:f t="shared" si="2"/>
        <x:v>2412</x:v>
      </x:c>
      <x:c r="E1170" s="188" t="s">
        <x:v>11906</x:v>
      </x:c>
      <x:c r="F1170" s="190">
        <x:v>2024081603019</x:v>
      </x:c>
      <x:c r="G1170" s="232" t="str">
        <x:f>MID(F1170,3,4)</x:f>
        <x:v>2408</x:v>
      </x:c>
    </x:row>
    <x:row r="1171" spans="2:7">
      <x:c r="B1171" s="70" t="s">
        <x:v>738</x:v>
      </x:c>
      <x:c r="C1171" s="189">
        <x:v>2024121103127</x:v>
      </x:c>
      <x:c r="D1171" s="230" t="str">
        <x:f t="shared" si="2"/>
        <x:v>2412</x:v>
      </x:c>
      <x:c r="E1171" s="188" t="s">
        <x:v>3555</x:v>
      </x:c>
      <x:c r="F1171" s="190">
        <x:v>2024081603026</x:v>
      </x:c>
      <x:c r="G1171" s="232" t="str">
        <x:f>MID(F1171,3,4)</x:f>
        <x:v>2408</x:v>
      </x:c>
    </x:row>
    <x:row r="1172" spans="2:7">
      <x:c r="B1172" s="70" t="s">
        <x:v>11739</x:v>
      </x:c>
      <x:c r="C1172" s="189">
        <x:v>2025030503015</x:v>
      </x:c>
      <x:c r="D1172" s="230" t="str">
        <x:f t="shared" si="2"/>
        <x:v>2503</x:v>
      </x:c>
      <x:c r="E1172" s="188" t="s">
        <x:v>708</x:v>
      </x:c>
      <x:c r="F1172" s="190">
        <x:v>2024080101035</x:v>
      </x:c>
      <x:c r="G1172" s="232" t="str">
        <x:f>MID(F1172,3,4)</x:f>
        <x:v>2408</x:v>
      </x:c>
    </x:row>
    <x:row r="1173" spans="2:7">
      <x:c r="B1173" s="70" t="s">
        <x:v>12212</x:v>
      </x:c>
      <x:c r="C1173" s="189">
        <x:v>2025030703057</x:v>
      </x:c>
      <x:c r="D1173" s="230" t="str">
        <x:f t="shared" si="2"/>
        <x:v>2503</x:v>
      </x:c>
      <x:c r="E1173" s="188" t="s">
        <x:v>12160</x:v>
      </x:c>
      <x:c r="F1173" s="190">
        <x:v>2024080101080</x:v>
      </x:c>
      <x:c r="G1173" s="232" t="str">
        <x:f>MID(F1173,3,4)</x:f>
        <x:v>2408</x:v>
      </x:c>
    </x:row>
    <x:row r="1174" spans="2:7">
      <x:c r="B1174" s="70" t="s">
        <x:v>11615</x:v>
      </x:c>
      <x:c r="C1174" s="189">
        <x:v>2025040503098</x:v>
      </x:c>
      <x:c r="D1174" s="230" t="str">
        <x:f t="shared" si="2"/>
        <x:v>2504</x:v>
      </x:c>
      <x:c r="E1174" s="188" t="s">
        <x:v>3591</x:v>
      </x:c>
      <x:c r="F1174" s="190">
        <x:v>2024080201117</x:v>
      </x:c>
      <x:c r="G1174" s="232" t="str">
        <x:f>MID(F1174,3,4)</x:f>
        <x:v>2408</x:v>
      </x:c>
    </x:row>
    <x:row r="1175" spans="2:7">
      <x:c r="B1175" s="70" t="s">
        <x:v>7525</x:v>
      </x:c>
      <x:c r="C1175" s="189">
        <x:v>2025040603118</x:v>
      </x:c>
      <x:c r="D1175" s="230" t="str">
        <x:f t="shared" si="2"/>
        <x:v>2504</x:v>
      </x:c>
      <x:c r="E1175" s="188" t="s">
        <x:v>329</x:v>
      </x:c>
      <x:c r="F1175" s="190">
        <x:v>2024081001044</x:v>
      </x:c>
      <x:c r="G1175" s="232" t="str">
        <x:f>MID(F1175,3,4)</x:f>
        <x:v>2408</x:v>
      </x:c>
    </x:row>
    <x:row r="1176" spans="2:7">
      <x:c r="B1176" s="70" t="s">
        <x:v>3746</x:v>
      </x:c>
      <x:c r="C1176" s="189">
        <x:v>2025040603125</x:v>
      </x:c>
      <x:c r="D1176" s="230" t="str">
        <x:f t="shared" si="2"/>
        <x:v>2504</x:v>
      </x:c>
      <x:c r="E1176" s="188" t="s">
        <x:v>743</x:v>
      </x:c>
      <x:c r="F1176" s="190">
        <x:v>2024081001082</x:v>
      </x:c>
      <x:c r="G1176" s="232" t="str">
        <x:f>MID(F1176,3,4)</x:f>
        <x:v>2408</x:v>
      </x:c>
    </x:row>
    <x:row r="1177" spans="2:7">
      <x:c r="B1177" s="70" t="s">
        <x:v>11609</x:v>
      </x:c>
      <x:c r="C1177" s="189">
        <x:v>2025040703030</x:v>
      </x:c>
      <x:c r="D1177" s="230" t="str">
        <x:f t="shared" si="2"/>
        <x:v>2504</x:v>
      </x:c>
      <x:c r="E1177" s="188" t="s">
        <x:v>10411</x:v>
      </x:c>
      <x:c r="F1177" s="190">
        <x:v>2024081601046</x:v>
      </x:c>
      <x:c r="G1177" s="232" t="str">
        <x:f>MID(F1177,3,4)</x:f>
        <x:v>2408</x:v>
      </x:c>
    </x:row>
    <x:row r="1178" spans="2:7">
      <x:c r="B1178" s="70" t="s">
        <x:v>11714</x:v>
      </x:c>
      <x:c r="C1178" s="189">
        <x:v>2025040703061</x:v>
      </x:c>
      <x:c r="D1178" s="230" t="str">
        <x:f t="shared" si="2"/>
        <x:v>2504</x:v>
      </x:c>
      <x:c r="E1178" s="188" t="s">
        <x:v>5300</x:v>
      </x:c>
      <x:c r="F1178" s="190">
        <x:v>2024081601084</x:v>
      </x:c>
      <x:c r="G1178" s="232" t="str">
        <x:f>MID(F1178,3,4)</x:f>
        <x:v>2408</x:v>
      </x:c>
    </x:row>
    <x:row r="1179" spans="2:7">
      <x:c r="B1179" s="70" t="s">
        <x:v>5053</x:v>
      </x:c>
      <x:c r="C1179" s="189">
        <x:v>2025050603047</x:v>
      </x:c>
      <x:c r="D1179" s="230" t="str">
        <x:f t="shared" si="2"/>
        <x:v>2505</x:v>
      </x:c>
      <x:c r="E1179" s="188" t="s">
        <x:v>5415</x:v>
      </x:c>
      <x:c r="F1179" s="190">
        <x:v>2024081601107</x:v>
      </x:c>
      <x:c r="G1179" s="232" t="str">
        <x:f>MID(F1179,3,4)</x:f>
        <x:v>2408</x:v>
      </x:c>
    </x:row>
    <x:row r="1180" spans="2:7">
      <x:c r="B1180" s="70" t="s">
        <x:v>3742</x:v>
      </x:c>
      <x:c r="C1180" s="189">
        <x:v>2025050603078</x:v>
      </x:c>
      <x:c r="D1180" s="230" t="str">
        <x:f t="shared" si="2"/>
        <x:v>2505</x:v>
      </x:c>
      <x:c r="E1180" s="188" t="s">
        <x:v>10436</x:v>
      </x:c>
      <x:c r="F1180" s="190">
        <x:v>2024081601138</x:v>
      </x:c>
      <x:c r="G1180" s="232" t="str">
        <x:f>MID(F1180,3,4)</x:f>
        <x:v>2408</x:v>
      </x:c>
    </x:row>
    <x:row r="1181" spans="2:7">
      <x:c r="B1181" s="70" t="s">
        <x:v>11371</x:v>
      </x:c>
      <x:c r="C1181" s="189">
        <x:v>2025050703051</x:v>
      </x:c>
      <x:c r="D1181" s="230" t="str">
        <x:f t="shared" si="2"/>
        <x:v>2505</x:v>
      </x:c>
      <x:c r="E1181" s="188" t="s">
        <x:v>11795</x:v>
      </x:c>
      <x:c r="F1181" s="190">
        <x:v>2024081601145</x:v>
      </x:c>
      <x:c r="G1181" s="232" t="str">
        <x:f>MID(F1181,3,4)</x:f>
        <x:v>2408</x:v>
      </x:c>
    </x:row>
    <x:row r="1182" spans="2:7">
      <x:c r="B1182" s="70" t="s">
        <x:v>11378</x:v>
      </x:c>
      <x:c r="C1182" s="189">
        <x:v>2025060503016</x:v>
      </x:c>
      <x:c r="D1182" s="230" t="str">
        <x:f t="shared" si="2"/>
        <x:v>2506</x:v>
      </x:c>
      <x:c r="E1182" s="188" t="s">
        <x:v>10600</x:v>
      </x:c>
      <x:c r="F1182" s="190">
        <x:v>2024081502138</x:v>
      </x:c>
      <x:c r="G1182" s="232" t="str">
        <x:f>MID(F1182,3,4)</x:f>
        <x:v>2408</x:v>
      </x:c>
    </x:row>
    <x:row r="1183" spans="2:7">
      <x:c r="B1183" s="70" t="s">
        <x:v>5158</x:v>
      </x:c>
      <x:c r="C1183" s="189">
        <x:v>2025060503115</x:v>
      </x:c>
      <x:c r="D1183" s="230" t="str">
        <x:f t="shared" si="2"/>
        <x:v>2506</x:v>
      </x:c>
      <x:c r="E1183" s="188" t="s">
        <x:v>6575</x:v>
      </x:c>
      <x:c r="F1183" s="190">
        <x:v>2024080104050</x:v>
      </x:c>
      <x:c r="G1183" s="232" t="str">
        <x:f>MID(F1183,3,4)</x:f>
        <x:v>2408</x:v>
      </x:c>
    </x:row>
    <x:row r="1184" spans="2:7">
      <x:c r="B1184" s="70" t="s">
        <x:v>10646</x:v>
      </x:c>
      <x:c r="C1184" s="189">
        <x:v>2025070503044</x:v>
      </x:c>
      <x:c r="D1184" s="230" t="str">
        <x:f t="shared" si="2"/>
        <x:v>2507</x:v>
      </x:c>
      <x:c r="E1184" s="188" t="s">
        <x:v>6328</x:v>
      </x:c>
      <x:c r="F1184" s="190">
        <x:v>2024081004014</x:v>
      </x:c>
      <x:c r="G1184" s="232" t="str">
        <x:f>MID(F1184,3,4)</x:f>
        <x:v>2408</x:v>
      </x:c>
    </x:row>
    <x:row r="1185" spans="2:7">
      <x:c r="B1185" s="70" t="s">
        <x:v>11722</x:v>
      </x:c>
      <x:c r="C1185" s="189">
        <x:v>2025070503051</x:v>
      </x:c>
      <x:c r="D1185" s="230" t="str">
        <x:f t="shared" si="2"/>
        <x:v>2507</x:v>
      </x:c>
      <x:c r="E1185" s="188" t="s">
        <x:v>9646</x:v>
      </x:c>
      <x:c r="F1185" s="190">
        <x:v>2024081504057</x:v>
      </x:c>
      <x:c r="G1185" s="232" t="str">
        <x:f>MID(F1185,3,4)</x:f>
        <x:v>2408</x:v>
      </x:c>
    </x:row>
    <x:row r="1186" spans="2:7">
      <x:c r="B1186" s="70" t="s">
        <x:v>11402</x:v>
      </x:c>
      <x:c r="C1186" s="189">
        <x:v>2025070503068</x:v>
      </x:c>
      <x:c r="D1186" s="230" t="str">
        <x:f t="shared" si="2"/>
        <x:v>2507</x:v>
      </x:c>
      <x:c r="E1186" s="188" t="s">
        <x:v>9641</x:v>
      </x:c>
      <x:c r="F1186" s="190">
        <x:v>2024081504095</x:v>
      </x:c>
      <x:c r="G1186" s="232" t="str">
        <x:f>MID(F1186,3,4)</x:f>
        <x:v>2408</x:v>
      </x:c>
    </x:row>
    <x:row r="1187" spans="2:7">
      <x:c r="B1187" s="70" t="s">
        <x:v>11380</x:v>
      </x:c>
      <x:c r="C1187" s="189">
        <x:v>2025070503099</x:v>
      </x:c>
      <x:c r="D1187" s="230" t="str">
        <x:f t="shared" si="2"/>
        <x:v>2507</x:v>
      </x:c>
      <x:c r="E1187" s="188" t="s">
        <x:v>9720</x:v>
      </x:c>
      <x:c r="F1187" s="190">
        <x:v>2024091505013</x:v>
      </x:c>
      <x:c r="G1187" s="232" t="str">
        <x:f>MID(F1187,3,4)</x:f>
        <x:v>2409</x:v>
      </x:c>
    </x:row>
    <x:row r="1188" spans="2:7">
      <x:c r="B1188" s="70" t="s">
        <x:v>11381</x:v>
      </x:c>
      <x:c r="C1188" s="189">
        <x:v>2025070603010</x:v>
      </x:c>
      <x:c r="D1188" s="230" t="str">
        <x:f t="shared" si="2"/>
        <x:v>2507</x:v>
      </x:c>
      <x:c r="E1188" s="188" t="s">
        <x:v>9883</x:v>
      </x:c>
      <x:c r="F1188" s="190">
        <x:v>2024091503149</x:v>
      </x:c>
      <x:c r="G1188" s="232" t="str">
        <x:f>MID(F1188,3,4)</x:f>
        <x:v>2409</x:v>
      </x:c>
    </x:row>
    <x:row r="1189" spans="2:7">
      <x:c r="B1189" s="70" t="s">
        <x:v>11350</x:v>
      </x:c>
      <x:c r="C1189" s="189">
        <x:v>2025070603034</x:v>
      </x:c>
      <x:c r="D1189" s="230" t="str">
        <x:f t="shared" si="2"/>
        <x:v>2507</x:v>
      </x:c>
      <x:c r="E1189" s="188" t="s">
        <x:v>4060</x:v>
      </x:c>
      <x:c r="F1189" s="190">
        <x:v>2024090503010</x:v>
      </x:c>
      <x:c r="G1189" s="232" t="str">
        <x:f>MID(F1189,3,4)</x:f>
        <x:v>2409</x:v>
      </x:c>
    </x:row>
    <x:row r="1190" spans="2:7">
      <x:c r="B1190" s="70" t="s">
        <x:v>12040</x:v>
      </x:c>
      <x:c r="C1190" s="189">
        <x:v>2025070603089</x:v>
      </x:c>
      <x:c r="D1190" s="230" t="str">
        <x:f t="shared" si="2"/>
        <x:v>2507</x:v>
      </x:c>
      <x:c r="E1190" s="188" t="s">
        <x:v>11907</x:v>
      </x:c>
      <x:c r="F1190" s="190">
        <x:v>2024091603023</x:v>
      </x:c>
      <x:c r="G1190" s="232" t="str">
        <x:f>MID(F1190,3,4)</x:f>
        <x:v>2409</x:v>
      </x:c>
    </x:row>
    <x:row r="1191" spans="2:7">
      <x:c r="B1191" s="70" t="s">
        <x:v>11382</x:v>
      </x:c>
      <x:c r="C1191" s="189">
        <x:v>2025070603096</x:v>
      </x:c>
      <x:c r="D1191" s="230" t="str">
        <x:f t="shared" si="2"/>
        <x:v>2507</x:v>
      </x:c>
      <x:c r="E1191" s="188" t="s">
        <x:v>5451</x:v>
      </x:c>
      <x:c r="F1191" s="190">
        <x:v>2024091603085</x:v>
      </x:c>
      <x:c r="G1191" s="232" t="str">
        <x:f>MID(F1191,3,4)</x:f>
        <x:v>2409</x:v>
      </x:c>
    </x:row>
    <x:row r="1192" spans="2:7">
      <x:c r="B1192" s="70" t="s">
        <x:v>852</x:v>
      </x:c>
      <x:c r="C1192" s="189">
        <x:v>2025070703031</x:v>
      </x:c>
      <x:c r="D1192" s="230" t="str">
        <x:f t="shared" si="2"/>
        <x:v>2507</x:v>
      </x:c>
      <x:c r="E1192" s="188" t="s">
        <x:v>10609</x:v>
      </x:c>
      <x:c r="F1192" s="190">
        <x:v>2024091501091</x:v>
      </x:c>
      <x:c r="G1192" s="232" t="str">
        <x:f>MID(F1192,3,4)</x:f>
        <x:v>2409</x:v>
      </x:c>
    </x:row>
    <x:row r="1193" spans="2:7">
      <x:c r="B1193" s="70" t="s">
        <x:v>11647</x:v>
      </x:c>
      <x:c r="C1193" s="189">
        <x:v>2025070703048</x:v>
      </x:c>
      <x:c r="D1193" s="230" t="str">
        <x:f t="shared" si="2"/>
        <x:v>2507</x:v>
      </x:c>
      <x:c r="E1193" s="188" t="s">
        <x:v>10421</x:v>
      </x:c>
      <x:c r="F1193" s="190">
        <x:v>2024091501107</x:v>
      </x:c>
      <x:c r="G1193" s="232" t="str">
        <x:f>MID(F1193,3,4)</x:f>
        <x:v>2409</x:v>
      </x:c>
    </x:row>
    <x:row r="1194" spans="2:7">
      <x:c r="B1194" s="70" t="s">
        <x:v>7500</x:v>
      </x:c>
      <x:c r="C1194" s="189">
        <x:v>2025070703055</x:v>
      </x:c>
      <x:c r="D1194" s="230" t="str">
        <x:f t="shared" si="2"/>
        <x:v>2507</x:v>
      </x:c>
      <x:c r="E1194" s="188" t="s">
        <x:v>3991</x:v>
      </x:c>
      <x:c r="F1194" s="190">
        <x:v>2024090502013</x:v>
      </x:c>
      <x:c r="G1194" s="232" t="str">
        <x:f>MID(F1194,3,4)</x:f>
        <x:v>2409</x:v>
      </x:c>
    </x:row>
    <x:row r="1195" spans="2:7">
      <x:c r="B1195" s="70" t="s">
        <x:v>5047</x:v>
      </x:c>
      <x:c r="C1195" s="189">
        <x:v>2025070703086</x:v>
      </x:c>
      <x:c r="D1195" s="230" t="str">
        <x:f t="shared" si="2"/>
        <x:v>2507</x:v>
      </x:c>
      <x:c r="E1195" s="188" t="s">
        <x:v>12186</x:v>
      </x:c>
      <x:c r="F1195" s="190">
        <x:v>2024091002017</x:v>
      </x:c>
      <x:c r="G1195" s="232" t="str">
        <x:f>MID(F1195,3,4)</x:f>
        <x:v>2409</x:v>
      </x:c>
    </x:row>
    <x:row r="1196" spans="2:7">
      <x:c r="B1196" s="70" t="s">
        <x:v>3663</x:v>
      </x:c>
      <x:c r="C1196" s="189">
        <x:v>2025070703093</x:v>
      </x:c>
      <x:c r="D1196" s="230" t="str">
        <x:f t="shared" si="2"/>
        <x:v>2507</x:v>
      </x:c>
      <x:c r="E1196" s="188" t="s">
        <x:v>11969</x:v>
      </x:c>
      <x:c r="F1196" s="190">
        <x:v>2024091502029</x:v>
      </x:c>
      <x:c r="G1196" s="232" t="str">
        <x:f>MID(F1196,3,4)</x:f>
        <x:v>2409</x:v>
      </x:c>
    </x:row>
    <x:row r="1197" spans="2:7">
      <x:c r="B1197" s="70" t="s">
        <x:v>11364</x:v>
      </x:c>
      <x:c r="C1197" s="189">
        <x:v>2025080503010</x:v>
      </x:c>
      <x:c r="D1197" s="230" t="str">
        <x:f t="shared" si="2"/>
        <x:v>2508</x:v>
      </x:c>
      <x:c r="E1197" s="188" t="s">
        <x:v>342</x:v>
      </x:c>
      <x:c r="F1197" s="190">
        <x:v>2024091602118</x:v>
      </x:c>
      <x:c r="G1197" s="232" t="str">
        <x:f>MID(F1197,3,4)</x:f>
        <x:v>2409</x:v>
      </x:c>
    </x:row>
    <x:row r="1198" spans="2:7">
      <x:c r="B1198" s="70" t="s">
        <x:v>12057</x:v>
      </x:c>
      <x:c r="C1198" s="189">
        <x:v>2025080503027</x:v>
      </x:c>
      <x:c r="D1198" s="230" t="str">
        <x:f t="shared" si="2"/>
        <x:v>2508</x:v>
      </x:c>
      <x:c r="E1198" s="188" t="s">
        <x:v>1497</x:v>
      </x:c>
      <x:c r="F1198" s="190">
        <x:v>2024091504023</x:v>
      </x:c>
      <x:c r="G1198" s="232" t="str">
        <x:f>MID(F1198,3,4)</x:f>
        <x:v>2409</x:v>
      </x:c>
    </x:row>
    <x:row r="1199" spans="2:7">
      <x:c r="B1199" s="70" t="s">
        <x:v>7</x:v>
      </x:c>
      <x:c r="C1199" s="189">
        <x:v>2025080503102</x:v>
      </x:c>
      <x:c r="D1199" s="230" t="str">
        <x:f t="shared" si="2"/>
        <x:v>2508</x:v>
      </x:c>
      <x:c r="E1199" s="188" t="s">
        <x:v>9726</x:v>
      </x:c>
      <x:c r="F1199" s="190">
        <x:v>2024091504054</x:v>
      </x:c>
      <x:c r="G1199" s="232" t="str">
        <x:f>MID(F1199,3,4)</x:f>
        <x:v>2409</x:v>
      </x:c>
    </x:row>
    <x:row r="1200" spans="2:7">
      <x:c r="B1200" s="70" t="s">
        <x:v>3771</x:v>
      </x:c>
      <x:c r="C1200" s="189">
        <x:v>2025080603024</x:v>
      </x:c>
      <x:c r="D1200" s="230" t="str">
        <x:f t="shared" si="2"/>
        <x:v>2508</x:v>
      </x:c>
      <x:c r="E1200" s="188" t="s">
        <x:v>1487</x:v>
      </x:c>
      <x:c r="F1200" s="190">
        <x:v>2024091504078</x:v>
      </x:c>
      <x:c r="G1200" s="232" t="str">
        <x:f>MID(F1200,3,4)</x:f>
        <x:v>2409</x:v>
      </x:c>
    </x:row>
    <x:row r="1201" spans="2:7">
      <x:c r="B1201" s="70" t="s">
        <x:v>12096</x:v>
      </x:c>
      <x:c r="C1201" s="189">
        <x:v>2025090503031</x:v>
      </x:c>
      <x:c r="D1201" s="230" t="str">
        <x:f t="shared" si="2"/>
        <x:v>2509</x:v>
      </x:c>
      <x:c r="E1201" s="188" t="s">
        <x:v>9684</x:v>
      </x:c>
      <x:c r="F1201" s="190">
        <x:v>2024091604082</x:v>
      </x:c>
      <x:c r="G1201" s="232" t="str">
        <x:f>MID(F1201,3,4)</x:f>
        <x:v>2409</x:v>
      </x:c>
    </x:row>
    <x:row r="1202" spans="2:7">
      <x:c r="B1202" s="70" t="s">
        <x:v>11409</x:v>
      </x:c>
      <x:c r="C1202" s="189">
        <x:v>2025090503048</x:v>
      </x:c>
      <x:c r="D1202" s="230" t="str">
        <x:f t="shared" si="2"/>
        <x:v>2509</x:v>
      </x:c>
      <x:c r="E1202" s="188" t="s">
        <x:v>9647</x:v>
      </x:c>
      <x:c r="F1202" s="190">
        <x:v>2024101003010</x:v>
      </x:c>
      <x:c r="G1202" s="232" t="str">
        <x:f>MID(F1202,3,4)</x:f>
        <x:v>2410</x:v>
      </x:c>
    </x:row>
    <x:row r="1203" spans="2:7">
      <x:c r="B1203" s="70" t="s">
        <x:v>12073</x:v>
      </x:c>
      <x:c r="C1203" s="189">
        <x:v>2025090503079</x:v>
      </x:c>
      <x:c r="D1203" s="230" t="str">
        <x:f t="shared" si="2"/>
        <x:v>2509</x:v>
      </x:c>
      <x:c r="E1203" s="188" t="s">
        <x:v>12166</x:v>
      </x:c>
      <x:c r="F1203" s="190">
        <x:v>2024100503108</x:v>
      </x:c>
      <x:c r="G1203" s="232" t="str">
        <x:f>MID(F1203,3,4)</x:f>
        <x:v>2410</x:v>
      </x:c>
    </x:row>
    <x:row r="1204" spans="2:7">
      <x:c r="B1204" s="70" t="s">
        <x:v>12085</x:v>
      </x:c>
      <x:c r="C1204" s="189">
        <x:v>2025090503093</x:v>
      </x:c>
      <x:c r="D1204" s="230" t="str">
        <x:f t="shared" si="2"/>
        <x:v>2509</x:v>
      </x:c>
      <x:c r="E1204" s="188" t="s">
        <x:v>10574</x:v>
      </x:c>
      <x:c r="F1204" s="190">
        <x:v>2024100503115</x:v>
      </x:c>
      <x:c r="G1204" s="232" t="str">
        <x:f>MID(F1204,3,4)</x:f>
        <x:v>2410</x:v>
      </x:c>
    </x:row>
    <x:row r="1205" spans="2:7">
      <x:c r="B1205" s="70" t="s">
        <x:v>11411</x:v>
      </x:c>
      <x:c r="C1205" s="189">
        <x:v>2025090503109</x:v>
      </x:c>
      <x:c r="D1205" s="230" t="str">
        <x:f t="shared" si="2"/>
        <x:v>2509</x:v>
      </x:c>
      <x:c r="E1205" s="188" t="s">
        <x:v>1485</x:v>
      </x:c>
      <x:c r="F1205" s="190">
        <x:v>2024111505047</x:v>
      </x:c>
      <x:c r="G1205" s="232" t="str">
        <x:f>MID(F1205,3,4)</x:f>
        <x:v>2411</x:v>
      </x:c>
    </x:row>
    <x:row r="1206" spans="2:7">
      <x:c r="B1206" s="70" t="s">
        <x:v>11699</x:v>
      </x:c>
      <x:c r="C1206" s="189">
        <x:v>2025090603045</x:v>
      </x:c>
      <x:c r="D1206" s="230" t="str">
        <x:f t="shared" si="2"/>
        <x:v>2509</x:v>
      </x:c>
      <x:c r="E1206" s="188" t="s">
        <x:v>6341</x:v>
      </x:c>
      <x:c r="F1206" s="190">
        <x:v>2024111505054</x:v>
      </x:c>
      <x:c r="G1206" s="232" t="str">
        <x:f>MID(F1206,3,4)</x:f>
        <x:v>2411</x:v>
      </x:c>
    </x:row>
    <x:row r="1207" spans="2:7">
      <x:c r="B1207" s="70" t="s">
        <x:v>7579</x:v>
      </x:c>
      <x:c r="C1207" s="189">
        <x:v>2025090603069</x:v>
      </x:c>
      <x:c r="D1207" s="230" t="str">
        <x:f t="shared" si="2"/>
        <x:v>2509</x:v>
      </x:c>
      <x:c r="E1207" s="188" t="s">
        <x:v>10444</x:v>
      </x:c>
      <x:c r="F1207" s="190">
        <x:v>2024111505061</x:v>
      </x:c>
      <x:c r="G1207" s="232" t="str">
        <x:f>MID(F1207,3,4)</x:f>
        <x:v>2411</x:v>
      </x:c>
    </x:row>
    <x:row r="1208" spans="2:7">
      <x:c r="B1208" s="70" t="s">
        <x:v>11430</x:v>
      </x:c>
      <x:c r="C1208" s="189">
        <x:v>2025091503023</x:v>
      </x:c>
      <x:c r="D1208" s="230" t="str">
        <x:f t="shared" si="2"/>
        <x:v>2509</x:v>
      </x:c>
      <x:c r="E1208" s="188" t="s">
        <x:v>733</x:v>
      </x:c>
      <x:c r="F1208" s="190">
        <x:v>2024111505085</x:v>
      </x:c>
      <x:c r="G1208" s="232" t="str">
        <x:f>MID(F1208,3,4)</x:f>
        <x:v>2411</x:v>
      </x:c>
    </x:row>
    <x:row r="1209" spans="2:7">
      <x:c r="B1209" s="70" t="s">
        <x:v>11401</x:v>
      </x:c>
      <x:c r="C1209" s="189">
        <x:v>2025091503030</x:v>
      </x:c>
      <x:c r="D1209" s="230" t="str">
        <x:f t="shared" si="2"/>
        <x:v>2509</x:v>
      </x:c>
      <x:c r="E1209" s="188" t="s">
        <x:v>11854</x:v>
      </x:c>
      <x:c r="F1209" s="190">
        <x:v>2024111505092</x:v>
      </x:c>
      <x:c r="G1209" s="232" t="str">
        <x:f>MID(F1209,3,4)</x:f>
        <x:v>2411</x:v>
      </x:c>
    </x:row>
    <x:row r="1210" spans="2:7">
      <x:c r="B1210" s="70" t="s">
        <x:v>11621</x:v>
      </x:c>
      <x:c r="C1210" s="189">
        <x:v>2025100503013</x:v>
      </x:c>
      <x:c r="D1210" s="230" t="str">
        <x:f t="shared" si="2"/>
        <x:v>2510</x:v>
      </x:c>
      <x:c r="E1210" s="188" t="s">
        <x:v>12104</x:v>
      </x:c>
      <x:c r="F1210" s="190">
        <x:v>2024111503098</x:v>
      </x:c>
      <x:c r="G1210" s="232" t="str">
        <x:f>MID(F1210,3,4)</x:f>
        <x:v>2411</x:v>
      </x:c>
    </x:row>
    <x:row r="1211" spans="2:7">
      <x:c r="B1211" s="70" t="s">
        <x:v>11745</x:v>
      </x:c>
      <x:c r="C1211" s="189">
        <x:v>2025100503051</x:v>
      </x:c>
      <x:c r="D1211" s="230" t="str">
        <x:f t="shared" si="2"/>
        <x:v>2510</x:v>
      </x:c>
      <x:c r="E1211" s="188" t="s">
        <x:v>328</x:v>
      </x:c>
      <x:c r="F1211" s="190">
        <x:v>2024111503104</x:v>
      </x:c>
      <x:c r="G1211" s="232" t="str">
        <x:f>MID(F1211,3,4)</x:f>
        <x:v>2411</x:v>
      </x:c>
    </x:row>
    <x:row r="1212" spans="2:7">
      <x:c r="B1212" s="70" t="s">
        <x:v>11389</x:v>
      </x:c>
      <x:c r="C1212" s="189">
        <x:v>2025100503068</x:v>
      </x:c>
      <x:c r="D1212" s="230" t="str">
        <x:f t="shared" si="2"/>
        <x:v>2510</x:v>
      </x:c>
      <x:c r="E1212" s="188" t="s">
        <x:v>11860</x:v>
      </x:c>
      <x:c r="F1212" s="190">
        <x:v>2024111503111</x:v>
      </x:c>
      <x:c r="G1212" s="232" t="str">
        <x:f>MID(F1212,3,4)</x:f>
        <x:v>2411</x:v>
      </x:c>
    </x:row>
    <x:row r="1213" spans="2:7">
      <x:c r="B1213" s="70" t="s">
        <x:v>839</x:v>
      </x:c>
      <x:c r="C1213" s="189">
        <x:v>2025100503082</x:v>
      </x:c>
      <x:c r="D1213" s="230" t="str">
        <x:f t="shared" si="2"/>
        <x:v>2510</x:v>
      </x:c>
      <x:c r="E1213" s="188" t="s">
        <x:v>10443</x:v>
      </x:c>
      <x:c r="F1213" s="190">
        <x:v>2024111001044</x:v>
      </x:c>
      <x:c r="G1213" s="232" t="str">
        <x:f>MID(F1213,3,4)</x:f>
        <x:v>2411</x:v>
      </x:c>
    </x:row>
    <x:row r="1214" spans="2:7">
      <x:c r="B1214" s="70" t="s">
        <x:v>11353</x:v>
      </x:c>
      <x:c r="C1214" s="189">
        <x:v>2025100503099</x:v>
      </x:c>
      <x:c r="D1214" s="230" t="str">
        <x:f t="shared" si="2"/>
        <x:v>2510</x:v>
      </x:c>
      <x:c r="E1214" s="188" t="s">
        <x:v>10608</x:v>
      </x:c>
      <x:c r="F1214" s="190">
        <x:v>2024111001051</x:v>
      </x:c>
      <x:c r="G1214" s="232" t="str">
        <x:f>MID(F1214,3,4)</x:f>
        <x:v>2411</x:v>
      </x:c>
    </x:row>
    <x:row r="1215" spans="2:7">
      <x:c r="B1215" s="70" t="s">
        <x:v>11374</x:v>
      </x:c>
      <x:c r="C1215" s="189">
        <x:v>2025100503105</x:v>
      </x:c>
      <x:c r="D1215" s="230" t="str">
        <x:f t="shared" si="2"/>
        <x:v>2510</x:v>
      </x:c>
      <x:c r="E1215" s="188" t="s">
        <x:v>3915</x:v>
      </x:c>
      <x:c r="F1215" s="190">
        <x:v>2024111001136</x:v>
      </x:c>
      <x:c r="G1215" s="232" t="str">
        <x:f>MID(F1215,3,4)</x:f>
        <x:v>2411</x:v>
      </x:c>
    </x:row>
    <x:row r="1216" spans="2:7">
      <x:c r="B1216" s="70" t="s">
        <x:v>12079</x:v>
      </x:c>
      <x:c r="C1216" s="189">
        <x:v>2025100603010</x:v>
      </x:c>
      <x:c r="D1216" s="230" t="str">
        <x:f t="shared" si="2"/>
        <x:v>2510</x:v>
      </x:c>
      <x:c r="E1216" s="188" t="s">
        <x:v>11869</x:v>
      </x:c>
      <x:c r="F1216" s="190">
        <x:v>2024111001143</x:v>
      </x:c>
      <x:c r="G1216" s="232" t="str">
        <x:f>MID(F1216,3,4)</x:f>
        <x:v>2411</x:v>
      </x:c>
    </x:row>
    <x:row r="1217" spans="2:7">
      <x:c r="B1217" s="70" t="s">
        <x:v>7616</x:v>
      </x:c>
      <x:c r="C1217" s="189">
        <x:v>2025100603034</x:v>
      </x:c>
      <x:c r="D1217" s="230" t="str">
        <x:f t="shared" si="2"/>
        <x:v>2510</x:v>
      </x:c>
      <x:c r="E1217" s="188" t="s">
        <x:v>11931</x:v>
      </x:c>
      <x:c r="F1217" s="190">
        <x:v>2024111101041</x:v>
      </x:c>
      <x:c r="G1217" s="232" t="str">
        <x:f>MID(F1217,3,4)</x:f>
        <x:v>2411</x:v>
      </x:c>
    </x:row>
    <x:row r="1218" spans="2:7">
      <x:c r="B1218" s="70" t="s">
        <x:v>11376</x:v>
      </x:c>
      <x:c r="C1218" s="189">
        <x:v>2025100603041</x:v>
      </x:c>
      <x:c r="D1218" s="230" t="str">
        <x:f t="shared" si="2"/>
        <x:v>2510</x:v>
      </x:c>
      <x:c r="E1218" s="188" t="s">
        <x:v>719</x:v>
      </x:c>
      <x:c r="F1218" s="190">
        <x:v>2024111501025</x:v>
      </x:c>
      <x:c r="G1218" s="232" t="str">
        <x:f>MID(F1218,3,4)</x:f>
        <x:v>2411</x:v>
      </x:c>
    </x:row>
    <x:row r="1219" spans="2:7">
      <x:c r="B1219" s="70" t="s">
        <x:v>5168</x:v>
      </x:c>
      <x:c r="C1219" s="189">
        <x:v>2025100603072</x:v>
      </x:c>
      <x:c r="D1219" s="230" t="str">
        <x:f t="shared" si="2"/>
        <x:v>2510</x:v>
      </x:c>
      <x:c r="E1219" s="188" t="s">
        <x:v>11927</x:v>
      </x:c>
      <x:c r="F1219" s="190">
        <x:v>2024111501032</x:v>
      </x:c>
      <x:c r="G1219" s="232" t="str">
        <x:f>MID(F1219,3,4)</x:f>
        <x:v>2411</x:v>
      </x:c>
    </x:row>
    <x:row r="1220" spans="2:7">
      <x:c r="B1220" s="70" t="s">
        <x:v>11846</x:v>
      </x:c>
      <x:c r="C1220" s="189">
        <x:v>2025100703024</x:v>
      </x:c>
      <x:c r="D1220" s="230" t="str">
        <x:f t="shared" si="2"/>
        <x:v>2510</x:v>
      </x:c>
      <x:c r="E1220" s="188" t="s">
        <x:v>12143</x:v>
      </x:c>
      <x:c r="F1220" s="190">
        <x:v>2024111501049</x:v>
      </x:c>
      <x:c r="G1220" s="232" t="str">
        <x:f>MID(F1220,3,4)</x:f>
        <x:v>2411</x:v>
      </x:c>
    </x:row>
    <x:row r="1221" spans="2:7">
      <x:c r="B1221" s="70" t="s">
        <x:v>11372</x:v>
      </x:c>
      <x:c r="C1221" s="189">
        <x:v>2025110503010</x:v>
      </x:c>
      <x:c r="D1221" s="230" t="str">
        <x:f t="shared" si="2"/>
        <x:v>2511</x:v>
      </x:c>
      <x:c r="E1221" s="188" t="s">
        <x:v>12102</x:v>
      </x:c>
      <x:c r="F1221" s="190">
        <x:v>2024111501087</x:v>
      </x:c>
      <x:c r="G1221" s="232" t="str">
        <x:f>MID(F1221,3,4)</x:f>
        <x:v>2411</x:v>
      </x:c>
    </x:row>
    <x:row r="1222" spans="2:7">
      <x:c r="B1222" s="70" t="s">
        <x:v>3784</x:v>
      </x:c>
      <x:c r="C1222" s="189">
        <x:v>2025110503027</x:v>
      </x:c>
      <x:c r="D1222" s="230" t="str">
        <x:f t="shared" si="2"/>
        <x:v>2511</x:v>
      </x:c>
      <x:c r="E1222" s="188" t="s">
        <x:v>3541</x:v>
      </x:c>
      <x:c r="F1222" s="190">
        <x:v>2024111501131</x:v>
      </x:c>
      <x:c r="G1222" s="232" t="str">
        <x:f>MID(F1222,3,4)</x:f>
        <x:v>2411</x:v>
      </x:c>
    </x:row>
    <x:row r="1223" spans="2:7">
      <x:c r="B1223" s="70" t="s">
        <x:v>11383</x:v>
      </x:c>
      <x:c r="C1223" s="189">
        <x:v>2025110503041</x:v>
      </x:c>
      <x:c r="D1223" s="230" t="str">
        <x:f t="shared" si="2"/>
        <x:v>2511</x:v>
      </x:c>
      <x:c r="E1223" s="188" t="s">
        <x:v>12142</x:v>
      </x:c>
      <x:c r="F1223" s="190">
        <x:v>2024111501179</x:v>
      </x:c>
      <x:c r="G1223" s="232" t="str">
        <x:f>MID(F1223,3,4)</x:f>
        <x:v>2411</x:v>
      </x:c>
    </x:row>
    <x:row r="1224" spans="2:7">
      <x:c r="B1224" s="70" t="s">
        <x:v>11702</x:v>
      </x:c>
      <x:c r="C1224" s="189">
        <x:v>2025110503058</x:v>
      </x:c>
      <x:c r="D1224" s="230" t="str">
        <x:f t="shared" si="2"/>
        <x:v>2511</x:v>
      </x:c>
      <x:c r="E1224" s="188" t="s">
        <x:v>11852</x:v>
      </x:c>
      <x:c r="F1224" s="190">
        <x:v>2024111601015</x:v>
      </x:c>
      <x:c r="G1224" s="232" t="str">
        <x:f>MID(F1224,3,4)</x:f>
        <x:v>2411</x:v>
      </x:c>
    </x:row>
    <x:row r="1225" spans="2:7">
      <x:c r="B1225" s="70" t="s">
        <x:v>11407</x:v>
      </x:c>
      <x:c r="C1225" s="189">
        <x:v>2025110503072</x:v>
      </x:c>
      <x:c r="D1225" s="230" t="str">
        <x:f t="shared" si="2"/>
        <x:v>2511</x:v>
      </x:c>
      <x:c r="E1225" s="188" t="s">
        <x:v>11803</x:v>
      </x:c>
      <x:c r="F1225" s="190">
        <x:v>2024111601077</x:v>
      </x:c>
      <x:c r="G1225" s="232" t="str">
        <x:f>MID(F1225,3,4)</x:f>
        <x:v>2411</x:v>
      </x:c>
    </x:row>
    <x:row r="1226" spans="2:7">
      <x:c r="B1226" s="70" t="s">
        <x:v>12038</x:v>
      </x:c>
      <x:c r="C1226" s="189">
        <x:v>2025110503089</x:v>
      </x:c>
      <x:c r="D1226" s="230" t="str">
        <x:f t="shared" si="2"/>
        <x:v>2511</x:v>
      </x:c>
      <x:c r="E1226" s="188" t="s">
        <x:v>11800</x:v>
      </x:c>
      <x:c r="F1226" s="190">
        <x:v>2024111601145</x:v>
      </x:c>
      <x:c r="G1226" s="232" t="str">
        <x:f>MID(F1226,3,4)</x:f>
        <x:v>2411</x:v>
      </x:c>
    </x:row>
    <x:row r="1227" spans="2:7">
      <x:c r="B1227" s="70" t="s">
        <x:v>910</x:v>
      </x:c>
      <x:c r="C1227" s="189">
        <x:v>2025110503096</x:v>
      </x:c>
      <x:c r="D1227" s="230" t="str">
        <x:f t="shared" si="2"/>
        <x:v>2511</x:v>
      </x:c>
      <x:c r="E1227" s="188" t="s">
        <x:v>11839</x:v>
      </x:c>
      <x:c r="F1227" s="190">
        <x:v>2024111601190</x:v>
      </x:c>
      <x:c r="G1227" s="232" t="str">
        <x:f>MID(F1227,3,4)</x:f>
        <x:v>2411</x:v>
      </x:c>
    </x:row>
    <x:row r="1228" spans="2:7">
      <x:c r="B1228" s="70" t="s">
        <x:v>3839</x:v>
      </x:c>
      <x:c r="C1228" s="189">
        <x:v>2025110503102</x:v>
      </x:c>
      <x:c r="D1228" s="230" t="str">
        <x:f t="shared" si="2"/>
        <x:v>2511</x:v>
      </x:c>
      <x:c r="E1228" s="188" t="s">
        <x:v>11850</x:v>
      </x:c>
      <x:c r="F1228" s="190">
        <x:v>2024111601213</x:v>
      </x:c>
      <x:c r="G1228" s="232" t="str">
        <x:f>MID(F1228,3,4)</x:f>
        <x:v>2411</x:v>
      </x:c>
    </x:row>
    <x:row r="1229" spans="2:7">
      <x:c r="B1229" s="70" t="s">
        <x:v>12084</x:v>
      </x:c>
      <x:c r="C1229" s="189">
        <x:v>2025110603017</x:v>
      </x:c>
      <x:c r="D1229" s="230" t="str">
        <x:f t="shared" si="2"/>
        <x:v>2511</x:v>
      </x:c>
      <x:c r="E1229" s="188" t="s">
        <x:v>3993</x:v>
      </x:c>
      <x:c r="F1229" s="190">
        <x:v>2024110502016</x:v>
      </x:c>
      <x:c r="G1229" s="232" t="str">
        <x:f>MID(F1229,3,4)</x:f>
        <x:v>2411</x:v>
      </x:c>
    </x:row>
    <x:row r="1230" spans="2:7">
      <x:c r="B1230" s="70" t="s">
        <x:v>12086</x:v>
      </x:c>
      <x:c r="C1230" s="189">
        <x:v>2025110603024</x:v>
      </x:c>
      <x:c r="D1230" s="230" t="str">
        <x:f t="shared" si="2"/>
        <x:v>2511</x:v>
      </x:c>
      <x:c r="E1230" s="188" t="s">
        <x:v>10620</x:v>
      </x:c>
      <x:c r="F1230" s="190">
        <x:v>2024111505108</x:v>
      </x:c>
      <x:c r="G1230" s="232" t="str">
        <x:f>MID(F1230,3,4)</x:f>
        <x:v>2411</x:v>
      </x:c>
    </x:row>
    <x:row r="1231" spans="2:7">
      <x:c r="B1231" s="70" t="s">
        <x:v>11341</x:v>
      </x:c>
      <x:c r="C1231" s="189">
        <x:v>2025110603048</x:v>
      </x:c>
      <x:c r="D1231" s="230" t="str">
        <x:f t="shared" si="2"/>
        <x:v>2511</x:v>
      </x:c>
      <x:c r="E1231" s="188" t="s">
        <x:v>9837</x:v>
      </x:c>
      <x:c r="F1231" s="190">
        <x:v>2024111004014</x:v>
      </x:c>
      <x:c r="G1231" s="232" t="str">
        <x:f>MID(F1231,3,4)</x:f>
        <x:v>2411</x:v>
      </x:c>
    </x:row>
    <x:row r="1232" spans="2:7">
      <x:c r="B1232" s="70" t="s">
        <x:v>12074</x:v>
      </x:c>
      <x:c r="C1232" s="189">
        <x:v>2025110603055</x:v>
      </x:c>
      <x:c r="D1232" s="230" t="str">
        <x:f t="shared" si="2"/>
        <x:v>2511</x:v>
      </x:c>
      <x:c r="E1232" s="188" t="s">
        <x:v>559</x:v>
      </x:c>
      <x:c r="F1232" s="190">
        <x:v>2024111004021</x:v>
      </x:c>
      <x:c r="G1232" s="232" t="str">
        <x:f>MID(F1232,3,4)</x:f>
        <x:v>2411</x:v>
      </x:c>
    </x:row>
    <x:row r="1233" spans="2:7">
      <x:c r="B1233" s="70" t="s">
        <x:v>11432</x:v>
      </x:c>
      <x:c r="C1233" s="189">
        <x:v>2025110603062</x:v>
      </x:c>
      <x:c r="D1233" s="230" t="str">
        <x:f t="shared" si="2"/>
        <x:v>2511</x:v>
      </x:c>
      <x:c r="E1233" s="188" t="s">
        <x:v>695</x:v>
      </x:c>
      <x:c r="F1233" s="190">
        <x:v>2024111004038</x:v>
      </x:c>
      <x:c r="G1233" s="232" t="str">
        <x:f>MID(F1233,3,4)</x:f>
        <x:v>2411</x:v>
      </x:c>
    </x:row>
    <x:row r="1234" spans="2:7">
      <x:c r="B1234" s="70" t="s">
        <x:v>11338</x:v>
      </x:c>
      <x:c r="C1234" s="189">
        <x:v>2025110703014</x:v>
      </x:c>
      <x:c r="D1234" s="230" t="str">
        <x:f t="shared" si="2"/>
        <x:v>2511</x:v>
      </x:c>
      <x:c r="E1234" s="188" t="s">
        <x:v>578</x:v>
      </x:c>
      <x:c r="F1234" s="190">
        <x:v>2024111004083</x:v>
      </x:c>
      <x:c r="G1234" s="232" t="str">
        <x:f>MID(F1234,3,4)</x:f>
        <x:v>2411</x:v>
      </x:c>
    </x:row>
    <x:row r="1235" spans="2:7">
      <x:c r="B1235" s="70" t="s">
        <x:v>10610</x:v>
      </x:c>
      <x:c r="C1235" s="189">
        <x:v>2025110703021</x:v>
      </x:c>
      <x:c r="D1235" s="230" t="str">
        <x:f t="shared" si="2"/>
        <x:v>2511</x:v>
      </x:c>
      <x:c r="E1235" s="188" t="s">
        <x:v>9676</x:v>
      </x:c>
      <x:c r="F1235" s="190">
        <x:v>2024111504026</x:v>
      </x:c>
      <x:c r="G1235" s="232" t="str">
        <x:f>MID(F1235,3,4)</x:f>
        <x:v>2411</x:v>
      </x:c>
    </x:row>
    <x:row r="1236" spans="2:7">
      <x:c r="B1236" s="70" t="s">
        <x:v>712</x:v>
      </x:c>
      <x:c r="C1236" s="189">
        <x:v>2025110703038</x:v>
      </x:c>
      <x:c r="D1236" s="230" t="str">
        <x:f t="shared" si="2"/>
        <x:v>2511</x:v>
      </x:c>
      <x:c r="E1236" s="188" t="s">
        <x:v>9731</x:v>
      </x:c>
      <x:c r="F1236" s="190">
        <x:v>2024111504101</x:v>
      </x:c>
      <x:c r="G1236" s="232" t="str">
        <x:f>MID(F1236,3,4)</x:f>
        <x:v>2411</x:v>
      </x:c>
    </x:row>
    <x:row r="1237" spans="2:7">
      <x:c r="B1237" s="70" t="s">
        <x:v>12170</x:v>
      </x:c>
      <x:c r="C1237" s="189">
        <x:v>2025110703045</x:v>
      </x:c>
      <x:c r="D1237" s="230" t="str">
        <x:f t="shared" si="2"/>
        <x:v>2511</x:v>
      </x:c>
      <x:c r="E1237" s="188" t="s">
        <x:v>9664</x:v>
      </x:c>
      <x:c r="F1237" s="190">
        <x:v>2024121003168</x:v>
      </x:c>
      <x:c r="G1237" s="232" t="str">
        <x:f>MID(F1237,3,4)</x:f>
        <x:v>2412</x:v>
      </x:c>
    </x:row>
    <x:row r="1238" spans="2:7">
      <x:c r="B1238" s="70" t="s">
        <x:v>3616</x:v>
      </x:c>
      <x:c r="C1238" s="189">
        <x:v>2025110703052</x:v>
      </x:c>
      <x:c r="D1238" s="230" t="str">
        <x:f t="shared" si="2"/>
        <x:v>2511</x:v>
      </x:c>
      <x:c r="E1238" s="188" t="s">
        <x:v>10630</x:v>
      </x:c>
      <x:c r="F1238" s="190">
        <x:v>2024120502075</x:v>
      </x:c>
      <x:c r="G1238" s="232" t="str">
        <x:f>MID(F1238,3,4)</x:f>
        <x:v>2412</x:v>
      </x:c>
    </x:row>
    <x:row r="1239" spans="2:7">
      <x:c r="B1239" s="70" t="s">
        <x:v>10603</x:v>
      </x:c>
      <x:c r="C1239" s="189">
        <x:v>2025110703083</x:v>
      </x:c>
      <x:c r="D1239" s="230" t="str">
        <x:f t="shared" si="2"/>
        <x:v>2511</x:v>
      </x:c>
      <x:c r="E1239" s="188" t="s">
        <x:v>12169</x:v>
      </x:c>
      <x:c r="F1239" s="190">
        <x:v>2024120502112</x:v>
      </x:c>
      <x:c r="G1239" s="232" t="str">
        <x:f>MID(F1239,3,4)</x:f>
        <x:v>2412</x:v>
      </x:c>
    </x:row>
    <x:row r="1240" spans="2:7">
      <x:c r="B1240" s="70" t="s">
        <x:v>4052</x:v>
      </x:c>
      <x:c r="C1240" s="189">
        <x:v>2025110703090</x:v>
      </x:c>
      <x:c r="D1240" s="230" t="str">
        <x:f t="shared" si="2"/>
        <x:v>2511</x:v>
      </x:c>
      <x:c r="E1240" s="188" t="s">
        <x:v>10406</x:v>
      </x:c>
      <x:c r="F1240" s="190">
        <x:v>2024121003052</x:v>
      </x:c>
      <x:c r="G1240" s="232" t="str">
        <x:f>MID(F1240,3,4)</x:f>
        <x:v>2412</x:v>
      </x:c>
    </x:row>
    <x:row r="1241" spans="2:7">
      <x:c r="B1241" s="70" t="s">
        <x:v>3971</x:v>
      </x:c>
      <x:c r="C1241" s="189">
        <x:v>2025110703106</x:v>
      </x:c>
      <x:c r="D1241" s="230" t="str">
        <x:f t="shared" si="2"/>
        <x:v>2511</x:v>
      </x:c>
      <x:c r="E1241" s="188" t="s">
        <x:v>12106</x:v>
      </x:c>
      <x:c r="F1241" s="190">
        <x:v>2024121003151</x:v>
      </x:c>
      <x:c r="G1241" s="232" t="str">
        <x:f>MID(F1241,3,4)</x:f>
        <x:v>2412</x:v>
      </x:c>
    </x:row>
    <x:row r="1242" spans="2:7">
      <x:c r="B1242" s="70" t="s">
        <x:v>11807</x:v>
      </x:c>
      <x:c r="C1242" s="189">
        <x:v>2025110803011</x:v>
      </x:c>
      <x:c r="D1242" s="230" t="str">
        <x:f t="shared" si="2"/>
        <x:v>2511</x:v>
      </x:c>
      <x:c r="E1242" s="188" t="s">
        <x:v>324</x:v>
      </x:c>
      <x:c r="F1242" s="190">
        <x:v>2024121103011</x:v>
      </x:c>
      <x:c r="G1242" s="232" t="str">
        <x:f>MID(F1242,3,4)</x:f>
        <x:v>2412</x:v>
      </x:c>
    </x:row>
    <x:row r="1243" spans="2:7">
      <x:c r="B1243" s="70" t="s">
        <x:v>325</x:v>
      </x:c>
      <x:c r="C1243" s="189">
        <x:v>2025110803035</x:v>
      </x:c>
      <x:c r="D1243" s="230" t="str">
        <x:f t="shared" si="2"/>
        <x:v>2511</x:v>
      </x:c>
      <x:c r="E1243" s="188" t="s">
        <x:v>11921</x:v>
      </x:c>
      <x:c r="F1243" s="190">
        <x:v>2024121103028</x:v>
      </x:c>
      <x:c r="G1243" s="232" t="str">
        <x:f>MID(F1243,3,4)</x:f>
        <x:v>2412</x:v>
      </x:c>
    </x:row>
    <x:row r="1244" spans="2:7">
      <x:c r="B1244" s="70" t="s">
        <x:v>11783</x:v>
      </x:c>
      <x:c r="C1244" s="189">
        <x:v>2025110803042</x:v>
      </x:c>
      <x:c r="D1244" s="230" t="str">
        <x:f t="shared" si="2"/>
        <x:v>2511</x:v>
      </x:c>
      <x:c r="E1244" s="188" t="s">
        <x:v>12176</x:v>
      </x:c>
      <x:c r="F1244" s="190">
        <x:v>2024121103097</x:v>
      </x:c>
      <x:c r="G1244" s="232" t="str">
        <x:f>MID(F1244,3,4)</x:f>
        <x:v>2412</x:v>
      </x:c>
    </x:row>
    <x:row r="1245" spans="2:7">
      <x:c r="B1245" s="70" t="s">
        <x:v>5446</x:v>
      </x:c>
      <x:c r="C1245" s="189">
        <x:v>2025110803059</x:v>
      </x:c>
      <x:c r="D1245" s="230" t="str">
        <x:f t="shared" si="2"/>
        <x:v>2511</x:v>
      </x:c>
      <x:c r="E1245" s="188" t="s">
        <x:v>716</x:v>
      </x:c>
      <x:c r="F1245" s="190">
        <x:v>2024121103110</x:v>
      </x:c>
      <x:c r="G1245" s="232" t="str">
        <x:f>MID(F1245,3,4)</x:f>
        <x:v>2412</x:v>
      </x:c>
    </x:row>
    <x:row r="1246" spans="2:7">
      <x:c r="B1246" s="70" t="s">
        <x:v>11948</x:v>
      </x:c>
      <x:c r="C1246" s="189">
        <x:v>2025110803066</x:v>
      </x:c>
      <x:c r="D1246" s="230" t="str">
        <x:f t="shared" si="2"/>
        <x:v>2511</x:v>
      </x:c>
      <x:c r="E1246" s="188" t="s">
        <x:v>738</x:v>
      </x:c>
      <x:c r="F1246" s="190">
        <x:v>2024121103127</x:v>
      </x:c>
      <x:c r="G1246" s="232" t="str">
        <x:f>MID(F1246,3,4)</x:f>
        <x:v>2412</x:v>
      </x:c>
    </x:row>
    <x:row r="1247" spans="2:7">
      <x:c r="B1247" s="70" t="s">
        <x:v>332</x:v>
      </x:c>
      <x:c r="C1247" s="189">
        <x:v>2025110803073</x:v>
      </x:c>
      <x:c r="D1247" s="230" t="str">
        <x:f t="shared" si="2"/>
        <x:v>2511</x:v>
      </x:c>
      <x:c r="E1247" s="188" t="s">
        <x:v>11874</x:v>
      </x:c>
      <x:c r="F1247" s="190">
        <x:v>2024121001034</x:v>
      </x:c>
      <x:c r="G1247" s="232" t="str">
        <x:f>MID(F1247,3,4)</x:f>
        <x:v>2412</x:v>
      </x:c>
    </x:row>
    <x:row r="1248" spans="2:7">
      <x:c r="B1248" s="70" t="s">
        <x:v>11929</x:v>
      </x:c>
      <x:c r="C1248" s="189">
        <x:v>2025110803080</x:v>
      </x:c>
      <x:c r="D1248" s="230" t="str">
        <x:f t="shared" si="2"/>
        <x:v>2511</x:v>
      </x:c>
      <x:c r="E1248" s="188" t="s">
        <x:v>5519</x:v>
      </x:c>
      <x:c r="F1248" s="190">
        <x:v>2024121001041</x:v>
      </x:c>
      <x:c r="G1248" s="232" t="str">
        <x:f>MID(F1248,3,4)</x:f>
        <x:v>2412</x:v>
      </x:c>
    </x:row>
    <x:row r="1249" spans="2:7">
      <x:c r="B1249" s="70" t="s">
        <x:v>11390</x:v>
      </x:c>
      <x:c r="C1249" s="189">
        <x:v>2025120503062</x:v>
      </x:c>
      <x:c r="D1249" s="230" t="str">
        <x:f t="shared" si="2"/>
        <x:v>2512</x:v>
      </x:c>
      <x:c r="E1249" s="188" t="s">
        <x:v>12101</x:v>
      </x:c>
      <x:c r="F1249" s="190">
        <x:v>2024121001058</x:v>
      </x:c>
      <x:c r="G1249" s="232" t="str">
        <x:f>MID(F1249,3,4)</x:f>
        <x:v>2412</x:v>
      </x:c>
    </x:row>
    <x:row r="1250" spans="2:7">
      <x:c r="B1250" s="70" t="s">
        <x:v>11801</x:v>
      </x:c>
      <x:c r="C1250" s="189">
        <x:v>2025120503093</x:v>
      </x:c>
      <x:c r="D1250" s="230" t="str">
        <x:f t="shared" si="2"/>
        <x:v>2512</x:v>
      </x:c>
      <x:c r="E1250" s="188" t="s">
        <x:v>5282</x:v>
      </x:c>
      <x:c r="F1250" s="190">
        <x:v>2024121001065</x:v>
      </x:c>
      <x:c r="G1250" s="232" t="str">
        <x:f>MID(F1250,3,4)</x:f>
        <x:v>2412</x:v>
      </x:c>
    </x:row>
    <x:row r="1251" spans="2:7">
      <x:c r="B1251" s="70" t="s">
        <x:v>351</x:v>
      </x:c>
      <x:c r="C1251" s="189">
        <x:v>2025120503109</x:v>
      </x:c>
      <x:c r="D1251" s="230" t="str">
        <x:f t="shared" si="2"/>
        <x:v>2512</x:v>
      </x:c>
      <x:c r="E1251" s="188" t="s">
        <x:v>11813</x:v>
      </x:c>
      <x:c r="F1251" s="190">
        <x:v>2024121001072</x:v>
      </x:c>
      <x:c r="G1251" s="232" t="str">
        <x:f>MID(F1251,3,4)</x:f>
        <x:v>2412</x:v>
      </x:c>
    </x:row>
    <x:row r="1252" spans="2:7">
      <x:c r="B1252" s="70" t="s">
        <x:v>5227</x:v>
      </x:c>
      <x:c r="C1252" s="189">
        <x:v>2025120603014</x:v>
      </x:c>
      <x:c r="D1252" s="230" t="str">
        <x:f t="shared" si="2"/>
        <x:v>2512</x:v>
      </x:c>
      <x:c r="E1252" s="188" t="s">
        <x:v>10442</x:v>
      </x:c>
      <x:c r="F1252" s="190">
        <x:v>2024121201120</x:v>
      </x:c>
      <x:c r="G1252" s="232" t="str">
        <x:f>MID(F1252,3,4)</x:f>
        <x:v>2412</x:v>
      </x:c>
    </x:row>
    <x:row r="1253" spans="2:7">
      <x:c r="B1253" s="70" t="s">
        <x:v>5404</x:v>
      </x:c>
      <x:c r="C1253" s="189">
        <x:v>2025120603021</x:v>
      </x:c>
      <x:c r="D1253" s="230" t="str">
        <x:f t="shared" si="2"/>
        <x:v>2512</x:v>
      </x:c>
      <x:c r="E1253" s="188" t="s">
        <x:v>12289</x:v>
      </x:c>
      <x:c r="F1253" s="190">
        <x:v>2024121201137</x:v>
      </x:c>
      <x:c r="G1253" s="232" t="str">
        <x:f>MID(F1253,3,4)</x:f>
        <x:v>2412</x:v>
      </x:c>
    </x:row>
    <x:row r="1254" spans="2:7">
      <x:c r="B1254" s="70" t="s">
        <x:v>10615</x:v>
      </x:c>
      <x:c r="C1254" s="189">
        <x:v>2025120603038</x:v>
      </x:c>
      <x:c r="D1254" s="230" t="str">
        <x:f t="shared" si="2"/>
        <x:v>2512</x:v>
      </x:c>
      <x:c r="E1254" s="188" t="s">
        <x:v>3954</x:v>
      </x:c>
      <x:c r="F1254" s="190">
        <x:v>2024120503034</x:v>
      </x:c>
      <x:c r="G1254" s="232" t="str">
        <x:f>MID(F1254,3,4)</x:f>
        <x:v>2412</x:v>
      </x:c>
    </x:row>
    <x:row r="1255" spans="2:7">
      <x:c r="B1255" s="70" t="s">
        <x:v>353</x:v>
      </x:c>
      <x:c r="C1255" s="189">
        <x:v>2025120603045</x:v>
      </x:c>
      <x:c r="D1255" s="230" t="str">
        <x:f t="shared" si="2"/>
        <x:v>2512</x:v>
      </x:c>
      <x:c r="E1255" s="188" t="s">
        <x:v>12157</x:v>
      </x:c>
      <x:c r="F1255" s="190">
        <x:v>2024121002130</x:v>
      </x:c>
      <x:c r="G1255" s="232" t="str">
        <x:f>MID(F1255,3,4)</x:f>
        <x:v>2412</x:v>
      </x:c>
    </x:row>
    <x:row r="1256" spans="2:7">
      <x:c r="B1256" s="70" t="s">
        <x:v>5315</x:v>
      </x:c>
      <x:c r="C1256" s="189">
        <x:v>2025120603069</x:v>
      </x:c>
      <x:c r="D1256" s="230" t="str">
        <x:f t="shared" si="2"/>
        <x:v>2512</x:v>
      </x:c>
      <x:c r="E1256" s="188" t="s">
        <x:v>11821</x:v>
      </x:c>
      <x:c r="F1256" s="190">
        <x:v>2024121102113</x:v>
      </x:c>
      <x:c r="G1256" s="232" t="str">
        <x:f>MID(F1256,3,4)</x:f>
        <x:v>2412</x:v>
      </x:c>
    </x:row>
    <x:row r="1257" spans="2:7">
      <x:c r="B1257" s="70" t="s">
        <x:v>330</x:v>
      </x:c>
      <x:c r="C1257" s="189">
        <x:v>2025120603076</x:v>
      </x:c>
      <x:c r="D1257" s="230" t="str">
        <x:f t="shared" si="2"/>
        <x:v>2512</x:v>
      </x:c>
      <x:c r="E1257" s="188" t="s">
        <x:v>12178</x:v>
      </x:c>
      <x:c r="F1257" s="190">
        <x:v>2024121102137</x:v>
      </x:c>
      <x:c r="G1257" s="232" t="str">
        <x:f>MID(F1257,3,4)</x:f>
        <x:v>2412</x:v>
      </x:c>
    </x:row>
    <x:row r="1258" spans="2:7">
      <x:c r="B1258" s="70" t="s">
        <x:v>4055</x:v>
      </x:c>
      <x:c r="C1258" s="189">
        <x:v>2025120603083</x:v>
      </x:c>
      <x:c r="D1258" s="230" t="str">
        <x:f t="shared" si="2"/>
        <x:v>2512</x:v>
      </x:c>
      <x:c r="E1258" s="188" t="s">
        <x:v>9650</x:v>
      </x:c>
      <x:c r="F1258" s="190">
        <x:v>2024121004035</x:v>
      </x:c>
      <x:c r="G1258" s="232" t="str">
        <x:f>MID(F1258,3,4)</x:f>
        <x:v>2412</x:v>
      </x:c>
    </x:row>
    <x:row r="1259" spans="2:7">
      <x:c r="B1259" s="70" t="s">
        <x:v>12292</x:v>
      </x:c>
      <x:c r="C1259" s="189">
        <x:v>2025120603090</x:v>
      </x:c>
      <x:c r="D1259" s="230" t="str">
        <x:f t="shared" si="2"/>
        <x:v>2512</x:v>
      </x:c>
      <x:c r="E1259" s="188" t="s">
        <x:v>9648</x:v>
      </x:c>
      <x:c r="F1259" s="190">
        <x:v>2024121004042</x:v>
      </x:c>
      <x:c r="G1259" s="232" t="str">
        <x:f>MID(F1259,3,4)</x:f>
        <x:v>2412</x:v>
      </x:c>
    </x:row>
    <x:row r="1260" spans="2:7">
      <x:c r="B1260" s="70" t="s">
        <x:v>3527</x:v>
      </x:c>
      <x:c r="C1260" s="189">
        <x:v>2025120603106</x:v>
      </x:c>
      <x:c r="D1260" s="230" t="str">
        <x:f t="shared" si="2"/>
        <x:v>2512</x:v>
      </x:c>
      <x:c r="E1260" s="188" t="s">
        <x:v>9882</x:v>
      </x:c>
      <x:c r="F1260" s="190">
        <x:v>2024121004080</x:v>
      </x:c>
      <x:c r="G1260" s="232" t="str">
        <x:f>MID(F1260,3,4)</x:f>
        <x:v>2412</x:v>
      </x:c>
    </x:row>
    <x:row r="1261" spans="2:7">
      <x:c r="B1261" s="70" t="s">
        <x:v>12155</x:v>
      </x:c>
      <x:c r="C1261" s="189">
        <x:v>2025120703011</x:v>
      </x:c>
      <x:c r="D1261" s="230" t="str">
        <x:f t="shared" si="2"/>
        <x:v>2512</x:v>
      </x:c>
      <x:c r="E1261" s="188" t="s">
        <x:v>9662</x:v>
      </x:c>
      <x:c r="F1261" s="190">
        <x:v>2024121004097</x:v>
      </x:c>
      <x:c r="G1261" s="232" t="str">
        <x:f>MID(F1261,3,4)</x:f>
        <x:v>2412</x:v>
      </x:c>
    </x:row>
    <x:row r="1262" spans="2:7">
      <x:c r="B1262" s="70" t="s">
        <x:v>11928</x:v>
      </x:c>
      <x:c r="C1262" s="189">
        <x:v>2025120703028</x:v>
      </x:c>
      <x:c r="D1262" s="230" t="str">
        <x:f t="shared" si="2"/>
        <x:v>2512</x:v>
      </x:c>
      <x:c r="E1262" s="188" t="s">
        <x:v>6357</x:v>
      </x:c>
      <x:c r="F1262" s="190">
        <x:v>2024121004110</x:v>
      </x:c>
      <x:c r="G1262" s="232" t="str">
        <x:f>MID(F1262,3,4)</x:f>
        <x:v>2412</x:v>
      </x:c>
    </x:row>
    <x:row r="1263" spans="2:7">
      <x:c r="B1263" s="70" t="s">
        <x:v>7611</x:v>
      </x:c>
      <x:c r="C1263" s="189">
        <x:v>2026011803025</x:v>
      </x:c>
      <x:c r="D1263" s="230" t="str">
        <x:f t="shared" si="2"/>
        <x:v>2601</x:v>
      </x:c>
      <x:c r="E1263" s="188" t="s">
        <x:v>9649</x:v>
      </x:c>
      <x:c r="F1263" s="190">
        <x:v>2024121104056</x:v>
      </x:c>
      <x:c r="G1263" s="232" t="str">
        <x:f>MID(F1263,3,4)</x:f>
        <x:v>2412</x:v>
      </x:c>
    </x:row>
    <x:row r="1264" spans="2:7">
      <x:c r="B1264" s="70" t="s">
        <x:v>10654</x:v>
      </x:c>
      <x:c r="C1264" s="189">
        <x:v>2023042401381</x:v>
      </x:c>
      <x:c r="D1264" s="230" t="str">
        <x:f t="shared" si="2"/>
        <x:v>2304</x:v>
      </x:c>
      <x:c r="E1264" s="188" t="s">
        <x:v>9715</x:v>
      </x:c>
      <x:c r="F1264" s="190">
        <x:v>2024121104087</x:v>
      </x:c>
      <x:c r="G1264" s="232" t="str">
        <x:f>MID(F1264,3,4)</x:f>
        <x:v>2412</x:v>
      </x:c>
    </x:row>
    <x:row r="1265" spans="2:7">
      <x:c r="B1265" s="70" t="s">
        <x:v>11979</x:v>
      </x:c>
      <x:c r="C1265" s="189">
        <x:v>2025021301156</x:v>
      </x:c>
      <x:c r="D1265" s="230" t="str">
        <x:f t="shared" si="2"/>
        <x:v>2502</x:v>
      </x:c>
      <x:c r="E1265" s="188" t="s">
        <x:v>6554</x:v>
      </x:c>
      <x:c r="F1265" s="190">
        <x:v>2024121104117</x:v>
      </x:c>
      <x:c r="G1265" s="232" t="str">
        <x:f>MID(F1265,3,4)</x:f>
        <x:v>2412</x:v>
      </x:c>
    </x:row>
    <x:row r="1266" spans="2:7">
      <x:c r="B1266" s="70" t="s">
        <x:v>11734</x:v>
      </x:c>
      <x:c r="C1266" s="189">
        <x:v>2025021301163</x:v>
      </x:c>
      <x:c r="D1266" s="230" t="str">
        <x:f t="shared" si="2"/>
        <x:v>2502</x:v>
      </x:c>
      <x:c r="E1266" s="188" t="s">
        <x:v>560</x:v>
      </x:c>
      <x:c r="F1266" s="190">
        <x:v>2024121204046</x:v>
      </x:c>
      <x:c r="G1266" s="232" t="str">
        <x:f>MID(F1266,3,4)</x:f>
        <x:v>2412</x:v>
      </x:c>
    </x:row>
    <x:row r="1267" spans="2:7">
      <x:c r="B1267" s="70" t="s">
        <x:v>707</x:v>
      </x:c>
      <x:c r="C1267" s="189">
        <x:v>2025050801092</x:v>
      </x:c>
      <x:c r="D1267" s="230" t="str">
        <x:f t="shared" si="2"/>
        <x:v>2505</x:v>
      </x:c>
      <x:c r="E1267" s="188" t="s">
        <x:v>652</x:v>
      </x:c>
      <x:c r="F1267" s="190">
        <x:v>2024121204114</x:v>
      </x:c>
      <x:c r="G1267" s="232" t="str">
        <x:f>MID(F1267,3,4)</x:f>
        <x:v>2412</x:v>
      </x:c>
    </x:row>
    <x:row r="1268" spans="2:7">
      <x:c r="B1268" s="70" t="s">
        <x:v>12112</x:v>
      </x:c>
      <x:c r="C1268" s="189">
        <x:v>2025050801108</x:v>
      </x:c>
      <x:c r="D1268" s="230" t="str">
        <x:f t="shared" si="2"/>
        <x:v>2505</x:v>
      </x:c>
      <x:c r="E1268" s="188" t="s">
        <x:v>698</x:v>
      </x:c>
      <x:c r="F1268" s="190">
        <x:v>2024121204121</x:v>
      </x:c>
      <x:c r="G1268" s="232" t="str">
        <x:f>MID(F1268,3,4)</x:f>
        <x:v>2412</x:v>
      </x:c>
    </x:row>
    <x:row r="1269" spans="2:7">
      <x:c r="B1269" s="70" t="s">
        <x:v>339</x:v>
      </x:c>
      <x:c r="C1269" s="189">
        <x:v>2025060601064</x:v>
      </x:c>
      <x:c r="D1269" s="230" t="str">
        <x:f t="shared" si="2"/>
        <x:v>2506</x:v>
      </x:c>
      <x:c r="E1269" s="188" t="s">
        <x:v>557</x:v>
      </x:c>
      <x:c r="F1269" s="190">
        <x:v>2025011003077</x:v>
      </x:c>
      <x:c r="G1269" s="232" t="str">
        <x:f>MID(F1269,3,4)</x:f>
        <x:v>2501</x:v>
      </x:c>
    </x:row>
    <x:row r="1270" spans="2:7">
      <x:c r="B1270" s="70" t="s">
        <x:v>326</x:v>
      </x:c>
      <x:c r="C1270" s="189">
        <x:v>2025110901014</x:v>
      </x:c>
      <x:c r="D1270" s="230" t="str">
        <x:f t="shared" si="2"/>
        <x:v>2511</x:v>
      </x:c>
      <x:c r="E1270" s="188" t="s">
        <x:v>9674</x:v>
      </x:c>
      <x:c r="F1270" s="190">
        <x:v>2025011003084</x:v>
      </x:c>
      <x:c r="G1270" s="232" t="str">
        <x:f>MID(F1270,3,4)</x:f>
        <x:v>2501</x:v>
      </x:c>
    </x:row>
    <x:row r="1271" spans="2:7">
      <x:c r="B1271" s="70" t="s">
        <x:v>11848</x:v>
      </x:c>
      <x:c r="C1271" s="189">
        <x:v>2025110901021</x:v>
      </x:c>
      <x:c r="D1271" s="230" t="str">
        <x:f t="shared" si="2"/>
        <x:v>2511</x:v>
      </x:c>
      <x:c r="E1271" s="188" t="s">
        <x:v>5508</x:v>
      </x:c>
      <x:c r="F1271" s="190">
        <x:v>2025010503042</x:v>
      </x:c>
      <x:c r="G1271" s="232" t="str">
        <x:f>MID(F1271,3,4)</x:f>
        <x:v>2501</x:v>
      </x:c>
    </x:row>
    <x:row r="1272" spans="2:7">
      <x:c r="B1272" s="70" t="s">
        <x:v>10081</x:v>
      </x:c>
      <x:c r="C1272" s="189">
        <x:v>2024042506021</x:v>
      </x:c>
      <x:c r="D1272" s="230" t="str">
        <x:f t="shared" si="2"/>
        <x:v>2404</x:v>
      </x:c>
      <x:c r="E1272" s="188" t="s">
        <x:v>3572</x:v>
      </x:c>
      <x:c r="F1272" s="190">
        <x:v>2025010503097</x:v>
      </x:c>
      <x:c r="G1272" s="232" t="str">
        <x:f>MID(F1272,3,4)</x:f>
        <x:v>2501</x:v>
      </x:c>
    </x:row>
    <x:row r="1273" spans="2:7">
      <x:c r="B1273" s="70" t="s">
        <x:v>12288</x:v>
      </x:c>
      <x:c r="C1273" s="189">
        <x:v>2023072101176</x:v>
      </x:c>
      <x:c r="D1273" s="230" t="str">
        <x:f t="shared" si="2"/>
        <x:v>2307</x:v>
      </x:c>
      <x:c r="E1273" s="188" t="s">
        <x:v>11810</x:v>
      </x:c>
      <x:c r="F1273" s="190">
        <x:v>2025010503103</x:v>
      </x:c>
      <x:c r="G1273" s="232" t="str">
        <x:f>MID(F1273,3,4)</x:f>
        <x:v>2501</x:v>
      </x:c>
    </x:row>
    <x:row r="1274" spans="2:7">
      <x:c r="B1274" s="70" t="s">
        <x:v>11812</x:v>
      </x:c>
      <x:c r="C1274" s="189">
        <x:v>2023072101220</x:v>
      </x:c>
      <x:c r="D1274" s="230" t="str">
        <x:f t="shared" si="2"/>
        <x:v>2307</x:v>
      </x:c>
      <x:c r="E1274" s="188" t="s">
        <x:v>11781</x:v>
      </x:c>
      <x:c r="F1274" s="190">
        <x:v>2025010501079</x:v>
      </x:c>
      <x:c r="G1274" s="232" t="str">
        <x:f>MID(F1274,3,4)</x:f>
        <x:v>2501</x:v>
      </x:c>
    </x:row>
    <x:row r="1275" spans="2:7">
      <x:c r="B1275" s="70" t="s">
        <x:v>10622</x:v>
      </x:c>
      <x:c r="C1275" s="189">
        <x:v>2023072101237</x:v>
      </x:c>
      <x:c r="D1275" s="230" t="str">
        <x:f t="shared" si="2"/>
        <x:v>2307</x:v>
      </x:c>
      <x:c r="E1275" s="188" t="s">
        <x:v>10415</x:v>
      </x:c>
      <x:c r="F1275" s="190">
        <x:v>2025010501116</x:v>
      </x:c>
      <x:c r="G1275" s="232" t="str">
        <x:f>MID(F1275,3,4)</x:f>
        <x:v>2501</x:v>
      </x:c>
    </x:row>
    <x:row r="1276" spans="2:7">
      <x:c r="B1276" s="70" t="s">
        <x:v>12167</x:v>
      </x:c>
      <x:c r="C1276" s="189">
        <x:v>2024010101074</x:v>
      </x:c>
      <x:c r="D1276" s="230" t="str">
        <x:f t="shared" si="2"/>
        <x:v>2401</x:v>
      </x:c>
      <x:c r="E1276" s="188" t="s">
        <x:v>5459</x:v>
      </x:c>
      <x:c r="F1276" s="190">
        <x:v>2025010501123</x:v>
      </x:c>
      <x:c r="G1276" s="232" t="str">
        <x:f>MID(F1276,3,4)</x:f>
        <x:v>2501</x:v>
      </x:c>
    </x:row>
    <x:row r="1277" spans="2:7">
      <x:c r="B1277" s="70" t="s">
        <x:v>336</x:v>
      </x:c>
      <x:c r="C1277" s="189">
        <x:v>2024010101104</x:v>
      </x:c>
      <x:c r="D1277" s="230" t="str">
        <x:f t="shared" si="2"/>
        <x:v>2401</x:v>
      </x:c>
      <x:c r="E1277" s="188" t="s">
        <x:v>5445</x:v>
      </x:c>
      <x:c r="F1277" s="190">
        <x:v>2025010701011</x:v>
      </x:c>
      <x:c r="G1277" s="232" t="str">
        <x:f>MID(F1277,3,4)</x:f>
        <x:v>2501</x:v>
      </x:c>
    </x:row>
    <x:row r="1278" spans="2:7">
      <x:c r="B1278" s="70" t="s">
        <x:v>11781</x:v>
      </x:c>
      <x:c r="C1278" s="189">
        <x:v>2025010501079</x:v>
      </x:c>
      <x:c r="D1278" s="230" t="str">
        <x:f t="shared" si="2"/>
        <x:v>2501</x:v>
      </x:c>
      <x:c r="E1278" s="188" t="s">
        <x:v>11857</x:v>
      </x:c>
      <x:c r="F1278" s="190">
        <x:v>2025010701042</x:v>
      </x:c>
      <x:c r="G1278" s="232" t="str">
        <x:f>MID(F1278,3,4)</x:f>
        <x:v>2501</x:v>
      </x:c>
    </x:row>
    <x:row r="1279" spans="2:7">
      <x:c r="B1279" s="70" t="s">
        <x:v>10415</x:v>
      </x:c>
      <x:c r="C1279" s="189">
        <x:v>2025010501116</x:v>
      </x:c>
      <x:c r="D1279" s="230" t="str">
        <x:f t="shared" si="2"/>
        <x:v>2501</x:v>
      </x:c>
      <x:c r="E1279" s="188" t="s">
        <x:v>12183</x:v>
      </x:c>
      <x:c r="F1279" s="190">
        <x:v>2025010701066</x:v>
      </x:c>
      <x:c r="G1279" s="232" t="str">
        <x:f>MID(F1279,3,4)</x:f>
        <x:v>2501</x:v>
      </x:c>
    </x:row>
    <x:row r="1280" spans="2:7">
      <x:c r="B1280" s="70" t="s">
        <x:v>5459</x:v>
      </x:c>
      <x:c r="C1280" s="189">
        <x:v>2025010501123</x:v>
      </x:c>
      <x:c r="D1280" s="230" t="str">
        <x:f t="shared" si="2"/>
        <x:v>2501</x:v>
      </x:c>
      <x:c r="E1280" s="188" t="s">
        <x:v>12181</x:v>
      </x:c>
      <x:c r="F1280" s="190">
        <x:v>2025010701073</x:v>
      </x:c>
      <x:c r="G1280" s="232" t="str">
        <x:f>MID(F1280,3,4)</x:f>
        <x:v>2501</x:v>
      </x:c>
    </x:row>
    <x:row r="1281" spans="2:7">
      <x:c r="B1281" s="70" t="s">
        <x:v>5445</x:v>
      </x:c>
      <x:c r="C1281" s="189">
        <x:v>2025010701011</x:v>
      </x:c>
      <x:c r="D1281" s="230" t="str">
        <x:f t="shared" si="2"/>
        <x:v>2501</x:v>
      </x:c>
      <x:c r="E1281" s="188" t="s">
        <x:v>11936</x:v>
      </x:c>
      <x:c r="F1281" s="190">
        <x:v>2025010701080</x:v>
      </x:c>
      <x:c r="G1281" s="232" t="str">
        <x:f>MID(F1281,3,4)</x:f>
        <x:v>2501</x:v>
      </x:c>
    </x:row>
    <x:row r="1282" spans="2:7">
      <x:c r="B1282" s="70" t="s">
        <x:v>11857</x:v>
      </x:c>
      <x:c r="C1282" s="189">
        <x:v>2025010701042</x:v>
      </x:c>
      <x:c r="D1282" s="230" t="str">
        <x:f t="shared" si="2"/>
        <x:v>2501</x:v>
      </x:c>
      <x:c r="E1282" s="188" t="s">
        <x:v>10432</x:v>
      </x:c>
      <x:c r="F1282" s="190">
        <x:v>2025011001035</x:v>
      </x:c>
      <x:c r="G1282" s="232" t="str">
        <x:f>MID(F1282,3,4)</x:f>
        <x:v>2501</x:v>
      </x:c>
    </x:row>
    <x:row r="1283" spans="2:7">
      <x:c r="B1283" s="70" t="s">
        <x:v>12183</x:v>
      </x:c>
      <x:c r="C1283" s="189">
        <x:v>2025010701066</x:v>
      </x:c>
      <x:c r="D1283" s="230" t="str">
        <x:f t="shared" si="2"/>
        <x:v>2501</x:v>
      </x:c>
      <x:c r="E1283" s="188" t="s">
        <x:v>11804</x:v>
      </x:c>
      <x:c r="F1283" s="190">
        <x:v>2025010602066</x:v>
      </x:c>
      <x:c r="G1283" s="232" t="str">
        <x:f>MID(F1283,3,4)</x:f>
        <x:v>2501</x:v>
      </x:c>
    </x:row>
    <x:row r="1284" spans="2:7">
      <x:c r="B1284" s="70" t="s">
        <x:v>12181</x:v>
      </x:c>
      <x:c r="C1284" s="189">
        <x:v>2025010701073</x:v>
      </x:c>
      <x:c r="D1284" s="230" t="str">
        <x:f t="shared" si="2"/>
        <x:v>2501</x:v>
      </x:c>
      <x:c r="E1284" s="188" t="s">
        <x:v>10636</x:v>
      </x:c>
      <x:c r="F1284" s="190">
        <x:v>2025010602080</x:v>
      </x:c>
      <x:c r="G1284" s="232" t="str">
        <x:f>MID(F1284,3,4)</x:f>
        <x:v>2501</x:v>
      </x:c>
    </x:row>
    <x:row r="1285" spans="2:7">
      <x:c r="B1285" s="70" t="s">
        <x:v>11936</x:v>
      </x:c>
      <x:c r="C1285" s="189">
        <x:v>2025010701080</x:v>
      </x:c>
      <x:c r="D1285" s="230" t="str">
        <x:f t="shared" si="2"/>
        <x:v>2501</x:v>
      </x:c>
      <x:c r="E1285" s="188" t="s">
        <x:v>11915</x:v>
      </x:c>
      <x:c r="F1285" s="190">
        <x:v>2025010505046</x:v>
      </x:c>
      <x:c r="G1285" s="232" t="str">
        <x:f>MID(F1285,3,4)</x:f>
        <x:v>2501</x:v>
      </x:c>
    </x:row>
    <x:row r="1286" spans="2:7">
      <x:c r="B1286" s="70" t="s">
        <x:v>10432</x:v>
      </x:c>
      <x:c r="C1286" s="189">
        <x:v>2025011001035</x:v>
      </x:c>
      <x:c r="D1286" s="230" t="str">
        <x:f t="shared" si="2"/>
        <x:v>2501</x:v>
      </x:c>
      <x:c r="E1286" s="188" t="s">
        <x:v>11828</x:v>
      </x:c>
      <x:c r="F1286" s="190">
        <x:v>2025010505053</x:v>
      </x:c>
      <x:c r="G1286" s="232" t="str">
        <x:f>MID(F1286,3,4)</x:f>
        <x:v>2501</x:v>
      </x:c>
    </x:row>
    <x:row r="1287" spans="2:7">
      <x:c r="B1287" s="70" t="s">
        <x:v>10621</x:v>
      </x:c>
      <x:c r="C1287" s="189">
        <x:v>2024012901153</x:v>
      </x:c>
      <x:c r="D1287" s="230" t="str">
        <x:f t="shared" si="2"/>
        <x:v>2401</x:v>
      </x:c>
      <x:c r="E1287" s="188" t="s">
        <x:v>11845</x:v>
      </x:c>
      <x:c r="F1287" s="190">
        <x:v>2025010505077</x:v>
      </x:c>
      <x:c r="G1287" s="232" t="str">
        <x:f>MID(F1287,3,4)</x:f>
        <x:v>2501</x:v>
      </x:c>
    </x:row>
    <x:row r="1288" spans="2:7">
      <x:c r="B1288" s="70" t="s">
        <x:v>12165</x:v>
      </x:c>
      <x:c r="C1288" s="189">
        <x:v>2024021001011</x:v>
      </x:c>
      <x:c r="D1288" s="230" t="str">
        <x:f t="shared" si="2"/>
        <x:v>2402</x:v>
      </x:c>
      <x:c r="E1288" s="188" t="s">
        <x:v>9675</x:v>
      </x:c>
      <x:c r="F1288" s="190">
        <x:v>2025010504049</x:v>
      </x:c>
      <x:c r="G1288" s="232" t="str">
        <x:f>MID(F1288,3,4)</x:f>
        <x:v>2501</x:v>
      </x:c>
    </x:row>
    <x:row r="1289" spans="2:7">
      <x:c r="B1289" s="70" t="s">
        <x:v>11877</x:v>
      </x:c>
      <x:c r="C1289" s="189">
        <x:v>2024021001028</x:v>
      </x:c>
      <x:c r="D1289" s="230" t="str">
        <x:f t="shared" si="2"/>
        <x:v>2402</x:v>
      </x:c>
      <x:c r="E1289" s="188" t="s">
        <x:v>481</x:v>
      </x:c>
      <x:c r="F1289" s="190">
        <x:v>2025010504056</x:v>
      </x:c>
      <x:c r="G1289" s="232" t="str">
        <x:f>MID(F1289,3,4)</x:f>
        <x:v>2501</x:v>
      </x:c>
    </x:row>
    <x:row r="1290" spans="2:7">
      <x:c r="B1290" s="70" t="s">
        <x:v>12168</x:v>
      </x:c>
      <x:c r="C1290" s="189">
        <x:v>2024021001035</x:v>
      </x:c>
      <x:c r="D1290" s="230" t="str">
        <x:f t="shared" si="2"/>
        <x:v>2402</x:v>
      </x:c>
      <x:c r="E1290" s="188" t="s">
        <x:v>9688</x:v>
      </x:c>
      <x:c r="F1290" s="190">
        <x:v>2025010504063</x:v>
      </x:c>
      <x:c r="G1290" s="232" t="str">
        <x:f>MID(F1290,3,4)</x:f>
        <x:v>2501</x:v>
      </x:c>
    </x:row>
    <x:row r="1291" spans="2:7">
      <x:c r="B1291" s="70" t="s">
        <x:v>12108</x:v>
      </x:c>
      <x:c r="C1291" s="189">
        <x:v>2024021001042</x:v>
      </x:c>
      <x:c r="D1291" s="230" t="str">
        <x:f t="shared" si="2"/>
        <x:v>2402</x:v>
      </x:c>
      <x:c r="E1291" s="188" t="s">
        <x:v>1744</x:v>
      </x:c>
      <x:c r="F1291" s="190">
        <x:v>2025010504070</x:v>
      </x:c>
      <x:c r="G1291" s="232" t="str">
        <x:f>MID(F1291,3,4)</x:f>
        <x:v>2501</x:v>
      </x:c>
    </x:row>
    <x:row r="1292" spans="2:7">
      <x:c r="B1292" s="70" t="s">
        <x:v>11780</x:v>
      </x:c>
      <x:c r="C1292" s="189">
        <x:v>2024032001109</x:v>
      </x:c>
      <x:c r="D1292" s="230" t="str">
        <x:f t="shared" si="2"/>
        <x:v>2403</x:v>
      </x:c>
      <x:c r="E1292" s="188" t="s">
        <x:v>696</x:v>
      </x:c>
      <x:c r="F1292" s="190">
        <x:v>2025010504094</x:v>
      </x:c>
      <x:c r="G1292" s="232" t="str">
        <x:f>MID(F1292,3,4)</x:f>
        <x:v>2501</x:v>
      </x:c>
    </x:row>
    <x:row r="1293" spans="2:7">
      <x:c r="B1293" s="70" t="s">
        <x:v>11856</x:v>
      </x:c>
      <x:c r="C1293" s="189">
        <x:v>2024032501159</x:v>
      </x:c>
      <x:c r="D1293" s="230" t="str">
        <x:f t="shared" si="2"/>
        <x:v>2403</x:v>
      </x:c>
      <x:c r="E1293" s="188" t="s">
        <x:v>6390</x:v>
      </x:c>
      <x:c r="F1293" s="190">
        <x:v>2025010504117</x:v>
      </x:c>
      <x:c r="G1293" s="232" t="str">
        <x:f>MID(F1293,3,4)</x:f>
        <x:v>2501</x:v>
      </x:c>
    </x:row>
    <x:row r="1294" spans="2:7">
      <x:c r="B1294" s="70" t="s">
        <x:v>12187</x:v>
      </x:c>
      <x:c r="C1294" s="189">
        <x:v>2024041501102</x:v>
      </x:c>
      <x:c r="D1294" s="230" t="str">
        <x:f t="shared" si="2"/>
        <x:v>2404</x:v>
      </x:c>
      <x:c r="E1294" s="188" t="s">
        <x:v>12247</x:v>
      </x:c>
      <x:c r="F1294" s="190">
        <x:v>2025021005016</x:v>
      </x:c>
      <x:c r="G1294" s="232" t="str">
        <x:f>MID(F1294,3,4)</x:f>
        <x:v>2502</x:v>
      </x:c>
    </x:row>
    <x:row r="1295" spans="2:7">
      <x:c r="B1295" s="70" t="s">
        <x:v>11930</x:v>
      </x:c>
      <x:c r="C1295" s="189">
        <x:v>2024042001045</x:v>
      </x:c>
      <x:c r="D1295" s="230" t="str">
        <x:f t="shared" si="2"/>
        <x:v>2404</x:v>
      </x:c>
      <x:c r="E1295" s="188" t="s">
        <x:v>5110</x:v>
      </x:c>
      <x:c r="F1295" s="190">
        <x:v>2025021003128</x:v>
      </x:c>
      <x:c r="G1295" s="232" t="str">
        <x:f>MID(F1295,3,4)</x:f>
        <x:v>2502</x:v>
      </x:c>
    </x:row>
    <x:row r="1296" spans="2:7">
      <x:c r="B1296" s="70" t="s">
        <x:v>11887</x:v>
      </x:c>
      <x:c r="C1296" s="189">
        <x:v>2024042001090</x:v>
      </x:c>
      <x:c r="D1296" s="230" t="str">
        <x:f t="shared" si="2"/>
        <x:v>2404</x:v>
      </x:c>
      <x:c r="E1296" s="188" t="s">
        <x:v>11979</x:v>
      </x:c>
      <x:c r="F1296" s="190">
        <x:v>2025021301156</x:v>
      </x:c>
      <x:c r="G1296" s="232" t="str">
        <x:f>MID(F1296,3,4)</x:f>
        <x:v>2502</x:v>
      </x:c>
    </x:row>
    <x:row r="1297" spans="2:7">
      <x:c r="B1297" s="70" t="s">
        <x:v>335</x:v>
      </x:c>
      <x:c r="C1297" s="189">
        <x:v>2024042101080</x:v>
      </x:c>
      <x:c r="D1297" s="230" t="str">
        <x:f t="shared" si="2"/>
        <x:v>2404</x:v>
      </x:c>
      <x:c r="E1297" s="188" t="s">
        <x:v>11734</x:v>
      </x:c>
      <x:c r="F1297" s="190">
        <x:v>2025021301163</x:v>
      </x:c>
      <x:c r="G1297" s="232" t="str">
        <x:f>MID(F1297,3,4)</x:f>
        <x:v>2502</x:v>
      </x:c>
    </x:row>
    <x:row r="1298" spans="2:7">
      <x:c r="B1298" s="70" t="s">
        <x:v>726</x:v>
      </x:c>
      <x:c r="C1298" s="189">
        <x:v>2024042101097</x:v>
      </x:c>
      <x:c r="D1298" s="230" t="str">
        <x:f t="shared" si="2"/>
        <x:v>2404</x:v>
      </x:c>
      <x:c r="E1298" s="188" t="s">
        <x:v>11619</x:v>
      </x:c>
      <x:c r="F1298" s="190">
        <x:v>2025021001018</x:v>
      </x:c>
      <x:c r="G1298" s="232" t="str">
        <x:f>MID(F1298,3,4)</x:f>
        <x:v>2502</x:v>
      </x:c>
    </x:row>
    <x:row r="1299" spans="2:7">
      <x:c r="B1299" s="70" t="s">
        <x:v>11899</x:v>
      </x:c>
      <x:c r="C1299" s="189">
        <x:v>2024042101103</x:v>
      </x:c>
      <x:c r="D1299" s="230" t="str">
        <x:f t="shared" si="2"/>
        <x:v>2404</x:v>
      </x:c>
      <x:c r="E1299" s="188" t="s">
        <x:v>1186</x:v>
      </x:c>
      <x:c r="F1299" s="190">
        <x:v>2025021001056</x:v>
      </x:c>
      <x:c r="G1299" s="232" t="str">
        <x:f>MID(F1299,3,4)</x:f>
        <x:v>2502</x:v>
      </x:c>
    </x:row>
    <x:row r="1300" spans="2:7">
      <x:c r="B1300" s="70" t="s">
        <x:v>11863</x:v>
      </x:c>
      <x:c r="C1300" s="189">
        <x:v>2023042501104</x:v>
      </x:c>
      <x:c r="D1300" s="230" t="str">
        <x:f t="shared" si="2"/>
        <x:v>2304</x:v>
      </x:c>
      <x:c r="E1300" s="188" t="s">
        <x:v>3688</x:v>
      </x:c>
      <x:c r="F1300" s="190">
        <x:v>2025021001063</x:v>
      </x:c>
      <x:c r="G1300" s="232" t="str">
        <x:f>MID(F1300,3,4)</x:f>
        <x:v>2502</x:v>
      </x:c>
    </x:row>
    <x:row r="1301" spans="2:7">
      <x:c r="B1301" s="70" t="s">
        <x:v>10554</x:v>
      </x:c>
      <x:c r="C1301" s="189">
        <x:v>2024042601054</x:v>
      </x:c>
      <x:c r="D1301" s="230" t="str">
        <x:f t="shared" si="2"/>
        <x:v>2404</x:v>
      </x:c>
      <x:c r="E1301" s="188" t="s">
        <x:v>5075</x:v>
      </x:c>
      <x:c r="F1301" s="190">
        <x:v>2025021001124</x:v>
      </x:c>
      <x:c r="G1301" s="232" t="str">
        <x:f>MID(F1301,3,4)</x:f>
        <x:v>2502</x:v>
      </x:c>
    </x:row>
    <x:row r="1302" spans="2:7">
      <x:c r="B1302" s="70" t="s">
        <x:v>10561</x:v>
      </x:c>
      <x:c r="C1302" s="189">
        <x:v>2024051101101</x:v>
      </x:c>
      <x:c r="D1302" s="230" t="str">
        <x:f t="shared" si="2"/>
        <x:v>2405</x:v>
      </x:c>
      <x:c r="E1302" s="188" t="s">
        <x:v>11423</x:v>
      </x:c>
      <x:c r="F1302" s="190">
        <x:v>2025021201029</x:v>
      </x:c>
      <x:c r="G1302" s="232" t="str">
        <x:f>MID(F1302,3,4)</x:f>
        <x:v>2502</x:v>
      </x:c>
    </x:row>
    <x:row r="1303" spans="2:7">
      <x:c r="B1303" s="70" t="s">
        <x:v>10628</x:v>
      </x:c>
      <x:c r="C1303" s="189">
        <x:v>2024051201016</x:v>
      </x:c>
      <x:c r="D1303" s="230" t="str">
        <x:f t="shared" si="2"/>
        <x:v>2405</x:v>
      </x:c>
      <x:c r="E1303" s="188" t="s">
        <x:v>11726</x:v>
      </x:c>
      <x:c r="F1303" s="190">
        <x:v>2025021201074</x:v>
      </x:c>
      <x:c r="G1303" s="232" t="str">
        <x:f>MID(F1303,3,4)</x:f>
        <x:v>2502</x:v>
      </x:c>
    </x:row>
    <x:row r="1304" spans="2:7">
      <x:c r="B1304" s="70" t="s">
        <x:v>745</x:v>
      </x:c>
      <x:c r="C1304" s="189">
        <x:v>2024051201085</x:v>
      </x:c>
      <x:c r="D1304" s="230" t="str">
        <x:f t="shared" si="2"/>
        <x:v>2405</x:v>
      </x:c>
      <x:c r="E1304" s="188" t="s">
        <x:v>11723</x:v>
      </x:c>
      <x:c r="F1304" s="190">
        <x:v>2025021201104</x:v>
      </x:c>
      <x:c r="G1304" s="232" t="str">
        <x:f>MID(F1304,3,4)</x:f>
        <x:v>2502</x:v>
      </x:c>
    </x:row>
    <x:row r="1305" spans="2:7">
      <x:c r="B1305" s="70" t="s">
        <x:v>10405</x:v>
      </x:c>
      <x:c r="C1305" s="189">
        <x:v>2024051301051</x:v>
      </x:c>
      <x:c r="D1305" s="230" t="str">
        <x:f t="shared" si="2"/>
        <x:v>2405</x:v>
      </x:c>
      <x:c r="E1305" s="188" t="s">
        <x:v>12094</x:v>
      </x:c>
      <x:c r="F1305" s="190">
        <x:v>2025021201128</x:v>
      </x:c>
      <x:c r="G1305" s="232" t="str">
        <x:f>MID(F1305,3,4)</x:f>
        <x:v>2502</x:v>
      </x:c>
    </x:row>
    <x:row r="1306" spans="2:7">
      <x:c r="B1306" s="70" t="s">
        <x:v>3890</x:v>
      </x:c>
      <x:c r="C1306" s="189">
        <x:v>2024060501084</x:v>
      </x:c>
      <x:c r="D1306" s="230" t="str">
        <x:f t="shared" si="2"/>
        <x:v>2406</x:v>
      </x:c>
      <x:c r="E1306" s="188" t="s">
        <x:v>11720</x:v>
      </x:c>
      <x:c r="F1306" s="190">
        <x:v>2025021201135</x:v>
      </x:c>
      <x:c r="G1306" s="232" t="str">
        <x:f>MID(F1306,3,4)</x:f>
        <x:v>2502</x:v>
      </x:c>
    </x:row>
    <x:row r="1307" spans="2:7">
      <x:c r="B1307" s="70" t="s">
        <x:v>11918</x:v>
      </x:c>
      <x:c r="C1307" s="189">
        <x:v>2024060501114</x:v>
      </x:c>
      <x:c r="D1307" s="230" t="str">
        <x:f t="shared" si="2"/>
        <x:v>2406</x:v>
      </x:c>
      <x:c r="E1307" s="188" t="s">
        <x:v>12008</x:v>
      </x:c>
      <x:c r="F1307" s="190">
        <x:v>2025021301019</x:v>
      </x:c>
      <x:c r="G1307" s="232" t="str">
        <x:f>MID(F1307,3,4)</x:f>
        <x:v>2502</x:v>
      </x:c>
    </x:row>
    <x:row r="1308" spans="2:7">
      <x:c r="B1308" s="70" t="s">
        <x:v>11904</x:v>
      </x:c>
      <x:c r="C1308" s="189">
        <x:v>2024070501074</x:v>
      </x:c>
      <x:c r="D1308" s="230" t="str">
        <x:f t="shared" si="2"/>
        <x:v>2407</x:v>
      </x:c>
      <x:c r="E1308" s="188" t="s">
        <x:v>11712</x:v>
      </x:c>
      <x:c r="F1308" s="190">
        <x:v>2025021301026</x:v>
      </x:c>
      <x:c r="G1308" s="232" t="str">
        <x:f>MID(F1308,3,4)</x:f>
        <x:v>2502</x:v>
      </x:c>
    </x:row>
    <x:row r="1309" spans="2:7">
      <x:c r="B1309" s="70" t="s">
        <x:v>11903</x:v>
      </x:c>
      <x:c r="C1309" s="189">
        <x:v>2024070601019</x:v>
      </x:c>
      <x:c r="D1309" s="230" t="str">
        <x:f t="shared" si="2"/>
        <x:v>2407</x:v>
      </x:c>
      <x:c r="E1309" s="188" t="s">
        <x:v>826</x:v>
      </x:c>
      <x:c r="F1309" s="190">
        <x:v>2025021301040</x:v>
      </x:c>
      <x:c r="G1309" s="232" t="str">
        <x:f>MID(F1309,3,4)</x:f>
        <x:v>2502</x:v>
      </x:c>
    </x:row>
    <x:row r="1310" spans="2:7">
      <x:c r="B1310" s="70" t="s">
        <x:v>10635</x:v>
      </x:c>
      <x:c r="C1310" s="189">
        <x:v>2024070601101</x:v>
      </x:c>
      <x:c r="D1310" s="230" t="str">
        <x:f t="shared" si="2"/>
        <x:v>2407</x:v>
      </x:c>
      <x:c r="E1310" s="188" t="s">
        <x:v>7509</x:v>
      </x:c>
      <x:c r="F1310" s="190">
        <x:v>2025021301057</x:v>
      </x:c>
      <x:c r="G1310" s="232" t="str">
        <x:f>MID(F1310,3,4)</x:f>
        <x:v>2502</x:v>
      </x:c>
    </x:row>
    <x:row r="1311" spans="2:7">
      <x:c r="B1311" s="70" t="s">
        <x:v>10626</x:v>
      </x:c>
      <x:c r="C1311" s="189">
        <x:v>2024070601118</x:v>
      </x:c>
      <x:c r="D1311" s="230" t="str">
        <x:f t="shared" si="2"/>
        <x:v>2407</x:v>
      </x:c>
      <x:c r="E1311" s="188" t="s">
        <x:v>3793</x:v>
      </x:c>
      <x:c r="F1311" s="190">
        <x:v>2025021301064</x:v>
      </x:c>
      <x:c r="G1311" s="232" t="str">
        <x:f>MID(F1311,3,4)</x:f>
        <x:v>2502</x:v>
      </x:c>
    </x:row>
    <x:row r="1312" spans="2:7">
      <x:c r="B1312" s="70" t="s">
        <x:v>11817</x:v>
      </x:c>
      <x:c r="C1312" s="189">
        <x:v>2024071001030</x:v>
      </x:c>
      <x:c r="D1312" s="230" t="str">
        <x:f t="shared" si="2"/>
        <x:v>2407</x:v>
      </x:c>
      <x:c r="E1312" s="188" t="s">
        <x:v>11666</x:v>
      </x:c>
      <x:c r="F1312" s="190">
        <x:v>2025021301088</x:v>
      </x:c>
      <x:c r="G1312" s="232" t="str">
        <x:f>MID(F1312,3,4)</x:f>
        <x:v>2502</x:v>
      </x:c>
    </x:row>
    <x:row r="1313" spans="2:7">
      <x:c r="B1313" s="70" t="s">
        <x:v>11868</x:v>
      </x:c>
      <x:c r="C1313" s="189">
        <x:v>2024071101020</x:v>
      </x:c>
      <x:c r="D1313" s="230" t="str">
        <x:f t="shared" si="2"/>
        <x:v>2407</x:v>
      </x:c>
      <x:c r="E1313" s="188" t="s">
        <x:v>12054</x:v>
      </x:c>
      <x:c r="F1313" s="190">
        <x:v>2025021301118</x:v>
      </x:c>
      <x:c r="G1313" s="232" t="str">
        <x:f>MID(F1313,3,4)</x:f>
        <x:v>2502</x:v>
      </x:c>
    </x:row>
    <x:row r="1314" spans="2:7">
      <x:c r="B1314" s="70" t="s">
        <x:v>12109</x:v>
      </x:c>
      <x:c r="C1314" s="189">
        <x:v>2024071101105</x:v>
      </x:c>
      <x:c r="D1314" s="230" t="str">
        <x:f t="shared" si="2"/>
        <x:v>2407</x:v>
      </x:c>
      <x:c r="E1314" s="188" t="s">
        <x:v>11387</x:v>
      </x:c>
      <x:c r="F1314" s="190">
        <x:v>2025021301149</x:v>
      </x:c>
      <x:c r="G1314" s="232" t="str">
        <x:f>MID(F1314,3,4)</x:f>
        <x:v>2502</x:v>
      </x:c>
    </x:row>
    <x:row r="1315" spans="2:7">
      <x:c r="B1315" s="70" t="s">
        <x:v>10577</x:v>
      </x:c>
      <x:c r="C1315" s="189">
        <x:v>2024071601148</x:v>
      </x:c>
      <x:c r="D1315" s="230" t="str">
        <x:f t="shared" si="2"/>
        <x:v>2407</x:v>
      </x:c>
      <x:c r="E1315" s="188" t="s">
        <x:v>10570</x:v>
      </x:c>
      <x:c r="F1315" s="190">
        <x:v>2025020502059</x:v>
      </x:c>
      <x:c r="G1315" s="232" t="str">
        <x:f>MID(F1315,3,4)</x:f>
        <x:v>2502</x:v>
      </x:c>
    </x:row>
    <x:row r="1316" spans="2:7">
      <x:c r="B1316" s="70" t="s">
        <x:v>323</x:v>
      </x:c>
      <x:c r="C1316" s="189">
        <x:v>2023072101060</x:v>
      </x:c>
      <x:c r="D1316" s="230" t="str">
        <x:f t="shared" si="2"/>
        <x:v>2307</x:v>
      </x:c>
      <x:c r="E1316" s="188" t="s">
        <x:v>9682</x:v>
      </x:c>
      <x:c r="F1316" s="190">
        <x:v>2025020504060</x:v>
      </x:c>
      <x:c r="G1316" s="232" t="str">
        <x:f>MID(F1316,3,4)</x:f>
        <x:v>2502</x:v>
      </x:c>
    </x:row>
    <x:row r="1317" spans="2:7">
      <x:c r="B1317" s="70" t="s">
        <x:v>11871</x:v>
      </x:c>
      <x:c r="C1317" s="189">
        <x:v>2023072101091</x:v>
      </x:c>
      <x:c r="D1317" s="230" t="str">
        <x:f t="shared" si="2"/>
        <x:v>2307</x:v>
      </x:c>
      <x:c r="E1317" s="188" t="s">
        <x:v>9874</x:v>
      </x:c>
      <x:c r="F1317" s="190">
        <x:v>2025020504077</x:v>
      </x:c>
      <x:c r="G1317" s="232" t="str">
        <x:f>MID(F1317,3,4)</x:f>
        <x:v>2502</x:v>
      </x:c>
    </x:row>
    <x:row r="1318" spans="2:7">
      <x:c r="B1318" s="70" t="s">
        <x:v>708</x:v>
      </x:c>
      <x:c r="C1318" s="189">
        <x:v>2024080101035</x:v>
      </x:c>
      <x:c r="D1318" s="230" t="str">
        <x:f t="shared" si="2"/>
        <x:v>2408</x:v>
      </x:c>
      <x:c r="E1318" s="188" t="s">
        <x:v>9719</x:v>
      </x:c>
      <x:c r="F1318" s="190">
        <x:v>2025021004040</x:v>
      </x:c>
      <x:c r="G1318" s="232" t="str">
        <x:f>MID(F1318,3,4)</x:f>
        <x:v>2502</x:v>
      </x:c>
    </x:row>
    <x:row r="1319" spans="2:7">
      <x:c r="B1319" s="70" t="s">
        <x:v>12160</x:v>
      </x:c>
      <x:c r="C1319" s="189">
        <x:v>2024080101080</x:v>
      </x:c>
      <x:c r="D1319" s="230" t="str">
        <x:f t="shared" si="2"/>
        <x:v>2408</x:v>
      </x:c>
      <x:c r="E1319" s="188" t="s">
        <x:v>9619</x:v>
      </x:c>
      <x:c r="F1319" s="190">
        <x:v>2025021004057</x:v>
      </x:c>
      <x:c r="G1319" s="232" t="str">
        <x:f>MID(F1319,3,4)</x:f>
        <x:v>2502</x:v>
      </x:c>
    </x:row>
    <x:row r="1320" spans="2:7">
      <x:c r="B1320" s="70" t="s">
        <x:v>3591</x:v>
      </x:c>
      <x:c r="C1320" s="189">
        <x:v>2024080201117</x:v>
      </x:c>
      <x:c r="D1320" s="230" t="str">
        <x:f t="shared" si="2"/>
        <x:v>2408</x:v>
      </x:c>
      <x:c r="E1320" s="188" t="s">
        <x:v>6301</x:v>
      </x:c>
      <x:c r="F1320" s="190">
        <x:v>2025021004064</x:v>
      </x:c>
      <x:c r="G1320" s="232" t="str">
        <x:f>MID(F1320,3,4)</x:f>
        <x:v>2502</x:v>
      </x:c>
    </x:row>
    <x:row r="1321" spans="2:7">
      <x:c r="B1321" s="70" t="s">
        <x:v>329</x:v>
      </x:c>
      <x:c r="C1321" s="189">
        <x:v>2024081001044</x:v>
      </x:c>
      <x:c r="D1321" s="230" t="str">
        <x:f t="shared" si="2"/>
        <x:v>2408</x:v>
      </x:c>
      <x:c r="E1321" s="188" t="s">
        <x:v>9626</x:v>
      </x:c>
      <x:c r="F1321" s="190">
        <x:v>2025021004088</x:v>
      </x:c>
      <x:c r="G1321" s="232" t="str">
        <x:f>MID(F1321,3,4)</x:f>
        <x:v>2502</x:v>
      </x:c>
    </x:row>
    <x:row r="1322" spans="2:7">
      <x:c r="B1322" s="70" t="s">
        <x:v>743</x:v>
      </x:c>
      <x:c r="C1322" s="189">
        <x:v>2024081001082</x:v>
      </x:c>
      <x:c r="D1322" s="230" t="str">
        <x:f t="shared" si="2"/>
        <x:v>2408</x:v>
      </x:c>
      <x:c r="E1322" s="188" t="s">
        <x:v>6560</x:v>
      </x:c>
      <x:c r="F1322" s="190">
        <x:v>2025021004118</x:v>
      </x:c>
      <x:c r="G1322" s="232" t="str">
        <x:f>MID(F1322,3,4)</x:f>
        <x:v>2502</x:v>
      </x:c>
    </x:row>
    <x:row r="1323" spans="2:7">
      <x:c r="B1323" s="70" t="s">
        <x:v>11875</x:v>
      </x:c>
      <x:c r="C1323" s="189">
        <x:v>2023081401106</x:v>
      </x:c>
      <x:c r="D1323" s="230" t="str">
        <x:f t="shared" si="2"/>
        <x:v>2308</x:v>
      </x:c>
      <x:c r="E1323" s="188" t="s">
        <x:v>9764</x:v>
      </x:c>
      <x:c r="F1323" s="190">
        <x:v>2025021004125</x:v>
      </x:c>
      <x:c r="G1323" s="232" t="str">
        <x:f>MID(F1323,3,4)</x:f>
        <x:v>2502</x:v>
      </x:c>
    </x:row>
    <x:row r="1324" spans="2:7">
      <x:c r="B1324" s="70" t="s">
        <x:v>10411</x:v>
      </x:c>
      <x:c r="C1324" s="189">
        <x:v>2024081601046</x:v>
      </x:c>
      <x:c r="D1324" s="230" t="str">
        <x:f t="shared" si="2"/>
        <x:v>2408</x:v>
      </x:c>
      <x:c r="E1324" s="188" t="s">
        <x:v>9870</x:v>
      </x:c>
      <x:c r="F1324" s="190">
        <x:v>2025021004132</x:v>
      </x:c>
      <x:c r="G1324" s="232" t="str">
        <x:f>MID(F1324,3,4)</x:f>
        <x:v>2502</x:v>
      </x:c>
    </x:row>
    <x:row r="1325" spans="2:7">
      <x:c r="B1325" s="70" t="s">
        <x:v>5300</x:v>
      </x:c>
      <x:c r="C1325" s="189">
        <x:v>2024081601084</x:v>
      </x:c>
      <x:c r="D1325" s="230" t="str">
        <x:f t="shared" si="2"/>
        <x:v>2408</x:v>
      </x:c>
      <x:c r="E1325" s="188" t="s">
        <x:v>9620</x:v>
      </x:c>
      <x:c r="F1325" s="190">
        <x:v>2025021104016</x:v>
      </x:c>
      <x:c r="G1325" s="232" t="str">
        <x:f>MID(F1325,3,4)</x:f>
        <x:v>2502</x:v>
      </x:c>
    </x:row>
    <x:row r="1326" spans="2:7">
      <x:c r="B1326" s="70" t="s">
        <x:v>5415</x:v>
      </x:c>
      <x:c r="C1326" s="189">
        <x:v>2024081601107</x:v>
      </x:c>
      <x:c r="D1326" s="230" t="str">
        <x:f t="shared" si="2"/>
        <x:v>2408</x:v>
      </x:c>
      <x:c r="E1326" s="188" t="s">
        <x:v>9889</x:v>
      </x:c>
      <x:c r="F1326" s="190">
        <x:v>2025021104030</x:v>
      </x:c>
      <x:c r="G1326" s="232" t="str">
        <x:f>MID(F1326,3,4)</x:f>
        <x:v>2502</x:v>
      </x:c>
    </x:row>
    <x:row r="1327" spans="2:7">
      <x:c r="B1327" s="70" t="s">
        <x:v>10436</x:v>
      </x:c>
      <x:c r="C1327" s="189">
        <x:v>2024081601138</x:v>
      </x:c>
      <x:c r="D1327" s="230" t="str">
        <x:f t="shared" si="2"/>
        <x:v>2408</x:v>
      </x:c>
      <x:c r="E1327" s="188" t="s">
        <x:v>9632</x:v>
      </x:c>
      <x:c r="F1327" s="190">
        <x:v>2025021104047</x:v>
      </x:c>
      <x:c r="G1327" s="232" t="str">
        <x:f>MID(F1327,3,4)</x:f>
        <x:v>2502</x:v>
      </x:c>
    </x:row>
    <x:row r="1328" spans="2:7">
      <x:c r="B1328" s="70" t="s">
        <x:v>11795</x:v>
      </x:c>
      <x:c r="C1328" s="189">
        <x:v>2024081601145</x:v>
      </x:c>
      <x:c r="D1328" s="230" t="str">
        <x:f t="shared" si="2"/>
        <x:v>2408</x:v>
      </x:c>
      <x:c r="E1328" s="188" t="s">
        <x:v>9791</x:v>
      </x:c>
      <x:c r="F1328" s="190">
        <x:v>2025021104061</x:v>
      </x:c>
      <x:c r="G1328" s="232" t="str">
        <x:f>MID(F1328,3,4)</x:f>
        <x:v>2502</x:v>
      </x:c>
    </x:row>
    <x:row r="1329" spans="2:7">
      <x:c r="B1329" s="70" t="s">
        <x:v>10609</x:v>
      </x:c>
      <x:c r="C1329" s="189">
        <x:v>2024091501091</x:v>
      </x:c>
      <x:c r="D1329" s="230" t="str">
        <x:f t="shared" si="2"/>
        <x:v>2409</x:v>
      </x:c>
      <x:c r="E1329" s="188" t="s">
        <x:v>9630</x:v>
      </x:c>
      <x:c r="F1329" s="190">
        <x:v>2025021104085</x:v>
      </x:c>
      <x:c r="G1329" s="232" t="str">
        <x:f>MID(F1329,3,4)</x:f>
        <x:v>2502</x:v>
      </x:c>
    </x:row>
    <x:row r="1330" spans="2:7">
      <x:c r="B1330" s="70" t="s">
        <x:v>10421</x:v>
      </x:c>
      <x:c r="C1330" s="189">
        <x:v>2024091501107</x:v>
      </x:c>
      <x:c r="D1330" s="230" t="str">
        <x:f t="shared" si="2"/>
        <x:v>2409</x:v>
      </x:c>
      <x:c r="E1330" s="188" t="s">
        <x:v>9722</x:v>
      </x:c>
      <x:c r="F1330" s="190">
        <x:v>2025021104108</x:v>
      </x:c>
      <x:c r="G1330" s="232" t="str">
        <x:f>MID(F1330,3,4)</x:f>
        <x:v>2502</x:v>
      </x:c>
    </x:row>
    <x:row r="1331" spans="2:7">
      <x:c r="B1331" s="70" t="s">
        <x:v>11792</x:v>
      </x:c>
      <x:c r="C1331" s="189">
        <x:v>2023101901234</x:v>
      </x:c>
      <x:c r="D1331" s="230" t="str">
        <x:f t="shared" si="2"/>
        <x:v>2310</x:v>
      </x:c>
      <x:c r="E1331" s="188" t="s">
        <x:v>9744</x:v>
      </x:c>
      <x:c r="F1331" s="190">
        <x:v>2025021104115</x:v>
      </x:c>
      <x:c r="G1331" s="232" t="str">
        <x:f>MID(F1331,3,4)</x:f>
        <x:v>2502</x:v>
      </x:c>
    </x:row>
    <x:row r="1332" spans="2:7">
      <x:c r="B1332" s="70" t="s">
        <x:v>10443</x:v>
      </x:c>
      <x:c r="C1332" s="189">
        <x:v>2024111001044</x:v>
      </x:c>
      <x:c r="D1332" s="230" t="str">
        <x:f t="shared" si="2"/>
        <x:v>2411</x:v>
      </x:c>
      <x:c r="E1332" s="188" t="s">
        <x:v>9880</x:v>
      </x:c>
      <x:c r="F1332" s="190">
        <x:v>2025021104122</x:v>
      </x:c>
      <x:c r="G1332" s="232" t="str">
        <x:f>MID(F1332,3,4)</x:f>
        <x:v>2502</x:v>
      </x:c>
    </x:row>
    <x:row r="1333" spans="2:7">
      <x:c r="B1333" s="70" t="s">
        <x:v>10608</x:v>
      </x:c>
      <x:c r="C1333" s="189">
        <x:v>2024111001051</x:v>
      </x:c>
      <x:c r="D1333" s="230" t="str">
        <x:f t="shared" si="2"/>
        <x:v>2411</x:v>
      </x:c>
      <x:c r="E1333" s="188" t="s">
        <x:v>9820</x:v>
      </x:c>
      <x:c r="F1333" s="190">
        <x:v>2025021104139</x:v>
      </x:c>
      <x:c r="G1333" s="232" t="str">
        <x:f>MID(F1333,3,4)</x:f>
        <x:v>2502</x:v>
      </x:c>
    </x:row>
    <x:row r="1334" spans="2:7">
      <x:c r="B1334" s="70" t="s">
        <x:v>3915</x:v>
      </x:c>
      <x:c r="C1334" s="189">
        <x:v>2024111001136</x:v>
      </x:c>
      <x:c r="D1334" s="230" t="str">
        <x:f t="shared" si="2"/>
        <x:v>2411</x:v>
      </x:c>
      <x:c r="E1334" s="188" t="s">
        <x:v>9625</x:v>
      </x:c>
      <x:c r="F1334" s="190">
        <x:v>2025021204044</x:v>
      </x:c>
      <x:c r="G1334" s="232" t="str">
        <x:f>MID(F1334,3,4)</x:f>
        <x:v>2502</x:v>
      </x:c>
    </x:row>
    <x:row r="1335" spans="2:7">
      <x:c r="B1335" s="70" t="s">
        <x:v>11869</x:v>
      </x:c>
      <x:c r="C1335" s="189">
        <x:v>2024111001143</x:v>
      </x:c>
      <x:c r="D1335" s="230" t="str">
        <x:f t="shared" si="2"/>
        <x:v>2411</x:v>
      </x:c>
      <x:c r="E1335" s="188" t="s">
        <x:v>9745</x:v>
      </x:c>
      <x:c r="F1335" s="190">
        <x:v>2025021204068</x:v>
      </x:c>
      <x:c r="G1335" s="232" t="str">
        <x:f>MID(F1335,3,4)</x:f>
        <x:v>2502</x:v>
      </x:c>
    </x:row>
    <x:row r="1336" spans="2:7">
      <x:c r="B1336" s="70" t="s">
        <x:v>11931</x:v>
      </x:c>
      <x:c r="C1336" s="189">
        <x:v>2024111101041</x:v>
      </x:c>
      <x:c r="D1336" s="230" t="str">
        <x:f t="shared" si="2"/>
        <x:v>2411</x:v>
      </x:c>
      <x:c r="E1336" s="188" t="s">
        <x:v>9616</x:v>
      </x:c>
      <x:c r="F1336" s="190">
        <x:v>2025021204099</x:v>
      </x:c>
      <x:c r="G1336" s="232" t="str">
        <x:f>MID(F1336,3,4)</x:f>
        <x:v>2502</x:v>
      </x:c>
    </x:row>
    <x:row r="1337" spans="2:7">
      <x:c r="B1337" s="70" t="s">
        <x:v>719</x:v>
      </x:c>
      <x:c r="C1337" s="189">
        <x:v>2024111501025</x:v>
      </x:c>
      <x:c r="D1337" s="230" t="str">
        <x:f t="shared" si="2"/>
        <x:v>2411</x:v>
      </x:c>
      <x:c r="E1337" s="188" t="s">
        <x:v>9639</x:v>
      </x:c>
      <x:c r="F1337" s="190">
        <x:v>2025021204105</x:v>
      </x:c>
      <x:c r="G1337" s="232" t="str">
        <x:f>MID(F1337,3,4)</x:f>
        <x:v>2502</x:v>
      </x:c>
    </x:row>
    <x:row r="1338" spans="2:7">
      <x:c r="B1338" s="70" t="s">
        <x:v>11927</x:v>
      </x:c>
      <x:c r="C1338" s="189">
        <x:v>2024111501032</x:v>
      </x:c>
      <x:c r="D1338" s="230" t="str">
        <x:f t="shared" si="2"/>
        <x:v>2411</x:v>
      </x:c>
      <x:c r="E1338" s="188" t="s">
        <x:v>9749</x:v>
      </x:c>
      <x:c r="F1338" s="190">
        <x:v>2025021204112</x:v>
      </x:c>
      <x:c r="G1338" s="232" t="str">
        <x:f>MID(F1338,3,4)</x:f>
        <x:v>2502</x:v>
      </x:c>
    </x:row>
    <x:row r="1339" spans="2:7">
      <x:c r="B1339" s="70" t="s">
        <x:v>12143</x:v>
      </x:c>
      <x:c r="C1339" s="189">
        <x:v>2024111501049</x:v>
      </x:c>
      <x:c r="D1339" s="230" t="str">
        <x:f t="shared" si="2"/>
        <x:v>2411</x:v>
      </x:c>
      <x:c r="E1339" s="188" t="s">
        <x:v>9812</x:v>
      </x:c>
      <x:c r="F1339" s="190">
        <x:v>2025021204129</x:v>
      </x:c>
      <x:c r="G1339" s="232" t="str">
        <x:f>MID(F1339,3,4)</x:f>
        <x:v>2502</x:v>
      </x:c>
    </x:row>
    <x:row r="1340" spans="2:7">
      <x:c r="B1340" s="70" t="s">
        <x:v>12102</x:v>
      </x:c>
      <x:c r="C1340" s="189">
        <x:v>2024111501087</x:v>
      </x:c>
      <x:c r="D1340" s="230" t="str">
        <x:f t="shared" si="2"/>
        <x:v>2411</x:v>
      </x:c>
      <x:c r="E1340" s="188" t="s">
        <x:v>2569</x:v>
      </x:c>
      <x:c r="F1340" s="190">
        <x:v>2025030503084</x:v>
      </x:c>
      <x:c r="G1340" s="232" t="str">
        <x:f>MID(F1340,3,4)</x:f>
        <x:v>2503</x:v>
      </x:c>
    </x:row>
    <x:row r="1341" spans="2:7">
      <x:c r="B1341" s="70" t="s">
        <x:v>3541</x:v>
      </x:c>
      <x:c r="C1341" s="189">
        <x:v>2024111501131</x:v>
      </x:c>
      <x:c r="D1341" s="230" t="str">
        <x:f t="shared" si="2"/>
        <x:v>2411</x:v>
      </x:c>
      <x:c r="E1341" s="188" t="s">
        <x:v>11739</x:v>
      </x:c>
      <x:c r="F1341" s="190">
        <x:v>2025030503015</x:v>
      </x:c>
      <x:c r="G1341" s="232" t="str">
        <x:f>MID(F1341,3,4)</x:f>
        <x:v>2503</x:v>
      </x:c>
    </x:row>
    <x:row r="1342" spans="2:7">
      <x:c r="B1342" s="70" t="s">
        <x:v>12142</x:v>
      </x:c>
      <x:c r="C1342" s="189">
        <x:v>2024111501179</x:v>
      </x:c>
      <x:c r="D1342" s="230" t="str">
        <x:f t="shared" si="2"/>
        <x:v>2411</x:v>
      </x:c>
      <x:c r="E1342" s="188" t="s">
        <x:v>12212</x:v>
      </x:c>
      <x:c r="F1342" s="190">
        <x:v>2025030703057</x:v>
      </x:c>
      <x:c r="G1342" s="232" t="str">
        <x:f>MID(F1342,3,4)</x:f>
        <x:v>2503</x:v>
      </x:c>
    </x:row>
    <x:row r="1343" spans="2:7">
      <x:c r="B1343" s="70" t="s">
        <x:v>11852</x:v>
      </x:c>
      <x:c r="C1343" s="189">
        <x:v>2024111601015</x:v>
      </x:c>
      <x:c r="D1343" s="230" t="str">
        <x:f t="shared" si="2"/>
        <x:v>2411</x:v>
      </x:c>
      <x:c r="E1343" s="188" t="s">
        <x:v>11741</x:v>
      </x:c>
      <x:c r="F1343" s="190">
        <x:v>2025030501035</x:v>
      </x:c>
      <x:c r="G1343" s="232" t="str">
        <x:f>MID(F1343,3,4)</x:f>
        <x:v>2503</x:v>
      </x:c>
    </x:row>
    <x:row r="1344" spans="2:7">
      <x:c r="B1344" s="70" t="s">
        <x:v>11803</x:v>
      </x:c>
      <x:c r="C1344" s="189">
        <x:v>2024111601077</x:v>
      </x:c>
      <x:c r="D1344" s="230" t="str">
        <x:f t="shared" si="2"/>
        <x:v>2411</x:v>
      </x:c>
      <x:c r="E1344" s="188" t="s">
        <x:v>11442</x:v>
      </x:c>
      <x:c r="F1344" s="190">
        <x:v>2025030501103</x:v>
      </x:c>
      <x:c r="G1344" s="232" t="str">
        <x:f>MID(F1344,3,4)</x:f>
        <x:v>2503</x:v>
      </x:c>
    </x:row>
    <x:row r="1345" spans="2:7">
      <x:c r="B1345" s="70" t="s">
        <x:v>11800</x:v>
      </x:c>
      <x:c r="C1345" s="189">
        <x:v>2024111601145</x:v>
      </x:c>
      <x:c r="D1345" s="230" t="str">
        <x:f t="shared" si="2"/>
        <x:v>2411</x:v>
      </x:c>
      <x:c r="E1345" s="188" t="s">
        <x:v>7558</x:v>
      </x:c>
      <x:c r="F1345" s="190">
        <x:v>2025030502094</x:v>
      </x:c>
      <x:c r="G1345" s="232" t="str">
        <x:f>MID(F1345,3,4)</x:f>
        <x:v>2503</x:v>
      </x:c>
    </x:row>
    <x:row r="1346" spans="2:7">
      <x:c r="B1346" s="70" t="s">
        <x:v>11839</x:v>
      </x:c>
      <x:c r="C1346" s="189">
        <x:v>2024111601190</x:v>
      </x:c>
      <x:c r="D1346" s="230" t="str">
        <x:f t="shared" si="2"/>
        <x:v>2411</x:v>
      </x:c>
      <x:c r="E1346" s="188" t="s">
        <x:v>10641</x:v>
      </x:c>
      <x:c r="F1346" s="190">
        <x:v>2025030602015</x:v>
      </x:c>
      <x:c r="G1346" s="232" t="str">
        <x:f>MID(F1346,3,4)</x:f>
        <x:v>2503</x:v>
      </x:c>
    </x:row>
    <x:row r="1347" spans="2:7">
      <x:c r="B1347" s="70" t="s">
        <x:v>11850</x:v>
      </x:c>
      <x:c r="C1347" s="189">
        <x:v>2024111601213</x:v>
      </x:c>
      <x:c r="D1347" s="230" t="str">
        <x:f t="shared" si="2"/>
        <x:v>2411</x:v>
      </x:c>
      <x:c r="E1347" s="188" t="s">
        <x:v>10351</x:v>
      </x:c>
      <x:c r="F1347" s="190">
        <x:v>2025030502025</x:v>
      </x:c>
      <x:c r="G1347" s="232" t="str">
        <x:f>MID(F1347,3,4)</x:f>
        <x:v>2503</x:v>
      </x:c>
    </x:row>
    <x:row r="1348" spans="2:7">
      <x:c r="B1348" s="70" t="s">
        <x:v>5377</x:v>
      </x:c>
      <x:c r="C1348" s="189">
        <x:v>2023112201156</x:v>
      </x:c>
      <x:c r="D1348" s="230" t="str">
        <x:f t="shared" si="2"/>
        <x:v>2311</x:v>
      </x:c>
      <x:c r="E1348" s="188" t="s">
        <x:v>10330</x:v>
      </x:c>
      <x:c r="F1348" s="190">
        <x:v>2025030502032</x:v>
      </x:c>
      <x:c r="G1348" s="232" t="str">
        <x:f>MID(F1348,3,4)</x:f>
        <x:v>2503</x:v>
      </x:c>
    </x:row>
    <x:row r="1349" spans="2:7">
      <x:c r="B1349" s="70" t="s">
        <x:v>5250</x:v>
      </x:c>
      <x:c r="C1349" s="189">
        <x:v>2023120101233</x:v>
      </x:c>
      <x:c r="D1349" s="230" t="str">
        <x:f t="shared" si="2"/>
        <x:v>2312</x:v>
      </x:c>
      <x:c r="E1349" s="188" t="s">
        <x:v>6396</x:v>
      </x:c>
      <x:c r="F1349" s="190">
        <x:v>2025030504036</x:v>
      </x:c>
      <x:c r="G1349" s="232" t="str">
        <x:f>MID(F1349,3,4)</x:f>
        <x:v>2503</x:v>
      </x:c>
    </x:row>
    <x:row r="1350" spans="2:7">
      <x:c r="B1350" s="70" t="s">
        <x:v>11885</x:v>
      </x:c>
      <x:c r="C1350" s="189">
        <x:v>2023120101325</x:v>
      </x:c>
      <x:c r="D1350" s="230" t="str">
        <x:f t="shared" si="2"/>
        <x:v>2312</x:v>
      </x:c>
      <x:c r="E1350" s="188" t="s">
        <x:v>9815</x:v>
      </x:c>
      <x:c r="F1350" s="190">
        <x:v>2025030504043</x:v>
      </x:c>
      <x:c r="G1350" s="232" t="str">
        <x:f>MID(F1350,3,4)</x:f>
        <x:v>2503</x:v>
      </x:c>
    </x:row>
    <x:row r="1351" spans="2:7">
      <x:c r="B1351" s="70" t="s">
        <x:v>729</x:v>
      </x:c>
      <x:c r="C1351" s="189">
        <x:v>2023120101349</x:v>
      </x:c>
      <x:c r="D1351" s="230" t="str">
        <x:f t="shared" si="2"/>
        <x:v>2312</x:v>
      </x:c>
      <x:c r="E1351" s="188" t="s">
        <x:v>6419</x:v>
      </x:c>
      <x:c r="F1351" s="190">
        <x:v>2025030504074</x:v>
      </x:c>
      <x:c r="G1351" s="232" t="str">
        <x:f>MID(F1351,3,4)</x:f>
        <x:v>2503</x:v>
      </x:c>
    </x:row>
    <x:row r="1352" spans="2:7">
      <x:c r="B1352" s="70" t="s">
        <x:v>11908</x:v>
      </x:c>
      <x:c r="C1352" s="189">
        <x:v>2023120101462</x:v>
      </x:c>
      <x:c r="D1352" s="230" t="str">
        <x:f t="shared" si="2"/>
        <x:v>2312</x:v>
      </x:c>
      <x:c r="E1352" s="188" t="s">
        <x:v>12153</x:v>
      </x:c>
      <x:c r="F1352" s="190">
        <x:v>2025040603132</x:v>
      </x:c>
      <x:c r="G1352" s="232" t="str">
        <x:f>MID(F1352,3,4)</x:f>
        <x:v>2504</x:v>
      </x:c>
    </x:row>
    <x:row r="1353" spans="2:7">
      <x:c r="B1353" s="70" t="s">
        <x:v>10571</x:v>
      </x:c>
      <x:c r="C1353" s="189">
        <x:v>2023120801058</x:v>
      </x:c>
      <x:c r="D1353" s="230" t="str">
        <x:f t="shared" si="2"/>
        <x:v>2312</x:v>
      </x:c>
      <x:c r="E1353" s="188" t="s">
        <x:v>2540</x:v>
      </x:c>
      <x:c r="F1353" s="190">
        <x:v>2025040503166</x:v>
      </x:c>
      <x:c r="G1353" s="232" t="str">
        <x:f>MID(F1353,3,4)</x:f>
        <x:v>2504</x:v>
      </x:c>
    </x:row>
    <x:row r="1354" spans="2:7">
      <x:c r="B1354" s="70" t="s">
        <x:v>11874</x:v>
      </x:c>
      <x:c r="C1354" s="189">
        <x:v>2024121001034</x:v>
      </x:c>
      <x:c r="D1354" s="230" t="str">
        <x:f t="shared" si="2"/>
        <x:v>2412</x:v>
      </x:c>
      <x:c r="E1354" s="188" t="s">
        <x:v>11615</x:v>
      </x:c>
      <x:c r="F1354" s="190">
        <x:v>2025040503098</x:v>
      </x:c>
      <x:c r="G1354" s="232" t="str">
        <x:f>MID(F1354,3,4)</x:f>
        <x:v>2504</x:v>
      </x:c>
    </x:row>
    <x:row r="1355" spans="2:7">
      <x:c r="B1355" s="70" t="s">
        <x:v>5519</x:v>
      </x:c>
      <x:c r="C1355" s="189">
        <x:v>2024121001041</x:v>
      </x:c>
      <x:c r="D1355" s="230" t="str">
        <x:f t="shared" si="2"/>
        <x:v>2412</x:v>
      </x:c>
      <x:c r="E1355" s="188" t="s">
        <x:v>7525</x:v>
      </x:c>
      <x:c r="F1355" s="190">
        <x:v>2025040603118</x:v>
      </x:c>
      <x:c r="G1355" s="232" t="str">
        <x:f>MID(F1355,3,4)</x:f>
        <x:v>2504</x:v>
      </x:c>
    </x:row>
    <x:row r="1356" spans="2:7">
      <x:c r="B1356" s="70" t="s">
        <x:v>12101</x:v>
      </x:c>
      <x:c r="C1356" s="189">
        <x:v>2024121001058</x:v>
      </x:c>
      <x:c r="D1356" s="230" t="str">
        <x:f t="shared" si="2"/>
        <x:v>2412</x:v>
      </x:c>
      <x:c r="E1356" s="188" t="s">
        <x:v>3746</x:v>
      </x:c>
      <x:c r="F1356" s="190">
        <x:v>2025040603125</x:v>
      </x:c>
      <x:c r="G1356" s="232" t="str">
        <x:f>MID(F1356,3,4)</x:f>
        <x:v>2504</x:v>
      </x:c>
    </x:row>
    <x:row r="1357" spans="2:7">
      <x:c r="B1357" s="70" t="s">
        <x:v>5282</x:v>
      </x:c>
      <x:c r="C1357" s="189">
        <x:v>2024121001065</x:v>
      </x:c>
      <x:c r="D1357" s="230" t="str">
        <x:f t="shared" si="2"/>
        <x:v>2412</x:v>
      </x:c>
      <x:c r="E1357" s="188" t="s">
        <x:v>11609</x:v>
      </x:c>
      <x:c r="F1357" s="190">
        <x:v>2025040703030</x:v>
      </x:c>
      <x:c r="G1357" s="232" t="str">
        <x:f>MID(F1357,3,4)</x:f>
        <x:v>2504</x:v>
      </x:c>
    </x:row>
    <x:row r="1358" spans="2:7">
      <x:c r="B1358" s="70" t="s">
        <x:v>11813</x:v>
      </x:c>
      <x:c r="C1358" s="189">
        <x:v>2024121001072</x:v>
      </x:c>
      <x:c r="D1358" s="230" t="str">
        <x:f t="shared" si="2"/>
        <x:v>2412</x:v>
      </x:c>
      <x:c r="E1358" s="188" t="s">
        <x:v>11714</x:v>
      </x:c>
      <x:c r="F1358" s="190">
        <x:v>2025040703061</x:v>
      </x:c>
      <x:c r="G1358" s="232" t="str">
        <x:f>MID(F1358,3,4)</x:f>
        <x:v>2504</x:v>
      </x:c>
    </x:row>
    <x:row r="1359" spans="2:7">
      <x:c r="B1359" s="70" t="s">
        <x:v>10442</x:v>
      </x:c>
      <x:c r="C1359" s="189">
        <x:v>2024121201120</x:v>
      </x:c>
      <x:c r="D1359" s="230" t="str">
        <x:f t="shared" si="2"/>
        <x:v>2412</x:v>
      </x:c>
      <x:c r="E1359" s="188" t="s">
        <x:v>1193</x:v>
      </x:c>
      <x:c r="F1359" s="190">
        <x:v>2025040501018</x:v>
      </x:c>
      <x:c r="G1359" s="232" t="str">
        <x:f>MID(F1359,3,4)</x:f>
        <x:v>2504</x:v>
      </x:c>
    </x:row>
    <x:row r="1360" spans="2:7">
      <x:c r="B1360" s="70" t="s">
        <x:v>12289</x:v>
      </x:c>
      <x:c r="C1360" s="189">
        <x:v>2024121201137</x:v>
      </x:c>
      <x:c r="D1360" s="230" t="str">
        <x:f t="shared" si="2"/>
        <x:v>2412</x:v>
      </x:c>
      <x:c r="E1360" s="188" t="s">
        <x:v>12033</x:v>
      </x:c>
      <x:c r="F1360" s="190">
        <x:v>2025040501032</x:v>
      </x:c>
      <x:c r="G1360" s="232" t="str">
        <x:f>MID(F1360,3,4)</x:f>
        <x:v>2504</x:v>
      </x:c>
    </x:row>
    <x:row r="1361" spans="2:7">
      <x:c r="B1361" s="70" t="s">
        <x:v>10560</x:v>
      </x:c>
      <x:c r="C1361" s="189">
        <x:v>2023123001103</x:v>
      </x:c>
      <x:c r="D1361" s="230" t="str">
        <x:f t="shared" si="2"/>
        <x:v>2312</x:v>
      </x:c>
      <x:c r="E1361" s="188" t="s">
        <x:v>11721</x:v>
      </x:c>
      <x:c r="F1361" s="190">
        <x:v>2025040501049</x:v>
      </x:c>
      <x:c r="G1361" s="232" t="str">
        <x:f>MID(F1361,3,4)</x:f>
        <x:v>2504</x:v>
      </x:c>
    </x:row>
    <x:row r="1362" spans="2:7">
      <x:c r="B1362" s="70" t="s">
        <x:v>10417</x:v>
      </x:c>
      <x:c r="C1362" s="189">
        <x:v>2023123001141</x:v>
      </x:c>
      <x:c r="D1362" s="230" t="str">
        <x:f t="shared" si="2"/>
        <x:v>2312</x:v>
      </x:c>
      <x:c r="E1362" s="188" t="s">
        <x:v>11748</x:v>
      </x:c>
      <x:c r="F1362" s="190">
        <x:v>2025040701036</x:v>
      </x:c>
      <x:c r="G1362" s="232" t="str">
        <x:f>MID(F1362,3,4)</x:f>
        <x:v>2504</x:v>
      </x:c>
    </x:row>
    <x:row r="1363" spans="2:7">
      <x:c r="B1363" s="70" t="s">
        <x:v>11619</x:v>
      </x:c>
      <x:c r="C1363" s="189">
        <x:v>2025021001018</x:v>
      </x:c>
      <x:c r="D1363" s="230" t="str">
        <x:f t="shared" si="2"/>
        <x:v>2502</x:v>
      </x:c>
      <x:c r="E1363" s="188" t="s">
        <x:v>11752</x:v>
      </x:c>
      <x:c r="F1363" s="190">
        <x:v>2025040701111</x:v>
      </x:c>
      <x:c r="G1363" s="232" t="str">
        <x:f>MID(F1363,3,4)</x:f>
        <x:v>2504</x:v>
      </x:c>
    </x:row>
    <x:row r="1364" spans="2:7">
      <x:c r="B1364" s="70" t="s">
        <x:v>1186</x:v>
      </x:c>
      <x:c r="C1364" s="189">
        <x:v>2025021001056</x:v>
      </x:c>
      <x:c r="D1364" s="230" t="str">
        <x:f t="shared" si="2"/>
        <x:v>2502</x:v>
      </x:c>
      <x:c r="E1364" s="188" t="s">
        <x:v>3747</x:v>
      </x:c>
      <x:c r="F1364" s="190">
        <x:v>2025040801057</x:v>
      </x:c>
      <x:c r="G1364" s="232" t="str">
        <x:f>MID(F1364,3,4)</x:f>
        <x:v>2504</x:v>
      </x:c>
    </x:row>
    <x:row r="1365" spans="2:7">
      <x:c r="B1365" s="70" t="s">
        <x:v>3688</x:v>
      </x:c>
      <x:c r="C1365" s="189">
        <x:v>2025021001063</x:v>
      </x:c>
      <x:c r="D1365" s="230" t="str">
        <x:f t="shared" si="2"/>
        <x:v>2502</x:v>
      </x:c>
      <x:c r="E1365" s="188" t="s">
        <x:v>12072</x:v>
      </x:c>
      <x:c r="F1365" s="190">
        <x:v>2025040801101</x:v>
      </x:c>
      <x:c r="G1365" s="232" t="str">
        <x:f>MID(F1365,3,4)</x:f>
        <x:v>2504</x:v>
      </x:c>
    </x:row>
    <x:row r="1366" spans="2:7">
      <x:c r="B1366" s="70" t="s">
        <x:v>5075</x:v>
      </x:c>
      <x:c r="C1366" s="189">
        <x:v>2025021001124</x:v>
      </x:c>
      <x:c r="D1366" s="230" t="str">
        <x:f t="shared" si="2"/>
        <x:v>2502</x:v>
      </x:c>
      <x:c r="E1366" s="188" t="s">
        <x:v>12066</x:v>
      </x:c>
      <x:c r="F1366" s="190">
        <x:v>2025040801118</x:v>
      </x:c>
      <x:c r="G1366" s="232" t="str">
        <x:f>MID(F1366,3,4)</x:f>
        <x:v>2504</x:v>
      </x:c>
    </x:row>
    <x:row r="1367" spans="2:7">
      <x:c r="B1367" s="70" t="s">
        <x:v>11423</x:v>
      </x:c>
      <x:c r="C1367" s="189">
        <x:v>2025021201029</x:v>
      </x:c>
      <x:c r="D1367" s="230" t="str">
        <x:f t="shared" si="2"/>
        <x:v>2502</x:v>
      </x:c>
      <x:c r="E1367" s="188" t="s">
        <x:v>11424</x:v>
      </x:c>
      <x:c r="F1367" s="190">
        <x:v>2025040901054</x:v>
      </x:c>
      <x:c r="G1367" s="232" t="str">
        <x:f>MID(F1367,3,4)</x:f>
        <x:v>2504</x:v>
      </x:c>
    </x:row>
    <x:row r="1368" spans="2:7">
      <x:c r="B1368" s="70" t="s">
        <x:v>11726</x:v>
      </x:c>
      <x:c r="C1368" s="189">
        <x:v>2025021201074</x:v>
      </x:c>
      <x:c r="D1368" s="230" t="str">
        <x:f t="shared" si="2"/>
        <x:v>2502</x:v>
      </x:c>
      <x:c r="E1368" s="188" t="s">
        <x:v>824</x:v>
      </x:c>
      <x:c r="F1368" s="190">
        <x:v>2025040901092</x:v>
      </x:c>
      <x:c r="G1368" s="232" t="str">
        <x:f>MID(F1368,3,4)</x:f>
        <x:v>2504</x:v>
      </x:c>
    </x:row>
    <x:row r="1369" spans="2:7">
      <x:c r="B1369" s="70" t="s">
        <x:v>11723</x:v>
      </x:c>
      <x:c r="C1369" s="189">
        <x:v>2025021201104</x:v>
      </x:c>
      <x:c r="D1369" s="230" t="str">
        <x:f t="shared" si="2"/>
        <x:v>2502</x:v>
      </x:c>
      <x:c r="E1369" s="188" t="s">
        <x:v>11377</x:v>
      </x:c>
      <x:c r="F1369" s="190">
        <x:v>2025041101026</x:v>
      </x:c>
      <x:c r="G1369" s="232" t="str">
        <x:f>MID(F1369,3,4)</x:f>
        <x:v>2504</x:v>
      </x:c>
    </x:row>
    <x:row r="1370" spans="2:7">
      <x:c r="B1370" s="70" t="s">
        <x:v>12094</x:v>
      </x:c>
      <x:c r="C1370" s="189">
        <x:v>2025021201128</x:v>
      </x:c>
      <x:c r="D1370" s="230" t="str">
        <x:f t="shared" si="2"/>
        <x:v>2502</x:v>
      </x:c>
      <x:c r="E1370" s="188" t="s">
        <x:v>11403</x:v>
      </x:c>
      <x:c r="F1370" s="190">
        <x:v>2025041101033</x:v>
      </x:c>
      <x:c r="G1370" s="232" t="str">
        <x:f>MID(F1370,3,4)</x:f>
        <x:v>2504</x:v>
      </x:c>
    </x:row>
    <x:row r="1371" spans="2:7">
      <x:c r="B1371" s="70" t="s">
        <x:v>11720</x:v>
      </x:c>
      <x:c r="C1371" s="189">
        <x:v>2025021201135</x:v>
      </x:c>
      <x:c r="D1371" s="230" t="str">
        <x:f t="shared" si="2"/>
        <x:v>2502</x:v>
      </x:c>
      <x:c r="E1371" s="188" t="s">
        <x:v>11368</x:v>
      </x:c>
      <x:c r="F1371" s="190">
        <x:v>2025041101071</x:v>
      </x:c>
      <x:c r="G1371" s="232" t="str">
        <x:f>MID(F1371,3,4)</x:f>
        <x:v>2504</x:v>
      </x:c>
    </x:row>
    <x:row r="1372" spans="2:7">
      <x:c r="B1372" s="70" t="s">
        <x:v>12008</x:v>
      </x:c>
      <x:c r="C1372" s="189">
        <x:v>2025021301019</x:v>
      </x:c>
      <x:c r="D1372" s="230" t="str">
        <x:f t="shared" si="2"/>
        <x:v>2502</x:v>
      </x:c>
      <x:c r="E1372" s="188" t="s">
        <x:v>11418</x:v>
      </x:c>
      <x:c r="F1372" s="190">
        <x:v>2025041101095</x:v>
      </x:c>
      <x:c r="G1372" s="232" t="str">
        <x:f>MID(F1372,3,4)</x:f>
        <x:v>2504</x:v>
      </x:c>
    </x:row>
    <x:row r="1373" spans="2:7">
      <x:c r="B1373" s="70" t="s">
        <x:v>11712</x:v>
      </x:c>
      <x:c r="C1373" s="189">
        <x:v>2025021301026</x:v>
      </x:c>
      <x:c r="D1373" s="230" t="str">
        <x:f t="shared" si="2"/>
        <x:v>2502</x:v>
      </x:c>
      <x:c r="E1373" s="188" t="s">
        <x:v>11397</x:v>
      </x:c>
      <x:c r="F1373" s="190">
        <x:v>2025041101101</x:v>
      </x:c>
      <x:c r="G1373" s="232" t="str">
        <x:f>MID(F1373,3,4)</x:f>
        <x:v>2504</x:v>
      </x:c>
    </x:row>
    <x:row r="1374" spans="2:7">
      <x:c r="B1374" s="70" t="s">
        <x:v>826</x:v>
      </x:c>
      <x:c r="C1374" s="189">
        <x:v>2025021301040</x:v>
      </x:c>
      <x:c r="D1374" s="230" t="str">
        <x:f t="shared" si="2"/>
        <x:v>2502</x:v>
      </x:c>
      <x:c r="E1374" s="188" t="s">
        <x:v>11420</x:v>
      </x:c>
      <x:c r="F1374" s="190">
        <x:v>2025041201016</x:v>
      </x:c>
      <x:c r="G1374" s="232" t="str">
        <x:f>MID(F1374,3,4)</x:f>
        <x:v>2504</x:v>
      </x:c>
    </x:row>
    <x:row r="1375" spans="2:7">
      <x:c r="B1375" s="70" t="s">
        <x:v>7509</x:v>
      </x:c>
      <x:c r="C1375" s="189">
        <x:v>2025021301057</x:v>
      </x:c>
      <x:c r="D1375" s="230" t="str">
        <x:f t="shared" si="2"/>
        <x:v>2502</x:v>
      </x:c>
      <x:c r="E1375" s="188" t="s">
        <x:v>11444</x:v>
      </x:c>
      <x:c r="F1375" s="190">
        <x:v>2025041201030</x:v>
      </x:c>
      <x:c r="G1375" s="232" t="str">
        <x:f>MID(F1375,3,4)</x:f>
        <x:v>2504</x:v>
      </x:c>
    </x:row>
    <x:row r="1376" spans="2:7">
      <x:c r="B1376" s="70" t="s">
        <x:v>3793</x:v>
      </x:c>
      <x:c r="C1376" s="189">
        <x:v>2025021301064</x:v>
      </x:c>
      <x:c r="D1376" s="230" t="str">
        <x:f t="shared" si="2"/>
        <x:v>2502</x:v>
      </x:c>
      <x:c r="E1376" s="188" t="s">
        <x:v>11386</x:v>
      </x:c>
      <x:c r="F1376" s="190">
        <x:v>2025041201054</x:v>
      </x:c>
      <x:c r="G1376" s="232" t="str">
        <x:f>MID(F1376,3,4)</x:f>
        <x:v>2504</x:v>
      </x:c>
    </x:row>
    <x:row r="1377" spans="2:7">
      <x:c r="B1377" s="70" t="s">
        <x:v>11666</x:v>
      </x:c>
      <x:c r="C1377" s="189">
        <x:v>2025021301088</x:v>
      </x:c>
      <x:c r="D1377" s="230" t="str">
        <x:f t="shared" si="2"/>
        <x:v>2502</x:v>
      </x:c>
      <x:c r="E1377" s="188" t="s">
        <x:v>7604</x:v>
      </x:c>
      <x:c r="F1377" s="190">
        <x:v>2025041201085</x:v>
      </x:c>
      <x:c r="G1377" s="232" t="str">
        <x:f>MID(F1377,3,4)</x:f>
        <x:v>2504</x:v>
      </x:c>
    </x:row>
    <x:row r="1378" spans="2:7">
      <x:c r="B1378" s="70" t="s">
        <x:v>12054</x:v>
      </x:c>
      <x:c r="C1378" s="189">
        <x:v>2025021301118</x:v>
      </x:c>
      <x:c r="D1378" s="230" t="str">
        <x:f t="shared" si="2"/>
        <x:v>2502</x:v>
      </x:c>
      <x:c r="E1378" s="188" t="s">
        <x:v>11416</x:v>
      </x:c>
      <x:c r="F1378" s="190">
        <x:v>2025041201092</x:v>
      </x:c>
      <x:c r="G1378" s="232" t="str">
        <x:f>MID(F1378,3,4)</x:f>
        <x:v>2504</x:v>
      </x:c>
    </x:row>
    <x:row r="1379" spans="2:7">
      <x:c r="B1379" s="70" t="s">
        <x:v>11387</x:v>
      </x:c>
      <x:c r="C1379" s="189">
        <x:v>2025021301149</x:v>
      </x:c>
      <x:c r="D1379" s="230" t="str">
        <x:f t="shared" si="2"/>
        <x:v>2502</x:v>
      </x:c>
      <x:c r="E1379" s="188" t="s">
        <x:v>11359</x:v>
      </x:c>
      <x:c r="F1379" s="190">
        <x:v>2025041301044</x:v>
      </x:c>
      <x:c r="G1379" s="232" t="str">
        <x:f>MID(F1379,3,4)</x:f>
        <x:v>2504</x:v>
      </x:c>
    </x:row>
    <x:row r="1380" spans="2:7">
      <x:c r="B1380" s="70" t="s">
        <x:v>11741</x:v>
      </x:c>
      <x:c r="C1380" s="189">
        <x:v>2025030501035</x:v>
      </x:c>
      <x:c r="D1380" s="230" t="str">
        <x:f t="shared" si="2"/>
        <x:v>2503</x:v>
      </x:c>
      <x:c r="E1380" s="188" t="s">
        <x:v>859</x:v>
      </x:c>
      <x:c r="F1380" s="190">
        <x:v>2025040602036</x:v>
      </x:c>
      <x:c r="G1380" s="232" t="str">
        <x:f>MID(F1380,3,4)</x:f>
        <x:v>2504</x:v>
      </x:c>
    </x:row>
    <x:row r="1381" spans="2:7">
      <x:c r="B1381" s="70" t="s">
        <x:v>11442</x:v>
      </x:c>
      <x:c r="C1381" s="189">
        <x:v>2025030501103</x:v>
      </x:c>
      <x:c r="D1381" s="230" t="str">
        <x:f t="shared" si="2"/>
        <x:v>2503</x:v>
      </x:c>
      <x:c r="E1381" s="188" t="s">
        <x:v>11667</x:v>
      </x:c>
      <x:c r="F1381" s="190">
        <x:v>2025040602067</x:v>
      </x:c>
      <x:c r="G1381" s="232" t="str">
        <x:f>MID(F1381,3,4)</x:f>
        <x:v>2504</x:v>
      </x:c>
    </x:row>
    <x:row r="1382" spans="2:7">
      <x:c r="B1382" s="70" t="s">
        <x:v>1193</x:v>
      </x:c>
      <x:c r="C1382" s="189">
        <x:v>2025040501018</x:v>
      </x:c>
      <x:c r="D1382" s="230" t="str">
        <x:f t="shared" si="2"/>
        <x:v>2504</x:v>
      </x:c>
      <x:c r="E1382" s="188" t="s">
        <x:v>10643</x:v>
      </x:c>
      <x:c r="F1382" s="190">
        <x:v>2025040602081</x:v>
      </x:c>
      <x:c r="G1382" s="232" t="str">
        <x:f>MID(F1382,3,4)</x:f>
        <x:v>2504</x:v>
      </x:c>
    </x:row>
    <x:row r="1383" spans="2:7">
      <x:c r="B1383" s="70" t="s">
        <x:v>12033</x:v>
      </x:c>
      <x:c r="C1383" s="189">
        <x:v>2025040501032</x:v>
      </x:c>
      <x:c r="D1383" s="230" t="str">
        <x:f t="shared" si="2"/>
        <x:v>2504</x:v>
      </x:c>
      <x:c r="E1383" s="188" t="s">
        <x:v>11978</x:v>
      </x:c>
      <x:c r="F1383" s="190">
        <x:v>2025040902020</x:v>
      </x:c>
      <x:c r="G1383" s="232" t="str">
        <x:f>MID(F1383,3,4)</x:f>
        <x:v>2504</x:v>
      </x:c>
    </x:row>
    <x:row r="1384" spans="2:7">
      <x:c r="B1384" s="70" t="s">
        <x:v>11721</x:v>
      </x:c>
      <x:c r="C1384" s="189">
        <x:v>2025040501049</x:v>
      </x:c>
      <x:c r="D1384" s="230" t="str">
        <x:f t="shared" si="2"/>
        <x:v>2504</x:v>
      </x:c>
      <x:c r="E1384" s="188" t="s">
        <x:v>11995</x:v>
      </x:c>
      <x:c r="F1384" s="190">
        <x:v>2025040902068</x:v>
      </x:c>
      <x:c r="G1384" s="232" t="str">
        <x:f>MID(F1384,3,4)</x:f>
        <x:v>2504</x:v>
      </x:c>
    </x:row>
    <x:row r="1385" spans="2:7">
      <x:c r="B1385" s="70" t="s">
        <x:v>11748</x:v>
      </x:c>
      <x:c r="C1385" s="189">
        <x:v>2025040701036</x:v>
      </x:c>
      <x:c r="D1385" s="230" t="str">
        <x:f t="shared" si="2"/>
        <x:v>2504</x:v>
      </x:c>
      <x:c r="E1385" s="188" t="s">
        <x:v>11993</x:v>
      </x:c>
      <x:c r="F1385" s="190">
        <x:v>2025041002026</x:v>
      </x:c>
      <x:c r="G1385" s="232" t="str">
        <x:f>MID(F1385,3,4)</x:f>
        <x:v>2504</x:v>
      </x:c>
    </x:row>
    <x:row r="1386" spans="2:7">
      <x:c r="B1386" s="70" t="s">
        <x:v>11752</x:v>
      </x:c>
      <x:c r="C1386" s="189">
        <x:v>2025040701111</x:v>
      </x:c>
      <x:c r="D1386" s="230" t="str">
        <x:f t="shared" si="2"/>
        <x:v>2504</x:v>
      </x:c>
      <x:c r="E1386" s="188" t="s">
        <x:v>11698</x:v>
      </x:c>
      <x:c r="F1386" s="190">
        <x:v>2025041102016</x:v>
      </x:c>
      <x:c r="G1386" s="232" t="str">
        <x:f>MID(F1386,3,4)</x:f>
        <x:v>2504</x:v>
      </x:c>
    </x:row>
    <x:row r="1387" spans="2:7">
      <x:c r="B1387" s="70" t="s">
        <x:v>3747</x:v>
      </x:c>
      <x:c r="C1387" s="189">
        <x:v>2025040801057</x:v>
      </x:c>
      <x:c r="D1387" s="230" t="str">
        <x:f t="shared" si="2"/>
        <x:v>2504</x:v>
      </x:c>
      <x:c r="E1387" s="188" t="s">
        <x:v>10645</x:v>
      </x:c>
      <x:c r="F1387" s="190">
        <x:v>2025041102047</x:v>
      </x:c>
      <x:c r="G1387" s="232" t="str">
        <x:f>MID(F1387,3,4)</x:f>
        <x:v>2504</x:v>
      </x:c>
    </x:row>
    <x:row r="1388" spans="2:7">
      <x:c r="B1388" s="70" t="s">
        <x:v>12072</x:v>
      </x:c>
      <x:c r="C1388" s="189">
        <x:v>2025040801101</x:v>
      </x:c>
      <x:c r="D1388" s="230" t="str">
        <x:f t="shared" si="2"/>
        <x:v>2504</x:v>
      </x:c>
      <x:c r="E1388" s="188" t="s">
        <x:v>11704</x:v>
      </x:c>
      <x:c r="F1388" s="190">
        <x:v>2025041102054</x:v>
      </x:c>
      <x:c r="G1388" s="232" t="str">
        <x:f>MID(F1388,3,4)</x:f>
        <x:v>2504</x:v>
      </x:c>
    </x:row>
    <x:row r="1389" spans="2:7">
      <x:c r="B1389" s="70" t="s">
        <x:v>12066</x:v>
      </x:c>
      <x:c r="C1389" s="189">
        <x:v>2025040801118</x:v>
      </x:c>
      <x:c r="D1389" s="230" t="str">
        <x:f t="shared" si="2"/>
        <x:v>2504</x:v>
      </x:c>
      <x:c r="E1389" s="188" t="s">
        <x:v>9858</x:v>
      </x:c>
      <x:c r="F1389" s="190">
        <x:v>2025040504040</x:v>
      </x:c>
      <x:c r="G1389" s="232" t="str">
        <x:f>MID(F1389,3,4)</x:f>
        <x:v>2504</x:v>
      </x:c>
    </x:row>
    <x:row r="1390" spans="2:7">
      <x:c r="B1390" s="70" t="s">
        <x:v>11424</x:v>
      </x:c>
      <x:c r="C1390" s="189">
        <x:v>2025040901054</x:v>
      </x:c>
      <x:c r="D1390" s="230" t="str">
        <x:f t="shared" si="2"/>
        <x:v>2504</x:v>
      </x:c>
      <x:c r="E1390" s="188" t="s">
        <x:v>9813</x:v>
      </x:c>
      <x:c r="F1390" s="190">
        <x:v>2025040504071</x:v>
      </x:c>
      <x:c r="G1390" s="232" t="str">
        <x:f>MID(F1390,3,4)</x:f>
        <x:v>2504</x:v>
      </x:c>
    </x:row>
    <x:row r="1391" spans="2:7">
      <x:c r="B1391" s="70" t="s">
        <x:v>824</x:v>
      </x:c>
      <x:c r="C1391" s="189">
        <x:v>2025040901092</x:v>
      </x:c>
      <x:c r="D1391" s="230" t="str">
        <x:f t="shared" si="2"/>
        <x:v>2504</x:v>
      </x:c>
      <x:c r="E1391" s="188" t="s">
        <x:v>9859</x:v>
      </x:c>
      <x:c r="F1391" s="190">
        <x:v>2025040604030</x:v>
      </x:c>
      <x:c r="G1391" s="232" t="str">
        <x:f>MID(F1391,3,4)</x:f>
        <x:v>2504</x:v>
      </x:c>
    </x:row>
    <x:row r="1392" spans="2:7">
      <x:c r="B1392" s="70" t="s">
        <x:v>11377</x:v>
      </x:c>
      <x:c r="C1392" s="189">
        <x:v>2025041101026</x:v>
      </x:c>
      <x:c r="D1392" s="230" t="str">
        <x:f t="shared" si="2"/>
        <x:v>2504</x:v>
      </x:c>
      <x:c r="E1392" s="188" t="s">
        <x:v>6570</x:v>
      </x:c>
      <x:c r="F1392" s="190">
        <x:v>2025040604061</x:v>
      </x:c>
      <x:c r="G1392" s="232" t="str">
        <x:f>MID(F1392,3,4)</x:f>
        <x:v>2504</x:v>
      </x:c>
    </x:row>
    <x:row r="1393" spans="2:7">
      <x:c r="B1393" s="70" t="s">
        <x:v>11403</x:v>
      </x:c>
      <x:c r="C1393" s="189">
        <x:v>2025041101033</x:v>
      </x:c>
      <x:c r="D1393" s="230" t="str">
        <x:f t="shared" si="2"/>
        <x:v>2504</x:v>
      </x:c>
      <x:c r="E1393" s="188" t="s">
        <x:v>9622</x:v>
      </x:c>
      <x:c r="F1393" s="190">
        <x:v>2025040604078</x:v>
      </x:c>
      <x:c r="G1393" s="232" t="str">
        <x:f>MID(F1393,3,4)</x:f>
        <x:v>2504</x:v>
      </x:c>
    </x:row>
    <x:row r="1394" spans="2:7">
      <x:c r="B1394" s="70" t="s">
        <x:v>11368</x:v>
      </x:c>
      <x:c r="C1394" s="189">
        <x:v>2025041101071</x:v>
      </x:c>
      <x:c r="D1394" s="230" t="str">
        <x:f t="shared" si="2"/>
        <x:v>2504</x:v>
      </x:c>
      <x:c r="E1394" s="188" t="s">
        <x:v>12035</x:v>
      </x:c>
      <x:c r="F1394" s="190">
        <x:v>2025050503156</x:v>
      </x:c>
      <x:c r="G1394" s="232" t="str">
        <x:f>MID(F1394,3,4)</x:f>
        <x:v>2505</x:v>
      </x:c>
    </x:row>
    <x:row r="1395" spans="2:7">
      <x:c r="B1395" s="70" t="s">
        <x:v>11418</x:v>
      </x:c>
      <x:c r="C1395" s="189">
        <x:v>2025041101095</x:v>
      </x:c>
      <x:c r="D1395" s="230" t="str">
        <x:f t="shared" si="2"/>
        <x:v>2504</x:v>
      </x:c>
      <x:c r="E1395" s="188" t="s">
        <x:v>3711</x:v>
      </x:c>
      <x:c r="F1395" s="190">
        <x:v>2025050603115</x:v>
      </x:c>
      <x:c r="G1395" s="232" t="str">
        <x:f>MID(F1395,3,4)</x:f>
        <x:v>2505</x:v>
      </x:c>
    </x:row>
    <x:row r="1396" spans="2:7">
      <x:c r="B1396" s="70" t="s">
        <x:v>11397</x:v>
      </x:c>
      <x:c r="C1396" s="189">
        <x:v>2025041101101</x:v>
      </x:c>
      <x:c r="D1396" s="230" t="str">
        <x:f t="shared" si="2"/>
        <x:v>2504</x:v>
      </x:c>
      <x:c r="E1396" s="188" t="s">
        <x:v>7615</x:v>
      </x:c>
      <x:c r="F1396" s="190">
        <x:v>2025050603146</x:v>
      </x:c>
      <x:c r="G1396" s="232" t="str">
        <x:f>MID(F1396,3,4)</x:f>
        <x:v>2505</x:v>
      </x:c>
    </x:row>
    <x:row r="1397" spans="2:7">
      <x:c r="B1397" s="70" t="s">
        <x:v>11420</x:v>
      </x:c>
      <x:c r="C1397" s="189">
        <x:v>2025041201016</x:v>
      </x:c>
      <x:c r="D1397" s="230" t="str">
        <x:f t="shared" si="2"/>
        <x:v>2504</x:v>
      </x:c>
      <x:c r="E1397" s="188" t="s">
        <x:v>5053</x:v>
      </x:c>
      <x:c r="F1397" s="190">
        <x:v>2025050603047</x:v>
      </x:c>
      <x:c r="G1397" s="232" t="str">
        <x:f>MID(F1397,3,4)</x:f>
        <x:v>2505</x:v>
      </x:c>
    </x:row>
    <x:row r="1398" spans="2:7">
      <x:c r="B1398" s="70" t="s">
        <x:v>11444</x:v>
      </x:c>
      <x:c r="C1398" s="189">
        <x:v>2025041201030</x:v>
      </x:c>
      <x:c r="D1398" s="230" t="str">
        <x:f t="shared" si="2"/>
        <x:v>2504</x:v>
      </x:c>
      <x:c r="E1398" s="188" t="s">
        <x:v>3742</x:v>
      </x:c>
      <x:c r="F1398" s="190">
        <x:v>2025050603078</x:v>
      </x:c>
      <x:c r="G1398" s="232" t="str">
        <x:f>MID(F1398,3,4)</x:f>
        <x:v>2505</x:v>
      </x:c>
    </x:row>
    <x:row r="1399" spans="2:7">
      <x:c r="B1399" s="70" t="s">
        <x:v>11386</x:v>
      </x:c>
      <x:c r="C1399" s="189">
        <x:v>2025041201054</x:v>
      </x:c>
      <x:c r="D1399" s="230" t="str">
        <x:f t="shared" si="2"/>
        <x:v>2504</x:v>
      </x:c>
      <x:c r="E1399" s="188" t="s">
        <x:v>11371</x:v>
      </x:c>
      <x:c r="F1399" s="190">
        <x:v>2025050703051</x:v>
      </x:c>
      <x:c r="G1399" s="232" t="str">
        <x:f>MID(F1399,3,4)</x:f>
        <x:v>2505</x:v>
      </x:c>
    </x:row>
    <x:row r="1400" spans="2:7">
      <x:c r="B1400" s="70" t="s">
        <x:v>7604</x:v>
      </x:c>
      <x:c r="C1400" s="189">
        <x:v>2025041201085</x:v>
      </x:c>
      <x:c r="D1400" s="230" t="str">
        <x:f t="shared" si="2"/>
        <x:v>2504</x:v>
      </x:c>
      <x:c r="E1400" s="188" t="s">
        <x:v>707</x:v>
      </x:c>
      <x:c r="F1400" s="190">
        <x:v>2025050801092</x:v>
      </x:c>
      <x:c r="G1400" s="232" t="str">
        <x:f>MID(F1400,3,4)</x:f>
        <x:v>2505</x:v>
      </x:c>
    </x:row>
    <x:row r="1401" spans="2:7">
      <x:c r="B1401" s="70" t="s">
        <x:v>11416</x:v>
      </x:c>
      <x:c r="C1401" s="189">
        <x:v>2025041201092</x:v>
      </x:c>
      <x:c r="D1401" s="230" t="str">
        <x:f t="shared" si="2"/>
        <x:v>2504</x:v>
      </x:c>
      <x:c r="E1401" s="188" t="s">
        <x:v>12112</x:v>
      </x:c>
      <x:c r="F1401" s="190">
        <x:v>2025050801108</x:v>
      </x:c>
      <x:c r="G1401" s="232" t="str">
        <x:f>MID(F1401,3,4)</x:f>
        <x:v>2505</x:v>
      </x:c>
    </x:row>
    <x:row r="1402" spans="2:7">
      <x:c r="B1402" s="70" t="s">
        <x:v>11359</x:v>
      </x:c>
      <x:c r="C1402" s="189">
        <x:v>2025041301044</x:v>
      </x:c>
      <x:c r="D1402" s="230" t="str">
        <x:f t="shared" si="2"/>
        <x:v>2504</x:v>
      </x:c>
      <x:c r="E1402" s="188" t="s">
        <x:v>11429</x:v>
      </x:c>
      <x:c r="F1402" s="190">
        <x:v>2025050501022</x:v>
      </x:c>
      <x:c r="G1402" s="232" t="str">
        <x:f>MID(F1402,3,4)</x:f>
        <x:v>2505</x:v>
      </x:c>
    </x:row>
    <x:row r="1403" spans="2:7">
      <x:c r="B1403" s="70" t="s">
        <x:v>11429</x:v>
      </x:c>
      <x:c r="C1403" s="189">
        <x:v>2025050501022</x:v>
      </x:c>
      <x:c r="D1403" s="230" t="str">
        <x:f t="shared" si="2"/>
        <x:v>2505</x:v>
      </x:c>
      <x:c r="E1403" s="188" t="s">
        <x:v>3841</x:v>
      </x:c>
      <x:c r="F1403" s="190">
        <x:v>2025050501046</x:v>
      </x:c>
      <x:c r="G1403" s="232" t="str">
        <x:f>MID(F1403,3,4)</x:f>
        <x:v>2505</x:v>
      </x:c>
    </x:row>
    <x:row r="1404" spans="2:7">
      <x:c r="B1404" s="70" t="s">
        <x:v>3841</x:v>
      </x:c>
      <x:c r="C1404" s="189">
        <x:v>2025050501046</x:v>
      </x:c>
      <x:c r="D1404" s="230" t="str">
        <x:f t="shared" si="2"/>
        <x:v>2505</x:v>
      </x:c>
      <x:c r="E1404" s="188" t="s">
        <x:v>7530</x:v>
      </x:c>
      <x:c r="F1404" s="190">
        <x:v>2025050501084</x:v>
      </x:c>
      <x:c r="G1404" s="232" t="str">
        <x:f>MID(F1404,3,4)</x:f>
        <x:v>2505</x:v>
      </x:c>
    </x:row>
    <x:row r="1405" spans="2:7">
      <x:c r="B1405" s="70" t="s">
        <x:v>7530</x:v>
      </x:c>
      <x:c r="C1405" s="189">
        <x:v>2025050501084</x:v>
      </x:c>
      <x:c r="D1405" s="230" t="str">
        <x:f t="shared" si="2"/>
        <x:v>2505</x:v>
      </x:c>
      <x:c r="E1405" s="188" t="s">
        <x:v>12274</x:v>
      </x:c>
      <x:c r="F1405" s="190">
        <x:v>2025050601043</x:v>
      </x:c>
      <x:c r="G1405" s="232" t="str">
        <x:f>MID(F1405,3,4)</x:f>
        <x:v>2505</x:v>
      </x:c>
    </x:row>
    <x:row r="1406" spans="2:7">
      <x:c r="B1406" s="70" t="s">
        <x:v>12274</x:v>
      </x:c>
      <x:c r="C1406" s="189">
        <x:v>2025050601043</x:v>
      </x:c>
      <x:c r="D1406" s="230" t="str">
        <x:f t="shared" si="2"/>
        <x:v>2505</x:v>
      </x:c>
      <x:c r="E1406" s="188" t="s">
        <x:v>11414</x:v>
      </x:c>
      <x:c r="F1406" s="190">
        <x:v>2025050601074</x:v>
      </x:c>
      <x:c r="G1406" s="232" t="str">
        <x:f>MID(F1406,3,4)</x:f>
        <x:v>2505</x:v>
      </x:c>
    </x:row>
    <x:row r="1407" spans="2:7">
      <x:c r="B1407" s="70" t="s">
        <x:v>11414</x:v>
      </x:c>
      <x:c r="C1407" s="189">
        <x:v>2025050601074</x:v>
      </x:c>
      <x:c r="D1407" s="230" t="str">
        <x:f t="shared" si="2"/>
        <x:v>2505</x:v>
      </x:c>
      <x:c r="E1407" s="188" t="s">
        <x:v>5126</x:v>
      </x:c>
      <x:c r="F1407" s="190">
        <x:v>2025050601081</x:v>
      </x:c>
      <x:c r="G1407" s="232" t="str">
        <x:f>MID(F1407,3,4)</x:f>
        <x:v>2505</x:v>
      </x:c>
    </x:row>
    <x:row r="1408" spans="2:7">
      <x:c r="B1408" s="70" t="s">
        <x:v>5126</x:v>
      </x:c>
      <x:c r="C1408" s="189">
        <x:v>2025050601081</x:v>
      </x:c>
      <x:c r="D1408" s="230" t="str">
        <x:f t="shared" si="2"/>
        <x:v>2505</x:v>
      </x:c>
      <x:c r="E1408" s="188" t="s">
        <x:v>1284</x:v>
      </x:c>
      <x:c r="F1408" s="190">
        <x:v>2025050601104</x:v>
      </x:c>
      <x:c r="G1408" s="232" t="str">
        <x:f>MID(F1408,3,4)</x:f>
        <x:v>2505</x:v>
      </x:c>
    </x:row>
    <x:row r="1409" spans="2:7">
      <x:c r="B1409" s="70" t="s">
        <x:v>1284</x:v>
      </x:c>
      <x:c r="C1409" s="189">
        <x:v>2025050601104</x:v>
      </x:c>
      <x:c r="D1409" s="230" t="str">
        <x:f t="shared" si="2"/>
        <x:v>2505</x:v>
      </x:c>
      <x:c r="E1409" s="188" t="s">
        <x:v>3828</x:v>
      </x:c>
      <x:c r="F1409" s="190">
        <x:v>2025050701040</x:v>
      </x:c>
      <x:c r="G1409" s="232" t="str">
        <x:f>MID(F1409,3,4)</x:f>
        <x:v>2505</x:v>
      </x:c>
    </x:row>
    <x:row r="1410" spans="2:7">
      <x:c r="B1410" s="70" t="s">
        <x:v>3828</x:v>
      </x:c>
      <x:c r="C1410" s="189">
        <x:v>2025050701040</x:v>
      </x:c>
      <x:c r="D1410" s="230" t="str">
        <x:f t="shared" si="2"/>
        <x:v>2505</x:v>
      </x:c>
      <x:c r="E1410" s="188" t="s">
        <x:v>11391</x:v>
      </x:c>
      <x:c r="F1410" s="190">
        <x:v>2025050701057</x:v>
      </x:c>
      <x:c r="G1410" s="232" t="str">
        <x:f>MID(F1410,3,4)</x:f>
        <x:v>2505</x:v>
      </x:c>
    </x:row>
    <x:row r="1411" spans="2:7">
      <x:c r="B1411" s="70" t="s">
        <x:v>11391</x:v>
      </x:c>
      <x:c r="C1411" s="189">
        <x:v>2025050701057</x:v>
      </x:c>
      <x:c r="D1411" s="230" t="str">
        <x:f t="shared" si="2"/>
        <x:v>2505</x:v>
      </x:c>
      <x:c r="E1411" s="188" t="s">
        <x:v>12285</x:v>
      </x:c>
      <x:c r="F1411" s="190">
        <x:v>2025050701064</x:v>
      </x:c>
      <x:c r="G1411" s="232" t="str">
        <x:f>MID(F1411,3,4)</x:f>
        <x:v>2505</x:v>
      </x:c>
    </x:row>
    <x:row r="1412" spans="2:7">
      <x:c r="B1412" s="70" t="s">
        <x:v>12285</x:v>
      </x:c>
      <x:c r="C1412" s="189">
        <x:v>2025050701064</x:v>
      </x:c>
      <x:c r="D1412" s="230" t="str">
        <x:f t="shared" si="2"/>
        <x:v>2505</x:v>
      </x:c>
      <x:c r="E1412" s="188" t="s">
        <x:v>7613</x:v>
      </x:c>
      <x:c r="F1412" s="190">
        <x:v>2025050701101</x:v>
      </x:c>
      <x:c r="G1412" s="232" t="str">
        <x:f>MID(F1412,3,4)</x:f>
        <x:v>2505</x:v>
      </x:c>
    </x:row>
    <x:row r="1413" spans="2:7">
      <x:c r="B1413" s="70" t="s">
        <x:v>7613</x:v>
      </x:c>
      <x:c r="C1413" s="189">
        <x:v>2025050701101</x:v>
      </x:c>
      <x:c r="D1413" s="230" t="str">
        <x:f t="shared" si="2"/>
        <x:v>2505</x:v>
      </x:c>
      <x:c r="E1413" s="188" t="s">
        <x:v>11399</x:v>
      </x:c>
      <x:c r="F1413" s="190">
        <x:v>2025050801016</x:v>
      </x:c>
      <x:c r="G1413" s="232" t="str">
        <x:f>MID(F1413,3,4)</x:f>
        <x:v>2505</x:v>
      </x:c>
    </x:row>
    <x:row r="1414" spans="2:7">
      <x:c r="B1414" s="70" t="s">
        <x:v>11399</x:v>
      </x:c>
      <x:c r="C1414" s="189">
        <x:v>2025050801016</x:v>
      </x:c>
      <x:c r="D1414" s="230" t="str">
        <x:f t="shared" si="2"/>
        <x:v>2505</x:v>
      </x:c>
      <x:c r="E1414" s="188" t="s">
        <x:v>11438</x:v>
      </x:c>
      <x:c r="F1414" s="190">
        <x:v>2025050801030</x:v>
      </x:c>
      <x:c r="G1414" s="232" t="str">
        <x:f>MID(F1414,3,4)</x:f>
        <x:v>2505</x:v>
      </x:c>
    </x:row>
    <x:row r="1415" spans="2:7">
      <x:c r="B1415" s="70" t="s">
        <x:v>11438</x:v>
      </x:c>
      <x:c r="C1415" s="189">
        <x:v>2025050801030</x:v>
      </x:c>
      <x:c r="D1415" s="230" t="str">
        <x:f t="shared" si="2"/>
        <x:v>2505</x:v>
      </x:c>
      <x:c r="E1415" s="188" t="s">
        <x:v>11413</x:v>
      </x:c>
      <x:c r="F1415" s="190">
        <x:v>2025050801047</x:v>
      </x:c>
      <x:c r="G1415" s="232" t="str">
        <x:f>MID(F1415,3,4)</x:f>
        <x:v>2505</x:v>
      </x:c>
    </x:row>
    <x:row r="1416" spans="2:7">
      <x:c r="B1416" s="70" t="s">
        <x:v>11413</x:v>
      </x:c>
      <x:c r="C1416" s="189">
        <x:v>2025050801047</x:v>
      </x:c>
      <x:c r="D1416" s="230" t="str">
        <x:f t="shared" si="2"/>
        <x:v>2505</x:v>
      </x:c>
      <x:c r="E1416" s="188" t="s">
        <x:v>11336</x:v>
      </x:c>
      <x:c r="F1416" s="190">
        <x:v>2025050801054</x:v>
      </x:c>
      <x:c r="G1416" s="232" t="str">
        <x:f>MID(F1416,3,4)</x:f>
        <x:v>2505</x:v>
      </x:c>
    </x:row>
    <x:row r="1417" spans="2:7">
      <x:c r="B1417" s="70" t="s">
        <x:v>11336</x:v>
      </x:c>
      <x:c r="C1417" s="189">
        <x:v>2025050801054</x:v>
      </x:c>
      <x:c r="D1417" s="230" t="str">
        <x:f t="shared" si="2"/>
        <x:v>2505</x:v>
      </x:c>
      <x:c r="E1417" s="188" t="s">
        <x:v>11941</x:v>
      </x:c>
      <x:c r="F1417" s="190">
        <x:v>2025050801061</x:v>
      </x:c>
      <x:c r="G1417" s="232" t="str">
        <x:f>MID(F1417,3,4)</x:f>
        <x:v>2505</x:v>
      </x:c>
    </x:row>
    <x:row r="1418" spans="2:7">
      <x:c r="B1418" s="70" t="s">
        <x:v>11941</x:v>
      </x:c>
      <x:c r="C1418" s="189">
        <x:v>2025050801061</x:v>
      </x:c>
      <x:c r="D1418" s="230" t="str">
        <x:f t="shared" si="2"/>
        <x:v>2505</x:v>
      </x:c>
      <x:c r="E1418" s="188" t="s">
        <x:v>11384</x:v>
      </x:c>
      <x:c r="F1418" s="190">
        <x:v>2025050801078</x:v>
      </x:c>
      <x:c r="G1418" s="232" t="str">
        <x:f>MID(F1418,3,4)</x:f>
        <x:v>2505</x:v>
      </x:c>
    </x:row>
    <x:row r="1419" spans="2:7">
      <x:c r="B1419" s="70" t="s">
        <x:v>11384</x:v>
      </x:c>
      <x:c r="C1419" s="189">
        <x:v>2025050801078</x:v>
      </x:c>
      <x:c r="D1419" s="230" t="str">
        <x:f t="shared" si="2"/>
        <x:v>2505</x:v>
      </x:c>
      <x:c r="E1419" s="188" t="s">
        <x:v>10326</x:v>
      </x:c>
      <x:c r="F1419" s="190">
        <x:v>2025050703013</x:v>
      </x:c>
      <x:c r="G1419" s="232" t="str">
        <x:f>MID(F1419,3,4)</x:f>
        <x:v>2505</x:v>
      </x:c>
    </x:row>
    <x:row r="1420" spans="2:7">
      <x:c r="B1420" s="70" t="s">
        <x:v>12036</x:v>
      </x:c>
      <x:c r="C1420" s="189">
        <x:v>2025060501029</x:v>
      </x:c>
      <x:c r="D1420" s="230" t="str">
        <x:f t="shared" si="2"/>
        <x:v>2506</x:v>
      </x:c>
      <x:c r="E1420" s="188" t="s">
        <x:v>11940</x:v>
      </x:c>
      <x:c r="F1420" s="190">
        <x:v>2025050502012</x:v>
      </x:c>
      <x:c r="G1420" s="232" t="str">
        <x:f>MID(F1420,3,4)</x:f>
        <x:v>2505</x:v>
      </x:c>
    </x:row>
    <x:row r="1421" spans="2:7">
      <x:c r="B1421" s="70" t="s">
        <x:v>3760</x:v>
      </x:c>
      <x:c r="C1421" s="189">
        <x:v>2025060501043</x:v>
      </x:c>
      <x:c r="D1421" s="230" t="str">
        <x:f t="shared" si="2"/>
        <x:v>2506</x:v>
      </x:c>
      <x:c r="E1421" s="188" t="s">
        <x:v>11664</x:v>
      </x:c>
      <x:c r="F1421" s="190">
        <x:v>2025050502036</x:v>
      </x:c>
      <x:c r="G1421" s="232" t="str">
        <x:f>MID(F1421,3,4)</x:f>
        <x:v>2505</x:v>
      </x:c>
    </x:row>
    <x:row r="1422" spans="2:7">
      <x:c r="B1422" s="70" t="s">
        <x:v>11753</x:v>
      </x:c>
      <x:c r="C1422" s="189">
        <x:v>2025060501050</x:v>
      </x:c>
      <x:c r="D1422" s="230" t="str">
        <x:f t="shared" si="2"/>
        <x:v>2506</x:v>
      </x:c>
      <x:c r="E1422" s="188" t="s">
        <x:v>11620</x:v>
      </x:c>
      <x:c r="F1422" s="190">
        <x:v>2025050502081</x:v>
      </x:c>
      <x:c r="G1422" s="232" t="str">
        <x:f>MID(F1422,3,4)</x:f>
        <x:v>2505</x:v>
      </x:c>
    </x:row>
    <x:row r="1423" spans="2:7">
      <x:c r="B1423" s="70" t="s">
        <x:v>11992</x:v>
      </x:c>
      <x:c r="C1423" s="189">
        <x:v>2025060501081</x:v>
      </x:c>
      <x:c r="D1423" s="230" t="str">
        <x:f t="shared" si="2"/>
        <x:v>2506</x:v>
      </x:c>
      <x:c r="E1423" s="188" t="s">
        <x:v>3798</x:v>
      </x:c>
      <x:c r="F1423" s="190">
        <x:v>2025050602071</x:v>
      </x:c>
      <x:c r="G1423" s="232" t="str">
        <x:f>MID(F1423,3,4)</x:f>
        <x:v>2505</x:v>
      </x:c>
    </x:row>
    <x:row r="1424" spans="2:7">
      <x:c r="B1424" s="70" t="s">
        <x:v>11446</x:v>
      </x:c>
      <x:c r="C1424" s="189">
        <x:v>2025060501098</x:v>
      </x:c>
      <x:c r="D1424" s="230" t="str">
        <x:f t="shared" si="2"/>
        <x:v>2506</x:v>
      </x:c>
      <x:c r="E1424" s="188" t="s">
        <x:v>9638</x:v>
      </x:c>
      <x:c r="F1424" s="190">
        <x:v>2025050504016</x:v>
      </x:c>
      <x:c r="G1424" s="232" t="str">
        <x:f>MID(F1424,3,4)</x:f>
        <x:v>2505</x:v>
      </x:c>
    </x:row>
    <x:row r="1425" spans="2:7">
      <x:c r="B1425" s="70" t="s">
        <x:v>11393</x:v>
      </x:c>
      <x:c r="C1425" s="189">
        <x:v>2025060501111</x:v>
      </x:c>
      <x:c r="D1425" s="230" t="str">
        <x:f t="shared" si="2"/>
        <x:v>2506</x:v>
      </x:c>
      <x:c r="E1425" s="188" t="s">
        <x:v>9865</x:v>
      </x:c>
      <x:c r="F1425" s="190">
        <x:v>2025050504023</x:v>
      </x:c>
      <x:c r="G1425" s="232" t="str">
        <x:f>MID(F1425,3,4)</x:f>
        <x:v>2505</x:v>
      </x:c>
    </x:row>
    <x:row r="1426" spans="2:7">
      <x:c r="B1426" s="70" t="s">
        <x:v>5211</x:v>
      </x:c>
      <x:c r="C1426" s="189">
        <x:v>2025060601040</x:v>
      </x:c>
      <x:c r="D1426" s="230" t="str">
        <x:f t="shared" si="2"/>
        <x:v>2506</x:v>
      </x:c>
      <x:c r="E1426" s="188" t="s">
        <x:v>9801</x:v>
      </x:c>
      <x:c r="F1426" s="190">
        <x:v>2025050504047</x:v>
      </x:c>
      <x:c r="G1426" s="232" t="str">
        <x:f>MID(F1426,3,4)</x:f>
        <x:v>2505</x:v>
      </x:c>
    </x:row>
    <x:row r="1427" spans="2:7">
      <x:c r="B1427" s="70" t="s">
        <x:v>12056</x:v>
      </x:c>
      <x:c r="C1427" s="189">
        <x:v>2025070501019</x:v>
      </x:c>
      <x:c r="D1427" s="230" t="str">
        <x:f t="shared" si="2"/>
        <x:v>2507</x:v>
      </x:c>
      <x:c r="E1427" s="188" t="s">
        <x:v>9762</x:v>
      </x:c>
      <x:c r="F1427" s="190">
        <x:v>2025050504054</x:v>
      </x:c>
      <x:c r="G1427" s="232" t="str">
        <x:f>MID(F1427,3,4)</x:f>
        <x:v>2505</x:v>
      </x:c>
    </x:row>
    <x:row r="1428" spans="2:7">
      <x:c r="B1428" s="70" t="s">
        <x:v>11357</x:v>
      </x:c>
      <x:c r="C1428" s="189">
        <x:v>2025070501026</x:v>
      </x:c>
      <x:c r="D1428" s="230" t="str">
        <x:f t="shared" si="2"/>
        <x:v>2507</x:v>
      </x:c>
      <x:c r="E1428" s="188" t="s">
        <x:v>6506</x:v>
      </x:c>
      <x:c r="F1428" s="190">
        <x:v>2025050504085</x:v>
      </x:c>
      <x:c r="G1428" s="232" t="str">
        <x:f>MID(F1428,3,4)</x:f>
        <x:v>2505</x:v>
      </x:c>
    </x:row>
    <x:row r="1429" spans="2:7">
      <x:c r="B1429" s="70" t="s">
        <x:v>12060</x:v>
      </x:c>
      <x:c r="C1429" s="189">
        <x:v>2025070501033</x:v>
      </x:c>
      <x:c r="D1429" s="230" t="str">
        <x:f t="shared" si="2"/>
        <x:v>2507</x:v>
      </x:c>
      <x:c r="E1429" s="188" t="s">
        <x:v>9633</x:v>
      </x:c>
      <x:c r="F1429" s="190">
        <x:v>2025050504092</x:v>
      </x:c>
      <x:c r="G1429" s="232" t="str">
        <x:f>MID(F1429,3,4)</x:f>
        <x:v>2505</x:v>
      </x:c>
    </x:row>
    <x:row r="1430" spans="2:7">
      <x:c r="B1430" s="70" t="s">
        <x:v>7692</x:v>
      </x:c>
      <x:c r="C1430" s="189">
        <x:v>2025070501101</x:v>
      </x:c>
      <x:c r="D1430" s="230" t="str">
        <x:f t="shared" si="2"/>
        <x:v>2507</x:v>
      </x:c>
      <x:c r="E1430" s="188" t="s">
        <x:v>6405</x:v>
      </x:c>
      <x:c r="F1430" s="190">
        <x:v>2025050504108</x:v>
      </x:c>
      <x:c r="G1430" s="232" t="str">
        <x:f>MID(F1430,3,4)</x:f>
        <x:v>2505</x:v>
      </x:c>
    </x:row>
    <x:row r="1431" spans="2:7">
      <x:c r="B1431" s="70" t="s">
        <x:v>12009</x:v>
      </x:c>
      <x:c r="C1431" s="189">
        <x:v>2025070601023</x:v>
      </x:c>
      <x:c r="D1431" s="230" t="str">
        <x:f t="shared" si="2"/>
        <x:v>2507</x:v>
      </x:c>
      <x:c r="E1431" s="188" t="s">
        <x:v>6421</x:v>
      </x:c>
      <x:c r="F1431" s="190">
        <x:v>2025050604037</x:v>
      </x:c>
      <x:c r="G1431" s="232" t="str">
        <x:f>MID(F1431,3,4)</x:f>
        <x:v>2505</x:v>
      </x:c>
    </x:row>
    <x:row r="1432" spans="2:7">
      <x:c r="B1432" s="70" t="s">
        <x:v>11406</x:v>
      </x:c>
      <x:c r="C1432" s="189">
        <x:v>2025070601030</x:v>
      </x:c>
      <x:c r="D1432" s="230" t="str">
        <x:f t="shared" si="2"/>
        <x:v>2507</x:v>
      </x:c>
      <x:c r="E1432" s="188" t="s">
        <x:v>9840</x:v>
      </x:c>
      <x:c r="F1432" s="190">
        <x:v>2025050604044</x:v>
      </x:c>
      <x:c r="G1432" s="232" t="str">
        <x:f>MID(F1432,3,4)</x:f>
        <x:v>2505</x:v>
      </x:c>
    </x:row>
    <x:row r="1433" spans="2:7">
      <x:c r="B1433" s="70" t="s">
        <x:v>11427</x:v>
      </x:c>
      <x:c r="C1433" s="189">
        <x:v>2025070601092</x:v>
      </x:c>
      <x:c r="D1433" s="230" t="str">
        <x:f t="shared" si="2"/>
        <x:v>2507</x:v>
      </x:c>
      <x:c r="E1433" s="188" t="s">
        <x:v>9637</x:v>
      </x:c>
      <x:c r="F1433" s="190">
        <x:v>2025050604075</x:v>
      </x:c>
      <x:c r="G1433" s="232" t="str">
        <x:f>MID(F1433,3,4)</x:f>
        <x:v>2505</x:v>
      </x:c>
    </x:row>
    <x:row r="1434" spans="2:7">
      <x:c r="B1434" s="70" t="s">
        <x:v>5551</x:v>
      </x:c>
      <x:c r="C1434" s="189">
        <x:v>2025070701044</x:v>
      </x:c>
      <x:c r="D1434" s="230" t="str">
        <x:f t="shared" si="2"/>
        <x:v>2507</x:v>
      </x:c>
      <x:c r="E1434" s="188" t="s">
        <x:v>9845</x:v>
      </x:c>
      <x:c r="F1434" s="190">
        <x:v>2025050604082</x:v>
      </x:c>
      <x:c r="G1434" s="232" t="str">
        <x:f>MID(F1434,3,4)</x:f>
        <x:v>2505</x:v>
      </x:c>
    </x:row>
    <x:row r="1435" spans="2:7">
      <x:c r="B1435" s="70" t="s">
        <x:v>11448</x:v>
      </x:c>
      <x:c r="C1435" s="189">
        <x:v>2025070801010</x:v>
      </x:c>
      <x:c r="D1435" s="230" t="str">
        <x:f t="shared" si="2"/>
        <x:v>2507</x:v>
      </x:c>
      <x:c r="E1435" s="188" t="s">
        <x:v>9753</x:v>
      </x:c>
      <x:c r="F1435" s="190">
        <x:v>2025050704058</x:v>
      </x:c>
      <x:c r="G1435" s="232" t="str">
        <x:f>MID(F1435,3,4)</x:f>
        <x:v>2505</x:v>
      </x:c>
    </x:row>
    <x:row r="1436" spans="2:7">
      <x:c r="B1436" s="70" t="s">
        <x:v>12230</x:v>
      </x:c>
      <x:c r="C1436" s="189">
        <x:v>2025070801027</x:v>
      </x:c>
      <x:c r="D1436" s="230" t="str">
        <x:f t="shared" si="2"/>
        <x:v>2507</x:v>
      </x:c>
      <x:c r="E1436" s="188" t="s">
        <x:v>6431</x:v>
      </x:c>
      <x:c r="F1436" s="190">
        <x:v>2025050704072</x:v>
      </x:c>
      <x:c r="G1436" s="232" t="str">
        <x:f>MID(F1436,3,4)</x:f>
        <x:v>2505</x:v>
      </x:c>
    </x:row>
    <x:row r="1437" spans="2:7">
      <x:c r="B1437" s="70" t="s">
        <x:v>11447</x:v>
      </x:c>
      <x:c r="C1437" s="189">
        <x:v>2025070801034</x:v>
      </x:c>
      <x:c r="D1437" s="230" t="str">
        <x:f t="shared" si="2"/>
        <x:v>2507</x:v>
      </x:c>
      <x:c r="E1437" s="188" t="s">
        <x:v>6465</x:v>
      </x:c>
      <x:c r="F1437" s="190">
        <x:v>2025050704089</x:v>
      </x:c>
      <x:c r="G1437" s="232" t="str">
        <x:f>MID(F1437,3,4)</x:f>
        <x:v>2505</x:v>
      </x:c>
    </x:row>
    <x:row r="1438" spans="2:7">
      <x:c r="B1438" s="70" t="s">
        <x:v>11956</x:v>
      </x:c>
      <x:c r="C1438" s="189">
        <x:v>2025070801041</x:v>
      </x:c>
      <x:c r="D1438" s="230" t="str">
        <x:f t="shared" si="2"/>
        <x:v>2507</x:v>
      </x:c>
      <x:c r="E1438" s="188" t="s">
        <x:v>9824</x:v>
      </x:c>
      <x:c r="F1438" s="190">
        <x:v>2025050704102</x:v>
      </x:c>
      <x:c r="G1438" s="232" t="str">
        <x:f>MID(F1438,3,4)</x:f>
        <x:v>2505</x:v>
      </x:c>
    </x:row>
    <x:row r="1439" spans="2:7">
      <x:c r="B1439" s="70" t="s">
        <x:v>12034</x:v>
      </x:c>
      <x:c r="C1439" s="189">
        <x:v>2025070801058</x:v>
      </x:c>
      <x:c r="D1439" s="230" t="str">
        <x:f t="shared" si="2"/>
        <x:v>2507</x:v>
      </x:c>
      <x:c r="E1439" s="188" t="s">
        <x:v>9825</x:v>
      </x:c>
      <x:c r="F1439" s="190">
        <x:v>2025050804017</x:v>
      </x:c>
      <x:c r="G1439" s="232" t="str">
        <x:f>MID(F1439,3,4)</x:f>
        <x:v>2505</x:v>
      </x:c>
    </x:row>
    <x:row r="1440" spans="2:7">
      <x:c r="B1440" s="70" t="s">
        <x:v>11415</x:v>
      </x:c>
      <x:c r="C1440" s="189">
        <x:v>2025070801065</x:v>
      </x:c>
      <x:c r="D1440" s="230" t="str">
        <x:f t="shared" si="2"/>
        <x:v>2507</x:v>
      </x:c>
      <x:c r="E1440" s="188" t="s">
        <x:v>6480</x:v>
      </x:c>
      <x:c r="F1440" s="190">
        <x:v>2025050804024</x:v>
      </x:c>
      <x:c r="G1440" s="232" t="str">
        <x:f>MID(F1440,3,4)</x:f>
        <x:v>2505</x:v>
      </x:c>
    </x:row>
    <x:row r="1441" spans="2:7">
      <x:c r="B1441" s="70" t="s">
        <x:v>820</x:v>
      </x:c>
      <x:c r="C1441" s="189">
        <x:v>2025070801089</x:v>
      </x:c>
      <x:c r="D1441" s="230" t="str">
        <x:f t="shared" si="2"/>
        <x:v>2507</x:v>
      </x:c>
      <x:c r="E1441" s="188" t="s">
        <x:v>6308</x:v>
      </x:c>
      <x:c r="F1441" s="190">
        <x:v>2025050804031</x:v>
      </x:c>
      <x:c r="G1441" s="232" t="str">
        <x:f>MID(F1441,3,4)</x:f>
        <x:v>2505</x:v>
      </x:c>
    </x:row>
    <x:row r="1442" spans="2:7">
      <x:c r="B1442" s="70" t="s">
        <x:v>12228</x:v>
      </x:c>
      <x:c r="C1442" s="189">
        <x:v>2025080501023</x:v>
      </x:c>
      <x:c r="D1442" s="230" t="str">
        <x:f t="shared" si="2"/>
        <x:v>2508</x:v>
      </x:c>
      <x:c r="E1442" s="188" t="s">
        <x:v>6542</x:v>
      </x:c>
      <x:c r="F1442" s="190">
        <x:v>2025050804055</x:v>
      </x:c>
      <x:c r="G1442" s="232" t="str">
        <x:f>MID(F1442,3,4)</x:f>
        <x:v>2505</x:v>
      </x:c>
    </x:row>
    <x:row r="1443" spans="2:7">
      <x:c r="B1443" s="70" t="s">
        <x:v>11962</x:v>
      </x:c>
      <x:c r="C1443" s="189">
        <x:v>2025080501030</x:v>
      </x:c>
      <x:c r="D1443" s="230" t="str">
        <x:f t="shared" si="2"/>
        <x:v>2508</x:v>
      </x:c>
      <x:c r="E1443" s="188" t="s">
        <x:v>11963</x:v>
      </x:c>
      <x:c r="F1443" s="190">
        <x:v>2025060505027</x:v>
      </x:c>
      <x:c r="G1443" s="232" t="str">
        <x:f>MID(F1443,3,4)</x:f>
        <x:v>2506</x:v>
      </x:c>
    </x:row>
    <x:row r="1444" spans="2:7">
      <x:c r="B1444" s="70" t="s">
        <x:v>11421</x:v>
      </x:c>
      <x:c r="C1444" s="189">
        <x:v>2025080501054</x:v>
      </x:c>
      <x:c r="D1444" s="230" t="str">
        <x:f t="shared" si="2"/>
        <x:v>2508</x:v>
      </x:c>
      <x:c r="E1444" s="188" t="s">
        <x:v>5190</x:v>
      </x:c>
      <x:c r="F1444" s="190">
        <x:v>2025060505034</x:v>
      </x:c>
      <x:c r="G1444" s="232" t="str">
        <x:f>MID(F1444,3,4)</x:f>
        <x:v>2506</x:v>
      </x:c>
    </x:row>
    <x:row r="1445" spans="2:7">
      <x:c r="B1445" s="70" t="s">
        <x:v>12225</x:v>
      </x:c>
      <x:c r="C1445" s="189">
        <x:v>2025080501078</x:v>
      </x:c>
      <x:c r="D1445" s="230" t="str">
        <x:f t="shared" si="2"/>
        <x:v>2508</x:v>
      </x:c>
      <x:c r="E1445" s="188" t="s">
        <x:v>12088</x:v>
      </x:c>
      <x:c r="F1445" s="190">
        <x:v>2025060505041</x:v>
      </x:c>
      <x:c r="G1445" s="232" t="str">
        <x:f>MID(F1445,3,4)</x:f>
        <x:v>2506</x:v>
      </x:c>
    </x:row>
    <x:row r="1446" spans="2:7">
      <x:c r="B1446" s="70" t="s">
        <x:v>12243</x:v>
      </x:c>
      <x:c r="C1446" s="189">
        <x:v>2025080501085</x:v>
      </x:c>
      <x:c r="D1446" s="230" t="str">
        <x:f t="shared" si="2"/>
        <x:v>2508</x:v>
      </x:c>
      <x:c r="E1446" s="188" t="s">
        <x:v>5510</x:v>
      </x:c>
      <x:c r="F1446" s="190">
        <x:v>2025060503122</x:v>
      </x:c>
      <x:c r="G1446" s="232" t="str">
        <x:f>MID(F1446,3,4)</x:f>
        <x:v>2506</x:v>
      </x:c>
    </x:row>
    <x:row r="1447" spans="2:7">
      <x:c r="B1447" s="70" t="s">
        <x:v>5076</x:v>
      </x:c>
      <x:c r="C1447" s="189">
        <x:v>2025080501092</x:v>
      </x:c>
      <x:c r="D1447" s="230" t="str">
        <x:f t="shared" si="2"/>
        <x:v>2508</x:v>
      </x:c>
      <x:c r="E1447" s="188" t="s">
        <x:v>11378</x:v>
      </x:c>
      <x:c r="F1447" s="190">
        <x:v>2025060503016</x:v>
      </x:c>
      <x:c r="G1447" s="232" t="str">
        <x:f>MID(F1447,3,4)</x:f>
        <x:v>2506</x:v>
      </x:c>
    </x:row>
    <x:row r="1448" spans="2:7">
      <x:c r="B1448" s="70" t="s">
        <x:v>11445</x:v>
      </x:c>
      <x:c r="C1448" s="189">
        <x:v>2025080601013</x:v>
      </x:c>
      <x:c r="D1448" s="230" t="str">
        <x:f t="shared" si="2"/>
        <x:v>2508</x:v>
      </x:c>
      <x:c r="E1448" s="188" t="s">
        <x:v>5158</x:v>
      </x:c>
      <x:c r="F1448" s="190">
        <x:v>2025060503115</x:v>
      </x:c>
      <x:c r="G1448" s="232" t="str">
        <x:f>MID(F1448,3,4)</x:f>
        <x:v>2506</x:v>
      </x:c>
    </x:row>
    <x:row r="1449" spans="2:7">
      <x:c r="B1449" s="70" t="s">
        <x:v>1173</x:v>
      </x:c>
      <x:c r="C1449" s="189">
        <x:v>2025080601020</x:v>
      </x:c>
      <x:c r="D1449" s="230" t="str">
        <x:f t="shared" si="2"/>
        <x:v>2508</x:v>
      </x:c>
      <x:c r="E1449" s="188" t="s">
        <x:v>339</x:v>
      </x:c>
      <x:c r="F1449" s="190">
        <x:v>2025060601064</x:v>
      </x:c>
      <x:c r="G1449" s="232" t="str">
        <x:f>MID(F1449,3,4)</x:f>
        <x:v>2506</x:v>
      </x:c>
    </x:row>
    <x:row r="1450" spans="2:7">
      <x:c r="B1450" s="70" t="s">
        <x:v>3861</x:v>
      </x:c>
      <x:c r="C1450" s="189">
        <x:v>2025080601037</x:v>
      </x:c>
      <x:c r="D1450" s="230" t="str">
        <x:f t="shared" si="2"/>
        <x:v>2508</x:v>
      </x:c>
      <x:c r="E1450" s="188" t="s">
        <x:v>12036</x:v>
      </x:c>
      <x:c r="F1450" s="190">
        <x:v>2025060501029</x:v>
      </x:c>
      <x:c r="G1450" s="232" t="str">
        <x:f>MID(F1450,3,4)</x:f>
        <x:v>2506</x:v>
      </x:c>
    </x:row>
    <x:row r="1451" spans="2:7">
      <x:c r="B1451" s="70" t="s">
        <x:v>11417</x:v>
      </x:c>
      <x:c r="C1451" s="189">
        <x:v>2025080601044</x:v>
      </x:c>
      <x:c r="D1451" s="230" t="str">
        <x:f t="shared" si="2"/>
        <x:v>2508</x:v>
      </x:c>
      <x:c r="E1451" s="188" t="s">
        <x:v>3760</x:v>
      </x:c>
      <x:c r="F1451" s="190">
        <x:v>2025060501043</x:v>
      </x:c>
      <x:c r="G1451" s="232" t="str">
        <x:f>MID(F1451,3,4)</x:f>
        <x:v>2506</x:v>
      </x:c>
    </x:row>
    <x:row r="1452" spans="2:7">
      <x:c r="B1452" s="70" t="s">
        <x:v>11958</x:v>
      </x:c>
      <x:c r="C1452" s="189">
        <x:v>2025080601068</x:v>
      </x:c>
      <x:c r="D1452" s="230" t="str">
        <x:f t="shared" si="2"/>
        <x:v>2508</x:v>
      </x:c>
      <x:c r="E1452" s="188" t="s">
        <x:v>11753</x:v>
      </x:c>
      <x:c r="F1452" s="190">
        <x:v>2025060501050</x:v>
      </x:c>
      <x:c r="G1452" s="232" t="str">
        <x:f>MID(F1452,3,4)</x:f>
        <x:v>2506</x:v>
      </x:c>
    </x:row>
    <x:row r="1453" spans="2:7">
      <x:c r="B1453" s="70" t="s">
        <x:v>11982</x:v>
      </x:c>
      <x:c r="C1453" s="189">
        <x:v>2025080601082</x:v>
      </x:c>
      <x:c r="D1453" s="230" t="str">
        <x:f t="shared" si="2"/>
        <x:v>2508</x:v>
      </x:c>
      <x:c r="E1453" s="188" t="s">
        <x:v>11992</x:v>
      </x:c>
      <x:c r="F1453" s="190">
        <x:v>2025060501081</x:v>
      </x:c>
      <x:c r="G1453" s="232" t="str">
        <x:f>MID(F1453,3,4)</x:f>
        <x:v>2506</x:v>
      </x:c>
    </x:row>
    <x:row r="1454" spans="2:7">
      <x:c r="B1454" s="70" t="s">
        <x:v>12250</x:v>
      </x:c>
      <x:c r="C1454" s="189">
        <x:v>2025080601099</x:v>
      </x:c>
      <x:c r="D1454" s="230" t="str">
        <x:f t="shared" si="2"/>
        <x:v>2508</x:v>
      </x:c>
      <x:c r="E1454" s="188" t="s">
        <x:v>11446</x:v>
      </x:c>
      <x:c r="F1454" s="190">
        <x:v>2025060501098</x:v>
      </x:c>
      <x:c r="G1454" s="232" t="str">
        <x:f>MID(F1454,3,4)</x:f>
        <x:v>2506</x:v>
      </x:c>
    </x:row>
    <x:row r="1455" spans="2:7">
      <x:c r="B1455" s="70" t="s">
        <x:v>3820</x:v>
      </x:c>
      <x:c r="C1455" s="189">
        <x:v>2025080601105</x:v>
      </x:c>
      <x:c r="D1455" s="230" t="str">
        <x:f t="shared" si="2"/>
        <x:v>2508</x:v>
      </x:c>
      <x:c r="E1455" s="188" t="s">
        <x:v>11393</x:v>
      </x:c>
      <x:c r="F1455" s="190">
        <x:v>2025060501111</x:v>
      </x:c>
      <x:c r="G1455" s="232" t="str">
        <x:f>MID(F1455,3,4)</x:f>
        <x:v>2506</x:v>
      </x:c>
    </x:row>
    <x:row r="1456" spans="2:7">
      <x:c r="B1456" s="70" t="s">
        <x:v>7514</x:v>
      </x:c>
      <x:c r="C1456" s="189">
        <x:v>2025080701010</x:v>
      </x:c>
      <x:c r="D1456" s="230" t="str">
        <x:f t="shared" si="2"/>
        <x:v>2508</x:v>
      </x:c>
      <x:c r="E1456" s="188" t="s">
        <x:v>5211</x:v>
      </x:c>
      <x:c r="F1456" s="190">
        <x:v>2025060601040</x:v>
      </x:c>
      <x:c r="G1456" s="232" t="str">
        <x:f>MID(F1456,3,4)</x:f>
        <x:v>2506</x:v>
      </x:c>
    </x:row>
    <x:row r="1457" spans="2:7">
      <x:c r="B1457" s="70" t="s">
        <x:v>3815</x:v>
      </x:c>
      <x:c r="C1457" s="189">
        <x:v>2025080701041</x:v>
      </x:c>
      <x:c r="D1457" s="230" t="str">
        <x:f t="shared" si="2"/>
        <x:v>2508</x:v>
      </x:c>
      <x:c r="E1457" s="188" t="s">
        <x:v>11660</x:v>
      </x:c>
      <x:c r="F1457" s="190">
        <x:v>2025060502040</x:v>
      </x:c>
      <x:c r="G1457" s="232" t="str">
        <x:f>MID(F1457,3,4)</x:f>
        <x:v>2506</x:v>
      </x:c>
    </x:row>
    <x:row r="1458" spans="2:7">
      <x:c r="B1458" s="70" t="s">
        <x:v>12015</x:v>
      </x:c>
      <x:c r="C1458" s="189">
        <x:v>2025080801017</x:v>
      </x:c>
      <x:c r="D1458" s="230" t="str">
        <x:f t="shared" si="2"/>
        <x:v>2508</x:v>
      </x:c>
      <x:c r="E1458" s="188" t="s">
        <x:v>11658</x:v>
      </x:c>
      <x:c r="F1458" s="190">
        <x:v>2025060502057</x:v>
      </x:c>
      <x:c r="G1458" s="232" t="str">
        <x:f>MID(F1458,3,4)</x:f>
        <x:v>2506</x:v>
      </x:c>
    </x:row>
    <x:row r="1459" spans="2:7">
      <x:c r="B1459" s="70" t="s">
        <x:v>12223</x:v>
      </x:c>
      <x:c r="C1459" s="189">
        <x:v>2025080801024</x:v>
      </x:c>
      <x:c r="D1459" s="230" t="str">
        <x:f t="shared" si="2"/>
        <x:v>2508</x:v>
      </x:c>
      <x:c r="E1459" s="188" t="s">
        <x:v>356</x:v>
      </x:c>
      <x:c r="F1459" s="190">
        <x:v>2025060502088</x:v>
      </x:c>
      <x:c r="G1459" s="232" t="str">
        <x:f>MID(F1459,3,4)</x:f>
        <x:v>2506</x:v>
      </x:c>
    </x:row>
    <x:row r="1460" spans="2:7">
      <x:c r="B1460" s="70" t="s">
        <x:v>1295</x:v>
      </x:c>
      <x:c r="C1460" s="189">
        <x:v>2025080801031</x:v>
      </x:c>
      <x:c r="D1460" s="230" t="str">
        <x:f t="shared" si="2"/>
        <x:v>2508</x:v>
      </x:c>
      <x:c r="E1460" s="188" t="s">
        <x:v>12138</x:v>
      </x:c>
      <x:c r="F1460" s="190">
        <x:v>2025060502095</x:v>
      </x:c>
      <x:c r="G1460" s="232" t="str">
        <x:f>MID(F1460,3,4)</x:f>
        <x:v>2506</x:v>
      </x:c>
    </x:row>
    <x:row r="1461" spans="2:7">
      <x:c r="B1461" s="70" t="s">
        <x:v>12236</x:v>
      </x:c>
      <x:c r="C1461" s="189">
        <x:v>2025080801048</x:v>
      </x:c>
      <x:c r="D1461" s="230" t="str">
        <x:f t="shared" si="2"/>
        <x:v>2508</x:v>
      </x:c>
      <x:c r="E1461" s="188" t="s">
        <x:v>4068</x:v>
      </x:c>
      <x:c r="F1461" s="190">
        <x:v>2025060602023</x:v>
      </x:c>
      <x:c r="G1461" s="232" t="str">
        <x:f>MID(F1461,3,4)</x:f>
        <x:v>2506</x:v>
      </x:c>
    </x:row>
    <x:row r="1462" spans="2:7">
      <x:c r="B1462" s="70" t="s">
        <x:v>11942</x:v>
      </x:c>
      <x:c r="C1462" s="189">
        <x:v>2025080801055</x:v>
      </x:c>
      <x:c r="D1462" s="230" t="str">
        <x:f t="shared" si="2"/>
        <x:v>2508</x:v>
      </x:c>
      <x:c r="E1462" s="188" t="s">
        <x:v>11829</x:v>
      </x:c>
      <x:c r="F1462" s="190">
        <x:v>2025060602030</x:v>
      </x:c>
      <x:c r="G1462" s="232" t="str">
        <x:f>MID(F1462,3,4)</x:f>
        <x:v>2506</x:v>
      </x:c>
    </x:row>
    <x:row r="1463" spans="2:7">
      <x:c r="B1463" s="70" t="s">
        <x:v>12235</x:v>
      </x:c>
      <x:c r="C1463" s="189">
        <x:v>2025080801062</x:v>
      </x:c>
      <x:c r="D1463" s="230" t="str">
        <x:f t="shared" si="2"/>
        <x:v>2508</x:v>
      </x:c>
      <x:c r="E1463" s="188" t="s">
        <x:v>9734</x:v>
      </x:c>
      <x:c r="F1463" s="190">
        <x:v>2025060504037</x:v>
      </x:c>
      <x:c r="G1463" s="232" t="str">
        <x:f>MID(F1463,3,4)</x:f>
        <x:v>2506</x:v>
      </x:c>
    </x:row>
    <x:row r="1464" spans="2:7">
      <x:c r="B1464" s="70" t="s">
        <x:v>5122</x:v>
      </x:c>
      <x:c r="C1464" s="189">
        <x:v>2025090501013</x:v>
      </x:c>
      <x:c r="D1464" s="230" t="str">
        <x:f t="shared" si="2"/>
        <x:v>2509</x:v>
      </x:c>
      <x:c r="E1464" s="188" t="s">
        <x:v>623</x:v>
      </x:c>
      <x:c r="F1464" s="190">
        <x:v>2025060504044</x:v>
      </x:c>
      <x:c r="G1464" s="232" t="str">
        <x:f>MID(F1464,3,4)</x:f>
        <x:v>2506</x:v>
      </x:c>
    </x:row>
    <x:row r="1465" spans="2:7">
      <x:c r="B1465" s="70" t="s">
        <x:v>11960</x:v>
      </x:c>
      <x:c r="C1465" s="189">
        <x:v>2025090501044</x:v>
      </x:c>
      <x:c r="D1465" s="230" t="str">
        <x:f t="shared" si="2"/>
        <x:v>2509</x:v>
      </x:c>
      <x:c r="E1465" s="188" t="s">
        <x:v>9828</x:v>
      </x:c>
      <x:c r="F1465" s="190">
        <x:v>2025060504068</x:v>
      </x:c>
      <x:c r="G1465" s="232" t="str">
        <x:f>MID(F1465,3,4)</x:f>
        <x:v>2506</x:v>
      </x:c>
    </x:row>
    <x:row r="1466" spans="2:7">
      <x:c r="B1466" s="70" t="s">
        <x:v>7689</x:v>
      </x:c>
      <x:c r="C1466" s="189">
        <x:v>2025090501068</x:v>
      </x:c>
      <x:c r="D1466" s="230" t="str">
        <x:f t="shared" si="2"/>
        <x:v>2509</x:v>
      </x:c>
      <x:c r="E1466" s="188" t="s">
        <x:v>505</x:v>
      </x:c>
      <x:c r="F1466" s="190">
        <x:v>2025060504075</x:v>
      </x:c>
      <x:c r="G1466" s="232" t="str">
        <x:f>MID(F1466,3,4)</x:f>
        <x:v>2506</x:v>
      </x:c>
    </x:row>
    <x:row r="1467" spans="2:7">
      <x:c r="B1467" s="70" t="s">
        <x:v>3713</x:v>
      </x:c>
      <x:c r="C1467" s="189">
        <x:v>2025090501099</x:v>
      </x:c>
      <x:c r="D1467" s="230" t="str">
        <x:f t="shared" si="2"/>
        <x:v>2509</x:v>
      </x:c>
      <x:c r="E1467" s="188" t="s">
        <x:v>3785</x:v>
      </x:c>
      <x:c r="F1467" s="190">
        <x:v>2025070505024</x:v>
      </x:c>
      <x:c r="G1467" s="232" t="str">
        <x:f>MID(F1467,3,4)</x:f>
        <x:v>2507</x:v>
      </x:c>
    </x:row>
    <x:row r="1468" spans="2:7">
      <x:c r="B1468" s="70" t="s">
        <x:v>11599</x:v>
      </x:c>
      <x:c r="C1468" s="189">
        <x:v>2025090601027</x:v>
      </x:c>
      <x:c r="D1468" s="230" t="str">
        <x:f t="shared" si="2"/>
        <x:v>2509</x:v>
      </x:c>
      <x:c r="E1468" s="188" t="s">
        <x:v>5083</x:v>
      </x:c>
      <x:c r="F1468" s="190">
        <x:v>2025070603133</x:v>
      </x:c>
      <x:c r="G1468" s="232" t="str">
        <x:f>MID(F1468,3,4)</x:f>
        <x:v>2507</x:v>
      </x:c>
    </x:row>
    <x:row r="1469" spans="2:7">
      <x:c r="B1469" s="70" t="s">
        <x:v>3886</x:v>
      </x:c>
      <x:c r="C1469" s="189">
        <x:v>2025090601034</x:v>
      </x:c>
      <x:c r="D1469" s="230" t="str">
        <x:f t="shared" si="2"/>
        <x:v>2509</x:v>
      </x:c>
      <x:c r="E1469" s="188" t="s">
        <x:v>10646</x:v>
      </x:c>
      <x:c r="F1469" s="190">
        <x:v>2025070503044</x:v>
      </x:c>
      <x:c r="G1469" s="232" t="str">
        <x:f>MID(F1469,3,4)</x:f>
        <x:v>2507</x:v>
      </x:c>
    </x:row>
    <x:row r="1470" spans="2:7">
      <x:c r="B1470" s="70" t="s">
        <x:v>12234</x:v>
      </x:c>
      <x:c r="C1470" s="189">
        <x:v>2025090601072</x:v>
      </x:c>
      <x:c r="D1470" s="230" t="str">
        <x:f t="shared" si="2"/>
        <x:v>2509</x:v>
      </x:c>
      <x:c r="E1470" s="188" t="s">
        <x:v>11722</x:v>
      </x:c>
      <x:c r="F1470" s="190">
        <x:v>2025070503051</x:v>
      </x:c>
      <x:c r="G1470" s="232" t="str">
        <x:f>MID(F1470,3,4)</x:f>
        <x:v>2507</x:v>
      </x:c>
    </x:row>
    <x:row r="1471" spans="2:7">
      <x:c r="B1471" s="70" t="s">
        <x:v>3877</x:v>
      </x:c>
      <x:c r="C1471" s="189">
        <x:v>2025090601089</x:v>
      </x:c>
      <x:c r="D1471" s="230" t="str">
        <x:f t="shared" si="2"/>
        <x:v>2509</x:v>
      </x:c>
      <x:c r="E1471" s="188" t="s">
        <x:v>11402</x:v>
      </x:c>
      <x:c r="F1471" s="190">
        <x:v>2025070503068</x:v>
      </x:c>
      <x:c r="G1471" s="232" t="str">
        <x:f>MID(F1471,3,4)</x:f>
        <x:v>2507</x:v>
      </x:c>
    </x:row>
    <x:row r="1472" spans="2:7">
      <x:c r="B1472" s="70" t="s">
        <x:v>5125</x:v>
      </x:c>
      <x:c r="C1472" s="189">
        <x:v>2025090601096</x:v>
      </x:c>
      <x:c r="D1472" s="230" t="str">
        <x:f t="shared" si="2"/>
        <x:v>2509</x:v>
      </x:c>
      <x:c r="E1472" s="188" t="s">
        <x:v>11380</x:v>
      </x:c>
      <x:c r="F1472" s="190">
        <x:v>2025070503099</x:v>
      </x:c>
      <x:c r="G1472" s="232" t="str">
        <x:f>MID(F1472,3,4)</x:f>
        <x:v>2507</x:v>
      </x:c>
    </x:row>
    <x:row r="1473" spans="2:7">
      <x:c r="B1473" s="70" t="s">
        <x:v>12251</x:v>
      </x:c>
      <x:c r="C1473" s="189">
        <x:v>2025090701024</x:v>
      </x:c>
      <x:c r="D1473" s="230" t="str">
        <x:f t="shared" si="2"/>
        <x:v>2509</x:v>
      </x:c>
      <x:c r="E1473" s="188" t="s">
        <x:v>11381</x:v>
      </x:c>
      <x:c r="F1473" s="190">
        <x:v>2025070603010</x:v>
      </x:c>
      <x:c r="G1473" s="232" t="str">
        <x:f>MID(F1473,3,4)</x:f>
        <x:v>2507</x:v>
      </x:c>
    </x:row>
    <x:row r="1474" spans="2:7">
      <x:c r="B1474" s="70" t="s">
        <x:v>3836</x:v>
      </x:c>
      <x:c r="C1474" s="189">
        <x:v>2025090701031</x:v>
      </x:c>
      <x:c r="D1474" s="230" t="str">
        <x:f t="shared" si="2"/>
        <x:v>2509</x:v>
      </x:c>
      <x:c r="E1474" s="188" t="s">
        <x:v>11350</x:v>
      </x:c>
      <x:c r="F1474" s="190">
        <x:v>2025070603034</x:v>
      </x:c>
      <x:c r="G1474" s="232" t="str">
        <x:f>MID(F1474,3,4)</x:f>
        <x:v>2507</x:v>
      </x:c>
    </x:row>
    <x:row r="1475" spans="2:7">
      <x:c r="B1475" s="70" t="s">
        <x:v>11688</x:v>
      </x:c>
      <x:c r="C1475" s="189">
        <x:v>2025090701048</x:v>
      </x:c>
      <x:c r="D1475" s="230" t="str">
        <x:f t="shared" si="2"/>
        <x:v>2509</x:v>
      </x:c>
      <x:c r="E1475" s="188" t="s">
        <x:v>12040</x:v>
      </x:c>
      <x:c r="F1475" s="190">
        <x:v>2025070603089</x:v>
      </x:c>
      <x:c r="G1475" s="232" t="str">
        <x:f>MID(F1475,3,4)</x:f>
        <x:v>2507</x:v>
      </x:c>
    </x:row>
    <x:row r="1476" spans="2:7">
      <x:c r="B1476" s="70" t="s">
        <x:v>11750</x:v>
      </x:c>
      <x:c r="C1476" s="189">
        <x:v>2025090701055</x:v>
      </x:c>
      <x:c r="D1476" s="230" t="str">
        <x:f t="shared" si="2"/>
        <x:v>2509</x:v>
      </x:c>
      <x:c r="E1476" s="188" t="s">
        <x:v>11382</x:v>
      </x:c>
      <x:c r="F1476" s="190">
        <x:v>2025070603096</x:v>
      </x:c>
      <x:c r="G1476" s="232" t="str">
        <x:f>MID(F1476,3,4)</x:f>
        <x:v>2507</x:v>
      </x:c>
    </x:row>
    <x:row r="1477" spans="2:7">
      <x:c r="B1477" s="70" t="s">
        <x:v>12237</x:v>
      </x:c>
      <x:c r="C1477" s="189">
        <x:v>2025090701062</x:v>
      </x:c>
      <x:c r="D1477" s="230" t="str">
        <x:f t="shared" si="2"/>
        <x:v>2509</x:v>
      </x:c>
      <x:c r="E1477" s="188" t="s">
        <x:v>852</x:v>
      </x:c>
      <x:c r="F1477" s="190">
        <x:v>2025070703031</x:v>
      </x:c>
      <x:c r="G1477" s="232" t="str">
        <x:f>MID(F1477,3,4)</x:f>
        <x:v>2507</x:v>
      </x:c>
    </x:row>
    <x:row r="1478" spans="2:7">
      <x:c r="B1478" s="70" t="s">
        <x:v>12019</x:v>
      </x:c>
      <x:c r="C1478" s="189">
        <x:v>2025090701079</x:v>
      </x:c>
      <x:c r="D1478" s="230" t="str">
        <x:f t="shared" si="2"/>
        <x:v>2509</x:v>
      </x:c>
      <x:c r="E1478" s="188" t="s">
        <x:v>11647</x:v>
      </x:c>
      <x:c r="F1478" s="190">
        <x:v>2025070703048</x:v>
      </x:c>
      <x:c r="G1478" s="232" t="str">
        <x:f>MID(F1478,3,4)</x:f>
        <x:v>2507</x:v>
      </x:c>
    </x:row>
    <x:row r="1479" spans="2:7">
      <x:c r="B1479" s="70" t="s">
        <x:v>12221</x:v>
      </x:c>
      <x:c r="C1479" s="189">
        <x:v>2025091501029</x:v>
      </x:c>
      <x:c r="D1479" s="230" t="str">
        <x:f t="shared" si="2"/>
        <x:v>2509</x:v>
      </x:c>
      <x:c r="E1479" s="188" t="s">
        <x:v>7500</x:v>
      </x:c>
      <x:c r="F1479" s="190">
        <x:v>2025070703055</x:v>
      </x:c>
      <x:c r="G1479" s="232" t="str">
        <x:f>MID(F1479,3,4)</x:f>
        <x:v>2507</x:v>
      </x:c>
    </x:row>
    <x:row r="1480" spans="2:7">
      <x:c r="B1480" s="70" t="s">
        <x:v>12229</x:v>
      </x:c>
      <x:c r="C1480" s="189">
        <x:v>2025091501036</x:v>
      </x:c>
      <x:c r="D1480" s="230" t="str">
        <x:f t="shared" si="2"/>
        <x:v>2509</x:v>
      </x:c>
      <x:c r="E1480" s="188" t="s">
        <x:v>5047</x:v>
      </x:c>
      <x:c r="F1480" s="190">
        <x:v>2025070703086</x:v>
      </x:c>
      <x:c r="G1480" s="232" t="str">
        <x:f>MID(F1480,3,4)</x:f>
        <x:v>2507</x:v>
      </x:c>
    </x:row>
    <x:row r="1481" spans="2:7">
      <x:c r="B1481" s="70" t="s">
        <x:v>11693</x:v>
      </x:c>
      <x:c r="C1481" s="189">
        <x:v>2025091501043</x:v>
      </x:c>
      <x:c r="D1481" s="230" t="str">
        <x:f t="shared" si="2"/>
        <x:v>2509</x:v>
      </x:c>
      <x:c r="E1481" s="188" t="s">
        <x:v>3663</x:v>
      </x:c>
      <x:c r="F1481" s="190">
        <x:v>2025070703093</x:v>
      </x:c>
      <x:c r="G1481" s="232" t="str">
        <x:f>MID(F1481,3,4)</x:f>
        <x:v>2507</x:v>
      </x:c>
    </x:row>
    <x:row r="1482" spans="2:7">
      <x:c r="B1482" s="70" t="s">
        <x:v>12261</x:v>
      </x:c>
      <x:c r="C1482" s="189">
        <x:v>2025091501067</x:v>
      </x:c>
      <x:c r="D1482" s="230" t="str">
        <x:f t="shared" si="2"/>
        <x:v>2509</x:v>
      </x:c>
      <x:c r="E1482" s="188" t="s">
        <x:v>12056</x:v>
      </x:c>
      <x:c r="F1482" s="190">
        <x:v>2025070501019</x:v>
      </x:c>
      <x:c r="G1482" s="232" t="str">
        <x:f>MID(F1482,3,4)</x:f>
        <x:v>2507</x:v>
      </x:c>
    </x:row>
    <x:row r="1483" spans="2:7">
      <x:c r="B1483" s="70" t="s">
        <x:v>12231</x:v>
      </x:c>
      <x:c r="C1483" s="189">
        <x:v>2025091501098</x:v>
      </x:c>
      <x:c r="D1483" s="230" t="str">
        <x:f t="shared" si="2"/>
        <x:v>2509</x:v>
      </x:c>
      <x:c r="E1483" s="188" t="s">
        <x:v>11357</x:v>
      </x:c>
      <x:c r="F1483" s="190">
        <x:v>2025070501026</x:v>
      </x:c>
      <x:c r="G1483" s="232" t="str">
        <x:f>MID(F1483,3,4)</x:f>
        <x:v>2507</x:v>
      </x:c>
    </x:row>
    <x:row r="1484" spans="2:7">
      <x:c r="B1484" s="70" t="s">
        <x:v>11974</x:v>
      </x:c>
      <x:c r="C1484" s="189">
        <x:v>2025091601019</x:v>
      </x:c>
      <x:c r="D1484" s="230" t="str">
        <x:f t="shared" si="2"/>
        <x:v>2509</x:v>
      </x:c>
      <x:c r="E1484" s="188" t="s">
        <x:v>12060</x:v>
      </x:c>
      <x:c r="F1484" s="190">
        <x:v>2025070501033</x:v>
      </x:c>
      <x:c r="G1484" s="232" t="str">
        <x:f>MID(F1484,3,4)</x:f>
        <x:v>2507</x:v>
      </x:c>
    </x:row>
    <x:row r="1485" spans="2:7">
      <x:c r="B1485" s="70" t="s">
        <x:v>11980</x:v>
      </x:c>
      <x:c r="C1485" s="189">
        <x:v>2025091601026</x:v>
      </x:c>
      <x:c r="D1485" s="230" t="str">
        <x:f t="shared" si="2"/>
        <x:v>2509</x:v>
      </x:c>
      <x:c r="E1485" s="188" t="s">
        <x:v>7692</x:v>
      </x:c>
      <x:c r="F1485" s="190">
        <x:v>2025070501101</x:v>
      </x:c>
      <x:c r="G1485" s="232" t="str">
        <x:f>MID(F1485,3,4)</x:f>
        <x:v>2507</x:v>
      </x:c>
    </x:row>
    <x:row r="1486" spans="2:7">
      <x:c r="B1486" s="70" t="s">
        <x:v>825</x:v>
      </x:c>
      <x:c r="C1486" s="189">
        <x:v>2025100501026</x:v>
      </x:c>
      <x:c r="D1486" s="230" t="str">
        <x:f t="shared" si="2"/>
        <x:v>2510</x:v>
      </x:c>
      <x:c r="E1486" s="188" t="s">
        <x:v>12009</x:v>
      </x:c>
      <x:c r="F1486" s="190">
        <x:v>2025070601023</x:v>
      </x:c>
      <x:c r="G1486" s="232" t="str">
        <x:f>MID(F1486,3,4)</x:f>
        <x:v>2507</x:v>
      </x:c>
    </x:row>
    <x:row r="1487" spans="2:7">
      <x:c r="B1487" s="70" t="s">
        <x:v>12248</x:v>
      </x:c>
      <x:c r="C1487" s="189">
        <x:v>2025100501033</x:v>
      </x:c>
      <x:c r="D1487" s="230" t="str">
        <x:f t="shared" si="2"/>
        <x:v>2510</x:v>
      </x:c>
      <x:c r="E1487" s="188" t="s">
        <x:v>11406</x:v>
      </x:c>
      <x:c r="F1487" s="190">
        <x:v>2025070601030</x:v>
      </x:c>
      <x:c r="G1487" s="232" t="str">
        <x:f>MID(F1487,3,4)</x:f>
        <x:v>2507</x:v>
      </x:c>
    </x:row>
    <x:row r="1488" spans="2:7">
      <x:c r="B1488" s="70" t="s">
        <x:v>12245</x:v>
      </x:c>
      <x:c r="C1488" s="189">
        <x:v>2025100501040</x:v>
      </x:c>
      <x:c r="D1488" s="230" t="str">
        <x:f t="shared" si="2"/>
        <x:v>2510</x:v>
      </x:c>
      <x:c r="E1488" s="188" t="s">
        <x:v>11427</x:v>
      </x:c>
      <x:c r="F1488" s="190">
        <x:v>2025070601092</x:v>
      </x:c>
      <x:c r="G1488" s="232" t="str">
        <x:f>MID(F1488,3,4)</x:f>
        <x:v>2507</x:v>
      </x:c>
    </x:row>
    <x:row r="1489" spans="2:7">
      <x:c r="B1489" s="70" t="s">
        <x:v>11602</x:v>
      </x:c>
      <x:c r="C1489" s="189">
        <x:v>2025100501057</x:v>
      </x:c>
      <x:c r="D1489" s="230" t="str">
        <x:f t="shared" si="2"/>
        <x:v>2510</x:v>
      </x:c>
      <x:c r="E1489" s="188" t="s">
        <x:v>5551</x:v>
      </x:c>
      <x:c r="F1489" s="190">
        <x:v>2025070701044</x:v>
      </x:c>
      <x:c r="G1489" s="232" t="str">
        <x:f>MID(F1489,3,4)</x:f>
        <x:v>2507</x:v>
      </x:c>
    </x:row>
    <x:row r="1490" spans="2:7">
      <x:c r="B1490" s="70" t="s">
        <x:v>11439</x:v>
      </x:c>
      <x:c r="C1490" s="189">
        <x:v>2025100501064</x:v>
      </x:c>
      <x:c r="D1490" s="230" t="str">
        <x:f t="shared" si="2"/>
        <x:v>2510</x:v>
      </x:c>
      <x:c r="E1490" s="188" t="s">
        <x:v>11448</x:v>
      </x:c>
      <x:c r="F1490" s="190">
        <x:v>2025070801010</x:v>
      </x:c>
      <x:c r="G1490" s="232" t="str">
        <x:f>MID(F1490,3,4)</x:f>
        <x:v>2507</x:v>
      </x:c>
    </x:row>
    <x:row r="1491" spans="2:7">
      <x:c r="B1491" s="70" t="s">
        <x:v>11404</x:v>
      </x:c>
      <x:c r="C1491" s="189">
        <x:v>2025100501088</x:v>
      </x:c>
      <x:c r="D1491" s="230" t="str">
        <x:f t="shared" si="2"/>
        <x:v>2510</x:v>
      </x:c>
      <x:c r="E1491" s="188" t="s">
        <x:v>12230</x:v>
      </x:c>
      <x:c r="F1491" s="190">
        <x:v>2025070801027</x:v>
      </x:c>
      <x:c r="G1491" s="232" t="str">
        <x:f>MID(F1491,3,4)</x:f>
        <x:v>2507</x:v>
      </x:c>
    </x:row>
    <x:row r="1492" spans="2:7">
      <x:c r="B1492" s="70" t="s">
        <x:v>11385</x:v>
      </x:c>
      <x:c r="C1492" s="189">
        <x:v>2025100501095</x:v>
      </x:c>
      <x:c r="D1492" s="230" t="str">
        <x:f t="shared" si="2"/>
        <x:v>2510</x:v>
      </x:c>
      <x:c r="E1492" s="188" t="s">
        <x:v>11447</x:v>
      </x:c>
      <x:c r="F1492" s="190">
        <x:v>2025070801034</x:v>
      </x:c>
      <x:c r="G1492" s="232" t="str">
        <x:f>MID(F1492,3,4)</x:f>
        <x:v>2507</x:v>
      </x:c>
    </x:row>
    <x:row r="1493" spans="2:7">
      <x:c r="B1493" s="70" t="s">
        <x:v>11358</x:v>
      </x:c>
      <x:c r="C1493" s="189">
        <x:v>2025100601016</x:v>
      </x:c>
      <x:c r="D1493" s="230" t="str">
        <x:f t="shared" si="2"/>
        <x:v>2510</x:v>
      </x:c>
      <x:c r="E1493" s="188" t="s">
        <x:v>11956</x:v>
      </x:c>
      <x:c r="F1493" s="190">
        <x:v>2025070801041</x:v>
      </x:c>
      <x:c r="G1493" s="232" t="str">
        <x:f>MID(F1493,3,4)</x:f>
        <x:v>2507</x:v>
      </x:c>
    </x:row>
    <x:row r="1494" spans="2:7">
      <x:c r="B1494" s="70" t="s">
        <x:v>11361</x:v>
      </x:c>
      <x:c r="C1494" s="189">
        <x:v>2025100601023</x:v>
      </x:c>
      <x:c r="D1494" s="230" t="str">
        <x:f t="shared" si="2"/>
        <x:v>2510</x:v>
      </x:c>
      <x:c r="E1494" s="188" t="s">
        <x:v>12034</x:v>
      </x:c>
      <x:c r="F1494" s="190">
        <x:v>2025070801058</x:v>
      </x:c>
      <x:c r="G1494" s="232" t="str">
        <x:f>MID(F1494,3,4)</x:f>
        <x:v>2507</x:v>
      </x:c>
    </x:row>
    <x:row r="1495" spans="2:7">
      <x:c r="B1495" s="70" t="s">
        <x:v>5123</x:v>
      </x:c>
      <x:c r="C1495" s="189">
        <x:v>2025100601047</x:v>
      </x:c>
      <x:c r="D1495" s="230" t="str">
        <x:f t="shared" si="2"/>
        <x:v>2510</x:v>
      </x:c>
      <x:c r="E1495" s="188" t="s">
        <x:v>11415</x:v>
      </x:c>
      <x:c r="F1495" s="190">
        <x:v>2025070801065</x:v>
      </x:c>
      <x:c r="G1495" s="232" t="str">
        <x:f>MID(F1495,3,4)</x:f>
        <x:v>2507</x:v>
      </x:c>
    </x:row>
    <x:row r="1496" spans="2:7">
      <x:c r="B1496" s="70" t="s">
        <x:v>11412</x:v>
      </x:c>
      <x:c r="C1496" s="189">
        <x:v>2025100701082</x:v>
      </x:c>
      <x:c r="D1496" s="230" t="str">
        <x:f t="shared" si="2"/>
        <x:v>2510</x:v>
      </x:c>
      <x:c r="E1496" s="188" t="s">
        <x:v>820</x:v>
      </x:c>
      <x:c r="F1496" s="190">
        <x:v>2025070801089</x:v>
      </x:c>
      <x:c r="G1496" s="232" t="str">
        <x:f>MID(F1496,3,4)</x:f>
        <x:v>2507</x:v>
      </x:c>
    </x:row>
    <x:row r="1497" spans="2:7">
      <x:c r="B1497" s="70" t="s">
        <x:v>11425</x:v>
      </x:c>
      <x:c r="C1497" s="189">
        <x:v>2025100701099</x:v>
      </x:c>
      <x:c r="D1497" s="230" t="str">
        <x:f t="shared" si="2"/>
        <x:v>2510</x:v>
      </x:c>
      <x:c r="E1497" s="188" t="s">
        <x:v>11665</x:v>
      </x:c>
      <x:c r="F1497" s="190">
        <x:v>2025070502047</x:v>
      </x:c>
      <x:c r="G1497" s="232" t="str">
        <x:f>MID(F1497,3,4)</x:f>
        <x:v>2507</x:v>
      </x:c>
    </x:row>
    <x:row r="1498" spans="2:7">
      <x:c r="B1498" s="70" t="s">
        <x:v>5079</x:v>
      </x:c>
      <x:c r="C1498" s="189">
        <x:v>2025100701105</x:v>
      </x:c>
      <x:c r="D1498" s="230" t="str">
        <x:f t="shared" si="2"/>
        <x:v>2510</x:v>
      </x:c>
      <x:c r="E1498" s="188" t="s">
        <x:v>11717</x:v>
      </x:c>
      <x:c r="F1498" s="190">
        <x:v>2025070502054</x:v>
      </x:c>
      <x:c r="G1498" s="232" t="str">
        <x:f>MID(F1498,3,4)</x:f>
        <x:v>2507</x:v>
      </x:c>
    </x:row>
    <x:row r="1499" spans="2:7">
      <x:c r="B1499" s="70" t="s">
        <x:v>1281</x:v>
      </x:c>
      <x:c r="C1499" s="189">
        <x:v>2025100801027</x:v>
      </x:c>
      <x:c r="D1499" s="230" t="str">
        <x:f t="shared" si="2"/>
        <x:v>2510</x:v>
      </x:c>
      <x:c r="E1499" s="188" t="s">
        <x:v>11369</x:v>
      </x:c>
      <x:c r="F1499" s="190">
        <x:v>2025070502092</x:v>
      </x:c>
      <x:c r="G1499" s="232" t="str">
        <x:f>MID(F1499,3,4)</x:f>
        <x:v>2507</x:v>
      </x:c>
    </x:row>
    <x:row r="1500" spans="2:7">
      <x:c r="B1500" s="70" t="s">
        <x:v>5041</x:v>
      </x:c>
      <x:c r="C1500" s="189">
        <x:v>2025100801034</x:v>
      </x:c>
      <x:c r="D1500" s="230" t="str">
        <x:f t="shared" si="2"/>
        <x:v>2510</x:v>
      </x:c>
      <x:c r="E1500" s="188" t="s">
        <x:v>3750</x:v>
      </x:c>
      <x:c r="F1500" s="190">
        <x:v>2025070502108</x:v>
      </x:c>
      <x:c r="G1500" s="232" t="str">
        <x:f>MID(F1500,3,4)</x:f>
        <x:v>2507</x:v>
      </x:c>
    </x:row>
    <x:row r="1501" spans="2:7">
      <x:c r="B1501" s="70" t="s">
        <x:v>11611</x:v>
      </x:c>
      <x:c r="C1501" s="189">
        <x:v>2025110501030</x:v>
      </x:c>
      <x:c r="D1501" s="230" t="str">
        <x:f t="shared" si="2"/>
        <x:v>2511</x:v>
      </x:c>
      <x:c r="E1501" s="188" t="s">
        <x:v>11663</x:v>
      </x:c>
      <x:c r="F1501" s="190">
        <x:v>2025070602020</x:v>
      </x:c>
      <x:c r="G1501" s="232" t="str">
        <x:f>MID(F1501,3,4)</x:f>
        <x:v>2507</x:v>
      </x:c>
    </x:row>
    <x:row r="1502" spans="2:7">
      <x:c r="B1502" s="70" t="s">
        <x:v>7512</x:v>
      </x:c>
      <x:c r="C1502" s="189">
        <x:v>2025110501047</x:v>
      </x:c>
      <x:c r="D1502" s="230" t="str">
        <x:f t="shared" si="2"/>
        <x:v>2511</x:v>
      </x:c>
      <x:c r="E1502" s="188" t="s">
        <x:v>11657</x:v>
      </x:c>
      <x:c r="F1502" s="190">
        <x:v>2025070602037</x:v>
      </x:c>
      <x:c r="G1502" s="232" t="str">
        <x:f>MID(F1502,3,4)</x:f>
        <x:v>2507</x:v>
      </x:c>
    </x:row>
    <x:row r="1503" spans="2:7">
      <x:c r="B1503" s="70" t="s">
        <x:v>11396</x:v>
      </x:c>
      <x:c r="C1503" s="189">
        <x:v>2025110501078</x:v>
      </x:c>
      <x:c r="D1503" s="230" t="str">
        <x:f t="shared" si="2"/>
        <x:v>2511</x:v>
      </x:c>
      <x:c r="E1503" s="188" t="s">
        <x:v>11703</x:v>
      </x:c>
      <x:c r="F1503" s="190">
        <x:v>2025070602051</x:v>
      </x:c>
      <x:c r="G1503" s="232" t="str">
        <x:f>MID(F1503,3,4)</x:f>
        <x:v>2507</x:v>
      </x:c>
    </x:row>
    <x:row r="1504" spans="2:7">
      <x:c r="B1504" s="70" t="s">
        <x:v>3787</x:v>
      </x:c>
      <x:c r="C1504" s="189">
        <x:v>2025110501085</x:v>
      </x:c>
      <x:c r="D1504" s="230" t="str">
        <x:f t="shared" si="2"/>
        <x:v>2511</x:v>
      </x:c>
      <x:c r="E1504" s="188" t="s">
        <x:v>11334</x:v>
      </x:c>
      <x:c r="F1504" s="190">
        <x:v>2025070602068</x:v>
      </x:c>
      <x:c r="G1504" s="232" t="str">
        <x:f>MID(F1504,3,4)</x:f>
        <x:v>2507</x:v>
      </x:c>
    </x:row>
    <x:row r="1505" spans="2:7">
      <x:c r="B1505" s="70" t="s">
        <x:v>4003</x:v>
      </x:c>
      <x:c r="C1505" s="189">
        <x:v>2025110501108</x:v>
      </x:c>
      <x:c r="D1505" s="230" t="str">
        <x:f t="shared" si="2"/>
        <x:v>2511</x:v>
      </x:c>
      <x:c r="E1505" s="188" t="s">
        <x:v>11679</x:v>
      </x:c>
      <x:c r="F1505" s="190">
        <x:v>2025070602099</x:v>
      </x:c>
      <x:c r="G1505" s="232" t="str">
        <x:f>MID(F1505,3,4)</x:f>
        <x:v>2507</x:v>
      </x:c>
    </x:row>
    <x:row r="1506" spans="2:7">
      <x:c r="B1506" s="70" t="s">
        <x:v>4010</x:v>
      </x:c>
      <x:c r="C1506" s="189">
        <x:v>2025110601013</x:v>
      </x:c>
      <x:c r="D1506" s="230" t="str">
        <x:f t="shared" si="2"/>
        <x:v>2511</x:v>
      </x:c>
      <x:c r="E1506" s="188" t="s">
        <x:v>11669</x:v>
      </x:c>
      <x:c r="F1506" s="190">
        <x:v>2025070702089</x:v>
      </x:c>
      <x:c r="G1506" s="232" t="str">
        <x:f>MID(F1506,3,4)</x:f>
        <x:v>2507</x:v>
      </x:c>
    </x:row>
    <x:row r="1507" spans="2:7">
      <x:c r="B1507" s="70" t="s">
        <x:v>12100</x:v>
      </x:c>
      <x:c r="C1507" s="189">
        <x:v>2025110601037</x:v>
      </x:c>
      <x:c r="D1507" s="230" t="str">
        <x:f t="shared" si="2"/>
        <x:v>2511</x:v>
      </x:c>
      <x:c r="E1507" s="188" t="s">
        <x:v>7651</x:v>
      </x:c>
      <x:c r="F1507" s="190">
        <x:v>2025070702096</x:v>
      </x:c>
      <x:c r="G1507" s="232" t="str">
        <x:f>MID(F1507,3,4)</x:f>
        <x:v>2507</x:v>
      </x:c>
    </x:row>
    <x:row r="1508" spans="2:7">
      <x:c r="B1508" s="70" t="s">
        <x:v>11886</x:v>
      </x:c>
      <x:c r="C1508" s="189">
        <x:v>2025110601044</x:v>
      </x:c>
      <x:c r="D1508" s="230" t="str">
        <x:f t="shared" si="2"/>
        <x:v>2511</x:v>
      </x:c>
      <x:c r="E1508" s="188" t="s">
        <x:v>6546</x:v>
      </x:c>
      <x:c r="F1508" s="190">
        <x:v>2025070504010</x:v>
      </x:c>
      <x:c r="G1508" s="232" t="str">
        <x:f>MID(F1508,3,4)</x:f>
        <x:v>2507</x:v>
      </x:c>
    </x:row>
    <x:row r="1509" spans="2:7">
      <x:c r="B1509" s="70" t="s">
        <x:v>11891</x:v>
      </x:c>
      <x:c r="C1509" s="189">
        <x:v>2025110601075</x:v>
      </x:c>
      <x:c r="D1509" s="230" t="str">
        <x:f t="shared" si="2"/>
        <x:v>2511</x:v>
      </x:c>
      <x:c r="E1509" s="188" t="s">
        <x:v>9635</x:v>
      </x:c>
      <x:c r="F1509" s="190">
        <x:v>2025070504027</x:v>
      </x:c>
      <x:c r="G1509" s="232" t="str">
        <x:f>MID(F1509,3,4)</x:f>
        <x:v>2507</x:v>
      </x:c>
    </x:row>
    <x:row r="1510" spans="2:7">
      <x:c r="B1510" s="70" t="s">
        <x:v>12071</x:v>
      </x:c>
      <x:c r="C1510" s="189">
        <x:v>2025110601082</x:v>
      </x:c>
      <x:c r="D1510" s="230" t="str">
        <x:f t="shared" si="2"/>
        <x:v>2511</x:v>
      </x:c>
      <x:c r="E1510" s="188" t="s">
        <x:v>9805</x:v>
      </x:c>
      <x:c r="F1510" s="190">
        <x:v>2025070504058</x:v>
      </x:c>
      <x:c r="G1510" s="232" t="str">
        <x:f>MID(F1510,3,4)</x:f>
        <x:v>2507</x:v>
      </x:c>
    </x:row>
    <x:row r="1511" spans="2:7">
      <x:c r="B1511" s="70" t="s">
        <x:v>5369</x:v>
      </x:c>
      <x:c r="C1511" s="189">
        <x:v>2025110701034</x:v>
      </x:c>
      <x:c r="D1511" s="230" t="str">
        <x:f t="shared" si="2"/>
        <x:v>2511</x:v>
      </x:c>
      <x:c r="E1511" s="188" t="s">
        <x:v>9814</x:v>
      </x:c>
      <x:c r="F1511" s="190">
        <x:v>2025070504065</x:v>
      </x:c>
      <x:c r="G1511" s="232" t="str">
        <x:f>MID(F1511,3,4)</x:f>
        <x:v>2507</x:v>
      </x:c>
    </x:row>
    <x:row r="1512" spans="2:7">
      <x:c r="B1512" s="70" t="s">
        <x:v>12111</x:v>
      </x:c>
      <x:c r="C1512" s="189">
        <x:v>2025110701058</x:v>
      </x:c>
      <x:c r="D1512" s="230" t="str">
        <x:f t="shared" si="2"/>
        <x:v>2511</x:v>
      </x:c>
      <x:c r="E1512" s="188" t="s">
        <x:v>9869</x:v>
      </x:c>
      <x:c r="F1512" s="190">
        <x:v>2025070504096</x:v>
      </x:c>
      <x:c r="G1512" s="232" t="str">
        <x:f>MID(F1512,3,4)</x:f>
        <x:v>2507</x:v>
      </x:c>
    </x:row>
    <x:row r="1513" spans="2:7">
      <x:c r="B1513" s="70" t="s">
        <x:v>12287</x:v>
      </x:c>
      <x:c r="C1513" s="189">
        <x:v>2025110701065</x:v>
      </x:c>
      <x:c r="D1513" s="230" t="str">
        <x:f t="shared" si="2"/>
        <x:v>2511</x:v>
      </x:c>
      <x:c r="E1513" s="188" t="s">
        <x:v>9631</x:v>
      </x:c>
      <x:c r="F1513" s="190">
        <x:v>2025070504102</x:v>
      </x:c>
      <x:c r="G1513" s="232" t="str">
        <x:f>MID(F1513,3,4)</x:f>
        <x:v>2507</x:v>
      </x:c>
    </x:row>
    <x:row r="1514" spans="2:7">
      <x:c r="B1514" s="70" t="s">
        <x:v>11926</x:v>
      </x:c>
      <x:c r="C1514" s="189">
        <x:v>2025110701089</x:v>
      </x:c>
      <x:c r="D1514" s="230" t="str">
        <x:f t="shared" si="2"/>
        <x:v>2511</x:v>
      </x:c>
      <x:c r="E1514" s="188" t="s">
        <x:v>9751</x:v>
      </x:c>
      <x:c r="F1514" s="190">
        <x:v>2025070604017</x:v>
      </x:c>
      <x:c r="G1514" s="232" t="str">
        <x:f>MID(F1514,3,4)</x:f>
        <x:v>2507</x:v>
      </x:c>
    </x:row>
    <x:row r="1515" spans="2:7">
      <x:c r="B1515" s="70" t="s">
        <x:v>12163</x:v>
      </x:c>
      <x:c r="C1515" s="189">
        <x:v>2025110701096</x:v>
      </x:c>
      <x:c r="D1515" s="230" t="str">
        <x:f t="shared" si="2"/>
        <x:v>2511</x:v>
      </x:c>
      <x:c r="E1515" s="188" t="s">
        <x:v>9765</x:v>
      </x:c>
      <x:c r="F1515" s="190">
        <x:v>2025070604031</x:v>
      </x:c>
      <x:c r="G1515" s="232" t="str">
        <x:f>MID(F1515,3,4)</x:f>
        <x:v>2507</x:v>
      </x:c>
    </x:row>
    <x:row r="1516" spans="2:7">
      <x:c r="B1516" s="70" t="s">
        <x:v>3594</x:v>
      </x:c>
      <x:c r="C1516" s="189">
        <x:v>2025110701102</x:v>
      </x:c>
      <x:c r="D1516" s="230" t="str">
        <x:f t="shared" si="2"/>
        <x:v>2511</x:v>
      </x:c>
      <x:c r="E1516" s="188" t="s">
        <x:v>6494</x:v>
      </x:c>
      <x:c r="F1516" s="190">
        <x:v>2025070604048</x:v>
      </x:c>
      <x:c r="G1516" s="232" t="str">
        <x:f>MID(F1516,3,4)</x:f>
        <x:v>2507</x:v>
      </x:c>
    </x:row>
    <x:row r="1517" spans="2:7">
      <x:c r="B1517" s="70" t="s">
        <x:v>5183</x:v>
      </x:c>
      <x:c r="C1517" s="189">
        <x:v>2025110801024</x:v>
      </x:c>
      <x:c r="D1517" s="230" t="str">
        <x:f t="shared" si="2"/>
        <x:v>2511</x:v>
      </x:c>
      <x:c r="E1517" s="188" t="s">
        <x:v>9769</x:v>
      </x:c>
      <x:c r="F1517" s="190">
        <x:v>2025070604055</x:v>
      </x:c>
      <x:c r="G1517" s="232" t="str">
        <x:f>MID(F1517,3,4)</x:f>
        <x:v>2507</x:v>
      </x:c>
    </x:row>
    <x:row r="1518" spans="2:7">
      <x:c r="B1518" s="70" t="s">
        <x:v>711</x:v>
      </x:c>
      <x:c r="C1518" s="189">
        <x:v>2025110801062</x:v>
      </x:c>
      <x:c r="D1518" s="230" t="str">
        <x:f t="shared" si="2"/>
        <x:v>2511</x:v>
      </x:c>
      <x:c r="E1518" s="188" t="s">
        <x:v>9887</x:v>
      </x:c>
      <x:c r="F1518" s="190">
        <x:v>2025070604062</x:v>
      </x:c>
      <x:c r="G1518" s="232" t="str">
        <x:f>MID(F1518,3,4)</x:f>
        <x:v>2507</x:v>
      </x:c>
    </x:row>
    <x:row r="1519" spans="2:7">
      <x:c r="B1519" s="70" t="s">
        <x:v>3593</x:v>
      </x:c>
      <x:c r="C1519" s="189">
        <x:v>2025110801079</x:v>
      </x:c>
      <x:c r="D1519" s="230" t="str">
        <x:f t="shared" si="2"/>
        <x:v>2511</x:v>
      </x:c>
      <x:c r="E1519" s="188" t="s">
        <x:v>6539</x:v>
      </x:c>
      <x:c r="F1519" s="190">
        <x:v>2025070604079</x:v>
      </x:c>
      <x:c r="G1519" s="232" t="str">
        <x:f>MID(F1519,3,4)</x:f>
        <x:v>2507</x:v>
      </x:c>
    </x:row>
    <x:row r="1520" spans="2:7">
      <x:c r="B1520" s="70" t="s">
        <x:v>731</x:v>
      </x:c>
      <x:c r="C1520" s="189">
        <x:v>2025110801086</x:v>
      </x:c>
      <x:c r="D1520" s="230" t="str">
        <x:f t="shared" si="2"/>
        <x:v>2511</x:v>
      </x:c>
      <x:c r="E1520" s="188" t="s">
        <x:v>6456</x:v>
      </x:c>
      <x:c r="F1520" s="190">
        <x:v>2025070604109</x:v>
      </x:c>
      <x:c r="G1520" s="232" t="str">
        <x:f>MID(F1520,3,4)</x:f>
        <x:v>2507</x:v>
      </x:c>
    </x:row>
    <x:row r="1521" spans="2:7">
      <x:c r="B1521" s="70" t="s">
        <x:v>11796</x:v>
      </x:c>
      <x:c r="C1521" s="189">
        <x:v>2025110801093</x:v>
      </x:c>
      <x:c r="D1521" s="230" t="str">
        <x:f t="shared" si="2"/>
        <x:v>2511</x:v>
      </x:c>
      <x:c r="E1521" s="188" t="s">
        <x:v>2544</x:v>
      </x:c>
      <x:c r="F1521" s="190">
        <x:v>2025080603123</x:v>
      </x:c>
      <x:c r="G1521" s="232" t="str">
        <x:f>MID(F1521,3,4)</x:f>
        <x:v>2508</x:v>
      </x:c>
    </x:row>
    <x:row r="1522" spans="2:7">
      <x:c r="B1522" s="70" t="s">
        <x:v>12280</x:v>
      </x:c>
      <x:c r="C1522" s="189">
        <x:v>2025120501013</x:v>
      </x:c>
      <x:c r="D1522" s="230" t="str">
        <x:f t="shared" si="2"/>
        <x:v>2512</x:v>
      </x:c>
      <x:c r="E1522" s="188" t="s">
        <x:v>11364</x:v>
      </x:c>
      <x:c r="F1522" s="190">
        <x:v>2025080503010</x:v>
      </x:c>
      <x:c r="G1522" s="232" t="str">
        <x:f>MID(F1522,3,4)</x:f>
        <x:v>2508</x:v>
      </x:c>
    </x:row>
    <x:row r="1523" spans="2:7">
      <x:c r="B1523" s="70" t="s">
        <x:v>12017</x:v>
      </x:c>
      <x:c r="C1523" s="189">
        <x:v>2025120501068</x:v>
      </x:c>
      <x:c r="D1523" s="230" t="str">
        <x:f t="shared" si="2"/>
        <x:v>2512</x:v>
      </x:c>
      <x:c r="E1523" s="188" t="s">
        <x:v>12057</x:v>
      </x:c>
      <x:c r="F1523" s="190">
        <x:v>2025080503027</x:v>
      </x:c>
      <x:c r="G1523" s="232" t="str">
        <x:f>MID(F1523,3,4)</x:f>
        <x:v>2508</x:v>
      </x:c>
    </x:row>
    <x:row r="1524" spans="2:7">
      <x:c r="B1524" s="70" t="s">
        <x:v>5039</x:v>
      </x:c>
      <x:c r="C1524" s="189">
        <x:v>2025120501075</x:v>
      </x:c>
      <x:c r="D1524" s="230" t="str">
        <x:f t="shared" si="2"/>
        <x:v>2512</x:v>
      </x:c>
      <x:c r="E1524" s="188" t="s">
        <x:v>7</x:v>
      </x:c>
      <x:c r="F1524" s="190">
        <x:v>2025080503102</x:v>
      </x:c>
      <x:c r="G1524" s="232" t="str">
        <x:f>MID(F1524,3,4)</x:f>
        <x:v>2508</x:v>
      </x:c>
    </x:row>
    <x:row r="1525" spans="2:7">
      <x:c r="B1525" s="70" t="s">
        <x:v>5538</x:v>
      </x:c>
      <x:c r="C1525" s="189">
        <x:v>2025120501082</x:v>
      </x:c>
      <x:c r="D1525" s="230" t="str">
        <x:f t="shared" si="2"/>
        <x:v>2512</x:v>
      </x:c>
      <x:c r="E1525" s="188" t="s">
        <x:v>3771</x:v>
      </x:c>
      <x:c r="F1525" s="190">
        <x:v>2025080603024</x:v>
      </x:c>
      <x:c r="G1525" s="232" t="str">
        <x:f>MID(F1525,3,4)</x:f>
        <x:v>2508</x:v>
      </x:c>
    </x:row>
    <x:row r="1526" spans="2:7">
      <x:c r="B1526" s="70" t="s">
        <x:v>7506</x:v>
      </x:c>
      <x:c r="C1526" s="189">
        <x:v>2025120501105</x:v>
      </x:c>
      <x:c r="D1526" s="230" t="str">
        <x:f t="shared" si="2"/>
        <x:v>2512</x:v>
      </x:c>
      <x:c r="E1526" s="188" t="s">
        <x:v>12228</x:v>
      </x:c>
      <x:c r="F1526" s="190">
        <x:v>2025080501023</x:v>
      </x:c>
      <x:c r="G1526" s="232" t="str">
        <x:f>MID(F1526,3,4)</x:f>
        <x:v>2508</x:v>
      </x:c>
    </x:row>
    <x:row r="1527" spans="2:7">
      <x:c r="B1527" s="70" t="s">
        <x:v>5042</x:v>
      </x:c>
      <x:c r="C1527" s="189">
        <x:v>2025120601027</x:v>
      </x:c>
      <x:c r="D1527" s="230" t="str">
        <x:f t="shared" si="2"/>
        <x:v>2512</x:v>
      </x:c>
      <x:c r="E1527" s="188" t="s">
        <x:v>11962</x:v>
      </x:c>
      <x:c r="F1527" s="190">
        <x:v>2025080501030</x:v>
      </x:c>
      <x:c r="G1527" s="232" t="str">
        <x:f>MID(F1527,3,4)</x:f>
        <x:v>2508</x:v>
      </x:c>
    </x:row>
    <x:row r="1528" spans="2:7">
      <x:c r="B1528" s="70" t="s">
        <x:v>11755</x:v>
      </x:c>
      <x:c r="C1528" s="189">
        <x:v>2025120601041</x:v>
      </x:c>
      <x:c r="D1528" s="230" t="str">
        <x:f t="shared" si="2"/>
        <x:v>2512</x:v>
      </x:c>
      <x:c r="E1528" s="188" t="s">
        <x:v>11421</x:v>
      </x:c>
      <x:c r="F1528" s="190">
        <x:v>2025080501054</x:v>
      </x:c>
      <x:c r="G1528" s="232" t="str">
        <x:f>MID(F1528,3,4)</x:f>
        <x:v>2508</x:v>
      </x:c>
    </x:row>
    <x:row r="1529" spans="2:7">
      <x:c r="B1529" s="70" t="s">
        <x:v>11935</x:v>
      </x:c>
      <x:c r="C1529" s="189">
        <x:v>2025120601058</x:v>
      </x:c>
      <x:c r="D1529" s="230" t="str">
        <x:f t="shared" si="2"/>
        <x:v>2512</x:v>
      </x:c>
      <x:c r="E1529" s="188" t="s">
        <x:v>12225</x:v>
      </x:c>
      <x:c r="F1529" s="190">
        <x:v>2025080501078</x:v>
      </x:c>
      <x:c r="G1529" s="232" t="str">
        <x:f>MID(F1529,3,4)</x:f>
        <x:v>2508</x:v>
      </x:c>
    </x:row>
    <x:row r="1530" spans="2:7">
      <x:c r="B1530" s="70" t="s">
        <x:v>11937</x:v>
      </x:c>
      <x:c r="C1530" s="189">
        <x:v>2025120601065</x:v>
      </x:c>
      <x:c r="D1530" s="230" t="str">
        <x:f t="shared" si="2"/>
        <x:v>2512</x:v>
      </x:c>
      <x:c r="E1530" s="188" t="s">
        <x:v>12243</x:v>
      </x:c>
      <x:c r="F1530" s="190">
        <x:v>2025080501085</x:v>
      </x:c>
      <x:c r="G1530" s="232" t="str">
        <x:f>MID(F1530,3,4)</x:f>
        <x:v>2508</x:v>
      </x:c>
    </x:row>
    <x:row r="1531" spans="2:7">
      <x:c r="B1531" s="70" t="s">
        <x:v>5320</x:v>
      </x:c>
      <x:c r="C1531" s="189">
        <x:v>2025120601096</x:v>
      </x:c>
      <x:c r="D1531" s="230" t="str">
        <x:f t="shared" si="2"/>
        <x:v>2512</x:v>
      </x:c>
      <x:c r="E1531" s="188" t="s">
        <x:v>5076</x:v>
      </x:c>
      <x:c r="F1531" s="190">
        <x:v>2025080501092</x:v>
      </x:c>
      <x:c r="G1531" s="232" t="str">
        <x:f>MID(F1531,3,4)</x:f>
        <x:v>2508</x:v>
      </x:c>
    </x:row>
    <x:row r="1532" spans="2:7">
      <x:c r="B1532" s="70" t="s">
        <x:v>10395</x:v>
      </x:c>
      <x:c r="C1532" s="189">
        <x:v>2025120601102</x:v>
      </x:c>
      <x:c r="D1532" s="230" t="str">
        <x:f t="shared" si="2"/>
        <x:v>2512</x:v>
      </x:c>
      <x:c r="E1532" s="188" t="s">
        <x:v>11445</x:v>
      </x:c>
      <x:c r="F1532" s="190">
        <x:v>2025080601013</x:v>
      </x:c>
      <x:c r="G1532" s="232" t="str">
        <x:f>MID(F1532,3,4)</x:f>
        <x:v>2508</x:v>
      </x:c>
    </x:row>
    <x:row r="1533" spans="2:7">
      <x:c r="B1533" s="70" t="s">
        <x:v>11917</x:v>
      </x:c>
      <x:c r="C1533" s="189">
        <x:v>2025120701017</x:v>
      </x:c>
      <x:c r="D1533" s="230" t="str">
        <x:f t="shared" si="2"/>
        <x:v>2512</x:v>
      </x:c>
      <x:c r="E1533" s="188" t="s">
        <x:v>1173</x:v>
      </x:c>
      <x:c r="F1533" s="190">
        <x:v>2025080601020</x:v>
      </x:c>
      <x:c r="G1533" s="232" t="str">
        <x:f>MID(F1533,3,4)</x:f>
        <x:v>2508</x:v>
      </x:c>
    </x:row>
    <x:row r="1534" spans="2:7">
      <x:c r="B1534" s="70" t="s">
        <x:v>3980</x:v>
      </x:c>
      <x:c r="C1534" s="189">
        <x:v>2025120701024</x:v>
      </x:c>
      <x:c r="D1534" s="230" t="str">
        <x:f t="shared" si="2"/>
        <x:v>2512</x:v>
      </x:c>
      <x:c r="E1534" s="188" t="s">
        <x:v>3861</x:v>
      </x:c>
      <x:c r="F1534" s="190">
        <x:v>2025080601037</x:v>
      </x:c>
      <x:c r="G1534" s="232" t="str">
        <x:f>MID(F1534,3,4)</x:f>
        <x:v>2508</x:v>
      </x:c>
    </x:row>
    <x:row r="1535" spans="2:7">
      <x:c r="B1535" s="70" t="s">
        <x:v>12140</x:v>
      </x:c>
      <x:c r="C1535" s="189">
        <x:v>2025120701031</x:v>
      </x:c>
      <x:c r="D1535" s="230" t="str">
        <x:f t="shared" si="2"/>
        <x:v>2512</x:v>
      </x:c>
      <x:c r="E1535" s="188" t="s">
        <x:v>11417</x:v>
      </x:c>
      <x:c r="F1535" s="190">
        <x:v>2025080601044</x:v>
      </x:c>
      <x:c r="G1535" s="232" t="str">
        <x:f>MID(F1535,3,4)</x:f>
        <x:v>2508</x:v>
      </x:c>
    </x:row>
    <x:row r="1536" spans="2:7">
      <x:c r="B1536" s="70" t="s">
        <x:v>10412</x:v>
      </x:c>
      <x:c r="C1536" s="189">
        <x:v>2025120701048</x:v>
      </x:c>
      <x:c r="D1536" s="230" t="str">
        <x:f t="shared" si="2"/>
        <x:v>2512</x:v>
      </x:c>
      <x:c r="E1536" s="188" t="s">
        <x:v>11958</x:v>
      </x:c>
      <x:c r="F1536" s="190">
        <x:v>2025080601068</x:v>
      </x:c>
      <x:c r="G1536" s="232" t="str">
        <x:f>MID(F1536,3,4)</x:f>
        <x:v>2508</x:v>
      </x:c>
    </x:row>
    <x:row r="1537" spans="2:7">
      <x:c r="B1537" s="70" t="s">
        <x:v>337</x:v>
      </x:c>
      <x:c r="C1537" s="189">
        <x:v>2025120701055</x:v>
      </x:c>
      <x:c r="D1537" s="230" t="str">
        <x:f t="shared" si="2"/>
        <x:v>2512</x:v>
      </x:c>
      <x:c r="E1537" s="188" t="s">
        <x:v>11982</x:v>
      </x:c>
      <x:c r="F1537" s="190">
        <x:v>2025080601082</x:v>
      </x:c>
      <x:c r="G1537" s="232" t="str">
        <x:f>MID(F1537,3,4)</x:f>
        <x:v>2508</x:v>
      </x:c>
    </x:row>
    <x:row r="1538" spans="2:7">
      <x:c r="B1538" s="70" t="s">
        <x:v>739</x:v>
      </x:c>
      <x:c r="C1538" s="189">
        <x:v>2025120701079</x:v>
      </x:c>
      <x:c r="D1538" s="230" t="str">
        <x:f t="shared" si="2"/>
        <x:v>2512</x:v>
      </x:c>
      <x:c r="E1538" s="188" t="s">
        <x:v>12250</x:v>
      </x:c>
      <x:c r="F1538" s="190">
        <x:v>2025080601099</x:v>
      </x:c>
      <x:c r="G1538" s="232" t="str">
        <x:f>MID(F1538,3,4)</x:f>
        <x:v>2508</x:v>
      </x:c>
    </x:row>
    <x:row r="1539" spans="2:7">
      <x:c r="B1539" s="70" t="s">
        <x:v>11901</x:v>
      </x:c>
      <x:c r="C1539" s="189">
        <x:v>2025120701086</x:v>
      </x:c>
      <x:c r="D1539" s="230" t="str">
        <x:f t="shared" si="2"/>
        <x:v>2512</x:v>
      </x:c>
      <x:c r="E1539" s="188" t="s">
        <x:v>3820</x:v>
      </x:c>
      <x:c r="F1539" s="190">
        <x:v>2025080601105</x:v>
      </x:c>
      <x:c r="G1539" s="232" t="str">
        <x:f>MID(F1539,3,4)</x:f>
        <x:v>2508</x:v>
      </x:c>
    </x:row>
    <x:row r="1540" spans="2:7">
      <x:c r="B1540" s="70" t="s">
        <x:v>349</x:v>
      </x:c>
      <x:c r="C1540" s="189">
        <x:v>2025120701093</x:v>
      </x:c>
      <x:c r="D1540" s="230" t="str">
        <x:f t="shared" si="2"/>
        <x:v>2512</x:v>
      </x:c>
      <x:c r="E1540" s="188" t="s">
        <x:v>7514</x:v>
      </x:c>
      <x:c r="F1540" s="190">
        <x:v>2025080701010</x:v>
      </x:c>
      <x:c r="G1540" s="232" t="str">
        <x:f>MID(F1540,3,4)</x:f>
        <x:v>2508</x:v>
      </x:c>
    </x:row>
    <x:row r="1541" spans="2:7">
      <x:c r="B1541" s="70" t="s">
        <x:v>12154</x:v>
      </x:c>
      <x:c r="C1541" s="189">
        <x:v>2025120701109</x:v>
      </x:c>
      <x:c r="D1541" s="230" t="str">
        <x:f t="shared" si="2"/>
        <x:v>2512</x:v>
      </x:c>
      <x:c r="E1541" s="188" t="s">
        <x:v>3815</x:v>
      </x:c>
      <x:c r="F1541" s="190">
        <x:v>2025080701041</x:v>
      </x:c>
      <x:c r="G1541" s="232" t="str">
        <x:f>MID(F1541,3,4)</x:f>
        <x:v>2508</x:v>
      </x:c>
    </x:row>
    <x:row r="1542" spans="2:7">
      <x:c r="B1542" s="70" t="s">
        <x:v>12131</x:v>
      </x:c>
      <x:c r="C1542" s="189">
        <x:v>2025120801014</x:v>
      </x:c>
      <x:c r="D1542" s="230" t="str">
        <x:f t="shared" si="2"/>
        <x:v>2512</x:v>
      </x:c>
      <x:c r="E1542" s="188" t="s">
        <x:v>12015</x:v>
      </x:c>
      <x:c r="F1542" s="190">
        <x:v>2025080801017</x:v>
      </x:c>
      <x:c r="G1542" s="232" t="str">
        <x:f>MID(F1542,3,4)</x:f>
        <x:v>2508</x:v>
      </x:c>
    </x:row>
    <x:row r="1543" spans="2:7">
      <x:c r="B1543" s="70" t="s">
        <x:v>3973</x:v>
      </x:c>
      <x:c r="C1543" s="189">
        <x:v>2025120801021</x:v>
      </x:c>
      <x:c r="D1543" s="230" t="str">
        <x:f t="shared" si="2"/>
        <x:v>2512</x:v>
      </x:c>
      <x:c r="E1543" s="188" t="s">
        <x:v>12223</x:v>
      </x:c>
      <x:c r="F1543" s="190">
        <x:v>2025080801024</x:v>
      </x:c>
      <x:c r="G1543" s="232" t="str">
        <x:f>MID(F1543,3,4)</x:f>
        <x:v>2508</x:v>
      </x:c>
    </x:row>
    <x:row r="1544" spans="2:7">
      <x:c r="B1544" s="70" t="s">
        <x:v>12139</x:v>
      </x:c>
      <x:c r="C1544" s="189">
        <x:v>2025120801038</x:v>
      </x:c>
      <x:c r="D1544" s="230" t="str">
        <x:f t="shared" si="2"/>
        <x:v>2512</x:v>
      </x:c>
      <x:c r="E1544" s="188" t="s">
        <x:v>1295</x:v>
      </x:c>
      <x:c r="F1544" s="190">
        <x:v>2025080801031</x:v>
      </x:c>
      <x:c r="G1544" s="232" t="str">
        <x:f>MID(F1544,3,4)</x:f>
        <x:v>2508</x:v>
      </x:c>
    </x:row>
    <x:row r="1545" spans="2:7">
      <x:c r="B1545" s="70" t="s">
        <x:v>11864</x:v>
      </x:c>
      <x:c r="C1545" s="189">
        <x:v>2025120801045</x:v>
      </x:c>
      <x:c r="D1545" s="230" t="str">
        <x:f t="shared" si="2"/>
        <x:v>2512</x:v>
      </x:c>
      <x:c r="E1545" s="188" t="s">
        <x:v>12236</x:v>
      </x:c>
      <x:c r="F1545" s="190">
        <x:v>2025080801048</x:v>
      </x:c>
      <x:c r="G1545" s="232" t="str">
        <x:f>MID(F1545,3,4)</x:f>
        <x:v>2508</x:v>
      </x:c>
    </x:row>
    <x:row r="1546" spans="2:7">
      <x:c r="B1546" s="70" t="s">
        <x:v>11893</x:v>
      </x:c>
      <x:c r="C1546" s="189">
        <x:v>2025120801052</x:v>
      </x:c>
      <x:c r="D1546" s="230" t="str">
        <x:f t="shared" si="2"/>
        <x:v>2512</x:v>
      </x:c>
      <x:c r="E1546" s="188" t="s">
        <x:v>11942</x:v>
      </x:c>
      <x:c r="F1546" s="190">
        <x:v>2025080801055</x:v>
      </x:c>
      <x:c r="G1546" s="232" t="str">
        <x:f>MID(F1546,3,4)</x:f>
        <x:v>2508</x:v>
      </x:c>
    </x:row>
    <x:row r="1547" spans="2:7">
      <x:c r="B1547" s="70" t="s">
        <x:v>11879</x:v>
      </x:c>
      <x:c r="C1547" s="189">
        <x:v>2025120801069</x:v>
      </x:c>
      <x:c r="D1547" s="230" t="str">
        <x:f t="shared" si="2"/>
        <x:v>2512</x:v>
      </x:c>
      <x:c r="E1547" s="188" t="s">
        <x:v>12235</x:v>
      </x:c>
      <x:c r="F1547" s="190">
        <x:v>2025080801062</x:v>
      </x:c>
      <x:c r="G1547" s="232" t="str">
        <x:f>MID(F1547,3,4)</x:f>
        <x:v>2508</x:v>
      </x:c>
    </x:row>
    <x:row r="1548" spans="2:7">
      <x:c r="B1548" s="70" t="s">
        <x:v>12092</x:v>
      </x:c>
      <x:c r="C1548" s="189">
        <x:v>2025120801076</x:v>
      </x:c>
      <x:c r="D1548" s="230" t="str">
        <x:f t="shared" si="2"/>
        <x:v>2512</x:v>
      </x:c>
      <x:c r="E1548" s="188" t="s">
        <x:v>11628</x:v>
      </x:c>
      <x:c r="F1548" s="190">
        <x:v>2025080502037</x:v>
      </x:c>
      <x:c r="G1548" s="232" t="str">
        <x:f>MID(F1548,3,4)</x:f>
        <x:v>2508</x:v>
      </x:c>
    </x:row>
    <x:row r="1549" spans="2:7">
      <x:c r="B1549" s="70" t="s">
        <x:v>742</x:v>
      </x:c>
      <x:c r="C1549" s="189">
        <x:v>2025120801083</x:v>
      </x:c>
      <x:c r="D1549" s="230" t="str">
        <x:f t="shared" si="2"/>
        <x:v>2512</x:v>
      </x:c>
      <x:c r="E1549" s="188" t="s">
        <x:v>3767</x:v>
      </x:c>
      <x:c r="F1549" s="190">
        <x:v>2025080502044</x:v>
      </x:c>
      <x:c r="G1549" s="232" t="str">
        <x:f>MID(F1549,3,4)</x:f>
        <x:v>2508</x:v>
      </x:c>
    </x:row>
    <x:row r="1550" spans="2:7">
      <x:c r="B1550" s="70" t="s">
        <x:v>11922</x:v>
      </x:c>
      <x:c r="C1550" s="189">
        <x:v>2025120801090</x:v>
      </x:c>
      <x:c r="D1550" s="230" t="str">
        <x:f t="shared" si="2"/>
        <x:v>2512</x:v>
      </x:c>
      <x:c r="E1550" s="188" t="s">
        <x:v>7664</x:v>
      </x:c>
      <x:c r="F1550" s="190">
        <x:v>2025080502051</x:v>
      </x:c>
      <x:c r="G1550" s="232" t="str">
        <x:f>MID(F1550,3,4)</x:f>
        <x:v>2508</x:v>
      </x:c>
    </x:row>
    <x:row r="1551" spans="2:7">
      <x:c r="B1551" s="70" t="s">
        <x:v>5495</x:v>
      </x:c>
      <x:c r="C1551" s="189">
        <x:v>2025120801106</x:v>
      </x:c>
      <x:c r="D1551" s="230" t="str">
        <x:f t="shared" si="2"/>
        <x:v>2512</x:v>
      </x:c>
      <x:c r="E1551" s="188" t="s">
        <x:v>12029</x:v>
      </x:c>
      <x:c r="F1551" s="190">
        <x:v>2025080502082</x:v>
      </x:c>
      <x:c r="G1551" s="232" t="str">
        <x:f>MID(F1551,3,4)</x:f>
        <x:v>2508</x:v>
      </x:c>
    </x:row>
    <x:row r="1552" spans="2:7">
      <x:c r="B1552" s="70" t="s">
        <x:v>12158</x:v>
      </x:c>
      <x:c r="C1552" s="189">
        <x:v>2025120901011</x:v>
      </x:c>
      <x:c r="D1552" s="230" t="str">
        <x:f t="shared" si="2"/>
        <x:v>2512</x:v>
      </x:c>
      <x:c r="E1552" s="188" t="s">
        <x:v>7581</x:v>
      </x:c>
      <x:c r="F1552" s="190">
        <x:v>2025080502099</x:v>
      </x:c>
      <x:c r="G1552" s="232" t="str">
        <x:f>MID(F1552,3,4)</x:f>
        <x:v>2508</x:v>
      </x:c>
    </x:row>
    <x:row r="1553" spans="2:7">
      <x:c r="B1553" s="70" t="s">
        <x:v>10434</x:v>
      </x:c>
      <x:c r="C1553" s="189">
        <x:v>2025120901028</x:v>
      </x:c>
      <x:c r="D1553" s="230" t="str">
        <x:f t="shared" si="2"/>
        <x:v>2512</x:v>
      </x:c>
      <x:c r="E1553" s="188" t="s">
        <x:v>11672</x:v>
      </x:c>
      <x:c r="F1553" s="190">
        <x:v>2025080502105</x:v>
      </x:c>
      <x:c r="G1553" s="232" t="str">
        <x:f>MID(F1553,3,4)</x:f>
        <x:v>2508</x:v>
      </x:c>
    </x:row>
    <x:row r="1554" spans="2:7">
      <x:c r="B1554" s="70" t="s">
        <x:v>12180</x:v>
      </x:c>
      <x:c r="C1554" s="189">
        <x:v>2025120901035</x:v>
      </x:c>
      <x:c r="D1554" s="230" t="str">
        <x:f t="shared" si="2"/>
        <x:v>2512</x:v>
      </x:c>
      <x:c r="E1554" s="188" t="s">
        <x:v>814</x:v>
      </x:c>
      <x:c r="F1554" s="190">
        <x:v>2025080602041</x:v>
      </x:c>
      <x:c r="G1554" s="232" t="str">
        <x:f>MID(F1554,3,4)</x:f>
        <x:v>2508</x:v>
      </x:c>
    </x:row>
    <x:row r="1555" spans="2:7">
      <x:c r="B1555" s="70" t="s">
        <x:v>11826</x:v>
      </x:c>
      <x:c r="C1555" s="189">
        <x:v>2025120901042</x:v>
      </x:c>
      <x:c r="D1555" s="230" t="str">
        <x:f t="shared" si="2"/>
        <x:v>2512</x:v>
      </x:c>
      <x:c r="E1555" s="188" t="s">
        <x:v>812</x:v>
      </x:c>
      <x:c r="F1555" s="190">
        <x:v>2025080602065</x:v>
      </x:c>
      <x:c r="G1555" s="232" t="str">
        <x:f>MID(F1555,3,4)</x:f>
        <x:v>2508</x:v>
      </x:c>
    </x:row>
    <x:row r="1556" spans="2:7">
      <x:c r="B1556" s="70" t="s">
        <x:v>11859</x:v>
      </x:c>
      <x:c r="C1556" s="189">
        <x:v>2025120901059</x:v>
      </x:c>
      <x:c r="D1556" s="230" t="str">
        <x:f t="shared" si="2"/>
        <x:v>2512</x:v>
      </x:c>
      <x:c r="E1556" s="188" t="s">
        <x:v>3729</x:v>
      </x:c>
      <x:c r="F1556" s="190">
        <x:v>2025080602089</x:v>
      </x:c>
      <x:c r="G1556" s="232" t="str">
        <x:f>MID(F1556,3,4)</x:f>
        <x:v>2508</x:v>
      </x:c>
    </x:row>
    <x:row r="1557" spans="2:7">
      <x:c r="B1557" s="70" t="s">
        <x:v>12286</x:v>
      </x:c>
      <x:c r="C1557" s="189">
        <x:v>2025120901066</x:v>
      </x:c>
      <x:c r="D1557" s="230" t="str">
        <x:f t="shared" si="2"/>
        <x:v>2512</x:v>
      </x:c>
      <x:c r="E1557" s="188" t="s">
        <x:v>11644</x:v>
      </x:c>
      <x:c r="F1557" s="190">
        <x:v>2025080506097</x:v>
      </x:c>
      <x:c r="G1557" s="232" t="str">
        <x:f>MID(F1557,3,4)</x:f>
        <x:v>2508</x:v>
      </x:c>
    </x:row>
    <x:row r="1558" spans="2:7">
      <x:c r="B1558" s="70" t="s">
        <x:v>11889</x:v>
      </x:c>
      <x:c r="C1558" s="189">
        <x:v>2025120901073</x:v>
      </x:c>
      <x:c r="D1558" s="230" t="str">
        <x:f t="shared" si="2"/>
        <x:v>2512</x:v>
      </x:c>
      <x:c r="E1558" s="188" t="s">
        <x:v>11740</x:v>
      </x:c>
      <x:c r="F1558" s="190">
        <x:v>2025080506103</x:v>
      </x:c>
      <x:c r="G1558" s="232" t="str">
        <x:f>MID(F1558,3,4)</x:f>
        <x:v>2508</x:v>
      </x:c>
    </x:row>
    <x:row r="1559" spans="2:7">
      <x:c r="B1559" s="70" t="s">
        <x:v>10419</x:v>
      </x:c>
      <x:c r="C1559" s="189">
        <x:v>2025120901080</x:v>
      </x:c>
      <x:c r="D1559" s="230" t="str">
        <x:f t="shared" si="2"/>
        <x:v>2512</x:v>
      </x:c>
      <x:c r="E1559" s="188" t="s">
        <x:v>10316</x:v>
      </x:c>
      <x:c r="F1559" s="190">
        <x:v>2025080506011</x:v>
      </x:c>
      <x:c r="G1559" s="232" t="str">
        <x:f>MID(F1559,3,4)</x:f>
        <x:v>2508</x:v>
      </x:c>
    </x:row>
    <x:row r="1560" spans="2:7">
      <x:c r="B1560" s="70" t="s">
        <x:v>740</x:v>
      </x:c>
      <x:c r="C1560" s="189">
        <x:v>2025120901097</x:v>
      </x:c>
      <x:c r="D1560" s="230" t="str">
        <x:f t="shared" si="2"/>
        <x:v>2512</x:v>
      </x:c>
      <x:c r="E1560" s="188" t="s">
        <x:v>10356</x:v>
      </x:c>
      <x:c r="F1560" s="190">
        <x:v>2025080506028</x:v>
      </x:c>
      <x:c r="G1560" s="232" t="str">
        <x:f>MID(F1560,3,4)</x:f>
        <x:v>2508</x:v>
      </x:c>
    </x:row>
    <x:row r="1561" spans="2:7">
      <x:c r="B1561" s="70" t="s">
        <x:v>11867</x:v>
      </x:c>
      <x:c r="C1561" s="189">
        <x:v>2025120901103</x:v>
      </x:c>
      <x:c r="D1561" s="230" t="str">
        <x:f t="shared" si="2"/>
        <x:v>2512</x:v>
      </x:c>
      <x:c r="E1561" s="188" t="s">
        <x:v>10318</x:v>
      </x:c>
      <x:c r="F1561" s="190">
        <x:v>2025080506035</x:v>
      </x:c>
      <x:c r="G1561" s="232" t="str">
        <x:f>MID(F1561,3,4)</x:f>
        <x:v>2508</x:v>
      </x:c>
    </x:row>
    <x:row r="1562" spans="2:7">
      <x:c r="B1562" s="70" t="s">
        <x:v>7625</x:v>
      </x:c>
      <x:c r="C1562" s="189">
        <x:v>2026011501044</x:v>
      </x:c>
      <x:c r="D1562" s="230" t="str">
        <x:f t="shared" si="2"/>
        <x:v>2601</x:v>
      </x:c>
      <x:c r="E1562" s="188" t="s">
        <x:v>10343</x:v>
      </x:c>
      <x:c r="F1562" s="190">
        <x:v>2025080506042</x:v>
      </x:c>
      <x:c r="G1562" s="232" t="str">
        <x:f>MID(F1562,3,4)</x:f>
        <x:v>2508</x:v>
      </x:c>
    </x:row>
    <x:row r="1563" spans="2:7">
      <x:c r="B1563" s="70" t="s">
        <x:v>12043</x:v>
      </x:c>
      <x:c r="C1563" s="189">
        <x:v>2026011901028</x:v>
      </x:c>
      <x:c r="D1563" s="230" t="str">
        <x:f t="shared" si="2"/>
        <x:v>2601</x:v>
      </x:c>
      <x:c r="E1563" s="188" t="s">
        <x:v>10314</x:v>
      </x:c>
      <x:c r="F1563" s="190">
        <x:v>2025080506059</x:v>
      </x:c>
      <x:c r="G1563" s="232" t="str">
        <x:f>MID(F1563,3,4)</x:f>
        <x:v>2508</x:v>
      </x:c>
    </x:row>
    <x:row r="1564" spans="2:7">
      <x:c r="B1564" s="70" t="s">
        <x:v>12062</x:v>
      </x:c>
      <x:c r="C1564" s="189">
        <x:v>2026011901035</x:v>
      </x:c>
      <x:c r="D1564" s="230" t="str">
        <x:f t="shared" si="2"/>
        <x:v>2601</x:v>
      </x:c>
      <x:c r="E1564" s="188" t="s">
        <x:v>10355</x:v>
      </x:c>
      <x:c r="F1564" s="190">
        <x:v>2025080506066</x:v>
      </x:c>
      <x:c r="G1564" s="232" t="str">
        <x:f>MID(F1564,3,4)</x:f>
        <x:v>2508</x:v>
      </x:c>
    </x:row>
    <x:row r="1565" spans="2:7">
      <x:c r="B1565" s="70" t="s">
        <x:v>898</x:v>
      </x:c>
      <x:c r="C1565" s="189">
        <x:v>2026012001079</x:v>
      </x:c>
      <x:c r="D1565" s="230" t="str">
        <x:f t="shared" si="2"/>
        <x:v>2601</x:v>
      </x:c>
      <x:c r="E1565" s="188" t="s">
        <x:v>9761</x:v>
      </x:c>
      <x:c r="F1565" s="190">
        <x:v>2025080504024</x:v>
      </x:c>
      <x:c r="G1565" s="232" t="str">
        <x:f>MID(F1565,3,4)</x:f>
        <x:v>2508</x:v>
      </x:c>
    </x:row>
    <x:row r="1566" spans="2:7">
      <x:c r="B1566" s="70" t="s">
        <x:v>7660</x:v>
      </x:c>
      <x:c r="C1566" s="189">
        <x:v>2026012001093</x:v>
      </x:c>
      <x:c r="D1566" s="230" t="str">
        <x:f t="shared" si="2"/>
        <x:v>2601</x:v>
      </x:c>
      <x:c r="E1566" s="188" t="s">
        <x:v>9800</x:v>
      </x:c>
      <x:c r="F1566" s="190">
        <x:v>2025080504031</x:v>
      </x:c>
      <x:c r="G1566" s="232" t="str">
        <x:f>MID(F1566,3,4)</x:f>
        <x:v>2508</x:v>
      </x:c>
    </x:row>
    <x:row r="1567" spans="2:7">
      <x:c r="B1567" s="70" t="s">
        <x:v>909</x:v>
      </x:c>
      <x:c r="C1567" s="189">
        <x:v>2026012101052</x:v>
      </x:c>
      <x:c r="D1567" s="230" t="str">
        <x:f t="shared" si="2"/>
        <x:v>2601</x:v>
      </x:c>
      <x:c r="E1567" s="188" t="s">
        <x:v>9802</x:v>
      </x:c>
      <x:c r="F1567" s="190">
        <x:v>2025080504055</x:v>
      </x:c>
      <x:c r="G1567" s="232" t="str">
        <x:f>MID(F1567,3,4)</x:f>
        <x:v>2508</x:v>
      </x:c>
    </x:row>
    <x:row r="1568" spans="2:7">
      <x:c r="B1568" s="70" t="s">
        <x:v>12014</x:v>
      </x:c>
      <x:c r="C1568" s="189">
        <x:v>2026012201035</x:v>
      </x:c>
      <x:c r="D1568" s="230" t="str">
        <x:f t="shared" si="2"/>
        <x:v>2601</x:v>
      </x:c>
      <x:c r="E1568" s="188" t="s">
        <x:v>9811</x:v>
      </x:c>
      <x:c r="F1568" s="190">
        <x:v>2025080504062</x:v>
      </x:c>
      <x:c r="G1568" s="232" t="str">
        <x:f>MID(F1568,3,4)</x:f>
        <x:v>2508</x:v>
      </x:c>
    </x:row>
    <x:row r="1569" spans="2:7">
      <x:c r="B1569" s="70" t="s">
        <x:v>3866</x:v>
      </x:c>
      <x:c r="C1569" s="189">
        <x:v>2026012301032</x:v>
      </x:c>
      <x:c r="D1569" s="230" t="str">
        <x:f t="shared" si="2"/>
        <x:v>2601</x:v>
      </x:c>
      <x:c r="E1569" s="188" t="s">
        <x:v>9842</x:v>
      </x:c>
      <x:c r="F1569" s="190">
        <x:v>2025080504086</x:v>
      </x:c>
      <x:c r="G1569" s="232" t="str">
        <x:f>MID(F1569,3,4)</x:f>
        <x:v>2508</x:v>
      </x:c>
    </x:row>
    <x:row r="1570" spans="2:7">
      <x:c r="B1570" s="70" t="s">
        <x:v>7686</x:v>
      </x:c>
      <x:c r="C1570" s="189">
        <x:v>2026021501010</x:v>
      </x:c>
      <x:c r="D1570" s="230" t="str">
        <x:f t="shared" si="2"/>
        <x:v>2602</x:v>
      </x:c>
      <x:c r="E1570" s="188" t="s">
        <x:v>9790</x:v>
      </x:c>
      <x:c r="F1570" s="190">
        <x:v>2025080504093</x:v>
      </x:c>
      <x:c r="G1570" s="232" t="str">
        <x:f>MID(F1570,3,4)</x:f>
        <x:v>2508</x:v>
      </x:c>
    </x:row>
    <x:row r="1571" spans="2:7">
      <x:c r="B1571" s="70" t="s">
        <x:v>3816</x:v>
      </x:c>
      <x:c r="C1571" s="189">
        <x:v>2026021501034</x:v>
      </x:c>
      <x:c r="D1571" s="230" t="str">
        <x:f t="shared" si="2"/>
        <x:v>2602</x:v>
      </x:c>
      <x:c r="E1571" s="188" t="s">
        <x:v>12004</x:v>
      </x:c>
      <x:c r="F1571" s="190">
        <x:v>2025090505011</x:v>
      </x:c>
      <x:c r="G1571" s="232" t="str">
        <x:f>MID(F1571,3,4)</x:f>
        <x:v>2509</x:v>
      </x:c>
    </x:row>
    <x:row r="1572" spans="2:7">
      <x:c r="B1572" s="70" t="s">
        <x:v>10326</x:v>
      </x:c>
      <x:c r="C1572" s="189">
        <x:v>2025050703013</x:v>
      </x:c>
      <x:c r="D1572" s="230" t="str">
        <x:f t="shared" si="2"/>
        <x:v>2505</x:v>
      </x:c>
      <x:c r="E1572" s="188" t="s">
        <x:v>5130</x:v>
      </x:c>
      <x:c r="F1572" s="190">
        <x:v>2025090503130</x:v>
      </x:c>
      <x:c r="G1572" s="232" t="str">
        <x:f>MID(F1572,3,4)</x:f>
        <x:v>2509</x:v>
      </x:c>
    </x:row>
    <x:row r="1573" spans="2:7">
      <x:c r="B1573" s="70" t="s">
        <x:v>9990</x:v>
      </x:c>
      <x:c r="C1573" s="189">
        <x:v>2025090603106</x:v>
      </x:c>
      <x:c r="D1573" s="230" t="str">
        <x:f t="shared" si="2"/>
        <x:v>2509</x:v>
      </x:c>
      <x:c r="E1573" s="188" t="s">
        <x:v>7593</x:v>
      </x:c>
      <x:c r="F1573" s="190">
        <x:v>2025090503147</x:v>
      </x:c>
      <x:c r="G1573" s="232" t="str">
        <x:f>MID(F1573,3,4)</x:f>
        <x:v>2509</x:v>
      </x:c>
    </x:row>
    <x:row r="1574" spans="2:7">
      <x:c r="B1574" s="70" t="s">
        <x:v>10012</x:v>
      </x:c>
      <x:c r="C1574" s="189">
        <x:v>2025110803097</x:v>
      </x:c>
      <x:c r="D1574" s="230" t="str">
        <x:f t="shared" si="2"/>
        <x:v>2511</x:v>
      </x:c>
      <x:c r="E1574" s="188" t="s">
        <x:v>1033</x:v>
      </x:c>
      <x:c r="F1574" s="190">
        <x:v>2025090503154</x:v>
      </x:c>
      <x:c r="G1574" s="232" t="str">
        <x:f>MID(F1574,3,4)</x:f>
        <x:v>2509</x:v>
      </x:c>
    </x:row>
    <x:row r="1575" spans="2:7">
      <x:c r="B1575" s="70" t="s">
        <x:v>1348</x:v>
      </x:c>
      <x:c r="C1575" s="189">
        <x:v>2025120703035</x:v>
      </x:c>
      <x:c r="D1575" s="230" t="str">
        <x:f t="shared" si="2"/>
        <x:v>2512</x:v>
      </x:c>
      <x:c r="E1575" s="188" t="s">
        <x:v>7695</x:v>
      </x:c>
      <x:c r="F1575" s="190">
        <x:v>2025090603113</x:v>
      </x:c>
      <x:c r="G1575" s="232" t="str">
        <x:f>MID(F1575,3,4)</x:f>
        <x:v>2509</x:v>
      </x:c>
    </x:row>
    <x:row r="1576" spans="2:7">
      <x:c r="B1576" s="70" t="s">
        <x:v>2552</x:v>
      </x:c>
      <x:c r="C1576" s="189">
        <x:v>2026021803107</x:v>
      </x:c>
      <x:c r="D1576" s="230" t="str">
        <x:f t="shared" si="2"/>
        <x:v>2602</x:v>
      </x:c>
      <x:c r="E1576" s="188" t="s">
        <x:v>11749</x:v>
      </x:c>
      <x:c r="F1576" s="190">
        <x:v>2025090603144</x:v>
      </x:c>
      <x:c r="G1576" s="232" t="str">
        <x:f>MID(F1576,3,4)</x:f>
        <x:v>2509</x:v>
      </x:c>
    </x:row>
    <x:row r="1577" spans="2:7">
      <x:c r="B1577" s="70" t="s">
        <x:v>2545</x:v>
      </x:c>
      <x:c r="C1577" s="189">
        <x:v>2026021903012</x:v>
      </x:c>
      <x:c r="D1577" s="230" t="str">
        <x:f t="shared" si="2"/>
        <x:v>2602</x:v>
      </x:c>
      <x:c r="E1577" s="188" t="s">
        <x:v>12044</x:v>
      </x:c>
      <x:c r="F1577" s="190">
        <x:v>2025090703158</x:v>
      </x:c>
      <x:c r="G1577" s="232" t="str">
        <x:f>MID(F1577,3,4)</x:f>
        <x:v>2509</x:v>
      </x:c>
    </x:row>
    <x:row r="1578" spans="2:7">
      <x:c r="B1578" s="70" t="s">
        <x:v>12156</x:v>
      </x:c>
      <x:c r="C1578" s="189">
        <x:v>2024010102019</x:v>
      </x:c>
      <x:c r="D1578" s="230" t="str">
        <x:f t="shared" si="2"/>
        <x:v>2401</x:v>
      </x:c>
      <x:c r="E1578" s="188" t="s">
        <x:v>872</x:v>
      </x:c>
      <x:c r="F1578" s="190">
        <x:v>2025091503115</x:v>
      </x:c>
      <x:c r="G1578" s="232" t="str">
        <x:f>MID(F1578,3,4)</x:f>
        <x:v>2509</x:v>
      </x:c>
    </x:row>
    <x:row r="1579" spans="2:7">
      <x:c r="B1579" s="70" t="s">
        <x:v>11804</x:v>
      </x:c>
      <x:c r="C1579" s="189">
        <x:v>2025010602066</x:v>
      </x:c>
      <x:c r="D1579" s="230" t="str">
        <x:f t="shared" si="2"/>
        <x:v>2501</x:v>
      </x:c>
      <x:c r="E1579" s="188" t="s">
        <x:v>10301</x:v>
      </x:c>
      <x:c r="F1579" s="190">
        <x:v>2025090703110</x:v>
      </x:c>
      <x:c r="G1579" s="232" t="str">
        <x:f>MID(F1579,3,4)</x:f>
        <x:v>2509</x:v>
      </x:c>
    </x:row>
    <x:row r="1580" spans="2:7">
      <x:c r="B1580" s="70" t="s">
        <x:v>10636</x:v>
      </x:c>
      <x:c r="C1580" s="189">
        <x:v>2025010602080</x:v>
      </x:c>
      <x:c r="D1580" s="230" t="str">
        <x:f t="shared" si="2"/>
        <x:v>2501</x:v>
      </x:c>
      <x:c r="E1580" s="188" t="s">
        <x:v>2535</x:v>
      </x:c>
      <x:c r="F1580" s="190">
        <x:v>2025090703127</x:v>
      </x:c>
      <x:c r="G1580" s="232" t="str">
        <x:f>MID(F1580,3,4)</x:f>
        <x:v>2509</x:v>
      </x:c>
    </x:row>
    <x:row r="1581" spans="2:7">
      <x:c r="B1581" s="70" t="s">
        <x:v>741</x:v>
      </x:c>
      <x:c r="C1581" s="189">
        <x:v>2024021002025</x:v>
      </x:c>
      <x:c r="D1581" s="230" t="str">
        <x:f t="shared" si="2"/>
        <x:v>2402</x:v>
      </x:c>
      <x:c r="E1581" s="188" t="s">
        <x:v>12096</x:v>
      </x:c>
      <x:c r="F1581" s="190">
        <x:v>2025090503031</x:v>
      </x:c>
      <x:c r="G1581" s="232" t="str">
        <x:f>MID(F1581,3,4)</x:f>
        <x:v>2509</x:v>
      </x:c>
    </x:row>
    <x:row r="1582" spans="2:7">
      <x:c r="B1582" s="70" t="s">
        <x:v>10563</x:v>
      </x:c>
      <x:c r="C1582" s="189">
        <x:v>2024032002021</x:v>
      </x:c>
      <x:c r="D1582" s="230" t="str">
        <x:f t="shared" si="2"/>
        <x:v>2403</x:v>
      </x:c>
      <x:c r="E1582" s="188" t="s">
        <x:v>11409</x:v>
      </x:c>
      <x:c r="F1582" s="190">
        <x:v>2025090503048</x:v>
      </x:c>
      <x:c r="G1582" s="232" t="str">
        <x:f>MID(F1582,3,4)</x:f>
        <x:v>2509</x:v>
      </x:c>
    </x:row>
    <x:row r="1583" spans="2:7">
      <x:c r="B1583" s="70" t="s">
        <x:v>11890</x:v>
      </x:c>
      <x:c r="C1583" s="189">
        <x:v>2024041502079</x:v>
      </x:c>
      <x:c r="D1583" s="230" t="str">
        <x:f t="shared" si="2"/>
        <x:v>2404</x:v>
      </x:c>
      <x:c r="E1583" s="188" t="s">
        <x:v>12073</x:v>
      </x:c>
      <x:c r="F1583" s="190">
        <x:v>2025090503079</x:v>
      </x:c>
      <x:c r="G1583" s="232" t="str">
        <x:f>MID(F1583,3,4)</x:f>
        <x:v>2509</x:v>
      </x:c>
    </x:row>
    <x:row r="1584" spans="2:7">
      <x:c r="B1584" s="70" t="s">
        <x:v>10422</x:v>
      </x:c>
      <x:c r="C1584" s="189">
        <x:v>2024050502015</x:v>
      </x:c>
      <x:c r="D1584" s="230" t="str">
        <x:f t="shared" si="2"/>
        <x:v>2405</x:v>
      </x:c>
      <x:c r="E1584" s="188" t="s">
        <x:v>12085</x:v>
      </x:c>
      <x:c r="F1584" s="190">
        <x:v>2025090503093</x:v>
      </x:c>
      <x:c r="G1584" s="232" t="str">
        <x:f>MID(F1584,3,4)</x:f>
        <x:v>2509</x:v>
      </x:c>
    </x:row>
    <x:row r="1585" spans="2:7">
      <x:c r="B1585" s="70" t="s">
        <x:v>11802</x:v>
      </x:c>
      <x:c r="C1585" s="189">
        <x:v>2024060502043</x:v>
      </x:c>
      <x:c r="D1585" s="230" t="str">
        <x:f t="shared" si="2"/>
        <x:v>2406</x:v>
      </x:c>
      <x:c r="E1585" s="188" t="s">
        <x:v>11411</x:v>
      </x:c>
      <x:c r="F1585" s="190">
        <x:v>2025090503109</x:v>
      </x:c>
      <x:c r="G1585" s="232" t="str">
        <x:f>MID(F1585,3,4)</x:f>
        <x:v>2509</x:v>
      </x:c>
    </x:row>
    <x:row r="1586" spans="2:7">
      <x:c r="B1586" s="70" t="s">
        <x:v>10600</x:v>
      </x:c>
      <x:c r="C1586" s="189">
        <x:v>2024081502138</x:v>
      </x:c>
      <x:c r="D1586" s="230" t="str">
        <x:f t="shared" si="2"/>
        <x:v>2408</x:v>
      </x:c>
      <x:c r="E1586" s="188" t="s">
        <x:v>11699</x:v>
      </x:c>
      <x:c r="F1586" s="190">
        <x:v>2025090603045</x:v>
      </x:c>
      <x:c r="G1586" s="232" t="str">
        <x:f>MID(F1586,3,4)</x:f>
        <x:v>2509</x:v>
      </x:c>
    </x:row>
    <x:row r="1587" spans="2:7">
      <x:c r="B1587" s="70" t="s">
        <x:v>3991</x:v>
      </x:c>
      <x:c r="C1587" s="189">
        <x:v>2024090502013</x:v>
      </x:c>
      <x:c r="D1587" s="230" t="str">
        <x:f t="shared" si="2"/>
        <x:v>2409</x:v>
      </x:c>
      <x:c r="E1587" s="188" t="s">
        <x:v>7579</x:v>
      </x:c>
      <x:c r="F1587" s="190">
        <x:v>2025090603069</x:v>
      </x:c>
      <x:c r="G1587" s="232" t="str">
        <x:f>MID(F1587,3,4)</x:f>
        <x:v>2509</x:v>
      </x:c>
    </x:row>
    <x:row r="1588" spans="2:7">
      <x:c r="B1588" s="70" t="s">
        <x:v>12186</x:v>
      </x:c>
      <x:c r="C1588" s="189">
        <x:v>2024091002017</x:v>
      </x:c>
      <x:c r="D1588" s="230" t="str">
        <x:f t="shared" si="2"/>
        <x:v>2409</x:v>
      </x:c>
      <x:c r="E1588" s="188" t="s">
        <x:v>11430</x:v>
      </x:c>
      <x:c r="F1588" s="190">
        <x:v>2025091503023</x:v>
      </x:c>
      <x:c r="G1588" s="232" t="str">
        <x:f>MID(F1588,3,4)</x:f>
        <x:v>2509</x:v>
      </x:c>
    </x:row>
    <x:row r="1589" spans="2:7">
      <x:c r="B1589" s="70" t="s">
        <x:v>11969</x:v>
      </x:c>
      <x:c r="C1589" s="189">
        <x:v>2024091502029</x:v>
      </x:c>
      <x:c r="D1589" s="230" t="str">
        <x:f t="shared" si="2"/>
        <x:v>2409</x:v>
      </x:c>
      <x:c r="E1589" s="188" t="s">
        <x:v>11401</x:v>
      </x:c>
      <x:c r="F1589" s="190">
        <x:v>2025091503030</x:v>
      </x:c>
      <x:c r="G1589" s="232" t="str">
        <x:f>MID(F1589,3,4)</x:f>
        <x:v>2509</x:v>
      </x:c>
    </x:row>
    <x:row r="1590" spans="2:7">
      <x:c r="B1590" s="70" t="s">
        <x:v>342</x:v>
      </x:c>
      <x:c r="C1590" s="189">
        <x:v>2024091602118</x:v>
      </x:c>
      <x:c r="D1590" s="230" t="str">
        <x:f t="shared" si="2"/>
        <x:v>2409</x:v>
      </x:c>
      <x:c r="E1590" s="188" t="s">
        <x:v>5122</x:v>
      </x:c>
      <x:c r="F1590" s="190">
        <x:v>2025090501013</x:v>
      </x:c>
      <x:c r="G1590" s="232" t="str">
        <x:f>MID(F1590,3,4)</x:f>
        <x:v>2509</x:v>
      </x:c>
    </x:row>
    <x:row r="1591" spans="2:7">
      <x:c r="B1591" s="70" t="s">
        <x:v>345</x:v>
      </x:c>
      <x:c r="C1591" s="189">
        <x:v>2023092602066</x:v>
      </x:c>
      <x:c r="D1591" s="230" t="str">
        <x:f t="shared" si="2"/>
        <x:v>2309</x:v>
      </x:c>
      <x:c r="E1591" s="188" t="s">
        <x:v>11960</x:v>
      </x:c>
      <x:c r="F1591" s="190">
        <x:v>2025090501044</x:v>
      </x:c>
      <x:c r="G1591" s="232" t="str">
        <x:f>MID(F1591,3,4)</x:f>
        <x:v>2509</x:v>
      </x:c>
    </x:row>
    <x:row r="1592" spans="2:7">
      <x:c r="B1592" s="70" t="s">
        <x:v>11799</x:v>
      </x:c>
      <x:c r="C1592" s="189">
        <x:v>2023102102029</x:v>
      </x:c>
      <x:c r="D1592" s="230" t="str">
        <x:f t="shared" si="2"/>
        <x:v>2310</x:v>
      </x:c>
      <x:c r="E1592" s="188" t="s">
        <x:v>7689</x:v>
      </x:c>
      <x:c r="F1592" s="190">
        <x:v>2025090501068</x:v>
      </x:c>
      <x:c r="G1592" s="232" t="str">
        <x:f>MID(F1592,3,4)</x:f>
        <x:v>2509</x:v>
      </x:c>
    </x:row>
    <x:row r="1593" spans="2:7">
      <x:c r="B1593" s="70" t="s">
        <x:v>3993</x:v>
      </x:c>
      <x:c r="C1593" s="189">
        <x:v>2024110502016</x:v>
      </x:c>
      <x:c r="D1593" s="230" t="str">
        <x:f t="shared" si="2"/>
        <x:v>2411</x:v>
      </x:c>
      <x:c r="E1593" s="188" t="s">
        <x:v>3713</x:v>
      </x:c>
      <x:c r="F1593" s="190">
        <x:v>2025090501099</x:v>
      </x:c>
      <x:c r="G1593" s="232" t="str">
        <x:f>MID(F1593,3,4)</x:f>
        <x:v>2509</x:v>
      </x:c>
    </x:row>
    <x:row r="1594" spans="2:7">
      <x:c r="B1594" s="70" t="s">
        <x:v>11894</x:v>
      </x:c>
      <x:c r="C1594" s="189">
        <x:v>2023110802027</x:v>
      </x:c>
      <x:c r="D1594" s="230" t="str">
        <x:f t="shared" si="2"/>
        <x:v>2311</x:v>
      </x:c>
      <x:c r="E1594" s="188" t="s">
        <x:v>11599</x:v>
      </x:c>
      <x:c r="F1594" s="190">
        <x:v>2025090601027</x:v>
      </x:c>
      <x:c r="G1594" s="232" t="str">
        <x:f>MID(F1594,3,4)</x:f>
        <x:v>2509</x:v>
      </x:c>
    </x:row>
    <x:row r="1595" spans="2:7">
      <x:c r="B1595" s="70" t="s">
        <x:v>11881</x:v>
      </x:c>
      <x:c r="C1595" s="189">
        <x:v>2023112202016</x:v>
      </x:c>
      <x:c r="D1595" s="230" t="str">
        <x:f t="shared" si="2"/>
        <x:v>2311</x:v>
      </x:c>
      <x:c r="E1595" s="188" t="s">
        <x:v>3886</x:v>
      </x:c>
      <x:c r="F1595" s="190">
        <x:v>2025090601034</x:v>
      </x:c>
      <x:c r="G1595" s="232" t="str">
        <x:f>MID(F1595,3,4)</x:f>
        <x:v>2509</x:v>
      </x:c>
    </x:row>
    <x:row r="1596" spans="2:7">
      <x:c r="B1596" s="70" t="s">
        <x:v>11911</x:v>
      </x:c>
      <x:c r="C1596" s="189">
        <x:v>2023112302037</x:v>
      </x:c>
      <x:c r="D1596" s="230" t="str">
        <x:f t="shared" si="2"/>
        <x:v>2311</x:v>
      </x:c>
      <x:c r="E1596" s="188" t="s">
        <x:v>12234</x:v>
      </x:c>
      <x:c r="F1596" s="190">
        <x:v>2025090601072</x:v>
      </x:c>
      <x:c r="G1596" s="232" t="str">
        <x:f>MID(F1596,3,4)</x:f>
        <x:v>2509</x:v>
      </x:c>
    </x:row>
    <x:row r="1597" spans="2:7">
      <x:c r="B1597" s="70" t="s">
        <x:v>10605</x:v>
      </x:c>
      <x:c r="C1597" s="189">
        <x:v>2023120102025</x:v>
      </x:c>
      <x:c r="D1597" s="230" t="str">
        <x:f t="shared" si="2"/>
        <x:v>2312</x:v>
      </x:c>
      <x:c r="E1597" s="188" t="s">
        <x:v>3877</x:v>
      </x:c>
      <x:c r="F1597" s="190">
        <x:v>2025090601089</x:v>
      </x:c>
      <x:c r="G1597" s="232" t="str">
        <x:f>MID(F1597,3,4)</x:f>
        <x:v>2509</x:v>
      </x:c>
    </x:row>
    <x:row r="1598" spans="2:7">
      <x:c r="B1598" s="70" t="s">
        <x:v>3954</x:v>
      </x:c>
      <x:c r="C1598" s="189">
        <x:v>2024120503034</x:v>
      </x:c>
      <x:c r="D1598" s="230" t="str">
        <x:f t="shared" si="2"/>
        <x:v>2412</x:v>
      </x:c>
      <x:c r="E1598" s="188" t="s">
        <x:v>5125</x:v>
      </x:c>
      <x:c r="F1598" s="190">
        <x:v>2025090601096</x:v>
      </x:c>
      <x:c r="G1598" s="232" t="str">
        <x:f>MID(F1598,3,4)</x:f>
        <x:v>2509</x:v>
      </x:c>
    </x:row>
    <x:row r="1599" spans="2:7">
      <x:c r="B1599" s="70" t="s">
        <x:v>12157</x:v>
      </x:c>
      <x:c r="C1599" s="189">
        <x:v>2024121002130</x:v>
      </x:c>
      <x:c r="D1599" s="230" t="str">
        <x:f t="shared" si="2"/>
        <x:v>2412</x:v>
      </x:c>
      <x:c r="E1599" s="188" t="s">
        <x:v>12251</x:v>
      </x:c>
      <x:c r="F1599" s="190">
        <x:v>2025090701024</x:v>
      </x:c>
      <x:c r="G1599" s="232" t="str">
        <x:f>MID(F1599,3,4)</x:f>
        <x:v>2509</x:v>
      </x:c>
    </x:row>
    <x:row r="1600" spans="2:7">
      <x:c r="B1600" s="70" t="s">
        <x:v>11821</x:v>
      </x:c>
      <x:c r="C1600" s="189">
        <x:v>2024121102113</x:v>
      </x:c>
      <x:c r="D1600" s="230" t="str">
        <x:f t="shared" si="2"/>
        <x:v>2412</x:v>
      </x:c>
      <x:c r="E1600" s="188" t="s">
        <x:v>3836</x:v>
      </x:c>
      <x:c r="F1600" s="190">
        <x:v>2025090701031</x:v>
      </x:c>
      <x:c r="G1600" s="232" t="str">
        <x:f>MID(F1600,3,4)</x:f>
        <x:v>2509</x:v>
      </x:c>
    </x:row>
    <x:row r="1601" spans="2:7">
      <x:c r="B1601" s="70" t="s">
        <x:v>12178</x:v>
      </x:c>
      <x:c r="C1601" s="189">
        <x:v>2024121102137</x:v>
      </x:c>
      <x:c r="D1601" s="230" t="str">
        <x:f t="shared" si="2"/>
        <x:v>2412</x:v>
      </x:c>
      <x:c r="E1601" s="188" t="s">
        <x:v>11688</x:v>
      </x:c>
      <x:c r="F1601" s="190">
        <x:v>2025090701048</x:v>
      </x:c>
      <x:c r="G1601" s="232" t="str">
        <x:f>MID(F1601,3,4)</x:f>
        <x:v>2509</x:v>
      </x:c>
    </x:row>
    <x:row r="1602" spans="2:7">
      <x:c r="B1602" s="70" t="s">
        <x:v>10570</x:v>
      </x:c>
      <x:c r="C1602" s="189">
        <x:v>2025020502059</x:v>
      </x:c>
      <x:c r="D1602" s="230" t="str">
        <x:f t="shared" si="2"/>
        <x:v>2502</x:v>
      </x:c>
      <x:c r="E1602" s="188" t="s">
        <x:v>11750</x:v>
      </x:c>
      <x:c r="F1602" s="190">
        <x:v>2025090701055</x:v>
      </x:c>
      <x:c r="G1602" s="232" t="str">
        <x:f>MID(F1602,3,4)</x:f>
        <x:v>2509</x:v>
      </x:c>
    </x:row>
    <x:row r="1603" spans="2:7">
      <x:c r="B1603" s="70" t="s">
        <x:v>7558</x:v>
      </x:c>
      <x:c r="C1603" s="189">
        <x:v>2025030502094</x:v>
      </x:c>
      <x:c r="D1603" s="230" t="str">
        <x:f t="shared" si="2"/>
        <x:v>2503</x:v>
      </x:c>
      <x:c r="E1603" s="188" t="s">
        <x:v>12237</x:v>
      </x:c>
      <x:c r="F1603" s="190">
        <x:v>2025090701062</x:v>
      </x:c>
      <x:c r="G1603" s="232" t="str">
        <x:f>MID(F1603,3,4)</x:f>
        <x:v>2509</x:v>
      </x:c>
    </x:row>
    <x:row r="1604" spans="2:7">
      <x:c r="B1604" s="70" t="s">
        <x:v>10641</x:v>
      </x:c>
      <x:c r="C1604" s="189">
        <x:v>2025030602015</x:v>
      </x:c>
      <x:c r="D1604" s="230" t="str">
        <x:f t="shared" si="2"/>
        <x:v>2503</x:v>
      </x:c>
      <x:c r="E1604" s="188" t="s">
        <x:v>12019</x:v>
      </x:c>
      <x:c r="F1604" s="190">
        <x:v>2025090701079</x:v>
      </x:c>
      <x:c r="G1604" s="232" t="str">
        <x:f>MID(F1604,3,4)</x:f>
        <x:v>2509</x:v>
      </x:c>
    </x:row>
    <x:row r="1605" spans="2:7">
      <x:c r="B1605" s="70" t="s">
        <x:v>859</x:v>
      </x:c>
      <x:c r="C1605" s="189">
        <x:v>2025040602036</x:v>
      </x:c>
      <x:c r="D1605" s="230" t="str">
        <x:f t="shared" si="2"/>
        <x:v>2504</x:v>
      </x:c>
      <x:c r="E1605" s="188" t="s">
        <x:v>12221</x:v>
      </x:c>
      <x:c r="F1605" s="190">
        <x:v>2025091501029</x:v>
      </x:c>
      <x:c r="G1605" s="232" t="str">
        <x:f>MID(F1605,3,4)</x:f>
        <x:v>2509</x:v>
      </x:c>
    </x:row>
    <x:row r="1606" spans="2:7">
      <x:c r="B1606" s="70" t="s">
        <x:v>11667</x:v>
      </x:c>
      <x:c r="C1606" s="189">
        <x:v>2025040602067</x:v>
      </x:c>
      <x:c r="D1606" s="230" t="str">
        <x:f t="shared" si="2"/>
        <x:v>2504</x:v>
      </x:c>
      <x:c r="E1606" s="188" t="s">
        <x:v>12229</x:v>
      </x:c>
      <x:c r="F1606" s="190">
        <x:v>2025091501036</x:v>
      </x:c>
      <x:c r="G1606" s="232" t="str">
        <x:f>MID(F1606,3,4)</x:f>
        <x:v>2509</x:v>
      </x:c>
    </x:row>
    <x:row r="1607" spans="2:7">
      <x:c r="B1607" s="70" t="s">
        <x:v>10643</x:v>
      </x:c>
      <x:c r="C1607" s="189">
        <x:v>2025040602081</x:v>
      </x:c>
      <x:c r="D1607" s="230" t="str">
        <x:f t="shared" si="2"/>
        <x:v>2504</x:v>
      </x:c>
      <x:c r="E1607" s="188" t="s">
        <x:v>11693</x:v>
      </x:c>
      <x:c r="F1607" s="190">
        <x:v>2025091501043</x:v>
      </x:c>
      <x:c r="G1607" s="232" t="str">
        <x:f>MID(F1607,3,4)</x:f>
        <x:v>2509</x:v>
      </x:c>
    </x:row>
    <x:row r="1608" spans="2:7">
      <x:c r="B1608" s="70" t="s">
        <x:v>11978</x:v>
      </x:c>
      <x:c r="C1608" s="189">
        <x:v>2025040902020</x:v>
      </x:c>
      <x:c r="D1608" s="230" t="str">
        <x:f t="shared" si="2"/>
        <x:v>2504</x:v>
      </x:c>
      <x:c r="E1608" s="188" t="s">
        <x:v>12261</x:v>
      </x:c>
      <x:c r="F1608" s="190">
        <x:v>2025091501067</x:v>
      </x:c>
      <x:c r="G1608" s="232" t="str">
        <x:f>MID(F1608,3,4)</x:f>
        <x:v>2509</x:v>
      </x:c>
    </x:row>
    <x:row r="1609" spans="2:7">
      <x:c r="B1609" s="70" t="s">
        <x:v>11995</x:v>
      </x:c>
      <x:c r="C1609" s="189">
        <x:v>2025040902068</x:v>
      </x:c>
      <x:c r="D1609" s="230" t="str">
        <x:f t="shared" si="2"/>
        <x:v>2504</x:v>
      </x:c>
      <x:c r="E1609" s="188" t="s">
        <x:v>12231</x:v>
      </x:c>
      <x:c r="F1609" s="190">
        <x:v>2025091501098</x:v>
      </x:c>
      <x:c r="G1609" s="232" t="str">
        <x:f>MID(F1609,3,4)</x:f>
        <x:v>2509</x:v>
      </x:c>
    </x:row>
    <x:row r="1610" spans="2:7">
      <x:c r="B1610" s="70" t="s">
        <x:v>11993</x:v>
      </x:c>
      <x:c r="C1610" s="189">
        <x:v>2025041002026</x:v>
      </x:c>
      <x:c r="D1610" s="230" t="str">
        <x:f t="shared" si="2"/>
        <x:v>2504</x:v>
      </x:c>
      <x:c r="E1610" s="188" t="s">
        <x:v>11974</x:v>
      </x:c>
      <x:c r="F1610" s="190">
        <x:v>2025091601019</x:v>
      </x:c>
      <x:c r="G1610" s="232" t="str">
        <x:f>MID(F1610,3,4)</x:f>
        <x:v>2509</x:v>
      </x:c>
    </x:row>
    <x:row r="1611" spans="2:7">
      <x:c r="B1611" s="70" t="s">
        <x:v>11698</x:v>
      </x:c>
      <x:c r="C1611" s="189">
        <x:v>2025041102016</x:v>
      </x:c>
      <x:c r="D1611" s="230" t="str">
        <x:f t="shared" si="2"/>
        <x:v>2504</x:v>
      </x:c>
      <x:c r="E1611" s="188" t="s">
        <x:v>11980</x:v>
      </x:c>
      <x:c r="F1611" s="190">
        <x:v>2025091601026</x:v>
      </x:c>
      <x:c r="G1611" s="232" t="str">
        <x:f>MID(F1611,3,4)</x:f>
        <x:v>2509</x:v>
      </x:c>
    </x:row>
    <x:row r="1612" spans="2:7">
      <x:c r="B1612" s="70" t="s">
        <x:v>10645</x:v>
      </x:c>
      <x:c r="C1612" s="189">
        <x:v>2025041102047</x:v>
      </x:c>
      <x:c r="D1612" s="230" t="str">
        <x:f t="shared" si="2"/>
        <x:v>2504</x:v>
      </x:c>
      <x:c r="E1612" s="188" t="s">
        <x:v>9990</x:v>
      </x:c>
      <x:c r="F1612" s="190">
        <x:v>2025090603106</x:v>
      </x:c>
      <x:c r="G1612" s="232" t="str">
        <x:f>MID(F1612,3,4)</x:f>
        <x:v>2509</x:v>
      </x:c>
    </x:row>
    <x:row r="1613" spans="2:7">
      <x:c r="B1613" s="70" t="s">
        <x:v>11704</x:v>
      </x:c>
      <x:c r="C1613" s="189">
        <x:v>2025041102054</x:v>
      </x:c>
      <x:c r="D1613" s="230" t="str">
        <x:f t="shared" si="2"/>
        <x:v>2504</x:v>
      </x:c>
      <x:c r="E1613" s="188" t="s">
        <x:v>3728</x:v>
      </x:c>
      <x:c r="F1613" s="190">
        <x:v>2025090502010</x:v>
      </x:c>
      <x:c r="G1613" s="232" t="str">
        <x:f>MID(F1613,3,4)</x:f>
        <x:v>2509</x:v>
      </x:c>
    </x:row>
    <x:row r="1614" spans="2:7">
      <x:c r="B1614" s="70" t="s">
        <x:v>11940</x:v>
      </x:c>
      <x:c r="C1614" s="189">
        <x:v>2025050502012</x:v>
      </x:c>
      <x:c r="D1614" s="230" t="str">
        <x:f t="shared" si="2"/>
        <x:v>2505</x:v>
      </x:c>
      <x:c r="E1614" s="188" t="s">
        <x:v>5038</x:v>
      </x:c>
      <x:c r="F1614" s="190">
        <x:v>2025090502027</x:v>
      </x:c>
      <x:c r="G1614" s="232" t="str">
        <x:f>MID(F1614,3,4)</x:f>
        <x:v>2509</x:v>
      </x:c>
    </x:row>
    <x:row r="1615" spans="2:7">
      <x:c r="B1615" s="70" t="s">
        <x:v>11664</x:v>
      </x:c>
      <x:c r="C1615" s="189">
        <x:v>2025050502036</x:v>
      </x:c>
      <x:c r="D1615" s="230" t="str">
        <x:f t="shared" si="2"/>
        <x:v>2505</x:v>
      </x:c>
      <x:c r="E1615" s="188" t="s">
        <x:v>7585</x:v>
      </x:c>
      <x:c r="F1615" s="190">
        <x:v>2025090502072</x:v>
      </x:c>
      <x:c r="G1615" s="232" t="str">
        <x:f>MID(F1615,3,4)</x:f>
        <x:v>2509</x:v>
      </x:c>
    </x:row>
    <x:row r="1616" spans="2:7">
      <x:c r="B1616" s="70" t="s">
        <x:v>11620</x:v>
      </x:c>
      <x:c r="C1616" s="189">
        <x:v>2025050502081</x:v>
      </x:c>
      <x:c r="D1616" s="230" t="str">
        <x:f t="shared" si="2"/>
        <x:v>2505</x:v>
      </x:c>
      <x:c r="E1616" s="188" t="s">
        <x:v>3825</x:v>
      </x:c>
      <x:c r="F1616" s="190">
        <x:v>2025090502089</x:v>
      </x:c>
      <x:c r="G1616" s="232" t="str">
        <x:f>MID(F1616,3,4)</x:f>
        <x:v>2509</x:v>
      </x:c>
    </x:row>
    <x:row r="1617" spans="2:7">
      <x:c r="B1617" s="70" t="s">
        <x:v>3798</x:v>
      </x:c>
      <x:c r="C1617" s="189">
        <x:v>2025050602071</x:v>
      </x:c>
      <x:c r="D1617" s="230" t="str">
        <x:f t="shared" si="2"/>
        <x:v>2505</x:v>
      </x:c>
      <x:c r="E1617" s="188" t="s">
        <x:v>11678</x:v>
      </x:c>
      <x:c r="F1617" s="190">
        <x:v>2025090502096</x:v>
      </x:c>
      <x:c r="G1617" s="232" t="str">
        <x:f>MID(F1617,3,4)</x:f>
        <x:v>2509</x:v>
      </x:c>
    </x:row>
    <x:row r="1618" spans="2:7">
      <x:c r="B1618" s="70" t="s">
        <x:v>11660</x:v>
      </x:c>
      <x:c r="C1618" s="189">
        <x:v>2025060502040</x:v>
      </x:c>
      <x:c r="D1618" s="230" t="str">
        <x:f t="shared" si="2"/>
        <x:v>2506</x:v>
      </x:c>
      <x:c r="E1618" s="188" t="s">
        <x:v>11640</x:v>
      </x:c>
      <x:c r="F1618" s="190">
        <x:v>2025090602017</x:v>
      </x:c>
      <x:c r="G1618" s="232" t="str">
        <x:f>MID(F1618,3,4)</x:f>
        <x:v>2509</x:v>
      </x:c>
    </x:row>
    <x:row r="1619" spans="2:7">
      <x:c r="B1619" s="70" t="s">
        <x:v>11658</x:v>
      </x:c>
      <x:c r="C1619" s="189">
        <x:v>2025060502057</x:v>
      </x:c>
      <x:c r="D1619" s="230" t="str">
        <x:f t="shared" si="2"/>
        <x:v>2506</x:v>
      </x:c>
      <x:c r="E1619" s="188" t="s">
        <x:v>11670</x:v>
      </x:c>
      <x:c r="F1619" s="190">
        <x:v>2025090602024</x:v>
      </x:c>
      <x:c r="G1619" s="232" t="str">
        <x:f>MID(F1619,3,4)</x:f>
        <x:v>2509</x:v>
      </x:c>
    </x:row>
    <x:row r="1620" spans="2:7">
      <x:c r="B1620" s="70" t="s">
        <x:v>356</x:v>
      </x:c>
      <x:c r="C1620" s="189">
        <x:v>2025060502088</x:v>
      </x:c>
      <x:c r="D1620" s="230" t="str">
        <x:f t="shared" si="2"/>
        <x:v>2506</x:v>
      </x:c>
      <x:c r="E1620" s="188" t="s">
        <x:v>11662</x:v>
      </x:c>
      <x:c r="F1620" s="190">
        <x:v>2025090602031</x:v>
      </x:c>
      <x:c r="G1620" s="232" t="str">
        <x:f>MID(F1620,3,4)</x:f>
        <x:v>2509</x:v>
      </x:c>
    </x:row>
    <x:row r="1621" spans="2:7">
      <x:c r="B1621" s="70" t="s">
        <x:v>12138</x:v>
      </x:c>
      <x:c r="C1621" s="189">
        <x:v>2025060502095</x:v>
      </x:c>
      <x:c r="D1621" s="230" t="str">
        <x:f t="shared" si="2"/>
        <x:v>2506</x:v>
      </x:c>
      <x:c r="E1621" s="188" t="s">
        <x:v>5155</x:v>
      </x:c>
      <x:c r="F1621" s="190">
        <x:v>2025090602079</x:v>
      </x:c>
      <x:c r="G1621" s="232" t="str">
        <x:f>MID(F1621,3,4)</x:f>
        <x:v>2509</x:v>
      </x:c>
    </x:row>
    <x:row r="1622" spans="2:7">
      <x:c r="B1622" s="70" t="s">
        <x:v>4068</x:v>
      </x:c>
      <x:c r="C1622" s="189">
        <x:v>2025060602023</x:v>
      </x:c>
      <x:c r="D1622" s="230" t="str">
        <x:f t="shared" si="2"/>
        <x:v>2506</x:v>
      </x:c>
      <x:c r="E1622" s="188" t="s">
        <x:v>461</x:v>
      </x:c>
      <x:c r="F1622" s="190">
        <x:v>2025090602086</x:v>
      </x:c>
      <x:c r="G1622" s="232" t="str">
        <x:f>MID(F1622,3,4)</x:f>
        <x:v>2509</x:v>
      </x:c>
    </x:row>
    <x:row r="1623" spans="2:7">
      <x:c r="B1623" s="70" t="s">
        <x:v>11829</x:v>
      </x:c>
      <x:c r="C1623" s="189">
        <x:v>2025060602030</x:v>
      </x:c>
      <x:c r="D1623" s="230" t="str">
        <x:f t="shared" si="2"/>
        <x:v>2506</x:v>
      </x:c>
      <x:c r="E1623" s="188" t="s">
        <x:v>9803</x:v>
      </x:c>
      <x:c r="F1623" s="190">
        <x:v>2025090504014</x:v>
      </x:c>
      <x:c r="G1623" s="232" t="str">
        <x:f>MID(F1623,3,4)</x:f>
        <x:v>2509</x:v>
      </x:c>
    </x:row>
    <x:row r="1624" spans="2:7">
      <x:c r="B1624" s="70" t="s">
        <x:v>11665</x:v>
      </x:c>
      <x:c r="C1624" s="189">
        <x:v>2025070502047</x:v>
      </x:c>
      <x:c r="D1624" s="230" t="str">
        <x:f t="shared" si="2"/>
        <x:v>2507</x:v>
      </x:c>
      <x:c r="E1624" s="188" t="s">
        <x:v>9752</x:v>
      </x:c>
      <x:c r="F1624" s="190">
        <x:v>2025090504021</x:v>
      </x:c>
      <x:c r="G1624" s="232" t="str">
        <x:f>MID(F1624,3,4)</x:f>
        <x:v>2509</x:v>
      </x:c>
    </x:row>
    <x:row r="1625" spans="2:7">
      <x:c r="B1625" s="70" t="s">
        <x:v>11717</x:v>
      </x:c>
      <x:c r="C1625" s="189">
        <x:v>2025070502054</x:v>
      </x:c>
      <x:c r="D1625" s="230" t="str">
        <x:f t="shared" si="2"/>
        <x:v>2507</x:v>
      </x:c>
      <x:c r="E1625" s="188" t="s">
        <x:v>9789</x:v>
      </x:c>
      <x:c r="F1625" s="190">
        <x:v>2025090504038</x:v>
      </x:c>
      <x:c r="G1625" s="232" t="str">
        <x:f>MID(F1625,3,4)</x:f>
        <x:v>2509</x:v>
      </x:c>
    </x:row>
    <x:row r="1626" spans="2:7">
      <x:c r="B1626" s="70" t="s">
        <x:v>11369</x:v>
      </x:c>
      <x:c r="C1626" s="189">
        <x:v>2025070502092</x:v>
      </x:c>
      <x:c r="D1626" s="230" t="str">
        <x:f t="shared" si="2"/>
        <x:v>2507</x:v>
      </x:c>
      <x:c r="E1626" s="188" t="s">
        <x:v>9775</x:v>
      </x:c>
      <x:c r="F1626" s="190">
        <x:v>2025090504069</x:v>
      </x:c>
      <x:c r="G1626" s="232" t="str">
        <x:f>MID(F1626,3,4)</x:f>
        <x:v>2509</x:v>
      </x:c>
    </x:row>
    <x:row r="1627" spans="2:7">
      <x:c r="B1627" s="70" t="s">
        <x:v>3750</x:v>
      </x:c>
      <x:c r="C1627" s="189">
        <x:v>2025070502108</x:v>
      </x:c>
      <x:c r="D1627" s="230" t="str">
        <x:f t="shared" si="2"/>
        <x:v>2507</x:v>
      </x:c>
      <x:c r="E1627" s="188" t="s">
        <x:v>9776</x:v>
      </x:c>
      <x:c r="F1627" s="190">
        <x:v>2025090504083</x:v>
      </x:c>
      <x:c r="G1627" s="232" t="str">
        <x:f>MID(F1627,3,4)</x:f>
        <x:v>2509</x:v>
      </x:c>
    </x:row>
    <x:row r="1628" spans="2:7">
      <x:c r="B1628" s="70" t="s">
        <x:v>11663</x:v>
      </x:c>
      <x:c r="C1628" s="189">
        <x:v>2025070602020</x:v>
      </x:c>
      <x:c r="D1628" s="230" t="str">
        <x:f t="shared" si="2"/>
        <x:v>2507</x:v>
      </x:c>
      <x:c r="E1628" s="188" t="s">
        <x:v>9797</x:v>
      </x:c>
      <x:c r="F1628" s="190">
        <x:v>2025090504090</x:v>
      </x:c>
      <x:c r="G1628" s="232" t="str">
        <x:f>MID(F1628,3,4)</x:f>
        <x:v>2509</x:v>
      </x:c>
    </x:row>
    <x:row r="1629" spans="2:7">
      <x:c r="B1629" s="70" t="s">
        <x:v>11657</x:v>
      </x:c>
      <x:c r="C1629" s="189">
        <x:v>2025070602037</x:v>
      </x:c>
      <x:c r="D1629" s="230" t="str">
        <x:f t="shared" si="2"/>
        <x:v>2507</x:v>
      </x:c>
      <x:c r="E1629" s="188" t="s">
        <x:v>6440</x:v>
      </x:c>
      <x:c r="F1629" s="190">
        <x:v>2025090504106</x:v>
      </x:c>
      <x:c r="G1629" s="232" t="str">
        <x:f>MID(F1629,3,4)</x:f>
        <x:v>2509</x:v>
      </x:c>
    </x:row>
    <x:row r="1630" spans="2:7">
      <x:c r="B1630" s="70" t="s">
        <x:v>11703</x:v>
      </x:c>
      <x:c r="C1630" s="189">
        <x:v>2025070602051</x:v>
      </x:c>
      <x:c r="D1630" s="230" t="str">
        <x:f t="shared" si="2"/>
        <x:v>2507</x:v>
      </x:c>
      <x:c r="E1630" s="188" t="s">
        <x:v>9759</x:v>
      </x:c>
      <x:c r="F1630" s="190">
        <x:v>2025090604011</x:v>
      </x:c>
      <x:c r="G1630" s="232" t="str">
        <x:f>MID(F1630,3,4)</x:f>
        <x:v>2509</x:v>
      </x:c>
    </x:row>
    <x:row r="1631" spans="2:7">
      <x:c r="B1631" s="70" t="s">
        <x:v>11334</x:v>
      </x:c>
      <x:c r="C1631" s="189">
        <x:v>2025070602068</x:v>
      </x:c>
      <x:c r="D1631" s="230" t="str">
        <x:f t="shared" si="2"/>
        <x:v>2507</x:v>
      </x:c>
      <x:c r="E1631" s="188" t="s">
        <x:v>9821</x:v>
      </x:c>
      <x:c r="F1631" s="190">
        <x:v>2025090604028</x:v>
      </x:c>
      <x:c r="G1631" s="232" t="str">
        <x:f>MID(F1631,3,4)</x:f>
        <x:v>2509</x:v>
      </x:c>
    </x:row>
    <x:row r="1632" spans="2:7">
      <x:c r="B1632" s="70" t="s">
        <x:v>11679</x:v>
      </x:c>
      <x:c r="C1632" s="189">
        <x:v>2025070602099</x:v>
      </x:c>
      <x:c r="D1632" s="230" t="str">
        <x:f t="shared" si="2"/>
        <x:v>2507</x:v>
      </x:c>
      <x:c r="E1632" s="188" t="s">
        <x:v>9808</x:v>
      </x:c>
      <x:c r="F1632" s="190">
        <x:v>2025091504013</x:v>
      </x:c>
      <x:c r="G1632" s="232" t="str">
        <x:f>MID(F1632,3,4)</x:f>
        <x:v>2509</x:v>
      </x:c>
    </x:row>
    <x:row r="1633" spans="2:7">
      <x:c r="B1633" s="70" t="s">
        <x:v>11669</x:v>
      </x:c>
      <x:c r="C1633" s="189">
        <x:v>2025070702089</x:v>
      </x:c>
      <x:c r="D1633" s="230" t="str">
        <x:f t="shared" si="2"/>
        <x:v>2507</x:v>
      </x:c>
      <x:c r="E1633" s="188" t="s">
        <x:v>9809</x:v>
      </x:c>
      <x:c r="F1633" s="190">
        <x:v>2025091504020</x:v>
      </x:c>
      <x:c r="G1633" s="232" t="str">
        <x:f>MID(F1633,3,4)</x:f>
        <x:v>2509</x:v>
      </x:c>
    </x:row>
    <x:row r="1634" spans="2:7">
      <x:c r="B1634" s="70" t="s">
        <x:v>7651</x:v>
      </x:c>
      <x:c r="C1634" s="189">
        <x:v>2025070702096</x:v>
      </x:c>
      <x:c r="D1634" s="230" t="str">
        <x:f t="shared" si="2"/>
        <x:v>2507</x:v>
      </x:c>
      <x:c r="E1634" s="188" t="s">
        <x:v>9794</x:v>
      </x:c>
      <x:c r="F1634" s="190">
        <x:v>2025091504037</x:v>
      </x:c>
      <x:c r="G1634" s="232" t="str">
        <x:f>MID(F1634,3,4)</x:f>
        <x:v>2509</x:v>
      </x:c>
    </x:row>
    <x:row r="1635" spans="2:7">
      <x:c r="B1635" s="70" t="s">
        <x:v>11628</x:v>
      </x:c>
      <x:c r="C1635" s="189">
        <x:v>2025080502037</x:v>
      </x:c>
      <x:c r="D1635" s="230" t="str">
        <x:f t="shared" si="2"/>
        <x:v>2508</x:v>
      </x:c>
      <x:c r="E1635" s="188" t="s">
        <x:v>6517</x:v>
      </x:c>
      <x:c r="F1635" s="190">
        <x:v>2025091504044</x:v>
      </x:c>
      <x:c r="G1635" s="232" t="str">
        <x:f>MID(F1635,3,4)</x:f>
        <x:v>2509</x:v>
      </x:c>
    </x:row>
    <x:row r="1636" spans="2:7">
      <x:c r="B1636" s="70" t="s">
        <x:v>3767</x:v>
      </x:c>
      <x:c r="C1636" s="189">
        <x:v>2025080502044</x:v>
      </x:c>
      <x:c r="D1636" s="230" t="str">
        <x:f t="shared" si="2"/>
        <x:v>2508</x:v>
      </x:c>
      <x:c r="E1636" s="188" t="s">
        <x:v>9634</x:v>
      </x:c>
      <x:c r="F1636" s="190">
        <x:v>2025091504051</x:v>
      </x:c>
      <x:c r="G1636" s="232" t="str">
        <x:f>MID(F1636,3,4)</x:f>
        <x:v>2509</x:v>
      </x:c>
    </x:row>
    <x:row r="1637" spans="2:7">
      <x:c r="B1637" s="70" t="s">
        <x:v>7664</x:v>
      </x:c>
      <x:c r="C1637" s="189">
        <x:v>2025080502051</x:v>
      </x:c>
      <x:c r="D1637" s="230" t="str">
        <x:f t="shared" si="2"/>
        <x:v>2508</x:v>
      </x:c>
      <x:c r="E1637" s="188" t="s">
        <x:v>12152</x:v>
      </x:c>
      <x:c r="F1637" s="190">
        <x:v>2025100503112</x:v>
      </x:c>
      <x:c r="G1637" s="232" t="str">
        <x:f>MID(F1637,3,4)</x:f>
        <x:v>2510</x:v>
      </x:c>
    </x:row>
    <x:row r="1638" spans="2:7">
      <x:c r="B1638" s="70" t="s">
        <x:v>12029</x:v>
      </x:c>
      <x:c r="C1638" s="189">
        <x:v>2025080502082</x:v>
      </x:c>
      <x:c r="D1638" s="230" t="str">
        <x:f t="shared" si="2"/>
        <x:v>2508</x:v>
      </x:c>
      <x:c r="E1638" s="188" t="s">
        <x:v>12007</x:v>
      </x:c>
      <x:c r="F1638" s="190">
        <x:v>2025100503129</x:v>
      </x:c>
      <x:c r="G1638" s="232" t="str">
        <x:f>MID(F1638,3,4)</x:f>
        <x:v>2510</x:v>
      </x:c>
    </x:row>
    <x:row r="1639" spans="2:7">
      <x:c r="B1639" s="70" t="s">
        <x:v>7581</x:v>
      </x:c>
      <x:c r="C1639" s="189">
        <x:v>2025080502099</x:v>
      </x:c>
      <x:c r="D1639" s="230" t="str">
        <x:f t="shared" si="2"/>
        <x:v>2508</x:v>
      </x:c>
      <x:c r="E1639" s="188" t="s">
        <x:v>12006</x:v>
      </x:c>
      <x:c r="F1639" s="190">
        <x:v>2025100503136</x:v>
      </x:c>
      <x:c r="G1639" s="232" t="str">
        <x:f>MID(F1639,3,4)</x:f>
        <x:v>2510</x:v>
      </x:c>
    </x:row>
    <x:row r="1640" spans="2:7">
      <x:c r="B1640" s="70" t="s">
        <x:v>11672</x:v>
      </x:c>
      <x:c r="C1640" s="189">
        <x:v>2025080502105</x:v>
      </x:c>
      <x:c r="D1640" s="230" t="str">
        <x:f t="shared" si="2"/>
        <x:v>2508</x:v>
      </x:c>
      <x:c r="E1640" s="188" t="s">
        <x:v>12023</x:v>
      </x:c>
      <x:c r="F1640" s="190">
        <x:v>2025100503143</x:v>
      </x:c>
      <x:c r="G1640" s="232" t="str">
        <x:f>MID(F1640,3,4)</x:f>
        <x:v>2510</x:v>
      </x:c>
    </x:row>
    <x:row r="1641" spans="2:7">
      <x:c r="B1641" s="70" t="s">
        <x:v>814</x:v>
      </x:c>
      <x:c r="C1641" s="189">
        <x:v>2025080602041</x:v>
      </x:c>
      <x:c r="D1641" s="230" t="str">
        <x:f t="shared" si="2"/>
        <x:v>2508</x:v>
      </x:c>
      <x:c r="E1641" s="188" t="s">
        <x:v>10046</x:v>
      </x:c>
      <x:c r="F1641" s="190">
        <x:v>2025100603126</x:v>
      </x:c>
      <x:c r="G1641" s="232" t="str">
        <x:f>MID(F1641,3,4)</x:f>
        <x:v>2510</x:v>
      </x:c>
    </x:row>
    <x:row r="1642" spans="2:7">
      <x:c r="B1642" s="70" t="s">
        <x:v>812</x:v>
      </x:c>
      <x:c r="C1642" s="189">
        <x:v>2025080602065</x:v>
      </x:c>
      <x:c r="D1642" s="230" t="str">
        <x:f t="shared" si="2"/>
        <x:v>2508</x:v>
      </x:c>
      <x:c r="E1642" s="188" t="s">
        <x:v>2712</x:v>
      </x:c>
      <x:c r="F1642" s="190">
        <x:v>2025100603133</x:v>
      </x:c>
      <x:c r="G1642" s="232" t="str">
        <x:f>MID(F1642,3,4)</x:f>
        <x:v>2510</x:v>
      </x:c>
    </x:row>
    <x:row r="1643" spans="2:7">
      <x:c r="B1643" s="70" t="s">
        <x:v>3729</x:v>
      </x:c>
      <x:c r="C1643" s="189">
        <x:v>2025080602089</x:v>
      </x:c>
      <x:c r="D1643" s="230" t="str">
        <x:f t="shared" si="2"/>
        <x:v>2508</x:v>
      </x:c>
      <x:c r="E1643" s="188" t="s">
        <x:v>10038</x:v>
      </x:c>
      <x:c r="F1643" s="190">
        <x:v>2025100603140</x:v>
      </x:c>
      <x:c r="G1643" s="232" t="str">
        <x:f>MID(F1643,3,4)</x:f>
        <x:v>2510</x:v>
      </x:c>
    </x:row>
    <x:row r="1644" spans="2:7">
      <x:c r="B1644" s="70" t="s">
        <x:v>3728</x:v>
      </x:c>
      <x:c r="C1644" s="189">
        <x:v>2025090502010</x:v>
      </x:c>
      <x:c r="D1644" s="230" t="str">
        <x:f t="shared" si="2"/>
        <x:v>2509</x:v>
      </x:c>
      <x:c r="E1644" s="188" t="s">
        <x:v>2750</x:v>
      </x:c>
      <x:c r="F1644" s="190">
        <x:v>2025100603157</x:v>
      </x:c>
      <x:c r="G1644" s="232" t="str">
        <x:f>MID(F1644,3,4)</x:f>
        <x:v>2510</x:v>
      </x:c>
    </x:row>
    <x:row r="1645" spans="2:7">
      <x:c r="B1645" s="70" t="s">
        <x:v>5038</x:v>
      </x:c>
      <x:c r="C1645" s="189">
        <x:v>2025090502027</x:v>
      </x:c>
      <x:c r="D1645" s="230" t="str">
        <x:f t="shared" si="2"/>
        <x:v>2509</x:v>
      </x:c>
      <x:c r="E1645" s="188" t="s">
        <x:v>10274</x:v>
      </x:c>
      <x:c r="F1645" s="190">
        <x:v>2025100703147</x:v>
      </x:c>
      <x:c r="G1645" s="232" t="str">
        <x:f>MID(F1645,3,4)</x:f>
        <x:v>2510</x:v>
      </x:c>
    </x:row>
    <x:row r="1646" spans="2:7">
      <x:c r="B1646" s="70" t="s">
        <x:v>7585</x:v>
      </x:c>
      <x:c r="C1646" s="189">
        <x:v>2025090502072</x:v>
      </x:c>
      <x:c r="D1646" s="230" t="str">
        <x:f t="shared" si="2"/>
        <x:v>2509</x:v>
      </x:c>
      <x:c r="E1646" s="188" t="s">
        <x:v>11621</x:v>
      </x:c>
      <x:c r="F1646" s="190">
        <x:v>2025100503013</x:v>
      </x:c>
      <x:c r="G1646" s="232" t="str">
        <x:f>MID(F1646,3,4)</x:f>
        <x:v>2510</x:v>
      </x:c>
    </x:row>
    <x:row r="1647" spans="2:7">
      <x:c r="B1647" s="70" t="s">
        <x:v>3825</x:v>
      </x:c>
      <x:c r="C1647" s="189">
        <x:v>2025090502089</x:v>
      </x:c>
      <x:c r="D1647" s="230" t="str">
        <x:f t="shared" si="2"/>
        <x:v>2509</x:v>
      </x:c>
      <x:c r="E1647" s="188" t="s">
        <x:v>11745</x:v>
      </x:c>
      <x:c r="F1647" s="190">
        <x:v>2025100503051</x:v>
      </x:c>
      <x:c r="G1647" s="232" t="str">
        <x:f>MID(F1647,3,4)</x:f>
        <x:v>2510</x:v>
      </x:c>
    </x:row>
    <x:row r="1648" spans="2:7">
      <x:c r="B1648" s="70" t="s">
        <x:v>11678</x:v>
      </x:c>
      <x:c r="C1648" s="189">
        <x:v>2025090502096</x:v>
      </x:c>
      <x:c r="D1648" s="230" t="str">
        <x:f t="shared" si="2"/>
        <x:v>2509</x:v>
      </x:c>
      <x:c r="E1648" s="188" t="s">
        <x:v>11389</x:v>
      </x:c>
      <x:c r="F1648" s="190">
        <x:v>2025100503068</x:v>
      </x:c>
      <x:c r="G1648" s="232" t="str">
        <x:f>MID(F1648,3,4)</x:f>
        <x:v>2510</x:v>
      </x:c>
    </x:row>
    <x:row r="1649" spans="2:7">
      <x:c r="B1649" s="70" t="s">
        <x:v>11640</x:v>
      </x:c>
      <x:c r="C1649" s="189">
        <x:v>2025090602017</x:v>
      </x:c>
      <x:c r="D1649" s="230" t="str">
        <x:f t="shared" si="2"/>
        <x:v>2509</x:v>
      </x:c>
      <x:c r="E1649" s="188" t="s">
        <x:v>839</x:v>
      </x:c>
      <x:c r="F1649" s="190">
        <x:v>2025100503082</x:v>
      </x:c>
      <x:c r="G1649" s="232" t="str">
        <x:f>MID(F1649,3,4)</x:f>
        <x:v>2510</x:v>
      </x:c>
    </x:row>
    <x:row r="1650" spans="2:7">
      <x:c r="B1650" s="70" t="s">
        <x:v>11670</x:v>
      </x:c>
      <x:c r="C1650" s="189">
        <x:v>2025090602024</x:v>
      </x:c>
      <x:c r="D1650" s="230" t="str">
        <x:f t="shared" si="2"/>
        <x:v>2509</x:v>
      </x:c>
      <x:c r="E1650" s="188" t="s">
        <x:v>11353</x:v>
      </x:c>
      <x:c r="F1650" s="190">
        <x:v>2025100503099</x:v>
      </x:c>
      <x:c r="G1650" s="232" t="str">
        <x:f>MID(F1650,3,4)</x:f>
        <x:v>2510</x:v>
      </x:c>
    </x:row>
    <x:row r="1651" spans="2:7">
      <x:c r="B1651" s="70" t="s">
        <x:v>11662</x:v>
      </x:c>
      <x:c r="C1651" s="189">
        <x:v>2025090602031</x:v>
      </x:c>
      <x:c r="D1651" s="230" t="str">
        <x:f t="shared" si="2"/>
        <x:v>2509</x:v>
      </x:c>
      <x:c r="E1651" s="188" t="s">
        <x:v>11374</x:v>
      </x:c>
      <x:c r="F1651" s="190">
        <x:v>2025100503105</x:v>
      </x:c>
      <x:c r="G1651" s="232" t="str">
        <x:f>MID(F1651,3,4)</x:f>
        <x:v>2510</x:v>
      </x:c>
    </x:row>
    <x:row r="1652" spans="2:7">
      <x:c r="B1652" s="70" t="s">
        <x:v>5155</x:v>
      </x:c>
      <x:c r="C1652" s="189">
        <x:v>2025090602079</x:v>
      </x:c>
      <x:c r="D1652" s="230" t="str">
        <x:f t="shared" si="2"/>
        <x:v>2509</x:v>
      </x:c>
      <x:c r="E1652" s="188" t="s">
        <x:v>12079</x:v>
      </x:c>
      <x:c r="F1652" s="190">
        <x:v>2025100603010</x:v>
      </x:c>
      <x:c r="G1652" s="232" t="str">
        <x:f>MID(F1652,3,4)</x:f>
        <x:v>2510</x:v>
      </x:c>
    </x:row>
    <x:row r="1653" spans="2:7">
      <x:c r="B1653" s="70" t="s">
        <x:v>461</x:v>
      </x:c>
      <x:c r="C1653" s="189">
        <x:v>2025090602086</x:v>
      </x:c>
      <x:c r="D1653" s="230" t="str">
        <x:f t="shared" si="2"/>
        <x:v>2509</x:v>
      </x:c>
      <x:c r="E1653" s="188" t="s">
        <x:v>7616</x:v>
      </x:c>
      <x:c r="F1653" s="190">
        <x:v>2025100603034</x:v>
      </x:c>
      <x:c r="G1653" s="232" t="str">
        <x:f>MID(F1653,3,4)</x:f>
        <x:v>2510</x:v>
      </x:c>
    </x:row>
    <x:row r="1654" spans="2:7">
      <x:c r="B1654" s="70" t="s">
        <x:v>11638</x:v>
      </x:c>
      <x:c r="C1654" s="189">
        <x:v>2025100502016</x:v>
      </x:c>
      <x:c r="D1654" s="230" t="str">
        <x:f t="shared" si="2"/>
        <x:v>2510</x:v>
      </x:c>
      <x:c r="E1654" s="188" t="s">
        <x:v>11376</x:v>
      </x:c>
      <x:c r="F1654" s="190">
        <x:v>2025100603041</x:v>
      </x:c>
      <x:c r="G1654" s="232" t="str">
        <x:f>MID(F1654,3,4)</x:f>
        <x:v>2510</x:v>
      </x:c>
    </x:row>
    <x:row r="1655" spans="2:7">
      <x:c r="B1655" s="70" t="s">
        <x:v>11677</x:v>
      </x:c>
      <x:c r="C1655" s="189">
        <x:v>2025100502023</x:v>
      </x:c>
      <x:c r="D1655" s="230" t="str">
        <x:f t="shared" si="2"/>
        <x:v>2510</x:v>
      </x:c>
      <x:c r="E1655" s="188" t="s">
        <x:v>5168</x:v>
      </x:c>
      <x:c r="F1655" s="190">
        <x:v>2025100603072</x:v>
      </x:c>
      <x:c r="G1655" s="232" t="str">
        <x:f>MID(F1655,3,4)</x:f>
        <x:v>2510</x:v>
      </x:c>
    </x:row>
    <x:row r="1656" spans="2:7">
      <x:c r="B1656" s="70" t="s">
        <x:v>3759</x:v>
      </x:c>
      <x:c r="C1656" s="189">
        <x:v>2025100502047</x:v>
      </x:c>
      <x:c r="D1656" s="230" t="str">
        <x:f t="shared" si="2"/>
        <x:v>2510</x:v>
      </x:c>
      <x:c r="E1656" s="188" t="s">
        <x:v>11846</x:v>
      </x:c>
      <x:c r="F1656" s="190">
        <x:v>2025100703024</x:v>
      </x:c>
      <x:c r="G1656" s="232" t="str">
        <x:f>MID(F1656,3,4)</x:f>
        <x:v>2510</x:v>
      </x:c>
    </x:row>
    <x:row r="1657" spans="2:7">
      <x:c r="B1657" s="70" t="s">
        <x:v>11690</x:v>
      </x:c>
      <x:c r="C1657" s="189">
        <x:v>2025100502061</x:v>
      </x:c>
      <x:c r="D1657" s="230" t="str">
        <x:f t="shared" si="2"/>
        <x:v>2510</x:v>
      </x:c>
      <x:c r="E1657" s="188" t="s">
        <x:v>825</x:v>
      </x:c>
      <x:c r="F1657" s="190">
        <x:v>2025100501026</x:v>
      </x:c>
      <x:c r="G1657" s="232" t="str">
        <x:f>MID(F1657,3,4)</x:f>
        <x:v>2510</x:v>
      </x:c>
    </x:row>
    <x:row r="1658" spans="2:7">
      <x:c r="B1658" s="70" t="s">
        <x:v>11659</x:v>
      </x:c>
      <x:c r="C1658" s="189">
        <x:v>2025100502078</x:v>
      </x:c>
      <x:c r="D1658" s="230" t="str">
        <x:f t="shared" si="2"/>
        <x:v>2510</x:v>
      </x:c>
      <x:c r="E1658" s="188" t="s">
        <x:v>12248</x:v>
      </x:c>
      <x:c r="F1658" s="190">
        <x:v>2025100501033</x:v>
      </x:c>
      <x:c r="G1658" s="232" t="str">
        <x:f>MID(F1658,3,4)</x:f>
        <x:v>2510</x:v>
      </x:c>
    </x:row>
    <x:row r="1659" spans="2:7">
      <x:c r="B1659" s="70" t="s">
        <x:v>816</x:v>
      </x:c>
      <x:c r="C1659" s="189">
        <x:v>2025100502092</x:v>
      </x:c>
      <x:c r="D1659" s="230" t="str">
        <x:f t="shared" si="2"/>
        <x:v>2510</x:v>
      </x:c>
      <x:c r="E1659" s="188" t="s">
        <x:v>12245</x:v>
      </x:c>
      <x:c r="F1659" s="190">
        <x:v>2025100501040</x:v>
      </x:c>
      <x:c r="G1659" s="232" t="str">
        <x:f>MID(F1659,3,4)</x:f>
        <x:v>2510</x:v>
      </x:c>
    </x:row>
    <x:row r="1660" spans="2:7">
      <x:c r="B1660" s="70" t="s">
        <x:v>11655</x:v>
      </x:c>
      <x:c r="C1660" s="189">
        <x:v>2025100502108</x:v>
      </x:c>
      <x:c r="D1660" s="230" t="str">
        <x:f t="shared" si="2"/>
        <x:v>2510</x:v>
      </x:c>
      <x:c r="E1660" s="188" t="s">
        <x:v>11602</x:v>
      </x:c>
      <x:c r="F1660" s="190">
        <x:v>2025100501057</x:v>
      </x:c>
      <x:c r="G1660" s="232" t="str">
        <x:f>MID(F1660,3,4)</x:f>
        <x:v>2510</x:v>
      </x:c>
    </x:row>
    <x:row r="1661" spans="2:7">
      <x:c r="B1661" s="70" t="s">
        <x:v>12027</x:v>
      </x:c>
      <x:c r="C1661" s="189">
        <x:v>2025100602020</x:v>
      </x:c>
      <x:c r="D1661" s="230" t="str">
        <x:f t="shared" si="2"/>
        <x:v>2510</x:v>
      </x:c>
      <x:c r="E1661" s="188" t="s">
        <x:v>11439</x:v>
      </x:c>
      <x:c r="F1661" s="190">
        <x:v>2025100501064</x:v>
      </x:c>
      <x:c r="G1661" s="232" t="str">
        <x:f>MID(F1661,3,4)</x:f>
        <x:v>2510</x:v>
      </x:c>
    </x:row>
    <x:row r="1662" spans="2:7">
      <x:c r="B1662" s="70" t="s">
        <x:v>7631</x:v>
      </x:c>
      <x:c r="C1662" s="189">
        <x:v>2025100602037</x:v>
      </x:c>
      <x:c r="D1662" s="230" t="str">
        <x:f t="shared" si="2"/>
        <x:v>2510</x:v>
      </x:c>
      <x:c r="E1662" s="188" t="s">
        <x:v>11404</x:v>
      </x:c>
      <x:c r="F1662" s="190">
        <x:v>2025100501088</x:v>
      </x:c>
      <x:c r="G1662" s="232" t="str">
        <x:f>MID(F1662,3,4)</x:f>
        <x:v>2510</x:v>
      </x:c>
    </x:row>
    <x:row r="1663" spans="2:7">
      <x:c r="B1663" s="70" t="s">
        <x:v>7618</x:v>
      </x:c>
      <x:c r="C1663" s="189">
        <x:v>2025100602068</x:v>
      </x:c>
      <x:c r="D1663" s="230" t="str">
        <x:f t="shared" si="2"/>
        <x:v>2510</x:v>
      </x:c>
      <x:c r="E1663" s="188" t="s">
        <x:v>11385</x:v>
      </x:c>
      <x:c r="F1663" s="190">
        <x:v>2025100501095</x:v>
      </x:c>
      <x:c r="G1663" s="232" t="str">
        <x:f>MID(F1663,3,4)</x:f>
        <x:v>2510</x:v>
      </x:c>
    </x:row>
    <x:row r="1664" spans="2:7">
      <x:c r="B1664" s="70" t="s">
        <x:v>5045</x:v>
      </x:c>
      <x:c r="C1664" s="189">
        <x:v>2025100602075</x:v>
      </x:c>
      <x:c r="D1664" s="230" t="str">
        <x:f t="shared" si="2"/>
        <x:v>2510</x:v>
      </x:c>
      <x:c r="E1664" s="188" t="s">
        <x:v>11358</x:v>
      </x:c>
      <x:c r="F1664" s="190">
        <x:v>2025100601016</x:v>
      </x:c>
      <x:c r="G1664" s="232" t="str">
        <x:f>MID(F1664,3,4)</x:f>
        <x:v>2510</x:v>
      </x:c>
    </x:row>
    <x:row r="1665" spans="2:7">
      <x:c r="B1665" s="70" t="s">
        <x:v>7643</x:v>
      </x:c>
      <x:c r="C1665" s="189">
        <x:v>2025100602099</x:v>
      </x:c>
      <x:c r="D1665" s="230" t="str">
        <x:f t="shared" si="2"/>
        <x:v>2510</x:v>
      </x:c>
      <x:c r="E1665" s="188" t="s">
        <x:v>11361</x:v>
      </x:c>
      <x:c r="F1665" s="190">
        <x:v>2025100601023</x:v>
      </x:c>
      <x:c r="G1665" s="232" t="str">
        <x:f>MID(F1665,3,4)</x:f>
        <x:v>2510</x:v>
      </x:c>
    </x:row>
    <x:row r="1666" spans="2:7">
      <x:c r="B1666" s="70" t="s">
        <x:v>827</x:v>
      </x:c>
      <x:c r="C1666" s="189">
        <x:v>2025100602105</x:v>
      </x:c>
      <x:c r="D1666" s="230" t="str">
        <x:f t="shared" si="2"/>
        <x:v>2510</x:v>
      </x:c>
      <x:c r="E1666" s="188" t="s">
        <x:v>5123</x:v>
      </x:c>
      <x:c r="F1666" s="190">
        <x:v>2025100601047</x:v>
      </x:c>
      <x:c r="G1666" s="232" t="str">
        <x:f>MID(F1666,3,4)</x:f>
        <x:v>2510</x:v>
      </x:c>
    </x:row>
    <x:row r="1667" spans="2:7">
      <x:c r="B1667" s="70" t="s">
        <x:v>5090</x:v>
      </x:c>
      <x:c r="C1667" s="189">
        <x:v>2025100702034</x:v>
      </x:c>
      <x:c r="D1667" s="230" t="str">
        <x:f t="shared" si="2"/>
        <x:v>2510</x:v>
      </x:c>
      <x:c r="E1667" s="188" t="s">
        <x:v>11412</x:v>
      </x:c>
      <x:c r="F1667" s="190">
        <x:v>2025100701082</x:v>
      </x:c>
      <x:c r="G1667" s="232" t="str">
        <x:f>MID(F1667,3,4)</x:f>
        <x:v>2510</x:v>
      </x:c>
    </x:row>
    <x:row r="1668" spans="2:7">
      <x:c r="B1668" s="70" t="s">
        <x:v>11668</x:v>
      </x:c>
      <x:c r="C1668" s="189">
        <x:v>2025100702041</x:v>
      </x:c>
      <x:c r="D1668" s="230" t="str">
        <x:f t="shared" si="2"/>
        <x:v>2510</x:v>
      </x:c>
      <x:c r="E1668" s="188" t="s">
        <x:v>11425</x:v>
      </x:c>
      <x:c r="F1668" s="190">
        <x:v>2025100701099</x:v>
      </x:c>
      <x:c r="G1668" s="232" t="str">
        <x:f>MID(F1668,3,4)</x:f>
        <x:v>2510</x:v>
      </x:c>
    </x:row>
    <x:row r="1669" spans="2:7">
      <x:c r="B1669" s="70" t="s">
        <x:v>7628</x:v>
      </x:c>
      <x:c r="C1669" s="189">
        <x:v>2025100702065</x:v>
      </x:c>
      <x:c r="D1669" s="230" t="str">
        <x:f t="shared" si="2"/>
        <x:v>2510</x:v>
      </x:c>
      <x:c r="E1669" s="188" t="s">
        <x:v>5079</x:v>
      </x:c>
      <x:c r="F1669" s="190">
        <x:v>2025100701105</x:v>
      </x:c>
      <x:c r="G1669" s="232" t="str">
        <x:f>MID(F1669,3,4)</x:f>
        <x:v>2510</x:v>
      </x:c>
    </x:row>
    <x:row r="1670" spans="2:7">
      <x:c r="B1670" s="70" t="s">
        <x:v>11798</x:v>
      </x:c>
      <x:c r="C1670" s="189">
        <x:v>2025100702089</x:v>
      </x:c>
      <x:c r="D1670" s="230" t="str">
        <x:f t="shared" si="2"/>
        <x:v>2510</x:v>
      </x:c>
      <x:c r="E1670" s="188" t="s">
        <x:v>1281</x:v>
      </x:c>
      <x:c r="F1670" s="190">
        <x:v>2025100801027</x:v>
      </x:c>
      <x:c r="G1670" s="232" t="str">
        <x:f>MID(F1670,3,4)</x:f>
        <x:v>2510</x:v>
      </x:c>
    </x:row>
    <x:row r="1671" spans="2:7">
      <x:c r="B1671" s="70" t="s">
        <x:v>5342</x:v>
      </x:c>
      <x:c r="C1671" s="189">
        <x:v>2025100702096</x:v>
      </x:c>
      <x:c r="D1671" s="230" t="str">
        <x:f t="shared" si="2"/>
        <x:v>2510</x:v>
      </x:c>
      <x:c r="E1671" s="188" t="s">
        <x:v>5041</x:v>
      </x:c>
      <x:c r="F1671" s="190">
        <x:v>2025100801034</x:v>
      </x:c>
      <x:c r="G1671" s="232" t="str">
        <x:f>MID(F1671,3,4)</x:f>
        <x:v>2510</x:v>
      </x:c>
    </x:row>
    <x:row r="1672" spans="2:7">
      <x:c r="B1672" s="70" t="s">
        <x:v>3802</x:v>
      </x:c>
      <x:c r="C1672" s="189">
        <x:v>2025110502013</x:v>
      </x:c>
      <x:c r="D1672" s="230" t="str">
        <x:f t="shared" si="2"/>
        <x:v>2511</x:v>
      </x:c>
      <x:c r="E1672" s="188" t="s">
        <x:v>11638</x:v>
      </x:c>
      <x:c r="F1672" s="190">
        <x:v>2025100502016</x:v>
      </x:c>
      <x:c r="G1672" s="232" t="str">
        <x:f>MID(F1672,3,4)</x:f>
        <x:v>2510</x:v>
      </x:c>
    </x:row>
    <x:row r="1673" spans="2:7">
      <x:c r="B1673" s="70" t="s">
        <x:v>11674</x:v>
      </x:c>
      <x:c r="C1673" s="189">
        <x:v>2025110502020</x:v>
      </x:c>
      <x:c r="D1673" s="230" t="str">
        <x:f t="shared" si="2"/>
        <x:v>2511</x:v>
      </x:c>
      <x:c r="E1673" s="188" t="s">
        <x:v>11677</x:v>
      </x:c>
      <x:c r="F1673" s="190">
        <x:v>2025100502023</x:v>
      </x:c>
      <x:c r="G1673" s="232" t="str">
        <x:f>MID(F1673,3,4)</x:f>
        <x:v>2510</x:v>
      </x:c>
    </x:row>
    <x:row r="1674" spans="2:7">
      <x:c r="B1674" s="70" t="s">
        <x:v>11632</x:v>
      </x:c>
      <x:c r="C1674" s="189">
        <x:v>2025110502037</x:v>
      </x:c>
      <x:c r="D1674" s="230" t="str">
        <x:f t="shared" si="2"/>
        <x:v>2511</x:v>
      </x:c>
      <x:c r="E1674" s="188" t="s">
        <x:v>3759</x:v>
      </x:c>
      <x:c r="F1674" s="190">
        <x:v>2025100502047</x:v>
      </x:c>
      <x:c r="G1674" s="232" t="str">
        <x:f>MID(F1674,3,4)</x:f>
        <x:v>2510</x:v>
      </x:c>
    </x:row>
    <x:row r="1675" spans="2:7">
      <x:c r="B1675" s="70" t="s">
        <x:v>11732</x:v>
      </x:c>
      <x:c r="C1675" s="189">
        <x:v>2025110502044</x:v>
      </x:c>
      <x:c r="D1675" s="230" t="str">
        <x:f t="shared" si="2"/>
        <x:v>2511</x:v>
      </x:c>
      <x:c r="E1675" s="188" t="s">
        <x:v>11690</x:v>
      </x:c>
      <x:c r="F1675" s="190">
        <x:v>2025100502061</x:v>
      </x:c>
      <x:c r="G1675" s="232" t="str">
        <x:f>MID(F1675,3,4)</x:f>
        <x:v>2510</x:v>
      </x:c>
    </x:row>
    <x:row r="1676" spans="2:7">
      <x:c r="B1676" s="70" t="s">
        <x:v>12051</x:v>
      </x:c>
      <x:c r="C1676" s="189">
        <x:v>2025110502051</x:v>
      </x:c>
      <x:c r="D1676" s="230" t="str">
        <x:f t="shared" si="2"/>
        <x:v>2511</x:v>
      </x:c>
      <x:c r="E1676" s="188" t="s">
        <x:v>11659</x:v>
      </x:c>
      <x:c r="F1676" s="190">
        <x:v>2025100502078</x:v>
      </x:c>
      <x:c r="G1676" s="232" t="str">
        <x:f>MID(F1676,3,4)</x:f>
        <x:v>2510</x:v>
      </x:c>
    </x:row>
    <x:row r="1677" spans="2:7">
      <x:c r="B1677" s="70" t="s">
        <x:v>823</x:v>
      </x:c>
      <x:c r="C1677" s="189">
        <x:v>2025110502075</x:v>
      </x:c>
      <x:c r="D1677" s="230" t="str">
        <x:f t="shared" si="2"/>
        <x:v>2511</x:v>
      </x:c>
      <x:c r="E1677" s="188" t="s">
        <x:v>816</x:v>
      </x:c>
      <x:c r="F1677" s="190">
        <x:v>2025100502092</x:v>
      </x:c>
      <x:c r="G1677" s="232" t="str">
        <x:f>MID(F1677,3,4)</x:f>
        <x:v>2510</x:v>
      </x:c>
    </x:row>
    <x:row r="1678" spans="2:7">
      <x:c r="B1678" s="70" t="s">
        <x:v>1176</x:v>
      </x:c>
      <x:c r="C1678" s="189">
        <x:v>2025110502082</x:v>
      </x:c>
      <x:c r="D1678" s="230" t="str">
        <x:f t="shared" si="2"/>
        <x:v>2511</x:v>
      </x:c>
      <x:c r="E1678" s="188" t="s">
        <x:v>11655</x:v>
      </x:c>
      <x:c r="F1678" s="190">
        <x:v>2025100502108</x:v>
      </x:c>
      <x:c r="G1678" s="232" t="str">
        <x:f>MID(F1678,3,4)</x:f>
        <x:v>2510</x:v>
      </x:c>
    </x:row>
    <x:row r="1679" spans="2:7">
      <x:c r="B1679" s="70" t="s">
        <x:v>1174</x:v>
      </x:c>
      <x:c r="C1679" s="189">
        <x:v>2025110502099</x:v>
      </x:c>
      <x:c r="D1679" s="230" t="str">
        <x:f t="shared" si="2"/>
        <x:v>2511</x:v>
      </x:c>
      <x:c r="E1679" s="188" t="s">
        <x:v>12027</x:v>
      </x:c>
      <x:c r="F1679" s="190">
        <x:v>2025100602020</x:v>
      </x:c>
      <x:c r="G1679" s="232" t="str">
        <x:f>MID(F1679,3,4)</x:f>
        <x:v>2510</x:v>
      </x:c>
    </x:row>
    <x:row r="1680" spans="2:7">
      <x:c r="B1680" s="70" t="s">
        <x:v>11999</x:v>
      </x:c>
      <x:c r="C1680" s="189">
        <x:v>2025110502105</x:v>
      </x:c>
      <x:c r="D1680" s="230" t="str">
        <x:f t="shared" si="2"/>
        <x:v>2511</x:v>
      </x:c>
      <x:c r="E1680" s="188" t="s">
        <x:v>7631</x:v>
      </x:c>
      <x:c r="F1680" s="190">
        <x:v>2025100602037</x:v>
      </x:c>
      <x:c r="G1680" s="232" t="str">
        <x:f>MID(F1680,3,4)</x:f>
        <x:v>2510</x:v>
      </x:c>
    </x:row>
    <x:row r="1681" spans="2:7">
      <x:c r="B1681" s="70" t="s">
        <x:v>12003</x:v>
      </x:c>
      <x:c r="C1681" s="189">
        <x:v>2025110602010</x:v>
      </x:c>
      <x:c r="D1681" s="230" t="str">
        <x:f t="shared" si="2"/>
        <x:v>2511</x:v>
      </x:c>
      <x:c r="E1681" s="188" t="s">
        <x:v>7618</x:v>
      </x:c>
      <x:c r="F1681" s="190">
        <x:v>2025100602068</x:v>
      </x:c>
      <x:c r="G1681" s="232" t="str">
        <x:f>MID(F1681,3,4)</x:f>
        <x:v>2510</x:v>
      </x:c>
    </x:row>
    <x:row r="1682" spans="2:7">
      <x:c r="B1682" s="70" t="s">
        <x:v>11975</x:v>
      </x:c>
      <x:c r="C1682" s="189">
        <x:v>2025110602041</x:v>
      </x:c>
      <x:c r="D1682" s="230" t="str">
        <x:f t="shared" si="2"/>
        <x:v>2511</x:v>
      </x:c>
      <x:c r="E1682" s="188" t="s">
        <x:v>5045</x:v>
      </x:c>
      <x:c r="F1682" s="190">
        <x:v>2025100602075</x:v>
      </x:c>
      <x:c r="G1682" s="232" t="str">
        <x:f>MID(F1682,3,4)</x:f>
        <x:v>2510</x:v>
      </x:c>
    </x:row>
    <x:row r="1683" spans="2:7">
      <x:c r="B1683" s="70" t="s">
        <x:v>11705</x:v>
      </x:c>
      <x:c r="C1683" s="189">
        <x:v>2025110602065</x:v>
      </x:c>
      <x:c r="D1683" s="230" t="str">
        <x:f t="shared" si="2"/>
        <x:v>2511</x:v>
      </x:c>
      <x:c r="E1683" s="188" t="s">
        <x:v>7643</x:v>
      </x:c>
      <x:c r="F1683" s="190">
        <x:v>2025100602099</x:v>
      </x:c>
      <x:c r="G1683" s="232" t="str">
        <x:f>MID(F1683,3,4)</x:f>
        <x:v>2510</x:v>
      </x:c>
    </x:row>
    <x:row r="1684" spans="2:7">
      <x:c r="B1684" s="70" t="s">
        <x:v>5498</x:v>
      </x:c>
      <x:c r="C1684" s="189">
        <x:v>2025110602072</x:v>
      </x:c>
      <x:c r="D1684" s="230" t="str">
        <x:f t="shared" si="2"/>
        <x:v>2511</x:v>
      </x:c>
      <x:c r="E1684" s="188" t="s">
        <x:v>827</x:v>
      </x:c>
      <x:c r="F1684" s="190">
        <x:v>2025100602105</x:v>
      </x:c>
      <x:c r="G1684" s="232" t="str">
        <x:f>MID(F1684,3,4)</x:f>
        <x:v>2510</x:v>
      </x:c>
    </x:row>
    <x:row r="1685" spans="2:7">
      <x:c r="B1685" s="70" t="s">
        <x:v>1265</x:v>
      </x:c>
      <x:c r="C1685" s="189">
        <x:v>2025110602089</x:v>
      </x:c>
      <x:c r="D1685" s="230" t="str">
        <x:f t="shared" si="2"/>
        <x:v>2511</x:v>
      </x:c>
      <x:c r="E1685" s="188" t="s">
        <x:v>5090</x:v>
      </x:c>
      <x:c r="F1685" s="190">
        <x:v>2025100702034</x:v>
      </x:c>
      <x:c r="G1685" s="232" t="str">
        <x:f>MID(F1685,3,4)</x:f>
        <x:v>2510</x:v>
      </x:c>
    </x:row>
    <x:row r="1686" spans="2:7">
      <x:c r="B1686" s="70" t="s">
        <x:v>11786</x:v>
      </x:c>
      <x:c r="C1686" s="189">
        <x:v>2025110602096</x:v>
      </x:c>
      <x:c r="D1686" s="230" t="str">
        <x:f t="shared" si="2"/>
        <x:v>2511</x:v>
      </x:c>
      <x:c r="E1686" s="188" t="s">
        <x:v>11668</x:v>
      </x:c>
      <x:c r="F1686" s="190">
        <x:v>2025100702041</x:v>
      </x:c>
      <x:c r="G1686" s="232" t="str">
        <x:f>MID(F1686,3,4)</x:f>
        <x:v>2510</x:v>
      </x:c>
    </x:row>
    <x:row r="1687" spans="2:7">
      <x:c r="B1687" s="70" t="s">
        <x:v>10607</x:v>
      </x:c>
      <x:c r="C1687" s="189">
        <x:v>2025110702055</x:v>
      </x:c>
      <x:c r="D1687" s="230" t="str">
        <x:f t="shared" si="2"/>
        <x:v>2511</x:v>
      </x:c>
      <x:c r="E1687" s="188" t="s">
        <x:v>7628</x:v>
      </x:c>
      <x:c r="F1687" s="190">
        <x:v>2025100702065</x:v>
      </x:c>
      <x:c r="G1687" s="232" t="str">
        <x:f>MID(F1687,3,4)</x:f>
        <x:v>2510</x:v>
      </x:c>
    </x:row>
    <x:row r="1688" spans="2:7">
      <x:c r="B1688" s="70" t="s">
        <x:v>11884</x:v>
      </x:c>
      <x:c r="C1688" s="189">
        <x:v>2025110702093</x:v>
      </x:c>
      <x:c r="D1688" s="230" t="str">
        <x:f t="shared" si="2"/>
        <x:v>2511</x:v>
      </x:c>
      <x:c r="E1688" s="188" t="s">
        <x:v>11798</x:v>
      </x:c>
      <x:c r="F1688" s="190">
        <x:v>2025100702089</x:v>
      </x:c>
      <x:c r="G1688" s="232" t="str">
        <x:f>MID(F1688,3,4)</x:f>
        <x:v>2510</x:v>
      </x:c>
    </x:row>
    <x:row r="1689" spans="2:7">
      <x:c r="B1689" s="70" t="s">
        <x:v>5262</x:v>
      </x:c>
      <x:c r="C1689" s="189">
        <x:v>2025110702109</x:v>
      </x:c>
      <x:c r="D1689" s="230" t="str">
        <x:f t="shared" si="2"/>
        <x:v>2511</x:v>
      </x:c>
      <x:c r="E1689" s="188" t="s">
        <x:v>5342</x:v>
      </x:c>
      <x:c r="F1689" s="190">
        <x:v>2025100702096</x:v>
      </x:c>
      <x:c r="G1689" s="232" t="str">
        <x:f>MID(F1689,3,4)</x:f>
        <x:v>2510</x:v>
      </x:c>
    </x:row>
    <x:row r="1690" spans="2:7">
      <x:c r="B1690" s="70" t="s">
        <x:v>11751</x:v>
      </x:c>
      <x:c r="C1690" s="189">
        <x:v>2025120502010</x:v>
      </x:c>
      <x:c r="D1690" s="230" t="str">
        <x:f t="shared" si="2"/>
        <x:v>2512</x:v>
      </x:c>
      <x:c r="E1690" s="188" t="s">
        <x:v>6460</x:v>
      </x:c>
      <x:c r="F1690" s="190">
        <x:v>2025100504027</x:v>
      </x:c>
      <x:c r="G1690" s="232" t="str">
        <x:f>MID(F1690,3,4)</x:f>
        <x:v>2510</x:v>
      </x:c>
    </x:row>
    <x:row r="1691" spans="2:7">
      <x:c r="B1691" s="70" t="s">
        <x:v>11410</x:v>
      </x:c>
      <x:c r="C1691" s="189">
        <x:v>2025120502034</x:v>
      </x:c>
      <x:c r="D1691" s="230" t="str">
        <x:f t="shared" si="2"/>
        <x:v>2512</x:v>
      </x:c>
      <x:c r="E1691" s="188" t="s">
        <x:v>9711</x:v>
      </x:c>
      <x:c r="F1691" s="190">
        <x:v>2025100504034</x:v>
      </x:c>
      <x:c r="G1691" s="232" t="str">
        <x:f>MID(F1691,3,4)</x:f>
        <x:v>2510</x:v>
      </x:c>
    </x:row>
    <x:row r="1692" spans="2:7">
      <x:c r="B1692" s="70" t="s">
        <x:v>12049</x:v>
      </x:c>
      <x:c r="C1692" s="189">
        <x:v>2025120502041</x:v>
      </x:c>
      <x:c r="D1692" s="230" t="str">
        <x:f t="shared" si="2"/>
        <x:v>2512</x:v>
      </x:c>
      <x:c r="E1692" s="188" t="s">
        <x:v>9748</x:v>
      </x:c>
      <x:c r="F1692" s="190">
        <x:v>2025100504041</x:v>
      </x:c>
      <x:c r="G1692" s="232" t="str">
        <x:f>MID(F1692,3,4)</x:f>
        <x:v>2510</x:v>
      </x:c>
    </x:row>
    <x:row r="1693" spans="2:7">
      <x:c r="B1693" s="70" t="s">
        <x:v>11436</x:v>
      </x:c>
      <x:c r="C1693" s="189">
        <x:v>2025120502065</x:v>
      </x:c>
      <x:c r="D1693" s="230" t="str">
        <x:f t="shared" si="2"/>
        <x:v>2512</x:v>
      </x:c>
      <x:c r="E1693" s="188" t="s">
        <x:v>9750</x:v>
      </x:c>
      <x:c r="F1693" s="190">
        <x:v>2025100504058</x:v>
      </x:c>
      <x:c r="G1693" s="232" t="str">
        <x:f>MID(F1693,3,4)</x:f>
        <x:v>2510</x:v>
      </x:c>
    </x:row>
    <x:row r="1694" spans="2:7">
      <x:c r="B1694" s="70" t="s">
        <x:v>1280</x:v>
      </x:c>
      <x:c r="C1694" s="189">
        <x:v>2025120502072</x:v>
      </x:c>
      <x:c r="D1694" s="230" t="str">
        <x:f t="shared" si="2"/>
        <x:v>2512</x:v>
      </x:c>
      <x:c r="E1694" s="188" t="s">
        <x:v>9779</x:v>
      </x:c>
      <x:c r="F1694" s="190">
        <x:v>2025100504065</x:v>
      </x:c>
      <x:c r="G1694" s="232" t="str">
        <x:f>MID(F1694,3,4)</x:f>
        <x:v>2510</x:v>
      </x:c>
    </x:row>
    <x:row r="1695" spans="2:7">
      <x:c r="B1695" s="70" t="s">
        <x:v>343</x:v>
      </x:c>
      <x:c r="C1695" s="189">
        <x:v>2025120502089</x:v>
      </x:c>
      <x:c r="D1695" s="230" t="str">
        <x:f t="shared" si="2"/>
        <x:v>2512</x:v>
      </x:c>
      <x:c r="E1695" s="188" t="s">
        <x:v>9786</x:v>
      </x:c>
      <x:c r="F1695" s="190">
        <x:v>2025100504089</x:v>
      </x:c>
      <x:c r="G1695" s="232" t="str">
        <x:f>MID(F1695,3,4)</x:f>
        <x:v>2510</x:v>
      </x:c>
    </x:row>
    <x:row r="1696" spans="2:7">
      <x:c r="B1696" s="70" t="s">
        <x:v>5172</x:v>
      </x:c>
      <x:c r="C1696" s="189">
        <x:v>2025120502102</x:v>
      </x:c>
      <x:c r="D1696" s="230" t="str">
        <x:f t="shared" si="2"/>
        <x:v>2512</x:v>
      </x:c>
      <x:c r="E1696" s="188" t="s">
        <x:v>9823</x:v>
      </x:c>
      <x:c r="F1696" s="190">
        <x:v>2025100504096</x:v>
      </x:c>
      <x:c r="G1696" s="232" t="str">
        <x:f>MID(F1696,3,4)</x:f>
        <x:v>2510</x:v>
      </x:c>
    </x:row>
    <x:row r="1697" spans="2:7">
      <x:c r="B1697" s="70" t="s">
        <x:v>5278</x:v>
      </x:c>
      <x:c r="C1697" s="189">
        <x:v>2025120602017</x:v>
      </x:c>
      <x:c r="D1697" s="230" t="str">
        <x:f t="shared" si="2"/>
        <x:v>2512</x:v>
      </x:c>
      <x:c r="E1697" s="188" t="s">
        <x:v>9763</x:v>
      </x:c>
      <x:c r="F1697" s="190">
        <x:v>2025100504102</x:v>
      </x:c>
      <x:c r="G1697" s="232" t="str">
        <x:f>MID(F1697,3,4)</x:f>
        <x:v>2510</x:v>
      </x:c>
    </x:row>
    <x:row r="1698" spans="2:7">
      <x:c r="B1698" s="70" t="s">
        <x:v>12099</x:v>
      </x:c>
      <x:c r="C1698" s="189">
        <x:v>2025120602024</x:v>
      </x:c>
      <x:c r="D1698" s="230" t="str">
        <x:f t="shared" si="2"/>
        <x:v>2512</x:v>
      </x:c>
      <x:c r="E1698" s="188" t="s">
        <x:v>6536</x:v>
      </x:c>
      <x:c r="F1698" s="190">
        <x:v>2025100604017</x:v>
      </x:c>
      <x:c r="G1698" s="232" t="str">
        <x:f>MID(F1698,3,4)</x:f>
        <x:v>2510</x:v>
      </x:c>
    </x:row>
    <x:row r="1699" spans="2:7">
      <x:c r="B1699" s="70" t="s">
        <x:v>10549</x:v>
      </x:c>
      <x:c r="C1699" s="189">
        <x:v>2025120602079</x:v>
      </x:c>
      <x:c r="D1699" s="230" t="str">
        <x:f t="shared" si="2"/>
        <x:v>2512</x:v>
      </x:c>
      <x:c r="E1699" s="188" t="s">
        <x:v>9807</x:v>
      </x:c>
      <x:c r="F1699" s="190">
        <x:v>2025100604031</x:v>
      </x:c>
      <x:c r="G1699" s="232" t="str">
        <x:f>MID(F1699,3,4)</x:f>
        <x:v>2510</x:v>
      </x:c>
    </x:row>
    <x:row r="1700" spans="2:7">
      <x:c r="B1700" s="70" t="s">
        <x:v>11920</x:v>
      </x:c>
      <x:c r="C1700" s="189">
        <x:v>2025120602086</x:v>
      </x:c>
      <x:c r="D1700" s="230" t="str">
        <x:f t="shared" si="2"/>
        <x:v>2512</x:v>
      </x:c>
      <x:c r="E1700" s="188" t="s">
        <x:v>9760</x:v>
      </x:c>
      <x:c r="F1700" s="190">
        <x:v>2025100604048</x:v>
      </x:c>
      <x:c r="G1700" s="232" t="str">
        <x:f>MID(F1700,3,4)</x:f>
        <x:v>2510</x:v>
      </x:c>
    </x:row>
    <x:row r="1701" spans="2:7">
      <x:c r="B1701" s="70" t="s">
        <x:v>3631</x:v>
      </x:c>
      <x:c r="C1701" s="189">
        <x:v>2025120602093</x:v>
      </x:c>
      <x:c r="D1701" s="230" t="str">
        <x:f t="shared" si="2"/>
        <x:v>2512</x:v>
      </x:c>
      <x:c r="E1701" s="188" t="s">
        <x:v>9767</x:v>
      </x:c>
      <x:c r="F1701" s="190">
        <x:v>2025100604055</x:v>
      </x:c>
      <x:c r="G1701" s="232" t="str">
        <x:f>MID(F1701,3,4)</x:f>
        <x:v>2510</x:v>
      </x:c>
    </x:row>
    <x:row r="1702" spans="2:7">
      <x:c r="B1702" s="70" t="s">
        <x:v>11866</x:v>
      </x:c>
      <x:c r="C1702" s="189">
        <x:v>2025120602109</x:v>
      </x:c>
      <x:c r="D1702" s="230" t="str">
        <x:f t="shared" si="2"/>
        <x:v>2512</x:v>
      </x:c>
      <x:c r="E1702" s="188" t="s">
        <x:v>9817</x:v>
      </x:c>
      <x:c r="F1702" s="190">
        <x:v>2025100604062</x:v>
      </x:c>
      <x:c r="G1702" s="232" t="str">
        <x:f>MID(F1702,3,4)</x:f>
        <x:v>2510</x:v>
      </x:c>
    </x:row>
    <x:row r="1703" spans="2:7">
      <x:c r="B1703" s="70" t="s">
        <x:v>10425</x:v>
      </x:c>
      <x:c r="C1703" s="189">
        <x:v>2025120702014</x:v>
      </x:c>
      <x:c r="D1703" s="230" t="str">
        <x:f t="shared" si="2"/>
        <x:v>2512</x:v>
      </x:c>
      <x:c r="E1703" s="188" t="s">
        <x:v>9771</x:v>
      </x:c>
      <x:c r="F1703" s="190">
        <x:v>2025100604079</x:v>
      </x:c>
      <x:c r="G1703" s="232" t="str">
        <x:f>MID(F1703,3,4)</x:f>
        <x:v>2510</x:v>
      </x:c>
    </x:row>
    <x:row r="1704" spans="2:7">
      <x:c r="B1704" s="70" t="s">
        <x:v>11914</x:v>
      </x:c>
      <x:c r="C1704" s="189">
        <x:v>2025120702021</x:v>
      </x:c>
      <x:c r="D1704" s="230" t="str">
        <x:f t="shared" si="2"/>
        <x:v>2512</x:v>
      </x:c>
      <x:c r="E1704" s="188" t="s">
        <x:v>9804</x:v>
      </x:c>
      <x:c r="F1704" s="190">
        <x:v>2025100604093</x:v>
      </x:c>
      <x:c r="G1704" s="232" t="str">
        <x:f>MID(F1704,3,4)</x:f>
        <x:v>2510</x:v>
      </x:c>
    </x:row>
    <x:row r="1705" spans="2:7">
      <x:c r="B1705" s="70" t="s">
        <x:v>12115</x:v>
      </x:c>
      <x:c r="C1705" s="189">
        <x:v>2025120702052</x:v>
      </x:c>
      <x:c r="D1705" s="230" t="str">
        <x:f t="shared" si="2"/>
        <x:v>2512</x:v>
      </x:c>
      <x:c r="E1705" s="188" t="s">
        <x:v>9774</x:v>
      </x:c>
      <x:c r="F1705" s="190">
        <x:v>2025100604109</x:v>
      </x:c>
      <x:c r="G1705" s="232" t="str">
        <x:f>MID(F1705,3,4)</x:f>
        <x:v>2510</x:v>
      </x:c>
    </x:row>
    <x:row r="1706" spans="2:7">
      <x:c r="B1706" s="70" t="s">
        <x:v>11933</x:v>
      </x:c>
      <x:c r="C1706" s="189">
        <x:v>2025120702069</x:v>
      </x:c>
      <x:c r="D1706" s="230" t="str">
        <x:f t="shared" si="2"/>
        <x:v>2512</x:v>
      </x:c>
      <x:c r="E1706" s="188" t="s">
        <x:v>9849</x:v>
      </x:c>
      <x:c r="F1706" s="190">
        <x:v>2025100704014</x:v>
      </x:c>
      <x:c r="G1706" s="232" t="str">
        <x:f>MID(F1706,3,4)</x:f>
        <x:v>2510</x:v>
      </x:c>
    </x:row>
    <x:row r="1707" spans="2:7">
      <x:c r="B1707" s="70" t="s">
        <x:v>11882</x:v>
      </x:c>
      <x:c r="C1707" s="189">
        <x:v>2025120702076</x:v>
      </x:c>
      <x:c r="D1707" s="230" t="str">
        <x:f t="shared" si="2"/>
        <x:v>2512</x:v>
      </x:c>
      <x:c r="E1707" s="188" t="s">
        <x:v>9792</x:v>
      </x:c>
      <x:c r="F1707" s="190">
        <x:v>2025100704021</x:v>
      </x:c>
      <x:c r="G1707" s="232" t="str">
        <x:f>MID(F1707,3,4)</x:f>
        <x:v>2510</x:v>
      </x:c>
    </x:row>
    <x:row r="1708" spans="2:7">
      <x:c r="B1708" s="70" t="s">
        <x:v>11895</x:v>
      </x:c>
      <x:c r="C1708" s="189">
        <x:v>2025120702106</x:v>
      </x:c>
      <x:c r="D1708" s="230" t="str">
        <x:f t="shared" si="2"/>
        <x:v>2512</x:v>
      </x:c>
      <x:c r="E1708" s="188" t="s">
        <x:v>9816</x:v>
      </x:c>
      <x:c r="F1708" s="190">
        <x:v>2025100704045</x:v>
      </x:c>
      <x:c r="G1708" s="232" t="str">
        <x:f>MID(F1708,3,4)</x:f>
        <x:v>2510</x:v>
      </x:c>
    </x:row>
    <x:row r="1709" spans="2:7">
      <x:c r="B1709" s="70" t="s">
        <x:v>331</x:v>
      </x:c>
      <x:c r="C1709" s="189">
        <x:v>2025120802011</x:v>
      </x:c>
      <x:c r="D1709" s="230" t="str">
        <x:f t="shared" si="2"/>
        <x:v>2512</x:v>
      </x:c>
      <x:c r="E1709" s="188" t="s">
        <x:v>9781</x:v>
      </x:c>
      <x:c r="F1709" s="190">
        <x:v>2025100704052</x:v>
      </x:c>
      <x:c r="G1709" s="232" t="str">
        <x:f>MID(F1709,3,4)</x:f>
        <x:v>2510</x:v>
      </x:c>
    </x:row>
    <x:row r="1710" spans="2:7">
      <x:c r="B1710" s="70" t="s">
        <x:v>837</x:v>
      </x:c>
      <x:c r="C1710" s="189">
        <x:v>2026011702069</x:v>
      </x:c>
      <x:c r="D1710" s="230" t="str">
        <x:f t="shared" si="2"/>
        <x:v>2601</x:v>
      </x:c>
      <x:c r="E1710" s="188" t="s">
        <x:v>730</x:v>
      </x:c>
      <x:c r="F1710" s="190">
        <x:v>2025110505021</x:v>
      </x:c>
      <x:c r="G1710" s="232" t="str">
        <x:f>MID(F1710,3,4)</x:f>
        <x:v>2511</x:v>
      </x:c>
    </x:row>
    <x:row r="1711" spans="2:7">
      <x:c r="B1711" s="70" t="s">
        <x:v>7563</x:v>
      </x:c>
      <x:c r="C1711" s="189">
        <x:v>2026021502048</x:v>
      </x:c>
      <x:c r="D1711" s="230" t="str">
        <x:f t="shared" si="2"/>
        <x:v>2602</x:v>
      </x:c>
      <x:c r="E1711" s="188" t="s">
        <x:v>10402</x:v>
      </x:c>
      <x:c r="F1711" s="190">
        <x:v>2025110505038</x:v>
      </x:c>
      <x:c r="G1711" s="232" t="str">
        <x:f>MID(F1711,3,4)</x:f>
        <x:v>2511</x:v>
      </x:c>
    </x:row>
    <x:row r="1712" spans="2:7">
      <x:c r="B1712" s="70" t="s">
        <x:v>3730</x:v>
      </x:c>
      <x:c r="C1712" s="189">
        <x:v>2026021802094</x:v>
      </x:c>
      <x:c r="D1712" s="230" t="str">
        <x:f t="shared" si="2"/>
        <x:v>2602</x:v>
      </x:c>
      <x:c r="E1712" s="188" t="s">
        <x:v>5142</x:v>
      </x:c>
      <x:c r="F1712" s="190">
        <x:v>2025110505045</x:v>
      </x:c>
      <x:c r="G1712" s="232" t="str">
        <x:f>MID(F1712,3,4)</x:f>
        <x:v>2511</x:v>
      </x:c>
    </x:row>
    <x:row r="1713" spans="2:7">
      <x:c r="B1713" s="70" t="s">
        <x:v>3707</x:v>
      </x:c>
      <x:c r="C1713" s="189">
        <x:v>2026021902060</x:v>
      </x:c>
      <x:c r="D1713" s="230" t="str">
        <x:f t="shared" si="2"/>
        <x:v>2602</x:v>
      </x:c>
      <x:c r="E1713" s="188" t="s">
        <x:v>11842</x:v>
      </x:c>
      <x:c r="F1713" s="190">
        <x:v>2025110505052</x:v>
      </x:c>
      <x:c r="G1713" s="232" t="str">
        <x:f>MID(F1713,3,4)</x:f>
        <x:v>2511</x:v>
      </x:c>
    </x:row>
    <x:row r="1714" spans="2:7">
      <x:c r="B1714" s="70" t="s">
        <x:v>5197</x:v>
      </x:c>
      <x:c r="C1714" s="189">
        <x:v>2026022002103</x:v>
      </x:c>
      <x:c r="D1714" s="230" t="str">
        <x:f t="shared" si="2"/>
        <x:v>2602</x:v>
      </x:c>
      <x:c r="E1714" s="188" t="s">
        <x:v>12175</x:v>
      </x:c>
      <x:c r="F1714" s="190">
        <x:v>2025110505069</x:v>
      </x:c>
      <x:c r="G1714" s="232" t="str">
        <x:f>MID(F1714,3,4)</x:f>
        <x:v>2511</x:v>
      </x:c>
    </x:row>
    <x:row r="1715" spans="2:7">
      <x:c r="B1715" s="70" t="s">
        <x:v>4033</x:v>
      </x:c>
      <x:c r="C1715" s="189">
        <x:v>2026022102025</x:v>
      </x:c>
      <x:c r="D1715" s="230" t="str">
        <x:f t="shared" si="2"/>
        <x:v>2602</x:v>
      </x:c>
      <x:c r="E1715" s="188" t="s">
        <x:v>12279</x:v>
      </x:c>
      <x:c r="F1715" s="190">
        <x:v>2025110503119</x:v>
      </x:c>
      <x:c r="G1715" s="232" t="str">
        <x:f>MID(F1715,3,4)</x:f>
        <x:v>2511</x:v>
      </x:c>
    </x:row>
    <x:row r="1716" spans="2:7">
      <x:c r="B1716" s="70" t="s">
        <x:v>10370</x:v>
      </x:c>
      <x:c r="C1716" s="189">
        <x:v>2024041002029</x:v>
      </x:c>
      <x:c r="D1716" s="230" t="str">
        <x:f t="shared" si="2"/>
        <x:v>2404</x:v>
      </x:c>
      <x:c r="E1716" s="188" t="s">
        <x:v>12093</x:v>
      </x:c>
      <x:c r="F1716" s="190">
        <x:v>2025110503126</x:v>
      </x:c>
      <x:c r="G1716" s="232" t="str">
        <x:f>MID(F1716,3,4)</x:f>
        <x:v>2511</x:v>
      </x:c>
    </x:row>
    <x:row r="1717" spans="2:7">
      <x:c r="B1717" s="70" t="s">
        <x:v>10351</x:v>
      </x:c>
      <x:c r="C1717" s="189">
        <x:v>2025030502025</x:v>
      </x:c>
      <x:c r="D1717" s="230" t="str">
        <x:f t="shared" si="2"/>
        <x:v>2503</x:v>
      </x:c>
      <x:c r="E1717" s="188" t="s">
        <x:v>4066</x:v>
      </x:c>
      <x:c r="F1717" s="190">
        <x:v>2025110503140</x:v>
      </x:c>
      <x:c r="G1717" s="232" t="str">
        <x:f>MID(F1717,3,4)</x:f>
        <x:v>2511</x:v>
      </x:c>
    </x:row>
    <x:row r="1718" spans="2:7">
      <x:c r="B1718" s="70" t="s">
        <x:v>10330</x:v>
      </x:c>
      <x:c r="C1718" s="189">
        <x:v>2025030502032</x:v>
      </x:c>
      <x:c r="D1718" s="230" t="str">
        <x:f t="shared" si="2"/>
        <x:v>2503</x:v>
      </x:c>
      <x:c r="E1718" s="188" t="s">
        <x:v>10575</x:v>
      </x:c>
      <x:c r="F1718" s="190">
        <x:v>2025110503157</x:v>
      </x:c>
      <x:c r="G1718" s="232" t="str">
        <x:f>MID(F1718,3,4)</x:f>
        <x:v>2511</x:v>
      </x:c>
    </x:row>
    <x:row r="1719" spans="2:7">
      <x:c r="B1719" s="70" t="s">
        <x:v>994</x:v>
      </x:c>
      <x:c r="C1719" s="189">
        <x:v>2025120702038</x:v>
      </x:c>
      <x:c r="D1719" s="230" t="str">
        <x:f t="shared" si="2"/>
        <x:v>2512</x:v>
      </x:c>
      <x:c r="E1719" s="188" t="s">
        <x:v>11787</x:v>
      </x:c>
      <x:c r="F1719" s="190">
        <x:v>2025110603123</x:v>
      </x:c>
      <x:c r="G1719" s="232" t="str">
        <x:f>MID(F1719,3,4)</x:f>
        <x:v>2511</x:v>
      </x:c>
    </x:row>
    <x:row r="1720" spans="2:7">
      <x:c r="B1720" s="70" t="s">
        <x:v>2422</x:v>
      </x:c>
      <x:c r="C1720" s="189">
        <x:v>2026022102070</x:v>
      </x:c>
      <x:c r="D1720" s="230" t="str">
        <x:f t="shared" si="2"/>
        <x:v>2602</x:v>
      </x:c>
      <x:c r="E1720" s="188" t="s">
        <x:v>4057</x:v>
      </x:c>
      <x:c r="F1720" s="190">
        <x:v>2025110603130</x:v>
      </x:c>
      <x:c r="G1720" s="232" t="str">
        <x:f>MID(F1720,3,4)</x:f>
        <x:v>2511</x:v>
      </x:c>
    </x:row>
    <x:row r="1721" spans="2:7">
      <x:c r="B1721" s="70" t="s">
        <x:v>2588</x:v>
      </x:c>
      <x:c r="C1721" s="189">
        <x:v>2026022102094</x:v>
      </x:c>
      <x:c r="D1721" s="230" t="str">
        <x:f t="shared" si="2"/>
        <x:v>2602</x:v>
      </x:c>
      <x:c r="E1721" s="188" t="s">
        <x:v>10599</x:v>
      </x:c>
      <x:c r="F1721" s="190">
        <x:v>2025110603147</x:v>
      </x:c>
      <x:c r="G1721" s="232" t="str">
        <x:f>MID(F1721,3,4)</x:f>
        <x:v>2511</x:v>
      </x:c>
    </x:row>
    <x:row r="1722" spans="2:7">
      <x:c r="B1722" s="70" t="s">
        <x:v>2803</x:v>
      </x:c>
      <x:c r="C1722" s="189">
        <x:v>2026022202015</x:v>
      </x:c>
      <x:c r="D1722" s="230" t="str">
        <x:f t="shared" si="2"/>
        <x:v>2602</x:v>
      </x:c>
      <x:c r="E1722" s="188" t="s">
        <x:v>5306</x:v>
      </x:c>
      <x:c r="F1722" s="190">
        <x:v>2025110703113</x:v>
      </x:c>
      <x:c r="G1722" s="232" t="str">
        <x:f>MID(F1722,3,4)</x:f>
        <x:v>2511</x:v>
      </x:c>
    </x:row>
    <x:row r="1723" spans="2:7">
      <x:c r="B1723" s="70" t="s">
        <x:v>2785</x:v>
      </x:c>
      <x:c r="C1723" s="189">
        <x:v>2023062305041</x:v>
      </x:c>
      <x:c r="D1723" s="230" t="str">
        <x:f t="shared" si="2"/>
        <x:v>2306</x:v>
      </x:c>
      <x:c r="E1723" s="188" t="s">
        <x:v>11372</x:v>
      </x:c>
      <x:c r="F1723" s="190">
        <x:v>2025110503010</x:v>
      </x:c>
      <x:c r="G1723" s="232" t="str">
        <x:f>MID(F1723,3,4)</x:f>
        <x:v>2511</x:v>
      </x:c>
    </x:row>
    <x:row r="1724" spans="2:7">
      <x:c r="B1724" s="70" t="s">
        <x:v>11644</x:v>
      </x:c>
      <x:c r="C1724" s="189">
        <x:v>2025080506097</x:v>
      </x:c>
      <x:c r="D1724" s="230" t="str">
        <x:f t="shared" si="2"/>
        <x:v>2508</x:v>
      </x:c>
      <x:c r="E1724" s="188" t="s">
        <x:v>3784</x:v>
      </x:c>
      <x:c r="F1724" s="190">
        <x:v>2025110503027</x:v>
      </x:c>
      <x:c r="G1724" s="232" t="str">
        <x:f>MID(F1724,3,4)</x:f>
        <x:v>2511</x:v>
      </x:c>
    </x:row>
    <x:row r="1725" spans="2:7">
      <x:c r="B1725" s="70" t="s">
        <x:v>11740</x:v>
      </x:c>
      <x:c r="C1725" s="189">
        <x:v>2025080506103</x:v>
      </x:c>
      <x:c r="D1725" s="230" t="str">
        <x:f t="shared" si="2"/>
        <x:v>2508</x:v>
      </x:c>
      <x:c r="E1725" s="188" t="s">
        <x:v>11383</x:v>
      </x:c>
      <x:c r="F1725" s="190">
        <x:v>2025110503041</x:v>
      </x:c>
      <x:c r="G1725" s="232" t="str">
        <x:f>MID(F1725,3,4)</x:f>
        <x:v>2511</x:v>
      </x:c>
    </x:row>
    <x:row r="1726" spans="2:7">
      <x:c r="B1726" s="70" t="s">
        <x:v>10316</x:v>
      </x:c>
      <x:c r="C1726" s="189">
        <x:v>2025080506011</x:v>
      </x:c>
      <x:c r="D1726" s="230" t="str">
        <x:f t="shared" si="2"/>
        <x:v>2508</x:v>
      </x:c>
      <x:c r="E1726" s="188" t="s">
        <x:v>11702</x:v>
      </x:c>
      <x:c r="F1726" s="190">
        <x:v>2025110503058</x:v>
      </x:c>
      <x:c r="G1726" s="232" t="str">
        <x:f>MID(F1726,3,4)</x:f>
        <x:v>2511</x:v>
      </x:c>
    </x:row>
    <x:row r="1727" spans="2:7">
      <x:c r="B1727" s="70" t="s">
        <x:v>10356</x:v>
      </x:c>
      <x:c r="C1727" s="189">
        <x:v>2025080506028</x:v>
      </x:c>
      <x:c r="D1727" s="230" t="str">
        <x:f t="shared" si="2"/>
        <x:v>2508</x:v>
      </x:c>
      <x:c r="E1727" s="188" t="s">
        <x:v>11407</x:v>
      </x:c>
      <x:c r="F1727" s="190">
        <x:v>2025110503072</x:v>
      </x:c>
      <x:c r="G1727" s="232" t="str">
        <x:f>MID(F1727,3,4)</x:f>
        <x:v>2511</x:v>
      </x:c>
    </x:row>
    <x:row r="1728" spans="2:7">
      <x:c r="B1728" s="70" t="s">
        <x:v>10318</x:v>
      </x:c>
      <x:c r="C1728" s="189">
        <x:v>2025080506035</x:v>
      </x:c>
      <x:c r="D1728" s="230" t="str">
        <x:f t="shared" si="2"/>
        <x:v>2508</x:v>
      </x:c>
      <x:c r="E1728" s="188" t="s">
        <x:v>12038</x:v>
      </x:c>
      <x:c r="F1728" s="190">
        <x:v>2025110503089</x:v>
      </x:c>
      <x:c r="G1728" s="232" t="str">
        <x:f>MID(F1728,3,4)</x:f>
        <x:v>2511</x:v>
      </x:c>
    </x:row>
    <x:row r="1729" spans="2:7">
      <x:c r="B1729" s="70" t="s">
        <x:v>10343</x:v>
      </x:c>
      <x:c r="C1729" s="189">
        <x:v>2025080506042</x:v>
      </x:c>
      <x:c r="D1729" s="230" t="str">
        <x:f t="shared" si="2"/>
        <x:v>2508</x:v>
      </x:c>
      <x:c r="E1729" s="188" t="s">
        <x:v>910</x:v>
      </x:c>
      <x:c r="F1729" s="190">
        <x:v>2025110503096</x:v>
      </x:c>
      <x:c r="G1729" s="232" t="str">
        <x:f>MID(F1729,3,4)</x:f>
        <x:v>2511</x:v>
      </x:c>
    </x:row>
    <x:row r="1730" spans="2:7">
      <x:c r="B1730" s="70" t="s">
        <x:v>10314</x:v>
      </x:c>
      <x:c r="C1730" s="189">
        <x:v>2025080506059</x:v>
      </x:c>
      <x:c r="D1730" s="230" t="str">
        <x:f t="shared" si="2"/>
        <x:v>2508</x:v>
      </x:c>
      <x:c r="E1730" s="188" t="s">
        <x:v>3839</x:v>
      </x:c>
      <x:c r="F1730" s="190">
        <x:v>2025110503102</x:v>
      </x:c>
      <x:c r="G1730" s="232" t="str">
        <x:f>MID(F1730,3,4)</x:f>
        <x:v>2511</x:v>
      </x:c>
    </x:row>
    <x:row r="1731" spans="2:7">
      <x:c r="B1731" s="70" t="s">
        <x:v>10355</x:v>
      </x:c>
      <x:c r="C1731" s="189">
        <x:v>2025080506066</x:v>
      </x:c>
      <x:c r="D1731" s="230" t="str">
        <x:f t="shared" si="2"/>
        <x:v>2508</x:v>
      </x:c>
      <x:c r="E1731" s="188" t="s">
        <x:v>12084</x:v>
      </x:c>
      <x:c r="F1731" s="190">
        <x:v>2025110603017</x:v>
      </x:c>
      <x:c r="G1731" s="232" t="str">
        <x:f>MID(F1731,3,4)</x:f>
        <x:v>2511</x:v>
      </x:c>
    </x:row>
    <x:row r="1732" spans="2:7">
      <x:c r="B1732" s="70" t="s">
        <x:v>10215</x:v>
      </x:c>
      <x:c r="C1732" s="189">
        <x:v>2025110505076</x:v>
      </x:c>
      <x:c r="D1732" s="230" t="str">
        <x:f t="shared" si="2"/>
        <x:v>2511</x:v>
      </x:c>
      <x:c r="E1732" s="188" t="s">
        <x:v>12086</x:v>
      </x:c>
      <x:c r="F1732" s="190">
        <x:v>2025110603024</x:v>
      </x:c>
      <x:c r="G1732" s="232" t="str">
        <x:f>MID(F1732,3,4)</x:f>
        <x:v>2511</x:v>
      </x:c>
    </x:row>
    <x:row r="1733" spans="2:7">
      <x:c r="B1733" s="70" t="s">
        <x:v>10218</x:v>
      </x:c>
      <x:c r="C1733" s="189">
        <x:v>2025110505083</x:v>
      </x:c>
      <x:c r="D1733" s="230" t="str">
        <x:f t="shared" si="2"/>
        <x:v>2511</x:v>
      </x:c>
      <x:c r="E1733" s="188" t="s">
        <x:v>11341</x:v>
      </x:c>
      <x:c r="F1733" s="190">
        <x:v>2025110603048</x:v>
      </x:c>
      <x:c r="G1733" s="232" t="str">
        <x:f>MID(F1733,3,4)</x:f>
        <x:v>2511</x:v>
      </x:c>
    </x:row>
    <x:row r="1734" spans="2:7">
      <x:c r="B1734" s="70" t="s">
        <x:v>11915</x:v>
      </x:c>
      <x:c r="C1734" s="189">
        <x:v>2025010505046</x:v>
      </x:c>
      <x:c r="D1734" s="230" t="str">
        <x:f t="shared" si="2"/>
        <x:v>2501</x:v>
      </x:c>
      <x:c r="E1734" s="188" t="s">
        <x:v>12074</x:v>
      </x:c>
      <x:c r="F1734" s="190">
        <x:v>2025110603055</x:v>
      </x:c>
      <x:c r="G1734" s="232" t="str">
        <x:f>MID(F1734,3,4)</x:f>
        <x:v>2511</x:v>
      </x:c>
    </x:row>
    <x:row r="1735" spans="2:7">
      <x:c r="B1735" s="70" t="s">
        <x:v>11828</x:v>
      </x:c>
      <x:c r="C1735" s="189">
        <x:v>2025010505053</x:v>
      </x:c>
      <x:c r="D1735" s="230" t="str">
        <x:f t="shared" si="2"/>
        <x:v>2501</x:v>
      </x:c>
      <x:c r="E1735" s="188" t="s">
        <x:v>11432</x:v>
      </x:c>
      <x:c r="F1735" s="190">
        <x:v>2025110603062</x:v>
      </x:c>
      <x:c r="G1735" s="232" t="str">
        <x:f>MID(F1735,3,4)</x:f>
        <x:v>2511</x:v>
      </x:c>
    </x:row>
    <x:row r="1736" spans="2:7">
      <x:c r="B1736" s="70" t="s">
        <x:v>11845</x:v>
      </x:c>
      <x:c r="C1736" s="189">
        <x:v>2025010505077</x:v>
      </x:c>
      <x:c r="D1736" s="230" t="str">
        <x:f t="shared" si="2"/>
        <x:v>2501</x:v>
      </x:c>
      <x:c r="E1736" s="188" t="s">
        <x:v>11338</x:v>
      </x:c>
      <x:c r="F1736" s="190">
        <x:v>2025110703014</x:v>
      </x:c>
      <x:c r="G1736" s="232" t="str">
        <x:f>MID(F1736,3,4)</x:f>
        <x:v>2511</x:v>
      </x:c>
    </x:row>
    <x:row r="1737" spans="2:7">
      <x:c r="B1737" s="70" t="s">
        <x:v>724</x:v>
      </x:c>
      <x:c r="C1737" s="189">
        <x:v>2023072105013</x:v>
      </x:c>
      <x:c r="D1737" s="230" t="str">
        <x:f t="shared" si="2"/>
        <x:v>2307</x:v>
      </x:c>
      <x:c r="E1737" s="188" t="s">
        <x:v>10610</x:v>
      </x:c>
      <x:c r="F1737" s="190">
        <x:v>2025110703021</x:v>
      </x:c>
      <x:c r="G1737" s="232" t="str">
        <x:f>MID(F1737,3,4)</x:f>
        <x:v>2511</x:v>
      </x:c>
    </x:row>
    <x:row r="1738" spans="2:7">
      <x:c r="B1738" s="70" t="s">
        <x:v>12172</x:v>
      </x:c>
      <x:c r="C1738" s="189">
        <x:v>2023072105020</x:v>
      </x:c>
      <x:c r="D1738" s="230" t="str">
        <x:f t="shared" si="2"/>
        <x:v>2307</x:v>
      </x:c>
      <x:c r="E1738" s="188" t="s">
        <x:v>712</x:v>
      </x:c>
      <x:c r="F1738" s="190">
        <x:v>2025110703038</x:v>
      </x:c>
      <x:c r="G1738" s="232" t="str">
        <x:f>MID(F1738,3,4)</x:f>
        <x:v>2511</x:v>
      </x:c>
    </x:row>
    <x:row r="1739" spans="2:7">
      <x:c r="B1739" s="70" t="s">
        <x:v>357</x:v>
      </x:c>
      <x:c r="C1739" s="189">
        <x:v>2023072105037</x:v>
      </x:c>
      <x:c r="D1739" s="230" t="str">
        <x:f t="shared" si="2"/>
        <x:v>2307</x:v>
      </x:c>
      <x:c r="E1739" s="188" t="s">
        <x:v>12170</x:v>
      </x:c>
      <x:c r="F1739" s="190">
        <x:v>2025110703045</x:v>
      </x:c>
      <x:c r="G1739" s="232" t="str">
        <x:f>MID(F1739,3,4)</x:f>
        <x:v>2511</x:v>
      </x:c>
    </x:row>
    <x:row r="1740" spans="2:7">
      <x:c r="B1740" s="70" t="s">
        <x:v>10620</x:v>
      </x:c>
      <x:c r="C1740" s="189">
        <x:v>2024111505108</x:v>
      </x:c>
      <x:c r="D1740" s="230" t="str">
        <x:f t="shared" si="2"/>
        <x:v>2411</x:v>
      </x:c>
      <x:c r="E1740" s="188" t="s">
        <x:v>3616</x:v>
      </x:c>
      <x:c r="F1740" s="190">
        <x:v>2025110703052</x:v>
      </x:c>
      <x:c r="G1740" s="232" t="str">
        <x:f>MID(F1740,3,4)</x:f>
        <x:v>2511</x:v>
      </x:c>
    </x:row>
    <x:row r="1741" spans="2:7">
      <x:c r="B1741" s="70" t="s">
        <x:v>12184</x:v>
      </x:c>
      <x:c r="C1741" s="189">
        <x:v>2023051506022</x:v>
      </x:c>
      <x:c r="D1741" s="230" t="str">
        <x:f t="shared" si="2"/>
        <x:v>2305</x:v>
      </x:c>
      <x:c r="E1741" s="188" t="s">
        <x:v>10603</x:v>
      </x:c>
      <x:c r="F1741" s="190">
        <x:v>2025110703083</x:v>
      </x:c>
      <x:c r="G1741" s="232" t="str">
        <x:f>MID(F1741,3,4)</x:f>
        <x:v>2511</x:v>
      </x:c>
    </x:row>
    <x:row r="1742" spans="2:7">
      <x:c r="B1742" s="70" t="s">
        <x:v>506</x:v>
      </x:c>
      <x:c r="C1742" s="189">
        <x:v>2024010104075</x:v>
      </x:c>
      <x:c r="D1742" s="230" t="str">
        <x:f t="shared" si="2"/>
        <x:v>2401</x:v>
      </x:c>
      <x:c r="E1742" s="188" t="s">
        <x:v>4052</x:v>
      </x:c>
      <x:c r="F1742" s="190">
        <x:v>2025110703090</x:v>
      </x:c>
      <x:c r="G1742" s="232" t="str">
        <x:f>MID(F1742,3,4)</x:f>
        <x:v>2511</x:v>
      </x:c>
    </x:row>
    <x:row r="1743" spans="2:7">
      <x:c r="B1743" s="70" t="s">
        <x:v>9675</x:v>
      </x:c>
      <x:c r="C1743" s="189">
        <x:v>2025010504049</x:v>
      </x:c>
      <x:c r="D1743" s="230" t="str">
        <x:f t="shared" si="2"/>
        <x:v>2501</x:v>
      </x:c>
      <x:c r="E1743" s="188" t="s">
        <x:v>3971</x:v>
      </x:c>
      <x:c r="F1743" s="190">
        <x:v>2025110703106</x:v>
      </x:c>
      <x:c r="G1743" s="232" t="str">
        <x:f>MID(F1743,3,4)</x:f>
        <x:v>2511</x:v>
      </x:c>
    </x:row>
    <x:row r="1744" spans="2:7">
      <x:c r="B1744" s="70" t="s">
        <x:v>481</x:v>
      </x:c>
      <x:c r="C1744" s="189">
        <x:v>2025010504056</x:v>
      </x:c>
      <x:c r="D1744" s="230" t="str">
        <x:f t="shared" si="2"/>
        <x:v>2501</x:v>
      </x:c>
      <x:c r="E1744" s="188" t="s">
        <x:v>11807</x:v>
      </x:c>
      <x:c r="F1744" s="190">
        <x:v>2025110803011</x:v>
      </x:c>
      <x:c r="G1744" s="232" t="str">
        <x:f>MID(F1744,3,4)</x:f>
        <x:v>2511</x:v>
      </x:c>
    </x:row>
    <x:row r="1745" spans="2:7">
      <x:c r="B1745" s="70" t="s">
        <x:v>9688</x:v>
      </x:c>
      <x:c r="C1745" s="189">
        <x:v>2025010504063</x:v>
      </x:c>
      <x:c r="D1745" s="230" t="str">
        <x:f t="shared" si="2"/>
        <x:v>2501</x:v>
      </x:c>
      <x:c r="E1745" s="188" t="s">
        <x:v>325</x:v>
      </x:c>
      <x:c r="F1745" s="190">
        <x:v>2025110803035</x:v>
      </x:c>
      <x:c r="G1745" s="232" t="str">
        <x:f>MID(F1745,3,4)</x:f>
        <x:v>2511</x:v>
      </x:c>
    </x:row>
    <x:row r="1746" spans="2:7">
      <x:c r="B1746" s="70" t="s">
        <x:v>1744</x:v>
      </x:c>
      <x:c r="C1746" s="189">
        <x:v>2025010504070</x:v>
      </x:c>
      <x:c r="D1746" s="230" t="str">
        <x:f t="shared" si="2"/>
        <x:v>2501</x:v>
      </x:c>
      <x:c r="E1746" s="188" t="s">
        <x:v>11783</x:v>
      </x:c>
      <x:c r="F1746" s="190">
        <x:v>2025110803042</x:v>
      </x:c>
      <x:c r="G1746" s="232" t="str">
        <x:f>MID(F1746,3,4)</x:f>
        <x:v>2511</x:v>
      </x:c>
    </x:row>
    <x:row r="1747" spans="2:7">
      <x:c r="B1747" s="70" t="s">
        <x:v>696</x:v>
      </x:c>
      <x:c r="C1747" s="189">
        <x:v>2025010504094</x:v>
      </x:c>
      <x:c r="D1747" s="230" t="str">
        <x:f t="shared" si="2"/>
        <x:v>2501</x:v>
      </x:c>
      <x:c r="E1747" s="188" t="s">
        <x:v>5446</x:v>
      </x:c>
      <x:c r="F1747" s="190">
        <x:v>2025110803059</x:v>
      </x:c>
      <x:c r="G1747" s="232" t="str">
        <x:f>MID(F1747,3,4)</x:f>
        <x:v>2511</x:v>
      </x:c>
    </x:row>
    <x:row r="1748" spans="2:7">
      <x:c r="B1748" s="70" t="s">
        <x:v>6390</x:v>
      </x:c>
      <x:c r="C1748" s="189">
        <x:v>2025010504117</x:v>
      </x:c>
      <x:c r="D1748" s="230" t="str">
        <x:f t="shared" si="2"/>
        <x:v>2501</x:v>
      </x:c>
      <x:c r="E1748" s="188" t="s">
        <x:v>11948</x:v>
      </x:c>
      <x:c r="F1748" s="190">
        <x:v>2025110803066</x:v>
      </x:c>
      <x:c r="G1748" s="232" t="str">
        <x:f>MID(F1748,3,4)</x:f>
        <x:v>2511</x:v>
      </x:c>
    </x:row>
    <x:row r="1749" spans="2:7">
      <x:c r="B1749" s="70" t="s">
        <x:v>9692</x:v>
      </x:c>
      <x:c r="C1749" s="189">
        <x:v>2024012904086</x:v>
      </x:c>
      <x:c r="D1749" s="230" t="str">
        <x:f t="shared" si="2"/>
        <x:v>2401</x:v>
      </x:c>
      <x:c r="E1749" s="188" t="s">
        <x:v>332</x:v>
      </x:c>
      <x:c r="F1749" s="190">
        <x:v>2025110803073</x:v>
      </x:c>
      <x:c r="G1749" s="232" t="str">
        <x:f>MID(F1749,3,4)</x:f>
        <x:v>2511</x:v>
      </x:c>
    </x:row>
    <x:row r="1750" spans="2:7">
      <x:c r="B1750" s="70" t="s">
        <x:v>9709</x:v>
      </x:c>
      <x:c r="C1750" s="189">
        <x:v>2024021004029</x:v>
      </x:c>
      <x:c r="D1750" s="230" t="str">
        <x:f t="shared" si="2"/>
        <x:v>2402</x:v>
      </x:c>
      <x:c r="E1750" s="188" t="s">
        <x:v>11929</x:v>
      </x:c>
      <x:c r="F1750" s="190">
        <x:v>2025110803080</x:v>
      </x:c>
      <x:c r="G1750" s="232" t="str">
        <x:f>MID(F1750,3,4)</x:f>
        <x:v>2511</x:v>
      </x:c>
    </x:row>
    <x:row r="1751" spans="2:7">
      <x:c r="B1751" s="70" t="s">
        <x:v>662</x:v>
      </x:c>
      <x:c r="C1751" s="189">
        <x:v>2024032004070</x:v>
      </x:c>
      <x:c r="D1751" s="230" t="str">
        <x:f t="shared" si="2"/>
        <x:v>2403</x:v>
      </x:c>
      <x:c r="E1751" s="188" t="s">
        <x:v>326</x:v>
      </x:c>
      <x:c r="F1751" s="190">
        <x:v>2025110901014</x:v>
      </x:c>
      <x:c r="G1751" s="232" t="str">
        <x:f>MID(F1751,3,4)</x:f>
        <x:v>2511</x:v>
      </x:c>
    </x:row>
    <x:row r="1752" spans="2:7">
      <x:c r="B1752" s="70" t="s">
        <x:v>9685</x:v>
      </x:c>
      <x:c r="C1752" s="189">
        <x:v>2024032504051</x:v>
      </x:c>
      <x:c r="D1752" s="230" t="str">
        <x:f t="shared" si="2"/>
        <x:v>2403</x:v>
      </x:c>
      <x:c r="E1752" s="188" t="s">
        <x:v>11848</x:v>
      </x:c>
      <x:c r="F1752" s="190">
        <x:v>2025110901021</x:v>
      </x:c>
      <x:c r="G1752" s="232" t="str">
        <x:f>MID(F1752,3,4)</x:f>
        <x:v>2511</x:v>
      </x:c>
    </x:row>
    <x:row r="1753" spans="2:7">
      <x:c r="B1753" s="70" t="s">
        <x:v>9706</x:v>
      </x:c>
      <x:c r="C1753" s="189">
        <x:v>2024042004046</x:v>
      </x:c>
      <x:c r="D1753" s="230" t="str">
        <x:f t="shared" si="2"/>
        <x:v>2404</x:v>
      </x:c>
      <x:c r="E1753" s="188" t="s">
        <x:v>11611</x:v>
      </x:c>
      <x:c r="F1753" s="190">
        <x:v>2025110501030</x:v>
      </x:c>
      <x:c r="G1753" s="232" t="str">
        <x:f>MID(F1753,3,4)</x:f>
        <x:v>2511</x:v>
      </x:c>
    </x:row>
    <x:row r="1754" spans="2:7">
      <x:c r="B1754" s="70" t="s">
        <x:v>699</x:v>
      </x:c>
      <x:c r="C1754" s="189">
        <x:v>2024042504119</x:v>
      </x:c>
      <x:c r="D1754" s="230" t="str">
        <x:f t="shared" si="2"/>
        <x:v>2404</x:v>
      </x:c>
      <x:c r="E1754" s="188" t="s">
        <x:v>7512</x:v>
      </x:c>
      <x:c r="F1754" s="190">
        <x:v>2025110501047</x:v>
      </x:c>
      <x:c r="G1754" s="232" t="str">
        <x:f>MID(F1754,3,4)</x:f>
        <x:v>2511</x:v>
      </x:c>
    </x:row>
    <x:row r="1755" spans="2:7">
      <x:c r="B1755" s="70" t="s">
        <x:v>9680</x:v>
      </x:c>
      <x:c r="C1755" s="189">
        <x:v>2023050404015</x:v>
      </x:c>
      <x:c r="D1755" s="230" t="str">
        <x:f t="shared" si="2"/>
        <x:v>2305</x:v>
      </x:c>
      <x:c r="E1755" s="188" t="s">
        <x:v>11396</x:v>
      </x:c>
      <x:c r="F1755" s="190">
        <x:v>2025110501078</x:v>
      </x:c>
      <x:c r="G1755" s="232" t="str">
        <x:f>MID(F1755,3,4)</x:f>
        <x:v>2511</x:v>
      </x:c>
    </x:row>
    <x:row r="1756" spans="2:7">
      <x:c r="B1756" s="70" t="s">
        <x:v>9672</x:v>
      </x:c>
      <x:c r="C1756" s="189">
        <x:v>2024051004037</x:v>
      </x:c>
      <x:c r="D1756" s="230" t="str">
        <x:f t="shared" si="2"/>
        <x:v>2405</x:v>
      </x:c>
      <x:c r="E1756" s="188" t="s">
        <x:v>3787</x:v>
      </x:c>
      <x:c r="F1756" s="190">
        <x:v>2025110501085</x:v>
      </x:c>
      <x:c r="G1756" s="232" t="str">
        <x:f>MID(F1756,3,4)</x:f>
        <x:v>2511</x:v>
      </x:c>
    </x:row>
    <x:row r="1757" spans="2:7">
      <x:c r="B1757" s="70" t="s">
        <x:v>9659</x:v>
      </x:c>
      <x:c r="C1757" s="189">
        <x:v>2024051004051</x:v>
      </x:c>
      <x:c r="D1757" s="230" t="str">
        <x:f t="shared" si="2"/>
        <x:v>2405</x:v>
      </x:c>
      <x:c r="E1757" s="188" t="s">
        <x:v>4003</x:v>
      </x:c>
      <x:c r="F1757" s="190">
        <x:v>2025110501108</x:v>
      </x:c>
      <x:c r="G1757" s="232" t="str">
        <x:f>MID(F1757,3,4)</x:f>
        <x:v>2511</x:v>
      </x:c>
    </x:row>
    <x:row r="1758" spans="2:7">
      <x:c r="B1758" s="70" t="s">
        <x:v>9848</x:v>
      </x:c>
      <x:c r="C1758" s="189">
        <x:v>2023052404181</x:v>
      </x:c>
      <x:c r="D1758" s="230" t="str">
        <x:f t="shared" si="2"/>
        <x:v>2305</x:v>
      </x:c>
      <x:c r="E1758" s="188" t="s">
        <x:v>4010</x:v>
      </x:c>
      <x:c r="F1758" s="190">
        <x:v>2025110601013</x:v>
      </x:c>
      <x:c r="G1758" s="232" t="str">
        <x:f>MID(F1758,3,4)</x:f>
        <x:v>2511</x:v>
      </x:c>
    </x:row>
    <x:row r="1759" spans="2:7">
      <x:c r="B1759" s="70" t="s">
        <x:v>9712</x:v>
      </x:c>
      <x:c r="C1759" s="189">
        <x:v>2024070504037</x:v>
      </x:c>
      <x:c r="D1759" s="230" t="str">
        <x:f t="shared" si="2"/>
        <x:v>2407</x:v>
      </x:c>
      <x:c r="E1759" s="188" t="s">
        <x:v>12100</x:v>
      </x:c>
      <x:c r="F1759" s="190">
        <x:v>2025110601037</x:v>
      </x:c>
      <x:c r="G1759" s="232" t="str">
        <x:f>MID(F1759,3,4)</x:f>
        <x:v>2511</x:v>
      </x:c>
    </x:row>
    <x:row r="1760" spans="2:7">
      <x:c r="B1760" s="70" t="s">
        <x:v>9665</x:v>
      </x:c>
      <x:c r="C1760" s="189">
        <x:v>2024070604072</x:v>
      </x:c>
      <x:c r="D1760" s="230" t="str">
        <x:f t="shared" si="2"/>
        <x:v>2407</x:v>
      </x:c>
      <x:c r="E1760" s="188" t="s">
        <x:v>11886</x:v>
      </x:c>
      <x:c r="F1760" s="190">
        <x:v>2025110601044</x:v>
      </x:c>
      <x:c r="G1760" s="232" t="str">
        <x:f>MID(F1760,3,4)</x:f>
        <x:v>2511</x:v>
      </x:c>
    </x:row>
    <x:row r="1761" spans="2:7">
      <x:c r="B1761" s="70" t="s">
        <x:v>682</x:v>
      </x:c>
      <x:c r="C1761" s="189">
        <x:v>2024071004031</x:v>
      </x:c>
      <x:c r="D1761" s="230" t="str">
        <x:f t="shared" si="2"/>
        <x:v>2407</x:v>
      </x:c>
      <x:c r="E1761" s="188" t="s">
        <x:v>11891</x:v>
      </x:c>
      <x:c r="F1761" s="190">
        <x:v>2025110601075</x:v>
      </x:c>
      <x:c r="G1761" s="232" t="str">
        <x:f>MID(F1761,3,4)</x:f>
        <x:v>2511</x:v>
      </x:c>
    </x:row>
    <x:row r="1762" spans="2:7">
      <x:c r="B1762" s="70" t="s">
        <x:v>6374</x:v>
      </x:c>
      <x:c r="C1762" s="189">
        <x:v>2023072104078</x:v>
      </x:c>
      <x:c r="D1762" s="230" t="str">
        <x:f t="shared" si="2"/>
        <x:v>2307</x:v>
      </x:c>
      <x:c r="E1762" s="188" t="s">
        <x:v>12071</x:v>
      </x:c>
      <x:c r="F1762" s="190">
        <x:v>2025110601082</x:v>
      </x:c>
      <x:c r="G1762" s="232" t="str">
        <x:f>MID(F1762,3,4)</x:f>
        <x:v>2511</x:v>
      </x:c>
    </x:row>
    <x:row r="1763" spans="2:7">
      <x:c r="B1763" s="70" t="s">
        <x:v>6575</x:v>
      </x:c>
      <x:c r="C1763" s="189">
        <x:v>2024080104050</x:v>
      </x:c>
      <x:c r="D1763" s="230" t="str">
        <x:f t="shared" si="2"/>
        <x:v>2408</x:v>
      </x:c>
      <x:c r="E1763" s="188" t="s">
        <x:v>5369</x:v>
      </x:c>
      <x:c r="F1763" s="190">
        <x:v>2025110701034</x:v>
      </x:c>
      <x:c r="G1763" s="232" t="str">
        <x:f>MID(F1763,3,4)</x:f>
        <x:v>2511</x:v>
      </x:c>
    </x:row>
    <x:row r="1764" spans="2:7">
      <x:c r="B1764" s="70" t="s">
        <x:v>6328</x:v>
      </x:c>
      <x:c r="C1764" s="189">
        <x:v>2024081004014</x:v>
      </x:c>
      <x:c r="D1764" s="230" t="str">
        <x:f t="shared" si="2"/>
        <x:v>2408</x:v>
      </x:c>
      <x:c r="E1764" s="188" t="s">
        <x:v>12111</x:v>
      </x:c>
      <x:c r="F1764" s="190">
        <x:v>2025110701058</x:v>
      </x:c>
      <x:c r="G1764" s="232" t="str">
        <x:f>MID(F1764,3,4)</x:f>
        <x:v>2511</x:v>
      </x:c>
    </x:row>
    <x:row r="1765" spans="2:7">
      <x:c r="B1765" s="70" t="s">
        <x:v>9646</x:v>
      </x:c>
      <x:c r="C1765" s="189">
        <x:v>2024081504057</x:v>
      </x:c>
      <x:c r="D1765" s="230" t="str">
        <x:f t="shared" si="2"/>
        <x:v>2408</x:v>
      </x:c>
      <x:c r="E1765" s="188" t="s">
        <x:v>12287</x:v>
      </x:c>
      <x:c r="F1765" s="190">
        <x:v>2025110701065</x:v>
      </x:c>
      <x:c r="G1765" s="232" t="str">
        <x:f>MID(F1765,3,4)</x:f>
        <x:v>2511</x:v>
      </x:c>
    </x:row>
    <x:row r="1766" spans="2:7">
      <x:c r="B1766" s="70" t="s">
        <x:v>9641</x:v>
      </x:c>
      <x:c r="C1766" s="189">
        <x:v>2024081504095</x:v>
      </x:c>
      <x:c r="D1766" s="230" t="str">
        <x:f t="shared" si="2"/>
        <x:v>2408</x:v>
      </x:c>
      <x:c r="E1766" s="188" t="s">
        <x:v>11926</x:v>
      </x:c>
      <x:c r="F1766" s="190">
        <x:v>2025110701089</x:v>
      </x:c>
      <x:c r="G1766" s="232" t="str">
        <x:f>MID(F1766,3,4)</x:f>
        <x:v>2511</x:v>
      </x:c>
    </x:row>
    <x:row r="1767" spans="2:7">
      <x:c r="B1767" s="70" t="s">
        <x:v>9654</x:v>
      </x:c>
      <x:c r="C1767" s="189">
        <x:v>2023090704120</x:v>
      </x:c>
      <x:c r="D1767" s="230" t="str">
        <x:f t="shared" si="2"/>
        <x:v>2309</x:v>
      </x:c>
      <x:c r="E1767" s="188" t="s">
        <x:v>12163</x:v>
      </x:c>
      <x:c r="F1767" s="190">
        <x:v>2025110701096</x:v>
      </x:c>
      <x:c r="G1767" s="232" t="str">
        <x:f>MID(F1767,3,4)</x:f>
        <x:v>2511</x:v>
      </x:c>
    </x:row>
    <x:row r="1768" spans="2:7">
      <x:c r="B1768" s="70" t="s">
        <x:v>9826</x:v>
      </x:c>
      <x:c r="C1768" s="189">
        <x:v>2023090704182</x:v>
      </x:c>
      <x:c r="D1768" s="230" t="str">
        <x:f t="shared" si="2"/>
        <x:v>2309</x:v>
      </x:c>
      <x:c r="E1768" s="188" t="s">
        <x:v>3594</x:v>
      </x:c>
      <x:c r="F1768" s="190">
        <x:v>2025110701102</x:v>
      </x:c>
      <x:c r="G1768" s="232" t="str">
        <x:f>MID(F1768,3,4)</x:f>
        <x:v>2511</x:v>
      </x:c>
    </x:row>
    <x:row r="1769" spans="2:7">
      <x:c r="B1769" s="70" t="s">
        <x:v>1497</x:v>
      </x:c>
      <x:c r="C1769" s="189">
        <x:v>2024091504023</x:v>
      </x:c>
      <x:c r="D1769" s="230" t="str">
        <x:f t="shared" si="2"/>
        <x:v>2409</x:v>
      </x:c>
      <x:c r="E1769" s="188" t="s">
        <x:v>5183</x:v>
      </x:c>
      <x:c r="F1769" s="190">
        <x:v>2025110801024</x:v>
      </x:c>
      <x:c r="G1769" s="232" t="str">
        <x:f>MID(F1769,3,4)</x:f>
        <x:v>2511</x:v>
      </x:c>
    </x:row>
    <x:row r="1770" spans="2:7">
      <x:c r="B1770" s="70" t="s">
        <x:v>9726</x:v>
      </x:c>
      <x:c r="C1770" s="189">
        <x:v>2024091504054</x:v>
      </x:c>
      <x:c r="D1770" s="230" t="str">
        <x:f t="shared" si="2"/>
        <x:v>2409</x:v>
      </x:c>
      <x:c r="E1770" s="188" t="s">
        <x:v>711</x:v>
      </x:c>
      <x:c r="F1770" s="190">
        <x:v>2025110801062</x:v>
      </x:c>
      <x:c r="G1770" s="232" t="str">
        <x:f>MID(F1770,3,4)</x:f>
        <x:v>2511</x:v>
      </x:c>
    </x:row>
    <x:row r="1771" spans="2:7">
      <x:c r="B1771" s="70" t="s">
        <x:v>1487</x:v>
      </x:c>
      <x:c r="C1771" s="189">
        <x:v>2024091504078</x:v>
      </x:c>
      <x:c r="D1771" s="230" t="str">
        <x:f t="shared" si="2"/>
        <x:v>2409</x:v>
      </x:c>
      <x:c r="E1771" s="188" t="s">
        <x:v>3593</x:v>
      </x:c>
      <x:c r="F1771" s="190">
        <x:v>2025110801079</x:v>
      </x:c>
      <x:c r="G1771" s="232" t="str">
        <x:f>MID(F1771,3,4)</x:f>
        <x:v>2511</x:v>
      </x:c>
    </x:row>
    <x:row r="1772" spans="2:7">
      <x:c r="B1772" s="70" t="s">
        <x:v>9684</x:v>
      </x:c>
      <x:c r="C1772" s="189">
        <x:v>2024091604082</x:v>
      </x:c>
      <x:c r="D1772" s="230" t="str">
        <x:f t="shared" si="2"/>
        <x:v>2409</x:v>
      </x:c>
      <x:c r="E1772" s="188" t="s">
        <x:v>731</x:v>
      </x:c>
      <x:c r="F1772" s="190">
        <x:v>2025110801086</x:v>
      </x:c>
      <x:c r="G1772" s="232" t="str">
        <x:f>MID(F1772,3,4)</x:f>
        <x:v>2511</x:v>
      </x:c>
    </x:row>
    <x:row r="1773" spans="2:7">
      <x:c r="B1773" s="70" t="s">
        <x:v>9836</x:v>
      </x:c>
      <x:c r="C1773" s="189">
        <x:v>2023092204109</x:v>
      </x:c>
      <x:c r="D1773" s="230" t="str">
        <x:f t="shared" si="2"/>
        <x:v>2309</x:v>
      </x:c>
      <x:c r="E1773" s="188" t="s">
        <x:v>11796</x:v>
      </x:c>
      <x:c r="F1773" s="190">
        <x:v>2025110801093</x:v>
      </x:c>
      <x:c r="G1773" s="232" t="str">
        <x:f>MID(F1773,3,4)</x:f>
        <x:v>2511</x:v>
      </x:c>
    </x:row>
    <x:row r="1774" spans="2:7">
      <x:c r="B1774" s="70" t="s">
        <x:v>9885</x:v>
      </x:c>
      <x:c r="C1774" s="189">
        <x:v>2023092604015</x:v>
      </x:c>
      <x:c r="D1774" s="230" t="str">
        <x:f t="shared" si="2"/>
        <x:v>2309</x:v>
      </x:c>
      <x:c r="E1774" s="188" t="s">
        <x:v>10012</x:v>
      </x:c>
      <x:c r="F1774" s="190">
        <x:v>2025110803097</x:v>
      </x:c>
      <x:c r="G1774" s="232" t="str">
        <x:f>MID(F1774,3,4)</x:f>
        <x:v>2511</x:v>
      </x:c>
    </x:row>
    <x:row r="1775" spans="2:7">
      <x:c r="B1775" s="70" t="s">
        <x:v>6401</x:v>
      </x:c>
      <x:c r="C1775" s="189">
        <x:v>2023092604046</x:v>
      </x:c>
      <x:c r="D1775" s="230" t="str">
        <x:f t="shared" si="2"/>
        <x:v>2309</x:v>
      </x:c>
      <x:c r="E1775" s="188" t="s">
        <x:v>3802</x:v>
      </x:c>
      <x:c r="F1775" s="190">
        <x:v>2025110502013</x:v>
      </x:c>
      <x:c r="G1775" s="232" t="str">
        <x:f>MID(F1775,3,4)</x:f>
        <x:v>2511</x:v>
      </x:c>
    </x:row>
    <x:row r="1776" spans="2:7">
      <x:c r="B1776" s="70" t="s">
        <x:v>9651</x:v>
      </x:c>
      <x:c r="C1776" s="189">
        <x:v>2023101904075</x:v>
      </x:c>
      <x:c r="D1776" s="230" t="str">
        <x:f t="shared" si="2"/>
        <x:v>2310</x:v>
      </x:c>
      <x:c r="E1776" s="188" t="s">
        <x:v>11674</x:v>
      </x:c>
      <x:c r="F1776" s="190">
        <x:v>2025110502020</x:v>
      </x:c>
      <x:c r="G1776" s="232" t="str">
        <x:f>MID(F1776,3,4)</x:f>
        <x:v>2511</x:v>
      </x:c>
    </x:row>
    <x:row r="1777" spans="2:7">
      <x:c r="B1777" s="70" t="s">
        <x:v>9702</x:v>
      </x:c>
      <x:c r="C1777" s="189">
        <x:v>2023110804106</x:v>
      </x:c>
      <x:c r="D1777" s="230" t="str">
        <x:f t="shared" si="2"/>
        <x:v>2311</x:v>
      </x:c>
      <x:c r="E1777" s="188" t="s">
        <x:v>11632</x:v>
      </x:c>
      <x:c r="F1777" s="190">
        <x:v>2025110502037</x:v>
      </x:c>
      <x:c r="G1777" s="232" t="str">
        <x:f>MID(F1777,3,4)</x:f>
        <x:v>2511</x:v>
      </x:c>
    </x:row>
    <x:row r="1778" spans="2:7">
      <x:c r="B1778" s="70" t="s">
        <x:v>9837</x:v>
      </x:c>
      <x:c r="C1778" s="189">
        <x:v>2024111004014</x:v>
      </x:c>
      <x:c r="D1778" s="230" t="str">
        <x:f t="shared" si="2"/>
        <x:v>2411</x:v>
      </x:c>
      <x:c r="E1778" s="188" t="s">
        <x:v>11732</x:v>
      </x:c>
      <x:c r="F1778" s="190">
        <x:v>2025110502044</x:v>
      </x:c>
      <x:c r="G1778" s="232" t="str">
        <x:f>MID(F1778,3,4)</x:f>
        <x:v>2511</x:v>
      </x:c>
    </x:row>
    <x:row r="1779" spans="2:7">
      <x:c r="B1779" s="70" t="s">
        <x:v>559</x:v>
      </x:c>
      <x:c r="C1779" s="189">
        <x:v>2024111004021</x:v>
      </x:c>
      <x:c r="D1779" s="230" t="str">
        <x:f t="shared" si="2"/>
        <x:v>2411</x:v>
      </x:c>
      <x:c r="E1779" s="188" t="s">
        <x:v>12051</x:v>
      </x:c>
      <x:c r="F1779" s="190">
        <x:v>2025110502051</x:v>
      </x:c>
      <x:c r="G1779" s="232" t="str">
        <x:f>MID(F1779,3,4)</x:f>
        <x:v>2511</x:v>
      </x:c>
    </x:row>
    <x:row r="1780" spans="2:7">
      <x:c r="B1780" s="70" t="s">
        <x:v>695</x:v>
      </x:c>
      <x:c r="C1780" s="189">
        <x:v>2024111004038</x:v>
      </x:c>
      <x:c r="D1780" s="230" t="str">
        <x:f t="shared" si="2"/>
        <x:v>2411</x:v>
      </x:c>
      <x:c r="E1780" s="188" t="s">
        <x:v>823</x:v>
      </x:c>
      <x:c r="F1780" s="190">
        <x:v>2025110502075</x:v>
      </x:c>
      <x:c r="G1780" s="232" t="str">
        <x:f>MID(F1780,3,4)</x:f>
        <x:v>2511</x:v>
      </x:c>
    </x:row>
    <x:row r="1781" spans="2:7">
      <x:c r="B1781" s="70" t="s">
        <x:v>578</x:v>
      </x:c>
      <x:c r="C1781" s="189">
        <x:v>2024111004083</x:v>
      </x:c>
      <x:c r="D1781" s="230" t="str">
        <x:f t="shared" si="2"/>
        <x:v>2411</x:v>
      </x:c>
      <x:c r="E1781" s="188" t="s">
        <x:v>1176</x:v>
      </x:c>
      <x:c r="F1781" s="190">
        <x:v>2025110502082</x:v>
      </x:c>
      <x:c r="G1781" s="232" t="str">
        <x:f>MID(F1781,3,4)</x:f>
        <x:v>2511</x:v>
      </x:c>
    </x:row>
    <x:row r="1782" spans="2:7">
      <x:c r="B1782" s="70" t="s">
        <x:v>9676</x:v>
      </x:c>
      <x:c r="C1782" s="189">
        <x:v>2024111504026</x:v>
      </x:c>
      <x:c r="D1782" s="230" t="str">
        <x:f t="shared" si="2"/>
        <x:v>2411</x:v>
      </x:c>
      <x:c r="E1782" s="188" t="s">
        <x:v>1174</x:v>
      </x:c>
      <x:c r="F1782" s="190">
        <x:v>2025110502099</x:v>
      </x:c>
      <x:c r="G1782" s="232" t="str">
        <x:f>MID(F1782,3,4)</x:f>
        <x:v>2511</x:v>
      </x:c>
    </x:row>
    <x:row r="1783" spans="2:7">
      <x:c r="B1783" s="70" t="s">
        <x:v>9731</x:v>
      </x:c>
      <x:c r="C1783" s="189">
        <x:v>2024111504101</x:v>
      </x:c>
      <x:c r="D1783" s="230" t="str">
        <x:f t="shared" si="2"/>
        <x:v>2411</x:v>
      </x:c>
      <x:c r="E1783" s="188" t="s">
        <x:v>11999</x:v>
      </x:c>
      <x:c r="F1783" s="190">
        <x:v>2025110502105</x:v>
      </x:c>
      <x:c r="G1783" s="232" t="str">
        <x:f>MID(F1783,3,4)</x:f>
        <x:v>2511</x:v>
      </x:c>
    </x:row>
    <x:row r="1784" spans="2:7">
      <x:c r="B1784" s="70" t="s">
        <x:v>654</x:v>
      </x:c>
      <x:c r="C1784" s="189">
        <x:v>2023112204027</x:v>
      </x:c>
      <x:c r="D1784" s="230" t="str">
        <x:f t="shared" si="2"/>
        <x:v>2311</x:v>
      </x:c>
      <x:c r="E1784" s="188" t="s">
        <x:v>12003</x:v>
      </x:c>
      <x:c r="F1784" s="190">
        <x:v>2025110602010</x:v>
      </x:c>
      <x:c r="G1784" s="232" t="str">
        <x:f>MID(F1784,3,4)</x:f>
        <x:v>2511</x:v>
      </x:c>
    </x:row>
    <x:row r="1785" spans="2:7">
      <x:c r="B1785" s="70" t="s">
        <x:v>544</x:v>
      </x:c>
      <x:c r="C1785" s="189">
        <x:v>2023120104029</x:v>
      </x:c>
      <x:c r="D1785" s="230" t="str">
        <x:f t="shared" si="2"/>
        <x:v>2312</x:v>
      </x:c>
      <x:c r="E1785" s="188" t="s">
        <x:v>11975</x:v>
      </x:c>
      <x:c r="F1785" s="190">
        <x:v>2025110602041</x:v>
      </x:c>
      <x:c r="G1785" s="232" t="str">
        <x:f>MID(F1785,3,4)</x:f>
        <x:v>2511</x:v>
      </x:c>
    </x:row>
    <x:row r="1786" spans="2:7">
      <x:c r="B1786" s="70" t="s">
        <x:v>9643</x:v>
      </x:c>
      <x:c r="C1786" s="189">
        <x:v>2023120104074</x:v>
      </x:c>
      <x:c r="D1786" s="230" t="str">
        <x:f t="shared" si="2"/>
        <x:v>2312</x:v>
      </x:c>
      <x:c r="E1786" s="188" t="s">
        <x:v>11705</x:v>
      </x:c>
      <x:c r="F1786" s="190">
        <x:v>2025110602065</x:v>
      </x:c>
      <x:c r="G1786" s="232" t="str">
        <x:f>MID(F1786,3,4)</x:f>
        <x:v>2511</x:v>
      </x:c>
    </x:row>
    <x:row r="1787" spans="2:7">
      <x:c r="B1787" s="70" t="s">
        <x:v>9650</x:v>
      </x:c>
      <x:c r="C1787" s="189">
        <x:v>2024121004035</x:v>
      </x:c>
      <x:c r="D1787" s="230" t="str">
        <x:f t="shared" si="2"/>
        <x:v>2412</x:v>
      </x:c>
      <x:c r="E1787" s="188" t="s">
        <x:v>5498</x:v>
      </x:c>
      <x:c r="F1787" s="190">
        <x:v>2025110602072</x:v>
      </x:c>
      <x:c r="G1787" s="232" t="str">
        <x:f>MID(F1787,3,4)</x:f>
        <x:v>2511</x:v>
      </x:c>
    </x:row>
    <x:row r="1788" spans="2:7">
      <x:c r="B1788" s="70" t="s">
        <x:v>9648</x:v>
      </x:c>
      <x:c r="C1788" s="189">
        <x:v>2024121004042</x:v>
      </x:c>
      <x:c r="D1788" s="230" t="str">
        <x:f t="shared" si="2"/>
        <x:v>2412</x:v>
      </x:c>
      <x:c r="E1788" s="188" t="s">
        <x:v>1265</x:v>
      </x:c>
      <x:c r="F1788" s="190">
        <x:v>2025110602089</x:v>
      </x:c>
      <x:c r="G1788" s="232" t="str">
        <x:f>MID(F1788,3,4)</x:f>
        <x:v>2511</x:v>
      </x:c>
    </x:row>
    <x:row r="1789" spans="2:7">
      <x:c r="B1789" s="70" t="s">
        <x:v>9882</x:v>
      </x:c>
      <x:c r="C1789" s="189">
        <x:v>2024121004080</x:v>
      </x:c>
      <x:c r="D1789" s="230" t="str">
        <x:f t="shared" si="2"/>
        <x:v>2412</x:v>
      </x:c>
      <x:c r="E1789" s="188" t="s">
        <x:v>11786</x:v>
      </x:c>
      <x:c r="F1789" s="190">
        <x:v>2025110602096</x:v>
      </x:c>
      <x:c r="G1789" s="232" t="str">
        <x:f>MID(F1789,3,4)</x:f>
        <x:v>2511</x:v>
      </x:c>
    </x:row>
    <x:row r="1790" spans="2:7">
      <x:c r="B1790" s="70" t="s">
        <x:v>9662</x:v>
      </x:c>
      <x:c r="C1790" s="189">
        <x:v>2024121004097</x:v>
      </x:c>
      <x:c r="D1790" s="230" t="str">
        <x:f t="shared" si="2"/>
        <x:v>2412</x:v>
      </x:c>
      <x:c r="E1790" s="188" t="s">
        <x:v>10607</x:v>
      </x:c>
      <x:c r="F1790" s="190">
        <x:v>2025110702055</x:v>
      </x:c>
      <x:c r="G1790" s="232" t="str">
        <x:f>MID(F1790,3,4)</x:f>
        <x:v>2511</x:v>
      </x:c>
    </x:row>
    <x:row r="1791" spans="2:7">
      <x:c r="B1791" s="70" t="s">
        <x:v>6357</x:v>
      </x:c>
      <x:c r="C1791" s="189">
        <x:v>2024121004110</x:v>
      </x:c>
      <x:c r="D1791" s="230" t="str">
        <x:f t="shared" si="2"/>
        <x:v>2412</x:v>
      </x:c>
      <x:c r="E1791" s="188" t="s">
        <x:v>11884</x:v>
      </x:c>
      <x:c r="F1791" s="190">
        <x:v>2025110702093</x:v>
      </x:c>
      <x:c r="G1791" s="232" t="str">
        <x:f>MID(F1791,3,4)</x:f>
        <x:v>2511</x:v>
      </x:c>
    </x:row>
    <x:row r="1792" spans="2:7">
      <x:c r="B1792" s="70" t="s">
        <x:v>9649</x:v>
      </x:c>
      <x:c r="C1792" s="189">
        <x:v>2024121104056</x:v>
      </x:c>
      <x:c r="D1792" s="230" t="str">
        <x:f t="shared" si="2"/>
        <x:v>2412</x:v>
      </x:c>
      <x:c r="E1792" s="188" t="s">
        <x:v>5262</x:v>
      </x:c>
      <x:c r="F1792" s="190">
        <x:v>2025110702109</x:v>
      </x:c>
      <x:c r="G1792" s="232" t="str">
        <x:f>MID(F1792,3,4)</x:f>
        <x:v>2511</x:v>
      </x:c>
    </x:row>
    <x:row r="1793" spans="2:7">
      <x:c r="B1793" s="70" t="s">
        <x:v>9715</x:v>
      </x:c>
      <x:c r="C1793" s="189">
        <x:v>2024121104087</x:v>
      </x:c>
      <x:c r="D1793" s="230" t="str">
        <x:f t="shared" si="2"/>
        <x:v>2412</x:v>
      </x:c>
      <x:c r="E1793" s="188" t="s">
        <x:v>10215</x:v>
      </x:c>
      <x:c r="F1793" s="190">
        <x:v>2025110505076</x:v>
      </x:c>
      <x:c r="G1793" s="232" t="str">
        <x:f>MID(F1793,3,4)</x:f>
        <x:v>2511</x:v>
      </x:c>
    </x:row>
    <x:row r="1794" spans="2:7">
      <x:c r="B1794" s="70" t="s">
        <x:v>6554</x:v>
      </x:c>
      <x:c r="C1794" s="189">
        <x:v>2024121104117</x:v>
      </x:c>
      <x:c r="D1794" s="230" t="str">
        <x:f t="shared" si="2"/>
        <x:v>2412</x:v>
      </x:c>
      <x:c r="E1794" s="188" t="s">
        <x:v>10218</x:v>
      </x:c>
      <x:c r="F1794" s="190">
        <x:v>2025110505083</x:v>
      </x:c>
      <x:c r="G1794" s="232" t="str">
        <x:f>MID(F1794,3,4)</x:f>
        <x:v>2511</x:v>
      </x:c>
    </x:row>
    <x:row r="1795" spans="2:7">
      <x:c r="B1795" s="70" t="s">
        <x:v>560</x:v>
      </x:c>
      <x:c r="C1795" s="189">
        <x:v>2024121204046</x:v>
      </x:c>
      <x:c r="D1795" s="230" t="str">
        <x:f t="shared" si="2"/>
        <x:v>2412</x:v>
      </x:c>
      <x:c r="E1795" s="188" t="s">
        <x:v>9783</x:v>
      </x:c>
      <x:c r="F1795" s="190">
        <x:v>2025110504017</x:v>
      </x:c>
      <x:c r="G1795" s="232" t="str">
        <x:f>MID(F1795,3,4)</x:f>
        <x:v>2511</x:v>
      </x:c>
    </x:row>
    <x:row r="1796" spans="2:7">
      <x:c r="B1796" s="70" t="s">
        <x:v>652</x:v>
      </x:c>
      <x:c r="C1796" s="189">
        <x:v>2024121204114</x:v>
      </x:c>
      <x:c r="D1796" s="230" t="str">
        <x:f t="shared" si="2"/>
        <x:v>2412</x:v>
      </x:c>
      <x:c r="E1796" s="188" t="s">
        <x:v>9785</x:v>
      </x:c>
      <x:c r="F1796" s="190">
        <x:v>2025110504055</x:v>
      </x:c>
      <x:c r="G1796" s="232" t="str">
        <x:f>MID(F1796,3,4)</x:f>
        <x:v>2511</x:v>
      </x:c>
    </x:row>
    <x:row r="1797" spans="2:7">
      <x:c r="B1797" s="70" t="s">
        <x:v>698</x:v>
      </x:c>
      <x:c r="C1797" s="189">
        <x:v>2024121204121</x:v>
      </x:c>
      <x:c r="D1797" s="230" t="str">
        <x:f t="shared" si="2"/>
        <x:v>2412</x:v>
      </x:c>
      <x:c r="E1797" s="188" t="s">
        <x:v>9725</x:v>
      </x:c>
      <x:c r="F1797" s="190">
        <x:v>2025110504079</x:v>
      </x:c>
      <x:c r="G1797" s="232" t="str">
        <x:f>MID(F1797,3,4)</x:f>
        <x:v>2511</x:v>
      </x:c>
    </x:row>
    <x:row r="1798" spans="2:7">
      <x:c r="B1798" s="70" t="s">
        <x:v>9682</x:v>
      </x:c>
      <x:c r="C1798" s="189">
        <x:v>2025020504060</x:v>
      </x:c>
      <x:c r="D1798" s="230" t="str">
        <x:f t="shared" si="2"/>
        <x:v>2502</x:v>
      </x:c>
      <x:c r="E1798" s="188" t="s">
        <x:v>9743</x:v>
      </x:c>
      <x:c r="F1798" s="190">
        <x:v>2025110504086</x:v>
      </x:c>
      <x:c r="G1798" s="232" t="str">
        <x:f>MID(F1798,3,4)</x:f>
        <x:v>2511</x:v>
      </x:c>
    </x:row>
    <x:row r="1799" spans="2:7">
      <x:c r="B1799" s="70" t="s">
        <x:v>9874</x:v>
      </x:c>
      <x:c r="C1799" s="189">
        <x:v>2025020504077</x:v>
      </x:c>
      <x:c r="D1799" s="230" t="str">
        <x:f t="shared" si="2"/>
        <x:v>2502</x:v>
      </x:c>
      <x:c r="E1799" s="188" t="s">
        <x:v>9839</x:v>
      </x:c>
      <x:c r="F1799" s="190">
        <x:v>2025110504093</x:v>
      </x:c>
      <x:c r="G1799" s="232" t="str">
        <x:f>MID(F1799,3,4)</x:f>
        <x:v>2511</x:v>
      </x:c>
    </x:row>
    <x:row r="1800" spans="2:7">
      <x:c r="B1800" s="70" t="s">
        <x:v>9719</x:v>
      </x:c>
      <x:c r="C1800" s="189">
        <x:v>2025021004040</x:v>
      </x:c>
      <x:c r="D1800" s="230" t="str">
        <x:f t="shared" si="2"/>
        <x:v>2502</x:v>
      </x:c>
      <x:c r="E1800" s="188" t="s">
        <x:v>9788</x:v>
      </x:c>
      <x:c r="F1800" s="190">
        <x:v>2025110604014</x:v>
      </x:c>
      <x:c r="G1800" s="232" t="str">
        <x:f>MID(F1800,3,4)</x:f>
        <x:v>2511</x:v>
      </x:c>
    </x:row>
    <x:row r="1801" spans="2:7">
      <x:c r="B1801" s="70" t="s">
        <x:v>9619</x:v>
      </x:c>
      <x:c r="C1801" s="189">
        <x:v>2025021004057</x:v>
      </x:c>
      <x:c r="D1801" s="230" t="str">
        <x:f t="shared" si="2"/>
        <x:v>2502</x:v>
      </x:c>
      <x:c r="E1801" s="188" t="s">
        <x:v>9793</x:v>
      </x:c>
      <x:c r="F1801" s="190">
        <x:v>2025110604021</x:v>
      </x:c>
      <x:c r="G1801" s="232" t="str">
        <x:f>MID(F1801,3,4)</x:f>
        <x:v>2511</x:v>
      </x:c>
    </x:row>
    <x:row r="1802" spans="2:7">
      <x:c r="B1802" s="70" t="s">
        <x:v>6301</x:v>
      </x:c>
      <x:c r="C1802" s="189">
        <x:v>2025021004064</x:v>
      </x:c>
      <x:c r="D1802" s="230" t="str">
        <x:f t="shared" si="2"/>
        <x:v>2502</x:v>
      </x:c>
      <x:c r="E1802" s="188" t="s">
        <x:v>9717</x:v>
      </x:c>
      <x:c r="F1802" s="190">
        <x:v>2025110604038</x:v>
      </x:c>
      <x:c r="G1802" s="232" t="str">
        <x:f>MID(F1802,3,4)</x:f>
        <x:v>2511</x:v>
      </x:c>
    </x:row>
    <x:row r="1803" spans="2:7">
      <x:c r="B1803" s="70" t="s">
        <x:v>9626</x:v>
      </x:c>
      <x:c r="C1803" s="189">
        <x:v>2025021004088</x:v>
      </x:c>
      <x:c r="D1803" s="230" t="str">
        <x:f t="shared" si="2"/>
        <x:v>2502</x:v>
      </x:c>
      <x:c r="E1803" s="188" t="s">
        <x:v>9657</x:v>
      </x:c>
      <x:c r="F1803" s="190">
        <x:v>2025110604069</x:v>
      </x:c>
      <x:c r="G1803" s="232" t="str">
        <x:f>MID(F1803,3,4)</x:f>
        <x:v>2511</x:v>
      </x:c>
    </x:row>
    <x:row r="1804" spans="2:7">
      <x:c r="B1804" s="70" t="s">
        <x:v>6560</x:v>
      </x:c>
      <x:c r="C1804" s="189">
        <x:v>2025021004118</x:v>
      </x:c>
      <x:c r="D1804" s="230" t="str">
        <x:f t="shared" si="2"/>
        <x:v>2502</x:v>
      </x:c>
      <x:c r="E1804" s="188" t="s">
        <x:v>9671</x:v>
      </x:c>
      <x:c r="F1804" s="190">
        <x:v>2025110604076</x:v>
      </x:c>
      <x:c r="G1804" s="232" t="str">
        <x:f>MID(F1804,3,4)</x:f>
        <x:v>2511</x:v>
      </x:c>
    </x:row>
    <x:row r="1805" spans="2:7">
      <x:c r="B1805" s="70" t="s">
        <x:v>9764</x:v>
      </x:c>
      <x:c r="C1805" s="189">
        <x:v>2025021004125</x:v>
      </x:c>
      <x:c r="D1805" s="230" t="str">
        <x:f t="shared" si="2"/>
        <x:v>2502</x:v>
      </x:c>
      <x:c r="E1805" s="188" t="s">
        <x:v>9886</x:v>
      </x:c>
      <x:c r="F1805" s="190">
        <x:v>2025110604083</x:v>
      </x:c>
      <x:c r="G1805" s="232" t="str">
        <x:f>MID(F1805,3,4)</x:f>
        <x:v>2511</x:v>
      </x:c>
    </x:row>
    <x:row r="1806" spans="2:7">
      <x:c r="B1806" s="70" t="s">
        <x:v>9870</x:v>
      </x:c>
      <x:c r="C1806" s="189">
        <x:v>2025021004132</x:v>
      </x:c>
      <x:c r="D1806" s="230" t="str">
        <x:f t="shared" si="2"/>
        <x:v>2502</x:v>
      </x:c>
      <x:c r="E1806" s="188" t="s">
        <x:v>9861</x:v>
      </x:c>
      <x:c r="F1806" s="190">
        <x:v>2025110604090</x:v>
      </x:c>
      <x:c r="G1806" s="232" t="str">
        <x:f>MID(F1806,3,4)</x:f>
        <x:v>2511</x:v>
      </x:c>
    </x:row>
    <x:row r="1807" spans="2:7">
      <x:c r="B1807" s="70" t="s">
        <x:v>9620</x:v>
      </x:c>
      <x:c r="C1807" s="189">
        <x:v>2025021104016</x:v>
      </x:c>
      <x:c r="D1807" s="230" t="str">
        <x:f t="shared" si="2"/>
        <x:v>2502</x:v>
      </x:c>
      <x:c r="E1807" s="188" t="s">
        <x:v>6316</x:v>
      </x:c>
      <x:c r="F1807" s="190">
        <x:v>2025110604106</x:v>
      </x:c>
      <x:c r="G1807" s="232" t="str">
        <x:f>MID(F1807,3,4)</x:f>
        <x:v>2511</x:v>
      </x:c>
    </x:row>
    <x:row r="1808" spans="2:7">
      <x:c r="B1808" s="70" t="s">
        <x:v>9889</x:v>
      </x:c>
      <x:c r="C1808" s="189">
        <x:v>2025021104030</x:v>
      </x:c>
      <x:c r="D1808" s="230" t="str">
        <x:f t="shared" si="2"/>
        <x:v>2502</x:v>
      </x:c>
      <x:c r="E1808" s="188" t="s">
        <x:v>9713</x:v>
      </x:c>
      <x:c r="F1808" s="190">
        <x:v>2025110704011</x:v>
      </x:c>
      <x:c r="G1808" s="232" t="str">
        <x:f>MID(F1808,3,4)</x:f>
        <x:v>2511</x:v>
      </x:c>
    </x:row>
    <x:row r="1809" spans="2:7">
      <x:c r="B1809" s="70" t="s">
        <x:v>9632</x:v>
      </x:c>
      <x:c r="C1809" s="189">
        <x:v>2025021104047</x:v>
      </x:c>
      <x:c r="D1809" s="230" t="str">
        <x:f t="shared" si="2"/>
        <x:v>2502</x:v>
      </x:c>
      <x:c r="E1809" s="188" t="s">
        <x:v>9838</x:v>
      </x:c>
      <x:c r="F1809" s="190">
        <x:v>2025110704028</x:v>
      </x:c>
      <x:c r="G1809" s="232" t="str">
        <x:f>MID(F1809,3,4)</x:f>
        <x:v>2511</x:v>
      </x:c>
    </x:row>
    <x:row r="1810" spans="2:7">
      <x:c r="B1810" s="70" t="s">
        <x:v>9791</x:v>
      </x:c>
      <x:c r="C1810" s="189">
        <x:v>2025021104061</x:v>
      </x:c>
      <x:c r="D1810" s="230" t="str">
        <x:f t="shared" si="2"/>
        <x:v>2502</x:v>
      </x:c>
      <x:c r="E1810" s="188" t="s">
        <x:v>9868</x:v>
      </x:c>
      <x:c r="F1810" s="190">
        <x:v>2025110704035</x:v>
      </x:c>
      <x:c r="G1810" s="232" t="str">
        <x:f>MID(F1810,3,4)</x:f>
        <x:v>2511</x:v>
      </x:c>
    </x:row>
    <x:row r="1811" spans="2:7">
      <x:c r="B1811" s="70" t="s">
        <x:v>9630</x:v>
      </x:c>
      <x:c r="C1811" s="189">
        <x:v>2025021104085</x:v>
      </x:c>
      <x:c r="D1811" s="230" t="str">
        <x:f t="shared" si="2"/>
        <x:v>2502</x:v>
      </x:c>
      <x:c r="E1811" s="188" t="s">
        <x:v>9707</x:v>
      </x:c>
      <x:c r="F1811" s="190">
        <x:v>2025110704042</x:v>
      </x:c>
      <x:c r="G1811" s="232" t="str">
        <x:f>MID(F1811,3,4)</x:f>
        <x:v>2511</x:v>
      </x:c>
    </x:row>
    <x:row r="1812" spans="2:7">
      <x:c r="B1812" s="70" t="s">
        <x:v>9722</x:v>
      </x:c>
      <x:c r="C1812" s="189">
        <x:v>2025021104108</x:v>
      </x:c>
      <x:c r="D1812" s="230" t="str">
        <x:f t="shared" si="2"/>
        <x:v>2502</x:v>
      </x:c>
      <x:c r="E1812" s="188" t="s">
        <x:v>9737</x:v>
      </x:c>
      <x:c r="F1812" s="190">
        <x:v>2025110704059</x:v>
      </x:c>
      <x:c r="G1812" s="232" t="str">
        <x:f>MID(F1812,3,4)</x:f>
        <x:v>2511</x:v>
      </x:c>
    </x:row>
    <x:row r="1813" spans="2:7">
      <x:c r="B1813" s="70" t="s">
        <x:v>9744</x:v>
      </x:c>
      <x:c r="C1813" s="189">
        <x:v>2025021104115</x:v>
      </x:c>
      <x:c r="D1813" s="230" t="str">
        <x:f t="shared" si="2"/>
        <x:v>2502</x:v>
      </x:c>
      <x:c r="E1813" s="188" t="s">
        <x:v>9729</x:v>
      </x:c>
      <x:c r="F1813" s="190">
        <x:v>2025110704066</x:v>
      </x:c>
      <x:c r="G1813" s="232" t="str">
        <x:f>MID(F1813,3,4)</x:f>
        <x:v>2511</x:v>
      </x:c>
    </x:row>
    <x:row r="1814" spans="2:7">
      <x:c r="B1814" s="70" t="s">
        <x:v>9880</x:v>
      </x:c>
      <x:c r="C1814" s="189">
        <x:v>2025021104122</x:v>
      </x:c>
      <x:c r="D1814" s="230" t="str">
        <x:f t="shared" si="2"/>
        <x:v>2502</x:v>
      </x:c>
      <x:c r="E1814" s="188" t="s">
        <x:v>9658</x:v>
      </x:c>
      <x:c r="F1814" s="190">
        <x:v>2025110704073</x:v>
      </x:c>
      <x:c r="G1814" s="232" t="str">
        <x:f>MID(F1814,3,4)</x:f>
        <x:v>2511</x:v>
      </x:c>
    </x:row>
    <x:row r="1815" spans="2:7">
      <x:c r="B1815" s="70" t="s">
        <x:v>9820</x:v>
      </x:c>
      <x:c r="C1815" s="189">
        <x:v>2025021104139</x:v>
      </x:c>
      <x:c r="D1815" s="230" t="str">
        <x:f t="shared" si="2"/>
        <x:v>2502</x:v>
      </x:c>
      <x:c r="E1815" s="188" t="s">
        <x:v>9694</x:v>
      </x:c>
      <x:c r="F1815" s="190">
        <x:v>2025110704097</x:v>
      </x:c>
      <x:c r="G1815" s="232" t="str">
        <x:f>MID(F1815,3,4)</x:f>
        <x:v>2511</x:v>
      </x:c>
    </x:row>
    <x:row r="1816" spans="2:7">
      <x:c r="B1816" s="70" t="s">
        <x:v>9625</x:v>
      </x:c>
      <x:c r="C1816" s="189">
        <x:v>2025021204044</x:v>
      </x:c>
      <x:c r="D1816" s="230" t="str">
        <x:f t="shared" si="2"/>
        <x:v>2502</x:v>
      </x:c>
      <x:c r="E1816" s="188" t="s">
        <x:v>9872</x:v>
      </x:c>
      <x:c r="F1816" s="190">
        <x:v>2025110704103</x:v>
      </x:c>
      <x:c r="G1816" s="232" t="str">
        <x:f>MID(F1816,3,4)</x:f>
        <x:v>2511</x:v>
      </x:c>
    </x:row>
    <x:row r="1817" spans="2:7">
      <x:c r="B1817" s="70" t="s">
        <x:v>9745</x:v>
      </x:c>
      <x:c r="C1817" s="189">
        <x:v>2025021204068</x:v>
      </x:c>
      <x:c r="D1817" s="230" t="str">
        <x:f t="shared" si="2"/>
        <x:v>2502</x:v>
      </x:c>
      <x:c r="E1817" s="188" t="s">
        <x:v>11794</x:v>
      </x:c>
      <x:c r="F1817" s="190">
        <x:v>2025120505028</x:v>
      </x:c>
      <x:c r="G1817" s="232" t="str">
        <x:f>MID(F1817,3,4)</x:f>
        <x:v>2512</x:v>
      </x:c>
    </x:row>
    <x:row r="1818" spans="2:7">
      <x:c r="B1818" s="70" t="s">
        <x:v>9616</x:v>
      </x:c>
      <x:c r="C1818" s="189">
        <x:v>2025021204099</x:v>
      </x:c>
      <x:c r="D1818" s="230" t="str">
        <x:f t="shared" si="2"/>
        <x:v>2502</x:v>
      </x:c>
      <x:c r="E1818" s="188" t="s">
        <x:v>12220</x:v>
      </x:c>
      <x:c r="F1818" s="190">
        <x:v>2025120503116</x:v>
      </x:c>
      <x:c r="G1818" s="232" t="str">
        <x:f>MID(F1818,3,4)</x:f>
        <x:v>2512</x:v>
      </x:c>
    </x:row>
    <x:row r="1819" spans="2:7">
      <x:c r="B1819" s="70" t="s">
        <x:v>9639</x:v>
      </x:c>
      <x:c r="C1819" s="189">
        <x:v>2025021204105</x:v>
      </x:c>
      <x:c r="D1819" s="230" t="str">
        <x:f t="shared" si="2"/>
        <x:v>2502</x:v>
      </x:c>
      <x:c r="E1819" s="188" t="s">
        <x:v>12232</x:v>
      </x:c>
      <x:c r="F1819" s="190">
        <x:v>2025120503123</x:v>
      </x:c>
      <x:c r="G1819" s="232" t="str">
        <x:f>MID(F1819,3,4)</x:f>
        <x:v>2512</x:v>
      </x:c>
    </x:row>
    <x:row r="1820" spans="2:7">
      <x:c r="B1820" s="70" t="s">
        <x:v>9749</x:v>
      </x:c>
      <x:c r="C1820" s="189">
        <x:v>2025021204112</x:v>
      </x:c>
      <x:c r="D1820" s="230" t="str">
        <x:f t="shared" si="2"/>
        <x:v>2502</x:v>
      </x:c>
      <x:c r="E1820" s="188" t="s">
        <x:v>11847</x:v>
      </x:c>
      <x:c r="F1820" s="190">
        <x:v>2025120503130</x:v>
      </x:c>
      <x:c r="G1820" s="232" t="str">
        <x:f>MID(F1820,3,4)</x:f>
        <x:v>2512</x:v>
      </x:c>
    </x:row>
    <x:row r="1821" spans="2:7">
      <x:c r="B1821" s="70" t="s">
        <x:v>9812</x:v>
      </x:c>
      <x:c r="C1821" s="189">
        <x:v>2025021204129</x:v>
      </x:c>
      <x:c r="D1821" s="230" t="str">
        <x:f t="shared" si="2"/>
        <x:v>2502</x:v>
      </x:c>
      <x:c r="E1821" s="188" t="s">
        <x:v>3895</x:v>
      </x:c>
      <x:c r="F1821" s="190">
        <x:v>2025120603144</x:v>
      </x:c>
      <x:c r="G1821" s="232" t="str">
        <x:f>MID(F1821,3,4)</x:f>
        <x:v>2512</x:v>
      </x:c>
    </x:row>
    <x:row r="1822" spans="2:7">
      <x:c r="B1822" s="70" t="s">
        <x:v>6396</x:v>
      </x:c>
      <x:c r="C1822" s="189">
        <x:v>2025030504036</x:v>
      </x:c>
      <x:c r="D1822" s="230" t="str">
        <x:f t="shared" si="2"/>
        <x:v>2503</x:v>
      </x:c>
      <x:c r="E1822" s="188" t="s">
        <x:v>2416</x:v>
      </x:c>
      <x:c r="F1822" s="190">
        <x:v>2025120503147</x:v>
      </x:c>
      <x:c r="G1822" s="232" t="str">
        <x:f>MID(F1822,3,4)</x:f>
        <x:v>2512</x:v>
      </x:c>
    </x:row>
    <x:row r="1823" spans="2:7">
      <x:c r="B1823" s="70" t="s">
        <x:v>9815</x:v>
      </x:c>
      <x:c r="C1823" s="189">
        <x:v>2025030504043</x:v>
      </x:c>
      <x:c r="D1823" s="230" t="str">
        <x:f t="shared" si="2"/>
        <x:v>2503</x:v>
      </x:c>
      <x:c r="E1823" s="188" t="s">
        <x:v>10198</x:v>
      </x:c>
      <x:c r="F1823" s="190">
        <x:v>2025120503154</x:v>
      </x:c>
      <x:c r="G1823" s="232" t="str">
        <x:f>MID(F1823,3,4)</x:f>
        <x:v>2512</x:v>
      </x:c>
    </x:row>
    <x:row r="1824" spans="2:7">
      <x:c r="B1824" s="70" t="s">
        <x:v>6419</x:v>
      </x:c>
      <x:c r="C1824" s="189">
        <x:v>2025030504074</x:v>
      </x:c>
      <x:c r="D1824" s="230" t="str">
        <x:f t="shared" si="2"/>
        <x:v>2503</x:v>
      </x:c>
      <x:c r="E1824" s="188" t="s">
        <x:v>2490</x:v>
      </x:c>
      <x:c r="F1824" s="190">
        <x:v>2025120505066</x:v>
      </x:c>
      <x:c r="G1824" s="232" t="str">
        <x:f>MID(F1824,3,4)</x:f>
        <x:v>2512</x:v>
      </x:c>
    </x:row>
    <x:row r="1825" spans="2:7">
      <x:c r="B1825" s="70" t="s">
        <x:v>9858</x:v>
      </x:c>
      <x:c r="C1825" s="189">
        <x:v>2025040504040</x:v>
      </x:c>
      <x:c r="D1825" s="230" t="str">
        <x:f t="shared" si="2"/>
        <x:v>2504</x:v>
      </x:c>
      <x:c r="E1825" s="188" t="s">
        <x:v>11390</x:v>
      </x:c>
      <x:c r="F1825" s="190">
        <x:v>2025120503062</x:v>
      </x:c>
      <x:c r="G1825" s="232" t="str">
        <x:f>MID(F1825,3,4)</x:f>
        <x:v>2512</x:v>
      </x:c>
    </x:row>
    <x:row r="1826" spans="2:7">
      <x:c r="B1826" s="70" t="s">
        <x:v>9813</x:v>
      </x:c>
      <x:c r="C1826" s="189">
        <x:v>2025040504071</x:v>
      </x:c>
      <x:c r="D1826" s="230" t="str">
        <x:f t="shared" si="2"/>
        <x:v>2504</x:v>
      </x:c>
      <x:c r="E1826" s="188" t="s">
        <x:v>11801</x:v>
      </x:c>
      <x:c r="F1826" s="190">
        <x:v>2025120503093</x:v>
      </x:c>
      <x:c r="G1826" s="232" t="str">
        <x:f>MID(F1826,3,4)</x:f>
        <x:v>2512</x:v>
      </x:c>
    </x:row>
    <x:row r="1827" spans="2:7">
      <x:c r="B1827" s="70" t="s">
        <x:v>9859</x:v>
      </x:c>
      <x:c r="C1827" s="189">
        <x:v>2025040604030</x:v>
      </x:c>
      <x:c r="D1827" s="230" t="str">
        <x:f t="shared" si="2"/>
        <x:v>2504</x:v>
      </x:c>
      <x:c r="E1827" s="188" t="s">
        <x:v>351</x:v>
      </x:c>
      <x:c r="F1827" s="190">
        <x:v>2025120503109</x:v>
      </x:c>
      <x:c r="G1827" s="232" t="str">
        <x:f>MID(F1827,3,4)</x:f>
        <x:v>2512</x:v>
      </x:c>
    </x:row>
    <x:row r="1828" spans="2:7">
      <x:c r="B1828" s="70" t="s">
        <x:v>6570</x:v>
      </x:c>
      <x:c r="C1828" s="189">
        <x:v>2025040604061</x:v>
      </x:c>
      <x:c r="D1828" s="230" t="str">
        <x:f t="shared" si="2"/>
        <x:v>2504</x:v>
      </x:c>
      <x:c r="E1828" s="188" t="s">
        <x:v>5227</x:v>
      </x:c>
      <x:c r="F1828" s="190">
        <x:v>2025120603014</x:v>
      </x:c>
      <x:c r="G1828" s="232" t="str">
        <x:f>MID(F1828,3,4)</x:f>
        <x:v>2512</x:v>
      </x:c>
    </x:row>
    <x:row r="1829" spans="2:7">
      <x:c r="B1829" s="70" t="s">
        <x:v>9622</x:v>
      </x:c>
      <x:c r="C1829" s="189">
        <x:v>2025040604078</x:v>
      </x:c>
      <x:c r="D1829" s="230" t="str">
        <x:f t="shared" si="2"/>
        <x:v>2504</x:v>
      </x:c>
      <x:c r="E1829" s="188" t="s">
        <x:v>5404</x:v>
      </x:c>
      <x:c r="F1829" s="190">
        <x:v>2025120603021</x:v>
      </x:c>
      <x:c r="G1829" s="232" t="str">
        <x:f>MID(F1829,3,4)</x:f>
        <x:v>2512</x:v>
      </x:c>
    </x:row>
    <x:row r="1830" spans="2:7">
      <x:c r="B1830" s="70" t="s">
        <x:v>9638</x:v>
      </x:c>
      <x:c r="C1830" s="189">
        <x:v>2025050504016</x:v>
      </x:c>
      <x:c r="D1830" s="230" t="str">
        <x:f t="shared" si="2"/>
        <x:v>2505</x:v>
      </x:c>
      <x:c r="E1830" s="188" t="s">
        <x:v>10615</x:v>
      </x:c>
      <x:c r="F1830" s="190">
        <x:v>2025120603038</x:v>
      </x:c>
      <x:c r="G1830" s="232" t="str">
        <x:f>MID(F1830,3,4)</x:f>
        <x:v>2512</x:v>
      </x:c>
    </x:row>
    <x:row r="1831" spans="2:7">
      <x:c r="B1831" s="70" t="s">
        <x:v>9865</x:v>
      </x:c>
      <x:c r="C1831" s="189">
        <x:v>2025050504023</x:v>
      </x:c>
      <x:c r="D1831" s="230" t="str">
        <x:f t="shared" si="2"/>
        <x:v>2505</x:v>
      </x:c>
      <x:c r="E1831" s="188" t="s">
        <x:v>353</x:v>
      </x:c>
      <x:c r="F1831" s="190">
        <x:v>2025120603045</x:v>
      </x:c>
      <x:c r="G1831" s="232" t="str">
        <x:f>MID(F1831,3,4)</x:f>
        <x:v>2512</x:v>
      </x:c>
    </x:row>
    <x:row r="1832" spans="2:7">
      <x:c r="B1832" s="70" t="s">
        <x:v>9801</x:v>
      </x:c>
      <x:c r="C1832" s="189">
        <x:v>2025050504047</x:v>
      </x:c>
      <x:c r="D1832" s="230" t="str">
        <x:f t="shared" si="2"/>
        <x:v>2505</x:v>
      </x:c>
      <x:c r="E1832" s="188" t="s">
        <x:v>5315</x:v>
      </x:c>
      <x:c r="F1832" s="190">
        <x:v>2025120603069</x:v>
      </x:c>
      <x:c r="G1832" s="232" t="str">
        <x:f>MID(F1832,3,4)</x:f>
        <x:v>2512</x:v>
      </x:c>
    </x:row>
    <x:row r="1833" spans="2:7">
      <x:c r="B1833" s="70" t="s">
        <x:v>9762</x:v>
      </x:c>
      <x:c r="C1833" s="189">
        <x:v>2025050504054</x:v>
      </x:c>
      <x:c r="D1833" s="230" t="str">
        <x:f t="shared" si="2"/>
        <x:v>2505</x:v>
      </x:c>
      <x:c r="E1833" s="188" t="s">
        <x:v>330</x:v>
      </x:c>
      <x:c r="F1833" s="190">
        <x:v>2025120603076</x:v>
      </x:c>
      <x:c r="G1833" s="232" t="str">
        <x:f>MID(F1833,3,4)</x:f>
        <x:v>2512</x:v>
      </x:c>
    </x:row>
    <x:row r="1834" spans="2:7">
      <x:c r="B1834" s="70" t="s">
        <x:v>6506</x:v>
      </x:c>
      <x:c r="C1834" s="189">
        <x:v>2025050504085</x:v>
      </x:c>
      <x:c r="D1834" s="230" t="str">
        <x:f t="shared" si="2"/>
        <x:v>2505</x:v>
      </x:c>
      <x:c r="E1834" s="188" t="s">
        <x:v>4055</x:v>
      </x:c>
      <x:c r="F1834" s="190">
        <x:v>2025120603083</x:v>
      </x:c>
      <x:c r="G1834" s="232" t="str">
        <x:f>MID(F1834,3,4)</x:f>
        <x:v>2512</x:v>
      </x:c>
    </x:row>
    <x:row r="1835" spans="2:7">
      <x:c r="B1835" s="70" t="s">
        <x:v>9633</x:v>
      </x:c>
      <x:c r="C1835" s="189">
        <x:v>2025050504092</x:v>
      </x:c>
      <x:c r="D1835" s="230" t="str">
        <x:f t="shared" si="2"/>
        <x:v>2505</x:v>
      </x:c>
      <x:c r="E1835" s="188" t="s">
        <x:v>12292</x:v>
      </x:c>
      <x:c r="F1835" s="190">
        <x:v>2025120603090</x:v>
      </x:c>
      <x:c r="G1835" s="232" t="str">
        <x:f>MID(F1835,3,4)</x:f>
        <x:v>2512</x:v>
      </x:c>
    </x:row>
    <x:row r="1836" spans="2:7">
      <x:c r="B1836" s="70" t="s">
        <x:v>6405</x:v>
      </x:c>
      <x:c r="C1836" s="189">
        <x:v>2025050504108</x:v>
      </x:c>
      <x:c r="D1836" s="230" t="str">
        <x:f t="shared" si="2"/>
        <x:v>2505</x:v>
      </x:c>
      <x:c r="E1836" s="188" t="s">
        <x:v>3527</x:v>
      </x:c>
      <x:c r="F1836" s="190">
        <x:v>2025120603106</x:v>
      </x:c>
      <x:c r="G1836" s="232" t="str">
        <x:f>MID(F1836,3,4)</x:f>
        <x:v>2512</x:v>
      </x:c>
    </x:row>
    <x:row r="1837" spans="2:7">
      <x:c r="B1837" s="70" t="s">
        <x:v>6421</x:v>
      </x:c>
      <x:c r="C1837" s="189">
        <x:v>2025050604037</x:v>
      </x:c>
      <x:c r="D1837" s="230" t="str">
        <x:f t="shared" si="2"/>
        <x:v>2505</x:v>
      </x:c>
      <x:c r="E1837" s="188" t="s">
        <x:v>12155</x:v>
      </x:c>
      <x:c r="F1837" s="190">
        <x:v>2025120703011</x:v>
      </x:c>
      <x:c r="G1837" s="232" t="str">
        <x:f>MID(F1837,3,4)</x:f>
        <x:v>2512</x:v>
      </x:c>
    </x:row>
    <x:row r="1838" spans="2:7">
      <x:c r="B1838" s="70" t="s">
        <x:v>9840</x:v>
      </x:c>
      <x:c r="C1838" s="189">
        <x:v>2025050604044</x:v>
      </x:c>
      <x:c r="D1838" s="230" t="str">
        <x:f t="shared" si="2"/>
        <x:v>2505</x:v>
      </x:c>
      <x:c r="E1838" s="188" t="s">
        <x:v>11928</x:v>
      </x:c>
      <x:c r="F1838" s="190">
        <x:v>2025120703028</x:v>
      </x:c>
      <x:c r="G1838" s="232" t="str">
        <x:f>MID(F1838,3,4)</x:f>
        <x:v>2512</x:v>
      </x:c>
    </x:row>
    <x:row r="1839" spans="2:7">
      <x:c r="B1839" s="70" t="s">
        <x:v>9637</x:v>
      </x:c>
      <x:c r="C1839" s="189">
        <x:v>2025050604075</x:v>
      </x:c>
      <x:c r="D1839" s="230" t="str">
        <x:f t="shared" si="2"/>
        <x:v>2505</x:v>
      </x:c>
      <x:c r="E1839" s="188" t="s">
        <x:v>12280</x:v>
      </x:c>
      <x:c r="F1839" s="190">
        <x:v>2025120501013</x:v>
      </x:c>
      <x:c r="G1839" s="232" t="str">
        <x:f>MID(F1839,3,4)</x:f>
        <x:v>2512</x:v>
      </x:c>
    </x:row>
    <x:row r="1840" spans="2:7">
      <x:c r="B1840" s="70" t="s">
        <x:v>9845</x:v>
      </x:c>
      <x:c r="C1840" s="189">
        <x:v>2025050604082</x:v>
      </x:c>
      <x:c r="D1840" s="230" t="str">
        <x:f t="shared" si="2"/>
        <x:v>2505</x:v>
      </x:c>
      <x:c r="E1840" s="188" t="s">
        <x:v>12017</x:v>
      </x:c>
      <x:c r="F1840" s="190">
        <x:v>2025120501068</x:v>
      </x:c>
      <x:c r="G1840" s="232" t="str">
        <x:f>MID(F1840,3,4)</x:f>
        <x:v>2512</x:v>
      </x:c>
    </x:row>
    <x:row r="1841" spans="2:7">
      <x:c r="B1841" s="70" t="s">
        <x:v>9753</x:v>
      </x:c>
      <x:c r="C1841" s="189">
        <x:v>2025050704058</x:v>
      </x:c>
      <x:c r="D1841" s="230" t="str">
        <x:f t="shared" si="2"/>
        <x:v>2505</x:v>
      </x:c>
      <x:c r="E1841" s="188" t="s">
        <x:v>5039</x:v>
      </x:c>
      <x:c r="F1841" s="190">
        <x:v>2025120501075</x:v>
      </x:c>
      <x:c r="G1841" s="232" t="str">
        <x:f>MID(F1841,3,4)</x:f>
        <x:v>2512</x:v>
      </x:c>
    </x:row>
    <x:row r="1842" spans="2:7">
      <x:c r="B1842" s="70" t="s">
        <x:v>6431</x:v>
      </x:c>
      <x:c r="C1842" s="189">
        <x:v>2025050704072</x:v>
      </x:c>
      <x:c r="D1842" s="230" t="str">
        <x:f t="shared" si="2"/>
        <x:v>2505</x:v>
      </x:c>
      <x:c r="E1842" s="188" t="s">
        <x:v>5538</x:v>
      </x:c>
      <x:c r="F1842" s="190">
        <x:v>2025120501082</x:v>
      </x:c>
      <x:c r="G1842" s="232" t="str">
        <x:f>MID(F1842,3,4)</x:f>
        <x:v>2512</x:v>
      </x:c>
    </x:row>
    <x:row r="1843" spans="2:7">
      <x:c r="B1843" s="70" t="s">
        <x:v>6465</x:v>
      </x:c>
      <x:c r="C1843" s="189">
        <x:v>2025050704089</x:v>
      </x:c>
      <x:c r="D1843" s="230" t="str">
        <x:f t="shared" si="2"/>
        <x:v>2505</x:v>
      </x:c>
      <x:c r="E1843" s="188" t="s">
        <x:v>7506</x:v>
      </x:c>
      <x:c r="F1843" s="190">
        <x:v>2025120501105</x:v>
      </x:c>
      <x:c r="G1843" s="232" t="str">
        <x:f>MID(F1843,3,4)</x:f>
        <x:v>2512</x:v>
      </x:c>
    </x:row>
    <x:row r="1844" spans="2:7">
      <x:c r="B1844" s="70" t="s">
        <x:v>9824</x:v>
      </x:c>
      <x:c r="C1844" s="189">
        <x:v>2025050704102</x:v>
      </x:c>
      <x:c r="D1844" s="230" t="str">
        <x:f t="shared" si="2"/>
        <x:v>2505</x:v>
      </x:c>
      <x:c r="E1844" s="188" t="s">
        <x:v>5042</x:v>
      </x:c>
      <x:c r="F1844" s="190">
        <x:v>2025120601027</x:v>
      </x:c>
      <x:c r="G1844" s="232" t="str">
        <x:f>MID(F1844,3,4)</x:f>
        <x:v>2512</x:v>
      </x:c>
    </x:row>
    <x:row r="1845" spans="2:7">
      <x:c r="B1845" s="70" t="s">
        <x:v>9825</x:v>
      </x:c>
      <x:c r="C1845" s="189">
        <x:v>2025050804017</x:v>
      </x:c>
      <x:c r="D1845" s="230" t="str">
        <x:f t="shared" si="2"/>
        <x:v>2505</x:v>
      </x:c>
      <x:c r="E1845" s="188" t="s">
        <x:v>11755</x:v>
      </x:c>
      <x:c r="F1845" s="190">
        <x:v>2025120601041</x:v>
      </x:c>
      <x:c r="G1845" s="232" t="str">
        <x:f>MID(F1845,3,4)</x:f>
        <x:v>2512</x:v>
      </x:c>
    </x:row>
    <x:row r="1846" spans="2:7">
      <x:c r="B1846" s="70" t="s">
        <x:v>6480</x:v>
      </x:c>
      <x:c r="C1846" s="189">
        <x:v>2025050804024</x:v>
      </x:c>
      <x:c r="D1846" s="230" t="str">
        <x:f t="shared" si="2"/>
        <x:v>2505</x:v>
      </x:c>
      <x:c r="E1846" s="188" t="s">
        <x:v>11935</x:v>
      </x:c>
      <x:c r="F1846" s="190">
        <x:v>2025120601058</x:v>
      </x:c>
      <x:c r="G1846" s="232" t="str">
        <x:f>MID(F1846,3,4)</x:f>
        <x:v>2512</x:v>
      </x:c>
    </x:row>
    <x:row r="1847" spans="2:7">
      <x:c r="B1847" s="70" t="s">
        <x:v>6308</x:v>
      </x:c>
      <x:c r="C1847" s="189">
        <x:v>2025050804031</x:v>
      </x:c>
      <x:c r="D1847" s="230" t="str">
        <x:f t="shared" si="2"/>
        <x:v>2505</x:v>
      </x:c>
      <x:c r="E1847" s="188" t="s">
        <x:v>11937</x:v>
      </x:c>
      <x:c r="F1847" s="190">
        <x:v>2025120601065</x:v>
      </x:c>
      <x:c r="G1847" s="232" t="str">
        <x:f>MID(F1847,3,4)</x:f>
        <x:v>2512</x:v>
      </x:c>
    </x:row>
    <x:row r="1848" spans="2:7">
      <x:c r="B1848" s="70" t="s">
        <x:v>6542</x:v>
      </x:c>
      <x:c r="C1848" s="189">
        <x:v>2025050804055</x:v>
      </x:c>
      <x:c r="D1848" s="230" t="str">
        <x:f t="shared" si="2"/>
        <x:v>2505</x:v>
      </x:c>
      <x:c r="E1848" s="188" t="s">
        <x:v>5320</x:v>
      </x:c>
      <x:c r="F1848" s="190">
        <x:v>2025120601096</x:v>
      </x:c>
      <x:c r="G1848" s="232" t="str">
        <x:f>MID(F1848,3,4)</x:f>
        <x:v>2512</x:v>
      </x:c>
    </x:row>
    <x:row r="1849" spans="2:7">
      <x:c r="B1849" s="70" t="s">
        <x:v>9734</x:v>
      </x:c>
      <x:c r="C1849" s="189">
        <x:v>2025060504037</x:v>
      </x:c>
      <x:c r="D1849" s="230" t="str">
        <x:f t="shared" si="2"/>
        <x:v>2506</x:v>
      </x:c>
      <x:c r="E1849" s="188" t="s">
        <x:v>10395</x:v>
      </x:c>
      <x:c r="F1849" s="190">
        <x:v>2025120601102</x:v>
      </x:c>
      <x:c r="G1849" s="232" t="str">
        <x:f>MID(F1849,3,4)</x:f>
        <x:v>2512</x:v>
      </x:c>
    </x:row>
    <x:row r="1850" spans="2:7">
      <x:c r="B1850" s="70" t="s">
        <x:v>623</x:v>
      </x:c>
      <x:c r="C1850" s="189">
        <x:v>2025060504044</x:v>
      </x:c>
      <x:c r="D1850" s="230" t="str">
        <x:f t="shared" si="2"/>
        <x:v>2506</x:v>
      </x:c>
      <x:c r="E1850" s="188" t="s">
        <x:v>11917</x:v>
      </x:c>
      <x:c r="F1850" s="190">
        <x:v>2025120701017</x:v>
      </x:c>
      <x:c r="G1850" s="232" t="str">
        <x:f>MID(F1850,3,4)</x:f>
        <x:v>2512</x:v>
      </x:c>
    </x:row>
    <x:row r="1851" spans="2:7">
      <x:c r="B1851" s="70" t="s">
        <x:v>9828</x:v>
      </x:c>
      <x:c r="C1851" s="189">
        <x:v>2025060504068</x:v>
      </x:c>
      <x:c r="D1851" s="230" t="str">
        <x:f t="shared" si="2"/>
        <x:v>2506</x:v>
      </x:c>
      <x:c r="E1851" s="188" t="s">
        <x:v>3980</x:v>
      </x:c>
      <x:c r="F1851" s="190">
        <x:v>2025120701024</x:v>
      </x:c>
      <x:c r="G1851" s="232" t="str">
        <x:f>MID(F1851,3,4)</x:f>
        <x:v>2512</x:v>
      </x:c>
    </x:row>
    <x:row r="1852" spans="2:7">
      <x:c r="B1852" s="70" t="s">
        <x:v>505</x:v>
      </x:c>
      <x:c r="C1852" s="189">
        <x:v>2025060504075</x:v>
      </x:c>
      <x:c r="D1852" s="230" t="str">
        <x:f t="shared" si="2"/>
        <x:v>2506</x:v>
      </x:c>
      <x:c r="E1852" s="188" t="s">
        <x:v>12140</x:v>
      </x:c>
      <x:c r="F1852" s="190">
        <x:v>2025120701031</x:v>
      </x:c>
      <x:c r="G1852" s="232" t="str">
        <x:f>MID(F1852,3,4)</x:f>
        <x:v>2512</x:v>
      </x:c>
    </x:row>
    <x:row r="1853" spans="2:7">
      <x:c r="B1853" s="70" t="s">
        <x:v>6546</x:v>
      </x:c>
      <x:c r="C1853" s="189">
        <x:v>2025070504010</x:v>
      </x:c>
      <x:c r="D1853" s="230" t="str">
        <x:f t="shared" si="2"/>
        <x:v>2507</x:v>
      </x:c>
      <x:c r="E1853" s="188" t="s">
        <x:v>10412</x:v>
      </x:c>
      <x:c r="F1853" s="190">
        <x:v>2025120701048</x:v>
      </x:c>
      <x:c r="G1853" s="232" t="str">
        <x:f>MID(F1853,3,4)</x:f>
        <x:v>2512</x:v>
      </x:c>
    </x:row>
    <x:row r="1854" spans="2:7">
      <x:c r="B1854" s="70" t="s">
        <x:v>9635</x:v>
      </x:c>
      <x:c r="C1854" s="189">
        <x:v>2025070504027</x:v>
      </x:c>
      <x:c r="D1854" s="230" t="str">
        <x:f t="shared" si="2"/>
        <x:v>2507</x:v>
      </x:c>
      <x:c r="E1854" s="188" t="s">
        <x:v>337</x:v>
      </x:c>
      <x:c r="F1854" s="190">
        <x:v>2025120701055</x:v>
      </x:c>
      <x:c r="G1854" s="232" t="str">
        <x:f>MID(F1854,3,4)</x:f>
        <x:v>2512</x:v>
      </x:c>
    </x:row>
    <x:row r="1855" spans="2:7">
      <x:c r="B1855" s="70" t="s">
        <x:v>9805</x:v>
      </x:c>
      <x:c r="C1855" s="189">
        <x:v>2025070504058</x:v>
      </x:c>
      <x:c r="D1855" s="230" t="str">
        <x:f t="shared" si="2"/>
        <x:v>2507</x:v>
      </x:c>
      <x:c r="E1855" s="188" t="s">
        <x:v>739</x:v>
      </x:c>
      <x:c r="F1855" s="190">
        <x:v>2025120701079</x:v>
      </x:c>
      <x:c r="G1855" s="232" t="str">
        <x:f>MID(F1855,3,4)</x:f>
        <x:v>2512</x:v>
      </x:c>
    </x:row>
    <x:row r="1856" spans="2:7">
      <x:c r="B1856" s="70" t="s">
        <x:v>9814</x:v>
      </x:c>
      <x:c r="C1856" s="189">
        <x:v>2025070504065</x:v>
      </x:c>
      <x:c r="D1856" s="230" t="str">
        <x:f t="shared" si="2"/>
        <x:v>2507</x:v>
      </x:c>
      <x:c r="E1856" s="188" t="s">
        <x:v>11901</x:v>
      </x:c>
      <x:c r="F1856" s="190">
        <x:v>2025120701086</x:v>
      </x:c>
      <x:c r="G1856" s="232" t="str">
        <x:f>MID(F1856,3,4)</x:f>
        <x:v>2512</x:v>
      </x:c>
    </x:row>
    <x:row r="1857" spans="2:7">
      <x:c r="B1857" s="70" t="s">
        <x:v>9869</x:v>
      </x:c>
      <x:c r="C1857" s="189">
        <x:v>2025070504096</x:v>
      </x:c>
      <x:c r="D1857" s="230" t="str">
        <x:f t="shared" si="2"/>
        <x:v>2507</x:v>
      </x:c>
      <x:c r="E1857" s="188" t="s">
        <x:v>349</x:v>
      </x:c>
      <x:c r="F1857" s="190">
        <x:v>2025120701093</x:v>
      </x:c>
      <x:c r="G1857" s="232" t="str">
        <x:f>MID(F1857,3,4)</x:f>
        <x:v>2512</x:v>
      </x:c>
    </x:row>
    <x:row r="1858" spans="2:7">
      <x:c r="B1858" s="70" t="s">
        <x:v>9631</x:v>
      </x:c>
      <x:c r="C1858" s="189">
        <x:v>2025070504102</x:v>
      </x:c>
      <x:c r="D1858" s="230" t="str">
        <x:f t="shared" si="2"/>
        <x:v>2507</x:v>
      </x:c>
      <x:c r="E1858" s="188" t="s">
        <x:v>12154</x:v>
      </x:c>
      <x:c r="F1858" s="190">
        <x:v>2025120701109</x:v>
      </x:c>
      <x:c r="G1858" s="232" t="str">
        <x:f>MID(F1858,3,4)</x:f>
        <x:v>2512</x:v>
      </x:c>
    </x:row>
    <x:row r="1859" spans="2:7">
      <x:c r="B1859" s="70" t="s">
        <x:v>9751</x:v>
      </x:c>
      <x:c r="C1859" s="189">
        <x:v>2025070604017</x:v>
      </x:c>
      <x:c r="D1859" s="230" t="str">
        <x:f t="shared" si="2"/>
        <x:v>2507</x:v>
      </x:c>
      <x:c r="E1859" s="188" t="s">
        <x:v>12131</x:v>
      </x:c>
      <x:c r="F1859" s="190">
        <x:v>2025120801014</x:v>
      </x:c>
      <x:c r="G1859" s="232" t="str">
        <x:f>MID(F1859,3,4)</x:f>
        <x:v>2512</x:v>
      </x:c>
    </x:row>
    <x:row r="1860" spans="2:7">
      <x:c r="B1860" s="70" t="s">
        <x:v>9765</x:v>
      </x:c>
      <x:c r="C1860" s="189">
        <x:v>2025070604031</x:v>
      </x:c>
      <x:c r="D1860" s="230" t="str">
        <x:f t="shared" si="2"/>
        <x:v>2507</x:v>
      </x:c>
      <x:c r="E1860" s="188" t="s">
        <x:v>3973</x:v>
      </x:c>
      <x:c r="F1860" s="190">
        <x:v>2025120801021</x:v>
      </x:c>
      <x:c r="G1860" s="232" t="str">
        <x:f>MID(F1860,3,4)</x:f>
        <x:v>2512</x:v>
      </x:c>
    </x:row>
    <x:row r="1861" spans="2:7">
      <x:c r="B1861" s="70" t="s">
        <x:v>6494</x:v>
      </x:c>
      <x:c r="C1861" s="189">
        <x:v>2025070604048</x:v>
      </x:c>
      <x:c r="D1861" s="230" t="str">
        <x:f t="shared" si="2"/>
        <x:v>2507</x:v>
      </x:c>
      <x:c r="E1861" s="188" t="s">
        <x:v>12139</x:v>
      </x:c>
      <x:c r="F1861" s="190">
        <x:v>2025120801038</x:v>
      </x:c>
      <x:c r="G1861" s="232" t="str">
        <x:f>MID(F1861,3,4)</x:f>
        <x:v>2512</x:v>
      </x:c>
    </x:row>
    <x:row r="1862" spans="2:7">
      <x:c r="B1862" s="70" t="s">
        <x:v>9769</x:v>
      </x:c>
      <x:c r="C1862" s="189">
        <x:v>2025070604055</x:v>
      </x:c>
      <x:c r="D1862" s="230" t="str">
        <x:f t="shared" si="2"/>
        <x:v>2507</x:v>
      </x:c>
      <x:c r="E1862" s="188" t="s">
        <x:v>11864</x:v>
      </x:c>
      <x:c r="F1862" s="190">
        <x:v>2025120801045</x:v>
      </x:c>
      <x:c r="G1862" s="232" t="str">
        <x:f>MID(F1862,3,4)</x:f>
        <x:v>2512</x:v>
      </x:c>
    </x:row>
    <x:row r="1863" spans="2:7">
      <x:c r="B1863" s="70" t="s">
        <x:v>9887</x:v>
      </x:c>
      <x:c r="C1863" s="189">
        <x:v>2025070604062</x:v>
      </x:c>
      <x:c r="D1863" s="230" t="str">
        <x:f t="shared" si="2"/>
        <x:v>2507</x:v>
      </x:c>
      <x:c r="E1863" s="188" t="s">
        <x:v>11893</x:v>
      </x:c>
      <x:c r="F1863" s="190">
        <x:v>2025120801052</x:v>
      </x:c>
      <x:c r="G1863" s="232" t="str">
        <x:f>MID(F1863,3,4)</x:f>
        <x:v>2512</x:v>
      </x:c>
    </x:row>
    <x:row r="1864" spans="2:7">
      <x:c r="B1864" s="70" t="s">
        <x:v>6539</x:v>
      </x:c>
      <x:c r="C1864" s="189">
        <x:v>2025070604079</x:v>
      </x:c>
      <x:c r="D1864" s="230" t="str">
        <x:f t="shared" si="2"/>
        <x:v>2507</x:v>
      </x:c>
      <x:c r="E1864" s="188" t="s">
        <x:v>11879</x:v>
      </x:c>
      <x:c r="F1864" s="190">
        <x:v>2025120801069</x:v>
      </x:c>
      <x:c r="G1864" s="232" t="str">
        <x:f>MID(F1864,3,4)</x:f>
        <x:v>2512</x:v>
      </x:c>
    </x:row>
    <x:row r="1865" spans="2:7">
      <x:c r="B1865" s="70" t="s">
        <x:v>6456</x:v>
      </x:c>
      <x:c r="C1865" s="189">
        <x:v>2025070604109</x:v>
      </x:c>
      <x:c r="D1865" s="230" t="str">
        <x:f t="shared" si="2"/>
        <x:v>2507</x:v>
      </x:c>
      <x:c r="E1865" s="188" t="s">
        <x:v>12092</x:v>
      </x:c>
      <x:c r="F1865" s="190">
        <x:v>2025120801076</x:v>
      </x:c>
      <x:c r="G1865" s="232" t="str">
        <x:f>MID(F1865,3,4)</x:f>
        <x:v>2512</x:v>
      </x:c>
    </x:row>
    <x:row r="1866" spans="2:7">
      <x:c r="B1866" s="70" t="s">
        <x:v>9761</x:v>
      </x:c>
      <x:c r="C1866" s="189">
        <x:v>2025080504024</x:v>
      </x:c>
      <x:c r="D1866" s="230" t="str">
        <x:f t="shared" si="2"/>
        <x:v>2508</x:v>
      </x:c>
      <x:c r="E1866" s="188" t="s">
        <x:v>742</x:v>
      </x:c>
      <x:c r="F1866" s="190">
        <x:v>2025120801083</x:v>
      </x:c>
      <x:c r="G1866" s="232" t="str">
        <x:f>MID(F1866,3,4)</x:f>
        <x:v>2512</x:v>
      </x:c>
    </x:row>
    <x:row r="1867" spans="2:7">
      <x:c r="B1867" s="70" t="s">
        <x:v>9800</x:v>
      </x:c>
      <x:c r="C1867" s="189">
        <x:v>2025080504031</x:v>
      </x:c>
      <x:c r="D1867" s="230" t="str">
        <x:f t="shared" si="2"/>
        <x:v>2508</x:v>
      </x:c>
      <x:c r="E1867" s="188" t="s">
        <x:v>11922</x:v>
      </x:c>
      <x:c r="F1867" s="190">
        <x:v>2025120801090</x:v>
      </x:c>
      <x:c r="G1867" s="232" t="str">
        <x:f>MID(F1867,3,4)</x:f>
        <x:v>2512</x:v>
      </x:c>
    </x:row>
    <x:row r="1868" spans="2:7">
      <x:c r="B1868" s="70" t="s">
        <x:v>9802</x:v>
      </x:c>
      <x:c r="C1868" s="189">
        <x:v>2025080504055</x:v>
      </x:c>
      <x:c r="D1868" s="230" t="str">
        <x:f t="shared" si="2"/>
        <x:v>2508</x:v>
      </x:c>
      <x:c r="E1868" s="188" t="s">
        <x:v>5495</x:v>
      </x:c>
      <x:c r="F1868" s="190">
        <x:v>2025120801106</x:v>
      </x:c>
      <x:c r="G1868" s="232" t="str">
        <x:f>MID(F1868,3,4)</x:f>
        <x:v>2512</x:v>
      </x:c>
    </x:row>
    <x:row r="1869" spans="2:7">
      <x:c r="B1869" s="70" t="s">
        <x:v>9811</x:v>
      </x:c>
      <x:c r="C1869" s="189">
        <x:v>2025080504062</x:v>
      </x:c>
      <x:c r="D1869" s="230" t="str">
        <x:f t="shared" si="2"/>
        <x:v>2508</x:v>
      </x:c>
      <x:c r="E1869" s="188" t="s">
        <x:v>12158</x:v>
      </x:c>
      <x:c r="F1869" s="190">
        <x:v>2025120901011</x:v>
      </x:c>
      <x:c r="G1869" s="232" t="str">
        <x:f>MID(F1869,3,4)</x:f>
        <x:v>2512</x:v>
      </x:c>
    </x:row>
    <x:row r="1870" spans="2:7">
      <x:c r="B1870" s="70" t="s">
        <x:v>9842</x:v>
      </x:c>
      <x:c r="C1870" s="189">
        <x:v>2025080504086</x:v>
      </x:c>
      <x:c r="D1870" s="230" t="str">
        <x:f t="shared" si="2"/>
        <x:v>2508</x:v>
      </x:c>
      <x:c r="E1870" s="188" t="s">
        <x:v>10434</x:v>
      </x:c>
      <x:c r="F1870" s="190">
        <x:v>2025120901028</x:v>
      </x:c>
      <x:c r="G1870" s="232" t="str">
        <x:f>MID(F1870,3,4)</x:f>
        <x:v>2512</x:v>
      </x:c>
    </x:row>
    <x:row r="1871" spans="2:7">
      <x:c r="B1871" s="70" t="s">
        <x:v>9790</x:v>
      </x:c>
      <x:c r="C1871" s="189">
        <x:v>2025080504093</x:v>
      </x:c>
      <x:c r="D1871" s="230" t="str">
        <x:f t="shared" si="2"/>
        <x:v>2508</x:v>
      </x:c>
      <x:c r="E1871" s="188" t="s">
        <x:v>12180</x:v>
      </x:c>
      <x:c r="F1871" s="190">
        <x:v>2025120901035</x:v>
      </x:c>
      <x:c r="G1871" s="232" t="str">
        <x:f>MID(F1871,3,4)</x:f>
        <x:v>2512</x:v>
      </x:c>
    </x:row>
    <x:row r="1872" spans="2:7">
      <x:c r="B1872" s="70" t="s">
        <x:v>9803</x:v>
      </x:c>
      <x:c r="C1872" s="189">
        <x:v>2025090504014</x:v>
      </x:c>
      <x:c r="D1872" s="230" t="str">
        <x:f t="shared" si="2"/>
        <x:v>2509</x:v>
      </x:c>
      <x:c r="E1872" s="188" t="s">
        <x:v>11826</x:v>
      </x:c>
      <x:c r="F1872" s="190">
        <x:v>2025120901042</x:v>
      </x:c>
      <x:c r="G1872" s="232" t="str">
        <x:f>MID(F1872,3,4)</x:f>
        <x:v>2512</x:v>
      </x:c>
    </x:row>
    <x:row r="1873" spans="2:7">
      <x:c r="B1873" s="70" t="s">
        <x:v>9752</x:v>
      </x:c>
      <x:c r="C1873" s="189">
        <x:v>2025090504021</x:v>
      </x:c>
      <x:c r="D1873" s="230" t="str">
        <x:f t="shared" si="2"/>
        <x:v>2509</x:v>
      </x:c>
      <x:c r="E1873" s="188" t="s">
        <x:v>11859</x:v>
      </x:c>
      <x:c r="F1873" s="190">
        <x:v>2025120901059</x:v>
      </x:c>
      <x:c r="G1873" s="232" t="str">
        <x:f>MID(F1873,3,4)</x:f>
        <x:v>2512</x:v>
      </x:c>
    </x:row>
    <x:row r="1874" spans="2:7">
      <x:c r="B1874" s="70" t="s">
        <x:v>9789</x:v>
      </x:c>
      <x:c r="C1874" s="189">
        <x:v>2025090504038</x:v>
      </x:c>
      <x:c r="D1874" s="230" t="str">
        <x:f t="shared" si="2"/>
        <x:v>2509</x:v>
      </x:c>
      <x:c r="E1874" s="188" t="s">
        <x:v>12286</x:v>
      </x:c>
      <x:c r="F1874" s="190">
        <x:v>2025120901066</x:v>
      </x:c>
      <x:c r="G1874" s="232" t="str">
        <x:f>MID(F1874,3,4)</x:f>
        <x:v>2512</x:v>
      </x:c>
    </x:row>
    <x:row r="1875" spans="2:7">
      <x:c r="B1875" s="70" t="s">
        <x:v>9775</x:v>
      </x:c>
      <x:c r="C1875" s="189">
        <x:v>2025090504069</x:v>
      </x:c>
      <x:c r="D1875" s="230" t="str">
        <x:f t="shared" si="2"/>
        <x:v>2509</x:v>
      </x:c>
      <x:c r="E1875" s="188" t="s">
        <x:v>11889</x:v>
      </x:c>
      <x:c r="F1875" s="190">
        <x:v>2025120901073</x:v>
      </x:c>
      <x:c r="G1875" s="232" t="str">
        <x:f>MID(F1875,3,4)</x:f>
        <x:v>2512</x:v>
      </x:c>
    </x:row>
    <x:row r="1876" spans="2:7">
      <x:c r="B1876" s="70" t="s">
        <x:v>9776</x:v>
      </x:c>
      <x:c r="C1876" s="189">
        <x:v>2025090504083</x:v>
      </x:c>
      <x:c r="D1876" s="230" t="str">
        <x:f t="shared" si="2"/>
        <x:v>2509</x:v>
      </x:c>
      <x:c r="E1876" s="188" t="s">
        <x:v>10419</x:v>
      </x:c>
      <x:c r="F1876" s="190">
        <x:v>2025120901080</x:v>
      </x:c>
      <x:c r="G1876" s="232" t="str">
        <x:f>MID(F1876,3,4)</x:f>
        <x:v>2512</x:v>
      </x:c>
    </x:row>
    <x:row r="1877" spans="2:7">
      <x:c r="B1877" s="70" t="s">
        <x:v>9797</x:v>
      </x:c>
      <x:c r="C1877" s="189">
        <x:v>2025090504090</x:v>
      </x:c>
      <x:c r="D1877" s="230" t="str">
        <x:f t="shared" si="2"/>
        <x:v>2509</x:v>
      </x:c>
      <x:c r="E1877" s="188" t="s">
        <x:v>740</x:v>
      </x:c>
      <x:c r="F1877" s="190">
        <x:v>2025120901097</x:v>
      </x:c>
      <x:c r="G1877" s="232" t="str">
        <x:f>MID(F1877,3,4)</x:f>
        <x:v>2512</x:v>
      </x:c>
    </x:row>
    <x:row r="1878" spans="2:7">
      <x:c r="B1878" s="70" t="s">
        <x:v>6440</x:v>
      </x:c>
      <x:c r="C1878" s="189">
        <x:v>2025090504106</x:v>
      </x:c>
      <x:c r="D1878" s="230" t="str">
        <x:f t="shared" si="2"/>
        <x:v>2509</x:v>
      </x:c>
      <x:c r="E1878" s="188" t="s">
        <x:v>11867</x:v>
      </x:c>
      <x:c r="F1878" s="190">
        <x:v>2025120901103</x:v>
      </x:c>
      <x:c r="G1878" s="232" t="str">
        <x:f>MID(F1878,3,4)</x:f>
        <x:v>2512</x:v>
      </x:c>
    </x:row>
    <x:row r="1879" spans="2:7">
      <x:c r="B1879" s="70" t="s">
        <x:v>9759</x:v>
      </x:c>
      <x:c r="C1879" s="189">
        <x:v>2025090604011</x:v>
      </x:c>
      <x:c r="D1879" s="230" t="str">
        <x:f t="shared" si="2"/>
        <x:v>2509</x:v>
      </x:c>
      <x:c r="E1879" s="188" t="s">
        <x:v>1348</x:v>
      </x:c>
      <x:c r="F1879" s="190">
        <x:v>2025120703035</x:v>
      </x:c>
      <x:c r="G1879" s="232" t="str">
        <x:f>MID(F1879,3,4)</x:f>
        <x:v>2512</x:v>
      </x:c>
    </x:row>
    <x:row r="1880" spans="2:7">
      <x:c r="B1880" s="70" t="s">
        <x:v>9821</x:v>
      </x:c>
      <x:c r="C1880" s="189">
        <x:v>2025090604028</x:v>
      </x:c>
      <x:c r="D1880" s="230" t="str">
        <x:f t="shared" si="2"/>
        <x:v>2509</x:v>
      </x:c>
      <x:c r="E1880" s="188" t="s">
        <x:v>11751</x:v>
      </x:c>
      <x:c r="F1880" s="190">
        <x:v>2025120502010</x:v>
      </x:c>
      <x:c r="G1880" s="232" t="str">
        <x:f>MID(F1880,3,4)</x:f>
        <x:v>2512</x:v>
      </x:c>
    </x:row>
    <x:row r="1881" spans="2:7">
      <x:c r="B1881" s="70" t="s">
        <x:v>9808</x:v>
      </x:c>
      <x:c r="C1881" s="189">
        <x:v>2025091504013</x:v>
      </x:c>
      <x:c r="D1881" s="230" t="str">
        <x:f t="shared" si="2"/>
        <x:v>2509</x:v>
      </x:c>
      <x:c r="E1881" s="188" t="s">
        <x:v>11410</x:v>
      </x:c>
      <x:c r="F1881" s="190">
        <x:v>2025120502034</x:v>
      </x:c>
      <x:c r="G1881" s="232" t="str">
        <x:f>MID(F1881,3,4)</x:f>
        <x:v>2512</x:v>
      </x:c>
    </x:row>
    <x:row r="1882" spans="2:7">
      <x:c r="B1882" s="70" t="s">
        <x:v>9809</x:v>
      </x:c>
      <x:c r="C1882" s="189">
        <x:v>2025091504020</x:v>
      </x:c>
      <x:c r="D1882" s="230" t="str">
        <x:f t="shared" si="2"/>
        <x:v>2509</x:v>
      </x:c>
      <x:c r="E1882" s="188" t="s">
        <x:v>12049</x:v>
      </x:c>
      <x:c r="F1882" s="190">
        <x:v>2025120502041</x:v>
      </x:c>
      <x:c r="G1882" s="232" t="str">
        <x:f>MID(F1882,3,4)</x:f>
        <x:v>2512</x:v>
      </x:c>
    </x:row>
    <x:row r="1883" spans="2:7">
      <x:c r="B1883" s="70" t="s">
        <x:v>9794</x:v>
      </x:c>
      <x:c r="C1883" s="189">
        <x:v>2025091504037</x:v>
      </x:c>
      <x:c r="D1883" s="230" t="str">
        <x:f t="shared" si="2"/>
        <x:v>2509</x:v>
      </x:c>
      <x:c r="E1883" s="188" t="s">
        <x:v>11436</x:v>
      </x:c>
      <x:c r="F1883" s="190">
        <x:v>2025120502065</x:v>
      </x:c>
      <x:c r="G1883" s="232" t="str">
        <x:f>MID(F1883,3,4)</x:f>
        <x:v>2512</x:v>
      </x:c>
    </x:row>
    <x:row r="1884" spans="2:7">
      <x:c r="B1884" s="70" t="s">
        <x:v>6517</x:v>
      </x:c>
      <x:c r="C1884" s="189">
        <x:v>2025091504044</x:v>
      </x:c>
      <x:c r="D1884" s="230" t="str">
        <x:f t="shared" si="2"/>
        <x:v>2509</x:v>
      </x:c>
      <x:c r="E1884" s="188" t="s">
        <x:v>1280</x:v>
      </x:c>
      <x:c r="F1884" s="190">
        <x:v>2025120502072</x:v>
      </x:c>
      <x:c r="G1884" s="232" t="str">
        <x:f>MID(F1884,3,4)</x:f>
        <x:v>2512</x:v>
      </x:c>
    </x:row>
    <x:row r="1885" spans="2:7">
      <x:c r="B1885" s="70" t="s">
        <x:v>9634</x:v>
      </x:c>
      <x:c r="C1885" s="189">
        <x:v>2025091504051</x:v>
      </x:c>
      <x:c r="D1885" s="230" t="str">
        <x:f t="shared" si="2"/>
        <x:v>2509</x:v>
      </x:c>
      <x:c r="E1885" s="188" t="s">
        <x:v>343</x:v>
      </x:c>
      <x:c r="F1885" s="190">
        <x:v>2025120502089</x:v>
      </x:c>
      <x:c r="G1885" s="232" t="str">
        <x:f>MID(F1885,3,4)</x:f>
        <x:v>2512</x:v>
      </x:c>
    </x:row>
    <x:row r="1886" spans="2:7">
      <x:c r="B1886" s="70" t="s">
        <x:v>6460</x:v>
      </x:c>
      <x:c r="C1886" s="189">
        <x:v>2025100504027</x:v>
      </x:c>
      <x:c r="D1886" s="230" t="str">
        <x:f t="shared" si="2"/>
        <x:v>2510</x:v>
      </x:c>
      <x:c r="E1886" s="188" t="s">
        <x:v>5172</x:v>
      </x:c>
      <x:c r="F1886" s="190">
        <x:v>2025120502102</x:v>
      </x:c>
      <x:c r="G1886" s="232" t="str">
        <x:f>MID(F1886,3,4)</x:f>
        <x:v>2512</x:v>
      </x:c>
    </x:row>
    <x:row r="1887" spans="2:7">
      <x:c r="B1887" s="70" t="s">
        <x:v>9711</x:v>
      </x:c>
      <x:c r="C1887" s="189">
        <x:v>2025100504034</x:v>
      </x:c>
      <x:c r="D1887" s="230" t="str">
        <x:f t="shared" si="2"/>
        <x:v>2510</x:v>
      </x:c>
      <x:c r="E1887" s="188" t="s">
        <x:v>5278</x:v>
      </x:c>
      <x:c r="F1887" s="190">
        <x:v>2025120602017</x:v>
      </x:c>
      <x:c r="G1887" s="232" t="str">
        <x:f>MID(F1887,3,4)</x:f>
        <x:v>2512</x:v>
      </x:c>
    </x:row>
    <x:row r="1888" spans="2:7">
      <x:c r="B1888" s="70" t="s">
        <x:v>9748</x:v>
      </x:c>
      <x:c r="C1888" s="189">
        <x:v>2025100504041</x:v>
      </x:c>
      <x:c r="D1888" s="230" t="str">
        <x:f t="shared" si="2"/>
        <x:v>2510</x:v>
      </x:c>
      <x:c r="E1888" s="188" t="s">
        <x:v>12099</x:v>
      </x:c>
      <x:c r="F1888" s="190">
        <x:v>2025120602024</x:v>
      </x:c>
      <x:c r="G1888" s="232" t="str">
        <x:f>MID(F1888,3,4)</x:f>
        <x:v>2512</x:v>
      </x:c>
    </x:row>
    <x:row r="1889" spans="2:7">
      <x:c r="B1889" s="70" t="s">
        <x:v>9750</x:v>
      </x:c>
      <x:c r="C1889" s="189">
        <x:v>2025100504058</x:v>
      </x:c>
      <x:c r="D1889" s="230" t="str">
        <x:f t="shared" si="2"/>
        <x:v>2510</x:v>
      </x:c>
      <x:c r="E1889" s="188" t="s">
        <x:v>10549</x:v>
      </x:c>
      <x:c r="F1889" s="190">
        <x:v>2025120602079</x:v>
      </x:c>
      <x:c r="G1889" s="232" t="str">
        <x:f>MID(F1889,3,4)</x:f>
        <x:v>2512</x:v>
      </x:c>
    </x:row>
    <x:row r="1890" spans="2:7">
      <x:c r="B1890" s="70" t="s">
        <x:v>9779</x:v>
      </x:c>
      <x:c r="C1890" s="189">
        <x:v>2025100504065</x:v>
      </x:c>
      <x:c r="D1890" s="230" t="str">
        <x:f t="shared" si="2"/>
        <x:v>2510</x:v>
      </x:c>
      <x:c r="E1890" s="188" t="s">
        <x:v>11920</x:v>
      </x:c>
      <x:c r="F1890" s="190">
        <x:v>2025120602086</x:v>
      </x:c>
      <x:c r="G1890" s="232" t="str">
        <x:f>MID(F1890,3,4)</x:f>
        <x:v>2512</x:v>
      </x:c>
    </x:row>
    <x:row r="1891" spans="2:7">
      <x:c r="B1891" s="70" t="s">
        <x:v>9786</x:v>
      </x:c>
      <x:c r="C1891" s="189">
        <x:v>2025100504089</x:v>
      </x:c>
      <x:c r="D1891" s="230" t="str">
        <x:f t="shared" si="2"/>
        <x:v>2510</x:v>
      </x:c>
      <x:c r="E1891" s="188" t="s">
        <x:v>3631</x:v>
      </x:c>
      <x:c r="F1891" s="190">
        <x:v>2025120602093</x:v>
      </x:c>
      <x:c r="G1891" s="232" t="str">
        <x:f>MID(F1891,3,4)</x:f>
        <x:v>2512</x:v>
      </x:c>
    </x:row>
    <x:row r="1892" spans="2:7">
      <x:c r="B1892" s="70" t="s">
        <x:v>9823</x:v>
      </x:c>
      <x:c r="C1892" s="189">
        <x:v>2025100504096</x:v>
      </x:c>
      <x:c r="D1892" s="230" t="str">
        <x:f t="shared" si="2"/>
        <x:v>2510</x:v>
      </x:c>
      <x:c r="E1892" s="188" t="s">
        <x:v>11866</x:v>
      </x:c>
      <x:c r="F1892" s="190">
        <x:v>2025120602109</x:v>
      </x:c>
      <x:c r="G1892" s="232" t="str">
        <x:f>MID(F1892,3,4)</x:f>
        <x:v>2512</x:v>
      </x:c>
    </x:row>
    <x:row r="1893" spans="2:7">
      <x:c r="B1893" s="70" t="s">
        <x:v>9763</x:v>
      </x:c>
      <x:c r="C1893" s="189">
        <x:v>2025100504102</x:v>
      </x:c>
      <x:c r="D1893" s="230" t="str">
        <x:f t="shared" si="2"/>
        <x:v>2510</x:v>
      </x:c>
      <x:c r="E1893" s="188" t="s">
        <x:v>10425</x:v>
      </x:c>
      <x:c r="F1893" s="190">
        <x:v>2025120702014</x:v>
      </x:c>
      <x:c r="G1893" s="232" t="str">
        <x:f>MID(F1893,3,4)</x:f>
        <x:v>2512</x:v>
      </x:c>
    </x:row>
    <x:row r="1894" spans="2:7">
      <x:c r="B1894" s="70" t="s">
        <x:v>6536</x:v>
      </x:c>
      <x:c r="C1894" s="189">
        <x:v>2025100604017</x:v>
      </x:c>
      <x:c r="D1894" s="230" t="str">
        <x:f t="shared" si="2"/>
        <x:v>2510</x:v>
      </x:c>
      <x:c r="E1894" s="188" t="s">
        <x:v>11914</x:v>
      </x:c>
      <x:c r="F1894" s="190">
        <x:v>2025120702021</x:v>
      </x:c>
      <x:c r="G1894" s="232" t="str">
        <x:f>MID(F1894,3,4)</x:f>
        <x:v>2512</x:v>
      </x:c>
    </x:row>
    <x:row r="1895" spans="2:7">
      <x:c r="B1895" s="70" t="s">
        <x:v>9807</x:v>
      </x:c>
      <x:c r="C1895" s="189">
        <x:v>2025100604031</x:v>
      </x:c>
      <x:c r="D1895" s="230" t="str">
        <x:f t="shared" si="2"/>
        <x:v>2510</x:v>
      </x:c>
      <x:c r="E1895" s="188" t="s">
        <x:v>12115</x:v>
      </x:c>
      <x:c r="F1895" s="190">
        <x:v>2025120702052</x:v>
      </x:c>
      <x:c r="G1895" s="232" t="str">
        <x:f>MID(F1895,3,4)</x:f>
        <x:v>2512</x:v>
      </x:c>
    </x:row>
    <x:row r="1896" spans="2:7">
      <x:c r="B1896" s="70" t="s">
        <x:v>9760</x:v>
      </x:c>
      <x:c r="C1896" s="189">
        <x:v>2025100604048</x:v>
      </x:c>
      <x:c r="D1896" s="230" t="str">
        <x:f t="shared" si="2"/>
        <x:v>2510</x:v>
      </x:c>
      <x:c r="E1896" s="188" t="s">
        <x:v>11933</x:v>
      </x:c>
      <x:c r="F1896" s="190">
        <x:v>2025120702069</x:v>
      </x:c>
      <x:c r="G1896" s="232" t="str">
        <x:f>MID(F1896,3,4)</x:f>
        <x:v>2512</x:v>
      </x:c>
    </x:row>
    <x:row r="1897" spans="2:7">
      <x:c r="B1897" s="70" t="s">
        <x:v>9767</x:v>
      </x:c>
      <x:c r="C1897" s="189">
        <x:v>2025100604055</x:v>
      </x:c>
      <x:c r="D1897" s="230" t="str">
        <x:f t="shared" si="2"/>
        <x:v>2510</x:v>
      </x:c>
      <x:c r="E1897" s="188" t="s">
        <x:v>11882</x:v>
      </x:c>
      <x:c r="F1897" s="190">
        <x:v>2025120702076</x:v>
      </x:c>
      <x:c r="G1897" s="232" t="str">
        <x:f>MID(F1897,3,4)</x:f>
        <x:v>2512</x:v>
      </x:c>
    </x:row>
    <x:row r="1898" spans="2:7">
      <x:c r="B1898" s="70" t="s">
        <x:v>9817</x:v>
      </x:c>
      <x:c r="C1898" s="189">
        <x:v>2025100604062</x:v>
      </x:c>
      <x:c r="D1898" s="230" t="str">
        <x:f t="shared" si="2"/>
        <x:v>2510</x:v>
      </x:c>
      <x:c r="E1898" s="188" t="s">
        <x:v>11895</x:v>
      </x:c>
      <x:c r="F1898" s="190">
        <x:v>2025120702106</x:v>
      </x:c>
      <x:c r="G1898" s="232" t="str">
        <x:f>MID(F1898,3,4)</x:f>
        <x:v>2512</x:v>
      </x:c>
    </x:row>
    <x:row r="1899" spans="2:7">
      <x:c r="B1899" s="70" t="s">
        <x:v>9771</x:v>
      </x:c>
      <x:c r="C1899" s="189">
        <x:v>2025100604079</x:v>
      </x:c>
      <x:c r="D1899" s="230" t="str">
        <x:f t="shared" si="2"/>
        <x:v>2510</x:v>
      </x:c>
      <x:c r="E1899" s="188" t="s">
        <x:v>331</x:v>
      </x:c>
      <x:c r="F1899" s="190">
        <x:v>2025120802011</x:v>
      </x:c>
      <x:c r="G1899" s="232" t="str">
        <x:f>MID(F1899,3,4)</x:f>
        <x:v>2512</x:v>
      </x:c>
    </x:row>
    <x:row r="1900" spans="2:7">
      <x:c r="B1900" s="70" t="s">
        <x:v>9804</x:v>
      </x:c>
      <x:c r="C1900" s="189">
        <x:v>2025100604093</x:v>
      </x:c>
      <x:c r="D1900" s="230" t="str">
        <x:f t="shared" si="2"/>
        <x:v>2510</x:v>
      </x:c>
      <x:c r="E1900" s="188" t="s">
        <x:v>994</x:v>
      </x:c>
      <x:c r="F1900" s="190">
        <x:v>2025120702038</x:v>
      </x:c>
      <x:c r="G1900" s="232" t="str">
        <x:f>MID(F1900,3,4)</x:f>
        <x:v>2512</x:v>
      </x:c>
    </x:row>
    <x:row r="1901" spans="2:7">
      <x:c r="B1901" s="70" t="s">
        <x:v>9774</x:v>
      </x:c>
      <x:c r="C1901" s="189">
        <x:v>2025100604109</x:v>
      </x:c>
      <x:c r="D1901" s="230" t="str">
        <x:f t="shared" si="2"/>
        <x:v>2510</x:v>
      </x:c>
      <x:c r="E1901" s="188" t="s">
        <x:v>9766</x:v>
      </x:c>
      <x:c r="F1901" s="190">
        <x:v>2025120504014</x:v>
      </x:c>
      <x:c r="G1901" s="232" t="str">
        <x:f>MID(F1901,3,4)</x:f>
        <x:v>2512</x:v>
      </x:c>
    </x:row>
    <x:row r="1902" spans="2:7">
      <x:c r="B1902" s="70" t="s">
        <x:v>9849</x:v>
      </x:c>
      <x:c r="C1902" s="189">
        <x:v>2025100704014</x:v>
      </x:c>
      <x:c r="D1902" s="230" t="str">
        <x:f t="shared" si="2"/>
        <x:v>2510</x:v>
      </x:c>
      <x:c r="E1902" s="188" t="s">
        <x:v>6479</x:v>
      </x:c>
      <x:c r="F1902" s="190">
        <x:v>2025120504021</x:v>
      </x:c>
      <x:c r="G1902" s="232" t="str">
        <x:f>MID(F1902,3,4)</x:f>
        <x:v>2512</x:v>
      </x:c>
    </x:row>
    <x:row r="1903" spans="2:7">
      <x:c r="B1903" s="70" t="s">
        <x:v>9792</x:v>
      </x:c>
      <x:c r="C1903" s="189">
        <x:v>2025100704021</x:v>
      </x:c>
      <x:c r="D1903" s="230" t="str">
        <x:f t="shared" si="2"/>
        <x:v>2510</x:v>
      </x:c>
      <x:c r="E1903" s="188" t="s">
        <x:v>9710</x:v>
      </x:c>
      <x:c r="F1903" s="190">
        <x:v>2025120504038</x:v>
      </x:c>
      <x:c r="G1903" s="232" t="str">
        <x:f>MID(F1903,3,4)</x:f>
        <x:v>2512</x:v>
      </x:c>
    </x:row>
    <x:row r="1904" spans="2:7">
      <x:c r="B1904" s="70" t="s">
        <x:v>9816</x:v>
      </x:c>
      <x:c r="C1904" s="189">
        <x:v>2025100704045</x:v>
      </x:c>
      <x:c r="D1904" s="230" t="str">
        <x:f t="shared" si="2"/>
        <x:v>2510</x:v>
      </x:c>
      <x:c r="E1904" s="188" t="s">
        <x:v>9819</x:v>
      </x:c>
      <x:c r="F1904" s="190">
        <x:v>2025120504045</x:v>
      </x:c>
      <x:c r="G1904" s="232" t="str">
        <x:f>MID(F1904,3,4)</x:f>
        <x:v>2512</x:v>
      </x:c>
    </x:row>
    <x:row r="1905" spans="2:7">
      <x:c r="B1905" s="70" t="s">
        <x:v>9781</x:v>
      </x:c>
      <x:c r="C1905" s="189">
        <x:v>2025100704052</x:v>
      </x:c>
      <x:c r="D1905" s="230" t="str">
        <x:f t="shared" si="2"/>
        <x:v>2510</x:v>
      </x:c>
      <x:c r="E1905" s="188" t="s">
        <x:v>6441</x:v>
      </x:c>
      <x:c r="F1905" s="190">
        <x:v>2025120504052</x:v>
      </x:c>
      <x:c r="G1905" s="232" t="str">
        <x:f>MID(F1905,3,4)</x:f>
        <x:v>2512</x:v>
      </x:c>
    </x:row>
    <x:row r="1906" spans="2:7">
      <x:c r="B1906" s="70" t="s">
        <x:v>9783</x:v>
      </x:c>
      <x:c r="C1906" s="189">
        <x:v>2025110504017</x:v>
      </x:c>
      <x:c r="D1906" s="230" t="str">
        <x:f t="shared" si="2"/>
        <x:v>2511</x:v>
      </x:c>
      <x:c r="E1906" s="188" t="s">
        <x:v>6459</x:v>
      </x:c>
      <x:c r="F1906" s="190">
        <x:v>2025120504069</x:v>
      </x:c>
      <x:c r="G1906" s="232" t="str">
        <x:f>MID(F1906,3,4)</x:f>
        <x:v>2512</x:v>
      </x:c>
    </x:row>
    <x:row r="1907" spans="2:7">
      <x:c r="B1907" s="70" t="s">
        <x:v>9785</x:v>
      </x:c>
      <x:c r="C1907" s="189">
        <x:v>2025110504055</x:v>
      </x:c>
      <x:c r="D1907" s="230" t="str">
        <x:f t="shared" si="2"/>
        <x:v>2511</x:v>
      </x:c>
      <x:c r="E1907" s="188" t="s">
        <x:v>9730</x:v>
      </x:c>
      <x:c r="F1907" s="190">
        <x:v>2025120504076</x:v>
      </x:c>
      <x:c r="G1907" s="232" t="str">
        <x:f>MID(F1907,3,4)</x:f>
        <x:v>2512</x:v>
      </x:c>
    </x:row>
    <x:row r="1908" spans="2:7">
      <x:c r="B1908" s="70" t="s">
        <x:v>9725</x:v>
      </x:c>
      <x:c r="C1908" s="189">
        <x:v>2025110504079</x:v>
      </x:c>
      <x:c r="D1908" s="230" t="str">
        <x:f t="shared" si="2"/>
        <x:v>2511</x:v>
      </x:c>
      <x:c r="E1908" s="188" t="s">
        <x:v>9832</x:v>
      </x:c>
      <x:c r="F1908" s="190">
        <x:v>2025120504083</x:v>
      </x:c>
      <x:c r="G1908" s="232" t="str">
        <x:f>MID(F1908,3,4)</x:f>
        <x:v>2512</x:v>
      </x:c>
    </x:row>
    <x:row r="1909" spans="2:7">
      <x:c r="B1909" s="70" t="s">
        <x:v>9743</x:v>
      </x:c>
      <x:c r="C1909" s="189">
        <x:v>2025110504086</x:v>
      </x:c>
      <x:c r="D1909" s="230" t="str">
        <x:f t="shared" si="2"/>
        <x:v>2511</x:v>
      </x:c>
      <x:c r="E1909" s="188" t="s">
        <x:v>9733</x:v>
      </x:c>
      <x:c r="F1909" s="190">
        <x:v>2025120504090</x:v>
      </x:c>
      <x:c r="G1909" s="232" t="str">
        <x:f>MID(F1909,3,4)</x:f>
        <x:v>2512</x:v>
      </x:c>
    </x:row>
    <x:row r="1910" spans="2:7">
      <x:c r="B1910" s="70" t="s">
        <x:v>9839</x:v>
      </x:c>
      <x:c r="C1910" s="189">
        <x:v>2025110504093</x:v>
      </x:c>
      <x:c r="D1910" s="230" t="str">
        <x:f t="shared" si="2"/>
        <x:v>2511</x:v>
      </x:c>
      <x:c r="E1910" s="188" t="s">
        <x:v>9827</x:v>
      </x:c>
      <x:c r="F1910" s="190">
        <x:v>2025120504106</x:v>
      </x:c>
      <x:c r="G1910" s="232" t="str">
        <x:f>MID(F1910,3,4)</x:f>
        <x:v>2512</x:v>
      </x:c>
    </x:row>
    <x:row r="1911" spans="2:7">
      <x:c r="B1911" s="70" t="s">
        <x:v>9788</x:v>
      </x:c>
      <x:c r="C1911" s="189">
        <x:v>2025110604014</x:v>
      </x:c>
      <x:c r="D1911" s="230" t="str">
        <x:f t="shared" si="2"/>
        <x:v>2511</x:v>
      </x:c>
      <x:c r="E1911" s="188" t="s">
        <x:v>547</x:v>
      </x:c>
      <x:c r="F1911" s="190">
        <x:v>2025120604011</x:v>
      </x:c>
      <x:c r="G1911" s="232" t="str">
        <x:f>MID(F1911,3,4)</x:f>
        <x:v>2512</x:v>
      </x:c>
    </x:row>
    <x:row r="1912" spans="2:7">
      <x:c r="B1912" s="70" t="s">
        <x:v>9793</x:v>
      </x:c>
      <x:c r="C1912" s="189">
        <x:v>2025110604021</x:v>
      </x:c>
      <x:c r="D1912" s="230" t="str">
        <x:f t="shared" si="2"/>
        <x:v>2511</x:v>
      </x:c>
      <x:c r="E1912" s="188" t="s">
        <x:v>610</x:v>
      </x:c>
      <x:c r="F1912" s="190">
        <x:v>2025120604028</x:v>
      </x:c>
      <x:c r="G1912" s="232" t="str">
        <x:f>MID(F1912,3,4)</x:f>
        <x:v>2512</x:v>
      </x:c>
    </x:row>
    <x:row r="1913" spans="2:7">
      <x:c r="B1913" s="70" t="s">
        <x:v>9717</x:v>
      </x:c>
      <x:c r="C1913" s="189">
        <x:v>2025110604038</x:v>
      </x:c>
      <x:c r="D1913" s="230" t="str">
        <x:f t="shared" si="2"/>
        <x:v>2511</x:v>
      </x:c>
      <x:c r="E1913" s="188" t="s">
        <x:v>6382</x:v>
      </x:c>
      <x:c r="F1913" s="190">
        <x:v>2025120604035</x:v>
      </x:c>
      <x:c r="G1913" s="232" t="str">
        <x:f>MID(F1913,3,4)</x:f>
        <x:v>2512</x:v>
      </x:c>
    </x:row>
    <x:row r="1914" spans="2:7">
      <x:c r="B1914" s="70" t="s">
        <x:v>9657</x:v>
      </x:c>
      <x:c r="C1914" s="189">
        <x:v>2025110604069</x:v>
      </x:c>
      <x:c r="D1914" s="230" t="str">
        <x:f t="shared" si="2"/>
        <x:v>2511</x:v>
      </x:c>
      <x:c r="E1914" s="188" t="s">
        <x:v>9642</x:v>
      </x:c>
      <x:c r="F1914" s="190">
        <x:v>2025120604042</x:v>
      </x:c>
      <x:c r="G1914" s="232" t="str">
        <x:f>MID(F1914,3,4)</x:f>
        <x:v>2512</x:v>
      </x:c>
    </x:row>
    <x:row r="1915" spans="2:7">
      <x:c r="B1915" s="70" t="s">
        <x:v>9671</x:v>
      </x:c>
      <x:c r="C1915" s="189">
        <x:v>2025110604076</x:v>
      </x:c>
      <x:c r="D1915" s="230" t="str">
        <x:f t="shared" si="2"/>
        <x:v>2511</x:v>
      </x:c>
      <x:c r="E1915" s="188" t="s">
        <x:v>9740</x:v>
      </x:c>
      <x:c r="F1915" s="190">
        <x:v>2025120604059</x:v>
      </x:c>
      <x:c r="G1915" s="232" t="str">
        <x:f>MID(F1915,3,4)</x:f>
        <x:v>2512</x:v>
      </x:c>
    </x:row>
    <x:row r="1916" spans="2:7">
      <x:c r="B1916" s="70" t="s">
        <x:v>9886</x:v>
      </x:c>
      <x:c r="C1916" s="189">
        <x:v>2025110604083</x:v>
      </x:c>
      <x:c r="D1916" s="230" t="str">
        <x:f t="shared" si="2"/>
        <x:v>2511</x:v>
      </x:c>
      <x:c r="E1916" s="188" t="s">
        <x:v>9846</x:v>
      </x:c>
      <x:c r="F1916" s="190">
        <x:v>2025120604066</x:v>
      </x:c>
      <x:c r="G1916" s="232" t="str">
        <x:f>MID(F1916,3,4)</x:f>
        <x:v>2512</x:v>
      </x:c>
    </x:row>
    <x:row r="1917" spans="2:7">
      <x:c r="B1917" s="70" t="s">
        <x:v>9861</x:v>
      </x:c>
      <x:c r="C1917" s="189">
        <x:v>2025110604090</x:v>
      </x:c>
      <x:c r="D1917" s="230" t="str">
        <x:f t="shared" si="2"/>
        <x:v>2511</x:v>
      </x:c>
      <x:c r="E1917" s="188" t="s">
        <x:v>9881</x:v>
      </x:c>
      <x:c r="F1917" s="190">
        <x:v>2025120604073</x:v>
      </x:c>
      <x:c r="G1917" s="232" t="str">
        <x:f>MID(F1917,3,4)</x:f>
        <x:v>2512</x:v>
      </x:c>
    </x:row>
    <x:row r="1918" spans="2:7">
      <x:c r="B1918" s="70" t="s">
        <x:v>6316</x:v>
      </x:c>
      <x:c r="C1918" s="189">
        <x:v>2025110604106</x:v>
      </x:c>
      <x:c r="D1918" s="230" t="str">
        <x:f t="shared" si="2"/>
        <x:v>2511</x:v>
      </x:c>
      <x:c r="E1918" s="188" t="s">
        <x:v>9704</x:v>
      </x:c>
      <x:c r="F1918" s="190">
        <x:v>2025120604097</x:v>
      </x:c>
      <x:c r="G1918" s="232" t="str">
        <x:f>MID(F1918,3,4)</x:f>
        <x:v>2512</x:v>
      </x:c>
    </x:row>
    <x:row r="1919" spans="2:7">
      <x:c r="B1919" s="70" t="s">
        <x:v>9713</x:v>
      </x:c>
      <x:c r="C1919" s="189">
        <x:v>2025110704011</x:v>
      </x:c>
      <x:c r="D1919" s="230" t="str">
        <x:f t="shared" si="2"/>
        <x:v>2511</x:v>
      </x:c>
      <x:c r="E1919" s="188" t="s">
        <x:v>9877</x:v>
      </x:c>
      <x:c r="F1919" s="190">
        <x:v>2025120604103</x:v>
      </x:c>
      <x:c r="G1919" s="232" t="str">
        <x:f>MID(F1919,3,4)</x:f>
        <x:v>2512</x:v>
      </x:c>
    </x:row>
    <x:row r="1920" spans="2:7">
      <x:c r="B1920" s="70" t="s">
        <x:v>9838</x:v>
      </x:c>
      <x:c r="C1920" s="189">
        <x:v>2025110704028</x:v>
      </x:c>
      <x:c r="D1920" s="230" t="str">
        <x:f t="shared" si="2"/>
        <x:v>2511</x:v>
      </x:c>
      <x:c r="E1920" s="188" t="s">
        <x:v>9703</x:v>
      </x:c>
      <x:c r="F1920" s="190">
        <x:v>2025120704018</x:v>
      </x:c>
      <x:c r="G1920" s="232" t="str">
        <x:f>MID(F1920,3,4)</x:f>
        <x:v>2512</x:v>
      </x:c>
    </x:row>
    <x:row r="1921" spans="2:7">
      <x:c r="B1921" s="70" t="s">
        <x:v>9868</x:v>
      </x:c>
      <x:c r="C1921" s="189">
        <x:v>2025110704035</x:v>
      </x:c>
      <x:c r="D1921" s="230" t="str">
        <x:f t="shared" si="2"/>
        <x:v>2511</x:v>
      </x:c>
      <x:c r="E1921" s="188" t="s">
        <x:v>9697</x:v>
      </x:c>
      <x:c r="F1921" s="190">
        <x:v>2025120704025</x:v>
      </x:c>
      <x:c r="G1921" s="232" t="str">
        <x:f>MID(F1921,3,4)</x:f>
        <x:v>2512</x:v>
      </x:c>
    </x:row>
    <x:row r="1922" spans="2:7">
      <x:c r="B1922" s="70" t="s">
        <x:v>9707</x:v>
      </x:c>
      <x:c r="C1922" s="189">
        <x:v>2025110704042</x:v>
      </x:c>
      <x:c r="D1922" s="230" t="str">
        <x:f t="shared" si="2"/>
        <x:v>2511</x:v>
      </x:c>
      <x:c r="E1922" s="188" t="s">
        <x:v>9668</x:v>
      </x:c>
      <x:c r="F1922" s="190">
        <x:v>2025120704032</x:v>
      </x:c>
      <x:c r="G1922" s="232" t="str">
        <x:f>MID(F1922,3,4)</x:f>
        <x:v>2512</x:v>
      </x:c>
    </x:row>
    <x:row r="1923" spans="2:7">
      <x:c r="B1923" s="70" t="s">
        <x:v>9737</x:v>
      </x:c>
      <x:c r="C1923" s="189">
        <x:v>2025110704059</x:v>
      </x:c>
      <x:c r="D1923" s="230" t="str">
        <x:f t="shared" si="2"/>
        <x:v>2511</x:v>
      </x:c>
      <x:c r="E1923" s="188" t="s">
        <x:v>9716</x:v>
      </x:c>
      <x:c r="F1923" s="190">
        <x:v>2025120704049</x:v>
      </x:c>
      <x:c r="G1923" s="232" t="str">
        <x:f>MID(F1923,3,4)</x:f>
        <x:v>2512</x:v>
      </x:c>
    </x:row>
    <x:row r="1924" spans="2:7">
      <x:c r="B1924" s="70" t="s">
        <x:v>9729</x:v>
      </x:c>
      <x:c r="C1924" s="189">
        <x:v>2025110704066</x:v>
      </x:c>
      <x:c r="D1924" s="230" t="str">
        <x:f t="shared" si="2"/>
        <x:v>2511</x:v>
      </x:c>
      <x:c r="E1924" s="188" t="s">
        <x:v>9863</x:v>
      </x:c>
      <x:c r="F1924" s="190">
        <x:v>2025120704056</x:v>
      </x:c>
      <x:c r="G1924" s="232" t="str">
        <x:f>MID(F1924,3,4)</x:f>
        <x:v>2512</x:v>
      </x:c>
    </x:row>
    <x:row r="1925" spans="2:7">
      <x:c r="B1925" s="70" t="s">
        <x:v>9658</x:v>
      </x:c>
      <x:c r="C1925" s="189">
        <x:v>2025110704073</x:v>
      </x:c>
      <x:c r="D1925" s="230" t="str">
        <x:f t="shared" si="2"/>
        <x:v>2511</x:v>
      </x:c>
      <x:c r="E1925" s="188" t="s">
        <x:v>7611</x:v>
      </x:c>
      <x:c r="F1925" s="190">
        <x:v>2026011803025</x:v>
      </x:c>
      <x:c r="G1925" s="232" t="str">
        <x:f>MID(F1925,3,4)</x:f>
        <x:v>2601</x:v>
      </x:c>
    </x:row>
    <x:row r="1926" spans="2:7">
      <x:c r="B1926" s="70" t="s">
        <x:v>9694</x:v>
      </x:c>
      <x:c r="C1926" s="189">
        <x:v>2025110704097</x:v>
      </x:c>
      <x:c r="D1926" s="230" t="str">
        <x:f t="shared" si="2"/>
        <x:v>2511</x:v>
      </x:c>
      <x:c r="E1926" s="188" t="s">
        <x:v>7625</x:v>
      </x:c>
      <x:c r="F1926" s="190">
        <x:v>2026011501044</x:v>
      </x:c>
      <x:c r="G1926" s="232" t="str">
        <x:f>MID(F1926,3,4)</x:f>
        <x:v>2601</x:v>
      </x:c>
    </x:row>
    <x:row r="1927" spans="2:7">
      <x:c r="B1927" s="70" t="s">
        <x:v>9872</x:v>
      </x:c>
      <x:c r="C1927" s="189">
        <x:v>2025110704103</x:v>
      </x:c>
      <x:c r="D1927" s="230" t="str">
        <x:f t="shared" si="2"/>
        <x:v>2511</x:v>
      </x:c>
      <x:c r="E1927" s="188" t="s">
        <x:v>12043</x:v>
      </x:c>
      <x:c r="F1927" s="190">
        <x:v>2026011901028</x:v>
      </x:c>
      <x:c r="G1927" s="232" t="str">
        <x:f>MID(F1927,3,4)</x:f>
        <x:v>2601</x:v>
      </x:c>
    </x:row>
    <x:row r="1928" spans="2:7">
      <x:c r="B1928" s="70" t="s">
        <x:v>9766</x:v>
      </x:c>
      <x:c r="C1928" s="189">
        <x:v>2025120504014</x:v>
      </x:c>
      <x:c r="D1928" s="230" t="str">
        <x:f t="shared" si="2"/>
        <x:v>2512</x:v>
      </x:c>
      <x:c r="E1928" s="188" t="s">
        <x:v>12062</x:v>
      </x:c>
      <x:c r="F1928" s="190">
        <x:v>2026011901035</x:v>
      </x:c>
      <x:c r="G1928" s="232" t="str">
        <x:f>MID(F1928,3,4)</x:f>
        <x:v>2601</x:v>
      </x:c>
    </x:row>
    <x:row r="1929" spans="2:7">
      <x:c r="B1929" s="70" t="s">
        <x:v>6479</x:v>
      </x:c>
      <x:c r="C1929" s="189">
        <x:v>2025120504021</x:v>
      </x:c>
      <x:c r="D1929" s="230" t="str">
        <x:f t="shared" si="2"/>
        <x:v>2512</x:v>
      </x:c>
      <x:c r="E1929" s="188" t="s">
        <x:v>898</x:v>
      </x:c>
      <x:c r="F1929" s="190">
        <x:v>2026012001079</x:v>
      </x:c>
      <x:c r="G1929" s="232" t="str">
        <x:f>MID(F1929,3,4)</x:f>
        <x:v>2601</x:v>
      </x:c>
    </x:row>
    <x:row r="1930" spans="2:7">
      <x:c r="B1930" s="70" t="s">
        <x:v>9710</x:v>
      </x:c>
      <x:c r="C1930" s="189">
        <x:v>2025120504038</x:v>
      </x:c>
      <x:c r="D1930" s="230" t="str">
        <x:f t="shared" si="2"/>
        <x:v>2512</x:v>
      </x:c>
      <x:c r="E1930" s="188" t="s">
        <x:v>7660</x:v>
      </x:c>
      <x:c r="F1930" s="190">
        <x:v>2026012001093</x:v>
      </x:c>
      <x:c r="G1930" s="232" t="str">
        <x:f>MID(F1930,3,4)</x:f>
        <x:v>2601</x:v>
      </x:c>
    </x:row>
    <x:row r="1931" spans="2:7">
      <x:c r="B1931" s="70" t="s">
        <x:v>9819</x:v>
      </x:c>
      <x:c r="C1931" s="189">
        <x:v>2025120504045</x:v>
      </x:c>
      <x:c r="D1931" s="230" t="str">
        <x:f t="shared" si="2"/>
        <x:v>2512</x:v>
      </x:c>
      <x:c r="E1931" s="188" t="s">
        <x:v>909</x:v>
      </x:c>
      <x:c r="F1931" s="190">
        <x:v>2026012101052</x:v>
      </x:c>
      <x:c r="G1931" s="232" t="str">
        <x:f>MID(F1931,3,4)</x:f>
        <x:v>2601</x:v>
      </x:c>
    </x:row>
    <x:row r="1932" spans="2:7">
      <x:c r="B1932" s="70" t="s">
        <x:v>6441</x:v>
      </x:c>
      <x:c r="C1932" s="189">
        <x:v>2025120504052</x:v>
      </x:c>
      <x:c r="D1932" s="230" t="str">
        <x:f t="shared" si="2"/>
        <x:v>2512</x:v>
      </x:c>
      <x:c r="E1932" s="188" t="s">
        <x:v>12014</x:v>
      </x:c>
      <x:c r="F1932" s="190">
        <x:v>2026012201035</x:v>
      </x:c>
      <x:c r="G1932" s="232" t="str">
        <x:f>MID(F1932,3,4)</x:f>
        <x:v>2601</x:v>
      </x:c>
    </x:row>
    <x:row r="1933" spans="2:7">
      <x:c r="B1933" s="70" t="s">
        <x:v>6459</x:v>
      </x:c>
      <x:c r="C1933" s="189">
        <x:v>2025120504069</x:v>
      </x:c>
      <x:c r="D1933" s="230" t="str">
        <x:f t="shared" si="2"/>
        <x:v>2512</x:v>
      </x:c>
      <x:c r="E1933" s="188" t="s">
        <x:v>3866</x:v>
      </x:c>
      <x:c r="F1933" s="190">
        <x:v>2026012301032</x:v>
      </x:c>
      <x:c r="G1933" s="232" t="str">
        <x:f>MID(F1933,3,4)</x:f>
        <x:v>2601</x:v>
      </x:c>
    </x:row>
    <x:row r="1934" spans="2:7">
      <x:c r="B1934" s="70" t="s">
        <x:v>9730</x:v>
      </x:c>
      <x:c r="C1934" s="189">
        <x:v>2025120504076</x:v>
      </x:c>
      <x:c r="D1934" s="230" t="str">
        <x:f t="shared" si="2"/>
        <x:v>2512</x:v>
      </x:c>
      <x:c r="E1934" s="188" t="s">
        <x:v>837</x:v>
      </x:c>
      <x:c r="F1934" s="190">
        <x:v>2026011702069</x:v>
      </x:c>
      <x:c r="G1934" s="232" t="str">
        <x:f>MID(F1934,3,4)</x:f>
        <x:v>2601</x:v>
      </x:c>
    </x:row>
    <x:row r="1935" spans="2:7">
      <x:c r="B1935" s="70" t="s">
        <x:v>9832</x:v>
      </x:c>
      <x:c r="C1935" s="189">
        <x:v>2025120504083</x:v>
      </x:c>
      <x:c r="D1935" s="230" t="str">
        <x:f t="shared" si="2"/>
        <x:v>2512</x:v>
      </x:c>
      <x:c r="E1935" s="188" t="s">
        <x:v>2711</x:v>
      </x:c>
      <x:c r="F1935" s="190">
        <x:v>2026022003124</x:v>
      </x:c>
      <x:c r="G1935" s="232" t="str">
        <x:f>MID(F1935,3,4)</x:f>
        <x:v>2602</x:v>
      </x:c>
    </x:row>
    <x:row r="1936" spans="2:7">
      <x:c r="B1936" s="70" t="s">
        <x:v>9733</x:v>
      </x:c>
      <x:c r="C1936" s="189">
        <x:v>2025120504090</x:v>
      </x:c>
      <x:c r="D1936" s="230" t="str">
        <x:f t="shared" si="2"/>
        <x:v>2512</x:v>
      </x:c>
      <x:c r="E1936" s="188" t="s">
        <x:v>2585</x:v>
      </x:c>
      <x:c r="F1936" s="190">
        <x:v>2026022003131</x:v>
      </x:c>
      <x:c r="G1936" s="232" t="str">
        <x:f>MID(F1936,3,4)</x:f>
        <x:v>2602</x:v>
      </x:c>
    </x:row>
    <x:row r="1937" spans="2:7">
      <x:c r="B1937" s="70" t="s">
        <x:v>9827</x:v>
      </x:c>
      <x:c r="C1937" s="189">
        <x:v>2025120504106</x:v>
      </x:c>
      <x:c r="D1937" s="230" t="str">
        <x:f t="shared" si="2"/>
        <x:v>2512</x:v>
      </x:c>
      <x:c r="E1937" s="188" t="s">
        <x:v>2704</x:v>
      </x:c>
      <x:c r="F1937" s="190">
        <x:v>2026022003148</x:v>
      </x:c>
      <x:c r="G1937" s="232" t="str">
        <x:f>MID(F1937,3,4)</x:f>
        <x:v>2602</x:v>
      </x:c>
    </x:row>
    <x:row r="1938" spans="2:7">
      <x:c r="B1938" s="70" t="s">
        <x:v>547</x:v>
      </x:c>
      <x:c r="C1938" s="189">
        <x:v>2025120604011</x:v>
      </x:c>
      <x:c r="D1938" s="230" t="str">
        <x:f t="shared" si="2"/>
        <x:v>2512</x:v>
      </x:c>
      <x:c r="E1938" s="188" t="s">
        <x:v>10296</x:v>
      </x:c>
      <x:c r="F1938" s="190">
        <x:v>2026022003155</x:v>
      </x:c>
      <x:c r="G1938" s="232" t="str">
        <x:f>MID(F1938,3,4)</x:f>
        <x:v>2602</x:v>
      </x:c>
    </x:row>
    <x:row r="1939" spans="2:7">
      <x:c r="B1939" s="70" t="s">
        <x:v>610</x:v>
      </x:c>
      <x:c r="C1939" s="189">
        <x:v>2025120604028</x:v>
      </x:c>
      <x:c r="D1939" s="230" t="str">
        <x:f t="shared" si="2"/>
        <x:v>2512</x:v>
      </x:c>
      <x:c r="E1939" s="188" t="s">
        <x:v>10214</x:v>
      </x:c>
      <x:c r="F1939" s="190">
        <x:v>2026022103114</x:v>
      </x:c>
      <x:c r="G1939" s="232" t="str">
        <x:f>MID(F1939,3,4)</x:f>
        <x:v>2602</x:v>
      </x:c>
    </x:row>
    <x:row r="1940" spans="2:7">
      <x:c r="B1940" s="70" t="s">
        <x:v>6382</x:v>
      </x:c>
      <x:c r="C1940" s="189">
        <x:v>2025120604035</x:v>
      </x:c>
      <x:c r="D1940" s="230" t="str">
        <x:f t="shared" si="2"/>
        <x:v>2512</x:v>
      </x:c>
      <x:c r="E1940" s="188" t="s">
        <x:v>7686</x:v>
      </x:c>
      <x:c r="F1940" s="190">
        <x:v>2026021501010</x:v>
      </x:c>
      <x:c r="G1940" s="232" t="str">
        <x:f>MID(F1940,3,4)</x:f>
        <x:v>2602</x:v>
      </x:c>
    </x:row>
    <x:row r="1941" spans="2:7">
      <x:c r="B1941" s="70" t="s">
        <x:v>9642</x:v>
      </x:c>
      <x:c r="C1941" s="189">
        <x:v>2025120604042</x:v>
      </x:c>
      <x:c r="D1941" s="230" t="str">
        <x:f t="shared" si="2"/>
        <x:v>2512</x:v>
      </x:c>
      <x:c r="E1941" s="188" t="s">
        <x:v>3816</x:v>
      </x:c>
      <x:c r="F1941" s="190">
        <x:v>2026021501034</x:v>
      </x:c>
      <x:c r="G1941" s="232" t="str">
        <x:f>MID(F1941,3,4)</x:f>
        <x:v>2602</x:v>
      </x:c>
    </x:row>
    <x:row r="1942" spans="2:7">
      <x:c r="B1942" s="70" t="s">
        <x:v>9740</x:v>
      </x:c>
      <x:c r="C1942" s="189">
        <x:v>2025120604059</x:v>
      </x:c>
      <x:c r="D1942" s="230" t="str">
        <x:f t="shared" si="2"/>
        <x:v>2512</x:v>
      </x:c>
      <x:c r="E1942" s="188" t="s">
        <x:v>2552</x:v>
      </x:c>
      <x:c r="F1942" s="190">
        <x:v>2026021803107</x:v>
      </x:c>
      <x:c r="G1942" s="232" t="str">
        <x:f>MID(F1942,3,4)</x:f>
        <x:v>2602</x:v>
      </x:c>
    </x:row>
    <x:row r="1943" spans="2:7">
      <x:c r="B1943" s="70" t="s">
        <x:v>9846</x:v>
      </x:c>
      <x:c r="C1943" s="189">
        <x:v>2025120604066</x:v>
      </x:c>
      <x:c r="D1943" s="230" t="str">
        <x:f t="shared" si="2"/>
        <x:v>2512</x:v>
      </x:c>
      <x:c r="E1943" s="188" t="s">
        <x:v>2545</x:v>
      </x:c>
      <x:c r="F1943" s="190">
        <x:v>2026021903012</x:v>
      </x:c>
      <x:c r="G1943" s="232" t="str">
        <x:f>MID(F1943,3,4)</x:f>
        <x:v>2602</x:v>
      </x:c>
    </x:row>
    <x:row r="1944" spans="2:7">
      <x:c r="B1944" s="70" t="s">
        <x:v>9881</x:v>
      </x:c>
      <x:c r="C1944" s="189">
        <x:v>2025120604073</x:v>
      </x:c>
      <x:c r="D1944" s="230" t="str">
        <x:f t="shared" si="2"/>
        <x:v>2512</x:v>
      </x:c>
      <x:c r="E1944" s="188" t="s">
        <x:v>7563</x:v>
      </x:c>
      <x:c r="F1944" s="190">
        <x:v>2026021502048</x:v>
      </x:c>
      <x:c r="G1944" s="232" t="str">
        <x:f>MID(F1944,3,4)</x:f>
        <x:v>2602</x:v>
      </x:c>
    </x:row>
    <x:row r="1945" spans="2:7">
      <x:c r="B1945" s="70" t="s">
        <x:v>9704</x:v>
      </x:c>
      <x:c r="C1945" s="189">
        <x:v>2025120604097</x:v>
      </x:c>
      <x:c r="D1945" s="230" t="str">
        <x:f t="shared" si="2"/>
        <x:v>2512</x:v>
      </x:c>
      <x:c r="E1945" s="188" t="s">
        <x:v>3730</x:v>
      </x:c>
      <x:c r="F1945" s="190">
        <x:v>2026021802094</x:v>
      </x:c>
      <x:c r="G1945" s="232" t="str">
        <x:f>MID(F1945,3,4)</x:f>
        <x:v>2602</x:v>
      </x:c>
    </x:row>
    <x:row r="1946" spans="2:7">
      <x:c r="B1946" s="70" t="s">
        <x:v>9877</x:v>
      </x:c>
      <x:c r="C1946" s="189">
        <x:v>2025120604103</x:v>
      </x:c>
      <x:c r="D1946" s="230" t="str">
        <x:f t="shared" si="2"/>
        <x:v>2512</x:v>
      </x:c>
      <x:c r="E1946" s="188" t="s">
        <x:v>3707</x:v>
      </x:c>
      <x:c r="F1946" s="190">
        <x:v>2026021902060</x:v>
      </x:c>
      <x:c r="G1946" s="232" t="str">
        <x:f>MID(F1946,3,4)</x:f>
        <x:v>2602</x:v>
      </x:c>
    </x:row>
    <x:row r="1947" spans="2:7">
      <x:c r="B1947" s="70" t="s">
        <x:v>9703</x:v>
      </x:c>
      <x:c r="C1947" s="189">
        <x:v>2025120704018</x:v>
      </x:c>
      <x:c r="D1947" s="230" t="str">
        <x:f t="shared" si="2"/>
        <x:v>2512</x:v>
      </x:c>
      <x:c r="E1947" s="188" t="s">
        <x:v>5197</x:v>
      </x:c>
      <x:c r="F1947" s="190">
        <x:v>2026022002103</x:v>
      </x:c>
      <x:c r="G1947" s="232" t="str">
        <x:f>MID(F1947,3,4)</x:f>
        <x:v>2602</x:v>
      </x:c>
    </x:row>
    <x:row r="1948" spans="2:7">
      <x:c r="B1948" s="70" t="s">
        <x:v>9697</x:v>
      </x:c>
      <x:c r="C1948" s="189">
        <x:v>2025120704025</x:v>
      </x:c>
      <x:c r="D1948" s="230" t="str">
        <x:f t="shared" si="2"/>
        <x:v>2512</x:v>
      </x:c>
      <x:c r="E1948" s="188" t="s">
        <x:v>4033</x:v>
      </x:c>
      <x:c r="F1948" s="190">
        <x:v>2026022102025</x:v>
      </x:c>
      <x:c r="G1948" s="232" t="str">
        <x:f>MID(F1948,3,4)</x:f>
        <x:v>2602</x:v>
      </x:c>
    </x:row>
    <x:row r="1949" spans="2:7">
      <x:c r="B1949" s="70" t="s">
        <x:v>9668</x:v>
      </x:c>
      <x:c r="C1949" s="189">
        <x:v>2025120704032</x:v>
      </x:c>
      <x:c r="D1949" s="230" t="str">
        <x:f t="shared" si="2"/>
        <x:v>2512</x:v>
      </x:c>
      <x:c r="E1949" s="188" t="s">
        <x:v>2422</x:v>
      </x:c>
      <x:c r="F1949" s="190">
        <x:v>2026022102070</x:v>
      </x:c>
      <x:c r="G1949" s="232" t="str">
        <x:f>MID(F1949,3,4)</x:f>
        <x:v>2602</x:v>
      </x:c>
    </x:row>
    <x:row r="1950" spans="2:7">
      <x:c r="B1950" s="70" t="s">
        <x:v>9716</x:v>
      </x:c>
      <x:c r="C1950" s="189">
        <x:v>2025120704049</x:v>
      </x:c>
      <x:c r="D1950" s="230" t="str">
        <x:f t="shared" si="2"/>
        <x:v>2512</x:v>
      </x:c>
      <x:c r="E1950" s="188" t="s">
        <x:v>2588</x:v>
      </x:c>
      <x:c r="F1950" s="190">
        <x:v>2026022102094</x:v>
      </x:c>
      <x:c r="G1950" s="232" t="str">
        <x:f>MID(F1950,3,4)</x:f>
        <x:v>2602</x:v>
      </x:c>
    </x:row>
    <x:row r="1951" spans="2:7">
      <x:c r="B1951" s="70" t="s">
        <x:v>9863</x:v>
      </x:c>
      <x:c r="C1951" s="189">
        <x:v>2025120704056</x:v>
      </x:c>
      <x:c r="D1951" s="230" t="str">
        <x:f t="shared" si="2"/>
        <x:v>2512</x:v>
      </x:c>
      <x:c r="E1951" s="188" t="s">
        <x:v>2803</x:v>
      </x:c>
      <x:c r="F1951" s="190">
        <x:v>2026022202015</x:v>
      </x:c>
      <x:c r="G1951" s="232" t="str">
        <x:f>MID(F1951,3,4)</x:f>
        <x:v>2602</x:v>
      </x:c>
    </x:row>
    <x:row r="1952" spans="2:7">
      <x:c r="B1952" s="70" t="s">
        <x:v>6559</x:v>
      </x:c>
      <x:c r="C1952" s="189">
        <x:v>2026021704077</x:v>
      </x:c>
      <x:c r="D1952" s="230" t="str">
        <x:f t="shared" si="2"/>
        <x:v>2602</x:v>
      </x:c>
      <x:c r="E1952" s="188" t="s">
        <x:v>6559</x:v>
      </x:c>
      <x:c r="F1952" s="190">
        <x:v>2026021704077</x:v>
      </x:c>
      <x:c r="G1952" s="232" t="str">
        <x:f>MID(F1952,3,4)</x:f>
        <x:v>2602</x:v>
      </x:c>
    </x:row>
    <x:row r="1953" spans="2:7">
      <x:c r="B1953" s="70" t="s">
        <x:v>6471</x:v>
      </x:c>
      <x:c r="C1953" s="189">
        <x:v>2026021904019</x:v>
      </x:c>
      <x:c r="D1953" s="230" t="str">
        <x:f t="shared" si="2"/>
        <x:v>2602</x:v>
      </x:c>
      <x:c r="E1953" s="188" t="s">
        <x:v>6471</x:v>
      </x:c>
      <x:c r="F1953" s="190">
        <x:v>2026021904019</x:v>
      </x:c>
      <x:c r="G1953" s="232" t="str">
        <x:f>MID(F1953,3,4)</x:f>
        <x:v>2602</x:v>
      </x:c>
    </x:row>
    <x:row r="1954" spans="2:7">
      <x:c r="B1954" s="70" t="s">
        <x:v>6376</x:v>
      </x:c>
      <x:c r="C1954" s="189">
        <x:v>2026022004015</x:v>
      </x:c>
      <x:c r="D1954" s="230" t="str">
        <x:f t="shared" si="2"/>
        <x:v>2602</x:v>
      </x:c>
      <x:c r="E1954" s="188" t="s">
        <x:v>6376</x:v>
      </x:c>
      <x:c r="F1954" s="190">
        <x:v>2026022004015</x:v>
      </x:c>
      <x:c r="G1954" s="232" t="str">
        <x:f>MID(F1954,3,4)</x:f>
        <x:v>2602</x:v>
      </x:c>
    </x:row>
    <x:row r="1955" spans="2:7">
      <x:c r="B1955" s="70" t="s">
        <x:v>9871</x:v>
      </x:c>
      <x:c r="C1955" s="189">
        <x:v>2026022004060</x:v>
      </x:c>
      <x:c r="D1955" s="230" t="str">
        <x:f t="shared" si="2"/>
        <x:v>2602</x:v>
      </x:c>
      <x:c r="E1955" s="188" t="s">
        <x:v>9871</x:v>
      </x:c>
      <x:c r="F1955" s="190">
        <x:v>2026022004060</x:v>
      </x:c>
      <x:c r="G1955" s="232" t="str">
        <x:f>MID(F1955,3,4)</x:f>
        <x:v>2602</x:v>
      </x:c>
    </x:row>
    <x:row r="1957" spans="1:9">
      <x:c r="A1957" s="67"/>
      <x:c r="B1957" s="67"/>
      <x:c r="C1957" s="189"/>
      <x:c r="D1957" s="1342"/>
      <x:c r="E1957" s="67"/>
      <x:c r="F1957" s="189"/>
      <x:c r="G1957" s="1342"/>
      <x:c r="H1957" s="67" t="s">
        <x:v>4978</x:v>
      </x:c>
      <x:c r="I1957" s="230" t="s">
        <x:v>7727</x:v>
      </x:c>
    </x:row>
    <x:row r="1958" spans="1:9">
      <x:c r="A1958" s="67" t="s">
        <x:v>3166</x:v>
      </x:c>
      <x:c r="B1958" s="67" t="s">
        <x:v>444</x:v>
      </x:c>
      <x:c r="C1958" s="189">
        <x:v>2025110505014</x:v>
      </x:c>
      <x:c r="D1958" s="230" t="str">
        <x:f t="shared" ref="D1958:D2175" si="3">MID(C1958,3,4)</x:f>
        <x:v>2511</x:v>
      </x:c>
      <x:c r="E1958" s="188" t="s">
        <x:v>3677</x:v>
      </x:c>
      <x:c r="F1958" s="190">
        <x:v>2023060702040</x:v>
      </x:c>
      <x:c r="G1958" s="232" t="str">
        <x:f>MID(F1958,3,4)</x:f>
        <x:v>2306</x:v>
      </x:c>
      <x:c r="H1958" s="230" t="s">
        <x:v>7724</x:v>
      </x:c>
      <x:c r="I1958" s="230" t="s">
        <x:v>434</x:v>
      </x:c>
    </x:row>
    <x:row r="1959" spans="1:9">
      <x:c r="A1959" s="67"/>
      <x:c r="B1959" s="67" t="s">
        <x:v>887</x:v>
      </x:c>
      <x:c r="C1959" s="189">
        <x:v>2025080503133</x:v>
      </x:c>
      <x:c r="D1959" s="230" t="str">
        <x:f t="shared" si="3"/>
        <x:v>2508</x:v>
      </x:c>
      <x:c r="E1959" s="188" t="s">
        <x:v>5412</x:v>
      </x:c>
      <x:c r="F1959" s="190">
        <x:v>2023062802137</x:v>
      </x:c>
      <x:c r="G1959" s="232" t="str">
        <x:f>MID(F1959,3,4)</x:f>
        <x:v>2306</x:v>
      </x:c>
      <x:c r="H1959" s="230" t="s">
        <x:v>7724</x:v>
      </x:c>
      <x:c r="I1959" s="230" t="s">
        <x:v>434</x:v>
      </x:c>
    </x:row>
    <x:row r="1960" spans="1:9">
      <x:c r="A1960" s="67"/>
      <x:c r="B1960" s="67" t="s">
        <x:v>7553</x:v>
      </x:c>
      <x:c r="C1960" s="189">
        <x:v>2025090603120</x:v>
      </x:c>
      <x:c r="D1960" s="230" t="str">
        <x:f t="shared" si="3"/>
        <x:v>2509</x:v>
      </x:c>
      <x:c r="E1960" s="188" t="s">
        <x:v>3501</x:v>
      </x:c>
      <x:c r="F1960" s="190">
        <x:v>2023072703035</x:v>
      </x:c>
      <x:c r="G1960" s="232" t="str">
        <x:f>MID(F1960,3,4)</x:f>
        <x:v>2307</x:v>
      </x:c>
      <x:c r="H1960" s="230" t="s">
        <x:v>7724</x:v>
      </x:c>
      <x:c r="I1960" s="230" t="s">
        <x:v>434</x:v>
      </x:c>
    </x:row>
    <x:row r="1961" spans="1:9">
      <x:c r="A1961" s="67"/>
      <x:c r="B1961" s="67" t="s">
        <x:v>3734</x:v>
      </x:c>
      <x:c r="C1961" s="189">
        <x:v>2025091503122</x:v>
      </x:c>
      <x:c r="D1961" s="230" t="str">
        <x:f t="shared" si="3"/>
        <x:v>2509</x:v>
      </x:c>
      <x:c r="E1961" s="188" t="s">
        <x:v>3589</x:v>
      </x:c>
      <x:c r="F1961" s="190">
        <x:v>2023072702137</x:v>
      </x:c>
      <x:c r="G1961" s="232" t="str">
        <x:f>MID(F1961,3,4)</x:f>
        <x:v>2307</x:v>
      </x:c>
      <x:c r="H1961" s="230" t="s">
        <x:v>7724</x:v>
      </x:c>
      <x:c r="I1961" s="230" t="s">
        <x:v>434</x:v>
      </x:c>
    </x:row>
    <x:row r="1962" spans="1:9">
      <x:c r="A1962" s="67"/>
      <x:c r="B1962" s="67" t="s">
        <x:v>5198</x:v>
      </x:c>
      <x:c r="C1962" s="189">
        <x:v>2025110603116</x:v>
      </x:c>
      <x:c r="D1962" s="230" t="str">
        <x:f t="shared" si="3"/>
        <x:v>2511</x:v>
      </x:c>
      <x:c r="E1962" s="188" t="s">
        <x:v>3900</x:v>
      </x:c>
      <x:c r="F1962" s="190">
        <x:v>2023092202075</x:v>
      </x:c>
      <x:c r="G1962" s="232" t="str">
        <x:f>MID(F1962,3,4)</x:f>
        <x:v>2309</x:v>
      </x:c>
      <x:c r="H1962" s="230" t="s">
        <x:v>7724</x:v>
      </x:c>
      <x:c r="I1962" s="230" t="s">
        <x:v>434</x:v>
      </x:c>
    </x:row>
    <x:row r="1963" spans="1:9">
      <x:c r="A1963" s="67"/>
      <x:c r="B1963" s="67" t="s">
        <x:v>4059</x:v>
      </x:c>
      <x:c r="C1963" s="189">
        <x:v>2025110603154</x:v>
      </x:c>
      <x:c r="D1963" s="230" t="str">
        <x:f t="shared" si="3"/>
        <x:v>2511</x:v>
      </x:c>
      <x:c r="E1963" s="188" t="s">
        <x:v>674</x:v>
      </x:c>
      <x:c r="F1963" s="190">
        <x:v>2023090704045</x:v>
      </x:c>
      <x:c r="G1963" s="232" t="str">
        <x:f>MID(F1963,3,4)</x:f>
        <x:v>2309</x:v>
      </x:c>
      <x:c r="H1963" s="230" t="s">
        <x:v>7724</x:v>
      </x:c>
      <x:c r="I1963" s="230" t="s">
        <x:v>434</x:v>
      </x:c>
    </x:row>
    <x:row r="1964" spans="1:9">
      <x:c r="A1964" s="67"/>
      <x:c r="B1964" s="67" t="s">
        <x:v>2530</x:v>
      </x:c>
      <x:c r="C1964" s="189">
        <x:v>2025090603151</x:v>
      </x:c>
      <x:c r="D1964" s="230" t="str">
        <x:f t="shared" si="3"/>
        <x:v>2509</x:v>
      </x:c>
      <x:c r="E1964" s="188" t="s">
        <x:v>585</x:v>
      </x:c>
      <x:c r="F1964" s="190">
        <x:v>2023090704175</x:v>
      </x:c>
      <x:c r="G1964" s="232" t="str">
        <x:f>MID(F1964,3,4)</x:f>
        <x:v>2309</x:v>
      </x:c>
      <x:c r="H1964" s="230" t="s">
        <x:v>7724</x:v>
      </x:c>
      <x:c r="I1964" s="230" t="s">
        <x:v>434</x:v>
      </x:c>
    </x:row>
    <x:row r="1965" spans="1:9">
      <x:c r="A1965" s="67"/>
      <x:c r="B1965" s="67" t="s">
        <x:v>518</x:v>
      </x:c>
      <x:c r="C1965" s="189">
        <x:v>2025100703130</x:v>
      </x:c>
      <x:c r="D1965" s="230" t="str">
        <x:f t="shared" si="3"/>
        <x:v>2510</x:v>
      </x:c>
      <x:c r="E1965" s="188" t="s">
        <x:v>488</x:v>
      </x:c>
      <x:c r="F1965" s="190">
        <x:v>2023092204116</x:v>
      </x:c>
      <x:c r="G1965" s="232" t="str">
        <x:f>MID(F1965,3,4)</x:f>
        <x:v>2309</x:v>
      </x:c>
      <x:c r="H1965" s="230" t="s">
        <x:v>7724</x:v>
      </x:c>
      <x:c r="I1965" s="230" t="s">
        <x:v>434</x:v>
      </x:c>
    </x:row>
    <x:row r="1966" spans="1:9">
      <x:c r="A1966" s="67"/>
      <x:c r="B1966" s="67" t="s">
        <x:v>1780</x:v>
      </x:c>
      <x:c r="C1966" s="189">
        <x:v>2025120603120</x:v>
      </x:c>
      <x:c r="D1966" s="230" t="str">
        <x:f t="shared" si="3"/>
        <x:v>2512</x:v>
      </x:c>
      <x:c r="E1966" s="188" t="s">
        <x:v>6401</x:v>
      </x:c>
      <x:c r="F1966" s="190">
        <x:v>2023092604046</x:v>
      </x:c>
      <x:c r="G1966" s="232" t="str">
        <x:f>MID(F1966,3,4)</x:f>
        <x:v>2309</x:v>
      </x:c>
      <x:c r="H1966" s="230" t="s">
        <x:v>7724</x:v>
      </x:c>
      <x:c r="I1966" s="230" t="s">
        <x:v>434</x:v>
      </x:c>
    </x:row>
    <x:row r="1967" spans="1:9">
      <x:c r="A1967" s="67"/>
      <x:c r="B1967" s="67" t="s">
        <x:v>2732</x:v>
      </x:c>
      <x:c r="C1967" s="189">
        <x:v>2025120603137</x:v>
      </x:c>
      <x:c r="D1967" s="230" t="str">
        <x:f t="shared" si="3"/>
        <x:v>2512</x:v>
      </x:c>
      <x:c r="E1967" s="188" t="s">
        <x:v>5402</x:v>
      </x:c>
      <x:c r="F1967" s="190">
        <x:v>2023101903023</x:v>
      </x:c>
      <x:c r="G1967" s="232" t="str">
        <x:f>MID(F1967,3,4)</x:f>
        <x:v>2310</x:v>
      </x:c>
      <x:c r="H1967" s="230" t="s">
        <x:v>7724</x:v>
      </x:c>
      <x:c r="I1967" s="230" t="s">
        <x:v>434</x:v>
      </x:c>
    </x:row>
    <x:row r="1968" spans="1:9">
      <x:c r="A1968" s="67"/>
      <x:c r="B1968" s="67" t="s">
        <x:v>5508</x:v>
      </x:c>
      <x:c r="C1968" s="189">
        <x:v>2025010503042</x:v>
      </x:c>
      <x:c r="D1968" s="230" t="str">
        <x:f t="shared" si="3"/>
        <x:v>2501</x:v>
      </x:c>
      <x:c r="E1968" s="188" t="s">
        <x:v>3972</x:v>
      </x:c>
      <x:c r="F1968" s="190">
        <x:v>2023101902071</x:v>
      </x:c>
      <x:c r="G1968" s="232" t="str">
        <x:f>MID(F1968,3,4)</x:f>
        <x:v>2310</x:v>
      </x:c>
      <x:c r="H1968" s="230" t="s">
        <x:v>7724</x:v>
      </x:c>
      <x:c r="I1968" s="230" t="s">
        <x:v>434</x:v>
      </x:c>
    </x:row>
    <x:row r="1969" spans="1:9">
      <x:c r="A1969" s="67"/>
      <x:c r="B1969" s="67" t="s">
        <x:v>3572</x:v>
      </x:c>
      <x:c r="C1969" s="189">
        <x:v>2025010503097</x:v>
      </x:c>
      <x:c r="D1969" s="230" t="str">
        <x:f t="shared" si="3"/>
        <x:v>2501</x:v>
      </x:c>
      <x:c r="E1969" s="188" t="s">
        <x:v>5312</x:v>
      </x:c>
      <x:c r="F1969" s="190">
        <x:v>2023102102012</x:v>
      </x:c>
      <x:c r="G1969" s="232" t="str">
        <x:f>MID(F1969,3,4)</x:f>
        <x:v>2310</x:v>
      </x:c>
      <x:c r="H1969" s="230" t="s">
        <x:v>7724</x:v>
      </x:c>
      <x:c r="I1969" s="230" t="s">
        <x:v>434</x:v>
      </x:c>
    </x:row>
    <x:row r="1970" spans="1:9">
      <x:c r="A1970" s="67"/>
      <x:c r="B1970" s="67" t="s">
        <x:v>3596</x:v>
      </x:c>
      <x:c r="C1970" s="189">
        <x:v>2024070503016</x:v>
      </x:c>
      <x:c r="D1970" s="230" t="str">
        <x:f t="shared" si="3"/>
        <x:v>2407</x:v>
      </x:c>
      <x:c r="E1970" s="188" t="s">
        <x:v>3965</x:v>
      </x:c>
      <x:c r="F1970" s="190">
        <x:v>2023110803086</x:v>
      </x:c>
      <x:c r="G1970" s="232" t="str">
        <x:f>MID(F1970,3,4)</x:f>
        <x:v>2311</x:v>
      </x:c>
      <x:c r="H1970" s="230" t="s">
        <x:v>7724</x:v>
      </x:c>
      <x:c r="I1970" s="230" t="s">
        <x:v>434</x:v>
      </x:c>
    </x:row>
    <x:row r="1971" spans="1:9">
      <x:c r="A1971" s="67"/>
      <x:c r="B1971" s="67" t="s">
        <x:v>3526</x:v>
      </x:c>
      <x:c r="C1971" s="189">
        <x:v>2024070603013</x:v>
      </x:c>
      <x:c r="D1971" s="230" t="str">
        <x:f t="shared" si="3"/>
        <x:v>2407</x:v>
      </x:c>
      <x:c r="E1971" s="188" t="s">
        <x:v>5512</x:v>
      </x:c>
      <x:c r="F1971" s="190">
        <x:v>2023110803093</x:v>
      </x:c>
      <x:c r="G1971" s="232" t="str">
        <x:f>MID(F1971,3,4)</x:f>
        <x:v>2311</x:v>
      </x:c>
      <x:c r="H1971" s="230" t="s">
        <x:v>7724</x:v>
      </x:c>
      <x:c r="I1971" s="230" t="s">
        <x:v>434</x:v>
      </x:c>
    </x:row>
    <x:row r="1972" spans="1:9">
      <x:c r="A1972" s="67"/>
      <x:c r="B1972" s="67" t="s">
        <x:v>3870</x:v>
      </x:c>
      <x:c r="C1972" s="189">
        <x:v>2024070703072</x:v>
      </x:c>
      <x:c r="D1972" s="230" t="str">
        <x:f t="shared" si="3"/>
        <x:v>2407</x:v>
      </x:c>
      <x:c r="E1972" s="188" t="s">
        <x:v>592</x:v>
      </x:c>
      <x:c r="F1972" s="190">
        <x:v>2023112204126</x:v>
      </x:c>
      <x:c r="G1972" s="232" t="str">
        <x:f>MID(F1972,3,4)</x:f>
        <x:v>2311</x:v>
      </x:c>
      <x:c r="H1972" s="230" t="s">
        <x:v>7724</x:v>
      </x:c>
      <x:c r="I1972" s="230" t="s">
        <x:v>434</x:v>
      </x:c>
    </x:row>
    <x:row r="1973" spans="1:9">
      <x:c r="A1973" s="67"/>
      <x:c r="B1973" s="67" t="s">
        <x:v>3501</x:v>
      </x:c>
      <x:c r="C1973" s="189">
        <x:v>2023072703035</x:v>
      </x:c>
      <x:c r="D1973" s="230" t="str">
        <x:f t="shared" si="3"/>
        <x:v>2307</x:v>
      </x:c>
      <x:c r="E1973" s="188" t="s">
        <x:v>3612</x:v>
      </x:c>
      <x:c r="F1973" s="190">
        <x:v>2023120102117</x:v>
      </x:c>
      <x:c r="G1973" s="232" t="str">
        <x:f>MID(F1973,3,4)</x:f>
        <x:v>2312</x:v>
      </x:c>
      <x:c r="H1973" s="230" t="s">
        <x:v>7724</x:v>
      </x:c>
      <x:c r="I1973" s="230" t="s">
        <x:v>434</x:v>
      </x:c>
    </x:row>
    <x:row r="1974" spans="1:9">
      <x:c r="A1974" s="67"/>
      <x:c r="B1974" s="67" t="s">
        <x:v>3545</x:v>
      </x:c>
      <x:c r="C1974" s="189">
        <x:v>2024091603016</x:v>
      </x:c>
      <x:c r="D1974" s="230" t="str">
        <x:f t="shared" si="3"/>
        <x:v>2409</x:v>
      </x:c>
      <x:c r="E1974" s="188" t="s">
        <x:v>1264</x:v>
      </x:c>
      <x:c r="F1974" s="190">
        <x:v>2024010101173</x:v>
      </x:c>
      <x:c r="G1974" s="232" t="str">
        <x:f>MID(F1974,3,4)</x:f>
        <x:v>2401</x:v>
      </x:c>
      <x:c r="H1974" s="230" t="s">
        <x:v>7724</x:v>
      </x:c>
      <x:c r="I1974" s="230" t="s">
        <x:v>434</x:v>
      </x:c>
    </x:row>
    <x:row r="1975" spans="1:9">
      <x:c r="A1975" s="67"/>
      <x:c r="B1975" s="67" t="s">
        <x:v>5402</x:v>
      </x:c>
      <x:c r="C1975" s="189">
        <x:v>2023101903023</x:v>
      </x:c>
      <x:c r="D1975" s="230" t="str">
        <x:f t="shared" si="3"/>
        <x:v>2310</x:v>
      </x:c>
      <x:c r="E1975" s="188" t="s">
        <x:v>1757</x:v>
      </x:c>
      <x:c r="F1975" s="190">
        <x:v>2024010104068</x:v>
      </x:c>
      <x:c r="G1975" s="232" t="str">
        <x:f>MID(F1975,3,4)</x:f>
        <x:v>2401</x:v>
      </x:c>
      <x:c r="H1975" s="230" t="s">
        <x:v>7724</x:v>
      </x:c>
      <x:c r="I1975" s="230" t="s">
        <x:v>434</x:v>
      </x:c>
    </x:row>
    <x:row r="1976" spans="1:9">
      <x:c r="A1976" s="67"/>
      <x:c r="B1976" s="67" t="s">
        <x:v>3965</x:v>
      </x:c>
      <x:c r="C1976" s="189">
        <x:v>2023110803086</x:v>
      </x:c>
      <x:c r="D1976" s="230" t="str">
        <x:f t="shared" si="3"/>
        <x:v>2311</x:v>
      </x:c>
      <x:c r="E1976" s="188" t="s">
        <x:v>3990</x:v>
      </x:c>
      <x:c r="F1976" s="190">
        <x:v>2024021001080</x:v>
      </x:c>
      <x:c r="G1976" s="232" t="str">
        <x:f>MID(F1976,3,4)</x:f>
        <x:v>2402</x:v>
      </x:c>
      <x:c r="H1976" s="230" t="s">
        <x:v>7724</x:v>
      </x:c>
      <x:c r="I1976" s="230" t="s">
        <x:v>434</x:v>
      </x:c>
    </x:row>
    <x:row r="1977" spans="1:9">
      <x:c r="A1977" s="67"/>
      <x:c r="B1977" s="67" t="s">
        <x:v>5512</x:v>
      </x:c>
      <x:c r="C1977" s="189">
        <x:v>2023110803093</x:v>
      </x:c>
      <x:c r="D1977" s="230" t="str">
        <x:f t="shared" si="3"/>
        <x:v>2311</x:v>
      </x:c>
      <x:c r="E1977" s="188" t="s">
        <x:v>4065</x:v>
      </x:c>
      <x:c r="F1977" s="190">
        <x:v>2024032001093</x:v>
      </x:c>
      <x:c r="G1977" s="232" t="str">
        <x:f>MID(F1977,3,4)</x:f>
        <x:v>2403</x:v>
      </x:c>
      <x:c r="H1977" s="230" t="s">
        <x:v>7724</x:v>
      </x:c>
      <x:c r="I1977" s="230" t="s">
        <x:v>434</x:v>
      </x:c>
    </x:row>
    <x:row r="1978" spans="1:9">
      <x:c r="A1978" s="67"/>
      <x:c r="B1978" s="67" t="s">
        <x:v>374</x:v>
      </x:c>
      <x:c r="C1978" s="189">
        <x:v>2025021003050</x:v>
      </x:c>
      <x:c r="D1978" s="230" t="str">
        <x:f t="shared" si="3"/>
        <x:v>2502</x:v>
      </x:c>
      <x:c r="E1978" s="188" t="s">
        <x:v>5318</x:v>
      </x:c>
      <x:c r="F1978" s="190">
        <x:v>2024032501173</x:v>
      </x:c>
      <x:c r="G1978" s="232" t="str">
        <x:f>MID(F1978,3,4)</x:f>
        <x:v>2403</x:v>
      </x:c>
      <x:c r="H1978" s="230" t="s">
        <x:v>7724</x:v>
      </x:c>
      <x:c r="I1978" s="230" t="s">
        <x:v>434</x:v>
      </x:c>
    </x:row>
    <x:row r="1979" spans="1:9">
      <x:c r="A1979" s="67"/>
      <x:c r="B1979" s="67" t="s">
        <x:v>390</x:v>
      </x:c>
      <x:c r="C1979" s="189">
        <x:v>2025021003067</x:v>
      </x:c>
      <x:c r="D1979" s="230" t="str">
        <x:f t="shared" si="3"/>
        <x:v>2502</x:v>
      </x:c>
      <x:c r="E1979" s="188" t="s">
        <x:v>2716</x:v>
      </x:c>
      <x:c r="F1979" s="190">
        <x:v>2024041002036</x:v>
      </x:c>
      <x:c r="G1979" s="232" t="str">
        <x:f>MID(F1979,3,4)</x:f>
        <x:v>2404</x:v>
      </x:c>
      <x:c r="H1979" s="230" t="s">
        <x:v>7724</x:v>
      </x:c>
      <x:c r="I1979" s="230" t="s">
        <x:v>434</x:v>
      </x:c>
    </x:row>
    <x:row r="1980" spans="1:9">
      <x:c r="A1980" s="67"/>
      <x:c r="B1980" s="67" t="s">
        <x:v>3746</x:v>
      </x:c>
      <x:c r="C1980" s="189">
        <x:v>2025040603125</x:v>
      </x:c>
      <x:c r="D1980" s="230" t="str">
        <x:f t="shared" si="3"/>
        <x:v>2504</x:v>
      </x:c>
      <x:c r="E1980" s="188" t="s">
        <x:v>6381</x:v>
      </x:c>
      <x:c r="F1980" s="190">
        <x:v>2024042504072</x:v>
      </x:c>
      <x:c r="G1980" s="232" t="str">
        <x:f>MID(F1980,3,4)</x:f>
        <x:v>2404</x:v>
      </x:c>
      <x:c r="H1980" s="230" t="s">
        <x:v>7724</x:v>
      </x:c>
      <x:c r="I1980" s="230" t="s">
        <x:v>434</x:v>
      </x:c>
    </x:row>
    <x:row r="1981" spans="1:9">
      <x:c r="A1981" s="67"/>
      <x:c r="B1981" s="67" t="s">
        <x:v>3732</x:v>
      </x:c>
      <x:c r="C1981" s="189">
        <x:v>2025050503057</x:v>
      </x:c>
      <x:c r="D1981" s="230" t="str">
        <x:f t="shared" si="3"/>
        <x:v>2505</x:v>
      </x:c>
      <x:c r="E1981" s="188" t="s">
        <x:v>4069</x:v>
      </x:c>
      <x:c r="F1981" s="190">
        <x:v>2024051102047</x:v>
      </x:c>
      <x:c r="G1981" s="232" t="str">
        <x:f>MID(F1981,3,4)</x:f>
        <x:v>2405</x:v>
      </x:c>
      <x:c r="H1981" s="230" t="s">
        <x:v>7724</x:v>
      </x:c>
      <x:c r="I1981" s="230" t="s">
        <x:v>434</x:v>
      </x:c>
    </x:row>
    <x:row r="1982" spans="1:9">
      <x:c r="A1982" s="67"/>
      <x:c r="B1982" s="67" t="s">
        <x:v>1227</x:v>
      </x:c>
      <x:c r="C1982" s="189">
        <x:v>2025080503034</x:v>
      </x:c>
      <x:c r="D1982" s="230" t="str">
        <x:f t="shared" si="3"/>
        <x:v>2508</x:v>
      </x:c>
      <x:c r="E1982" s="188" t="s">
        <x:v>3890</x:v>
      </x:c>
      <x:c r="F1982" s="190">
        <x:v>2024060501084</x:v>
      </x:c>
      <x:c r="G1982" s="232" t="str">
        <x:f>MID(F1982,3,4)</x:f>
        <x:v>2406</x:v>
      </x:c>
      <x:c r="H1982" s="230" t="s">
        <x:v>7724</x:v>
      </x:c>
      <x:c r="I1982" s="230" t="s">
        <x:v>434</x:v>
      </x:c>
    </x:row>
    <x:row r="1983" spans="1:9">
      <x:c r="A1983" s="67"/>
      <x:c r="B1983" s="67" t="s">
        <x:v>7609</x:v>
      </x:c>
      <x:c r="C1983" s="189">
        <x:v>2025090503062</x:v>
      </x:c>
      <x:c r="D1983" s="230" t="str">
        <x:f t="shared" si="3"/>
        <x:v>2509</x:v>
      </x:c>
      <x:c r="E1983" s="188" t="s">
        <x:v>3596</x:v>
      </x:c>
      <x:c r="F1983" s="190">
        <x:v>2024070503016</x:v>
      </x:c>
      <x:c r="G1983" s="232" t="str">
        <x:f>MID(F1983,3,4)</x:f>
        <x:v>2407</x:v>
      </x:c>
      <x:c r="H1983" s="230" t="s">
        <x:v>7724</x:v>
      </x:c>
      <x:c r="I1983" s="230" t="s">
        <x:v>434</x:v>
      </x:c>
    </x:row>
    <x:row r="1984" spans="1:9">
      <x:c r="A1984" s="67"/>
      <x:c r="B1984" s="67" t="s">
        <x:v>845</x:v>
      </x:c>
      <x:c r="C1984" s="189">
        <x:v>2025090603038</x:v>
      </x:c>
      <x:c r="D1984" s="230" t="str">
        <x:f t="shared" si="3"/>
        <x:v>2509</x:v>
      </x:c>
      <x:c r="E1984" s="188" t="s">
        <x:v>3526</x:v>
      </x:c>
      <x:c r="F1984" s="190">
        <x:v>2024070603013</x:v>
      </x:c>
      <x:c r="G1984" s="232" t="str">
        <x:f>MID(F1984,3,4)</x:f>
        <x:v>2407</x:v>
      </x:c>
      <x:c r="H1984" s="230" t="s">
        <x:v>7724</x:v>
      </x:c>
      <x:c r="I1984" s="230" t="s">
        <x:v>434</x:v>
      </x:c>
    </x:row>
    <x:row r="1985" spans="1:9">
      <x:c r="A1985" s="67"/>
      <x:c r="B1985" s="67" t="s">
        <x:v>5049</x:v>
      </x:c>
      <x:c r="C1985" s="189">
        <x:v>2025090703028</x:v>
      </x:c>
      <x:c r="D1985" s="230" t="str">
        <x:f t="shared" si="3"/>
        <x:v>2509</x:v>
      </x:c>
      <x:c r="E1985" s="188" t="s">
        <x:v>3870</x:v>
      </x:c>
      <x:c r="F1985" s="190">
        <x:v>2024070703072</x:v>
      </x:c>
      <x:c r="G1985" s="232" t="str">
        <x:f>MID(F1985,3,4)</x:f>
        <x:v>2407</x:v>
      </x:c>
      <x:c r="H1985" s="230" t="s">
        <x:v>7724</x:v>
      </x:c>
      <x:c r="I1985" s="230" t="s">
        <x:v>434</x:v>
      </x:c>
    </x:row>
    <x:row r="1986" spans="1:9">
      <x:c r="A1986" s="67"/>
      <x:c r="B1986" s="67" t="s">
        <x:v>3780</x:v>
      </x:c>
      <x:c r="C1986" s="189">
        <x:v>2025110503034</x:v>
      </x:c>
      <x:c r="D1986" s="230" t="str">
        <x:f t="shared" si="3"/>
        <x:v>2511</x:v>
      </x:c>
      <x:c r="E1986" s="188" t="s">
        <x:v>3657</x:v>
      </x:c>
      <x:c r="F1986" s="190">
        <x:v>2024070601149</x:v>
      </x:c>
      <x:c r="G1986" s="232" t="str">
        <x:f>MID(F1986,3,4)</x:f>
        <x:v>2407</x:v>
      </x:c>
      <x:c r="H1986" s="230" t="s">
        <x:v>7724</x:v>
      </x:c>
      <x:c r="I1986" s="230" t="s">
        <x:v>434</x:v>
      </x:c>
    </x:row>
    <x:row r="1987" spans="1:9">
      <x:c r="A1987" s="67"/>
      <x:c r="B1987" s="67" t="s">
        <x:v>3582</x:v>
      </x:c>
      <x:c r="C1987" s="189">
        <x:v>2025110703076</x:v>
      </x:c>
      <x:c r="D1987" s="230" t="str">
        <x:f t="shared" si="3"/>
        <x:v>2511</x:v>
      </x:c>
      <x:c r="E1987" s="188" t="s">
        <x:v>5479</x:v>
      </x:c>
      <x:c r="F1987" s="190">
        <x:v>2024070502033</x:v>
      </x:c>
      <x:c r="G1987" s="232" t="str">
        <x:f>MID(F1987,3,4)</x:f>
        <x:v>2407</x:v>
      </x:c>
      <x:c r="H1987" s="230" t="s">
        <x:v>7724</x:v>
      </x:c>
      <x:c r="I1987" s="230" t="s">
        <x:v>434</x:v>
      </x:c>
    </x:row>
    <x:row r="1988" spans="1:9">
      <x:c r="A1988" s="67"/>
      <x:c r="B1988" s="67" t="s">
        <x:v>5279</x:v>
      </x:c>
      <x:c r="C1988" s="189">
        <x:v>2025110803028</x:v>
      </x:c>
      <x:c r="D1988" s="230" t="str">
        <x:f t="shared" si="3"/>
        <x:v>2511</x:v>
      </x:c>
      <x:c r="E1988" s="188" t="s">
        <x:v>3621</x:v>
      </x:c>
      <x:c r="F1988" s="190">
        <x:v>2024070502125</x:v>
      </x:c>
      <x:c r="G1988" s="232" t="str">
        <x:f>MID(F1988,3,4)</x:f>
        <x:v>2407</x:v>
      </x:c>
      <x:c r="H1988" s="230" t="s">
        <x:v>7724</x:v>
      </x:c>
      <x:c r="I1988" s="230" t="s">
        <x:v>434</x:v>
      </x:c>
    </x:row>
    <x:row r="1989" spans="1:9">
      <x:c r="A1989" s="67"/>
      <x:c r="B1989" s="67" t="s">
        <x:v>1276</x:v>
      </x:c>
      <x:c r="C1989" s="189">
        <x:v>2025120503024</x:v>
      </x:c>
      <x:c r="D1989" s="230" t="str">
        <x:f t="shared" si="3"/>
        <x:v>2512</x:v>
      </x:c>
      <x:c r="E1989" s="188" t="s">
        <x:v>3591</x:v>
      </x:c>
      <x:c r="F1989" s="190">
        <x:v>2024080201117</x:v>
      </x:c>
      <x:c r="G1989" s="232" t="str">
        <x:f>MID(F1989,3,4)</x:f>
        <x:v>2408</x:v>
      </x:c>
      <x:c r="H1989" s="230" t="s">
        <x:v>7724</x:v>
      </x:c>
      <x:c r="I1989" s="230" t="s">
        <x:v>434</x:v>
      </x:c>
    </x:row>
    <x:row r="1990" spans="1:9">
      <x:c r="A1990" s="67"/>
      <x:c r="B1990" s="67" t="s">
        <x:v>7611</x:v>
      </x:c>
      <x:c r="C1990" s="189">
        <x:v>2026011803025</x:v>
      </x:c>
      <x:c r="D1990" s="230" t="str">
        <x:f t="shared" si="3"/>
        <x:v>2601</x:v>
      </x:c>
      <x:c r="E1990" s="188" t="s">
        <x:v>3588</x:v>
      </x:c>
      <x:c r="F1990" s="190">
        <x:v>2024081002027</x:v>
      </x:c>
      <x:c r="G1990" s="232" t="str">
        <x:f>MID(F1990,3,4)</x:f>
        <x:v>2408</x:v>
      </x:c>
      <x:c r="H1990" s="230" t="s">
        <x:v>7724</x:v>
      </x:c>
      <x:c r="I1990" s="230" t="s">
        <x:v>434</x:v>
      </x:c>
    </x:row>
    <x:row r="1991" spans="1:9">
      <x:c r="A1991" s="67"/>
      <x:c r="B1991" s="67" t="s">
        <x:v>1264</x:v>
      </x:c>
      <x:c r="C1991" s="189">
        <x:v>2024010101173</x:v>
      </x:c>
      <x:c r="D1991" s="230" t="str">
        <x:f t="shared" si="3"/>
        <x:v>2401</x:v>
      </x:c>
      <x:c r="E1991" s="188" t="s">
        <x:v>552</x:v>
      </x:c>
      <x:c r="F1991" s="190">
        <x:v>2024081504033</x:v>
      </x:c>
      <x:c r="G1991" s="232" t="str">
        <x:f>MID(F1991,3,4)</x:f>
        <x:v>2408</x:v>
      </x:c>
      <x:c r="H1991" s="230" t="s">
        <x:v>7724</x:v>
      </x:c>
      <x:c r="I1991" s="230" t="s">
        <x:v>434</x:v>
      </x:c>
    </x:row>
    <x:row r="1992" spans="1:9">
      <x:c r="A1992" s="67"/>
      <x:c r="B1992" s="67" t="s">
        <x:v>5445</x:v>
      </x:c>
      <x:c r="C1992" s="189">
        <x:v>2025010701011</x:v>
      </x:c>
      <x:c r="D1992" s="230" t="str">
        <x:f t="shared" si="3"/>
        <x:v>2501</x:v>
      </x:c>
      <x:c r="E1992" s="188" t="s">
        <x:v>3545</x:v>
      </x:c>
      <x:c r="F1992" s="190">
        <x:v>2024091603016</x:v>
      </x:c>
      <x:c r="G1992" s="232" t="str">
        <x:f>MID(F1992,3,4)</x:f>
        <x:v>2409</x:v>
      </x:c>
      <x:c r="H1992" s="230" t="s">
        <x:v>7724</x:v>
      </x:c>
      <x:c r="I1992" s="230" t="s">
        <x:v>434</x:v>
      </x:c>
    </x:row>
    <x:row r="1993" spans="1:9">
      <x:c r="A1993" s="67"/>
      <x:c r="B1993" s="67" t="s">
        <x:v>3990</x:v>
      </x:c>
      <x:c r="C1993" s="189">
        <x:v>2024021001080</x:v>
      </x:c>
      <x:c r="D1993" s="230" t="str">
        <x:f t="shared" si="3"/>
        <x:v>2402</x:v>
      </x:c>
      <x:c r="E1993" s="188" t="s">
        <x:v>5409</x:v>
      </x:c>
      <x:c r="F1993" s="190">
        <x:v>2024091501121</x:v>
      </x:c>
      <x:c r="G1993" s="232" t="str">
        <x:f>MID(F1993,3,4)</x:f>
        <x:v>2409</x:v>
      </x:c>
      <x:c r="H1993" s="230" t="s">
        <x:v>7724</x:v>
      </x:c>
      <x:c r="I1993" s="230" t="s">
        <x:v>434</x:v>
      </x:c>
    </x:row>
    <x:row r="1994" spans="1:9">
      <x:c r="A1994" s="67"/>
      <x:c r="B1994" s="67" t="s">
        <x:v>4065</x:v>
      </x:c>
      <x:c r="C1994" s="189">
        <x:v>2024032001093</x:v>
      </x:c>
      <x:c r="D1994" s="230" t="str">
        <x:f t="shared" si="3"/>
        <x:v>2403</x:v>
      </x:c>
      <x:c r="E1994" s="188" t="s">
        <x:v>4045</x:v>
      </x:c>
      <x:c r="F1994" s="190">
        <x:v>2024091002062</x:v>
      </x:c>
      <x:c r="G1994" s="232" t="str">
        <x:f>MID(F1994,3,4)</x:f>
        <x:v>2409</x:v>
      </x:c>
      <x:c r="H1994" s="230" t="s">
        <x:v>7724</x:v>
      </x:c>
      <x:c r="I1994" s="230" t="s">
        <x:v>434</x:v>
      </x:c>
    </x:row>
    <x:row r="1995" spans="1:9">
      <x:c r="A1995" s="67"/>
      <x:c r="B1995" s="67" t="s">
        <x:v>5318</x:v>
      </x:c>
      <x:c r="C1995" s="189">
        <x:v>2024032501173</x:v>
      </x:c>
      <x:c r="D1995" s="230" t="str">
        <x:f t="shared" si="3"/>
        <x:v>2403</x:v>
      </x:c>
      <x:c r="E1995" s="188" t="s">
        <x:v>1497</x:v>
      </x:c>
      <x:c r="F1995" s="190">
        <x:v>2024091504023</x:v>
      </x:c>
      <x:c r="G1995" s="232" t="str">
        <x:f>MID(F1995,3,4)</x:f>
        <x:v>2409</x:v>
      </x:c>
      <x:c r="H1995" s="230" t="s">
        <x:v>7724</x:v>
      </x:c>
      <x:c r="I1995" s="230" t="s">
        <x:v>434</x:v>
      </x:c>
    </x:row>
    <x:row r="1996" spans="1:9">
      <x:c r="A1996" s="67"/>
      <x:c r="B1996" s="67" t="s">
        <x:v>3890</x:v>
      </x:c>
      <x:c r="C1996" s="189">
        <x:v>2024060501084</x:v>
      </x:c>
      <x:c r="D1996" s="230" t="str">
        <x:f t="shared" si="3"/>
        <x:v>2406</x:v>
      </x:c>
      <x:c r="E1996" s="188" t="s">
        <x:v>6336</x:v>
      </x:c>
      <x:c r="F1996" s="190">
        <x:v>2024091604013</x:v>
      </x:c>
      <x:c r="G1996" s="232" t="str">
        <x:f>MID(F1996,3,4)</x:f>
        <x:v>2409</x:v>
      </x:c>
      <x:c r="H1996" s="230" t="s">
        <x:v>7724</x:v>
      </x:c>
      <x:c r="I1996" s="230" t="s">
        <x:v>434</x:v>
      </x:c>
    </x:row>
    <x:row r="1997" spans="1:9">
      <x:c r="A1997" s="67"/>
      <x:c r="B1997" s="67" t="s">
        <x:v>3657</x:v>
      </x:c>
      <x:c r="C1997" s="189">
        <x:v>2024070601149</x:v>
      </x:c>
      <x:c r="D1997" s="230" t="str">
        <x:f t="shared" si="3"/>
        <x:v>2407</x:v>
      </x:c>
      <x:c r="E1997" s="188" t="s">
        <x:v>5509</x:v>
      </x:c>
      <x:c r="F1997" s="190">
        <x:v>2024111602081</x:v>
      </x:c>
      <x:c r="G1997" s="232" t="str">
        <x:f>MID(F1997,3,4)</x:f>
        <x:v>2411</x:v>
      </x:c>
      <x:c r="H1997" s="230" t="s">
        <x:v>7724</x:v>
      </x:c>
      <x:c r="I1997" s="230" t="s">
        <x:v>434</x:v>
      </x:c>
    </x:row>
    <x:row r="1998" spans="1:9">
      <x:c r="A1998" s="67"/>
      <x:c r="B1998" s="67" t="s">
        <x:v>3591</x:v>
      </x:c>
      <x:c r="C1998" s="189">
        <x:v>2024080201117</x:v>
      </x:c>
      <x:c r="D1998" s="230" t="str">
        <x:f t="shared" si="3"/>
        <x:v>2408</x:v>
      </x:c>
      <x:c r="E1998" s="188" t="s">
        <x:v>5212</x:v>
      </x:c>
      <x:c r="F1998" s="190">
        <x:v>2024111505115</x:v>
      </x:c>
      <x:c r="G1998" s="232" t="str">
        <x:f>MID(F1998,3,4)</x:f>
        <x:v>2411</x:v>
      </x:c>
      <x:c r="H1998" s="230" t="s">
        <x:v>7724</x:v>
      </x:c>
      <x:c r="I1998" s="230" t="s">
        <x:v>434</x:v>
      </x:c>
    </x:row>
    <x:row r="1999" spans="1:9">
      <x:c r="A1999" s="67"/>
      <x:c r="B1999" s="67" t="s">
        <x:v>5409</x:v>
      </x:c>
      <x:c r="C1999" s="189">
        <x:v>2024091501121</x:v>
      </x:c>
      <x:c r="D1999" s="230" t="str">
        <x:f t="shared" si="3"/>
        <x:v>2409</x:v>
      </x:c>
      <x:c r="E1999" s="188" t="s">
        <x:v>3954</x:v>
      </x:c>
      <x:c r="F1999" s="190">
        <x:v>2024120503034</x:v>
      </x:c>
      <x:c r="G1999" s="232" t="str">
        <x:f>MID(F1999,3,4)</x:f>
        <x:v>2412</x:v>
      </x:c>
      <x:c r="H1999" s="230" t="s">
        <x:v>7724</x:v>
      </x:c>
      <x:c r="I1999" s="230" t="s">
        <x:v>434</x:v>
      </x:c>
    </x:row>
    <x:row r="2000" spans="1:9">
      <x:c r="A2000" s="67"/>
      <x:c r="B2000" s="67" t="s">
        <x:v>7509</x:v>
      </x:c>
      <x:c r="C2000" s="189">
        <x:v>2025021301057</x:v>
      </x:c>
      <x:c r="D2000" s="230" t="str">
        <x:f t="shared" si="3"/>
        <x:v>2502</x:v>
      </x:c>
      <x:c r="E2000" s="188" t="s">
        <x:v>5325</x:v>
      </x:c>
      <x:c r="F2000" s="190">
        <x:v>2024121102120</x:v>
      </x:c>
      <x:c r="G2000" s="232" t="str">
        <x:f>MID(F2000,3,4)</x:f>
        <x:v>2412</x:v>
      </x:c>
      <x:c r="H2000" s="230" t="s">
        <x:v>7724</x:v>
      </x:c>
      <x:c r="I2000" s="230" t="s">
        <x:v>434</x:v>
      </x:c>
    </x:row>
    <x:row r="2001" spans="1:9">
      <x:c r="A2001" s="67"/>
      <x:c r="B2001" s="67" t="s">
        <x:v>3794</x:v>
      </x:c>
      <x:c r="C2001" s="189">
        <x:v>2025021301071</x:v>
      </x:c>
      <x:c r="D2001" s="230" t="str">
        <x:f t="shared" si="3"/>
        <x:v>2502</x:v>
      </x:c>
      <x:c r="E2001" s="188" t="s">
        <x:v>6357</x:v>
      </x:c>
      <x:c r="F2001" s="190">
        <x:v>2024121004110</x:v>
      </x:c>
      <x:c r="G2001" s="232" t="str">
        <x:f>MID(F2001,3,4)</x:f>
        <x:v>2412</x:v>
      </x:c>
      <x:c r="H2001" s="230" t="s">
        <x:v>7724</x:v>
      </x:c>
      <x:c r="I2001" s="230" t="s">
        <x:v>434</x:v>
      </x:c>
    </x:row>
    <x:row r="2002" spans="1:9">
      <x:c r="A2002" s="67"/>
      <x:c r="B2002" s="67" t="s">
        <x:v>468</x:v>
      </x:c>
      <x:c r="C2002" s="189">
        <x:v>2025030501059</x:v>
      </x:c>
      <x:c r="D2002" s="230" t="str">
        <x:f t="shared" si="3"/>
        <x:v>2503</x:v>
      </x:c>
      <x:c r="E2002" s="188" t="s">
        <x:v>6402</x:v>
      </x:c>
      <x:c r="F2002" s="190">
        <x:v>2024121104032</x:v>
      </x:c>
      <x:c r="G2002" s="232" t="str">
        <x:f>MID(F2002,3,4)</x:f>
        <x:v>2412</x:v>
      </x:c>
      <x:c r="H2002" s="230" t="s">
        <x:v>7724</x:v>
      </x:c>
      <x:c r="I2002" s="230" t="s">
        <x:v>434</x:v>
      </x:c>
    </x:row>
    <x:row r="2003" spans="1:9">
      <x:c r="A2003" s="67"/>
      <x:c r="B2003" s="67" t="s">
        <x:v>5067</x:v>
      </x:c>
      <x:c r="C2003" s="189">
        <x:v>2025041201023</x:v>
      </x:c>
      <x:c r="D2003" s="230" t="str">
        <x:f t="shared" si="3"/>
        <x:v>2504</x:v>
      </x:c>
      <x:c r="E2003" s="188" t="s">
        <x:v>574</x:v>
      </x:c>
      <x:c r="F2003" s="190">
        <x:v>2024121104049</x:v>
      </x:c>
      <x:c r="G2003" s="232" t="str">
        <x:f>MID(F2003,3,4)</x:f>
        <x:v>2412</x:v>
      </x:c>
      <x:c r="H2003" s="230" t="s">
        <x:v>7724</x:v>
      </x:c>
      <x:c r="I2003" s="230" t="s">
        <x:v>434</x:v>
      </x:c>
    </x:row>
    <x:row r="2004" spans="1:9">
      <x:c r="A2004" s="67"/>
      <x:c r="B2004" s="67" t="s">
        <x:v>7561</x:v>
      </x:c>
      <x:c r="C2004" s="189">
        <x:v>2025050501053</x:v>
      </x:c>
      <x:c r="D2004" s="230" t="str">
        <x:f t="shared" si="3"/>
        <x:v>2505</x:v>
      </x:c>
      <x:c r="E2004" s="188" t="s">
        <x:v>608</x:v>
      </x:c>
      <x:c r="F2004" s="190">
        <x:v>2024121104094</x:v>
      </x:c>
      <x:c r="G2004" s="232" t="str">
        <x:f>MID(F2004,3,4)</x:f>
        <x:v>2412</x:v>
      </x:c>
      <x:c r="H2004" s="230" t="s">
        <x:v>7724</x:v>
      </x:c>
      <x:c r="I2004" s="230" t="s">
        <x:v>434</x:v>
      </x:c>
    </x:row>
    <x:row r="2005" spans="1:9">
      <x:c r="A2005" s="67"/>
      <x:c r="B2005" s="67" t="s">
        <x:v>5139</x:v>
      </x:c>
      <x:c r="C2005" s="189">
        <x:v>2025050701033</x:v>
      </x:c>
      <x:c r="D2005" s="230" t="str">
        <x:f t="shared" si="3"/>
        <x:v>2505</x:v>
      </x:c>
      <x:c r="E2005" s="188" t="s">
        <x:v>652</x:v>
      </x:c>
      <x:c r="F2005" s="190">
        <x:v>2024121204114</x:v>
      </x:c>
      <x:c r="G2005" s="232" t="str">
        <x:f>MID(F2005,3,4)</x:f>
        <x:v>2412</x:v>
      </x:c>
      <x:c r="H2005" s="230" t="s">
        <x:v>7724</x:v>
      </x:c>
      <x:c r="I2005" s="230" t="s">
        <x:v>434</x:v>
      </x:c>
    </x:row>
    <x:row r="2006" spans="1:9">
      <x:c r="A2006" s="67"/>
      <x:c r="B2006" s="67" t="s">
        <x:v>1184</x:v>
      </x:c>
      <x:c r="C2006" s="189">
        <x:v>2025070701051</x:v>
      </x:c>
      <x:c r="D2006" s="230" t="str">
        <x:f t="shared" si="3"/>
        <x:v>2507</x:v>
      </x:c>
      <x:c r="E2006" s="188" t="s">
        <x:v>5508</x:v>
      </x:c>
      <x:c r="F2006" s="190">
        <x:v>2025010503042</x:v>
      </x:c>
      <x:c r="G2006" s="232" t="str">
        <x:f>MID(F2006,3,4)</x:f>
        <x:v>2501</x:v>
      </x:c>
      <x:c r="H2006" s="230" t="s">
        <x:v>7724</x:v>
      </x:c>
      <x:c r="I2006" s="230" t="s">
        <x:v>434</x:v>
      </x:c>
    </x:row>
    <x:row r="2007" spans="1:9">
      <x:c r="A2007" s="67"/>
      <x:c r="B2007" s="67" t="s">
        <x:v>7681</x:v>
      </x:c>
      <x:c r="C2007" s="189">
        <x:v>2025070701105</x:v>
      </x:c>
      <x:c r="D2007" s="230" t="str">
        <x:f t="shared" si="3"/>
        <x:v>2507</x:v>
      </x:c>
      <x:c r="E2007" s="188" t="s">
        <x:v>3572</x:v>
      </x:c>
      <x:c r="F2007" s="190">
        <x:v>2025010503097</x:v>
      </x:c>
      <x:c r="G2007" s="232" t="str">
        <x:f>MID(F2007,3,4)</x:f>
        <x:v>2501</x:v>
      </x:c>
      <x:c r="H2007" s="230" t="s">
        <x:v>7724</x:v>
      </x:c>
      <x:c r="I2007" s="230" t="s">
        <x:v>434</x:v>
      </x:c>
    </x:row>
    <x:row r="2008" spans="1:9">
      <x:c r="A2008" s="67"/>
      <x:c r="B2008" s="67" t="s">
        <x:v>1226</x:v>
      </x:c>
      <x:c r="C2008" s="189">
        <x:v>2025070901031</x:v>
      </x:c>
      <x:c r="D2008" s="230" t="str">
        <x:f t="shared" si="3"/>
        <x:v>2507</x:v>
      </x:c>
      <x:c r="E2008" s="188" t="s">
        <x:v>5445</x:v>
      </x:c>
      <x:c r="F2008" s="190">
        <x:v>2025010701011</x:v>
      </x:c>
      <x:c r="G2008" s="232" t="str">
        <x:f>MID(F2008,3,4)</x:f>
        <x:v>2501</x:v>
      </x:c>
      <x:c r="H2008" s="230" t="s">
        <x:v>7724</x:v>
      </x:c>
      <x:c r="I2008" s="230" t="s">
        <x:v>434</x:v>
      </x:c>
    </x:row>
    <x:row r="2009" spans="1:9">
      <x:c r="A2009" s="67"/>
      <x:c r="B2009" s="67" t="s">
        <x:v>5144</x:v>
      </x:c>
      <x:c r="C2009" s="189">
        <x:v>2025070901048</x:v>
      </x:c>
      <x:c r="D2009" s="230" t="str">
        <x:f t="shared" si="3"/>
        <x:v>2507</x:v>
      </x:c>
      <x:c r="E2009" s="188" t="s">
        <x:v>3933</x:v>
      </x:c>
      <x:c r="F2009" s="190">
        <x:v>2025010602110</x:v>
      </x:c>
      <x:c r="G2009" s="232" t="str">
        <x:f>MID(F2009,3,4)</x:f>
        <x:v>2501</x:v>
      </x:c>
      <x:c r="H2009" s="230" t="s">
        <x:v>7724</x:v>
      </x:c>
      <x:c r="I2009" s="230" t="s">
        <x:v>434</x:v>
      </x:c>
    </x:row>
    <x:row r="2010" spans="1:9">
      <x:c r="A2010" s="67"/>
      <x:c r="B2010" s="67" t="s">
        <x:v>853</x:v>
      </x:c>
      <x:c r="C2010" s="189">
        <x:v>2025080801079</x:v>
      </x:c>
      <x:c r="D2010" s="230" t="str">
        <x:f t="shared" si="3"/>
        <x:v>2508</x:v>
      </x:c>
      <x:c r="E2010" s="188" t="s">
        <x:v>374</x:v>
      </x:c>
      <x:c r="F2010" s="190">
        <x:v>2025021003050</x:v>
      </x:c>
      <x:c r="G2010" s="232" t="str">
        <x:f>MID(F2010,3,4)</x:f>
        <x:v>2502</x:v>
      </x:c>
      <x:c r="H2010" s="230" t="s">
        <x:v>7724</x:v>
      </x:c>
      <x:c r="I2010" s="230" t="s">
        <x:v>434</x:v>
      </x:c>
    </x:row>
    <x:row r="2011" spans="1:9">
      <x:c r="A2011" s="67"/>
      <x:c r="B2011" s="67" t="s">
        <x:v>3704</x:v>
      </x:c>
      <x:c r="C2011" s="189">
        <x:v>2025080801086</x:v>
      </x:c>
      <x:c r="D2011" s="230" t="str">
        <x:f t="shared" si="3"/>
        <x:v>2508</x:v>
      </x:c>
      <x:c r="E2011" s="188" t="s">
        <x:v>390</x:v>
      </x:c>
      <x:c r="F2011" s="190">
        <x:v>2025021003067</x:v>
      </x:c>
      <x:c r="G2011" s="232" t="str">
        <x:f>MID(F2011,3,4)</x:f>
        <x:v>2502</x:v>
      </x:c>
      <x:c r="H2011" s="230" t="s">
        <x:v>7724</x:v>
      </x:c>
      <x:c r="I2011" s="230" t="s">
        <x:v>434</x:v>
      </x:c>
    </x:row>
    <x:row r="2012" spans="1:9">
      <x:c r="A2012" s="67"/>
      <x:c r="B2012" s="67" t="s">
        <x:v>3817</x:v>
      </x:c>
      <x:c r="C2012" s="189">
        <x:v>2025100701068</x:v>
      </x:c>
      <x:c r="D2012" s="230" t="str">
        <x:f t="shared" si="3"/>
        <x:v>2510</x:v>
      </x:c>
      <x:c r="E2012" s="188" t="s">
        <x:v>7509</x:v>
      </x:c>
      <x:c r="F2012" s="190">
        <x:v>2025021301057</x:v>
      </x:c>
      <x:c r="G2012" s="232" t="str">
        <x:f>MID(F2012,3,4)</x:f>
        <x:v>2502</x:v>
      </x:c>
      <x:c r="H2012" s="230" t="s">
        <x:v>7724</x:v>
      </x:c>
      <x:c r="I2012" s="230" t="s">
        <x:v>434</x:v>
      </x:c>
    </x:row>
    <x:row r="2013" spans="1:9">
      <x:c r="A2013" s="67"/>
      <x:c r="B2013" s="67" t="s">
        <x:v>3832</x:v>
      </x:c>
      <x:c r="C2013" s="189">
        <x:v>2025110501054</x:v>
      </x:c>
      <x:c r="D2013" s="230" t="str">
        <x:f t="shared" si="3"/>
        <x:v>2511</x:v>
      </x:c>
      <x:c r="E2013" s="188" t="s">
        <x:v>3794</x:v>
      </x:c>
      <x:c r="F2013" s="190">
        <x:v>2025021301071</x:v>
      </x:c>
      <x:c r="G2013" s="232" t="str">
        <x:f>MID(F2013,3,4)</x:f>
        <x:v>2502</x:v>
      </x:c>
      <x:c r="H2013" s="230" t="s">
        <x:v>7724</x:v>
      </x:c>
      <x:c r="I2013" s="230" t="s">
        <x:v>434</x:v>
      </x:c>
    </x:row>
    <x:row r="2014" spans="1:9">
      <x:c r="A2014" s="67"/>
      <x:c r="B2014" s="67" t="s">
        <x:v>3586</x:v>
      </x:c>
      <x:c r="C2014" s="189">
        <x:v>2025110701041</x:v>
      </x:c>
      <x:c r="D2014" s="230" t="str">
        <x:f t="shared" si="3"/>
        <x:v>2511</x:v>
      </x:c>
      <x:c r="E2014" s="188" t="s">
        <x:v>508</x:v>
      </x:c>
      <x:c r="F2014" s="190">
        <x:v>2025020504015</x:v>
      </x:c>
      <x:c r="G2014" s="232" t="str">
        <x:f>MID(F2014,3,4)</x:f>
        <x:v>2502</x:v>
      </x:c>
      <x:c r="H2014" s="230" t="s">
        <x:v>7724</x:v>
      </x:c>
      <x:c r="I2014" s="230" t="s">
        <x:v>434</x:v>
      </x:c>
    </x:row>
    <x:row r="2015" spans="1:9">
      <x:c r="A2015" s="67"/>
      <x:c r="B2015" s="67" t="s">
        <x:v>3943</x:v>
      </x:c>
      <x:c r="C2015" s="189">
        <x:v>2025110801055</x:v>
      </x:c>
      <x:c r="D2015" s="230" t="str">
        <x:f t="shared" si="3"/>
        <x:v>2511</x:v>
      </x:c>
      <x:c r="E2015" s="188" t="s">
        <x:v>6520</x:v>
      </x:c>
      <x:c r="F2015" s="190">
        <x:v>2025021004026</x:v>
      </x:c>
      <x:c r="G2015" s="232" t="str">
        <x:f>MID(F2015,3,4)</x:f>
        <x:v>2502</x:v>
      </x:c>
      <x:c r="H2015" s="230" t="s">
        <x:v>7724</x:v>
      </x:c>
      <x:c r="I2015" s="230" t="s">
        <x:v>434</x:v>
      </x:c>
    </x:row>
    <x:row r="2016" spans="1:9">
      <x:c r="A2016" s="67"/>
      <x:c r="B2016" s="67" t="s">
        <x:v>5488</x:v>
      </x:c>
      <x:c r="C2016" s="189">
        <x:v>2025110801109</x:v>
      </x:c>
      <x:c r="D2016" s="230" t="str">
        <x:f t="shared" si="3"/>
        <x:v>2511</x:v>
      </x:c>
      <x:c r="E2016" s="188" t="s">
        <x:v>6470</x:v>
      </x:c>
      <x:c r="F2016" s="190">
        <x:v>2025021204075</x:v>
      </x:c>
      <x:c r="G2016" s="232" t="str">
        <x:f>MID(F2016,3,4)</x:f>
        <x:v>2502</x:v>
      </x:c>
      <x:c r="H2016" s="230" t="s">
        <x:v>7724</x:v>
      </x:c>
      <x:c r="I2016" s="230" t="s">
        <x:v>434</x:v>
      </x:c>
    </x:row>
    <x:row r="2017" spans="1:9">
      <x:c r="A2017" s="67"/>
      <x:c r="B2017" s="67" t="s">
        <x:v>5071</x:v>
      </x:c>
      <x:c r="C2017" s="189">
        <x:v>2025120601010</x:v>
      </x:c>
      <x:c r="D2017" s="230" t="str">
        <x:f t="shared" si="3"/>
        <x:v>2512</x:v>
      </x:c>
      <x:c r="E2017" s="188" t="s">
        <x:v>468</x:v>
      </x:c>
      <x:c r="F2017" s="190">
        <x:v>2025030501059</x:v>
      </x:c>
      <x:c r="G2017" s="232" t="str">
        <x:f>MID(F2017,3,4)</x:f>
        <x:v>2503</x:v>
      </x:c>
      <x:c r="H2017" s="230" t="s">
        <x:v>7724</x:v>
      </x:c>
      <x:c r="I2017" s="230" t="s">
        <x:v>434</x:v>
      </x:c>
    </x:row>
    <x:row r="2018" spans="1:9">
      <x:c r="A2018" s="67"/>
      <x:c r="B2018" s="67" t="s">
        <x:v>3615</x:v>
      </x:c>
      <x:c r="C2018" s="189">
        <x:v>2025120701062</x:v>
      </x:c>
      <x:c r="D2018" s="230" t="str">
        <x:f t="shared" si="3"/>
        <x:v>2512</x:v>
      </x:c>
      <x:c r="E2018" s="188" t="s">
        <x:v>7659</x:v>
      </x:c>
      <x:c r="F2018" s="190">
        <x:v>2025030502018</x:v>
      </x:c>
      <x:c r="G2018" s="232" t="str">
        <x:f>MID(F2018,3,4)</x:f>
        <x:v>2503</x:v>
      </x:c>
      <x:c r="H2018" s="230" t="s">
        <x:v>7724</x:v>
      </x:c>
      <x:c r="I2018" s="230" t="s">
        <x:v>434</x:v>
      </x:c>
    </x:row>
    <x:row r="2019" spans="1:9">
      <x:c r="A2019" s="67"/>
      <x:c r="B2019" s="67" t="s">
        <x:v>7625</x:v>
      </x:c>
      <x:c r="C2019" s="189">
        <x:v>2026011501044</x:v>
      </x:c>
      <x:c r="D2019" s="230" t="str">
        <x:f t="shared" si="3"/>
        <x:v>2601</x:v>
      </x:c>
      <x:c r="E2019" s="188" t="s">
        <x:v>3746</x:v>
      </x:c>
      <x:c r="F2019" s="190">
        <x:v>2025040603125</x:v>
      </x:c>
      <x:c r="G2019" s="232" t="str">
        <x:f>MID(F2019,3,4)</x:f>
        <x:v>2504</x:v>
      </x:c>
      <x:c r="H2019" s="230" t="s">
        <x:v>7724</x:v>
      </x:c>
      <x:c r="I2019" s="230" t="s">
        <x:v>434</x:v>
      </x:c>
    </x:row>
    <x:row r="2020" spans="1:9">
      <x:c r="A2020" s="67"/>
      <x:c r="B2020" s="67" t="s">
        <x:v>898</x:v>
      </x:c>
      <x:c r="C2020" s="189">
        <x:v>2026012001079</x:v>
      </x:c>
      <x:c r="D2020" s="230" t="str">
        <x:f t="shared" si="3"/>
        <x:v>2601</x:v>
      </x:c>
      <x:c r="E2020" s="188" t="s">
        <x:v>5067</x:v>
      </x:c>
      <x:c r="F2020" s="190">
        <x:v>2025041201023</x:v>
      </x:c>
      <x:c r="G2020" s="232" t="str">
        <x:f>MID(F2020,3,4)</x:f>
        <x:v>2504</x:v>
      </x:c>
      <x:c r="H2020" s="230" t="s">
        <x:v>7724</x:v>
      </x:c>
      <x:c r="I2020" s="230" t="s">
        <x:v>434</x:v>
      </x:c>
    </x:row>
    <x:row r="2021" spans="1:9">
      <x:c r="A2021" s="67"/>
      <x:c r="B2021" s="67" t="s">
        <x:v>7660</x:v>
      </x:c>
      <x:c r="C2021" s="189">
        <x:v>2026012001093</x:v>
      </x:c>
      <x:c r="D2021" s="230" t="str">
        <x:f t="shared" si="3"/>
        <x:v>2601</x:v>
      </x:c>
      <x:c r="E2021" s="188" t="s">
        <x:v>7517</x:v>
      </x:c>
      <x:c r="F2021" s="190">
        <x:v>2025040902037</x:v>
      </x:c>
      <x:c r="G2021" s="232" t="str">
        <x:f>MID(F2021,3,4)</x:f>
        <x:v>2504</x:v>
      </x:c>
      <x:c r="H2021" s="230" t="s">
        <x:v>7724</x:v>
      </x:c>
      <x:c r="I2021" s="230" t="s">
        <x:v>434</x:v>
      </x:c>
    </x:row>
    <x:row r="2022" spans="1:9">
      <x:c r="A2022" s="67"/>
      <x:c r="B2022" s="67" t="s">
        <x:v>909</x:v>
      </x:c>
      <x:c r="C2022" s="189">
        <x:v>2026012101052</x:v>
      </x:c>
      <x:c r="D2022" s="230" t="str">
        <x:f t="shared" si="3"/>
        <x:v>2601</x:v>
      </x:c>
      <x:c r="E2022" s="188" t="s">
        <x:v>2560</x:v>
      </x:c>
      <x:c r="F2022" s="190">
        <x:v>2025040602111</x:v>
      </x:c>
      <x:c r="G2022" s="232" t="str">
        <x:f>MID(F2022,3,4)</x:f>
        <x:v>2504</x:v>
      </x:c>
      <x:c r="H2022" s="230" t="s">
        <x:v>7724</x:v>
      </x:c>
      <x:c r="I2022" s="230" t="s">
        <x:v>434</x:v>
      </x:c>
    </x:row>
    <x:row r="2023" spans="1:9">
      <x:c r="A2023" s="67"/>
      <x:c r="B2023" s="67" t="s">
        <x:v>3866</x:v>
      </x:c>
      <x:c r="C2023" s="189">
        <x:v>2026012301032</x:v>
      </x:c>
      <x:c r="D2023" s="230" t="str">
        <x:f t="shared" si="3"/>
        <x:v>2601</x:v>
      </x:c>
      <x:c r="E2023" s="188" t="s">
        <x:v>6488</x:v>
      </x:c>
      <x:c r="F2023" s="190">
        <x:v>2025040704013</x:v>
      </x:c>
      <x:c r="G2023" s="232" t="str">
        <x:f>MID(F2023,3,4)</x:f>
        <x:v>2504</x:v>
      </x:c>
      <x:c r="H2023" s="230" t="s">
        <x:v>7724</x:v>
      </x:c>
      <x:c r="I2023" s="230" t="s">
        <x:v>434</x:v>
      </x:c>
    </x:row>
    <x:row r="2024" spans="1:9">
      <x:c r="A2024" s="67"/>
      <x:c r="B2024" s="67" t="s">
        <x:v>7686</x:v>
      </x:c>
      <x:c r="C2024" s="189">
        <x:v>2026021501010</x:v>
      </x:c>
      <x:c r="D2024" s="230" t="str">
        <x:f t="shared" si="3"/>
        <x:v>2602</x:v>
      </x:c>
      <x:c r="E2024" s="188" t="s">
        <x:v>3732</x:v>
      </x:c>
      <x:c r="F2024" s="190">
        <x:v>2025050503057</x:v>
      </x:c>
      <x:c r="G2024" s="232" t="str">
        <x:f>MID(F2024,3,4)</x:f>
        <x:v>2505</x:v>
      </x:c>
      <x:c r="H2024" s="230" t="s">
        <x:v>7724</x:v>
      </x:c>
      <x:c r="I2024" s="230" t="s">
        <x:v>434</x:v>
      </x:c>
    </x:row>
    <x:row r="2025" spans="1:9">
      <x:c r="A2025" s="67"/>
      <x:c r="B2025" s="67" t="s">
        <x:v>2778</x:v>
      </x:c>
      <x:c r="C2025" s="189">
        <x:v>2025100603096</x:v>
      </x:c>
      <x:c r="D2025" s="230" t="str">
        <x:f t="shared" si="3"/>
        <x:v>2510</x:v>
      </x:c>
      <x:c r="E2025" s="188" t="s">
        <x:v>7561</x:v>
      </x:c>
      <x:c r="F2025" s="190">
        <x:v>2025050501053</x:v>
      </x:c>
      <x:c r="G2025" s="232" t="str">
        <x:f>MID(F2025,3,4)</x:f>
        <x:v>2505</x:v>
      </x:c>
      <x:c r="H2025" s="230" t="s">
        <x:v>7724</x:v>
      </x:c>
      <x:c r="I2025" s="230" t="s">
        <x:v>434</x:v>
      </x:c>
    </x:row>
    <x:row r="2026" spans="1:9">
      <x:c r="A2026" s="67"/>
      <x:c r="B2026" s="67" t="s">
        <x:v>2514</x:v>
      </x:c>
      <x:c r="C2026" s="189">
        <x:v>2025120503086</x:v>
      </x:c>
      <x:c r="D2026" s="230" t="str">
        <x:f t="shared" si="3"/>
        <x:v>2512</x:v>
      </x:c>
      <x:c r="E2026" s="188" t="s">
        <x:v>5139</x:v>
      </x:c>
      <x:c r="F2026" s="190">
        <x:v>2025050701033</x:v>
      </x:c>
      <x:c r="G2026" s="232" t="str">
        <x:f>MID(F2026,3,4)</x:f>
        <x:v>2505</x:v>
      </x:c>
      <x:c r="H2026" s="230" t="s">
        <x:v>7724</x:v>
      </x:c>
      <x:c r="I2026" s="230" t="s">
        <x:v>434</x:v>
      </x:c>
    </x:row>
    <x:row r="2027" spans="1:9">
      <x:c r="A2027" s="67"/>
      <x:c r="B2027" s="67" t="s">
        <x:v>2594</x:v>
      </x:c>
      <x:c r="C2027" s="189">
        <x:v>2025120603052</x:v>
      </x:c>
      <x:c r="D2027" s="230" t="str">
        <x:f t="shared" si="3"/>
        <x:v>2512</x:v>
      </x:c>
      <x:c r="E2027" s="188" t="s">
        <x:v>1275</x:v>
      </x:c>
      <x:c r="F2027" s="190">
        <x:v>2025050602019</x:v>
      </x:c>
      <x:c r="G2027" s="232" t="str">
        <x:f>MID(F2027,3,4)</x:f>
        <x:v>2505</x:v>
      </x:c>
      <x:c r="H2027" s="230" t="s">
        <x:v>7724</x:v>
      </x:c>
      <x:c r="I2027" s="230" t="s">
        <x:v>434</x:v>
      </x:c>
    </x:row>
    <x:row r="2028" spans="1:9">
      <x:c r="A2028" s="67"/>
      <x:c r="B2028" s="67" t="s">
        <x:v>2552</x:v>
      </x:c>
      <x:c r="C2028" s="189">
        <x:v>2026021803107</x:v>
      </x:c>
      <x:c r="D2028" s="230" t="str">
        <x:f t="shared" si="3"/>
        <x:v>2602</x:v>
      </x:c>
      <x:c r="E2028" s="188" t="s">
        <x:v>3798</x:v>
      </x:c>
      <x:c r="F2028" s="190">
        <x:v>2025050602071</x:v>
      </x:c>
      <x:c r="G2028" s="232" t="str">
        <x:f>MID(F2028,3,4)</x:f>
        <x:v>2505</x:v>
      </x:c>
      <x:c r="H2028" s="230" t="s">
        <x:v>7724</x:v>
      </x:c>
      <x:c r="I2028" s="230" t="s">
        <x:v>434</x:v>
      </x:c>
    </x:row>
    <x:row r="2029" spans="1:9">
      <x:c r="A2029" s="67"/>
      <x:c r="B2029" s="67" t="s">
        <x:v>2545</x:v>
      </x:c>
      <x:c r="C2029" s="189">
        <x:v>2026021903012</x:v>
      </x:c>
      <x:c r="D2029" s="230" t="str">
        <x:f t="shared" si="3"/>
        <x:v>2602</x:v>
      </x:c>
      <x:c r="E2029" s="188" t="s">
        <x:v>6569</x:v>
      </x:c>
      <x:c r="F2029" s="190">
        <x:v>2025050504030</x:v>
      </x:c>
      <x:c r="G2029" s="232" t="str">
        <x:f>MID(F2029,3,4)</x:f>
        <x:v>2505</x:v>
      </x:c>
      <x:c r="H2029" s="230" t="s">
        <x:v>7724</x:v>
      </x:c>
      <x:c r="I2029" s="230" t="s">
        <x:v>434</x:v>
      </x:c>
    </x:row>
    <x:row r="2030" spans="1:9">
      <x:c r="A2030" s="67"/>
      <x:c r="B2030" s="67" t="s">
        <x:v>3933</x:v>
      </x:c>
      <x:c r="C2030" s="189">
        <x:v>2025010602110</x:v>
      </x:c>
      <x:c r="D2030" s="230" t="str">
        <x:f t="shared" si="3"/>
        <x:v>2501</x:v>
      </x:c>
      <x:c r="E2030" s="188" t="s">
        <x:v>6468</x:v>
      </x:c>
      <x:c r="F2030" s="190">
        <x:v>2025050704010</x:v>
      </x:c>
      <x:c r="G2030" s="232" t="str">
        <x:f>MID(F2030,3,4)</x:f>
        <x:v>2505</x:v>
      </x:c>
      <x:c r="H2030" s="230" t="s">
        <x:v>7724</x:v>
      </x:c>
      <x:c r="I2030" s="230" t="s">
        <x:v>434</x:v>
      </x:c>
    </x:row>
    <x:row r="2031" spans="1:9">
      <x:c r="A2031" s="67"/>
      <x:c r="B2031" s="67" t="s">
        <x:v>4069</x:v>
      </x:c>
      <x:c r="C2031" s="189">
        <x:v>2024051102047</x:v>
      </x:c>
      <x:c r="D2031" s="230" t="str">
        <x:f t="shared" si="3"/>
        <x:v>2405</x:v>
      </x:c>
      <x:c r="E2031" s="188" t="s">
        <x:v>6501</x:v>
      </x:c>
      <x:c r="F2031" s="190">
        <x:v>2025050704041</x:v>
      </x:c>
      <x:c r="G2031" s="232" t="str">
        <x:f>MID(F2031,3,4)</x:f>
        <x:v>2505</x:v>
      </x:c>
      <x:c r="H2031" s="230" t="s">
        <x:v>7724</x:v>
      </x:c>
      <x:c r="I2031" s="230" t="s">
        <x:v>434</x:v>
      </x:c>
    </x:row>
    <x:row r="2032" spans="1:9">
      <x:c r="A2032" s="67"/>
      <x:c r="B2032" s="67" t="s">
        <x:v>3677</x:v>
      </x:c>
      <x:c r="C2032" s="189">
        <x:v>2023060702040</x:v>
      </x:c>
      <x:c r="D2032" s="230" t="str">
        <x:f t="shared" si="3"/>
        <x:v>2306</x:v>
      </x:c>
      <x:c r="E2032" s="188" t="s">
        <x:v>3768</x:v>
      </x:c>
      <x:c r="F2032" s="190">
        <x:v>2025060502019</x:v>
      </x:c>
      <x:c r="G2032" s="232" t="str">
        <x:f>MID(F2032,3,4)</x:f>
        <x:v>2506</x:v>
      </x:c>
      <x:c r="H2032" s="230" t="s">
        <x:v>7724</x:v>
      </x:c>
      <x:c r="I2032" s="230" t="s">
        <x:v>434</x:v>
      </x:c>
    </x:row>
    <x:row r="2033" spans="1:9">
      <x:c r="A2033" s="67"/>
      <x:c r="B2033" s="67" t="s">
        <x:v>5412</x:v>
      </x:c>
      <x:c r="C2033" s="189">
        <x:v>2023062802137</x:v>
      </x:c>
      <x:c r="D2033" s="230" t="str">
        <x:f t="shared" si="3"/>
        <x:v>2306</x:v>
      </x:c>
      <x:c r="E2033" s="188" t="s">
        <x:v>5531</x:v>
      </x:c>
      <x:c r="F2033" s="190">
        <x:v>2025060502101</x:v>
      </x:c>
      <x:c r="G2033" s="232" t="str">
        <x:f>MID(F2033,3,4)</x:f>
        <x:v>2506</x:v>
      </x:c>
      <x:c r="H2033" s="230" t="s">
        <x:v>7724</x:v>
      </x:c>
      <x:c r="I2033" s="230" t="s">
        <x:v>434</x:v>
      </x:c>
    </x:row>
    <x:row r="2034" spans="1:9">
      <x:c r="A2034" s="67"/>
      <x:c r="B2034" s="67" t="s">
        <x:v>5479</x:v>
      </x:c>
      <x:c r="C2034" s="189">
        <x:v>2024070502033</x:v>
      </x:c>
      <x:c r="D2034" s="230" t="str">
        <x:f t="shared" si="3"/>
        <x:v>2407</x:v>
      </x:c>
      <x:c r="E2034" s="188" t="s">
        <x:v>6565</x:v>
      </x:c>
      <x:c r="F2034" s="190">
        <x:v>2025060504013</x:v>
      </x:c>
      <x:c r="G2034" s="232" t="str">
        <x:f>MID(F2034,3,4)</x:f>
        <x:v>2506</x:v>
      </x:c>
      <x:c r="H2034" s="230" t="s">
        <x:v>7724</x:v>
      </x:c>
      <x:c r="I2034" s="230" t="s">
        <x:v>434</x:v>
      </x:c>
    </x:row>
    <x:row r="2035" spans="1:9">
      <x:c r="A2035" s="67"/>
      <x:c r="B2035" s="67" t="s">
        <x:v>3621</x:v>
      </x:c>
      <x:c r="C2035" s="189">
        <x:v>2024070502125</x:v>
      </x:c>
      <x:c r="D2035" s="230" t="str">
        <x:f t="shared" si="3"/>
        <x:v>2407</x:v>
      </x:c>
      <x:c r="E2035" s="188" t="s">
        <x:v>606</x:v>
      </x:c>
      <x:c r="F2035" s="190">
        <x:v>2025060504051</x:v>
      </x:c>
      <x:c r="G2035" s="232" t="str">
        <x:f>MID(F2035,3,4)</x:f>
        <x:v>2506</x:v>
      </x:c>
      <x:c r="H2035" s="230" t="s">
        <x:v>7724</x:v>
      </x:c>
      <x:c r="I2035" s="230" t="s">
        <x:v>434</x:v>
      </x:c>
    </x:row>
    <x:row r="2036" spans="1:9">
      <x:c r="A2036" s="67"/>
      <x:c r="B2036" s="67" t="s">
        <x:v>3589</x:v>
      </x:c>
      <x:c r="C2036" s="189">
        <x:v>2023072702137</x:v>
      </x:c>
      <x:c r="D2036" s="230" t="str">
        <x:f t="shared" si="3"/>
        <x:v>2307</x:v>
      </x:c>
      <x:c r="E2036" s="188" t="s">
        <x:v>1184</x:v>
      </x:c>
      <x:c r="F2036" s="190">
        <x:v>2025070701051</x:v>
      </x:c>
      <x:c r="G2036" s="232" t="str">
        <x:f>MID(F2036,3,4)</x:f>
        <x:v>2507</x:v>
      </x:c>
      <x:c r="H2036" s="230" t="s">
        <x:v>7724</x:v>
      </x:c>
      <x:c r="I2036" s="230" t="s">
        <x:v>434</x:v>
      </x:c>
    </x:row>
    <x:row r="2037" spans="1:9">
      <x:c r="A2037" s="67"/>
      <x:c r="B2037" s="67" t="s">
        <x:v>3588</x:v>
      </x:c>
      <x:c r="C2037" s="189">
        <x:v>2024081002027</x:v>
      </x:c>
      <x:c r="D2037" s="230" t="str">
        <x:f t="shared" si="3"/>
        <x:v>2408</x:v>
      </x:c>
      <x:c r="E2037" s="188" t="s">
        <x:v>7681</x:v>
      </x:c>
      <x:c r="F2037" s="190">
        <x:v>2025070701105</x:v>
      </x:c>
      <x:c r="G2037" s="232" t="str">
        <x:f>MID(F2037,3,4)</x:f>
        <x:v>2507</x:v>
      </x:c>
      <x:c r="H2037" s="230" t="s">
        <x:v>7724</x:v>
      </x:c>
      <x:c r="I2037" s="230" t="s">
        <x:v>434</x:v>
      </x:c>
    </x:row>
    <x:row r="2038" spans="1:9">
      <x:c r="A2038" s="67"/>
      <x:c r="B2038" s="67" t="s">
        <x:v>4045</x:v>
      </x:c>
      <x:c r="C2038" s="189">
        <x:v>2024091002062</x:v>
      </x:c>
      <x:c r="D2038" s="230" t="str">
        <x:f t="shared" si="3"/>
        <x:v>2409</x:v>
      </x:c>
      <x:c r="E2038" s="188" t="s">
        <x:v>1226</x:v>
      </x:c>
      <x:c r="F2038" s="190">
        <x:v>2025070901031</x:v>
      </x:c>
      <x:c r="G2038" s="232" t="str">
        <x:f>MID(F2038,3,4)</x:f>
        <x:v>2507</x:v>
      </x:c>
      <x:c r="H2038" s="230" t="s">
        <x:v>7724</x:v>
      </x:c>
      <x:c r="I2038" s="230" t="s">
        <x:v>434</x:v>
      </x:c>
    </x:row>
    <x:row r="2039" spans="1:9">
      <x:c r="A2039" s="67"/>
      <x:c r="B2039" s="67" t="s">
        <x:v>3900</x:v>
      </x:c>
      <x:c r="C2039" s="189">
        <x:v>2023092202075</x:v>
      </x:c>
      <x:c r="D2039" s="230" t="str">
        <x:f t="shared" si="3"/>
        <x:v>2309</x:v>
      </x:c>
      <x:c r="E2039" s="188" t="s">
        <x:v>5144</x:v>
      </x:c>
      <x:c r="F2039" s="190">
        <x:v>2025070901048</x:v>
      </x:c>
      <x:c r="G2039" s="232" t="str">
        <x:f>MID(F2039,3,4)</x:f>
        <x:v>2507</x:v>
      </x:c>
      <x:c r="H2039" s="230" t="s">
        <x:v>7724</x:v>
      </x:c>
      <x:c r="I2039" s="230" t="s">
        <x:v>434</x:v>
      </x:c>
    </x:row>
    <x:row r="2040" spans="1:9">
      <x:c r="A2040" s="67"/>
      <x:c r="B2040" s="67" t="s">
        <x:v>3972</x:v>
      </x:c>
      <x:c r="C2040" s="189">
        <x:v>2023101902071</x:v>
      </x:c>
      <x:c r="D2040" s="230" t="str">
        <x:f t="shared" si="3"/>
        <x:v>2310</x:v>
      </x:c>
      <x:c r="E2040" s="188" t="s">
        <x:v>5561</x:v>
      </x:c>
      <x:c r="F2040" s="190">
        <x:v>2025070602075</x:v>
      </x:c>
      <x:c r="G2040" s="232" t="str">
        <x:f>MID(F2040,3,4)</x:f>
        <x:v>2507</x:v>
      </x:c>
      <x:c r="H2040" s="230" t="s">
        <x:v>7724</x:v>
      </x:c>
      <x:c r="I2040" s="230" t="s">
        <x:v>434</x:v>
      </x:c>
    </x:row>
    <x:row r="2041" spans="1:9">
      <x:c r="A2041" s="67"/>
      <x:c r="B2041" s="67" t="s">
        <x:v>5312</x:v>
      </x:c>
      <x:c r="C2041" s="189">
        <x:v>2023102102012</x:v>
      </x:c>
      <x:c r="D2041" s="230" t="str">
        <x:f t="shared" si="3"/>
        <x:v>2310</x:v>
      </x:c>
      <x:c r="E2041" s="188" t="s">
        <x:v>7691</x:v>
      </x:c>
      <x:c r="F2041" s="190">
        <x:v>2025070702027</x:v>
      </x:c>
      <x:c r="G2041" s="232" t="str">
        <x:f>MID(F2041,3,4)</x:f>
        <x:v>2507</x:v>
      </x:c>
      <x:c r="H2041" s="230" t="s">
        <x:v>7724</x:v>
      </x:c>
      <x:c r="I2041" s="230" t="s">
        <x:v>434</x:v>
      </x:c>
    </x:row>
    <x:row r="2042" spans="1:9">
      <x:c r="A2042" s="67"/>
      <x:c r="B2042" s="67" t="s">
        <x:v>5509</x:v>
      </x:c>
      <x:c r="C2042" s="189">
        <x:v>2024111602081</x:v>
      </x:c>
      <x:c r="D2042" s="230" t="str">
        <x:f t="shared" si="3"/>
        <x:v>2411</x:v>
      </x:c>
      <x:c r="E2042" s="188" t="s">
        <x:v>1190</x:v>
      </x:c>
      <x:c r="F2042" s="190">
        <x:v>2025070702041</x:v>
      </x:c>
      <x:c r="G2042" s="232" t="str">
        <x:f>MID(F2042,3,4)</x:f>
        <x:v>2507</x:v>
      </x:c>
      <x:c r="H2042" s="230" t="s">
        <x:v>7724</x:v>
      </x:c>
      <x:c r="I2042" s="230" t="s">
        <x:v>434</x:v>
      </x:c>
    </x:row>
    <x:row r="2043" spans="1:9">
      <x:c r="A2043" s="67"/>
      <x:c r="B2043" s="67" t="s">
        <x:v>3612</x:v>
      </x:c>
      <x:c r="C2043" s="189">
        <x:v>2023120102117</x:v>
      </x:c>
      <x:c r="D2043" s="230" t="str">
        <x:f t="shared" si="3"/>
        <x:v>2312</x:v>
      </x:c>
      <x:c r="E2043" s="188" t="s">
        <x:v>453</x:v>
      </x:c>
      <x:c r="F2043" s="190">
        <x:v>2025070702058</x:v>
      </x:c>
      <x:c r="G2043" s="232" t="str">
        <x:f>MID(F2043,3,4)</x:f>
        <x:v>2507</x:v>
      </x:c>
      <x:c r="H2043" s="230" t="s">
        <x:v>7724</x:v>
      </x:c>
      <x:c r="I2043" s="230" t="s">
        <x:v>434</x:v>
      </x:c>
    </x:row>
    <x:row r="2044" spans="1:9">
      <x:c r="A2044" s="67"/>
      <x:c r="B2044" s="67" t="s">
        <x:v>3954</x:v>
      </x:c>
      <x:c r="C2044" s="189">
        <x:v>2024120503034</x:v>
      </x:c>
      <x:c r="D2044" s="230" t="str">
        <x:f t="shared" si="3"/>
        <x:v>2412</x:v>
      </x:c>
      <x:c r="E2044" s="188" t="s">
        <x:v>920</x:v>
      </x:c>
      <x:c r="F2044" s="190">
        <x:v>2025070702065</x:v>
      </x:c>
      <x:c r="G2044" s="232" t="str">
        <x:f>MID(F2044,3,4)</x:f>
        <x:v>2507</x:v>
      </x:c>
      <x:c r="H2044" s="230" t="s">
        <x:v>7724</x:v>
      </x:c>
      <x:c r="I2044" s="230" t="s">
        <x:v>434</x:v>
      </x:c>
    </x:row>
    <x:row r="2045" spans="1:9">
      <x:c r="A2045" s="67"/>
      <x:c r="B2045" s="67" t="s">
        <x:v>5325</x:v>
      </x:c>
      <x:c r="C2045" s="189">
        <x:v>2024121102120</x:v>
      </x:c>
      <x:c r="D2045" s="230" t="str">
        <x:f t="shared" si="3"/>
        <x:v>2412</x:v>
      </x:c>
      <x:c r="E2045" s="188" t="s">
        <x:v>6546</x:v>
      </x:c>
      <x:c r="F2045" s="190">
        <x:v>2025070504010</x:v>
      </x:c>
      <x:c r="G2045" s="232" t="str">
        <x:f>MID(F2045,3,4)</x:f>
        <x:v>2507</x:v>
      </x:c>
      <x:c r="H2045" s="230" t="s">
        <x:v>7724</x:v>
      </x:c>
      <x:c r="I2045" s="230" t="s">
        <x:v>434</x:v>
      </x:c>
    </x:row>
    <x:row r="2046" spans="1:9">
      <x:c r="A2046" s="67"/>
      <x:c r="B2046" s="67" t="s">
        <x:v>7659</x:v>
      </x:c>
      <x:c r="C2046" s="189">
        <x:v>2025030502018</x:v>
      </x:c>
      <x:c r="D2046" s="230" t="str">
        <x:f t="shared" si="3"/>
        <x:v>2503</x:v>
      </x:c>
      <x:c r="E2046" s="188" t="s">
        <x:v>6531</x:v>
      </x:c>
      <x:c r="F2046" s="190">
        <x:v>2025070504034</x:v>
      </x:c>
      <x:c r="G2046" s="232" t="str">
        <x:f>MID(F2046,3,4)</x:f>
        <x:v>2507</x:v>
      </x:c>
      <x:c r="H2046" s="230" t="s">
        <x:v>7724</x:v>
      </x:c>
      <x:c r="I2046" s="230" t="s">
        <x:v>434</x:v>
      </x:c>
    </x:row>
    <x:row r="2047" spans="1:9">
      <x:c r="A2047" s="67"/>
      <x:c r="B2047" s="67" t="s">
        <x:v>7517</x:v>
      </x:c>
      <x:c r="C2047" s="189">
        <x:v>2025040902037</x:v>
      </x:c>
      <x:c r="D2047" s="230" t="str">
        <x:f t="shared" si="3"/>
        <x:v>2504</x:v>
      </x:c>
      <x:c r="E2047" s="188" t="s">
        <x:v>6415</x:v>
      </x:c>
      <x:c r="F2047" s="190">
        <x:v>2025070504041</x:v>
      </x:c>
      <x:c r="G2047" s="232" t="str">
        <x:f>MID(F2047,3,4)</x:f>
        <x:v>2507</x:v>
      </x:c>
      <x:c r="H2047" s="230" t="s">
        <x:v>7724</x:v>
      </x:c>
      <x:c r="I2047" s="230" t="s">
        <x:v>434</x:v>
      </x:c>
    </x:row>
    <x:row r="2048" spans="1:9">
      <x:c r="A2048" s="67"/>
      <x:c r="B2048" s="67" t="s">
        <x:v>1275</x:v>
      </x:c>
      <x:c r="C2048" s="189">
        <x:v>2025050602019</x:v>
      </x:c>
      <x:c r="D2048" s="230" t="str">
        <x:f t="shared" si="3"/>
        <x:v>2505</x:v>
      </x:c>
      <x:c r="E2048" s="188" t="s">
        <x:v>6529</x:v>
      </x:c>
      <x:c r="F2048" s="190">
        <x:v>2025070504089</x:v>
      </x:c>
      <x:c r="G2048" s="232" t="str">
        <x:f>MID(F2048,3,4)</x:f>
        <x:v>2507</x:v>
      </x:c>
      <x:c r="H2048" s="230" t="s">
        <x:v>7724</x:v>
      </x:c>
      <x:c r="I2048" s="230" t="s">
        <x:v>434</x:v>
      </x:c>
    </x:row>
    <x:row r="2049" spans="1:9">
      <x:c r="A2049" s="67"/>
      <x:c r="B2049" s="67" t="s">
        <x:v>3798</x:v>
      </x:c>
      <x:c r="C2049" s="189">
        <x:v>2025050602071</x:v>
      </x:c>
      <x:c r="D2049" s="230" t="str">
        <x:f t="shared" si="3"/>
        <x:v>2505</x:v>
      </x:c>
      <x:c r="E2049" s="188" t="s">
        <x:v>887</x:v>
      </x:c>
      <x:c r="F2049" s="190">
        <x:v>2025080503133</x:v>
      </x:c>
      <x:c r="G2049" s="232" t="str">
        <x:f>MID(F2049,3,4)</x:f>
        <x:v>2508</x:v>
      </x:c>
      <x:c r="H2049" s="230" t="s">
        <x:v>7724</x:v>
      </x:c>
      <x:c r="I2049" s="230" t="s">
        <x:v>434</x:v>
      </x:c>
    </x:row>
    <x:row r="2050" spans="1:9">
      <x:c r="A2050" s="67"/>
      <x:c r="B2050" s="67" t="s">
        <x:v>3768</x:v>
      </x:c>
      <x:c r="C2050" s="189">
        <x:v>2025060502019</x:v>
      </x:c>
      <x:c r="D2050" s="230" t="str">
        <x:f t="shared" si="3"/>
        <x:v>2506</x:v>
      </x:c>
      <x:c r="E2050" s="188" t="s">
        <x:v>1227</x:v>
      </x:c>
      <x:c r="F2050" s="190">
        <x:v>2025080503034</x:v>
      </x:c>
      <x:c r="G2050" s="232" t="str">
        <x:f>MID(F2050,3,4)</x:f>
        <x:v>2508</x:v>
      </x:c>
      <x:c r="H2050" s="230" t="s">
        <x:v>7724</x:v>
      </x:c>
      <x:c r="I2050" s="230" t="s">
        <x:v>434</x:v>
      </x:c>
    </x:row>
    <x:row r="2051" spans="1:9">
      <x:c r="A2051" s="67"/>
      <x:c r="B2051" s="67" t="s">
        <x:v>5531</x:v>
      </x:c>
      <x:c r="C2051" s="189">
        <x:v>2025060502101</x:v>
      </x:c>
      <x:c r="D2051" s="230" t="str">
        <x:f t="shared" si="3"/>
        <x:v>2506</x:v>
      </x:c>
      <x:c r="E2051" s="188" t="s">
        <x:v>853</x:v>
      </x:c>
      <x:c r="F2051" s="190">
        <x:v>2025080801079</x:v>
      </x:c>
      <x:c r="G2051" s="232" t="str">
        <x:f>MID(F2051,3,4)</x:f>
        <x:v>2508</x:v>
      </x:c>
      <x:c r="H2051" s="230" t="s">
        <x:v>7724</x:v>
      </x:c>
      <x:c r="I2051" s="230" t="s">
        <x:v>434</x:v>
      </x:c>
    </x:row>
    <x:row r="2052" spans="1:9">
      <x:c r="A2052" s="67"/>
      <x:c r="B2052" s="67" t="s">
        <x:v>5561</x:v>
      </x:c>
      <x:c r="C2052" s="189">
        <x:v>2025070602075</x:v>
      </x:c>
      <x:c r="D2052" s="230" t="str">
        <x:f t="shared" si="3"/>
        <x:v>2507</x:v>
      </x:c>
      <x:c r="E2052" s="188" t="s">
        <x:v>3704</x:v>
      </x:c>
      <x:c r="F2052" s="190">
        <x:v>2025080801086</x:v>
      </x:c>
      <x:c r="G2052" s="232" t="str">
        <x:f>MID(F2052,3,4)</x:f>
        <x:v>2508</x:v>
      </x:c>
      <x:c r="H2052" s="230" t="s">
        <x:v>7724</x:v>
      </x:c>
      <x:c r="I2052" s="230" t="s">
        <x:v>434</x:v>
      </x:c>
    </x:row>
    <x:row r="2053" spans="1:9">
      <x:c r="A2053" s="67"/>
      <x:c r="B2053" s="67" t="s">
        <x:v>7691</x:v>
      </x:c>
      <x:c r="C2053" s="189">
        <x:v>2025070702027</x:v>
      </x:c>
      <x:c r="D2053" s="230" t="str">
        <x:f t="shared" si="3"/>
        <x:v>2507</x:v>
      </x:c>
      <x:c r="E2053" s="188" t="s">
        <x:v>7627</x:v>
      </x:c>
      <x:c r="F2053" s="190">
        <x:v>2025080502020</x:v>
      </x:c>
      <x:c r="G2053" s="232" t="str">
        <x:f>MID(F2053,3,4)</x:f>
        <x:v>2508</x:v>
      </x:c>
      <x:c r="H2053" s="230" t="s">
        <x:v>7724</x:v>
      </x:c>
      <x:c r="I2053" s="230" t="s">
        <x:v>434</x:v>
      </x:c>
    </x:row>
    <x:row r="2054" spans="1:9">
      <x:c r="A2054" s="67"/>
      <x:c r="B2054" s="67" t="s">
        <x:v>1190</x:v>
      </x:c>
      <x:c r="C2054" s="189">
        <x:v>2025070702041</x:v>
      </x:c>
      <x:c r="D2054" s="230" t="str">
        <x:f t="shared" si="3"/>
        <x:v>2507</x:v>
      </x:c>
      <x:c r="E2054" s="188" t="s">
        <x:v>3714</x:v>
      </x:c>
      <x:c r="F2054" s="190">
        <x:v>2025080502075</x:v>
      </x:c>
      <x:c r="G2054" s="232" t="str">
        <x:f>MID(F2054,3,4)</x:f>
        <x:v>2508</x:v>
      </x:c>
      <x:c r="H2054" s="230" t="s">
        <x:v>7724</x:v>
      </x:c>
      <x:c r="I2054" s="230" t="s">
        <x:v>434</x:v>
      </x:c>
    </x:row>
    <x:row r="2055" spans="1:9">
      <x:c r="A2055" s="67"/>
      <x:c r="B2055" s="67" t="s">
        <x:v>453</x:v>
      </x:c>
      <x:c r="C2055" s="189">
        <x:v>2025070702058</x:v>
      </x:c>
      <x:c r="D2055" s="230" t="str">
        <x:f t="shared" si="3"/>
        <x:v>2507</x:v>
      </x:c>
      <x:c r="E2055" s="188" t="s">
        <x:v>3729</x:v>
      </x:c>
      <x:c r="F2055" s="190">
        <x:v>2025080602089</x:v>
      </x:c>
      <x:c r="G2055" s="232" t="str">
        <x:f>MID(F2055,3,4)</x:f>
        <x:v>2508</x:v>
      </x:c>
      <x:c r="H2055" s="230" t="s">
        <x:v>7724</x:v>
      </x:c>
      <x:c r="I2055" s="230" t="s">
        <x:v>434</x:v>
      </x:c>
    </x:row>
    <x:row r="2056" spans="1:9">
      <x:c r="A2056" s="67"/>
      <x:c r="B2056" s="67" t="s">
        <x:v>920</x:v>
      </x:c>
      <x:c r="C2056" s="189">
        <x:v>2025070702065</x:v>
      </x:c>
      <x:c r="D2056" s="230" t="str">
        <x:f t="shared" si="3"/>
        <x:v>2507</x:v>
      </x:c>
      <x:c r="E2056" s="188" t="s">
        <x:v>2546</x:v>
      </x:c>
      <x:c r="F2056" s="190">
        <x:v>2025080602096</x:v>
      </x:c>
      <x:c r="G2056" s="232" t="str">
        <x:f>MID(F2056,3,4)</x:f>
        <x:v>2508</x:v>
      </x:c>
      <x:c r="H2056" s="230" t="s">
        <x:v>7724</x:v>
      </x:c>
      <x:c r="I2056" s="230" t="s">
        <x:v>434</x:v>
      </x:c>
    </x:row>
    <x:row r="2057" spans="1:9">
      <x:c r="A2057" s="67"/>
      <x:c r="B2057" s="67" t="s">
        <x:v>7627</x:v>
      </x:c>
      <x:c r="C2057" s="189">
        <x:v>2025080502020</x:v>
      </x:c>
      <x:c r="D2057" s="230" t="str">
        <x:f t="shared" si="3"/>
        <x:v>2508</x:v>
      </x:c>
      <x:c r="E2057" s="188" t="s">
        <x:v>7553</x:v>
      </x:c>
      <x:c r="F2057" s="190">
        <x:v>2025090603120</x:v>
      </x:c>
      <x:c r="G2057" s="232" t="str">
        <x:f>MID(F2057,3,4)</x:f>
        <x:v>2509</x:v>
      </x:c>
      <x:c r="H2057" s="230" t="s">
        <x:v>7724</x:v>
      </x:c>
      <x:c r="I2057" s="230" t="s">
        <x:v>434</x:v>
      </x:c>
    </x:row>
    <x:row r="2058" spans="1:9">
      <x:c r="A2058" s="67"/>
      <x:c r="B2058" s="67" t="s">
        <x:v>3714</x:v>
      </x:c>
      <x:c r="C2058" s="189">
        <x:v>2025080502075</x:v>
      </x:c>
      <x:c r="D2058" s="230" t="str">
        <x:f t="shared" si="3"/>
        <x:v>2508</x:v>
      </x:c>
      <x:c r="E2058" s="188" t="s">
        <x:v>3734</x:v>
      </x:c>
      <x:c r="F2058" s="190">
        <x:v>2025091503122</x:v>
      </x:c>
      <x:c r="G2058" s="232" t="str">
        <x:f>MID(F2058,3,4)</x:f>
        <x:v>2509</x:v>
      </x:c>
      <x:c r="H2058" s="230" t="s">
        <x:v>7724</x:v>
      </x:c>
      <x:c r="I2058" s="230" t="s">
        <x:v>434</x:v>
      </x:c>
    </x:row>
    <x:row r="2059" spans="1:9">
      <x:c r="A2059" s="67"/>
      <x:c r="B2059" s="67" t="s">
        <x:v>3729</x:v>
      </x:c>
      <x:c r="C2059" s="189">
        <x:v>2025080602089</x:v>
      </x:c>
      <x:c r="D2059" s="230" t="str">
        <x:f t="shared" si="3"/>
        <x:v>2508</x:v>
      </x:c>
      <x:c r="E2059" s="188" t="s">
        <x:v>2530</x:v>
      </x:c>
      <x:c r="F2059" s="190">
        <x:v>2025090603151</x:v>
      </x:c>
      <x:c r="G2059" s="232" t="str">
        <x:f>MID(F2059,3,4)</x:f>
        <x:v>2509</x:v>
      </x:c>
      <x:c r="H2059" s="230" t="s">
        <x:v>7724</x:v>
      </x:c>
      <x:c r="I2059" s="230" t="s">
        <x:v>434</x:v>
      </x:c>
    </x:row>
    <x:row r="2060" spans="1:9">
      <x:c r="A2060" s="67"/>
      <x:c r="B2060" s="67" t="s">
        <x:v>7496</x:v>
      </x:c>
      <x:c r="C2060" s="189">
        <x:v>2025090502065</x:v>
      </x:c>
      <x:c r="D2060" s="230" t="str">
        <x:f t="shared" si="3"/>
        <x:v>2509</x:v>
      </x:c>
      <x:c r="E2060" s="188" t="s">
        <x:v>7609</x:v>
      </x:c>
      <x:c r="F2060" s="190">
        <x:v>2025090503062</x:v>
      </x:c>
      <x:c r="G2060" s="232" t="str">
        <x:f>MID(F2060,3,4)</x:f>
        <x:v>2509</x:v>
      </x:c>
      <x:c r="H2060" s="230" t="s">
        <x:v>7724</x:v>
      </x:c>
      <x:c r="I2060" s="230" t="s">
        <x:v>434</x:v>
      </x:c>
    </x:row>
    <x:row r="2061" spans="1:9">
      <x:c r="A2061" s="67"/>
      <x:c r="B2061" s="67" t="s">
        <x:v>7585</x:v>
      </x:c>
      <x:c r="C2061" s="189">
        <x:v>2025090502072</x:v>
      </x:c>
      <x:c r="D2061" s="230" t="str">
        <x:f t="shared" si="3"/>
        <x:v>2509</x:v>
      </x:c>
      <x:c r="E2061" s="188" t="s">
        <x:v>845</x:v>
      </x:c>
      <x:c r="F2061" s="190">
        <x:v>2025090603038</x:v>
      </x:c>
      <x:c r="G2061" s="232" t="str">
        <x:f>MID(F2061,3,4)</x:f>
        <x:v>2509</x:v>
      </x:c>
      <x:c r="H2061" s="230" t="s">
        <x:v>7724</x:v>
      </x:c>
      <x:c r="I2061" s="230" t="s">
        <x:v>434</x:v>
      </x:c>
    </x:row>
    <x:row r="2062" spans="1:9">
      <x:c r="A2062" s="67"/>
      <x:c r="B2062" s="67" t="s">
        <x:v>7591</x:v>
      </x:c>
      <x:c r="C2062" s="189">
        <x:v>2025100502030</x:v>
      </x:c>
      <x:c r="D2062" s="230" t="str">
        <x:f t="shared" si="3"/>
        <x:v>2510</x:v>
      </x:c>
      <x:c r="E2062" s="188" t="s">
        <x:v>5049</x:v>
      </x:c>
      <x:c r="F2062" s="190">
        <x:v>2025090703028</x:v>
      </x:c>
      <x:c r="G2062" s="232" t="str">
        <x:f>MID(F2062,3,4)</x:f>
        <x:v>2509</x:v>
      </x:c>
      <x:c r="H2062" s="230" t="s">
        <x:v>7724</x:v>
      </x:c>
      <x:c r="I2062" s="230" t="s">
        <x:v>434</x:v>
      </x:c>
    </x:row>
    <x:row r="2063" spans="1:9">
      <x:c r="A2063" s="67"/>
      <x:c r="B2063" s="67" t="s">
        <x:v>3754</x:v>
      </x:c>
      <x:c r="C2063" s="189">
        <x:v>2025100602013</x:v>
      </x:c>
      <x:c r="D2063" s="230" t="str">
        <x:f t="shared" si="3"/>
        <x:v>2510</x:v>
      </x:c>
      <x:c r="E2063" s="188" t="s">
        <x:v>7496</x:v>
      </x:c>
      <x:c r="F2063" s="190">
        <x:v>2025090502065</x:v>
      </x:c>
      <x:c r="G2063" s="232" t="str">
        <x:f>MID(F2063,3,4)</x:f>
        <x:v>2509</x:v>
      </x:c>
      <x:c r="H2063" s="230" t="s">
        <x:v>7724</x:v>
      </x:c>
      <x:c r="I2063" s="230" t="s">
        <x:v>434</x:v>
      </x:c>
    </x:row>
    <x:row r="2064" spans="1:9">
      <x:c r="A2064" s="67"/>
      <x:c r="B2064" s="67" t="s">
        <x:v>5086</x:v>
      </x:c>
      <x:c r="C2064" s="189">
        <x:v>2025100602082</x:v>
      </x:c>
      <x:c r="D2064" s="230" t="str">
        <x:f t="shared" si="3"/>
        <x:v>2510</x:v>
      </x:c>
      <x:c r="E2064" s="188" t="s">
        <x:v>7585</x:v>
      </x:c>
      <x:c r="F2064" s="190">
        <x:v>2025090502072</x:v>
      </x:c>
      <x:c r="G2064" s="232" t="str">
        <x:f>MID(F2064,3,4)</x:f>
        <x:v>2509</x:v>
      </x:c>
      <x:c r="H2064" s="230" t="s">
        <x:v>7724</x:v>
      </x:c>
      <x:c r="I2064" s="230" t="s">
        <x:v>434</x:v>
      </x:c>
    </x:row>
    <x:row r="2065" spans="1:9">
      <x:c r="A2065" s="67"/>
      <x:c r="B2065" s="67" t="s">
        <x:v>5064</x:v>
      </x:c>
      <x:c r="C2065" s="189">
        <x:v>2025100702010</x:v>
      </x:c>
      <x:c r="D2065" s="230" t="str">
        <x:f t="shared" si="3"/>
        <x:v>2510</x:v>
      </x:c>
      <x:c r="E2065" s="188" t="s">
        <x:v>6555</x:v>
      </x:c>
      <x:c r="F2065" s="190">
        <x:v>2025090504052</x:v>
      </x:c>
      <x:c r="G2065" s="232" t="str">
        <x:f>MID(F2065,3,4)</x:f>
        <x:v>2509</x:v>
      </x:c>
      <x:c r="H2065" s="230" t="s">
        <x:v>7724</x:v>
      </x:c>
      <x:c r="I2065" s="230" t="s">
        <x:v>434</x:v>
      </x:c>
    </x:row>
    <x:row r="2066" spans="1:9">
      <x:c r="A2066" s="67"/>
      <x:c r="B2066" s="67" t="s">
        <x:v>7507</x:v>
      </x:c>
      <x:c r="C2066" s="189">
        <x:v>2025100702027</x:v>
      </x:c>
      <x:c r="D2066" s="230" t="str">
        <x:f t="shared" si="3"/>
        <x:v>2510</x:v>
      </x:c>
      <x:c r="E2066" s="188" t="s">
        <x:v>6525</x:v>
      </x:c>
      <x:c r="F2066" s="190">
        <x:v>2025090504076</x:v>
      </x:c>
      <x:c r="G2066" s="232" t="str">
        <x:f>MID(F2066,3,4)</x:f>
        <x:v>2509</x:v>
      </x:c>
      <x:c r="H2066" s="230" t="s">
        <x:v>7724</x:v>
      </x:c>
      <x:c r="I2066" s="230" t="s">
        <x:v>434</x:v>
      </x:c>
    </x:row>
    <x:row r="2067" spans="1:9">
      <x:c r="A2067" s="67"/>
      <x:c r="B2067" s="67" t="s">
        <x:v>5090</x:v>
      </x:c>
      <x:c r="C2067" s="189">
        <x:v>2025100702034</x:v>
      </x:c>
      <x:c r="D2067" s="230" t="str">
        <x:f t="shared" si="3"/>
        <x:v>2510</x:v>
      </x:c>
      <x:c r="E2067" s="188" t="s">
        <x:v>6475</x:v>
      </x:c>
      <x:c r="F2067" s="190">
        <x:v>2025090604042</x:v>
      </x:c>
      <x:c r="G2067" s="232" t="str">
        <x:f>MID(F2067,3,4)</x:f>
        <x:v>2509</x:v>
      </x:c>
      <x:c r="H2067" s="230" t="s">
        <x:v>7724</x:v>
      </x:c>
      <x:c r="I2067" s="230" t="s">
        <x:v>434</x:v>
      </x:c>
    </x:row>
    <x:row r="2068" spans="1:9">
      <x:c r="A2068" s="67"/>
      <x:c r="B2068" s="67" t="s">
        <x:v>889</x:v>
      </x:c>
      <x:c r="C2068" s="189">
        <x:v>2025100702058</x:v>
      </x:c>
      <x:c r="D2068" s="230" t="str">
        <x:f t="shared" si="3"/>
        <x:v>2510</x:v>
      </x:c>
      <x:c r="E2068" s="188" t="s">
        <x:v>518</x:v>
      </x:c>
      <x:c r="F2068" s="190">
        <x:v>2025100703130</x:v>
      </x:c>
      <x:c r="G2068" s="232" t="str">
        <x:f>MID(F2068,3,4)</x:f>
        <x:v>2510</x:v>
      </x:c>
      <x:c r="H2068" s="230" t="s">
        <x:v>7724</x:v>
      </x:c>
      <x:c r="I2068" s="230" t="s">
        <x:v>434</x:v>
      </x:c>
    </x:row>
    <x:row r="2069" spans="1:9">
      <x:c r="A2069" s="67"/>
      <x:c r="B2069" s="67" t="s">
        <x:v>3824</x:v>
      </x:c>
      <x:c r="C2069" s="189">
        <x:v>2025110602034</x:v>
      </x:c>
      <x:c r="D2069" s="230" t="str">
        <x:f t="shared" si="3"/>
        <x:v>2511</x:v>
      </x:c>
      <x:c r="E2069" s="188" t="s">
        <x:v>3817</x:v>
      </x:c>
      <x:c r="F2069" s="190">
        <x:v>2025100701068</x:v>
      </x:c>
      <x:c r="G2069" s="232" t="str">
        <x:f>MID(F2069,3,4)</x:f>
        <x:v>2510</x:v>
      </x:c>
      <x:c r="H2069" s="230" t="s">
        <x:v>7724</x:v>
      </x:c>
      <x:c r="I2069" s="230" t="s">
        <x:v>434</x:v>
      </x:c>
    </x:row>
    <x:row r="2070" spans="1:9">
      <x:c r="A2070" s="67"/>
      <x:c r="B2070" s="67" t="s">
        <x:v>3748</x:v>
      </x:c>
      <x:c r="C2070" s="189">
        <x:v>2025110602058</x:v>
      </x:c>
      <x:c r="D2070" s="230" t="str">
        <x:f t="shared" si="3"/>
        <x:v>2511</x:v>
      </x:c>
      <x:c r="E2070" s="188" t="s">
        <x:v>2778</x:v>
      </x:c>
      <x:c r="F2070" s="190">
        <x:v>2025100603096</x:v>
      </x:c>
      <x:c r="G2070" s="232" t="str">
        <x:f>MID(F2070,3,4)</x:f>
        <x:v>2510</x:v>
      </x:c>
      <x:c r="H2070" s="230" t="s">
        <x:v>7724</x:v>
      </x:c>
      <x:c r="I2070" s="230" t="s">
        <x:v>434</x:v>
      </x:c>
    </x:row>
    <x:row r="2071" spans="1:9">
      <x:c r="A2071" s="67"/>
      <x:c r="B2071" s="67" t="s">
        <x:v>3863</x:v>
      </x:c>
      <x:c r="C2071" s="189">
        <x:v>2025110702017</x:v>
      </x:c>
      <x:c r="D2071" s="230" t="str">
        <x:f t="shared" si="3"/>
        <x:v>2511</x:v>
      </x:c>
      <x:c r="E2071" s="188" t="s">
        <x:v>7591</x:v>
      </x:c>
      <x:c r="F2071" s="190">
        <x:v>2025100502030</x:v>
      </x:c>
      <x:c r="G2071" s="232" t="str">
        <x:f>MID(F2071,3,4)</x:f>
        <x:v>2510</x:v>
      </x:c>
      <x:c r="H2071" s="230" t="s">
        <x:v>7724</x:v>
      </x:c>
      <x:c r="I2071" s="230" t="s">
        <x:v>434</x:v>
      </x:c>
    </x:row>
    <x:row r="2072" spans="1:9">
      <x:c r="A2072" s="67"/>
      <x:c r="B2072" s="67" t="s">
        <x:v>5375</x:v>
      </x:c>
      <x:c r="C2072" s="189">
        <x:v>2025110702024</x:v>
      </x:c>
      <x:c r="D2072" s="230" t="str">
        <x:f t="shared" si="3"/>
        <x:v>2511</x:v>
      </x:c>
      <x:c r="E2072" s="188" t="s">
        <x:v>3754</x:v>
      </x:c>
      <x:c r="F2072" s="190">
        <x:v>2025100602013</x:v>
      </x:c>
      <x:c r="G2072" s="232" t="str">
        <x:f>MID(F2072,3,4)</x:f>
        <x:v>2510</x:v>
      </x:c>
      <x:c r="H2072" s="230" t="s">
        <x:v>7724</x:v>
      </x:c>
      <x:c r="I2072" s="230" t="s">
        <x:v>434</x:v>
      </x:c>
    </x:row>
    <x:row r="2073" spans="1:9">
      <x:c r="A2073" s="67"/>
      <x:c r="B2073" s="67" t="s">
        <x:v>4005</x:v>
      </x:c>
      <x:c r="C2073" s="189">
        <x:v>2025110702048</x:v>
      </x:c>
      <x:c r="D2073" s="230" t="str">
        <x:f t="shared" si="3"/>
        <x:v>2511</x:v>
      </x:c>
      <x:c r="E2073" s="188" t="s">
        <x:v>5086</x:v>
      </x:c>
      <x:c r="F2073" s="190">
        <x:v>2025100602082</x:v>
      </x:c>
      <x:c r="G2073" s="232" t="str">
        <x:f>MID(F2073,3,4)</x:f>
        <x:v>2510</x:v>
      </x:c>
      <x:c r="H2073" s="230" t="s">
        <x:v>7724</x:v>
      </x:c>
      <x:c r="I2073" s="230" t="s">
        <x:v>434</x:v>
      </x:c>
    </x:row>
    <x:row r="2074" spans="1:9">
      <x:c r="A2074" s="67"/>
      <x:c r="B2074" s="67" t="s">
        <x:v>3590</x:v>
      </x:c>
      <x:c r="C2074" s="189">
        <x:v>2025110702062</x:v>
      </x:c>
      <x:c r="D2074" s="230" t="str">
        <x:f t="shared" si="3"/>
        <x:v>2511</x:v>
      </x:c>
      <x:c r="E2074" s="188" t="s">
        <x:v>5064</x:v>
      </x:c>
      <x:c r="F2074" s="190">
        <x:v>2025100702010</x:v>
      </x:c>
      <x:c r="G2074" s="232" t="str">
        <x:f>MID(F2074,3,4)</x:f>
        <x:v>2510</x:v>
      </x:c>
      <x:c r="H2074" s="230" t="s">
        <x:v>7724</x:v>
      </x:c>
      <x:c r="I2074" s="230" t="s">
        <x:v>434</x:v>
      </x:c>
    </x:row>
    <x:row r="2075" spans="1:9">
      <x:c r="A2075" s="67"/>
      <x:c r="B2075" s="67" t="s">
        <x:v>3641</x:v>
      </x:c>
      <x:c r="C2075" s="189">
        <x:v>2025110702079</x:v>
      </x:c>
      <x:c r="D2075" s="230" t="str">
        <x:f t="shared" si="3"/>
        <x:v>2511</x:v>
      </x:c>
      <x:c r="E2075" s="188" t="s">
        <x:v>7507</x:v>
      </x:c>
      <x:c r="F2075" s="190">
        <x:v>2025100702027</x:v>
      </x:c>
      <x:c r="G2075" s="232" t="str">
        <x:f>MID(F2075,3,4)</x:f>
        <x:v>2510</x:v>
      </x:c>
      <x:c r="H2075" s="230" t="s">
        <x:v>7724</x:v>
      </x:c>
      <x:c r="I2075" s="230" t="s">
        <x:v>434</x:v>
      </x:c>
    </x:row>
    <x:row r="2076" spans="1:9">
      <x:c r="A2076" s="67"/>
      <x:c r="B2076" s="67" t="s">
        <x:v>5301</x:v>
      </x:c>
      <x:c r="C2076" s="189">
        <x:v>2025110702086</x:v>
      </x:c>
      <x:c r="D2076" s="230" t="str">
        <x:f t="shared" si="3"/>
        <x:v>2511</x:v>
      </x:c>
      <x:c r="E2076" s="188" t="s">
        <x:v>5090</x:v>
      </x:c>
      <x:c r="F2076" s="190">
        <x:v>2025100702034</x:v>
      </x:c>
      <x:c r="G2076" s="232" t="str">
        <x:f>MID(F2076,3,4)</x:f>
        <x:v>2510</x:v>
      </x:c>
      <x:c r="H2076" s="230" t="s">
        <x:v>7724</x:v>
      </x:c>
      <x:c r="I2076" s="230" t="s">
        <x:v>434</x:v>
      </x:c>
    </x:row>
    <x:row r="2077" spans="1:9">
      <x:c r="A2077" s="67"/>
      <x:c r="B2077" s="67" t="s">
        <x:v>5159</x:v>
      </x:c>
      <x:c r="C2077" s="189">
        <x:v>2025110802014</x:v>
      </x:c>
      <x:c r="D2077" s="230" t="str">
        <x:f t="shared" si="3"/>
        <x:v>2511</x:v>
      </x:c>
      <x:c r="E2077" s="188" t="s">
        <x:v>889</x:v>
      </x:c>
      <x:c r="F2077" s="190">
        <x:v>2025100702058</x:v>
      </x:c>
      <x:c r="G2077" s="232" t="str">
        <x:f>MID(F2077,3,4)</x:f>
        <x:v>2510</x:v>
      </x:c>
      <x:c r="H2077" s="230" t="s">
        <x:v>7724</x:v>
      </x:c>
      <x:c r="I2077" s="230" t="s">
        <x:v>434</x:v>
      </x:c>
    </x:row>
    <x:row r="2078" spans="1:9">
      <x:c r="A2078" s="67"/>
      <x:c r="B2078" s="67" t="s">
        <x:v>850</x:v>
      </x:c>
      <x:c r="C2078" s="189">
        <x:v>2025120502027</x:v>
      </x:c>
      <x:c r="D2078" s="230" t="str">
        <x:f t="shared" si="3"/>
        <x:v>2512</x:v>
      </x:c>
      <x:c r="E2078" s="188" t="s">
        <x:v>6438</x:v>
      </x:c>
      <x:c r="F2078" s="190">
        <x:v>2025100504010</x:v>
      </x:c>
      <x:c r="G2078" s="232" t="str">
        <x:f>MID(F2078,3,4)</x:f>
        <x:v>2510</x:v>
      </x:c>
      <x:c r="H2078" s="230" t="s">
        <x:v>7724</x:v>
      </x:c>
      <x:c r="I2078" s="230" t="s">
        <x:v>434</x:v>
      </x:c>
    </x:row>
    <x:row r="2079" spans="1:9">
      <x:c r="A2079" s="67"/>
      <x:c r="B2079" s="67" t="s">
        <x:v>3887</x:v>
      </x:c>
      <x:c r="C2079" s="189">
        <x:v>2025120602031</x:v>
      </x:c>
      <x:c r="D2079" s="230" t="str">
        <x:f t="shared" si="3"/>
        <x:v>2512</x:v>
      </x:c>
      <x:c r="E2079" s="188" t="s">
        <x:v>6477</x:v>
      </x:c>
      <x:c r="F2079" s="190">
        <x:v>2025100604024</x:v>
      </x:c>
      <x:c r="G2079" s="232" t="str">
        <x:f>MID(F2079,3,4)</x:f>
        <x:v>2510</x:v>
      </x:c>
      <x:c r="H2079" s="230" t="s">
        <x:v>7724</x:v>
      </x:c>
      <x:c r="I2079" s="230" t="s">
        <x:v>434</x:v>
      </x:c>
    </x:row>
    <x:row r="2080" spans="1:9">
      <x:c r="A2080" s="67"/>
      <x:c r="B2080" s="67" t="s">
        <x:v>4049</x:v>
      </x:c>
      <x:c r="C2080" s="189">
        <x:v>2025120602062</x:v>
      </x:c>
      <x:c r="D2080" s="230" t="str">
        <x:f t="shared" si="3"/>
        <x:v>2512</x:v>
      </x:c>
      <x:c r="E2080" s="188" t="s">
        <x:v>6473</x:v>
      </x:c>
      <x:c r="F2080" s="190">
        <x:v>2025100604086</x:v>
      </x:c>
      <x:c r="G2080" s="232" t="str">
        <x:f>MID(F2080,3,4)</x:f>
        <x:v>2510</x:v>
      </x:c>
      <x:c r="H2080" s="230" t="s">
        <x:v>7724</x:v>
      </x:c>
      <x:c r="I2080" s="230" t="s">
        <x:v>434</x:v>
      </x:c>
    </x:row>
    <x:row r="2081" spans="1:9">
      <x:c r="A2081" s="67"/>
      <x:c r="B2081" s="67" t="s">
        <x:v>5292</x:v>
      </x:c>
      <x:c r="C2081" s="189">
        <x:v>2025120702083</x:v>
      </x:c>
      <x:c r="D2081" s="230" t="str">
        <x:f t="shared" si="3"/>
        <x:v>2512</x:v>
      </x:c>
      <x:c r="E2081" s="188" t="s">
        <x:v>6417</x:v>
      </x:c>
      <x:c r="F2081" s="190">
        <x:v>2025100704038</x:v>
      </x:c>
      <x:c r="G2081" s="232" t="str">
        <x:f>MID(F2081,3,4)</x:f>
        <x:v>2510</x:v>
      </x:c>
      <x:c r="H2081" s="230" t="s">
        <x:v>7724</x:v>
      </x:c>
      <x:c r="I2081" s="230" t="s">
        <x:v>434</x:v>
      </x:c>
    </x:row>
    <x:row r="2082" spans="1:9">
      <x:c r="A2082" s="67"/>
      <x:c r="B2082" s="67" t="s">
        <x:v>3979</x:v>
      </x:c>
      <x:c r="C2082" s="189">
        <x:v>2025120702090</x:v>
      </x:c>
      <x:c r="D2082" s="230" t="str">
        <x:f t="shared" si="3"/>
        <x:v>2512</x:v>
      </x:c>
      <x:c r="E2082" s="188" t="s">
        <x:v>444</x:v>
      </x:c>
      <x:c r="F2082" s="190">
        <x:v>2025110505014</x:v>
      </x:c>
      <x:c r="G2082" s="232" t="str">
        <x:f>MID(F2082,3,4)</x:f>
        <x:v>2511</x:v>
      </x:c>
      <x:c r="H2082" s="230" t="s">
        <x:v>7724</x:v>
      </x:c>
      <x:c r="I2082" s="230" t="s">
        <x:v>434</x:v>
      </x:c>
    </x:row>
    <x:row r="2083" spans="1:9">
      <x:c r="A2083" s="67"/>
      <x:c r="B2083" s="67" t="s">
        <x:v>837</x:v>
      </x:c>
      <x:c r="C2083" s="189">
        <x:v>2026011702069</x:v>
      </x:c>
      <x:c r="D2083" s="230" t="str">
        <x:f t="shared" si="3"/>
        <x:v>2601</x:v>
      </x:c>
      <x:c r="E2083" s="188" t="s">
        <x:v>5198</x:v>
      </x:c>
      <x:c r="F2083" s="190">
        <x:v>2025110603116</x:v>
      </x:c>
      <x:c r="G2083" s="232" t="str">
        <x:f>MID(F2083,3,4)</x:f>
        <x:v>2511</x:v>
      </x:c>
      <x:c r="H2083" s="230" t="s">
        <x:v>7724</x:v>
      </x:c>
      <x:c r="I2083" s="230" t="s">
        <x:v>434</x:v>
      </x:c>
    </x:row>
    <x:row r="2084" spans="1:9">
      <x:c r="A2084" s="67"/>
      <x:c r="B2084" s="67" t="s">
        <x:v>3730</x:v>
      </x:c>
      <x:c r="C2084" s="189">
        <x:v>2026021802094</x:v>
      </x:c>
      <x:c r="D2084" s="230" t="str">
        <x:f t="shared" si="3"/>
        <x:v>2602</x:v>
      </x:c>
      <x:c r="E2084" s="188" t="s">
        <x:v>4059</x:v>
      </x:c>
      <x:c r="F2084" s="190">
        <x:v>2025110603154</x:v>
      </x:c>
      <x:c r="G2084" s="232" t="str">
        <x:f>MID(F2084,3,4)</x:f>
        <x:v>2511</x:v>
      </x:c>
      <x:c r="H2084" s="230" t="s">
        <x:v>7724</x:v>
      </x:c>
      <x:c r="I2084" s="230" t="s">
        <x:v>434</x:v>
      </x:c>
    </x:row>
    <x:row r="2085" spans="1:9">
      <x:c r="A2085" s="67"/>
      <x:c r="B2085" s="67" t="s">
        <x:v>3707</x:v>
      </x:c>
      <x:c r="C2085" s="189">
        <x:v>2026021902060</x:v>
      </x:c>
      <x:c r="D2085" s="230" t="str">
        <x:f t="shared" si="3"/>
        <x:v>2602</x:v>
      </x:c>
      <x:c r="E2085" s="188" t="s">
        <x:v>3780</x:v>
      </x:c>
      <x:c r="F2085" s="190">
        <x:v>2025110503034</x:v>
      </x:c>
      <x:c r="G2085" s="232" t="str">
        <x:f>MID(F2085,3,4)</x:f>
        <x:v>2511</x:v>
      </x:c>
      <x:c r="H2085" s="230" t="s">
        <x:v>7724</x:v>
      </x:c>
      <x:c r="I2085" s="230" t="s">
        <x:v>434</x:v>
      </x:c>
    </x:row>
    <x:row r="2086" spans="1:9">
      <x:c r="A2086" s="67"/>
      <x:c r="B2086" s="67" t="s">
        <x:v>5196</x:v>
      </x:c>
      <x:c r="C2086" s="189">
        <x:v>2026022102056</x:v>
      </x:c>
      <x:c r="D2086" s="230" t="str">
        <x:f t="shared" si="3"/>
        <x:v>2602</x:v>
      </x:c>
      <x:c r="E2086" s="188" t="s">
        <x:v>3582</x:v>
      </x:c>
      <x:c r="F2086" s="190">
        <x:v>2025110703076</x:v>
      </x:c>
      <x:c r="G2086" s="232" t="str">
        <x:f>MID(F2086,3,4)</x:f>
        <x:v>2511</x:v>
      </x:c>
      <x:c r="H2086" s="230" t="s">
        <x:v>7724</x:v>
      </x:c>
      <x:c r="I2086" s="230" t="s">
        <x:v>434</x:v>
      </x:c>
    </x:row>
    <x:row r="2087" spans="1:9">
      <x:c r="A2087" s="67"/>
      <x:c r="B2087" s="67" t="s">
        <x:v>2716</x:v>
      </x:c>
      <x:c r="C2087" s="189">
        <x:v>2024041002036</x:v>
      </x:c>
      <x:c r="D2087" s="230" t="str">
        <x:f t="shared" si="3"/>
        <x:v>2404</x:v>
      </x:c>
      <x:c r="E2087" s="188" t="s">
        <x:v>5279</x:v>
      </x:c>
      <x:c r="F2087" s="190">
        <x:v>2025110803028</x:v>
      </x:c>
      <x:c r="G2087" s="232" t="str">
        <x:f>MID(F2087,3,4)</x:f>
        <x:v>2511</x:v>
      </x:c>
      <x:c r="H2087" s="230" t="s">
        <x:v>7724</x:v>
      </x:c>
      <x:c r="I2087" s="230" t="s">
        <x:v>434</x:v>
      </x:c>
    </x:row>
    <x:row r="2088" spans="1:9">
      <x:c r="A2088" s="67"/>
      <x:c r="B2088" s="67" t="s">
        <x:v>2560</x:v>
      </x:c>
      <x:c r="C2088" s="189">
        <x:v>2025040602111</x:v>
      </x:c>
      <x:c r="D2088" s="230" t="str">
        <x:f t="shared" si="3"/>
        <x:v>2504</x:v>
      </x:c>
      <x:c r="E2088" s="188" t="s">
        <x:v>3832</x:v>
      </x:c>
      <x:c r="F2088" s="190">
        <x:v>2025110501054</x:v>
      </x:c>
      <x:c r="G2088" s="232" t="str">
        <x:f>MID(F2088,3,4)</x:f>
        <x:v>2511</x:v>
      </x:c>
      <x:c r="H2088" s="230" t="s">
        <x:v>7724</x:v>
      </x:c>
      <x:c r="I2088" s="230" t="s">
        <x:v>434</x:v>
      </x:c>
    </x:row>
    <x:row r="2089" spans="1:9">
      <x:c r="A2089" s="67"/>
      <x:c r="B2089" s="67" t="s">
        <x:v>2546</x:v>
      </x:c>
      <x:c r="C2089" s="189">
        <x:v>2025080602096</x:v>
      </x:c>
      <x:c r="D2089" s="230" t="str">
        <x:f t="shared" si="3"/>
        <x:v>2508</x:v>
      </x:c>
      <x:c r="E2089" s="188" t="s">
        <x:v>3586</x:v>
      </x:c>
      <x:c r="F2089" s="190">
        <x:v>2025110701041</x:v>
      </x:c>
      <x:c r="G2089" s="232" t="str">
        <x:f>MID(F2089,3,4)</x:f>
        <x:v>2511</x:v>
      </x:c>
      <x:c r="H2089" s="230" t="s">
        <x:v>7724</x:v>
      </x:c>
      <x:c r="I2089" s="230" t="s">
        <x:v>434</x:v>
      </x:c>
    </x:row>
    <x:row r="2090" spans="1:9">
      <x:c r="A2090" s="67"/>
      <x:c r="B2090" s="67" t="s">
        <x:v>1045</x:v>
      </x:c>
      <x:c r="C2090" s="189">
        <x:v>2025120702045</x:v>
      </x:c>
      <x:c r="D2090" s="230" t="str">
        <x:f t="shared" si="3"/>
        <x:v>2512</x:v>
      </x:c>
      <x:c r="E2090" s="188" t="s">
        <x:v>3943</x:v>
      </x:c>
      <x:c r="F2090" s="190">
        <x:v>2025110801055</x:v>
      </x:c>
      <x:c r="G2090" s="232" t="str">
        <x:f>MID(F2090,3,4)</x:f>
        <x:v>2511</x:v>
      </x:c>
      <x:c r="H2090" s="230" t="s">
        <x:v>7724</x:v>
      </x:c>
      <x:c r="I2090" s="230" t="s">
        <x:v>434</x:v>
      </x:c>
    </x:row>
    <x:row r="2091" spans="1:9">
      <x:c r="A2091" s="67"/>
      <x:c r="B2091" s="67" t="s">
        <x:v>5212</x:v>
      </x:c>
      <x:c r="C2091" s="189">
        <x:v>2024111505115</x:v>
      </x:c>
      <x:c r="D2091" s="230" t="str">
        <x:f t="shared" si="3"/>
        <x:v>2411</x:v>
      </x:c>
      <x:c r="E2091" s="188" t="s">
        <x:v>5488</x:v>
      </x:c>
      <x:c r="F2091" s="190">
        <x:v>2025110801109</x:v>
      </x:c>
      <x:c r="G2091" s="232" t="str">
        <x:f>MID(F2091,3,4)</x:f>
        <x:v>2511</x:v>
      </x:c>
      <x:c r="H2091" s="230" t="s">
        <x:v>7724</x:v>
      </x:c>
      <x:c r="I2091" s="230" t="s">
        <x:v>434</x:v>
      </x:c>
    </x:row>
    <x:row r="2092" spans="1:9">
      <x:c r="A2092" s="67"/>
      <x:c r="B2092" s="67" t="s">
        <x:v>1757</x:v>
      </x:c>
      <x:c r="C2092" s="189">
        <x:v>2024010104068</x:v>
      </x:c>
      <x:c r="D2092" s="230" t="str">
        <x:f t="shared" si="3"/>
        <x:v>2401</x:v>
      </x:c>
      <x:c r="E2092" s="188" t="s">
        <x:v>3824</x:v>
      </x:c>
      <x:c r="F2092" s="190">
        <x:v>2025110602034</x:v>
      </x:c>
      <x:c r="G2092" s="232" t="str">
        <x:f>MID(F2092,3,4)</x:f>
        <x:v>2511</x:v>
      </x:c>
      <x:c r="H2092" s="230" t="s">
        <x:v>7724</x:v>
      </x:c>
      <x:c r="I2092" s="230" t="s">
        <x:v>434</x:v>
      </x:c>
    </x:row>
    <x:row r="2093" spans="1:9">
      <x:c r="A2093" s="67"/>
      <x:c r="B2093" s="67" t="s">
        <x:v>6381</x:v>
      </x:c>
      <x:c r="C2093" s="189">
        <x:v>2024042504072</x:v>
      </x:c>
      <x:c r="D2093" s="230" t="str">
        <x:f t="shared" si="3"/>
        <x:v>2404</x:v>
      </x:c>
      <x:c r="E2093" s="188" t="s">
        <x:v>3748</x:v>
      </x:c>
      <x:c r="F2093" s="190">
        <x:v>2025110602058</x:v>
      </x:c>
      <x:c r="G2093" s="232" t="str">
        <x:f>MID(F2093,3,4)</x:f>
        <x:v>2511</x:v>
      </x:c>
      <x:c r="H2093" s="230" t="s">
        <x:v>7724</x:v>
      </x:c>
      <x:c r="I2093" s="230" t="s">
        <x:v>434</x:v>
      </x:c>
    </x:row>
    <x:row r="2094" spans="1:9">
      <x:c r="A2094" s="67"/>
      <x:c r="B2094" s="67" t="s">
        <x:v>552</x:v>
      </x:c>
      <x:c r="C2094" s="189">
        <x:v>2024081504033</x:v>
      </x:c>
      <x:c r="D2094" s="230" t="str">
        <x:f t="shared" si="3"/>
        <x:v>2408</x:v>
      </x:c>
      <x:c r="E2094" s="188" t="s">
        <x:v>3863</x:v>
      </x:c>
      <x:c r="F2094" s="190">
        <x:v>2025110702017</x:v>
      </x:c>
      <x:c r="G2094" s="232" t="str">
        <x:f>MID(F2094,3,4)</x:f>
        <x:v>2511</x:v>
      </x:c>
      <x:c r="H2094" s="230" t="s">
        <x:v>7724</x:v>
      </x:c>
      <x:c r="I2094" s="230" t="s">
        <x:v>434</x:v>
      </x:c>
    </x:row>
    <x:row r="2095" spans="1:9">
      <x:c r="A2095" s="67"/>
      <x:c r="B2095" s="67" t="s">
        <x:v>674</x:v>
      </x:c>
      <x:c r="C2095" s="189">
        <x:v>2023090704045</x:v>
      </x:c>
      <x:c r="D2095" s="230" t="str">
        <x:f t="shared" si="3"/>
        <x:v>2309</x:v>
      </x:c>
      <x:c r="E2095" s="188" t="s">
        <x:v>5375</x:v>
      </x:c>
      <x:c r="F2095" s="190">
        <x:v>2025110702024</x:v>
      </x:c>
      <x:c r="G2095" s="232" t="str">
        <x:f>MID(F2095,3,4)</x:f>
        <x:v>2511</x:v>
      </x:c>
      <x:c r="H2095" s="230" t="s">
        <x:v>7724</x:v>
      </x:c>
      <x:c r="I2095" s="230" t="s">
        <x:v>434</x:v>
      </x:c>
    </x:row>
    <x:row r="2096" spans="1:9">
      <x:c r="A2096" s="67"/>
      <x:c r="B2096" s="67" t="s">
        <x:v>585</x:v>
      </x:c>
      <x:c r="C2096" s="189">
        <x:v>2023090704175</x:v>
      </x:c>
      <x:c r="D2096" s="230" t="str">
        <x:f t="shared" si="3"/>
        <x:v>2309</x:v>
      </x:c>
      <x:c r="E2096" s="188" t="s">
        <x:v>4005</x:v>
      </x:c>
      <x:c r="F2096" s="190">
        <x:v>2025110702048</x:v>
      </x:c>
      <x:c r="G2096" s="232" t="str">
        <x:f>MID(F2096,3,4)</x:f>
        <x:v>2511</x:v>
      </x:c>
      <x:c r="H2096" s="230" t="s">
        <x:v>7724</x:v>
      </x:c>
      <x:c r="I2096" s="230" t="s">
        <x:v>434</x:v>
      </x:c>
    </x:row>
    <x:row r="2097" spans="1:9">
      <x:c r="A2097" s="67"/>
      <x:c r="B2097" s="67" t="s">
        <x:v>1497</x:v>
      </x:c>
      <x:c r="C2097" s="189">
        <x:v>2024091504023</x:v>
      </x:c>
      <x:c r="D2097" s="230" t="str">
        <x:f t="shared" si="3"/>
        <x:v>2409</x:v>
      </x:c>
      <x:c r="E2097" s="188" t="s">
        <x:v>3590</x:v>
      </x:c>
      <x:c r="F2097" s="190">
        <x:v>2025110702062</x:v>
      </x:c>
      <x:c r="G2097" s="232" t="str">
        <x:f>MID(F2097,3,4)</x:f>
        <x:v>2511</x:v>
      </x:c>
      <x:c r="H2097" s="230" t="s">
        <x:v>7724</x:v>
      </x:c>
      <x:c r="I2097" s="230" t="s">
        <x:v>434</x:v>
      </x:c>
    </x:row>
    <x:row r="2098" spans="1:9">
      <x:c r="A2098" s="67"/>
      <x:c r="B2098" s="67" t="s">
        <x:v>6336</x:v>
      </x:c>
      <x:c r="C2098" s="189">
        <x:v>2024091604013</x:v>
      </x:c>
      <x:c r="D2098" s="230" t="str">
        <x:f t="shared" si="3"/>
        <x:v>2409</x:v>
      </x:c>
      <x:c r="E2098" s="188" t="s">
        <x:v>3641</x:v>
      </x:c>
      <x:c r="F2098" s="190">
        <x:v>2025110702079</x:v>
      </x:c>
      <x:c r="G2098" s="232" t="str">
        <x:f>MID(F2098,3,4)</x:f>
        <x:v>2511</x:v>
      </x:c>
      <x:c r="H2098" s="230" t="s">
        <x:v>7724</x:v>
      </x:c>
      <x:c r="I2098" s="230" t="s">
        <x:v>434</x:v>
      </x:c>
    </x:row>
    <x:row r="2099" spans="1:9">
      <x:c r="A2099" s="67"/>
      <x:c r="B2099" s="67" t="s">
        <x:v>488</x:v>
      </x:c>
      <x:c r="C2099" s="189">
        <x:v>2023092204116</x:v>
      </x:c>
      <x:c r="D2099" s="230" t="str">
        <x:f t="shared" si="3"/>
        <x:v>2309</x:v>
      </x:c>
      <x:c r="E2099" s="188" t="s">
        <x:v>5301</x:v>
      </x:c>
      <x:c r="F2099" s="190">
        <x:v>2025110702086</x:v>
      </x:c>
      <x:c r="G2099" s="232" t="str">
        <x:f>MID(F2099,3,4)</x:f>
        <x:v>2511</x:v>
      </x:c>
      <x:c r="H2099" s="230" t="s">
        <x:v>7724</x:v>
      </x:c>
      <x:c r="I2099" s="230" t="s">
        <x:v>434</x:v>
      </x:c>
    </x:row>
    <x:row r="2100" spans="1:9">
      <x:c r="A2100" s="67"/>
      <x:c r="B2100" s="67" t="s">
        <x:v>6401</x:v>
      </x:c>
      <x:c r="C2100" s="189">
        <x:v>2023092604046</x:v>
      </x:c>
      <x:c r="D2100" s="230" t="str">
        <x:f t="shared" si="3"/>
        <x:v>2309</x:v>
      </x:c>
      <x:c r="E2100" s="188" t="s">
        <x:v>5159</x:v>
      </x:c>
      <x:c r="F2100" s="190">
        <x:v>2025110802014</x:v>
      </x:c>
      <x:c r="G2100" s="232" t="str">
        <x:f>MID(F2100,3,4)</x:f>
        <x:v>2511</x:v>
      </x:c>
      <x:c r="H2100" s="230" t="s">
        <x:v>7724</x:v>
      </x:c>
      <x:c r="I2100" s="230" t="s">
        <x:v>434</x:v>
      </x:c>
    </x:row>
    <x:row r="2101" spans="1:9">
      <x:c r="A2101" s="67"/>
      <x:c r="B2101" s="67" t="s">
        <x:v>592</x:v>
      </x:c>
      <x:c r="C2101" s="189">
        <x:v>2023112204126</x:v>
      </x:c>
      <x:c r="D2101" s="230" t="str">
        <x:f t="shared" si="3"/>
        <x:v>2311</x:v>
      </x:c>
      <x:c r="E2101" s="188" t="s">
        <x:v>6523</x:v>
      </x:c>
      <x:c r="F2101" s="190">
        <x:v>2025110504024</x:v>
      </x:c>
      <x:c r="G2101" s="232" t="str">
        <x:f>MID(F2101,3,4)</x:f>
        <x:v>2511</x:v>
      </x:c>
      <x:c r="H2101" s="230" t="s">
        <x:v>7724</x:v>
      </x:c>
      <x:c r="I2101" s="230" t="s">
        <x:v>434</x:v>
      </x:c>
    </x:row>
    <x:row r="2102" spans="1:9">
      <x:c r="A2102" s="67"/>
      <x:c r="B2102" s="67" t="s">
        <x:v>6357</x:v>
      </x:c>
      <x:c r="C2102" s="189">
        <x:v>2024121004110</x:v>
      </x:c>
      <x:c r="D2102" s="230" t="str">
        <x:f t="shared" si="3"/>
        <x:v>2412</x:v>
      </x:c>
      <x:c r="E2102" s="188" t="s">
        <x:v>6450</x:v>
      </x:c>
      <x:c r="F2102" s="190">
        <x:v>2025110504031</x:v>
      </x:c>
      <x:c r="G2102" s="232" t="str">
        <x:f>MID(F2102,3,4)</x:f>
        <x:v>2511</x:v>
      </x:c>
      <x:c r="H2102" s="230" t="s">
        <x:v>7724</x:v>
      </x:c>
      <x:c r="I2102" s="230" t="s">
        <x:v>434</x:v>
      </x:c>
    </x:row>
    <x:row r="2103" spans="1:9">
      <x:c r="A2103" s="67"/>
      <x:c r="B2103" s="67" t="s">
        <x:v>6402</x:v>
      </x:c>
      <x:c r="C2103" s="189">
        <x:v>2024121104032</x:v>
      </x:c>
      <x:c r="D2103" s="230" t="str">
        <x:f t="shared" si="3"/>
        <x:v>2412</x:v>
      </x:c>
      <x:c r="E2103" s="188" t="s">
        <x:v>6521</x:v>
      </x:c>
      <x:c r="F2103" s="190">
        <x:v>2025110504048</x:v>
      </x:c>
      <x:c r="G2103" s="232" t="str">
        <x:f>MID(F2103,3,4)</x:f>
        <x:v>2511</x:v>
      </x:c>
      <x:c r="H2103" s="230" t="s">
        <x:v>7724</x:v>
      </x:c>
      <x:c r="I2103" s="230" t="s">
        <x:v>434</x:v>
      </x:c>
    </x:row>
    <x:row r="2104" spans="1:9">
      <x:c r="A2104" s="67"/>
      <x:c r="B2104" s="67" t="s">
        <x:v>574</x:v>
      </x:c>
      <x:c r="C2104" s="189">
        <x:v>2024121104049</x:v>
      </x:c>
      <x:c r="D2104" s="230" t="str">
        <x:f t="shared" si="3"/>
        <x:v>2412</x:v>
      </x:c>
      <x:c r="E2104" s="188" t="s">
        <x:v>6359</x:v>
      </x:c>
      <x:c r="F2104" s="190">
        <x:v>2025110604052</x:v>
      </x:c>
      <x:c r="G2104" s="232" t="str">
        <x:f>MID(F2104,3,4)</x:f>
        <x:v>2511</x:v>
      </x:c>
      <x:c r="H2104" s="230" t="s">
        <x:v>7724</x:v>
      </x:c>
      <x:c r="I2104" s="230" t="s">
        <x:v>434</x:v>
      </x:c>
    </x:row>
    <x:row r="2105" spans="1:9">
      <x:c r="A2105" s="67"/>
      <x:c r="B2105" s="67" t="s">
        <x:v>608</x:v>
      </x:c>
      <x:c r="C2105" s="189">
        <x:v>2024121104094</x:v>
      </x:c>
      <x:c r="D2105" s="230" t="str">
        <x:f t="shared" si="3"/>
        <x:v>2412</x:v>
      </x:c>
      <x:c r="E2105" s="188" t="s">
        <x:v>1780</x:v>
      </x:c>
      <x:c r="F2105" s="190">
        <x:v>2025120603120</x:v>
      </x:c>
      <x:c r="G2105" s="232" t="str">
        <x:f>MID(F2105,3,4)</x:f>
        <x:v>2512</x:v>
      </x:c>
      <x:c r="H2105" s="230" t="s">
        <x:v>7724</x:v>
      </x:c>
      <x:c r="I2105" s="230" t="s">
        <x:v>434</x:v>
      </x:c>
    </x:row>
    <x:row r="2106" spans="1:9">
      <x:c r="A2106" s="67"/>
      <x:c r="B2106" s="67" t="s">
        <x:v>652</x:v>
      </x:c>
      <x:c r="C2106" s="189">
        <x:v>2024121204114</x:v>
      </x:c>
      <x:c r="D2106" s="230" t="str">
        <x:f t="shared" si="3"/>
        <x:v>2412</x:v>
      </x:c>
      <x:c r="E2106" s="188" t="s">
        <x:v>2732</x:v>
      </x:c>
      <x:c r="F2106" s="190">
        <x:v>2025120603137</x:v>
      </x:c>
      <x:c r="G2106" s="232" t="str">
        <x:f>MID(F2106,3,4)</x:f>
        <x:v>2512</x:v>
      </x:c>
      <x:c r="H2106" s="230" t="s">
        <x:v>7724</x:v>
      </x:c>
      <x:c r="I2106" s="230" t="s">
        <x:v>434</x:v>
      </x:c>
    </x:row>
    <x:row r="2107" spans="1:9">
      <x:c r="A2107" s="67"/>
      <x:c r="B2107" s="67" t="s">
        <x:v>508</x:v>
      </x:c>
      <x:c r="C2107" s="189">
        <x:v>2025020504015</x:v>
      </x:c>
      <x:c r="D2107" s="230" t="str">
        <x:f t="shared" si="3"/>
        <x:v>2502</x:v>
      </x:c>
      <x:c r="E2107" s="188" t="s">
        <x:v>1276</x:v>
      </x:c>
      <x:c r="F2107" s="190">
        <x:v>2025120503024</x:v>
      </x:c>
      <x:c r="G2107" s="232" t="str">
        <x:f>MID(F2107,3,4)</x:f>
        <x:v>2512</x:v>
      </x:c>
      <x:c r="H2107" s="230" t="s">
        <x:v>7724</x:v>
      </x:c>
      <x:c r="I2107" s="230" t="s">
        <x:v>434</x:v>
      </x:c>
    </x:row>
    <x:row r="2108" spans="1:9">
      <x:c r="A2108" s="67"/>
      <x:c r="B2108" s="67" t="s">
        <x:v>6520</x:v>
      </x:c>
      <x:c r="C2108" s="189">
        <x:v>2025021004026</x:v>
      </x:c>
      <x:c r="D2108" s="230" t="str">
        <x:f t="shared" si="3"/>
        <x:v>2502</x:v>
      </x:c>
      <x:c r="E2108" s="188" t="s">
        <x:v>5071</x:v>
      </x:c>
      <x:c r="F2108" s="190">
        <x:v>2025120601010</x:v>
      </x:c>
      <x:c r="G2108" s="232" t="str">
        <x:f>MID(F2108,3,4)</x:f>
        <x:v>2512</x:v>
      </x:c>
      <x:c r="H2108" s="230" t="s">
        <x:v>7724</x:v>
      </x:c>
      <x:c r="I2108" s="230" t="s">
        <x:v>434</x:v>
      </x:c>
    </x:row>
    <x:row r="2109" spans="1:9">
      <x:c r="A2109" s="67"/>
      <x:c r="B2109" s="67" t="s">
        <x:v>6470</x:v>
      </x:c>
      <x:c r="C2109" s="189">
        <x:v>2025021204075</x:v>
      </x:c>
      <x:c r="D2109" s="230" t="str">
        <x:f t="shared" si="3"/>
        <x:v>2502</x:v>
      </x:c>
      <x:c r="E2109" s="188" t="s">
        <x:v>3615</x:v>
      </x:c>
      <x:c r="F2109" s="190">
        <x:v>2025120701062</x:v>
      </x:c>
      <x:c r="G2109" s="232" t="str">
        <x:f>MID(F2109,3,4)</x:f>
        <x:v>2512</x:v>
      </x:c>
      <x:c r="H2109" s="230" t="s">
        <x:v>7724</x:v>
      </x:c>
      <x:c r="I2109" s="230" t="s">
        <x:v>434</x:v>
      </x:c>
    </x:row>
    <x:row r="2110" spans="1:9">
      <x:c r="A2110" s="67"/>
      <x:c r="B2110" s="67" t="s">
        <x:v>6488</x:v>
      </x:c>
      <x:c r="C2110" s="189">
        <x:v>2025040704013</x:v>
      </x:c>
      <x:c r="D2110" s="230" t="str">
        <x:f t="shared" si="3"/>
        <x:v>2504</x:v>
      </x:c>
      <x:c r="E2110" s="188" t="s">
        <x:v>2514</x:v>
      </x:c>
      <x:c r="F2110" s="190">
        <x:v>2025120503086</x:v>
      </x:c>
      <x:c r="G2110" s="232" t="str">
        <x:f>MID(F2110,3,4)</x:f>
        <x:v>2512</x:v>
      </x:c>
      <x:c r="H2110" s="230" t="s">
        <x:v>7724</x:v>
      </x:c>
      <x:c r="I2110" s="230" t="s">
        <x:v>434</x:v>
      </x:c>
    </x:row>
    <x:row r="2111" spans="1:9">
      <x:c r="A2111" s="67"/>
      <x:c r="B2111" s="67" t="s">
        <x:v>6569</x:v>
      </x:c>
      <x:c r="C2111" s="189">
        <x:v>2025050504030</x:v>
      </x:c>
      <x:c r="D2111" s="230" t="str">
        <x:f t="shared" si="3"/>
        <x:v>2505</x:v>
      </x:c>
      <x:c r="E2111" s="188" t="s">
        <x:v>2594</x:v>
      </x:c>
      <x:c r="F2111" s="190">
        <x:v>2025120603052</x:v>
      </x:c>
      <x:c r="G2111" s="232" t="str">
        <x:f>MID(F2111,3,4)</x:f>
        <x:v>2512</x:v>
      </x:c>
      <x:c r="H2111" s="230" t="s">
        <x:v>7724</x:v>
      </x:c>
      <x:c r="I2111" s="230" t="s">
        <x:v>434</x:v>
      </x:c>
    </x:row>
    <x:row r="2112" spans="1:9">
      <x:c r="A2112" s="67"/>
      <x:c r="B2112" s="67" t="s">
        <x:v>6468</x:v>
      </x:c>
      <x:c r="C2112" s="189">
        <x:v>2025050704010</x:v>
      </x:c>
      <x:c r="D2112" s="230" t="str">
        <x:f t="shared" si="3"/>
        <x:v>2505</x:v>
      </x:c>
      <x:c r="E2112" s="188" t="s">
        <x:v>850</x:v>
      </x:c>
      <x:c r="F2112" s="190">
        <x:v>2025120502027</x:v>
      </x:c>
      <x:c r="G2112" s="232" t="str">
        <x:f>MID(F2112,3,4)</x:f>
        <x:v>2512</x:v>
      </x:c>
      <x:c r="H2112" s="230" t="s">
        <x:v>7724</x:v>
      </x:c>
      <x:c r="I2112" s="230" t="s">
        <x:v>434</x:v>
      </x:c>
    </x:row>
    <x:row r="2113" spans="1:9">
      <x:c r="A2113" s="67"/>
      <x:c r="B2113" s="67" t="s">
        <x:v>6501</x:v>
      </x:c>
      <x:c r="C2113" s="189">
        <x:v>2025050704041</x:v>
      </x:c>
      <x:c r="D2113" s="230" t="str">
        <x:f t="shared" si="3"/>
        <x:v>2505</x:v>
      </x:c>
      <x:c r="E2113" s="188" t="s">
        <x:v>3887</x:v>
      </x:c>
      <x:c r="F2113" s="190">
        <x:v>2025120602031</x:v>
      </x:c>
      <x:c r="G2113" s="232" t="str">
        <x:f>MID(F2113,3,4)</x:f>
        <x:v>2512</x:v>
      </x:c>
      <x:c r="H2113" s="230" t="s">
        <x:v>7724</x:v>
      </x:c>
      <x:c r="I2113" s="230" t="s">
        <x:v>434</x:v>
      </x:c>
    </x:row>
    <x:row r="2114" spans="1:9">
      <x:c r="A2114" s="67"/>
      <x:c r="B2114" s="67" t="s">
        <x:v>6565</x:v>
      </x:c>
      <x:c r="C2114" s="189">
        <x:v>2025060504013</x:v>
      </x:c>
      <x:c r="D2114" s="230" t="str">
        <x:f t="shared" si="3"/>
        <x:v>2506</x:v>
      </x:c>
      <x:c r="E2114" s="188" t="s">
        <x:v>4049</x:v>
      </x:c>
      <x:c r="F2114" s="190">
        <x:v>2025120602062</x:v>
      </x:c>
      <x:c r="G2114" s="232" t="str">
        <x:f>MID(F2114,3,4)</x:f>
        <x:v>2512</x:v>
      </x:c>
      <x:c r="H2114" s="230" t="s">
        <x:v>7724</x:v>
      </x:c>
      <x:c r="I2114" s="230" t="s">
        <x:v>434</x:v>
      </x:c>
    </x:row>
    <x:row r="2115" spans="1:9">
      <x:c r="A2115" s="67"/>
      <x:c r="B2115" s="67" t="s">
        <x:v>606</x:v>
      </x:c>
      <x:c r="C2115" s="189">
        <x:v>2025060504051</x:v>
      </x:c>
      <x:c r="D2115" s="230" t="str">
        <x:f t="shared" si="3"/>
        <x:v>2506</x:v>
      </x:c>
      <x:c r="E2115" s="188" t="s">
        <x:v>5292</x:v>
      </x:c>
      <x:c r="F2115" s="190">
        <x:v>2025120702083</x:v>
      </x:c>
      <x:c r="G2115" s="232" t="str">
        <x:f>MID(F2115,3,4)</x:f>
        <x:v>2512</x:v>
      </x:c>
      <x:c r="H2115" s="230" t="s">
        <x:v>7724</x:v>
      </x:c>
      <x:c r="I2115" s="230" t="s">
        <x:v>434</x:v>
      </x:c>
    </x:row>
    <x:row r="2116" spans="1:9">
      <x:c r="A2116" s="67"/>
      <x:c r="B2116" s="67" t="s">
        <x:v>6546</x:v>
      </x:c>
      <x:c r="C2116" s="189">
        <x:v>2025070504010</x:v>
      </x:c>
      <x:c r="D2116" s="230" t="str">
        <x:f t="shared" si="3"/>
        <x:v>2507</x:v>
      </x:c>
      <x:c r="E2116" s="188" t="s">
        <x:v>3979</x:v>
      </x:c>
      <x:c r="F2116" s="190">
        <x:v>2025120702090</x:v>
      </x:c>
      <x:c r="G2116" s="232" t="str">
        <x:f>MID(F2116,3,4)</x:f>
        <x:v>2512</x:v>
      </x:c>
      <x:c r="H2116" s="230" t="s">
        <x:v>7724</x:v>
      </x:c>
      <x:c r="I2116" s="230" t="s">
        <x:v>434</x:v>
      </x:c>
    </x:row>
    <x:row r="2117" spans="1:9">
      <x:c r="A2117" s="67"/>
      <x:c r="B2117" s="67" t="s">
        <x:v>6531</x:v>
      </x:c>
      <x:c r="C2117" s="189">
        <x:v>2025070504034</x:v>
      </x:c>
      <x:c r="D2117" s="230" t="str">
        <x:f t="shared" si="3"/>
        <x:v>2507</x:v>
      </x:c>
      <x:c r="E2117" s="188" t="s">
        <x:v>1045</x:v>
      </x:c>
      <x:c r="F2117" s="190">
        <x:v>2025120702045</x:v>
      </x:c>
      <x:c r="G2117" s="232" t="str">
        <x:f>MID(F2117,3,4)</x:f>
        <x:v>2512</x:v>
      </x:c>
      <x:c r="H2117" s="230" t="s">
        <x:v>7724</x:v>
      </x:c>
      <x:c r="I2117" s="230" t="s">
        <x:v>434</x:v>
      </x:c>
    </x:row>
    <x:row r="2118" spans="1:9">
      <x:c r="A2118" s="67"/>
      <x:c r="B2118" s="67" t="s">
        <x:v>6415</x:v>
      </x:c>
      <x:c r="C2118" s="189">
        <x:v>2025070504041</x:v>
      </x:c>
      <x:c r="D2118" s="230" t="str">
        <x:f t="shared" si="3"/>
        <x:v>2507</x:v>
      </x:c>
      <x:c r="E2118" s="188" t="s">
        <x:v>6355</x:v>
      </x:c>
      <x:c r="F2118" s="190">
        <x:v>2025120604080</x:v>
      </x:c>
      <x:c r="G2118" s="232" t="str">
        <x:f>MID(F2118,3,4)</x:f>
        <x:v>2512</x:v>
      </x:c>
      <x:c r="H2118" s="230" t="s">
        <x:v>7724</x:v>
      </x:c>
      <x:c r="I2118" s="230" t="s">
        <x:v>434</x:v>
      </x:c>
    </x:row>
    <x:row r="2119" spans="1:9">
      <x:c r="A2119" s="67"/>
      <x:c r="B2119" s="67" t="s">
        <x:v>6529</x:v>
      </x:c>
      <x:c r="C2119" s="189">
        <x:v>2025070504089</x:v>
      </x:c>
      <x:c r="D2119" s="230" t="str">
        <x:f t="shared" si="3"/>
        <x:v>2507</x:v>
      </x:c>
      <x:c r="E2119" s="188" t="s">
        <x:v>7611</x:v>
      </x:c>
      <x:c r="F2119" s="190">
        <x:v>2026011803025</x:v>
      </x:c>
      <x:c r="G2119" s="232" t="str">
        <x:f>MID(F2119,3,4)</x:f>
        <x:v>2601</x:v>
      </x:c>
      <x:c r="H2119" s="230" t="s">
        <x:v>434</x:v>
      </x:c>
      <x:c r="I2119" s="230" t="s">
        <x:v>434</x:v>
      </x:c>
    </x:row>
    <x:row r="2120" spans="1:9">
      <x:c r="A2120" s="67"/>
      <x:c r="B2120" s="67" t="s">
        <x:v>6555</x:v>
      </x:c>
      <x:c r="C2120" s="189">
        <x:v>2025090504052</x:v>
      </x:c>
      <x:c r="D2120" s="230" t="str">
        <x:f t="shared" si="3"/>
        <x:v>2509</x:v>
      </x:c>
      <x:c r="E2120" s="188" t="s">
        <x:v>7625</x:v>
      </x:c>
      <x:c r="F2120" s="190">
        <x:v>2026011501044</x:v>
      </x:c>
      <x:c r="G2120" s="232" t="str">
        <x:f>MID(F2120,3,4)</x:f>
        <x:v>2601</x:v>
      </x:c>
      <x:c r="H2120" s="230" t="s">
        <x:v>434</x:v>
      </x:c>
      <x:c r="I2120" s="230" t="s">
        <x:v>434</x:v>
      </x:c>
    </x:row>
    <x:row r="2121" spans="1:9">
      <x:c r="A2121" s="67"/>
      <x:c r="B2121" s="67" t="s">
        <x:v>6525</x:v>
      </x:c>
      <x:c r="C2121" s="189">
        <x:v>2025090504076</x:v>
      </x:c>
      <x:c r="D2121" s="230" t="str">
        <x:f t="shared" si="3"/>
        <x:v>2509</x:v>
      </x:c>
      <x:c r="E2121" s="188" t="s">
        <x:v>898</x:v>
      </x:c>
      <x:c r="F2121" s="190">
        <x:v>2026012001079</x:v>
      </x:c>
      <x:c r="G2121" s="232" t="str">
        <x:f>MID(F2121,3,4)</x:f>
        <x:v>2601</x:v>
      </x:c>
      <x:c r="H2121" s="230" t="s">
        <x:v>434</x:v>
      </x:c>
      <x:c r="I2121" s="230" t="s">
        <x:v>434</x:v>
      </x:c>
    </x:row>
    <x:row r="2122" spans="1:9">
      <x:c r="A2122" s="67"/>
      <x:c r="B2122" s="67" t="s">
        <x:v>6475</x:v>
      </x:c>
      <x:c r="C2122" s="189">
        <x:v>2025090604042</x:v>
      </x:c>
      <x:c r="D2122" s="230" t="str">
        <x:f t="shared" si="3"/>
        <x:v>2509</x:v>
      </x:c>
      <x:c r="E2122" s="188" t="s">
        <x:v>7660</x:v>
      </x:c>
      <x:c r="F2122" s="190">
        <x:v>2026012001093</x:v>
      </x:c>
      <x:c r="G2122" s="232" t="str">
        <x:f>MID(F2122,3,4)</x:f>
        <x:v>2601</x:v>
      </x:c>
      <x:c r="H2122" s="230" t="s">
        <x:v>434</x:v>
      </x:c>
      <x:c r="I2122" s="230" t="s">
        <x:v>434</x:v>
      </x:c>
    </x:row>
    <x:row r="2123" spans="1:9">
      <x:c r="A2123" s="67"/>
      <x:c r="B2123" s="67" t="s">
        <x:v>6438</x:v>
      </x:c>
      <x:c r="C2123" s="189">
        <x:v>2025100504010</x:v>
      </x:c>
      <x:c r="D2123" s="230" t="str">
        <x:f t="shared" si="3"/>
        <x:v>2510</x:v>
      </x:c>
      <x:c r="E2123" s="188" t="s">
        <x:v>909</x:v>
      </x:c>
      <x:c r="F2123" s="190">
        <x:v>2026012101052</x:v>
      </x:c>
      <x:c r="G2123" s="232" t="str">
        <x:f>MID(F2123,3,4)</x:f>
        <x:v>2601</x:v>
      </x:c>
      <x:c r="H2123" s="230" t="s">
        <x:v>434</x:v>
      </x:c>
      <x:c r="I2123" s="230" t="s">
        <x:v>434</x:v>
      </x:c>
    </x:row>
    <x:row r="2124" spans="1:9">
      <x:c r="A2124" s="67"/>
      <x:c r="B2124" s="67" t="s">
        <x:v>6477</x:v>
      </x:c>
      <x:c r="C2124" s="189">
        <x:v>2025100604024</x:v>
      </x:c>
      <x:c r="D2124" s="230" t="str">
        <x:f t="shared" si="3"/>
        <x:v>2510</x:v>
      </x:c>
      <x:c r="E2124" s="188" t="s">
        <x:v>3866</x:v>
      </x:c>
      <x:c r="F2124" s="190">
        <x:v>2026012301032</x:v>
      </x:c>
      <x:c r="G2124" s="232" t="str">
        <x:f>MID(F2124,3,4)</x:f>
        <x:v>2601</x:v>
      </x:c>
      <x:c r="H2124" s="230" t="s">
        <x:v>434</x:v>
      </x:c>
      <x:c r="I2124" s="230" t="s">
        <x:v>434</x:v>
      </x:c>
    </x:row>
    <x:row r="2125" spans="1:9">
      <x:c r="A2125" s="67"/>
      <x:c r="B2125" s="67" t="s">
        <x:v>6473</x:v>
      </x:c>
      <x:c r="C2125" s="189">
        <x:v>2025100604086</x:v>
      </x:c>
      <x:c r="D2125" s="230" t="str">
        <x:f t="shared" si="3"/>
        <x:v>2510</x:v>
      </x:c>
      <x:c r="E2125" s="188" t="s">
        <x:v>837</x:v>
      </x:c>
      <x:c r="F2125" s="190">
        <x:v>2026011702069</x:v>
      </x:c>
      <x:c r="G2125" s="232" t="str">
        <x:f>MID(F2125,3,4)</x:f>
        <x:v>2601</x:v>
      </x:c>
      <x:c r="H2125" s="230" t="s">
        <x:v>434</x:v>
      </x:c>
      <x:c r="I2125" s="230" t="s">
        <x:v>434</x:v>
      </x:c>
    </x:row>
    <x:row r="2126" spans="1:9">
      <x:c r="A2126" s="67"/>
      <x:c r="B2126" s="67" t="s">
        <x:v>6417</x:v>
      </x:c>
      <x:c r="C2126" s="189">
        <x:v>2025100704038</x:v>
      </x:c>
      <x:c r="D2126" s="230" t="str">
        <x:f t="shared" si="3"/>
        <x:v>2510</x:v>
      </x:c>
      <x:c r="E2126" s="188" t="s">
        <x:v>7686</x:v>
      </x:c>
      <x:c r="F2126" s="190">
        <x:v>2026021501010</x:v>
      </x:c>
      <x:c r="G2126" s="232" t="str">
        <x:f>MID(F2126,3,4)</x:f>
        <x:v>2602</x:v>
      </x:c>
      <x:c r="H2126" s="230" t="s">
        <x:v>434</x:v>
      </x:c>
      <x:c r="I2126" s="230" t="s">
        <x:v>434</x:v>
      </x:c>
    </x:row>
    <x:row r="2127" spans="1:9">
      <x:c r="A2127" s="67"/>
      <x:c r="B2127" s="67" t="s">
        <x:v>6523</x:v>
      </x:c>
      <x:c r="C2127" s="189">
        <x:v>2025110504024</x:v>
      </x:c>
      <x:c r="D2127" s="230" t="str">
        <x:f t="shared" si="3"/>
        <x:v>2511</x:v>
      </x:c>
      <x:c r="E2127" s="188" t="s">
        <x:v>2552</x:v>
      </x:c>
      <x:c r="F2127" s="190">
        <x:v>2026021803107</x:v>
      </x:c>
      <x:c r="G2127" s="232" t="str">
        <x:f>MID(F2127,3,4)</x:f>
        <x:v>2602</x:v>
      </x:c>
      <x:c r="H2127" s="230" t="s">
        <x:v>434</x:v>
      </x:c>
      <x:c r="I2127" s="230" t="s">
        <x:v>434</x:v>
      </x:c>
    </x:row>
    <x:row r="2128" spans="1:9">
      <x:c r="A2128" s="67"/>
      <x:c r="B2128" s="67" t="s">
        <x:v>6450</x:v>
      </x:c>
      <x:c r="C2128" s="189">
        <x:v>2025110504031</x:v>
      </x:c>
      <x:c r="D2128" s="230" t="str">
        <x:f t="shared" si="3"/>
        <x:v>2511</x:v>
      </x:c>
      <x:c r="E2128" s="188" t="s">
        <x:v>2545</x:v>
      </x:c>
      <x:c r="F2128" s="190">
        <x:v>2026021903012</x:v>
      </x:c>
      <x:c r="G2128" s="232" t="str">
        <x:f>MID(F2128,3,4)</x:f>
        <x:v>2602</x:v>
      </x:c>
      <x:c r="H2128" s="230" t="s">
        <x:v>434</x:v>
      </x:c>
      <x:c r="I2128" s="230" t="s">
        <x:v>434</x:v>
      </x:c>
    </x:row>
    <x:row r="2129" spans="1:9">
      <x:c r="A2129" s="67"/>
      <x:c r="B2129" s="67" t="s">
        <x:v>6521</x:v>
      </x:c>
      <x:c r="C2129" s="189">
        <x:v>2025110504048</x:v>
      </x:c>
      <x:c r="D2129" s="230" t="str">
        <x:f t="shared" si="3"/>
        <x:v>2511</x:v>
      </x:c>
      <x:c r="E2129" s="188" t="s">
        <x:v>3730</x:v>
      </x:c>
      <x:c r="F2129" s="190">
        <x:v>2026021802094</x:v>
      </x:c>
      <x:c r="G2129" s="232" t="str">
        <x:f>MID(F2129,3,4)</x:f>
        <x:v>2602</x:v>
      </x:c>
      <x:c r="H2129" s="230" t="s">
        <x:v>434</x:v>
      </x:c>
      <x:c r="I2129" s="230" t="s">
        <x:v>434</x:v>
      </x:c>
    </x:row>
    <x:row r="2130" spans="1:9">
      <x:c r="A2130" s="67"/>
      <x:c r="B2130" s="67" t="s">
        <x:v>6359</x:v>
      </x:c>
      <x:c r="C2130" s="189">
        <x:v>2025110604052</x:v>
      </x:c>
      <x:c r="D2130" s="230" t="str">
        <x:f t="shared" si="3"/>
        <x:v>2511</x:v>
      </x:c>
      <x:c r="E2130" s="188" t="s">
        <x:v>3707</x:v>
      </x:c>
      <x:c r="F2130" s="190">
        <x:v>2026021902060</x:v>
      </x:c>
      <x:c r="G2130" s="232" t="str">
        <x:f>MID(F2130,3,4)</x:f>
        <x:v>2602</x:v>
      </x:c>
      <x:c r="H2130" s="230" t="s">
        <x:v>434</x:v>
      </x:c>
      <x:c r="I2130" s="230" t="s">
        <x:v>434</x:v>
      </x:c>
    </x:row>
    <x:row r="2131" spans="1:9">
      <x:c r="A2131" s="67"/>
      <x:c r="B2131" s="67" t="s">
        <x:v>6355</x:v>
      </x:c>
      <x:c r="C2131" s="189">
        <x:v>2025120604080</x:v>
      </x:c>
      <x:c r="D2131" s="230" t="str">
        <x:f t="shared" si="3"/>
        <x:v>2512</x:v>
      </x:c>
      <x:c r="E2131" s="188" t="s">
        <x:v>5196</x:v>
      </x:c>
      <x:c r="F2131" s="190">
        <x:v>2026022102056</x:v>
      </x:c>
      <x:c r="G2131" s="232" t="str">
        <x:f>MID(F2131,3,4)</x:f>
        <x:v>2602</x:v>
      </x:c>
      <x:c r="H2131" s="230" t="s">
        <x:v>7724</x:v>
      </x:c>
      <x:c r="I2131" s="230" t="s">
        <x:v>434</x:v>
      </x:c>
    </x:row>
    <x:row r="2132" spans="1:9">
      <x:c r="A2132" s="67"/>
      <x:c r="B2132" s="67" t="s">
        <x:v>6559</x:v>
      </x:c>
      <x:c r="C2132" s="189">
        <x:v>2026021704077</x:v>
      </x:c>
      <x:c r="D2132" s="230" t="str">
        <x:f t="shared" si="3"/>
        <x:v>2602</x:v>
      </x:c>
      <x:c r="E2132" s="188" t="s">
        <x:v>6559</x:v>
      </x:c>
      <x:c r="F2132" s="190">
        <x:v>2026021704077</x:v>
      </x:c>
      <x:c r="G2132" s="232" t="str">
        <x:f>MID(F2132,3,4)</x:f>
        <x:v>2602</x:v>
      </x:c>
      <x:c r="H2132" s="230" t="s">
        <x:v>434</x:v>
      </x:c>
      <x:c r="I2132" s="230" t="s">
        <x:v>434</x:v>
      </x:c>
    </x:row>
    <x:row r="2133" spans="1:9">
      <x:c r="A2133" s="67"/>
      <x:c r="B2133" s="67" t="s">
        <x:v>6471</x:v>
      </x:c>
      <x:c r="C2133" s="189">
        <x:v>2026021904019</x:v>
      </x:c>
      <x:c r="D2133" s="230" t="str">
        <x:f t="shared" si="3"/>
        <x:v>2602</x:v>
      </x:c>
      <x:c r="E2133" s="188" t="s">
        <x:v>6471</x:v>
      </x:c>
      <x:c r="F2133" s="190">
        <x:v>2026021904019</x:v>
      </x:c>
      <x:c r="G2133" s="232" t="str">
        <x:f>MID(F2133,3,4)</x:f>
        <x:v>2602</x:v>
      </x:c>
      <x:c r="H2133" s="230" t="s">
        <x:v>434</x:v>
      </x:c>
      <x:c r="I2133" s="230" t="s">
        <x:v>434</x:v>
      </x:c>
    </x:row>
    <x:row r="2134" spans="1:9">
      <x:c r="A2134" s="67"/>
      <x:c r="B2134" s="67" t="s">
        <x:v>6376</x:v>
      </x:c>
      <x:c r="C2134" s="189">
        <x:v>2026022004015</x:v>
      </x:c>
      <x:c r="D2134" s="230" t="str">
        <x:f t="shared" si="3"/>
        <x:v>2602</x:v>
      </x:c>
      <x:c r="E2134" s="188" t="s">
        <x:v>6376</x:v>
      </x:c>
      <x:c r="F2134" s="190">
        <x:v>2026022004015</x:v>
      </x:c>
      <x:c r="G2134" s="232" t="str">
        <x:f>MID(F2134,3,4)</x:f>
        <x:v>2602</x:v>
      </x:c>
      <x:c r="H2134" s="230" t="s">
        <x:v>434</x:v>
      </x:c>
      <x:c r="I2134" s="230" t="s">
        <x:v>434</x:v>
      </x:c>
    </x:row>
    <x:row r="2135" spans="1:7">
      <x:c r="A2135" s="38" t="s">
        <x:v>7073</x:v>
      </x:c>
      <x:c r="B2135" s="38" t="s">
        <x:v>9699</x:v>
      </x:c>
      <x:c r="C2135" s="189">
        <x:v>2023102103118</x:v>
      </x:c>
      <x:c r="D2135" s="230" t="str">
        <x:f t="shared" si="3"/>
        <x:v>2310</x:v>
      </x:c>
      <x:c r="E2135" s="38" t="s">
        <x:v>9699</x:v>
      </x:c>
      <x:c r="F2135" s="189">
        <x:v>2023102103118</x:v>
      </x:c>
      <x:c r="G2135" s="230" t="str">
        <x:f>MID(F2135,3,4)</x:f>
        <x:v>2310</x:v>
      </x:c>
    </x:row>
    <x:row r="2136" spans="2:7">
      <x:c r="B2136" s="38" t="s">
        <x:v>3685</x:v>
      </x:c>
      <x:c r="C2136" s="189">
        <x:v>2026011703110</x:v>
      </x:c>
      <x:c r="D2136" s="230" t="str">
        <x:f t="shared" si="3"/>
        <x:v>2601</x:v>
      </x:c>
      <x:c r="E2136" s="38" t="s">
        <x:v>10658</x:v>
      </x:c>
      <x:c r="F2136" s="189">
        <x:v>2024070501081</x:v>
      </x:c>
      <x:c r="G2136" s="230" t="str">
        <x:f>MID(F2136,3,4)</x:f>
        <x:v>2407</x:v>
      </x:c>
    </x:row>
    <x:row r="2137" spans="2:7">
      <x:c r="B2137" s="38" t="s">
        <x:v>11604</x:v>
      </x:c>
      <x:c r="C2137" s="189">
        <x:v>2026031503141</x:v>
      </x:c>
      <x:c r="D2137" s="230" t="str">
        <x:f t="shared" si="3"/>
        <x:v>2603</x:v>
      </x:c>
      <x:c r="E2137" s="38" t="s">
        <x:v>11996</x:v>
      </x:c>
      <x:c r="F2137" s="189">
        <x:v>2025020503018</x:v>
      </x:c>
      <x:c r="G2137" s="230" t="str">
        <x:f>MID(F2137,3,4)</x:f>
        <x:v>2502</x:v>
      </x:c>
    </x:row>
    <x:row r="2138" spans="2:7">
      <x:c r="B2138" s="38" t="s">
        <x:v>2425</x:v>
      </x:c>
      <x:c r="C2138" s="189">
        <x:v>2026021903159</x:v>
      </x:c>
      <x:c r="D2138" s="230" t="str">
        <x:f t="shared" si="3"/>
        <x:v>2602</x:v>
      </x:c>
      <x:c r="E2138" s="38" t="s">
        <x:v>5147</x:v>
      </x:c>
      <x:c r="F2138" s="189">
        <x:v>2025040702095</x:v>
      </x:c>
      <x:c r="G2138" s="230" t="str">
        <x:f>MID(F2138,3,4)</x:f>
        <x:v>2504</x:v>
      </x:c>
    </x:row>
    <x:row r="2139" spans="2:7">
      <x:c r="B2139" s="38" t="s">
        <x:v>2566</x:v>
      </x:c>
      <x:c r="C2139" s="189">
        <x:v>2026031603124</x:v>
      </x:c>
      <x:c r="D2139" s="230" t="str">
        <x:f t="shared" si="3"/>
        <x:v>2603</x:v>
      </x:c>
      <x:c r="E2139" s="38" t="s">
        <x:v>5080</x:v>
      </x:c>
      <x:c r="F2139" s="189">
        <x:v>2025050601050</x:v>
      </x:c>
      <x:c r="G2139" s="230" t="str">
        <x:f>MID(F2139,3,4)</x:f>
        <x:v>2505</x:v>
      </x:c>
    </x:row>
    <x:row r="2140" spans="2:7">
      <x:c r="B2140" s="38" t="s">
        <x:v>10134</x:v>
      </x:c>
      <x:c r="C2140" s="189">
        <x:v>2025120505042</x:v>
      </x:c>
      <x:c r="D2140" s="230" t="str">
        <x:f t="shared" si="3"/>
        <x:v>2512</x:v>
      </x:c>
      <x:c r="E2140" s="38" t="s">
        <x:v>10134</x:v>
      </x:c>
      <x:c r="F2140" s="189">
        <x:v>2025120505042</x:v>
      </x:c>
      <x:c r="G2140" s="230" t="str">
        <x:f>MID(F2140,3,4)</x:f>
        <x:v>2512</x:v>
      </x:c>
    </x:row>
    <x:row r="2141" spans="2:7">
      <x:c r="B2141" s="38" t="s">
        <x:v>10028</x:v>
      </x:c>
      <x:c r="C2141" s="189">
        <x:v>2025120505059</x:v>
      </x:c>
      <x:c r="D2141" s="230" t="str">
        <x:f t="shared" si="3"/>
        <x:v>2512</x:v>
      </x:c>
      <x:c r="E2141" s="38" t="s">
        <x:v>10028</x:v>
      </x:c>
      <x:c r="F2141" s="189">
        <x:v>2025120505059</x:v>
      </x:c>
      <x:c r="G2141" s="230" t="str">
        <x:f>MID(F2141,3,4)</x:f>
        <x:v>2512</x:v>
      </x:c>
    </x:row>
    <x:row r="2142" spans="2:7">
      <x:c r="B2142" s="38" t="s">
        <x:v>11996</x:v>
      </x:c>
      <x:c r="C2142" s="189">
        <x:v>2025020503018</x:v>
      </x:c>
      <x:c r="D2142" s="230" t="str">
        <x:f t="shared" si="3"/>
        <x:v>2502</x:v>
      </x:c>
      <x:c r="E2142" s="38" t="s">
        <x:v>3685</x:v>
      </x:c>
      <x:c r="F2142" s="189">
        <x:v>2026011703110</x:v>
      </x:c>
      <x:c r="G2142" s="230" t="str">
        <x:f>MID(F2142,3,4)</x:f>
        <x:v>2601</x:v>
      </x:c>
    </x:row>
    <x:row r="2143" spans="2:7">
      <x:c r="B2143" s="38" t="s">
        <x:v>10642</x:v>
      </x:c>
      <x:c r="C2143" s="189">
        <x:v>2026011803032</x:v>
      </x:c>
      <x:c r="D2143" s="230" t="str">
        <x:f t="shared" si="3"/>
        <x:v>2601</x:v>
      </x:c>
      <x:c r="E2143" s="38" t="s">
        <x:v>10642</x:v>
      </x:c>
      <x:c r="F2143" s="189">
        <x:v>2026011803032</x:v>
      </x:c>
      <x:c r="G2143" s="230" t="str">
        <x:f>MID(F2143,3,4)</x:f>
        <x:v>2601</x:v>
      </x:c>
    </x:row>
    <x:row r="2144" spans="2:7">
      <x:c r="B2144" s="38" t="s">
        <x:v>11944</x:v>
      </x:c>
      <x:c r="C2144" s="189">
        <x:v>2026021603080</x:v>
      </x:c>
      <x:c r="D2144" s="230" t="str">
        <x:f t="shared" si="3"/>
        <x:v>2602</x:v>
      </x:c>
      <x:c r="E2144" s="38" t="s">
        <x:v>7597</x:v>
      </x:c>
      <x:c r="F2144" s="189">
        <x:v>2026012301018</x:v>
      </x:c>
      <x:c r="G2144" s="230" t="str">
        <x:f>MID(F2144,3,4)</x:f>
        <x:v>2601</x:v>
      </x:c>
    </x:row>
    <x:row r="2145" spans="2:7">
      <x:c r="B2145" s="38" t="s">
        <x:v>12151</x:v>
      </x:c>
      <x:c r="C2145" s="189">
        <x:v>2026021903036</x:v>
      </x:c>
      <x:c r="D2145" s="230" t="str">
        <x:f t="shared" si="3"/>
        <x:v>2602</x:v>
      </x:c>
      <x:c r="E2145" s="38" t="s">
        <x:v>11970</x:v>
      </x:c>
      <x:c r="F2145" s="189">
        <x:v>2026011602109</x:v>
      </x:c>
      <x:c r="G2145" s="230" t="str">
        <x:f>MID(F2145,3,4)</x:f>
        <x:v>2601</x:v>
      </x:c>
    </x:row>
    <x:row r="2146" spans="2:7">
      <x:c r="B2146" s="38" t="s">
        <x:v>3654</x:v>
      </x:c>
      <x:c r="C2146" s="189">
        <x:v>2026021903043</x:v>
      </x:c>
      <x:c r="D2146" s="230" t="str">
        <x:f t="shared" si="3"/>
        <x:v>2602</x:v>
      </x:c>
      <x:c r="E2146" s="38" t="s">
        <x:v>5132</x:v>
      </x:c>
      <x:c r="F2146" s="189">
        <x:v>2026011902056</x:v>
      </x:c>
      <x:c r="G2146" s="230" t="str">
        <x:f>MID(F2146,3,4)</x:f>
        <x:v>2601</x:v>
      </x:c>
    </x:row>
    <x:row r="2147" spans="2:7">
      <x:c r="B2147" s="38" t="s">
        <x:v>11594</x:v>
      </x:c>
      <x:c r="C2147" s="189">
        <x:v>2026031603018</x:v>
      </x:c>
      <x:c r="D2147" s="230" t="str">
        <x:f t="shared" si="3"/>
        <x:v>2603</x:v>
      </x:c>
      <x:c r="E2147" s="38" t="s">
        <x:v>9782</x:v>
      </x:c>
      <x:c r="F2147" s="189">
        <x:v>2026011604103</x:v>
      </x:c>
      <x:c r="G2147" s="230" t="str">
        <x:f>MID(F2147,3,4)</x:f>
        <x:v>2601</x:v>
      </x:c>
    </x:row>
    <x:row r="2148" spans="2:7">
      <x:c r="B2148" s="38" t="s">
        <x:v>10658</x:v>
      </x:c>
      <x:c r="C2148" s="189">
        <x:v>2024070501081</x:v>
      </x:c>
      <x:c r="D2148" s="230" t="str">
        <x:f t="shared" si="3"/>
        <x:v>2407</x:v>
      </x:c>
      <x:c r="E2148" s="38" t="s">
        <x:v>2425</x:v>
      </x:c>
      <x:c r="F2148" s="189">
        <x:v>2026021903159</x:v>
      </x:c>
      <x:c r="G2148" s="230" t="str">
        <x:f>MID(F2148,3,4)</x:f>
        <x:v>2602</x:v>
      </x:c>
    </x:row>
    <x:row r="2149" spans="2:7">
      <x:c r="B2149" s="38" t="s">
        <x:v>5080</x:v>
      </x:c>
      <x:c r="C2149" s="189">
        <x:v>2025050601050</x:v>
      </x:c>
      <x:c r="D2149" s="230" t="str">
        <x:f t="shared" si="3"/>
        <x:v>2505</x:v>
      </x:c>
      <x:c r="E2149" s="38" t="s">
        <x:v>11944</x:v>
      </x:c>
      <x:c r="F2149" s="189">
        <x:v>2026021603080</x:v>
      </x:c>
      <x:c r="G2149" s="230" t="str">
        <x:f>MID(F2149,3,4)</x:f>
        <x:v>2602</x:v>
      </x:c>
    </x:row>
    <x:row r="2150" spans="2:7">
      <x:c r="B2150" s="38" t="s">
        <x:v>7597</x:v>
      </x:c>
      <x:c r="C2150" s="189">
        <x:v>2026012301018</x:v>
      </x:c>
      <x:c r="D2150" s="230" t="str">
        <x:f t="shared" si="3"/>
        <x:v>2601</x:v>
      </x:c>
      <x:c r="E2150" s="38" t="s">
        <x:v>12151</x:v>
      </x:c>
      <x:c r="F2150" s="189">
        <x:v>2026021903036</x:v>
      </x:c>
      <x:c r="G2150" s="230" t="str">
        <x:f>MID(F2150,3,4)</x:f>
        <x:v>2602</x:v>
      </x:c>
    </x:row>
    <x:row r="2151" spans="2:7">
      <x:c r="B2151" s="38" t="s">
        <x:v>12058</x:v>
      </x:c>
      <x:c r="C2151" s="189">
        <x:v>2026021701045</x:v>
      </x:c>
      <x:c r="D2151" s="230" t="str">
        <x:f t="shared" si="3"/>
        <x:v>2602</x:v>
      </x:c>
      <x:c r="E2151" s="38" t="s">
        <x:v>3654</x:v>
      </x:c>
      <x:c r="F2151" s="189">
        <x:v>2026021903043</x:v>
      </x:c>
      <x:c r="G2151" s="230" t="str">
        <x:f>MID(F2151,3,4)</x:f>
        <x:v>2602</x:v>
      </x:c>
    </x:row>
    <x:row r="2152" spans="2:7">
      <x:c r="B2152" s="38" t="s">
        <x:v>12013</x:v>
      </x:c>
      <x:c r="C2152" s="189">
        <x:v>2026021701069</x:v>
      </x:c>
      <x:c r="D2152" s="230" t="str">
        <x:f t="shared" si="3"/>
        <x:v>2602</x:v>
      </x:c>
      <x:c r="E2152" s="38" t="s">
        <x:v>12058</x:v>
      </x:c>
      <x:c r="F2152" s="189">
        <x:v>2026021701045</x:v>
      </x:c>
      <x:c r="G2152" s="230" t="str">
        <x:f>MID(F2152,3,4)</x:f>
        <x:v>2602</x:v>
      </x:c>
    </x:row>
    <x:row r="2153" spans="2:7">
      <x:c r="B2153" s="38" t="s">
        <x:v>11977</x:v>
      </x:c>
      <x:c r="C2153" s="189">
        <x:v>2026021701076</x:v>
      </x:c>
      <x:c r="D2153" s="230" t="str">
        <x:f t="shared" si="3"/>
        <x:v>2602</x:v>
      </x:c>
      <x:c r="E2153" s="38" t="s">
        <x:v>12013</x:v>
      </x:c>
      <x:c r="F2153" s="189">
        <x:v>2026021701069</x:v>
      </x:c>
      <x:c r="G2153" s="230" t="str">
        <x:f>MID(F2153,3,4)</x:f>
        <x:v>2602</x:v>
      </x:c>
    </x:row>
    <x:row r="2154" spans="2:7">
      <x:c r="B2154" s="38" t="s">
        <x:v>11965</x:v>
      </x:c>
      <x:c r="C2154" s="189">
        <x:v>2026021701083</x:v>
      </x:c>
      <x:c r="D2154" s="230" t="str">
        <x:f t="shared" si="3"/>
        <x:v>2602</x:v>
      </x:c>
      <x:c r="E2154" s="38" t="s">
        <x:v>11977</x:v>
      </x:c>
      <x:c r="F2154" s="189">
        <x:v>2026021701076</x:v>
      </x:c>
      <x:c r="G2154" s="230" t="str">
        <x:f>MID(F2154,3,4)</x:f>
        <x:v>2602</x:v>
      </x:c>
    </x:row>
    <x:row r="2155" spans="2:7">
      <x:c r="B2155" s="38" t="s">
        <x:v>5314</x:v>
      </x:c>
      <x:c r="C2155" s="189">
        <x:v>2026022201032</x:v>
      </x:c>
      <x:c r="D2155" s="230" t="str">
        <x:f t="shared" si="3"/>
        <x:v>2602</x:v>
      </x:c>
      <x:c r="E2155" s="38" t="s">
        <x:v>11965</x:v>
      </x:c>
      <x:c r="F2155" s="189">
        <x:v>2026021701083</x:v>
      </x:c>
      <x:c r="G2155" s="230" t="str">
        <x:f>MID(F2155,3,4)</x:f>
        <x:v>2602</x:v>
      </x:c>
    </x:row>
    <x:row r="2156" spans="2:7">
      <x:c r="B2156" s="38" t="s">
        <x:v>5271</x:v>
      </x:c>
      <x:c r="C2156" s="189">
        <x:v>2026022301022</x:v>
      </x:c>
      <x:c r="D2156" s="230" t="str">
        <x:f t="shared" si="3"/>
        <x:v>2602</x:v>
      </x:c>
      <x:c r="E2156" s="38" t="s">
        <x:v>5314</x:v>
      </x:c>
      <x:c r="F2156" s="189">
        <x:v>2026022201032</x:v>
      </x:c>
      <x:c r="G2156" s="230" t="str">
        <x:f>MID(F2156,3,4)</x:f>
        <x:v>2602</x:v>
      </x:c>
    </x:row>
    <x:row r="2157" spans="2:7">
      <x:c r="B2157" s="38" t="s">
        <x:v>12162</x:v>
      </x:c>
      <x:c r="C2157" s="189">
        <x:v>2026022301091</x:v>
      </x:c>
      <x:c r="D2157" s="230" t="str">
        <x:f t="shared" si="3"/>
        <x:v>2602</x:v>
      </x:c>
      <x:c r="E2157" s="38" t="s">
        <x:v>5271</x:v>
      </x:c>
      <x:c r="F2157" s="189">
        <x:v>2026022301022</x:v>
      </x:c>
      <x:c r="G2157" s="230" t="str">
        <x:f>MID(F2157,3,4)</x:f>
        <x:v>2602</x:v>
      </x:c>
    </x:row>
    <x:row r="2158" spans="2:7">
      <x:c r="B2158" s="38" t="s">
        <x:v>10388</x:v>
      </x:c>
      <x:c r="C2158" s="189">
        <x:v>2026031503028</x:v>
      </x:c>
      <x:c r="D2158" s="230" t="str">
        <x:f t="shared" si="3"/>
        <x:v>2603</x:v>
      </x:c>
      <x:c r="E2158" s="38" t="s">
        <x:v>12162</x:v>
      </x:c>
      <x:c r="F2158" s="189">
        <x:v>2026022301091</x:v>
      </x:c>
      <x:c r="G2158" s="230" t="str">
        <x:f>MID(F2158,3,4)</x:f>
        <x:v>2602</x:v>
      </x:c>
    </x:row>
    <x:row r="2159" spans="2:7">
      <x:c r="B2159" s="38" t="s">
        <x:v>5147</x:v>
      </x:c>
      <x:c r="C2159" s="189">
        <x:v>2025040702095</x:v>
      </x:c>
      <x:c r="D2159" s="230" t="str">
        <x:f t="shared" si="3"/>
        <x:v>2504</x:v>
      </x:c>
      <x:c r="E2159" s="38" t="s">
        <x:v>12145</x:v>
      </x:c>
      <x:c r="F2159" s="189">
        <x:v>2026021702073</x:v>
      </x:c>
      <x:c r="G2159" s="230" t="str">
        <x:f>MID(F2159,3,4)</x:f>
        <x:v>2602</x:v>
      </x:c>
    </x:row>
    <x:row r="2160" spans="2:7">
      <x:c r="B2160" s="38" t="s">
        <x:v>11970</x:v>
      </x:c>
      <x:c r="C2160" s="189">
        <x:v>2026011602109</x:v>
      </x:c>
      <x:c r="D2160" s="230" t="str">
        <x:f t="shared" si="3"/>
        <x:v>2601</x:v>
      </x:c>
      <x:c r="E2160" s="38" t="s">
        <x:v>1029</x:v>
      </x:c>
      <x:c r="F2160" s="189">
        <x:v>2026021802100</x:v>
      </x:c>
      <x:c r="G2160" s="230" t="str">
        <x:f>MID(F2160,3,4)</x:f>
        <x:v>2602</x:v>
      </x:c>
    </x:row>
    <x:row r="2161" spans="2:7">
      <x:c r="B2161" s="38" t="s">
        <x:v>5132</x:v>
      </x:c>
      <x:c r="C2161" s="189">
        <x:v>2026011902056</x:v>
      </x:c>
      <x:c r="D2161" s="230" t="str">
        <x:f t="shared" si="3"/>
        <x:v>2601</x:v>
      </x:c>
      <x:c r="E2161" s="38" t="s">
        <x:v>7685</x:v>
      </x:c>
      <x:c r="F2161" s="189">
        <x:v>2026021902022</x:v>
      </x:c>
      <x:c r="G2161" s="230" t="str">
        <x:f>MID(F2161,3,4)</x:f>
        <x:v>2602</x:v>
      </x:c>
    </x:row>
    <x:row r="2162" spans="2:7">
      <x:c r="B2162" s="38" t="s">
        <x:v>12145</x:v>
      </x:c>
      <x:c r="C2162" s="189">
        <x:v>2026021702073</x:v>
      </x:c>
      <x:c r="D2162" s="230" t="str">
        <x:f t="shared" si="3"/>
        <x:v>2602</x:v>
      </x:c>
      <x:c r="E2162" s="38" t="s">
        <x:v>5104</x:v>
      </x:c>
      <x:c r="F2162" s="189">
        <x:v>2026021902077</x:v>
      </x:c>
      <x:c r="G2162" s="230" t="str">
        <x:f>MID(F2162,3,4)</x:f>
        <x:v>2602</x:v>
      </x:c>
    </x:row>
    <x:row r="2163" spans="2:7">
      <x:c r="B2163" s="38" t="s">
        <x:v>1029</x:v>
      </x:c>
      <x:c r="C2163" s="189">
        <x:v>2026021802100</x:v>
      </x:c>
      <x:c r="D2163" s="230" t="str">
        <x:f t="shared" si="3"/>
        <x:v>2602</x:v>
      </x:c>
      <x:c r="E2163" s="38" t="s">
        <x:v>5169</x:v>
      </x:c>
      <x:c r="F2163" s="189">
        <x:v>2026021902084</x:v>
      </x:c>
      <x:c r="G2163" s="230" t="str">
        <x:f>MID(F2163,3,4)</x:f>
        <x:v>2602</x:v>
      </x:c>
    </x:row>
    <x:row r="2164" spans="2:7">
      <x:c r="B2164" s="38" t="s">
        <x:v>7685</x:v>
      </x:c>
      <x:c r="C2164" s="189">
        <x:v>2026021902022</x:v>
      </x:c>
      <x:c r="D2164" s="230" t="str">
        <x:f t="shared" si="3"/>
        <x:v>2602</x:v>
      </x:c>
      <x:c r="E2164" s="38" t="s">
        <x:v>4033</x:v>
      </x:c>
      <x:c r="F2164" s="189">
        <x:v>2026022102025</x:v>
      </x:c>
      <x:c r="G2164" s="230" t="str">
        <x:f>MID(F2164,3,4)</x:f>
        <x:v>2602</x:v>
      </x:c>
    </x:row>
    <x:row r="2165" spans="2:7">
      <x:c r="B2165" s="38" t="s">
        <x:v>5104</x:v>
      </x:c>
      <x:c r="C2165" s="189">
        <x:v>2026021902077</x:v>
      </x:c>
      <x:c r="D2165" s="230" t="str">
        <x:f t="shared" si="3"/>
        <x:v>2602</x:v>
      </x:c>
      <x:c r="E2165" s="38" t="s">
        <x:v>2582</x:v>
      </x:c>
      <x:c r="F2165" s="189">
        <x:v>2026022102087</x:v>
      </x:c>
      <x:c r="G2165" s="230" t="str">
        <x:f>MID(F2165,3,4)</x:f>
        <x:v>2602</x:v>
      </x:c>
    </x:row>
    <x:row r="2166" spans="2:7">
      <x:c r="B2166" s="38" t="s">
        <x:v>5169</x:v>
      </x:c>
      <x:c r="C2166" s="189">
        <x:v>2026021902084</x:v>
      </x:c>
      <x:c r="D2166" s="230" t="str">
        <x:f t="shared" si="3"/>
        <x:v>2602</x:v>
      </x:c>
      <x:c r="E2166" s="38" t="s">
        <x:v>2439</x:v>
      </x:c>
      <x:c r="F2166" s="189">
        <x:v>2026022202039</x:v>
      </x:c>
      <x:c r="G2166" s="230" t="str">
        <x:f>MID(F2166,3,4)</x:f>
        <x:v>2602</x:v>
      </x:c>
    </x:row>
    <x:row r="2167" spans="2:7">
      <x:c r="B2167" s="38" t="s">
        <x:v>4033</x:v>
      </x:c>
      <x:c r="C2167" s="189">
        <x:v>2026022102025</x:v>
      </x:c>
      <x:c r="D2167" s="230" t="str">
        <x:f t="shared" si="3"/>
        <x:v>2602</x:v>
      </x:c>
      <x:c r="E2167" s="38" t="s">
        <x:v>2427</x:v>
      </x:c>
      <x:c r="F2167" s="189">
        <x:v>2026022202046</x:v>
      </x:c>
      <x:c r="G2167" s="230" t="str">
        <x:f>MID(F2167,3,4)</x:f>
        <x:v>2602</x:v>
      </x:c>
    </x:row>
    <x:row r="2168" spans="2:7">
      <x:c r="B2168" s="38" t="s">
        <x:v>12000</x:v>
      </x:c>
      <x:c r="C2168" s="189">
        <x:v>2026031502052</x:v>
      </x:c>
      <x:c r="D2168" s="230" t="str">
        <x:f t="shared" si="3"/>
        <x:v>2603</x:v>
      </x:c>
      <x:c r="E2168" s="38" t="s">
        <x:v>6508</x:v>
      </x:c>
      <x:c r="F2168" s="189">
        <x:v>2026021804036</x:v>
      </x:c>
      <x:c r="G2168" s="230" t="str">
        <x:f>MID(F2168,3,4)</x:f>
        <x:v>2602</x:v>
      </x:c>
    </x:row>
    <x:row r="2169" spans="2:7">
      <x:c r="B2169" s="38" t="s">
        <x:v>2582</x:v>
      </x:c>
      <x:c r="C2169" s="189">
        <x:v>2026022102087</x:v>
      </x:c>
      <x:c r="D2169" s="230" t="str">
        <x:f t="shared" si="3"/>
        <x:v>2602</x:v>
      </x:c>
      <x:c r="E2169" s="38" t="s">
        <x:v>11604</x:v>
      </x:c>
      <x:c r="F2169" s="189">
        <x:v>2026031503141</x:v>
      </x:c>
      <x:c r="G2169" s="230" t="str">
        <x:f>MID(F2169,3,4)</x:f>
        <x:v>2603</x:v>
      </x:c>
    </x:row>
    <x:row r="2170" spans="2:7">
      <x:c r="B2170" s="38" t="s">
        <x:v>2439</x:v>
      </x:c>
      <x:c r="C2170" s="189">
        <x:v>2026022202039</x:v>
      </x:c>
      <x:c r="D2170" s="230" t="str">
        <x:f t="shared" si="3"/>
        <x:v>2602</x:v>
      </x:c>
      <x:c r="E2170" s="38" t="s">
        <x:v>2566</x:v>
      </x:c>
      <x:c r="F2170" s="189">
        <x:v>2026031603124</x:v>
      </x:c>
      <x:c r="G2170" s="230" t="str">
        <x:f>MID(F2170,3,4)</x:f>
        <x:v>2603</x:v>
      </x:c>
    </x:row>
    <x:row r="2171" spans="2:7">
      <x:c r="B2171" s="38" t="s">
        <x:v>2427</x:v>
      </x:c>
      <x:c r="C2171" s="189">
        <x:v>2026022202046</x:v>
      </x:c>
      <x:c r="D2171" s="230" t="str">
        <x:f t="shared" si="3"/>
        <x:v>2602</x:v>
      </x:c>
      <x:c r="E2171" s="38" t="s">
        <x:v>11594</x:v>
      </x:c>
      <x:c r="F2171" s="189">
        <x:v>2026031603018</x:v>
      </x:c>
      <x:c r="G2171" s="230" t="str">
        <x:f>MID(F2171,3,4)</x:f>
        <x:v>2603</x:v>
      </x:c>
    </x:row>
    <x:row r="2172" spans="2:7">
      <x:c r="B2172" s="38" t="s">
        <x:v>10344</x:v>
      </x:c>
      <x:c r="C2172" s="189">
        <x:v>2026031502106</x:v>
      </x:c>
      <x:c r="D2172" s="230" t="str">
        <x:f t="shared" si="3"/>
        <x:v>2603</x:v>
      </x:c>
      <x:c r="E2172" s="38" t="s">
        <x:v>10388</x:v>
      </x:c>
      <x:c r="F2172" s="189">
        <x:v>2026031503028</x:v>
      </x:c>
      <x:c r="G2172" s="230" t="str">
        <x:f>MID(F2172,3,4)</x:f>
        <x:v>2603</x:v>
      </x:c>
    </x:row>
    <x:row r="2173" spans="2:7">
      <x:c r="B2173" s="38" t="s">
        <x:v>10345</x:v>
      </x:c>
      <x:c r="C2173" s="189">
        <x:v>2026031602011</x:v>
      </x:c>
      <x:c r="D2173" s="230" t="str">
        <x:f t="shared" si="3"/>
        <x:v>2603</x:v>
      </x:c>
      <x:c r="E2173" s="38" t="s">
        <x:v>12000</x:v>
      </x:c>
      <x:c r="F2173" s="189">
        <x:v>2026031502052</x:v>
      </x:c>
      <x:c r="G2173" s="230" t="str">
        <x:f>MID(F2173,3,4)</x:f>
        <x:v>2603</x:v>
      </x:c>
    </x:row>
    <x:row r="2174" spans="2:7">
      <x:c r="B2174" s="38" t="s">
        <x:v>9782</x:v>
      </x:c>
      <x:c r="C2174" s="189">
        <x:v>2026011604103</x:v>
      </x:c>
      <x:c r="D2174" s="230" t="str">
        <x:f t="shared" si="3"/>
        <x:v>2601</x:v>
      </x:c>
      <x:c r="E2174" s="38" t="s">
        <x:v>10344</x:v>
      </x:c>
      <x:c r="F2174" s="189">
        <x:v>2026031502106</x:v>
      </x:c>
      <x:c r="G2174" s="230" t="str">
        <x:f>MID(F2174,3,4)</x:f>
        <x:v>2603</x:v>
      </x:c>
    </x:row>
    <x:row r="2175" spans="2:7">
      <x:c r="B2175" s="38" t="s">
        <x:v>6508</x:v>
      </x:c>
      <x:c r="C2175" s="189">
        <x:v>2026021804036</x:v>
      </x:c>
      <x:c r="D2175" s="230" t="str">
        <x:f t="shared" si="3"/>
        <x:v>2602</x:v>
      </x:c>
      <x:c r="E2175" s="38" t="s">
        <x:v>10345</x:v>
      </x:c>
      <x:c r="F2175" s="189">
        <x:v>2026031602011</x:v>
      </x:c>
      <x:c r="G2175" s="230" t="str">
        <x:f>MID(F2175,3,4)</x:f>
        <x:v>2603</x:v>
      </x:c>
    </x:row>
  </x:sheetData>
  <x:sortState columnSort="0" caseSensitive="0" ref="E2135:G2175">
    <x:sortCondition descending="0" sortBy="value" ref="G2135:G2175"/>
  </x:sortState>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7">
    <x:pageSetUpPr autoPageBreaks="1" fitToPage="1"/>
  </x:sheetPr>
  <x:dimension ref="A1:F34"/>
  <x:sheetViews>
    <x:sheetView topLeftCell="A31" zoomScaleNormal="100" zoomScaleSheetLayoutView="75" workbookViewId="0">
      <x:selection activeCell="A1" activeCellId="0" sqref="A1:E34"/>
    </x:sheetView>
  </x:sheetViews>
  <x:sheetFormatPr defaultColWidth="8.85546875" defaultRowHeight="16.399999999999999"/>
  <x:cols>
    <x:col min="1" max="1" width="7.6796875" style="229" customWidth="1"/>
    <x:col min="2" max="4" width="12.0546875" style="229" customWidth="1"/>
    <x:col min="5" max="5" width="44.4296875" style="229" customWidth="1"/>
    <x:col min="6" max="16384" width="7.75" style="229"/>
  </x:cols>
  <x:sheetData>
    <x:row r="1" spans="1:5" ht="23.449999999999999" customHeight="1">
      <x:c r="A1" s="1525">
        <x:v>46199</x:v>
      </x:c>
      <x:c r="B1" s="1526"/>
      <x:c r="C1" s="1526"/>
      <x:c r="D1" s="1526"/>
      <x:c r="E1" s="1526"/>
    </x:row>
    <x:row r="2" spans="1:5">
      <x:c r="A2" s="1527"/>
      <x:c r="B2" s="1527"/>
      <x:c r="C2" s="1527"/>
      <x:c r="D2" s="1527"/>
      <x:c r="E2" s="1527"/>
    </x:row>
    <x:row r="3" spans="1:6" ht="19.899999999999999" customHeight="1">
      <x:c r="A3" s="549" t="s">
        <x:v>1172</x:v>
      </x:c>
      <x:c r="B3" s="550" t="s">
        <x:v>7060</x:v>
      </x:c>
      <x:c r="C3" s="550" t="s">
        <x:v>2632</x:v>
      </x:c>
      <x:c r="D3" s="550" t="s">
        <x:v>4970</x:v>
      </x:c>
      <x:c r="E3" s="551" t="s">
        <x:v>2977</x:v>
      </x:c>
      <x:c r="F3" s="229" t="s">
        <x:v>7727</x:v>
      </x:c>
    </x:row>
    <x:row r="4" spans="1:5" ht="24" customHeight="1">
      <x:c r="A4" s="552">
        <x:v>1</x:v>
      </x:c>
      <x:c r="B4" s="553"/>
      <x:c r="C4" s="553"/>
      <x:c r="D4" s="553"/>
      <x:c r="E4" s="554"/>
    </x:row>
    <x:row r="5" spans="1:5" ht="24" customHeight="1">
      <x:c r="A5" s="552">
        <x:v>2</x:v>
      </x:c>
      <x:c r="B5" s="553"/>
      <x:c r="C5" s="553"/>
      <x:c r="D5" s="553"/>
      <x:c r="E5" s="554"/>
    </x:row>
    <x:row r="6" spans="1:5" ht="24" customHeight="1">
      <x:c r="A6" s="552">
        <x:v>3</x:v>
      </x:c>
      <x:c r="B6" s="553"/>
      <x:c r="C6" s="553"/>
      <x:c r="D6" s="553"/>
      <x:c r="E6" s="554"/>
    </x:row>
    <x:row r="7" spans="1:5" ht="24" customHeight="1">
      <x:c r="A7" s="552">
        <x:v>4</x:v>
      </x:c>
      <x:c r="B7" s="553"/>
      <x:c r="C7" s="553"/>
      <x:c r="D7" s="553"/>
      <x:c r="E7" s="554"/>
    </x:row>
    <x:row r="8" spans="1:5" ht="24" customHeight="1">
      <x:c r="A8" s="552">
        <x:v>5</x:v>
      </x:c>
      <x:c r="B8" s="553"/>
      <x:c r="C8" s="553"/>
      <x:c r="D8" s="553"/>
      <x:c r="E8" s="554"/>
    </x:row>
    <x:row r="9" spans="1:5" ht="24" customHeight="1">
      <x:c r="A9" s="552">
        <x:v>6</x:v>
      </x:c>
      <x:c r="B9" s="553"/>
      <x:c r="C9" s="553"/>
      <x:c r="D9" s="553"/>
      <x:c r="E9" s="554"/>
    </x:row>
    <x:row r="10" spans="1:5" ht="24" customHeight="1">
      <x:c r="A10" s="552">
        <x:v>7</x:v>
      </x:c>
      <x:c r="B10" s="553"/>
      <x:c r="C10" s="553"/>
      <x:c r="D10" s="553"/>
      <x:c r="E10" s="554"/>
    </x:row>
    <x:row r="11" spans="1:5" ht="24" customHeight="1">
      <x:c r="A11" s="552">
        <x:v>8</x:v>
      </x:c>
      <x:c r="B11" s="553"/>
      <x:c r="C11" s="553"/>
      <x:c r="D11" s="553"/>
      <x:c r="E11" s="554"/>
    </x:row>
    <x:row r="12" spans="1:5" ht="24" customHeight="1">
      <x:c r="A12" s="552">
        <x:v>9</x:v>
      </x:c>
      <x:c r="B12" s="553"/>
      <x:c r="C12" s="553"/>
      <x:c r="D12" s="553"/>
      <x:c r="E12" s="554"/>
    </x:row>
    <x:row r="13" spans="1:5" ht="24" customHeight="1">
      <x:c r="A13" s="552">
        <x:v>10</x:v>
      </x:c>
      <x:c r="B13" s="553"/>
      <x:c r="C13" s="553"/>
      <x:c r="D13" s="553"/>
      <x:c r="E13" s="554"/>
    </x:row>
    <x:row r="14" spans="1:5" ht="24" customHeight="1">
      <x:c r="A14" s="552">
        <x:v>11</x:v>
      </x:c>
      <x:c r="B14" s="553"/>
      <x:c r="C14" s="553"/>
      <x:c r="D14" s="553"/>
      <x:c r="E14" s="554"/>
    </x:row>
    <x:row r="15" spans="1:5" ht="24" customHeight="1">
      <x:c r="A15" s="552">
        <x:v>12</x:v>
      </x:c>
      <x:c r="B15" s="553"/>
      <x:c r="C15" s="553"/>
      <x:c r="D15" s="553"/>
      <x:c r="E15" s="554"/>
    </x:row>
    <x:row r="16" spans="1:5" ht="24" customHeight="1">
      <x:c r="A16" s="552">
        <x:v>13</x:v>
      </x:c>
      <x:c r="B16" s="553"/>
      <x:c r="C16" s="553"/>
      <x:c r="D16" s="553"/>
      <x:c r="E16" s="554"/>
    </x:row>
    <x:row r="17" spans="1:5" ht="24" customHeight="1">
      <x:c r="A17" s="552">
        <x:v>14</x:v>
      </x:c>
      <x:c r="B17" s="553"/>
      <x:c r="C17" s="553"/>
      <x:c r="D17" s="553"/>
      <x:c r="E17" s="554"/>
    </x:row>
    <x:row r="18" spans="1:5" ht="24" customHeight="1">
      <x:c r="A18" s="552">
        <x:v>15</x:v>
      </x:c>
      <x:c r="B18" s="553"/>
      <x:c r="C18" s="553"/>
      <x:c r="D18" s="553"/>
      <x:c r="E18" s="554"/>
    </x:row>
    <x:row r="19" spans="1:5" ht="24" customHeight="1">
      <x:c r="A19" s="552">
        <x:v>16</x:v>
      </x:c>
      <x:c r="B19" s="553"/>
      <x:c r="C19" s="553"/>
      <x:c r="D19" s="553"/>
      <x:c r="E19" s="554"/>
    </x:row>
    <x:row r="20" spans="1:5" ht="24" customHeight="1">
      <x:c r="A20" s="552">
        <x:v>17</x:v>
      </x:c>
      <x:c r="B20" s="553"/>
      <x:c r="C20" s="553"/>
      <x:c r="D20" s="553"/>
      <x:c r="E20" s="554"/>
    </x:row>
    <x:row r="21" spans="1:5" ht="24" customHeight="1">
      <x:c r="A21" s="552">
        <x:v>18</x:v>
      </x:c>
      <x:c r="B21" s="553"/>
      <x:c r="C21" s="553"/>
      <x:c r="D21" s="553"/>
      <x:c r="E21" s="554"/>
    </x:row>
    <x:row r="22" spans="1:5" ht="24" customHeight="1">
      <x:c r="A22" s="552">
        <x:v>19</x:v>
      </x:c>
      <x:c r="B22" s="553"/>
      <x:c r="C22" s="553"/>
      <x:c r="D22" s="553"/>
      <x:c r="E22" s="554"/>
    </x:row>
    <x:row r="23" spans="1:5" ht="24" customHeight="1">
      <x:c r="A23" s="552">
        <x:v>20</x:v>
      </x:c>
      <x:c r="B23" s="553"/>
      <x:c r="C23" s="553"/>
      <x:c r="D23" s="553"/>
      <x:c r="E23" s="554"/>
    </x:row>
    <x:row r="24" spans="1:5" ht="24" customHeight="1">
      <x:c r="A24" s="552">
        <x:v>21</x:v>
      </x:c>
      <x:c r="B24" s="553"/>
      <x:c r="C24" s="553"/>
      <x:c r="D24" s="553"/>
      <x:c r="E24" s="554"/>
    </x:row>
    <x:row r="25" spans="1:5" ht="24" customHeight="1">
      <x:c r="A25" s="552">
        <x:v>22</x:v>
      </x:c>
      <x:c r="B25" s="553"/>
      <x:c r="C25" s="553"/>
      <x:c r="D25" s="553"/>
      <x:c r="E25" s="554"/>
    </x:row>
    <x:row r="26" spans="1:5" ht="24" customHeight="1">
      <x:c r="A26" s="552">
        <x:v>23</x:v>
      </x:c>
      <x:c r="B26" s="553"/>
      <x:c r="C26" s="553"/>
      <x:c r="D26" s="553"/>
      <x:c r="E26" s="554"/>
    </x:row>
    <x:row r="27" spans="1:5" ht="24" customHeight="1">
      <x:c r="A27" s="552">
        <x:v>24</x:v>
      </x:c>
      <x:c r="B27" s="553"/>
      <x:c r="C27" s="553"/>
      <x:c r="D27" s="553"/>
      <x:c r="E27" s="554"/>
    </x:row>
    <x:row r="28" spans="1:5" ht="24" customHeight="1">
      <x:c r="A28" s="552">
        <x:v>25</x:v>
      </x:c>
      <x:c r="B28" s="553"/>
      <x:c r="C28" s="553"/>
      <x:c r="D28" s="553"/>
      <x:c r="E28" s="554"/>
    </x:row>
    <x:row r="29" spans="1:5" ht="24" customHeight="1">
      <x:c r="A29" s="552">
        <x:v>26</x:v>
      </x:c>
      <x:c r="B29" s="553"/>
      <x:c r="C29" s="553"/>
      <x:c r="D29" s="553"/>
      <x:c r="E29" s="554"/>
    </x:row>
    <x:row r="30" spans="1:5" ht="24" customHeight="1">
      <x:c r="A30" s="552">
        <x:v>27</x:v>
      </x:c>
      <x:c r="B30" s="553"/>
      <x:c r="C30" s="553"/>
      <x:c r="D30" s="553"/>
      <x:c r="E30" s="554"/>
    </x:row>
    <x:row r="31" spans="1:5" ht="24" customHeight="1">
      <x:c r="A31" s="552">
        <x:v>28</x:v>
      </x:c>
      <x:c r="B31" s="553"/>
      <x:c r="C31" s="553"/>
      <x:c r="D31" s="553"/>
      <x:c r="E31" s="554"/>
    </x:row>
    <x:row r="32" spans="1:5" ht="24" customHeight="1">
      <x:c r="A32" s="552">
        <x:v>29</x:v>
      </x:c>
      <x:c r="B32" s="553"/>
      <x:c r="C32" s="553"/>
      <x:c r="D32" s="553"/>
      <x:c r="E32" s="554"/>
    </x:row>
    <x:row r="33" spans="1:5" ht="24" customHeight="1">
      <x:c r="A33" s="552">
        <x:v>30</x:v>
      </x:c>
      <x:c r="B33" s="553"/>
      <x:c r="C33" s="553"/>
      <x:c r="D33" s="553"/>
      <x:c r="E33" s="554"/>
    </x:row>
    <x:row r="34" spans="1:5" ht="24" customHeight="1">
      <x:c r="A34" s="638"/>
      <x:c r="B34" s="555"/>
      <x:c r="C34" s="555"/>
      <x:c r="D34" s="555"/>
      <x:c r="E34" s="556"/>
    </x:row>
  </x:sheetData>
  <x:mergeCells count="1">
    <x:mergeCell ref="A1:E2"/>
  </x:mergeCells>
  <x:printOptions horizontalCentered="1" verticalCentered="1" headings="0" gridLines="0" gridLinesSet="1"/>
  <x:pageMargins left="0.19666667282581329" right="0.19666667282581329" top="0.19666667282581329" bottom="0.19666667282581329" header="0.19666667282581329" footer="0.19666667282581329"/>
  <x:pageSetup paperSize="9" scale="95" firstPageNumber="1" fitToWidth="1" fitToHeight="1" orientation="portrait" usePrinterDefaults="1" blackAndWhite="0" draft="0" useFirstPageNumber="0" horizontalDpi="0" verticalDpi="0" copies="0"/>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1" filterMode="1"/>
  <x:dimension ref="A1:D1675"/>
  <x:sheetViews>
    <x:sheetView topLeftCell="A1" zoomScaleNormal="100" zoomScaleSheetLayoutView="75" workbookViewId="0">
      <x:selection activeCell="B329" activeCellId="0" sqref="B329:B329"/>
    </x:sheetView>
  </x:sheetViews>
  <x:sheetFormatPr defaultColWidth="9.00390625" defaultRowHeight="16.399999999999999"/>
  <x:cols>
    <x:col min="1" max="1" width="22.78125" style="23" bestFit="1" customWidth="1"/>
    <x:col min="2" max="4" width="9.00390625" style="23" bestFit="1" customWidth="1"/>
  </x:cols>
  <x:sheetData>
    <x:row r="1" spans="1:4">
      <x:c r="A1" s="23" t="s">
        <x:v>3014</x:v>
      </x:c>
      <x:c r="B1" s="198">
        <x:v>46157</x:v>
      </x:c>
      <x:c r="C1" s="198">
        <x:v>46159</x:v>
      </x:c>
      <x:c r="D1" s="23" t="s">
        <x:v>11768</x:v>
      </x:c>
    </x:row>
    <x:row r="2" spans="1:4" hidden="1">
      <x:c r="A2" s="23" t="s">
        <x:v>9852</x:v>
      </x:c>
      <x:c r="B2" s="23">
        <x:v>0</x:v>
      </x:c>
      <x:c r="C2" s="23">
        <x:v>0</x:v>
      </x:c>
      <x:c r="D2" s="23">
        <x:f>B2-C2</x:f>
        <x:v>0</x:v>
      </x:c>
    </x:row>
    <x:row r="3" spans="1:4" hidden="1">
      <x:c r="A3" s="23" t="s">
        <x:v>9667</x:v>
      </x:c>
      <x:c r="B3" s="23">
        <x:v>0</x:v>
      </x:c>
      <x:c r="C3" s="23">
        <x:v>0</x:v>
      </x:c>
      <x:c r="D3" s="23">
        <x:f t="shared" ref="D3:D1675" si="0">B3-C3</x:f>
        <x:v>0</x:v>
      </x:c>
    </x:row>
    <x:row r="4" spans="1:4" hidden="1">
      <x:c r="A4" s="23" t="s">
        <x:v>9663</x:v>
      </x:c>
      <x:c r="B4" s="23">
        <x:v>0</x:v>
      </x:c>
      <x:c r="C4" s="23">
        <x:v>0</x:v>
      </x:c>
      <x:c r="D4" s="23">
        <x:f t="shared" si="0"/>
        <x:v>0</x:v>
      </x:c>
    </x:row>
    <x:row r="5" spans="1:4" hidden="1">
      <x:c r="A5" s="23" t="s">
        <x:v>9720</x:v>
      </x:c>
      <x:c r="B5" s="23">
        <x:v>0</x:v>
      </x:c>
      <x:c r="C5" s="23">
        <x:v>0</x:v>
      </x:c>
      <x:c r="D5" s="23">
        <x:f t="shared" si="0"/>
        <x:v>0</x:v>
      </x:c>
    </x:row>
    <x:row r="6" spans="1:4" hidden="1">
      <x:c r="A6" s="23" t="s">
        <x:v>1485</x:v>
      </x:c>
      <x:c r="B6" s="23">
        <x:v>0</x:v>
      </x:c>
      <x:c r="C6" s="23">
        <x:v>0</x:v>
      </x:c>
      <x:c r="D6" s="23">
        <x:f t="shared" si="0"/>
        <x:v>0</x:v>
      </x:c>
    </x:row>
    <x:row r="7" spans="1:4" hidden="1">
      <x:c r="A7" s="23" t="s">
        <x:v>6341</x:v>
      </x:c>
      <x:c r="B7" s="23">
        <x:v>0</x:v>
      </x:c>
      <x:c r="C7" s="23">
        <x:v>0</x:v>
      </x:c>
      <x:c r="D7" s="23">
        <x:f t="shared" si="0"/>
        <x:v>0</x:v>
      </x:c>
    </x:row>
    <x:row r="8" spans="1:4" hidden="1">
      <x:c r="A8" s="23" t="s">
        <x:v>12247</x:v>
      </x:c>
      <x:c r="B8" s="23">
        <x:v>0</x:v>
      </x:c>
      <x:c r="C8" s="23">
        <x:v>0</x:v>
      </x:c>
      <x:c r="D8" s="23">
        <x:f t="shared" si="0"/>
        <x:v>0</x:v>
      </x:c>
    </x:row>
    <x:row r="9" spans="1:4" hidden="1">
      <x:c r="A9" s="23" t="s">
        <x:v>11963</x:v>
      </x:c>
      <x:c r="B9" s="23">
        <x:v>0</x:v>
      </x:c>
      <x:c r="C9" s="23">
        <x:v>0</x:v>
      </x:c>
      <x:c r="D9" s="23">
        <x:f t="shared" si="0"/>
        <x:v>0</x:v>
      </x:c>
    </x:row>
    <x:row r="10" spans="1:4" hidden="1">
      <x:c r="A10" s="23" t="s">
        <x:v>5190</x:v>
      </x:c>
      <x:c r="B10" s="23">
        <x:v>0</x:v>
      </x:c>
      <x:c r="C10" s="23">
        <x:v>0</x:v>
      </x:c>
      <x:c r="D10" s="23">
        <x:f t="shared" si="0"/>
        <x:v>0</x:v>
      </x:c>
    </x:row>
    <x:row r="11" spans="1:4" hidden="1">
      <x:c r="A11" s="23" t="s">
        <x:v>12088</x:v>
      </x:c>
      <x:c r="B11" s="23">
        <x:v>0</x:v>
      </x:c>
      <x:c r="C11" s="23">
        <x:v>0</x:v>
      </x:c>
      <x:c r="D11" s="23">
        <x:f t="shared" si="0"/>
        <x:v>0</x:v>
      </x:c>
    </x:row>
    <x:row r="12" spans="1:4" hidden="1">
      <x:c r="A12" s="23" t="s">
        <x:v>3785</x:v>
      </x:c>
      <x:c r="B12" s="23">
        <x:v>0</x:v>
      </x:c>
      <x:c r="C12" s="23">
        <x:v>0</x:v>
      </x:c>
      <x:c r="D12" s="23">
        <x:f t="shared" si="0"/>
        <x:v>0</x:v>
      </x:c>
    </x:row>
    <x:row r="13" spans="1:4" hidden="1">
      <x:c r="A13" s="23" t="s">
        <x:v>12004</x:v>
      </x:c>
      <x:c r="B13" s="23">
        <x:v>0</x:v>
      </x:c>
      <x:c r="C13" s="23">
        <x:v>0</x:v>
      </x:c>
      <x:c r="D13" s="23">
        <x:f t="shared" si="0"/>
        <x:v>0</x:v>
      </x:c>
    </x:row>
    <x:row r="14" spans="1:4" hidden="1">
      <x:c r="A14" s="23" t="s">
        <x:v>730</x:v>
      </x:c>
      <x:c r="B14" s="23">
        <x:v>0</x:v>
      </x:c>
      <x:c r="C14" s="23">
        <x:v>0</x:v>
      </x:c>
      <x:c r="D14" s="23">
        <x:f t="shared" si="0"/>
        <x:v>0</x:v>
      </x:c>
    </x:row>
    <x:row r="15" spans="1:4" hidden="1">
      <x:c r="A15" s="23" t="s">
        <x:v>10402</x:v>
      </x:c>
      <x:c r="B15" s="23">
        <x:v>0</x:v>
      </x:c>
      <x:c r="C15" s="23">
        <x:v>0</x:v>
      </x:c>
      <x:c r="D15" s="23">
        <x:f t="shared" si="0"/>
        <x:v>0</x:v>
      </x:c>
    </x:row>
    <x:row r="16" spans="1:4" hidden="1">
      <x:c r="A16" s="23" t="s">
        <x:v>5142</x:v>
      </x:c>
      <x:c r="B16" s="23">
        <x:v>0</x:v>
      </x:c>
      <x:c r="C16" s="23">
        <x:v>0</x:v>
      </x:c>
      <x:c r="D16" s="23">
        <x:f t="shared" si="0"/>
        <x:v>0</x:v>
      </x:c>
    </x:row>
    <x:row r="17" spans="1:4" hidden="1">
      <x:c r="A17" s="23" t="s">
        <x:v>11842</x:v>
      </x:c>
      <x:c r="B17" s="23">
        <x:v>0</x:v>
      </x:c>
      <x:c r="C17" s="23">
        <x:v>0</x:v>
      </x:c>
      <x:c r="D17" s="23">
        <x:f t="shared" si="0"/>
        <x:v>0</x:v>
      </x:c>
    </x:row>
    <x:row r="18" spans="1:4" hidden="1">
      <x:c r="A18" s="23" t="s">
        <x:v>12175</x:v>
      </x:c>
      <x:c r="B18" s="23">
        <x:v>0</x:v>
      </x:c>
      <x:c r="C18" s="23">
        <x:v>0</x:v>
      </x:c>
      <x:c r="D18" s="23">
        <x:f t="shared" si="0"/>
        <x:v>0</x:v>
      </x:c>
    </x:row>
    <x:row r="19" spans="1:4" hidden="1">
      <x:c r="A19" s="23" t="s">
        <x:v>11794</x:v>
      </x:c>
      <x:c r="B19" s="23">
        <x:v>0</x:v>
      </x:c>
      <x:c r="C19" s="23">
        <x:v>0</x:v>
      </x:c>
      <x:c r="D19" s="23">
        <x:f t="shared" si="0"/>
        <x:v>0</x:v>
      </x:c>
    </x:row>
    <x:row r="20" spans="1:4" hidden="1">
      <x:c r="A20" s="23" t="s">
        <x:v>12061</x:v>
      </x:c>
      <x:c r="B20" s="23">
        <x:v>4</x:v>
      </x:c>
      <x:c r="C20" s="23">
        <x:v>4</x:v>
      </x:c>
      <x:c r="D20" s="23">
        <x:f t="shared" si="0"/>
        <x:v>0</x:v>
      </x:c>
    </x:row>
    <x:row r="21" spans="1:4" hidden="1">
      <x:c r="A21" s="23" t="s">
        <x:v>11623</x:v>
      </x:c>
      <x:c r="B21" s="23">
        <x:v>3</x:v>
      </x:c>
      <x:c r="C21" s="23">
        <x:v>3</x:v>
      </x:c>
      <x:c r="D21" s="23">
        <x:f t="shared" si="0"/>
        <x:v>0</x:v>
      </x:c>
    </x:row>
    <x:row r="22" spans="1:4" hidden="1">
      <x:c r="A22" s="23" t="s">
        <x:v>11643</x:v>
      </x:c>
      <x:c r="B22" s="23">
        <x:v>5</x:v>
      </x:c>
      <x:c r="C22" s="23">
        <x:v>5</x:v>
      </x:c>
      <x:c r="D22" s="23">
        <x:f t="shared" si="0"/>
        <x:v>0</x:v>
      </x:c>
    </x:row>
    <x:row r="23" spans="1:4" hidden="1">
      <x:c r="A23" s="23" t="s">
        <x:v>12266</x:v>
      </x:c>
      <x:c r="B23" s="23">
        <x:v>3</x:v>
      </x:c>
      <x:c r="C23" s="23">
        <x:v>3</x:v>
      </x:c>
      <x:c r="D23" s="23">
        <x:f t="shared" si="0"/>
        <x:v>0</x:v>
      </x:c>
    </x:row>
    <x:row r="24" spans="1:4" hidden="1">
      <x:c r="A24" s="23" t="s">
        <x:v>11951</x:v>
      </x:c>
      <x:c r="B24" s="23">
        <x:v>6</x:v>
      </x:c>
      <x:c r="C24" s="23">
        <x:v>6</x:v>
      </x:c>
      <x:c r="D24" s="23">
        <x:f t="shared" si="0"/>
        <x:v>0</x:v>
      </x:c>
    </x:row>
    <x:row r="25" spans="1:4" hidden="1">
      <x:c r="A25" s="23" t="s">
        <x:v>11392</x:v>
      </x:c>
      <x:c r="B25" s="23">
        <x:v>4</x:v>
      </x:c>
      <x:c r="C25" s="23">
        <x:v>4</x:v>
      </x:c>
      <x:c r="D25" s="23">
        <x:f t="shared" si="0"/>
        <x:v>0</x:v>
      </x:c>
    </x:row>
    <x:row r="26" spans="1:4">
      <x:c r="A26" s="23" t="s">
        <x:v>7554</x:v>
      </x:c>
      <x:c r="B26" s="23">
        <x:v>2</x:v>
      </x:c>
      <x:c r="C26" s="23">
        <x:v>1</x:v>
      </x:c>
      <x:c r="D26" s="23">
        <x:f t="shared" si="0"/>
        <x:v>1</x:v>
      </x:c>
    </x:row>
    <x:row r="27" spans="1:4" hidden="1">
      <x:c r="A27" s="23" t="s">
        <x:v>12277</x:v>
      </x:c>
      <x:c r="B27" s="23">
        <x:v>6</x:v>
      </x:c>
      <x:c r="C27" s="23">
        <x:v>6</x:v>
      </x:c>
      <x:c r="D27" s="23">
        <x:f t="shared" si="0"/>
        <x:v>0</x:v>
      </x:c>
    </x:row>
    <x:row r="28" spans="1:4">
      <x:c r="A28" s="23" t="s">
        <x:v>11639</x:v>
      </x:c>
      <x:c r="B28" s="23">
        <x:v>3</x:v>
      </x:c>
      <x:c r="C28" s="23">
        <x:v>2</x:v>
      </x:c>
      <x:c r="D28" s="23">
        <x:f t="shared" si="0"/>
        <x:v>1</x:v>
      </x:c>
    </x:row>
    <x:row r="29" spans="1:4" hidden="1">
      <x:c r="A29" s="23" t="s">
        <x:v>11955</x:v>
      </x:c>
      <x:c r="B29" s="23">
        <x:v>3</x:v>
      </x:c>
      <x:c r="C29" s="23">
        <x:v>3</x:v>
      </x:c>
      <x:c r="D29" s="23">
        <x:f t="shared" si="0"/>
        <x:v>0</x:v>
      </x:c>
    </x:row>
    <x:row r="30" spans="1:4" hidden="1">
      <x:c r="A30" s="23" t="s">
        <x:v>12227</x:v>
      </x:c>
      <x:c r="B30" s="23">
        <x:v>2</x:v>
      </x:c>
      <x:c r="C30" s="23">
        <x:v>2</x:v>
      </x:c>
      <x:c r="D30" s="23">
        <x:f t="shared" si="0"/>
        <x:v>0</x:v>
      </x:c>
    </x:row>
    <x:row r="31" spans="1:4" hidden="1">
      <x:c r="A31" s="23" t="s">
        <x:v>11607</x:v>
      </x:c>
      <x:c r="B31" s="23">
        <x:v>3</x:v>
      </x:c>
      <x:c r="C31" s="23">
        <x:v>3</x:v>
      </x:c>
      <x:c r="D31" s="23">
        <x:f t="shared" si="0"/>
        <x:v>0</x:v>
      </x:c>
    </x:row>
    <x:row r="32" spans="1:4" hidden="1">
      <x:c r="A32" s="23" t="s">
        <x:v>499</x:v>
      </x:c>
      <x:c r="B32" s="23">
        <x:v>0</x:v>
      </x:c>
      <x:c r="C32" s="23">
        <x:v>0</x:v>
      </x:c>
      <x:c r="D32" s="23">
        <x:f t="shared" si="0"/>
        <x:v>0</x:v>
      </x:c>
    </x:row>
    <x:row r="33" spans="1:4" hidden="1">
      <x:c r="A33" s="23" t="s">
        <x:v>9718</x:v>
      </x:c>
      <x:c r="B33" s="23">
        <x:v>0</x:v>
      </x:c>
      <x:c r="C33" s="23">
        <x:v>0</x:v>
      </x:c>
      <x:c r="D33" s="23">
        <x:f t="shared" si="0"/>
        <x:v>0</x:v>
      </x:c>
    </x:row>
    <x:row r="34" spans="1:4" hidden="1">
      <x:c r="A34" s="23" t="s">
        <x:v>557</x:v>
      </x:c>
      <x:c r="B34" s="23">
        <x:v>0</x:v>
      </x:c>
      <x:c r="C34" s="23">
        <x:v>0</x:v>
      </x:c>
      <x:c r="D34" s="23">
        <x:f t="shared" si="0"/>
        <x:v>0</x:v>
      </x:c>
    </x:row>
    <x:row r="35" spans="1:4" hidden="1">
      <x:c r="A35" s="23" t="s">
        <x:v>9674</x:v>
      </x:c>
      <x:c r="B35" s="23">
        <x:v>0</x:v>
      </x:c>
      <x:c r="C35" s="23">
        <x:v>0</x:v>
      </x:c>
      <x:c r="D35" s="23">
        <x:f t="shared" si="0"/>
        <x:v>0</x:v>
      </x:c>
    </x:row>
    <x:row r="36" spans="1:4" hidden="1">
      <x:c r="A36" s="23" t="s">
        <x:v>9686</x:v>
      </x:c>
      <x:c r="B36" s="23">
        <x:v>1</x:v>
      </x:c>
      <x:c r="C36" s="23">
        <x:v>1</x:v>
      </x:c>
      <x:c r="D36" s="23">
        <x:f t="shared" si="0"/>
        <x:v>0</x:v>
      </x:c>
    </x:row>
    <x:row r="37" spans="1:4" hidden="1">
      <x:c r="A37" s="23" t="s">
        <x:v>9655</x:v>
      </x:c>
      <x:c r="B37" s="23">
        <x:v>0</x:v>
      </x:c>
      <x:c r="C37" s="23">
        <x:v>0</x:v>
      </x:c>
      <x:c r="D37" s="23">
        <x:f t="shared" si="0"/>
        <x:v>0</x:v>
      </x:c>
    </x:row>
    <x:row r="38" spans="1:4" hidden="1">
      <x:c r="A38" s="23" t="s">
        <x:v>9700</x:v>
      </x:c>
      <x:c r="B38" s="23">
        <x:v>0</x:v>
      </x:c>
      <x:c r="C38" s="23">
        <x:v>0</x:v>
      </x:c>
      <x:c r="D38" s="23">
        <x:f t="shared" si="0"/>
        <x:v>0</x:v>
      </x:c>
    </x:row>
    <x:row r="39" spans="1:4" hidden="1">
      <x:c r="A39" s="23" t="s">
        <x:v>9652</x:v>
      </x:c>
      <x:c r="B39" s="23">
        <x:v>0</x:v>
      </x:c>
      <x:c r="C39" s="23">
        <x:v>0</x:v>
      </x:c>
      <x:c r="D39" s="23">
        <x:f t="shared" si="0"/>
        <x:v>0</x:v>
      </x:c>
    </x:row>
    <x:row r="40" spans="1:4" hidden="1">
      <x:c r="A40" s="23" t="s">
        <x:v>1492</x:v>
      </x:c>
      <x:c r="B40" s="23">
        <x:v>0</x:v>
      </x:c>
      <x:c r="C40" s="23">
        <x:v>0</x:v>
      </x:c>
      <x:c r="D40" s="23">
        <x:f t="shared" si="0"/>
        <x:v>0</x:v>
      </x:c>
    </x:row>
    <x:row r="41" spans="1:4" hidden="1">
      <x:c r="A41" s="23" t="s">
        <x:v>1761</x:v>
      </x:c>
      <x:c r="B41" s="23">
        <x:v>0</x:v>
      </x:c>
      <x:c r="C41" s="23">
        <x:v>0</x:v>
      </x:c>
      <x:c r="D41" s="23">
        <x:f t="shared" si="0"/>
        <x:v>0</x:v>
      </x:c>
    </x:row>
    <x:row r="42" spans="1:4" hidden="1">
      <x:c r="A42" s="23" t="s">
        <x:v>9883</x:v>
      </x:c>
      <x:c r="B42" s="23">
        <x:v>0</x:v>
      </x:c>
      <x:c r="C42" s="23">
        <x:v>0</x:v>
      </x:c>
      <x:c r="D42" s="23">
        <x:f t="shared" si="0"/>
        <x:v>0</x:v>
      </x:c>
    </x:row>
    <x:row r="43" spans="1:4" hidden="1">
      <x:c r="A43" s="23" t="s">
        <x:v>9647</x:v>
      </x:c>
      <x:c r="B43" s="23">
        <x:v>0</x:v>
      </x:c>
      <x:c r="C43" s="23">
        <x:v>0</x:v>
      </x:c>
      <x:c r="D43" s="23">
        <x:f t="shared" si="0"/>
        <x:v>0</x:v>
      </x:c>
    </x:row>
    <x:row r="44" spans="1:4" hidden="1">
      <x:c r="A44" s="23" t="s">
        <x:v>9645</x:v>
      </x:c>
      <x:c r="B44" s="23">
        <x:v>1</x:v>
      </x:c>
      <x:c r="C44" s="23">
        <x:v>1</x:v>
      </x:c>
      <x:c r="D44" s="23">
        <x:f t="shared" si="0"/>
        <x:v>0</x:v>
      </x:c>
    </x:row>
    <x:row r="45" spans="1:4" hidden="1">
      <x:c r="A45" s="23" t="s">
        <x:v>9699</x:v>
      </x:c>
      <x:c r="B45" s="23">
        <x:v>0</x:v>
      </x:c>
      <x:c r="C45" s="23">
        <x:v>0</x:v>
      </x:c>
      <x:c r="D45" s="23">
        <x:f t="shared" si="0"/>
        <x:v>0</x:v>
      </x:c>
    </x:row>
    <x:row r="46" spans="1:4" hidden="1">
      <x:c r="A46" s="23" t="s">
        <x:v>9862</x:v>
      </x:c>
      <x:c r="B46" s="23">
        <x:v>1</x:v>
      </x:c>
      <x:c r="C46" s="23">
        <x:v>1</x:v>
      </x:c>
      <x:c r="D46" s="23">
        <x:f t="shared" si="0"/>
        <x:v>0</x:v>
      </x:c>
    </x:row>
    <x:row r="47" spans="1:4" hidden="1">
      <x:c r="A47" s="23" t="s">
        <x:v>556</x:v>
      </x:c>
      <x:c r="B47" s="23">
        <x:v>0</x:v>
      </x:c>
      <x:c r="C47" s="23">
        <x:v>0</x:v>
      </x:c>
      <x:c r="D47" s="23">
        <x:f t="shared" si="0"/>
        <x:v>0</x:v>
      </x:c>
    </x:row>
    <x:row r="48" spans="1:4" hidden="1">
      <x:c r="A48" s="23" t="s">
        <x:v>9664</x:v>
      </x:c>
      <x:c r="B48" s="23">
        <x:v>0</x:v>
      </x:c>
      <x:c r="C48" s="23">
        <x:v>0</x:v>
      </x:c>
      <x:c r="D48" s="23">
        <x:f t="shared" si="0"/>
        <x:v>0</x:v>
      </x:c>
    </x:row>
    <x:row r="49" spans="1:4" hidden="1">
      <x:c r="A49" s="23" t="s">
        <x:v>5110</x:v>
      </x:c>
      <x:c r="B49" s="23">
        <x:v>0</x:v>
      </x:c>
      <x:c r="C49" s="23">
        <x:v>0</x:v>
      </x:c>
      <x:c r="D49" s="23">
        <x:f t="shared" si="0"/>
        <x:v>0</x:v>
      </x:c>
    </x:row>
    <x:row r="50" spans="1:4" hidden="1">
      <x:c r="A50" s="23" t="s">
        <x:v>12153</x:v>
      </x:c>
      <x:c r="B50" s="23">
        <x:v>0</x:v>
      </x:c>
      <x:c r="C50" s="23">
        <x:v>0</x:v>
      </x:c>
      <x:c r="D50" s="23">
        <x:f t="shared" si="0"/>
        <x:v>0</x:v>
      </x:c>
    </x:row>
    <x:row r="51" spans="1:4" hidden="1">
      <x:c r="A51" s="23" t="s">
        <x:v>12035</x:v>
      </x:c>
      <x:c r="B51" s="23">
        <x:v>0</x:v>
      </x:c>
      <x:c r="C51" s="23">
        <x:v>0</x:v>
      </x:c>
      <x:c r="D51" s="23">
        <x:f t="shared" si="0"/>
        <x:v>0</x:v>
      </x:c>
    </x:row>
    <x:row r="52" spans="1:4" hidden="1">
      <x:c r="A52" s="23" t="s">
        <x:v>3711</x:v>
      </x:c>
      <x:c r="B52" s="23">
        <x:v>0</x:v>
      </x:c>
      <x:c r="C52" s="23">
        <x:v>0</x:v>
      </x:c>
      <x:c r="D52" s="23">
        <x:f t="shared" si="0"/>
        <x:v>0</x:v>
      </x:c>
    </x:row>
    <x:row r="53" spans="1:4" hidden="1">
      <x:c r="A53" s="23" t="s">
        <x:v>7615</x:v>
      </x:c>
      <x:c r="B53" s="23">
        <x:v>0</x:v>
      </x:c>
      <x:c r="C53" s="23">
        <x:v>0</x:v>
      </x:c>
      <x:c r="D53" s="23">
        <x:f t="shared" si="0"/>
        <x:v>0</x:v>
      </x:c>
    </x:row>
    <x:row r="54" spans="1:4" hidden="1">
      <x:c r="A54" s="23" t="s">
        <x:v>5510</x:v>
      </x:c>
      <x:c r="B54" s="23">
        <x:v>0</x:v>
      </x:c>
      <x:c r="C54" s="23">
        <x:v>0</x:v>
      </x:c>
      <x:c r="D54" s="23">
        <x:f t="shared" si="0"/>
        <x:v>0</x:v>
      </x:c>
    </x:row>
    <x:row r="55" spans="1:4" hidden="1">
      <x:c r="A55" s="23" t="s">
        <x:v>5083</x:v>
      </x:c>
      <x:c r="B55" s="23">
        <x:v>0</x:v>
      </x:c>
      <x:c r="C55" s="23">
        <x:v>0</x:v>
      </x:c>
      <x:c r="D55" s="23">
        <x:f t="shared" si="0"/>
        <x:v>0</x:v>
      </x:c>
    </x:row>
    <x:row r="56" spans="1:4" hidden="1">
      <x:c r="A56" s="23" t="s">
        <x:v>5130</x:v>
      </x:c>
      <x:c r="B56" s="23">
        <x:v>1</x:v>
      </x:c>
      <x:c r="C56" s="23">
        <x:v>1</x:v>
      </x:c>
      <x:c r="D56" s="23">
        <x:f t="shared" si="0"/>
        <x:v>0</x:v>
      </x:c>
    </x:row>
    <x:row r="57" spans="1:4" hidden="1">
      <x:c r="A57" s="23" t="s">
        <x:v>7593</x:v>
      </x:c>
      <x:c r="B57" s="23">
        <x:v>1</x:v>
      </x:c>
      <x:c r="C57" s="23">
        <x:v>1</x:v>
      </x:c>
      <x:c r="D57" s="23">
        <x:f t="shared" si="0"/>
        <x:v>0</x:v>
      </x:c>
    </x:row>
    <x:row r="58" spans="1:4" hidden="1">
      <x:c r="A58" s="23" t="s">
        <x:v>1033</x:v>
      </x:c>
      <x:c r="B58" s="23">
        <x:v>1</x:v>
      </x:c>
      <x:c r="C58" s="23">
        <x:v>1</x:v>
      </x:c>
      <x:c r="D58" s="23">
        <x:f t="shared" si="0"/>
        <x:v>0</x:v>
      </x:c>
    </x:row>
    <x:row r="59" spans="1:4" hidden="1">
      <x:c r="A59" s="23" t="s">
        <x:v>7695</x:v>
      </x:c>
      <x:c r="B59" s="23">
        <x:v>0</x:v>
      </x:c>
      <x:c r="C59" s="23">
        <x:v>0</x:v>
      </x:c>
      <x:c r="D59" s="23">
        <x:f t="shared" si="0"/>
        <x:v>0</x:v>
      </x:c>
    </x:row>
    <x:row r="60" spans="1:4" hidden="1">
      <x:c r="A60" s="23" t="s">
        <x:v>7553</x:v>
      </x:c>
      <x:c r="B60" s="23">
        <x:v>0</x:v>
      </x:c>
      <x:c r="C60" s="23">
        <x:v>0</x:v>
      </x:c>
      <x:c r="D60" s="23">
        <x:f t="shared" si="0"/>
        <x:v>0</x:v>
      </x:c>
    </x:row>
    <x:row r="61" spans="1:4" hidden="1">
      <x:c r="A61" s="23" t="s">
        <x:v>11749</x:v>
      </x:c>
      <x:c r="B61" s="23">
        <x:v>0</x:v>
      </x:c>
      <x:c r="C61" s="23">
        <x:v>0</x:v>
      </x:c>
      <x:c r="D61" s="23">
        <x:f t="shared" si="0"/>
        <x:v>0</x:v>
      </x:c>
    </x:row>
    <x:row r="62" spans="1:4" hidden="1">
      <x:c r="A62" s="23" t="s">
        <x:v>12044</x:v>
      </x:c>
      <x:c r="B62" s="23">
        <x:v>0</x:v>
      </x:c>
      <x:c r="C62" s="23">
        <x:v>0</x:v>
      </x:c>
      <x:c r="D62" s="23">
        <x:f t="shared" si="0"/>
        <x:v>0</x:v>
      </x:c>
    </x:row>
    <x:row r="63" spans="1:4" hidden="1">
      <x:c r="A63" s="23" t="s">
        <x:v>872</x:v>
      </x:c>
      <x:c r="B63" s="23">
        <x:v>0</x:v>
      </x:c>
      <x:c r="C63" s="23">
        <x:v>0</x:v>
      </x:c>
      <x:c r="D63" s="23">
        <x:f t="shared" si="0"/>
        <x:v>0</x:v>
      </x:c>
    </x:row>
    <x:row r="64" spans="1:4" hidden="1">
      <x:c r="A64" s="23" t="s">
        <x:v>11627</x:v>
      </x:c>
      <x:c r="B64" s="23">
        <x:v>3</x:v>
      </x:c>
      <x:c r="C64" s="23">
        <x:v>3</x:v>
      </x:c>
      <x:c r="D64" s="23">
        <x:f t="shared" si="0"/>
        <x:v>0</x:v>
      </x:c>
    </x:row>
    <x:row r="65" spans="1:4" hidden="1">
      <x:c r="A65" s="23" t="s">
        <x:v>12152</x:v>
      </x:c>
      <x:c r="B65" s="23">
        <x:v>0</x:v>
      </x:c>
      <x:c r="C65" s="23">
        <x:v>0</x:v>
      </x:c>
      <x:c r="D65" s="23">
        <x:f t="shared" si="0"/>
        <x:v>0</x:v>
      </x:c>
    </x:row>
    <x:row r="66" spans="1:4" hidden="1">
      <x:c r="A66" s="23" t="s">
        <x:v>12007</x:v>
      </x:c>
      <x:c r="B66" s="23">
        <x:v>0</x:v>
      </x:c>
      <x:c r="C66" s="23">
        <x:v>0</x:v>
      </x:c>
      <x:c r="D66" s="23">
        <x:f t="shared" si="0"/>
        <x:v>0</x:v>
      </x:c>
    </x:row>
    <x:row r="67" spans="1:4" hidden="1">
      <x:c r="A67" s="23" t="s">
        <x:v>12006</x:v>
      </x:c>
      <x:c r="B67" s="23">
        <x:v>0</x:v>
      </x:c>
      <x:c r="C67" s="23">
        <x:v>0</x:v>
      </x:c>
      <x:c r="D67" s="23">
        <x:f t="shared" si="0"/>
        <x:v>0</x:v>
      </x:c>
    </x:row>
    <x:row r="68" spans="1:4" hidden="1">
      <x:c r="A68" s="23" t="s">
        <x:v>12023</x:v>
      </x:c>
      <x:c r="B68" s="23">
        <x:v>0</x:v>
      </x:c>
      <x:c r="C68" s="23">
        <x:v>0</x:v>
      </x:c>
      <x:c r="D68" s="23">
        <x:f t="shared" si="0"/>
        <x:v>0</x:v>
      </x:c>
    </x:row>
    <x:row r="69" spans="1:4" hidden="1">
      <x:c r="A69" s="23" t="s">
        <x:v>12279</x:v>
      </x:c>
      <x:c r="B69" s="23">
        <x:v>0</x:v>
      </x:c>
      <x:c r="C69" s="23">
        <x:v>0</x:v>
      </x:c>
      <x:c r="D69" s="23">
        <x:f t="shared" si="0"/>
        <x:v>0</x:v>
      </x:c>
    </x:row>
    <x:row r="70" spans="1:4" hidden="1">
      <x:c r="A70" s="23" t="s">
        <x:v>12093</x:v>
      </x:c>
      <x:c r="B70" s="23">
        <x:v>0</x:v>
      </x:c>
      <x:c r="C70" s="23">
        <x:v>0</x:v>
      </x:c>
      <x:c r="D70" s="23">
        <x:f t="shared" si="0"/>
        <x:v>0</x:v>
      </x:c>
    </x:row>
    <x:row r="71" spans="1:4" hidden="1">
      <x:c r="A71" s="23" t="s">
        <x:v>4066</x:v>
      </x:c>
      <x:c r="B71" s="23">
        <x:v>0</x:v>
      </x:c>
      <x:c r="C71" s="23">
        <x:v>0</x:v>
      </x:c>
      <x:c r="D71" s="23">
        <x:f t="shared" si="0"/>
        <x:v>0</x:v>
      </x:c>
    </x:row>
    <x:row r="72" spans="1:4" hidden="1">
      <x:c r="A72" s="23" t="s">
        <x:v>10575</x:v>
      </x:c>
      <x:c r="B72" s="23">
        <x:v>0</x:v>
      </x:c>
      <x:c r="C72" s="23">
        <x:v>0</x:v>
      </x:c>
      <x:c r="D72" s="23">
        <x:f t="shared" si="0"/>
        <x:v>0</x:v>
      </x:c>
    </x:row>
    <x:row r="73" spans="1:4" hidden="1">
      <x:c r="A73" s="23" t="s">
        <x:v>11787</x:v>
      </x:c>
      <x:c r="B73" s="23">
        <x:v>0</x:v>
      </x:c>
      <x:c r="C73" s="23">
        <x:v>0</x:v>
      </x:c>
      <x:c r="D73" s="23">
        <x:f t="shared" si="0"/>
        <x:v>0</x:v>
      </x:c>
    </x:row>
    <x:row r="74" spans="1:4" hidden="1">
      <x:c r="A74" s="23" t="s">
        <x:v>4057</x:v>
      </x:c>
      <x:c r="B74" s="23">
        <x:v>0</x:v>
      </x:c>
      <x:c r="C74" s="23">
        <x:v>0</x:v>
      </x:c>
      <x:c r="D74" s="23">
        <x:f t="shared" si="0"/>
        <x:v>0</x:v>
      </x:c>
    </x:row>
    <x:row r="75" spans="1:4" hidden="1">
      <x:c r="A75" s="23" t="s">
        <x:v>10599</x:v>
      </x:c>
      <x:c r="B75" s="23">
        <x:v>0</x:v>
      </x:c>
      <x:c r="C75" s="23">
        <x:v>0</x:v>
      </x:c>
      <x:c r="D75" s="23">
        <x:f t="shared" si="0"/>
        <x:v>0</x:v>
      </x:c>
    </x:row>
    <x:row r="76" spans="1:4" hidden="1">
      <x:c r="A76" s="23" t="s">
        <x:v>5306</x:v>
      </x:c>
      <x:c r="B76" s="23">
        <x:v>0</x:v>
      </x:c>
      <x:c r="C76" s="23">
        <x:v>0</x:v>
      </x:c>
      <x:c r="D76" s="23">
        <x:f t="shared" si="0"/>
        <x:v>0</x:v>
      </x:c>
    </x:row>
    <x:row r="77" spans="1:4" hidden="1">
      <x:c r="A77" s="23" t="s">
        <x:v>12220</x:v>
      </x:c>
      <x:c r="B77" s="23">
        <x:v>0</x:v>
      </x:c>
      <x:c r="C77" s="23">
        <x:v>0</x:v>
      </x:c>
      <x:c r="D77" s="23">
        <x:f t="shared" si="0"/>
        <x:v>0</x:v>
      </x:c>
    </x:row>
    <x:row r="78" spans="1:4" hidden="1">
      <x:c r="A78" s="23" t="s">
        <x:v>12232</x:v>
      </x:c>
      <x:c r="B78" s="23">
        <x:v>0</x:v>
      </x:c>
      <x:c r="C78" s="23">
        <x:v>0</x:v>
      </x:c>
      <x:c r="D78" s="23">
        <x:f t="shared" si="0"/>
        <x:v>0</x:v>
      </x:c>
    </x:row>
    <x:row r="79" spans="1:4" hidden="1">
      <x:c r="A79" s="23" t="s">
        <x:v>11847</x:v>
      </x:c>
      <x:c r="B79" s="23">
        <x:v>0</x:v>
      </x:c>
      <x:c r="C79" s="23">
        <x:v>0</x:v>
      </x:c>
      <x:c r="D79" s="23">
        <x:f t="shared" si="0"/>
        <x:v>0</x:v>
      </x:c>
    </x:row>
    <x:row r="80" spans="1:4" hidden="1">
      <x:c r="A80" s="23" t="s">
        <x:v>3895</x:v>
      </x:c>
      <x:c r="B80" s="23">
        <x:v>1</x:v>
      </x:c>
      <x:c r="C80" s="23">
        <x:v>1</x:v>
      </x:c>
      <x:c r="D80" s="23">
        <x:f t="shared" si="0"/>
        <x:v>0</x:v>
      </x:c>
    </x:row>
    <x:row r="81" spans="1:4" hidden="1">
      <x:c r="A81" s="23" t="s">
        <x:v>12239</x:v>
      </x:c>
      <x:c r="B81" s="23">
        <x:v>6</x:v>
      </x:c>
      <x:c r="C81" s="23">
        <x:v>6</x:v>
      </x:c>
      <x:c r="D81" s="23">
        <x:f t="shared" si="0"/>
        <x:v>0</x:v>
      </x:c>
    </x:row>
    <x:row r="82" spans="1:4" hidden="1">
      <x:c r="A82" s="23" t="s">
        <x:v>12275</x:v>
      </x:c>
      <x:c r="B82" s="23">
        <x:v>6</x:v>
      </x:c>
      <x:c r="C82" s="23">
        <x:v>6</x:v>
      </x:c>
      <x:c r="D82" s="23">
        <x:f t="shared" si="0"/>
        <x:v>0</x:v>
      </x:c>
    </x:row>
    <x:row r="83" spans="1:4" hidden="1">
      <x:c r="A83" s="23" t="s">
        <x:v>12065</x:v>
      </x:c>
      <x:c r="B83" s="23">
        <x:v>6</x:v>
      </x:c>
      <x:c r="C83" s="23">
        <x:v>6</x:v>
      </x:c>
      <x:c r="D83" s="23">
        <x:f t="shared" si="0"/>
        <x:v>0</x:v>
      </x:c>
    </x:row>
    <x:row r="84" spans="1:4" hidden="1">
      <x:c r="A84" s="23" t="s">
        <x:v>896</x:v>
      </x:c>
      <x:c r="B84" s="23">
        <x:v>1</x:v>
      </x:c>
      <x:c r="C84" s="23">
        <x:v>1</x:v>
      </x:c>
      <x:c r="D84" s="23">
        <x:f t="shared" si="0"/>
        <x:v>0</x:v>
      </x:c>
    </x:row>
    <x:row r="85" spans="1:4" hidden="1">
      <x:c r="A85" s="23" t="s">
        <x:v>11943</x:v>
      </x:c>
      <x:c r="B85" s="23">
        <x:v>3</x:v>
      </x:c>
      <x:c r="C85" s="23">
        <x:v>3</x:v>
      </x:c>
      <x:c r="D85" s="23">
        <x:f t="shared" si="0"/>
        <x:v>0</x:v>
      </x:c>
    </x:row>
    <x:row r="86" spans="1:4" hidden="1">
      <x:c r="A86" s="23" t="s">
        <x:v>11331</x:v>
      </x:c>
      <x:c r="B86" s="23">
        <x:v>4</x:v>
      </x:c>
      <x:c r="C86" s="23">
        <x:v>4</x:v>
      </x:c>
      <x:c r="D86" s="23">
        <x:f t="shared" si="0"/>
        <x:v>0</x:v>
      </x:c>
    </x:row>
    <x:row r="87" spans="1:4" hidden="1">
      <x:c r="A87" s="23" t="s">
        <x:v>11325</x:v>
      </x:c>
      <x:c r="B87" s="23">
        <x:v>0</x:v>
      </x:c>
      <x:c r="C87" s="23">
        <x:v>0</x:v>
      </x:c>
      <x:c r="D87" s="23">
        <x:f t="shared" si="0"/>
        <x:v>0</x:v>
      </x:c>
    </x:row>
    <x:row r="88" spans="1:4" hidden="1">
      <x:c r="A88" s="23" t="s">
        <x:v>12259</x:v>
      </x:c>
      <x:c r="B88" s="23">
        <x:v>4</x:v>
      </x:c>
      <x:c r="C88" s="23">
        <x:v>4</x:v>
      </x:c>
      <x:c r="D88" s="23">
        <x:f t="shared" si="0"/>
        <x:v>0</x:v>
      </x:c>
    </x:row>
    <x:row r="89" spans="1:4" hidden="1">
      <x:c r="A89" s="23" t="s">
        <x:v>1035</x:v>
      </x:c>
      <x:c r="B89" s="23">
        <x:v>3</x:v>
      </x:c>
      <x:c r="C89" s="23">
        <x:v>3</x:v>
      </x:c>
      <x:c r="D89" s="23">
        <x:f t="shared" si="0"/>
        <x:v>0</x:v>
      </x:c>
    </x:row>
    <x:row r="90" spans="1:4" hidden="1">
      <x:c r="A90" s="23" t="s">
        <x:v>12021</x:v>
      </x:c>
      <x:c r="B90" s="23">
        <x:v>3</x:v>
      </x:c>
      <x:c r="C90" s="23">
        <x:v>3</x:v>
      </x:c>
      <x:c r="D90" s="23">
        <x:f t="shared" si="0"/>
        <x:v>0</x:v>
      </x:c>
    </x:row>
    <x:row r="91" spans="1:4" hidden="1">
      <x:c r="A91" s="23" t="s">
        <x:v>3685</x:v>
      </x:c>
      <x:c r="B91" s="23">
        <x:v>0</x:v>
      </x:c>
      <x:c r="C91" s="23">
        <x:v>0</x:v>
      </x:c>
      <x:c r="D91" s="23">
        <x:f t="shared" si="0"/>
        <x:v>0</x:v>
      </x:c>
    </x:row>
    <x:row r="92" spans="1:4" hidden="1">
      <x:c r="A92" s="23" t="s">
        <x:v>12242</x:v>
      </x:c>
      <x:c r="B92" s="23">
        <x:v>6</x:v>
      </x:c>
      <x:c r="C92" s="23">
        <x:v>6</x:v>
      </x:c>
      <x:c r="D92" s="23">
        <x:f t="shared" si="0"/>
        <x:v>0</x:v>
      </x:c>
    </x:row>
    <x:row r="93" spans="1:4" hidden="1">
      <x:c r="A93" s="23" t="s">
        <x:v>3702</x:v>
      </x:c>
      <x:c r="B93" s="23">
        <x:v>3</x:v>
      </x:c>
      <x:c r="C93" s="23">
        <x:v>3</x:v>
      </x:c>
      <x:c r="D93" s="23">
        <x:f t="shared" si="0"/>
        <x:v>0</x:v>
      </x:c>
    </x:row>
    <x:row r="94" spans="1:4" hidden="1">
      <x:c r="A94" s="23" t="s">
        <x:v>12028</x:v>
      </x:c>
      <x:c r="B94" s="23">
        <x:v>3</x:v>
      </x:c>
      <x:c r="C94" s="23">
        <x:v>3</x:v>
      </x:c>
      <x:c r="D94" s="23">
        <x:f t="shared" si="0"/>
        <x:v>0</x:v>
      </x:c>
    </x:row>
    <x:row r="95" spans="1:4" hidden="1">
      <x:c r="A95" s="23" t="s">
        <x:v>12278</x:v>
      </x:c>
      <x:c r="B95" s="23">
        <x:v>1</x:v>
      </x:c>
      <x:c r="C95" s="23">
        <x:v>1</x:v>
      </x:c>
      <x:c r="D95" s="23">
        <x:f t="shared" si="0"/>
        <x:v>0</x:v>
      </x:c>
    </x:row>
    <x:row r="96" spans="1:4" hidden="1">
      <x:c r="A96" s="23" t="s">
        <x:v>12260</x:v>
      </x:c>
      <x:c r="B96" s="23">
        <x:v>3</x:v>
      </x:c>
      <x:c r="C96" s="23">
        <x:v>3</x:v>
      </x:c>
      <x:c r="D96" s="23">
        <x:f t="shared" si="0"/>
        <x:v>0</x:v>
      </x:c>
    </x:row>
    <x:row r="97" spans="1:4" hidden="1">
      <x:c r="A97" s="23" t="s">
        <x:v>11600</x:v>
      </x:c>
      <x:c r="B97" s="23">
        <x:v>3</x:v>
      </x:c>
      <x:c r="C97" s="23">
        <x:v>3</x:v>
      </x:c>
      <x:c r="D97" s="23">
        <x:f t="shared" si="0"/>
        <x:v>0</x:v>
      </x:c>
    </x:row>
    <x:row r="98" spans="1:4" hidden="1">
      <x:c r="A98" s="23" t="s">
        <x:v>11961</x:v>
      </x:c>
      <x:c r="B98" s="23">
        <x:v>3</x:v>
      </x:c>
      <x:c r="C98" s="23">
        <x:v>3</x:v>
      </x:c>
      <x:c r="D98" s="23">
        <x:f t="shared" si="0"/>
        <x:v>0</x:v>
      </x:c>
    </x:row>
    <x:row r="99" spans="1:4" hidden="1">
      <x:c r="A99" s="23" t="s">
        <x:v>12203</x:v>
      </x:c>
      <x:c r="B99" s="23">
        <x:v>0</x:v>
      </x:c>
      <x:c r="C99" s="23">
        <x:v>0</x:v>
      </x:c>
      <x:c r="D99" s="23">
        <x:f t="shared" si="0"/>
        <x:v>0</x:v>
      </x:c>
    </x:row>
    <x:row r="100" spans="1:4" hidden="1">
      <x:c r="A100" s="23" t="s">
        <x:v>11426</x:v>
      </x:c>
      <x:c r="B100" s="23">
        <x:v>5</x:v>
      </x:c>
      <x:c r="C100" s="23">
        <x:v>5</x:v>
      </x:c>
      <x:c r="D100" s="23">
        <x:f t="shared" si="0"/>
        <x:v>0</x:v>
      </x:c>
    </x:row>
    <x:row r="101" spans="1:4" hidden="1">
      <x:c r="A101" s="23" t="s">
        <x:v>11981</x:v>
      </x:c>
      <x:c r="B101" s="23">
        <x:v>0</x:v>
      </x:c>
      <x:c r="C101" s="23">
        <x:v>0</x:v>
      </x:c>
      <x:c r="D101" s="23">
        <x:f t="shared" si="0"/>
        <x:v>0</x:v>
      </x:c>
    </x:row>
    <x:row r="102" spans="1:4" hidden="1">
      <x:c r="A102" s="23" t="s">
        <x:v>12246</x:v>
      </x:c>
      <x:c r="B102" s="23">
        <x:v>3</x:v>
      </x:c>
      <x:c r="C102" s="23">
        <x:v>3</x:v>
      </x:c>
      <x:c r="D102" s="23">
        <x:f t="shared" si="0"/>
        <x:v>0</x:v>
      </x:c>
    </x:row>
    <x:row r="103" spans="1:4" hidden="1">
      <x:c r="A103" s="23" t="s">
        <x:v>12127</x:v>
      </x:c>
      <x:c r="B103" s="23">
        <x:v>4</x:v>
      </x:c>
      <x:c r="C103" s="23">
        <x:v>4</x:v>
      </x:c>
      <x:c r="D103" s="23">
        <x:f t="shared" si="0"/>
        <x:v>0</x:v>
      </x:c>
    </x:row>
    <x:row r="104" spans="1:4" hidden="1">
      <x:c r="A104" s="23" t="s">
        <x:v>11939</x:v>
      </x:c>
      <x:c r="B104" s="23">
        <x:v>2</x:v>
      </x:c>
      <x:c r="C104" s="23">
        <x:v>2</x:v>
      </x:c>
      <x:c r="D104" s="23">
        <x:f t="shared" si="0"/>
        <x:v>0</x:v>
      </x:c>
    </x:row>
    <x:row r="105" spans="1:4" hidden="1">
      <x:c r="A105" s="23" t="s">
        <x:v>12272</x:v>
      </x:c>
      <x:c r="B105" s="23">
        <x:v>2</x:v>
      </x:c>
      <x:c r="C105" s="23">
        <x:v>2</x:v>
      </x:c>
      <x:c r="D105" s="23">
        <x:f t="shared" si="0"/>
        <x:v>0</x:v>
      </x:c>
    </x:row>
    <x:row r="106" spans="1:4" hidden="1">
      <x:c r="A106" s="23" t="s">
        <x:v>5562</x:v>
      </x:c>
      <x:c r="B106" s="23">
        <x:v>1</x:v>
      </x:c>
      <x:c r="C106" s="23">
        <x:v>1</x:v>
      </x:c>
      <x:c r="D106" s="23">
        <x:f t="shared" si="0"/>
        <x:v>0</x:v>
      </x:c>
    </x:row>
    <x:row r="107" spans="1:4" hidden="1">
      <x:c r="A107" s="23" t="s">
        <x:v>11756</x:v>
      </x:c>
      <x:c r="B107" s="23">
        <x:v>3</x:v>
      </x:c>
      <x:c r="C107" s="23">
        <x:v>3</x:v>
      </x:c>
      <x:c r="D107" s="23">
        <x:f t="shared" si="0"/>
        <x:v>0</x:v>
      </x:c>
    </x:row>
    <x:row r="108" spans="1:4" hidden="1">
      <x:c r="A108" s="23" t="s">
        <x:v>12031</x:v>
      </x:c>
      <x:c r="B108" s="23">
        <x:v>3</x:v>
      </x:c>
      <x:c r="C108" s="23">
        <x:v>3</x:v>
      </x:c>
      <x:c r="D108" s="23">
        <x:f t="shared" si="0"/>
        <x:v>0</x:v>
      </x:c>
    </x:row>
    <x:row r="109" spans="1:4" hidden="1">
      <x:c r="A109" s="23" t="s">
        <x:v>3788</x:v>
      </x:c>
      <x:c r="B109" s="23">
        <x:v>1</x:v>
      </x:c>
      <x:c r="C109" s="23">
        <x:v>1</x:v>
      </x:c>
      <x:c r="D109" s="23">
        <x:f t="shared" si="0"/>
        <x:v>0</x:v>
      </x:c>
    </x:row>
    <x:row r="110" spans="1:4" hidden="1">
      <x:c r="A110" s="23" t="s">
        <x:v>12105</x:v>
      </x:c>
      <x:c r="B110" s="23">
        <x:v>4</x:v>
      </x:c>
      <x:c r="C110" s="23">
        <x:v>4</x:v>
      </x:c>
      <x:c r="D110" s="23">
        <x:f t="shared" si="0"/>
        <x:v>0</x:v>
      </x:c>
    </x:row>
    <x:row r="111" spans="1:4" hidden="1">
      <x:c r="A111" s="23" t="s">
        <x:v>5414</x:v>
      </x:c>
      <x:c r="B111" s="23">
        <x:v>3</x:v>
      </x:c>
      <x:c r="C111" s="23">
        <x:v>3</x:v>
      </x:c>
      <x:c r="D111" s="23">
        <x:f t="shared" si="0"/>
        <x:v>0</x:v>
      </x:c>
    </x:row>
    <x:row r="112" spans="1:4" hidden="1">
      <x:c r="A112" s="23" t="s">
        <x:v>11811</x:v>
      </x:c>
      <x:c r="B112" s="23">
        <x:v>4</x:v>
      </x:c>
      <x:c r="C112" s="23">
        <x:v>4</x:v>
      </x:c>
      <x:c r="D112" s="23">
        <x:f t="shared" si="0"/>
        <x:v>0</x:v>
      </x:c>
    </x:row>
    <x:row r="113" spans="1:4" hidden="1">
      <x:c r="A113" s="23" t="s">
        <x:v>10418</x:v>
      </x:c>
      <x:c r="B113" s="23">
        <x:v>1</x:v>
      </x:c>
      <x:c r="C113" s="23">
        <x:v>1</x:v>
      </x:c>
      <x:c r="D113" s="23">
        <x:f t="shared" si="0"/>
        <x:v>0</x:v>
      </x:c>
    </x:row>
    <x:row r="114" spans="1:4">
      <x:c r="A114" s="23" t="s">
        <x:v>11606</x:v>
      </x:c>
      <x:c r="B114" s="23">
        <x:v>3</x:v>
      </x:c>
      <x:c r="C114" s="23">
        <x:v>2</x:v>
      </x:c>
      <x:c r="D114" s="23">
        <x:f t="shared" si="0"/>
        <x:v>1</x:v>
      </x:c>
    </x:row>
    <x:row r="115" spans="1:4" hidden="1">
      <x:c r="A115" s="23" t="s">
        <x:v>12211</x:v>
      </x:c>
      <x:c r="B115" s="23">
        <x:v>4</x:v>
      </x:c>
      <x:c r="C115" s="23">
        <x:v>4</x:v>
      </x:c>
      <x:c r="D115" s="23">
        <x:f t="shared" si="0"/>
        <x:v>0</x:v>
      </x:c>
    </x:row>
    <x:row r="116" spans="1:4" hidden="1">
      <x:c r="A116" s="23" t="s">
        <x:v>11673</x:v>
      </x:c>
      <x:c r="B116" s="23">
        <x:v>5</x:v>
      </x:c>
      <x:c r="C116" s="23">
        <x:v>5</x:v>
      </x:c>
      <x:c r="D116" s="23">
        <x:f t="shared" si="0"/>
        <x:v>0</x:v>
      </x:c>
    </x:row>
    <x:row r="117" spans="1:4" hidden="1">
      <x:c r="A117" s="23" t="s">
        <x:v>11604</x:v>
      </x:c>
      <x:c r="B117" s="23">
        <x:v>0</x:v>
      </x:c>
      <x:c r="C117" s="23">
        <x:v>0</x:v>
      </x:c>
      <x:c r="D117" s="23">
        <x:f t="shared" si="0"/>
        <x:v>0</x:v>
      </x:c>
    </x:row>
    <x:row r="118" spans="1:4" hidden="1">
      <x:c r="A118" s="23" t="s">
        <x:v>12204</x:v>
      </x:c>
      <x:c r="B118" s="23">
        <x:v>3</x:v>
      </x:c>
      <x:c r="C118" s="23">
        <x:v>3</x:v>
      </x:c>
      <x:c r="D118" s="23">
        <x:f t="shared" si="0"/>
        <x:v>0</x:v>
      </x:c>
    </x:row>
    <x:row r="119" spans="1:4" hidden="1">
      <x:c r="A119" s="23" t="s">
        <x:v>11952</x:v>
      </x:c>
      <x:c r="B119" s="23">
        <x:v>3</x:v>
      </x:c>
      <x:c r="C119" s="23">
        <x:v>3</x:v>
      </x:c>
      <x:c r="D119" s="23">
        <x:f t="shared" si="0"/>
        <x:v>0</x:v>
      </x:c>
    </x:row>
    <x:row r="120" spans="1:4" hidden="1">
      <x:c r="A120" s="23" t="s">
        <x:v>11591</x:v>
      </x:c>
      <x:c r="B120" s="23">
        <x:v>4</x:v>
      </x:c>
      <x:c r="C120" s="23">
        <x:v>4</x:v>
      </x:c>
      <x:c r="D120" s="23">
        <x:f t="shared" si="0"/>
        <x:v>0</x:v>
      </x:c>
    </x:row>
    <x:row r="121" spans="1:4" hidden="1">
      <x:c r="A121" s="23" t="s">
        <x:v>11713</x:v>
      </x:c>
      <x:c r="B121" s="23">
        <x:v>6</x:v>
      </x:c>
      <x:c r="C121" s="23">
        <x:v>6</x:v>
      </x:c>
      <x:c r="D121" s="23">
        <x:f t="shared" si="0"/>
        <x:v>0</x:v>
      </x:c>
    </x:row>
    <x:row r="122" spans="1:4" hidden="1">
      <x:c r="A122" s="23" t="s">
        <x:v>12095</x:v>
      </x:c>
      <x:c r="B122" s="23">
        <x:v>6</x:v>
      </x:c>
      <x:c r="C122" s="23">
        <x:v>6</x:v>
      </x:c>
      <x:c r="D122" s="23">
        <x:f t="shared" si="0"/>
        <x:v>0</x:v>
      </x:c>
    </x:row>
    <x:row r="123" spans="1:4" hidden="1">
      <x:c r="A123" s="23" t="s">
        <x:v>12042</x:v>
      </x:c>
      <x:c r="B123" s="23">
        <x:v>0</x:v>
      </x:c>
      <x:c r="C123" s="23">
        <x:v>0</x:v>
      </x:c>
      <x:c r="D123" s="23">
        <x:f t="shared" si="0"/>
        <x:v>0</x:v>
      </x:c>
    </x:row>
    <x:row r="124" spans="1:4" hidden="1">
      <x:c r="A124" s="23" t="s">
        <x:v>11729</x:v>
      </x:c>
      <x:c r="B124" s="23">
        <x:v>2</x:v>
      </x:c>
      <x:c r="C124" s="23">
        <x:v>2</x:v>
      </x:c>
      <x:c r="D124" s="23">
        <x:f t="shared" si="0"/>
        <x:v>0</x:v>
      </x:c>
    </x:row>
    <x:row r="125" spans="1:4">
      <x:c r="A125" s="23" t="s">
        <x:v>11686</x:v>
      </x:c>
      <x:c r="B125" s="23">
        <x:v>3</x:v>
      </x:c>
      <x:c r="C125" s="23">
        <x:v>2</x:v>
      </x:c>
      <x:c r="D125" s="23">
        <x:f t="shared" si="0"/>
        <x:v>1</x:v>
      </x:c>
    </x:row>
    <x:row r="126" spans="1:4" hidden="1">
      <x:c r="A126" s="23" t="s">
        <x:v>11706</x:v>
      </x:c>
      <x:c r="B126" s="23">
        <x:v>3</x:v>
      </x:c>
      <x:c r="C126" s="23">
        <x:v>3</x:v>
      </x:c>
      <x:c r="D126" s="23">
        <x:f t="shared" si="0"/>
        <x:v>0</x:v>
      </x:c>
    </x:row>
    <x:row r="127" spans="1:4" hidden="1">
      <x:c r="A127" s="23" t="s">
        <x:v>11707</x:v>
      </x:c>
      <x:c r="B127" s="23">
        <x:v>0</x:v>
      </x:c>
      <x:c r="C127" s="23">
        <x:v>0</x:v>
      </x:c>
      <x:c r="D127" s="23">
        <x:f t="shared" si="0"/>
        <x:v>0</x:v>
      </x:c>
    </x:row>
    <x:row r="128" spans="1:4" hidden="1">
      <x:c r="A128" s="23" t="s">
        <x:v>12192</x:v>
      </x:c>
      <x:c r="B128" s="23">
        <x:v>2</x:v>
      </x:c>
      <x:c r="C128" s="23">
        <x:v>2</x:v>
      </x:c>
      <x:c r="D128" s="23">
        <x:f t="shared" si="0"/>
        <x:v>0</x:v>
      </x:c>
    </x:row>
    <x:row r="129" spans="1:4" hidden="1">
      <x:c r="A129" s="23" t="s">
        <x:v>11701</x:v>
      </x:c>
      <x:c r="B129" s="23">
        <x:v>3</x:v>
      </x:c>
      <x:c r="C129" s="23">
        <x:v>3</x:v>
      </x:c>
      <x:c r="D129" s="23">
        <x:f t="shared" si="0"/>
        <x:v>0</x:v>
      </x:c>
    </x:row>
    <x:row r="130" spans="1:4" hidden="1">
      <x:c r="A130" s="23" t="s">
        <x:v>11691</x:v>
      </x:c>
      <x:c r="B130" s="23">
        <x:v>3</x:v>
      </x:c>
      <x:c r="C130" s="23">
        <x:v>3</x:v>
      </x:c>
      <x:c r="D130" s="23">
        <x:f t="shared" si="0"/>
        <x:v>0</x:v>
      </x:c>
    </x:row>
    <x:row r="131" spans="1:4" hidden="1">
      <x:c r="A131" s="23" t="s">
        <x:v>10630</x:v>
      </x:c>
      <x:c r="B131" s="23">
        <x:v>0</x:v>
      </x:c>
      <x:c r="C131" s="23">
        <x:v>0</x:v>
      </x:c>
      <x:c r="D131" s="23">
        <x:f t="shared" si="0"/>
        <x:v>0</x:v>
      </x:c>
    </x:row>
    <x:row r="132" spans="1:4" hidden="1">
      <x:c r="A132" s="23" t="s">
        <x:v>12169</x:v>
      </x:c>
      <x:c r="B132" s="23">
        <x:v>0</x:v>
      </x:c>
      <x:c r="C132" s="23">
        <x:v>0</x:v>
      </x:c>
      <x:c r="D132" s="23">
        <x:f t="shared" si="0"/>
        <x:v>0</x:v>
      </x:c>
    </x:row>
    <x:row r="133" spans="1:4" hidden="1">
      <x:c r="A133" s="23" t="s">
        <x:v>2569</x:v>
      </x:c>
      <x:c r="B133" s="23">
        <x:v>0</x:v>
      </x:c>
      <x:c r="C133" s="23">
        <x:v>0</x:v>
      </x:c>
      <x:c r="D133" s="23">
        <x:f t="shared" si="0"/>
        <x:v>0</x:v>
      </x:c>
    </x:row>
    <x:row r="134" spans="1:4" hidden="1">
      <x:c r="A134" s="23" t="s">
        <x:v>2540</x:v>
      </x:c>
      <x:c r="B134" s="23">
        <x:v>0</x:v>
      </x:c>
      <x:c r="C134" s="23">
        <x:v>0</x:v>
      </x:c>
      <x:c r="D134" s="23">
        <x:f t="shared" si="0"/>
        <x:v>0</x:v>
      </x:c>
    </x:row>
    <x:row r="135" spans="1:4" hidden="1">
      <x:c r="A135" s="23" t="s">
        <x:v>2544</x:v>
      </x:c>
      <x:c r="B135" s="23">
        <x:v>0</x:v>
      </x:c>
      <x:c r="C135" s="23">
        <x:v>0</x:v>
      </x:c>
      <x:c r="D135" s="23">
        <x:f t="shared" si="0"/>
        <x:v>0</x:v>
      </x:c>
    </x:row>
    <x:row r="136" spans="1:4" hidden="1">
      <x:c r="A136" s="23" t="s">
        <x:v>10301</x:v>
      </x:c>
      <x:c r="B136" s="23">
        <x:v>0</x:v>
      </x:c>
      <x:c r="C136" s="23">
        <x:v>0</x:v>
      </x:c>
      <x:c r="D136" s="23">
        <x:f t="shared" si="0"/>
        <x:v>0</x:v>
      </x:c>
    </x:row>
    <x:row r="137" spans="1:4" hidden="1">
      <x:c r="A137" s="23" t="s">
        <x:v>2535</x:v>
      </x:c>
      <x:c r="B137" s="23">
        <x:v>0</x:v>
      </x:c>
      <x:c r="C137" s="23">
        <x:v>0</x:v>
      </x:c>
      <x:c r="D137" s="23">
        <x:f t="shared" si="0"/>
        <x:v>0</x:v>
      </x:c>
    </x:row>
    <x:row r="138" spans="1:4" hidden="1">
      <x:c r="A138" s="23" t="s">
        <x:v>10046</x:v>
      </x:c>
      <x:c r="B138" s="23">
        <x:v>0</x:v>
      </x:c>
      <x:c r="C138" s="23">
        <x:v>0</x:v>
      </x:c>
      <x:c r="D138" s="23">
        <x:f t="shared" si="0"/>
        <x:v>0</x:v>
      </x:c>
    </x:row>
    <x:row r="139" spans="1:4" hidden="1">
      <x:c r="A139" s="23" t="s">
        <x:v>2712</x:v>
      </x:c>
      <x:c r="B139" s="23">
        <x:v>0</x:v>
      </x:c>
      <x:c r="C139" s="23">
        <x:v>0</x:v>
      </x:c>
      <x:c r="D139" s="23">
        <x:f t="shared" si="0"/>
        <x:v>0</x:v>
      </x:c>
    </x:row>
    <x:row r="140" spans="1:4" hidden="1">
      <x:c r="A140" s="23" t="s">
        <x:v>10038</x:v>
      </x:c>
      <x:c r="B140" s="23">
        <x:v>0</x:v>
      </x:c>
      <x:c r="C140" s="23">
        <x:v>0</x:v>
      </x:c>
      <x:c r="D140" s="23">
        <x:f t="shared" si="0"/>
        <x:v>0</x:v>
      </x:c>
    </x:row>
    <x:row r="141" spans="1:4" hidden="1">
      <x:c r="A141" s="23" t="s">
        <x:v>2750</x:v>
      </x:c>
      <x:c r="B141" s="23">
        <x:v>0</x:v>
      </x:c>
      <x:c r="C141" s="23">
        <x:v>0</x:v>
      </x:c>
      <x:c r="D141" s="23">
        <x:f t="shared" si="0"/>
        <x:v>0</x:v>
      </x:c>
    </x:row>
    <x:row r="142" spans="1:4" hidden="1">
      <x:c r="A142" s="23" t="s">
        <x:v>10274</x:v>
      </x:c>
      <x:c r="B142" s="23">
        <x:v>0</x:v>
      </x:c>
      <x:c r="C142" s="23">
        <x:v>0</x:v>
      </x:c>
      <x:c r="D142" s="23">
        <x:f t="shared" si="0"/>
        <x:v>0</x:v>
      </x:c>
    </x:row>
    <x:row r="143" spans="1:4" hidden="1">
      <x:c r="A143" s="23" t="s">
        <x:v>2416</x:v>
      </x:c>
      <x:c r="B143" s="23">
        <x:v>0</x:v>
      </x:c>
      <x:c r="C143" s="23">
        <x:v>0</x:v>
      </x:c>
      <x:c r="D143" s="23">
        <x:f t="shared" si="0"/>
        <x:v>0</x:v>
      </x:c>
    </x:row>
    <x:row r="144" spans="1:4" hidden="1">
      <x:c r="A144" s="23" t="s">
        <x:v>10198</x:v>
      </x:c>
      <x:c r="B144" s="23">
        <x:v>0</x:v>
      </x:c>
      <x:c r="C144" s="23">
        <x:v>0</x:v>
      </x:c>
      <x:c r="D144" s="23">
        <x:f t="shared" si="0"/>
        <x:v>0</x:v>
      </x:c>
    </x:row>
    <x:row r="145" spans="1:4" hidden="1">
      <x:c r="A145" s="23" t="s">
        <x:v>10036</x:v>
      </x:c>
      <x:c r="B145" s="23">
        <x:v>6</x:v>
      </x:c>
      <x:c r="C145" s="23">
        <x:v>6</x:v>
      </x:c>
      <x:c r="D145" s="23">
        <x:f t="shared" si="0"/>
        <x:v>0</x:v>
      </x:c>
    </x:row>
    <x:row r="146" spans="1:4" hidden="1">
      <x:c r="A146" s="23" t="s">
        <x:v>10379</x:v>
      </x:c>
      <x:c r="B146" s="23">
        <x:v>1</x:v>
      </x:c>
      <x:c r="C146" s="23">
        <x:v>1</x:v>
      </x:c>
      <x:c r="D146" s="23">
        <x:f t="shared" si="0"/>
        <x:v>0</x:v>
      </x:c>
    </x:row>
    <x:row r="147" spans="1:4" hidden="1">
      <x:c r="A147" s="23" t="s">
        <x:v>2446</x:v>
      </x:c>
      <x:c r="B147" s="23">
        <x:v>3</x:v>
      </x:c>
      <x:c r="C147" s="23">
        <x:v>3</x:v>
      </x:c>
      <x:c r="D147" s="23">
        <x:f t="shared" si="0"/>
        <x:v>0</x:v>
      </x:c>
    </x:row>
    <x:row r="148" spans="1:4" hidden="1">
      <x:c r="A148" s="23" t="s">
        <x:v>10303</x:v>
      </x:c>
      <x:c r="B148" s="23">
        <x:v>2</x:v>
      </x:c>
      <x:c r="C148" s="23">
        <x:v>2</x:v>
      </x:c>
      <x:c r="D148" s="23">
        <x:f t="shared" si="0"/>
        <x:v>0</x:v>
      </x:c>
    </x:row>
    <x:row r="149" spans="1:4" hidden="1">
      <x:c r="A149" s="23" t="s">
        <x:v>10227</x:v>
      </x:c>
      <x:c r="B149" s="23">
        <x:v>3</x:v>
      </x:c>
      <x:c r="C149" s="23">
        <x:v>3</x:v>
      </x:c>
      <x:c r="D149" s="23">
        <x:f t="shared" si="0"/>
        <x:v>0</x:v>
      </x:c>
    </x:row>
    <x:row r="150" spans="1:4" hidden="1">
      <x:c r="A150" s="23" t="s">
        <x:v>2425</x:v>
      </x:c>
      <x:c r="B150" s="23">
        <x:v>0</x:v>
      </x:c>
      <x:c r="C150" s="23">
        <x:v>0</x:v>
      </x:c>
      <x:c r="D150" s="23">
        <x:f t="shared" si="0"/>
        <x:v>0</x:v>
      </x:c>
    </x:row>
    <x:row r="151" spans="1:4" hidden="1">
      <x:c r="A151" s="23" t="s">
        <x:v>10231</x:v>
      </x:c>
      <x:c r="B151" s="23">
        <x:v>5</x:v>
      </x:c>
      <x:c r="C151" s="23">
        <x:v>5</x:v>
      </x:c>
      <x:c r="D151" s="23">
        <x:f t="shared" si="0"/>
        <x:v>0</x:v>
      </x:c>
    </x:row>
    <x:row r="152" spans="1:4" hidden="1">
      <x:c r="A152" s="23" t="s">
        <x:v>2711</x:v>
      </x:c>
      <x:c r="B152" s="23">
        <x:v>0</x:v>
      </x:c>
      <x:c r="C152" s="23">
        <x:v>0</x:v>
      </x:c>
      <x:c r="D152" s="23">
        <x:f t="shared" si="0"/>
        <x:v>0</x:v>
      </x:c>
    </x:row>
    <x:row r="153" spans="1:4" hidden="1">
      <x:c r="A153" s="23" t="s">
        <x:v>2585</x:v>
      </x:c>
      <x:c r="B153" s="23">
        <x:v>0</x:v>
      </x:c>
      <x:c r="C153" s="23">
        <x:v>0</x:v>
      </x:c>
      <x:c r="D153" s="23">
        <x:f t="shared" si="0"/>
        <x:v>0</x:v>
      </x:c>
    </x:row>
    <x:row r="154" spans="1:4" hidden="1">
      <x:c r="A154" s="23" t="s">
        <x:v>2704</x:v>
      </x:c>
      <x:c r="B154" s="23">
        <x:v>0</x:v>
      </x:c>
      <x:c r="C154" s="23">
        <x:v>0</x:v>
      </x:c>
      <x:c r="D154" s="23">
        <x:f t="shared" si="0"/>
        <x:v>0</x:v>
      </x:c>
    </x:row>
    <x:row r="155" spans="1:4" hidden="1">
      <x:c r="A155" s="23" t="s">
        <x:v>10296</x:v>
      </x:c>
      <x:c r="B155" s="23">
        <x:v>0</x:v>
      </x:c>
      <x:c r="C155" s="23">
        <x:v>0</x:v>
      </x:c>
      <x:c r="D155" s="23">
        <x:f t="shared" si="0"/>
        <x:v>0</x:v>
      </x:c>
    </x:row>
    <x:row r="156" spans="1:4" hidden="1">
      <x:c r="A156" s="23" t="s">
        <x:v>10214</x:v>
      </x:c>
      <x:c r="B156" s="23">
        <x:v>0</x:v>
      </x:c>
      <x:c r="C156" s="23">
        <x:v>0</x:v>
      </x:c>
      <x:c r="D156" s="23">
        <x:f t="shared" si="0"/>
        <x:v>0</x:v>
      </x:c>
    </x:row>
    <x:row r="157" spans="1:4" hidden="1">
      <x:c r="A157" s="23" t="s">
        <x:v>10320</x:v>
      </x:c>
      <x:c r="B157" s="23">
        <x:v>4</x:v>
      </x:c>
      <x:c r="C157" s="23">
        <x:v>4</x:v>
      </x:c>
      <x:c r="D157" s="23">
        <x:f t="shared" si="0"/>
        <x:v>0</x:v>
      </x:c>
    </x:row>
    <x:row r="158" spans="1:4" hidden="1">
      <x:c r="A158" s="23" t="s">
        <x:v>10362</x:v>
      </x:c>
      <x:c r="B158" s="23">
        <x:v>0</x:v>
      </x:c>
      <x:c r="C158" s="23">
        <x:v>0</x:v>
      </x:c>
      <x:c r="D158" s="23">
        <x:f t="shared" si="0"/>
        <x:v>0</x:v>
      </x:c>
    </x:row>
    <x:row r="159" spans="1:4" hidden="1">
      <x:c r="A159" s="23" t="s">
        <x:v>10333</x:v>
      </x:c>
      <x:c r="B159" s="23">
        <x:v>2</x:v>
      </x:c>
      <x:c r="C159" s="23">
        <x:v>2</x:v>
      </x:c>
      <x:c r="D159" s="23">
        <x:f t="shared" si="0"/>
        <x:v>0</x:v>
      </x:c>
    </x:row>
    <x:row r="160" spans="1:4" hidden="1">
      <x:c r="A160" s="23" t="s">
        <x:v>2566</x:v>
      </x:c>
      <x:c r="B160" s="23">
        <x:v>0</x:v>
      </x:c>
      <x:c r="C160" s="23">
        <x:v>0</x:v>
      </x:c>
      <x:c r="D160" s="23">
        <x:f t="shared" si="0"/>
        <x:v>0</x:v>
      </x:c>
    </x:row>
    <x:row r="161" spans="1:4" hidden="1">
      <x:c r="A161" s="23" t="s">
        <x:v>2568</x:v>
      </x:c>
      <x:c r="B161" s="23">
        <x:v>4</x:v>
      </x:c>
      <x:c r="C161" s="23">
        <x:v>4</x:v>
      </x:c>
      <x:c r="D161" s="23">
        <x:f t="shared" si="0"/>
        <x:v>0</x:v>
      </x:c>
    </x:row>
    <x:row r="162" spans="1:4" hidden="1">
      <x:c r="A162" s="23" t="s">
        <x:v>10387</x:v>
      </x:c>
      <x:c r="B162" s="23">
        <x:v>0</x:v>
      </x:c>
      <x:c r="C162" s="23">
        <x:v>0</x:v>
      </x:c>
      <x:c r="D162" s="23">
        <x:f t="shared" si="0"/>
        <x:v>0</x:v>
      </x:c>
    </x:row>
    <x:row r="163" spans="1:4" hidden="1">
      <x:c r="A163" s="23" t="s">
        <x:v>10373</x:v>
      </x:c>
      <x:c r="B163" s="23">
        <x:v>0</x:v>
      </x:c>
      <x:c r="C163" s="23">
        <x:v>0</x:v>
      </x:c>
      <x:c r="D163" s="23">
        <x:f t="shared" si="0"/>
        <x:v>0</x:v>
      </x:c>
    </x:row>
    <x:row r="164" spans="1:4" hidden="1">
      <x:c r="A164" s="23" t="s">
        <x:v>10339</x:v>
      </x:c>
      <x:c r="B164" s="23">
        <x:v>0</x:v>
      </x:c>
      <x:c r="C164" s="23">
        <x:v>0</x:v>
      </x:c>
      <x:c r="D164" s="23">
        <x:f t="shared" si="0"/>
        <x:v>0</x:v>
      </x:c>
    </x:row>
    <x:row r="165" spans="1:4" hidden="1">
      <x:c r="A165" s="23" t="s">
        <x:v>10444</x:v>
      </x:c>
      <x:c r="B165" s="23">
        <x:v>0</x:v>
      </x:c>
      <x:c r="C165" s="23">
        <x:v>0</x:v>
      </x:c>
      <x:c r="D165" s="23">
        <x:f t="shared" si="0"/>
        <x:v>0</x:v>
      </x:c>
    </x:row>
    <x:row r="166" spans="1:4" hidden="1">
      <x:c r="A166" s="23" t="s">
        <x:v>733</x:v>
      </x:c>
      <x:c r="B166" s="23">
        <x:v>0</x:v>
      </x:c>
      <x:c r="C166" s="23">
        <x:v>0</x:v>
      </x:c>
      <x:c r="D166" s="23">
        <x:f t="shared" si="0"/>
        <x:v>0</x:v>
      </x:c>
    </x:row>
    <x:row r="167" spans="1:4" hidden="1">
      <x:c r="A167" s="23" t="s">
        <x:v>11854</x:v>
      </x:c>
      <x:c r="B167" s="23">
        <x:v>0</x:v>
      </x:c>
      <x:c r="C167" s="23">
        <x:v>0</x:v>
      </x:c>
      <x:c r="D167" s="23">
        <x:f t="shared" si="0"/>
        <x:v>0</x:v>
      </x:c>
    </x:row>
    <x:row r="168" spans="1:4" hidden="1">
      <x:c r="A168" s="23" t="s">
        <x:v>10017</x:v>
      </x:c>
      <x:c r="B168" s="23">
        <x:v>1</x:v>
      </x:c>
      <x:c r="C168" s="23">
        <x:v>1</x:v>
      </x:c>
      <x:c r="D168" s="23">
        <x:f t="shared" si="0"/>
        <x:v>0</x:v>
      </x:c>
    </x:row>
    <x:row r="169" spans="1:4" hidden="1">
      <x:c r="A169" s="23" t="s">
        <x:v>10134</x:v>
      </x:c>
      <x:c r="B169" s="23">
        <x:v>0</x:v>
      </x:c>
      <x:c r="C169" s="23">
        <x:v>0</x:v>
      </x:c>
      <x:c r="D169" s="23">
        <x:f t="shared" si="0"/>
        <x:v>0</x:v>
      </x:c>
    </x:row>
    <x:row r="170" spans="1:4" hidden="1">
      <x:c r="A170" s="23" t="s">
        <x:v>10028</x:v>
      </x:c>
      <x:c r="B170" s="23">
        <x:v>0</x:v>
      </x:c>
      <x:c r="C170" s="23">
        <x:v>0</x:v>
      </x:c>
      <x:c r="D170" s="23">
        <x:f t="shared" si="0"/>
        <x:v>0</x:v>
      </x:c>
    </x:row>
    <x:row r="171" spans="1:4" hidden="1">
      <x:c r="A171" s="23" t="s">
        <x:v>2490</x:v>
      </x:c>
      <x:c r="B171" s="23">
        <x:v>0</x:v>
      </x:c>
      <x:c r="C171" s="23">
        <x:v>0</x:v>
      </x:c>
      <x:c r="D171" s="23">
        <x:f t="shared" si="0"/>
        <x:v>0</x:v>
      </x:c>
    </x:row>
    <x:row r="172" spans="1:4" hidden="1">
      <x:c r="A172" s="23" t="s">
        <x:v>10348</x:v>
      </x:c>
      <x:c r="B172" s="23">
        <x:v>1</x:v>
      </x:c>
      <x:c r="C172" s="23">
        <x:v>1</x:v>
      </x:c>
      <x:c r="D172" s="23">
        <x:f t="shared" si="0"/>
        <x:v>0</x:v>
      </x:c>
    </x:row>
    <x:row r="173" spans="1:4" hidden="1">
      <x:c r="A173" s="23" t="s">
        <x:v>10342</x:v>
      </x:c>
      <x:c r="B173" s="23">
        <x:v>3</x:v>
      </x:c>
      <x:c r="C173" s="23">
        <x:v>3</x:v>
      </x:c>
      <x:c r="D173" s="23">
        <x:f t="shared" si="0"/>
        <x:v>0</x:v>
      </x:c>
    </x:row>
    <x:row r="174" spans="1:4" hidden="1">
      <x:c r="A174" s="23" t="s">
        <x:v>10341</x:v>
      </x:c>
      <x:c r="B174" s="23">
        <x:v>3</x:v>
      </x:c>
      <x:c r="C174" s="23">
        <x:v>3</x:v>
      </x:c>
      <x:c r="D174" s="23">
        <x:f t="shared" si="0"/>
        <x:v>0</x:v>
      </x:c>
    </x:row>
    <x:row r="175" spans="1:4" hidden="1">
      <x:c r="A175" s="23" t="s">
        <x:v>10359</x:v>
      </x:c>
      <x:c r="B175" s="23">
        <x:v>3</x:v>
      </x:c>
      <x:c r="C175" s="23">
        <x:v>3</x:v>
      </x:c>
      <x:c r="D175" s="23">
        <x:f t="shared" si="0"/>
        <x:v>0</x:v>
      </x:c>
    </x:row>
    <x:row r="176" spans="1:4" hidden="1">
      <x:c r="A176" s="23" t="s">
        <x:v>10386</x:v>
      </x:c>
      <x:c r="B176" s="23">
        <x:v>0</x:v>
      </x:c>
      <x:c r="C176" s="23">
        <x:v>0</x:v>
      </x:c>
      <x:c r="D176" s="23">
        <x:f t="shared" si="0"/>
        <x:v>0</x:v>
      </x:c>
    </x:row>
    <x:row r="177" spans="1:4" hidden="1">
      <x:c r="A177" s="23" t="s">
        <x:v>10338</x:v>
      </x:c>
      <x:c r="B177" s="23">
        <x:v>0</x:v>
      </x:c>
      <x:c r="C177" s="23">
        <x:v>0</x:v>
      </x:c>
      <x:c r="D177" s="23">
        <x:f t="shared" si="0"/>
        <x:v>0</x:v>
      </x:c>
    </x:row>
    <x:row r="178" spans="1:4" hidden="1">
      <x:c r="A178" s="23" t="s">
        <x:v>10311</x:v>
      </x:c>
      <x:c r="B178" s="23">
        <x:v>2</x:v>
      </x:c>
      <x:c r="C178" s="23">
        <x:v>2</x:v>
      </x:c>
      <x:c r="D178" s="23">
        <x:f t="shared" si="0"/>
        <x:v>0</x:v>
      </x:c>
    </x:row>
    <x:row r="179" spans="1:4" hidden="1">
      <x:c r="A179" s="23" t="s">
        <x:v>10317</x:v>
      </x:c>
      <x:c r="B179" s="23">
        <x:v>2</x:v>
      </x:c>
      <x:c r="C179" s="23">
        <x:v>2</x:v>
      </x:c>
      <x:c r="D179" s="23">
        <x:f t="shared" si="0"/>
        <x:v>0</x:v>
      </x:c>
    </x:row>
    <x:row r="180" spans="1:4" hidden="1">
      <x:c r="A180" s="23" t="s">
        <x:v>10360</x:v>
      </x:c>
      <x:c r="B180" s="23">
        <x:v>3</x:v>
      </x:c>
      <x:c r="C180" s="23">
        <x:v>3</x:v>
      </x:c>
      <x:c r="D180" s="23">
        <x:f t="shared" si="0"/>
        <x:v>0</x:v>
      </x:c>
    </x:row>
    <x:row r="181" spans="1:4" hidden="1">
      <x:c r="A181" s="23" t="s">
        <x:v>10350</x:v>
      </x:c>
      <x:c r="B181" s="23">
        <x:v>3</x:v>
      </x:c>
      <x:c r="C181" s="23">
        <x:v>3</x:v>
      </x:c>
      <x:c r="D181" s="23">
        <x:f t="shared" si="0"/>
        <x:v>0</x:v>
      </x:c>
    </x:row>
    <x:row r="182" spans="1:4" hidden="1">
      <x:c r="A182" s="23" t="s">
        <x:v>10305</x:v>
      </x:c>
      <x:c r="B182" s="23">
        <x:v>0</x:v>
      </x:c>
      <x:c r="C182" s="23">
        <x:v>0</x:v>
      </x:c>
      <x:c r="D182" s="23">
        <x:f t="shared" si="0"/>
        <x:v>0</x:v>
      </x:c>
    </x:row>
    <x:row r="183" spans="1:4" hidden="1">
      <x:c r="A183" s="23" t="s">
        <x:v>10376</x:v>
      </x:c>
      <x:c r="B183" s="23">
        <x:v>3</x:v>
      </x:c>
      <x:c r="C183" s="23">
        <x:v>3</x:v>
      </x:c>
      <x:c r="D183" s="23">
        <x:f t="shared" si="0"/>
        <x:v>0</x:v>
      </x:c>
    </x:row>
    <x:row r="184" spans="1:4" hidden="1">
      <x:c r="A184" s="23" t="s">
        <x:v>12173</x:v>
      </x:c>
      <x:c r="B184" s="23">
        <x:v>0</x:v>
      </x:c>
      <x:c r="C184" s="23">
        <x:v>0</x:v>
      </x:c>
      <x:c r="D184" s="23">
        <x:f t="shared" si="0"/>
        <x:v>0</x:v>
      </x:c>
    </x:row>
    <x:row r="185" spans="1:4" hidden="1">
      <x:c r="A185" s="23" t="s">
        <x:v>11810</x:v>
      </x:c>
      <x:c r="B185" s="23">
        <x:v>0</x:v>
      </x:c>
      <x:c r="C185" s="23">
        <x:v>0</x:v>
      </x:c>
      <x:c r="D185" s="23">
        <x:f t="shared" si="0"/>
        <x:v>0</x:v>
      </x:c>
    </x:row>
    <x:row r="186" spans="1:4" hidden="1">
      <x:c r="A186" s="23" t="s">
        <x:v>11996</x:v>
      </x:c>
      <x:c r="B186" s="23">
        <x:v>0</x:v>
      </x:c>
      <x:c r="C186" s="23">
        <x:v>0</x:v>
      </x:c>
      <x:c r="D186" s="23">
        <x:f t="shared" si="0"/>
        <x:v>0</x:v>
      </x:c>
    </x:row>
    <x:row r="187" spans="1:4" hidden="1">
      <x:c r="A187" s="23" t="s">
        <x:v>907</x:v>
      </x:c>
      <x:c r="B187" s="23">
        <x:v>1</x:v>
      </x:c>
      <x:c r="C187" s="23">
        <x:v>1</x:v>
      </x:c>
      <x:c r="D187" s="23">
        <x:f t="shared" si="0"/>
        <x:v>0</x:v>
      </x:c>
    </x:row>
    <x:row r="188" spans="1:4" hidden="1">
      <x:c r="A188" s="23" t="s">
        <x:v>10576</x:v>
      </x:c>
      <x:c r="B188" s="23">
        <x:v>0</x:v>
      </x:c>
      <x:c r="C188" s="23">
        <x:v>0</x:v>
      </x:c>
      <x:c r="D188" s="23">
        <x:f t="shared" si="0"/>
        <x:v>0</x:v>
      </x:c>
    </x:row>
    <x:row r="189" spans="1:4" hidden="1">
      <x:c r="A189" s="23" t="s">
        <x:v>346</x:v>
      </x:c>
      <x:c r="B189" s="23">
        <x:v>0</x:v>
      </x:c>
      <x:c r="C189" s="23">
        <x:v>0</x:v>
      </x:c>
      <x:c r="D189" s="23">
        <x:f t="shared" si="0"/>
        <x:v>0</x:v>
      </x:c>
    </x:row>
    <x:row r="190" spans="1:4" hidden="1">
      <x:c r="A190" s="23" t="s">
        <x:v>10629</x:v>
      </x:c>
      <x:c r="B190" s="23">
        <x:v>-1</x:v>
      </x:c>
      <x:c r="C190" s="23">
        <x:v>-1</x:v>
      </x:c>
      <x:c r="D190" s="23">
        <x:f t="shared" si="0"/>
        <x:v>0</x:v>
      </x:c>
    </x:row>
    <x:row r="191" spans="1:4" hidden="1">
      <x:c r="A191" s="23" t="s">
        <x:v>10598</x:v>
      </x:c>
      <x:c r="B191" s="23">
        <x:v>1</x:v>
      </x:c>
      <x:c r="C191" s="23">
        <x:v>1</x:v>
      </x:c>
      <x:c r="D191" s="23">
        <x:f t="shared" si="0"/>
        <x:v>0</x:v>
      </x:c>
    </x:row>
    <x:row r="192" spans="1:4" hidden="1">
      <x:c r="A192" s="23" t="s">
        <x:v>11916</x:v>
      </x:c>
      <x:c r="B192" s="23">
        <x:v>1</x:v>
      </x:c>
      <x:c r="C192" s="23">
        <x:v>1</x:v>
      </x:c>
      <x:c r="D192" s="23">
        <x:f t="shared" si="0"/>
        <x:v>0</x:v>
      </x:c>
    </x:row>
    <x:row r="193" spans="1:4" hidden="1">
      <x:c r="A193" s="23" t="s">
        <x:v>3526</x:v>
      </x:c>
      <x:c r="B193" s="23">
        <x:v>0</x:v>
      </x:c>
      <x:c r="C193" s="23">
        <x:v>0</x:v>
      </x:c>
      <x:c r="D193" s="23">
        <x:f t="shared" si="0"/>
        <x:v>0</x:v>
      </x:c>
    </x:row>
    <x:row r="194" spans="1:4" hidden="1">
      <x:c r="A194" s="23" t="s">
        <x:v>11805</x:v>
      </x:c>
      <x:c r="B194" s="23">
        <x:v>0</x:v>
      </x:c>
      <x:c r="C194" s="23">
        <x:v>0</x:v>
      </x:c>
      <x:c r="D194" s="23">
        <x:f t="shared" si="0"/>
        <x:v>0</x:v>
      </x:c>
    </x:row>
    <x:row r="195" spans="1:4" hidden="1">
      <x:c r="A195" s="23" t="s">
        <x:v>3875</x:v>
      </x:c>
      <x:c r="B195" s="23">
        <x:v>0</x:v>
      </x:c>
      <x:c r="C195" s="23">
        <x:v>0</x:v>
      </x:c>
      <x:c r="D195" s="23">
        <x:f t="shared" si="0"/>
        <x:v>0</x:v>
      </x:c>
    </x:row>
    <x:row r="196" spans="1:4" hidden="1">
      <x:c r="A196" s="23" t="s">
        <x:v>12128</x:v>
      </x:c>
      <x:c r="B196" s="23">
        <x:v>0</x:v>
      </x:c>
      <x:c r="C196" s="23">
        <x:v>0</x:v>
      </x:c>
      <x:c r="D196" s="23">
        <x:f t="shared" si="0"/>
        <x:v>0</x:v>
      </x:c>
    </x:row>
    <x:row r="197" spans="1:4" hidden="1">
      <x:c r="A197" s="23" t="s">
        <x:v>709</x:v>
      </x:c>
      <x:c r="B197" s="23">
        <x:v>1</x:v>
      </x:c>
      <x:c r="C197" s="23">
        <x:v>1</x:v>
      </x:c>
      <x:c r="D197" s="23">
        <x:f t="shared" si="0"/>
        <x:v>0</x:v>
      </x:c>
    </x:row>
    <x:row r="198" spans="1:4" hidden="1">
      <x:c r="A198" s="23" t="s">
        <x:v>333</x:v>
      </x:c>
      <x:c r="B198" s="23">
        <x:v>1</x:v>
      </x:c>
      <x:c r="C198" s="23">
        <x:v>1</x:v>
      </x:c>
      <x:c r="D198" s="23">
        <x:f t="shared" si="0"/>
        <x:v>0</x:v>
      </x:c>
    </x:row>
    <x:row r="199" spans="1:4" hidden="1">
      <x:c r="A199" s="23" t="s">
        <x:v>10429</x:v>
      </x:c>
      <x:c r="B199" s="23">
        <x:v>1</x:v>
      </x:c>
      <x:c r="C199" s="23">
        <x:v>1</x:v>
      </x:c>
      <x:c r="D199" s="23">
        <x:f t="shared" si="0"/>
        <x:v>0</x:v>
      </x:c>
    </x:row>
    <x:row r="200" spans="1:4" hidden="1">
      <x:c r="A200" s="23" t="s">
        <x:v>10606</x:v>
      </x:c>
      <x:c r="B200" s="23">
        <x:v>3</x:v>
      </x:c>
      <x:c r="C200" s="23">
        <x:v>3</x:v>
      </x:c>
      <x:c r="D200" s="23">
        <x:f t="shared" si="0"/>
        <x:v>0</x:v>
      </x:c>
    </x:row>
    <x:row r="201" spans="1:4" hidden="1">
      <x:c r="A201" s="23" t="s">
        <x:v>11835</x:v>
      </x:c>
      <x:c r="B201" s="23">
        <x:v>0</x:v>
      </x:c>
      <x:c r="C201" s="23">
        <x:v>0</x:v>
      </x:c>
      <x:c r="D201" s="23">
        <x:f t="shared" si="0"/>
        <x:v>0</x:v>
      </x:c>
    </x:row>
    <x:row r="202" spans="1:4" hidden="1">
      <x:c r="A202" s="23" t="s">
        <x:v>11778</x:v>
      </x:c>
      <x:c r="B202" s="23">
        <x:v>1</x:v>
      </x:c>
      <x:c r="C202" s="23">
        <x:v>1</x:v>
      </x:c>
      <x:c r="D202" s="23">
        <x:f t="shared" si="0"/>
        <x:v>0</x:v>
      </x:c>
    </x:row>
    <x:row r="203" spans="1:4" hidden="1">
      <x:c r="A203" s="23" t="s">
        <x:v>11906</x:v>
      </x:c>
      <x:c r="B203" s="23">
        <x:v>0</x:v>
      </x:c>
      <x:c r="C203" s="23">
        <x:v>0</x:v>
      </x:c>
      <x:c r="D203" s="23">
        <x:f t="shared" si="0"/>
        <x:v>0</x:v>
      </x:c>
    </x:row>
    <x:row r="204" spans="1:4" hidden="1">
      <x:c r="A204" s="23" t="s">
        <x:v>3555</x:v>
      </x:c>
      <x:c r="B204" s="23">
        <x:v>3</x:v>
      </x:c>
      <x:c r="C204" s="23">
        <x:v>3</x:v>
      </x:c>
      <x:c r="D204" s="23">
        <x:f t="shared" si="0"/>
        <x:v>0</x:v>
      </x:c>
    </x:row>
    <x:row r="205" spans="1:4" hidden="1">
      <x:c r="A205" s="23" t="s">
        <x:v>4060</x:v>
      </x:c>
      <x:c r="B205" s="23">
        <x:v>0</x:v>
      </x:c>
      <x:c r="C205" s="23">
        <x:v>0</x:v>
      </x:c>
      <x:c r="D205" s="23">
        <x:f t="shared" si="0"/>
        <x:v>0</x:v>
      </x:c>
    </x:row>
    <x:row r="206" spans="1:4" hidden="1">
      <x:c r="A206" s="23" t="s">
        <x:v>12159</x:v>
      </x:c>
      <x:c r="B206" s="23">
        <x:v>0</x:v>
      </x:c>
      <x:c r="C206" s="23">
        <x:v>0</x:v>
      </x:c>
      <x:c r="D206" s="23">
        <x:f t="shared" si="0"/>
        <x:v>0</x:v>
      </x:c>
    </x:row>
    <x:row r="207" spans="1:4" hidden="1">
      <x:c r="A207" s="23" t="s">
        <x:v>11907</x:v>
      </x:c>
      <x:c r="B207" s="23">
        <x:v>0</x:v>
      </x:c>
      <x:c r="C207" s="23">
        <x:v>0</x:v>
      </x:c>
      <x:c r="D207" s="23">
        <x:f t="shared" si="0"/>
        <x:v>0</x:v>
      </x:c>
    </x:row>
    <x:row r="208" spans="1:4" hidden="1">
      <x:c r="A208" s="23" t="s">
        <x:v>5451</x:v>
      </x:c>
      <x:c r="B208" s="23">
        <x:v>0</x:v>
      </x:c>
      <x:c r="C208" s="23">
        <x:v>0</x:v>
      </x:c>
      <x:c r="D208" s="23">
        <x:f t="shared" si="0"/>
        <x:v>0</x:v>
      </x:c>
    </x:row>
    <x:row r="209" spans="1:4" hidden="1">
      <x:c r="A209" s="23" t="s">
        <x:v>12107</x:v>
      </x:c>
      <x:c r="B209" s="23">
        <x:v>0</x:v>
      </x:c>
      <x:c r="C209" s="23">
        <x:v>0</x:v>
      </x:c>
      <x:c r="D209" s="23">
        <x:f t="shared" si="0"/>
        <x:v>0</x:v>
      </x:c>
    </x:row>
    <x:row r="210" spans="1:4" hidden="1">
      <x:c r="A210" s="23" t="s">
        <x:v>12166</x:v>
      </x:c>
      <x:c r="B210" s="23">
        <x:v>0</x:v>
      </x:c>
      <x:c r="C210" s="23">
        <x:v>0</x:v>
      </x:c>
      <x:c r="D210" s="23">
        <x:f t="shared" si="0"/>
        <x:v>0</x:v>
      </x:c>
    </x:row>
    <x:row r="211" spans="1:4" hidden="1">
      <x:c r="A211" s="23" t="s">
        <x:v>10574</x:v>
      </x:c>
      <x:c r="B211" s="23">
        <x:v>0</x:v>
      </x:c>
      <x:c r="C211" s="23">
        <x:v>0</x:v>
      </x:c>
      <x:c r="D211" s="23">
        <x:f t="shared" si="0"/>
        <x:v>0</x:v>
      </x:c>
    </x:row>
    <x:row r="212" spans="1:4" hidden="1">
      <x:c r="A212" s="23" t="s">
        <x:v>5214</x:v>
      </x:c>
      <x:c r="B212" s="23">
        <x:v>2</x:v>
      </x:c>
      <x:c r="C212" s="23">
        <x:v>2</x:v>
      </x:c>
      <x:c r="D212" s="23">
        <x:f t="shared" si="0"/>
        <x:v>0</x:v>
      </x:c>
    </x:row>
    <x:row r="213" spans="1:4" hidden="1">
      <x:c r="A213" s="23" t="s">
        <x:v>11932</x:v>
      </x:c>
      <x:c r="B213" s="23">
        <x:v>1</x:v>
      </x:c>
      <x:c r="C213" s="23">
        <x:v>1</x:v>
      </x:c>
      <x:c r="D213" s="23">
        <x:f t="shared" si="0"/>
        <x:v>0</x:v>
      </x:c>
    </x:row>
    <x:row r="214" spans="1:4" hidden="1">
      <x:c r="A214" s="23" t="s">
        <x:v>12104</x:v>
      </x:c>
      <x:c r="B214" s="23">
        <x:v>0</x:v>
      </x:c>
      <x:c r="C214" s="23">
        <x:v>0</x:v>
      </x:c>
      <x:c r="D214" s="23">
        <x:f t="shared" si="0"/>
        <x:v>0</x:v>
      </x:c>
    </x:row>
    <x:row r="215" spans="1:4" hidden="1">
      <x:c r="A215" s="23" t="s">
        <x:v>328</x:v>
      </x:c>
      <x:c r="B215" s="23">
        <x:v>0</x:v>
      </x:c>
      <x:c r="C215" s="23">
        <x:v>0</x:v>
      </x:c>
      <x:c r="D215" s="23">
        <x:f t="shared" si="0"/>
        <x:v>0</x:v>
      </x:c>
    </x:row>
    <x:row r="216" spans="1:4" hidden="1">
      <x:c r="A216" s="23" t="s">
        <x:v>11860</x:v>
      </x:c>
      <x:c r="B216" s="23">
        <x:v>0</x:v>
      </x:c>
      <x:c r="C216" s="23">
        <x:v>0</x:v>
      </x:c>
      <x:c r="D216" s="23">
        <x:f t="shared" si="0"/>
        <x:v>0</x:v>
      </x:c>
    </x:row>
    <x:row r="217" spans="1:4" hidden="1">
      <x:c r="A217" s="23" t="s">
        <x:v>11898</x:v>
      </x:c>
      <x:c r="B217" s="23">
        <x:v>0</x:v>
      </x:c>
      <x:c r="C217" s="23">
        <x:v>0</x:v>
      </x:c>
      <x:c r="D217" s="23">
        <x:f t="shared" si="0"/>
        <x:v>0</x:v>
      </x:c>
    </x:row>
    <x:row r="218" spans="1:4" hidden="1">
      <x:c r="A218" s="23" t="s">
        <x:v>10406</x:v>
      </x:c>
      <x:c r="B218" s="23">
        <x:v>0</x:v>
      </x:c>
      <x:c r="C218" s="23">
        <x:v>0</x:v>
      </x:c>
      <x:c r="D218" s="23">
        <x:f t="shared" si="0"/>
        <x:v>0</x:v>
      </x:c>
    </x:row>
    <x:row r="219" spans="1:4" hidden="1">
      <x:c r="A219" s="23" t="s">
        <x:v>12106</x:v>
      </x:c>
      <x:c r="B219" s="23">
        <x:v>0</x:v>
      </x:c>
      <x:c r="C219" s="23">
        <x:v>0</x:v>
      </x:c>
      <x:c r="D219" s="23">
        <x:f t="shared" si="0"/>
        <x:v>0</x:v>
      </x:c>
    </x:row>
    <x:row r="220" spans="1:4" hidden="1">
      <x:c r="A220" s="23" t="s">
        <x:v>324</x:v>
      </x:c>
      <x:c r="B220" s="23">
        <x:v>0</x:v>
      </x:c>
      <x:c r="C220" s="23">
        <x:v>0</x:v>
      </x:c>
      <x:c r="D220" s="23">
        <x:f t="shared" si="0"/>
        <x:v>0</x:v>
      </x:c>
    </x:row>
    <x:row r="221" spans="1:4" hidden="1">
      <x:c r="A221" s="23" t="s">
        <x:v>11921</x:v>
      </x:c>
      <x:c r="B221" s="23">
        <x:v>0</x:v>
      </x:c>
      <x:c r="C221" s="23">
        <x:v>0</x:v>
      </x:c>
      <x:c r="D221" s="23">
        <x:f t="shared" si="0"/>
        <x:v>0</x:v>
      </x:c>
    </x:row>
    <x:row r="222" spans="1:4" hidden="1">
      <x:c r="A222" s="23" t="s">
        <x:v>12176</x:v>
      </x:c>
      <x:c r="B222" s="23">
        <x:v>0</x:v>
      </x:c>
      <x:c r="C222" s="23">
        <x:v>0</x:v>
      </x:c>
      <x:c r="D222" s="23">
        <x:f t="shared" si="0"/>
        <x:v>0</x:v>
      </x:c>
    </x:row>
    <x:row r="223" spans="1:4" hidden="1">
      <x:c r="A223" s="23" t="s">
        <x:v>716</x:v>
      </x:c>
      <x:c r="B223" s="23">
        <x:v>0</x:v>
      </x:c>
      <x:c r="C223" s="23">
        <x:v>0</x:v>
      </x:c>
      <x:c r="D223" s="23">
        <x:f t="shared" si="0"/>
        <x:v>0</x:v>
      </x:c>
    </x:row>
    <x:row r="224" spans="1:4" hidden="1">
      <x:c r="A224" s="23" t="s">
        <x:v>738</x:v>
      </x:c>
      <x:c r="B224" s="23">
        <x:v>0</x:v>
      </x:c>
      <x:c r="C224" s="23">
        <x:v>0</x:v>
      </x:c>
      <x:c r="D224" s="23">
        <x:f t="shared" si="0"/>
        <x:v>0</x:v>
      </x:c>
    </x:row>
    <x:row r="225" spans="1:4" hidden="1">
      <x:c r="A225" s="23" t="s">
        <x:v>11739</x:v>
      </x:c>
      <x:c r="B225" s="23">
        <x:v>0</x:v>
      </x:c>
      <x:c r="C225" s="23">
        <x:v>0</x:v>
      </x:c>
      <x:c r="D225" s="23">
        <x:f t="shared" si="0"/>
        <x:v>0</x:v>
      </x:c>
    </x:row>
    <x:row r="226" spans="1:4" hidden="1">
      <x:c r="A226" s="23" t="s">
        <x:v>11601</x:v>
      </x:c>
      <x:c r="B226" s="23">
        <x:v>5</x:v>
      </x:c>
      <x:c r="C226" s="23">
        <x:v>5</x:v>
      </x:c>
      <x:c r="D226" s="23">
        <x:f t="shared" si="0"/>
        <x:v>0</x:v>
      </x:c>
    </x:row>
    <x:row r="227" spans="1:4" hidden="1">
      <x:c r="A227" s="23" t="s">
        <x:v>12212</x:v>
      </x:c>
      <x:c r="B227" s="23">
        <x:v>0</x:v>
      </x:c>
      <x:c r="C227" s="23">
        <x:v>0</x:v>
      </x:c>
      <x:c r="D227" s="23">
        <x:f t="shared" si="0"/>
        <x:v>0</x:v>
      </x:c>
    </x:row>
    <x:row r="228" spans="1:4" hidden="1">
      <x:c r="A228" s="23" t="s">
        <x:v>11615</x:v>
      </x:c>
      <x:c r="B228" s="23">
        <x:v>0</x:v>
      </x:c>
      <x:c r="C228" s="23">
        <x:v>0</x:v>
      </x:c>
      <x:c r="D228" s="23">
        <x:f t="shared" si="0"/>
        <x:v>0</x:v>
      </x:c>
    </x:row>
    <x:row r="229" spans="1:4" hidden="1">
      <x:c r="A229" s="23" t="s">
        <x:v>7525</x:v>
      </x:c>
      <x:c r="B229" s="23">
        <x:v>0</x:v>
      </x:c>
      <x:c r="C229" s="23">
        <x:v>0</x:v>
      </x:c>
      <x:c r="D229" s="23">
        <x:f t="shared" si="0"/>
        <x:v>0</x:v>
      </x:c>
    </x:row>
    <x:row r="230" spans="1:4" hidden="1">
      <x:c r="A230" s="23" t="s">
        <x:v>11609</x:v>
      </x:c>
      <x:c r="B230" s="23">
        <x:v>0</x:v>
      </x:c>
      <x:c r="C230" s="23">
        <x:v>0</x:v>
      </x:c>
      <x:c r="D230" s="23">
        <x:f t="shared" si="0"/>
        <x:v>0</x:v>
      </x:c>
    </x:row>
    <x:row r="231" spans="1:4" hidden="1">
      <x:c r="A231" s="23" t="s">
        <x:v>12270</x:v>
      </x:c>
      <x:c r="B231" s="23">
        <x:v>2</x:v>
      </x:c>
      <x:c r="C231" s="23">
        <x:v>2</x:v>
      </x:c>
      <x:c r="D231" s="23">
        <x:f t="shared" si="0"/>
        <x:v>0</x:v>
      </x:c>
    </x:row>
    <x:row r="232" spans="1:4" hidden="1">
      <x:c r="A232" s="23" t="s">
        <x:v>11714</x:v>
      </x:c>
      <x:c r="B232" s="23">
        <x:v>0</x:v>
      </x:c>
      <x:c r="C232" s="23">
        <x:v>0</x:v>
      </x:c>
      <x:c r="D232" s="23">
        <x:f t="shared" si="0"/>
        <x:v>0</x:v>
      </x:c>
    </x:row>
    <x:row r="233" spans="1:4" hidden="1">
      <x:c r="A233" s="23" t="s">
        <x:v>11398</x:v>
      </x:c>
      <x:c r="B233" s="23">
        <x:v>3</x:v>
      </x:c>
      <x:c r="C233" s="23">
        <x:v>3</x:v>
      </x:c>
      <x:c r="D233" s="23">
        <x:f t="shared" si="0"/>
        <x:v>0</x:v>
      </x:c>
    </x:row>
    <x:row r="234" spans="1:4" hidden="1">
      <x:c r="A234" s="23" t="s">
        <x:v>5053</x:v>
      </x:c>
      <x:c r="B234" s="23">
        <x:v>0</x:v>
      </x:c>
      <x:c r="C234" s="23">
        <x:v>0</x:v>
      </x:c>
      <x:c r="D234" s="23">
        <x:f t="shared" si="0"/>
        <x:v>0</x:v>
      </x:c>
    </x:row>
    <x:row r="235" spans="1:4" hidden="1">
      <x:c r="A235" s="23" t="s">
        <x:v>3742</x:v>
      </x:c>
      <x:c r="B235" s="23">
        <x:v>1</x:v>
      </x:c>
      <x:c r="C235" s="23">
        <x:v>1</x:v>
      </x:c>
      <x:c r="D235" s="23">
        <x:f t="shared" si="0"/>
        <x:v>0</x:v>
      </x:c>
    </x:row>
    <x:row r="236" spans="1:4" hidden="1">
      <x:c r="A236" s="23" t="s">
        <x:v>11371</x:v>
      </x:c>
      <x:c r="B236" s="23">
        <x:v>0</x:v>
      </x:c>
      <x:c r="C236" s="23">
        <x:v>0</x:v>
      </x:c>
      <x:c r="D236" s="23">
        <x:f t="shared" si="0"/>
        <x:v>0</x:v>
      </x:c>
    </x:row>
    <x:row r="237" spans="1:4" hidden="1">
      <x:c r="A237" s="23" t="s">
        <x:v>11378</x:v>
      </x:c>
      <x:c r="B237" s="23">
        <x:v>0</x:v>
      </x:c>
      <x:c r="C237" s="23">
        <x:v>0</x:v>
      </x:c>
      <x:c r="D237" s="23">
        <x:f t="shared" si="0"/>
        <x:v>0</x:v>
      </x:c>
    </x:row>
    <x:row r="238" spans="1:4" hidden="1">
      <x:c r="A238" s="23" t="s">
        <x:v>5158</x:v>
      </x:c>
      <x:c r="B238" s="23">
        <x:v>0</x:v>
      </x:c>
      <x:c r="C238" s="23">
        <x:v>0</x:v>
      </x:c>
      <x:c r="D238" s="23">
        <x:f t="shared" si="0"/>
        <x:v>0</x:v>
      </x:c>
    </x:row>
    <x:row r="239" spans="1:4" hidden="1">
      <x:c r="A239" s="23" t="s">
        <x:v>10646</x:v>
      </x:c>
      <x:c r="B239" s="23">
        <x:v>0</x:v>
      </x:c>
      <x:c r="C239" s="23">
        <x:v>0</x:v>
      </x:c>
      <x:c r="D239" s="23">
        <x:f t="shared" si="0"/>
        <x:v>0</x:v>
      </x:c>
    </x:row>
    <x:row r="240" spans="1:4" hidden="1">
      <x:c r="A240" s="23" t="s">
        <x:v>11722</x:v>
      </x:c>
      <x:c r="B240" s="23">
        <x:v>0</x:v>
      </x:c>
      <x:c r="C240" s="23">
        <x:v>0</x:v>
      </x:c>
      <x:c r="D240" s="23">
        <x:f t="shared" si="0"/>
        <x:v>0</x:v>
      </x:c>
    </x:row>
    <x:row r="241" spans="1:4" hidden="1">
      <x:c r="A241" s="23" t="s">
        <x:v>11402</x:v>
      </x:c>
      <x:c r="B241" s="23">
        <x:v>0</x:v>
      </x:c>
      <x:c r="C241" s="23">
        <x:v>0</x:v>
      </x:c>
      <x:c r="D241" s="23">
        <x:f t="shared" si="0"/>
        <x:v>0</x:v>
      </x:c>
    </x:row>
    <x:row r="242" spans="1:4" hidden="1">
      <x:c r="A242" s="23" t="s">
        <x:v>11380</x:v>
      </x:c>
      <x:c r="B242" s="23">
        <x:v>0</x:v>
      </x:c>
      <x:c r="C242" s="23">
        <x:v>0</x:v>
      </x:c>
      <x:c r="D242" s="23">
        <x:f t="shared" si="0"/>
        <x:v>0</x:v>
      </x:c>
    </x:row>
    <x:row r="243" spans="1:4" hidden="1">
      <x:c r="A243" s="23" t="s">
        <x:v>11381</x:v>
      </x:c>
      <x:c r="B243" s="23">
        <x:v>0</x:v>
      </x:c>
      <x:c r="C243" s="23">
        <x:v>0</x:v>
      </x:c>
      <x:c r="D243" s="23">
        <x:f t="shared" si="0"/>
        <x:v>0</x:v>
      </x:c>
    </x:row>
    <x:row r="244" spans="1:4" hidden="1">
      <x:c r="A244" s="23" t="s">
        <x:v>11350</x:v>
      </x:c>
      <x:c r="B244" s="23">
        <x:v>0</x:v>
      </x:c>
      <x:c r="C244" s="23">
        <x:v>0</x:v>
      </x:c>
      <x:c r="D244" s="23">
        <x:f t="shared" si="0"/>
        <x:v>0</x:v>
      </x:c>
    </x:row>
    <x:row r="245" spans="1:4" hidden="1">
      <x:c r="A245" s="23" t="s">
        <x:v>12040</x:v>
      </x:c>
      <x:c r="B245" s="23">
        <x:v>0</x:v>
      </x:c>
      <x:c r="C245" s="23">
        <x:v>0</x:v>
      </x:c>
      <x:c r="D245" s="23">
        <x:f t="shared" si="0"/>
        <x:v>0</x:v>
      </x:c>
    </x:row>
    <x:row r="246" spans="1:4" hidden="1">
      <x:c r="A246" s="23" t="s">
        <x:v>11382</x:v>
      </x:c>
      <x:c r="B246" s="23">
        <x:v>0</x:v>
      </x:c>
      <x:c r="C246" s="23">
        <x:v>0</x:v>
      </x:c>
      <x:c r="D246" s="23">
        <x:f t="shared" si="0"/>
        <x:v>0</x:v>
      </x:c>
    </x:row>
    <x:row r="247" spans="1:4" hidden="1">
      <x:c r="A247" s="23" t="s">
        <x:v>852</x:v>
      </x:c>
      <x:c r="B247" s="23">
        <x:v>0</x:v>
      </x:c>
      <x:c r="C247" s="23">
        <x:v>0</x:v>
      </x:c>
      <x:c r="D247" s="23">
        <x:f t="shared" si="0"/>
        <x:v>0</x:v>
      </x:c>
    </x:row>
    <x:row r="248" spans="1:4" hidden="1">
      <x:c r="A248" s="23" t="s">
        <x:v>11647</x:v>
      </x:c>
      <x:c r="B248" s="23">
        <x:v>0</x:v>
      </x:c>
      <x:c r="C248" s="23">
        <x:v>0</x:v>
      </x:c>
      <x:c r="D248" s="23">
        <x:f t="shared" si="0"/>
        <x:v>0</x:v>
      </x:c>
    </x:row>
    <x:row r="249" spans="1:4" hidden="1">
      <x:c r="A249" s="23" t="s">
        <x:v>7500</x:v>
      </x:c>
      <x:c r="B249" s="23">
        <x:v>0</x:v>
      </x:c>
      <x:c r="C249" s="23">
        <x:v>0</x:v>
      </x:c>
      <x:c r="D249" s="23">
        <x:f t="shared" si="0"/>
        <x:v>0</x:v>
      </x:c>
    </x:row>
    <x:row r="250" spans="1:4" hidden="1">
      <x:c r="A250" s="23" t="s">
        <x:v>5047</x:v>
      </x:c>
      <x:c r="B250" s="23">
        <x:v>0</x:v>
      </x:c>
      <x:c r="C250" s="23">
        <x:v>0</x:v>
      </x:c>
      <x:c r="D250" s="23">
        <x:f t="shared" si="0"/>
        <x:v>0</x:v>
      </x:c>
    </x:row>
    <x:row r="251" spans="1:4" hidden="1">
      <x:c r="A251" s="23" t="s">
        <x:v>3663</x:v>
      </x:c>
      <x:c r="B251" s="23">
        <x:v>3</x:v>
      </x:c>
      <x:c r="C251" s="23">
        <x:v>3</x:v>
      </x:c>
      <x:c r="D251" s="23">
        <x:f t="shared" si="0"/>
        <x:v>0</x:v>
      </x:c>
    </x:row>
    <x:row r="252" spans="1:4" hidden="1">
      <x:c r="A252" s="23" t="s">
        <x:v>11364</x:v>
      </x:c>
      <x:c r="B252" s="23">
        <x:v>0</x:v>
      </x:c>
      <x:c r="C252" s="23">
        <x:v>0</x:v>
      </x:c>
      <x:c r="D252" s="23">
        <x:f t="shared" si="0"/>
        <x:v>0</x:v>
      </x:c>
    </x:row>
    <x:row r="253" spans="1:4" hidden="1">
      <x:c r="A253" s="23" t="s">
        <x:v>12057</x:v>
      </x:c>
      <x:c r="B253" s="23">
        <x:v>0</x:v>
      </x:c>
      <x:c r="C253" s="23">
        <x:v>0</x:v>
      </x:c>
      <x:c r="D253" s="23">
        <x:f t="shared" si="0"/>
        <x:v>0</x:v>
      </x:c>
    </x:row>
    <x:row r="254" spans="1:4" hidden="1">
      <x:c r="A254" s="23" t="s">
        <x:v>12249</x:v>
      </x:c>
      <x:c r="B254" s="23">
        <x:v>3</x:v>
      </x:c>
      <x:c r="C254" s="23">
        <x:v>3</x:v>
      </x:c>
      <x:c r="D254" s="23">
        <x:f t="shared" si="0"/>
        <x:v>0</x:v>
      </x:c>
    </x:row>
    <x:row r="255" spans="1:4" hidden="1">
      <x:c r="A255" s="23" t="s">
        <x:v>12189</x:v>
      </x:c>
      <x:c r="B255" s="23">
        <x:v>5</x:v>
      </x:c>
      <x:c r="C255" s="23">
        <x:v>5</x:v>
      </x:c>
      <x:c r="D255" s="23">
        <x:f t="shared" si="0"/>
        <x:v>0</x:v>
      </x:c>
    </x:row>
    <x:row r="256" spans="1:4" hidden="1">
      <x:c r="A256" s="23" t="s">
        <x:v>12271</x:v>
      </x:c>
      <x:c r="B256" s="23">
        <x:v>3</x:v>
      </x:c>
      <x:c r="C256" s="23">
        <x:v>3</x:v>
      </x:c>
      <x:c r="D256" s="23">
        <x:f t="shared" si="0"/>
        <x:v>0</x:v>
      </x:c>
    </x:row>
    <x:row r="257" spans="1:4" hidden="1">
      <x:c r="A257" s="23" t="s">
        <x:v>7</x:v>
      </x:c>
      <x:c r="B257" s="23">
        <x:v>0</x:v>
      </x:c>
      <x:c r="C257" s="23">
        <x:v>0</x:v>
      </x:c>
      <x:c r="D257" s="23">
        <x:f t="shared" si="0"/>
        <x:v>0</x:v>
      </x:c>
    </x:row>
    <x:row r="258" spans="1:4" hidden="1">
      <x:c r="A258" s="23" t="s">
        <x:v>3771</x:v>
      </x:c>
      <x:c r="B258" s="23">
        <x:v>0</x:v>
      </x:c>
      <x:c r="C258" s="23">
        <x:v>0</x:v>
      </x:c>
      <x:c r="D258" s="23">
        <x:f t="shared" si="0"/>
        <x:v>0</x:v>
      </x:c>
    </x:row>
    <x:row r="259" spans="1:4" hidden="1">
      <x:c r="A259" s="23" t="s">
        <x:v>11340</x:v>
      </x:c>
      <x:c r="B259" s="23">
        <x:v>3</x:v>
      </x:c>
      <x:c r="C259" s="23">
        <x:v>3</x:v>
      </x:c>
      <x:c r="D259" s="23">
        <x:f t="shared" si="0"/>
        <x:v>0</x:v>
      </x:c>
    </x:row>
    <x:row r="260" spans="1:4" hidden="1">
      <x:c r="A260" s="23" t="s">
        <x:v>12096</x:v>
      </x:c>
      <x:c r="B260" s="23">
        <x:v>0</x:v>
      </x:c>
      <x:c r="C260" s="23">
        <x:v>0</x:v>
      </x:c>
      <x:c r="D260" s="23">
        <x:f t="shared" si="0"/>
        <x:v>0</x:v>
      </x:c>
    </x:row>
    <x:row r="261" spans="1:4" hidden="1">
      <x:c r="A261" s="23" t="s">
        <x:v>11409</x:v>
      </x:c>
      <x:c r="B261" s="23">
        <x:v>0</x:v>
      </x:c>
      <x:c r="C261" s="23">
        <x:v>0</x:v>
      </x:c>
      <x:c r="D261" s="23">
        <x:f t="shared" si="0"/>
        <x:v>0</x:v>
      </x:c>
    </x:row>
    <x:row r="262" spans="1:4" hidden="1">
      <x:c r="A262" s="23" t="s">
        <x:v>12073</x:v>
      </x:c>
      <x:c r="B262" s="23">
        <x:v>0</x:v>
      </x:c>
      <x:c r="C262" s="23">
        <x:v>0</x:v>
      </x:c>
      <x:c r="D262" s="23">
        <x:f t="shared" si="0"/>
        <x:v>0</x:v>
      </x:c>
    </x:row>
    <x:row r="263" spans="1:4" hidden="1">
      <x:c r="A263" s="23" t="s">
        <x:v>12085</x:v>
      </x:c>
      <x:c r="B263" s="23">
        <x:v>0</x:v>
      </x:c>
      <x:c r="C263" s="23">
        <x:v>0</x:v>
      </x:c>
      <x:c r="D263" s="23">
        <x:f t="shared" si="0"/>
        <x:v>0</x:v>
      </x:c>
    </x:row>
    <x:row r="264" spans="1:4" hidden="1">
      <x:c r="A264" s="23" t="s">
        <x:v>11411</x:v>
      </x:c>
      <x:c r="B264" s="23">
        <x:v>0</x:v>
      </x:c>
      <x:c r="C264" s="23">
        <x:v>0</x:v>
      </x:c>
      <x:c r="D264" s="23">
        <x:f t="shared" si="0"/>
        <x:v>0</x:v>
      </x:c>
    </x:row>
    <x:row r="265" spans="1:4" hidden="1">
      <x:c r="A265" s="23" t="s">
        <x:v>11699</x:v>
      </x:c>
      <x:c r="B265" s="23">
        <x:v>0</x:v>
      </x:c>
      <x:c r="C265" s="23">
        <x:v>0</x:v>
      </x:c>
      <x:c r="D265" s="23">
        <x:f t="shared" si="0"/>
        <x:v>0</x:v>
      </x:c>
    </x:row>
    <x:row r="266" spans="1:4" hidden="1">
      <x:c r="A266" s="23" t="s">
        <x:v>7579</x:v>
      </x:c>
      <x:c r="B266" s="23">
        <x:v>0</x:v>
      </x:c>
      <x:c r="C266" s="23">
        <x:v>0</x:v>
      </x:c>
      <x:c r="D266" s="23">
        <x:f t="shared" si="0"/>
        <x:v>0</x:v>
      </x:c>
    </x:row>
    <x:row r="267" spans="1:4" hidden="1">
      <x:c r="A267" s="23" t="s">
        <x:v>11997</x:v>
      </x:c>
      <x:c r="B267" s="23">
        <x:v>1</x:v>
      </x:c>
      <x:c r="C267" s="23">
        <x:v>1</x:v>
      </x:c>
      <x:c r="D267" s="23">
        <x:f t="shared" si="0"/>
        <x:v>0</x:v>
      </x:c>
    </x:row>
    <x:row r="268" spans="1:4" hidden="1">
      <x:c r="A268" s="23" t="s">
        <x:v>11430</x:v>
      </x:c>
      <x:c r="B268" s="23">
        <x:v>0</x:v>
      </x:c>
      <x:c r="C268" s="23">
        <x:v>0</x:v>
      </x:c>
      <x:c r="D268" s="23">
        <x:f t="shared" si="0"/>
        <x:v>0</x:v>
      </x:c>
    </x:row>
    <x:row r="269" spans="1:4" hidden="1">
      <x:c r="A269" s="23" t="s">
        <x:v>11401</x:v>
      </x:c>
      <x:c r="B269" s="23">
        <x:v>0</x:v>
      </x:c>
      <x:c r="C269" s="23">
        <x:v>0</x:v>
      </x:c>
      <x:c r="D269" s="23">
        <x:f t="shared" si="0"/>
        <x:v>0</x:v>
      </x:c>
    </x:row>
    <x:row r="270" spans="1:4" hidden="1">
      <x:c r="A270" s="23" t="s">
        <x:v>11395</x:v>
      </x:c>
      <x:c r="B270" s="23">
        <x:v>1</x:v>
      </x:c>
      <x:c r="C270" s="23">
        <x:v>1</x:v>
      </x:c>
      <x:c r="D270" s="23">
        <x:f t="shared" si="0"/>
        <x:v>0</x:v>
      </x:c>
    </x:row>
    <x:row r="271" spans="1:4" hidden="1">
      <x:c r="A271" s="23" t="s">
        <x:v>11621</x:v>
      </x:c>
      <x:c r="B271" s="23">
        <x:v>0</x:v>
      </x:c>
      <x:c r="C271" s="23">
        <x:v>0</x:v>
      </x:c>
      <x:c r="D271" s="23">
        <x:f t="shared" si="0"/>
        <x:v>0</x:v>
      </x:c>
    </x:row>
    <x:row r="272" spans="1:4" hidden="1">
      <x:c r="A272" s="23" t="s">
        <x:v>11745</x:v>
      </x:c>
      <x:c r="B272" s="23">
        <x:v>0</x:v>
      </x:c>
      <x:c r="C272" s="23">
        <x:v>0</x:v>
      </x:c>
      <x:c r="D272" s="23">
        <x:f t="shared" si="0"/>
        <x:v>0</x:v>
      </x:c>
    </x:row>
    <x:row r="273" spans="1:4" hidden="1">
      <x:c r="A273" s="23" t="s">
        <x:v>11389</x:v>
      </x:c>
      <x:c r="B273" s="23">
        <x:v>0</x:v>
      </x:c>
      <x:c r="C273" s="23">
        <x:v>0</x:v>
      </x:c>
      <x:c r="D273" s="23">
        <x:f t="shared" si="0"/>
        <x:v>0</x:v>
      </x:c>
    </x:row>
    <x:row r="274" spans="1:4" hidden="1">
      <x:c r="A274" s="23" t="s">
        <x:v>839</x:v>
      </x:c>
      <x:c r="B274" s="23">
        <x:v>0</x:v>
      </x:c>
      <x:c r="C274" s="23">
        <x:v>0</x:v>
      </x:c>
      <x:c r="D274" s="23">
        <x:f t="shared" si="0"/>
        <x:v>0</x:v>
      </x:c>
    </x:row>
    <x:row r="275" spans="1:4" hidden="1">
      <x:c r="A275" s="23" t="s">
        <x:v>11353</x:v>
      </x:c>
      <x:c r="B275" s="23">
        <x:v>0</x:v>
      </x:c>
      <x:c r="C275" s="23">
        <x:v>0</x:v>
      </x:c>
      <x:c r="D275" s="23">
        <x:f t="shared" si="0"/>
        <x:v>0</x:v>
      </x:c>
    </x:row>
    <x:row r="276" spans="1:4" hidden="1">
      <x:c r="A276" s="23" t="s">
        <x:v>11374</x:v>
      </x:c>
      <x:c r="B276" s="23">
        <x:v>0</x:v>
      </x:c>
      <x:c r="C276" s="23">
        <x:v>0</x:v>
      </x:c>
      <x:c r="D276" s="23">
        <x:f t="shared" si="0"/>
        <x:v>0</x:v>
      </x:c>
    </x:row>
    <x:row r="277" spans="1:4" hidden="1">
      <x:c r="A277" s="23" t="s">
        <x:v>12079</x:v>
      </x:c>
      <x:c r="B277" s="23">
        <x:v>0</x:v>
      </x:c>
      <x:c r="C277" s="23">
        <x:v>0</x:v>
      </x:c>
      <x:c r="D277" s="23">
        <x:f t="shared" si="0"/>
        <x:v>0</x:v>
      </x:c>
    </x:row>
    <x:row r="278" spans="1:4" hidden="1">
      <x:c r="A278" s="23" t="s">
        <x:v>7616</x:v>
      </x:c>
      <x:c r="B278" s="23">
        <x:v>0</x:v>
      </x:c>
      <x:c r="C278" s="23">
        <x:v>0</x:v>
      </x:c>
      <x:c r="D278" s="23">
        <x:f t="shared" si="0"/>
        <x:v>0</x:v>
      </x:c>
    </x:row>
    <x:row r="279" spans="1:4" hidden="1">
      <x:c r="A279" s="23" t="s">
        <x:v>11376</x:v>
      </x:c>
      <x:c r="B279" s="23">
        <x:v>0</x:v>
      </x:c>
      <x:c r="C279" s="23">
        <x:v>0</x:v>
      </x:c>
      <x:c r="D279" s="23">
        <x:f t="shared" si="0"/>
        <x:v>0</x:v>
      </x:c>
    </x:row>
    <x:row r="280" spans="1:4" hidden="1">
      <x:c r="A280" s="23" t="s">
        <x:v>5168</x:v>
      </x:c>
      <x:c r="B280" s="23">
        <x:v>0</x:v>
      </x:c>
      <x:c r="C280" s="23">
        <x:v>0</x:v>
      </x:c>
      <x:c r="D280" s="23">
        <x:f t="shared" si="0"/>
        <x:v>0</x:v>
      </x:c>
    </x:row>
    <x:row r="281" spans="1:4" hidden="1">
      <x:c r="A281" s="23" t="s">
        <x:v>11846</x:v>
      </x:c>
      <x:c r="B281" s="23">
        <x:v>0</x:v>
      </x:c>
      <x:c r="C281" s="23">
        <x:v>0</x:v>
      </x:c>
      <x:c r="D281" s="23">
        <x:f t="shared" si="0"/>
        <x:v>0</x:v>
      </x:c>
    </x:row>
    <x:row r="282" spans="1:4" hidden="1">
      <x:c r="A282" s="23" t="s">
        <x:v>11372</x:v>
      </x:c>
      <x:c r="B282" s="23">
        <x:v>0</x:v>
      </x:c>
      <x:c r="C282" s="23">
        <x:v>0</x:v>
      </x:c>
      <x:c r="D282" s="23">
        <x:f t="shared" si="0"/>
        <x:v>0</x:v>
      </x:c>
    </x:row>
    <x:row r="283" spans="1:4" hidden="1">
      <x:c r="A283" s="23" t="s">
        <x:v>3784</x:v>
      </x:c>
      <x:c r="B283" s="23">
        <x:v>0</x:v>
      </x:c>
      <x:c r="C283" s="23">
        <x:v>0</x:v>
      </x:c>
      <x:c r="D283" s="23">
        <x:f t="shared" si="0"/>
        <x:v>0</x:v>
      </x:c>
    </x:row>
    <x:row r="284" spans="1:4" hidden="1">
      <x:c r="A284" s="23" t="s">
        <x:v>11383</x:v>
      </x:c>
      <x:c r="B284" s="23">
        <x:v>0</x:v>
      </x:c>
      <x:c r="C284" s="23">
        <x:v>0</x:v>
      </x:c>
      <x:c r="D284" s="23">
        <x:f t="shared" si="0"/>
        <x:v>0</x:v>
      </x:c>
    </x:row>
    <x:row r="285" spans="1:4" hidden="1">
      <x:c r="A285" s="23" t="s">
        <x:v>11702</x:v>
      </x:c>
      <x:c r="B285" s="23">
        <x:v>0</x:v>
      </x:c>
      <x:c r="C285" s="23">
        <x:v>0</x:v>
      </x:c>
      <x:c r="D285" s="23">
        <x:f t="shared" si="0"/>
        <x:v>0</x:v>
      </x:c>
    </x:row>
    <x:row r="286" spans="1:4" hidden="1">
      <x:c r="A286" s="23" t="s">
        <x:v>11407</x:v>
      </x:c>
      <x:c r="B286" s="23">
        <x:v>0</x:v>
      </x:c>
      <x:c r="C286" s="23">
        <x:v>0</x:v>
      </x:c>
      <x:c r="D286" s="23">
        <x:f t="shared" si="0"/>
        <x:v>0</x:v>
      </x:c>
    </x:row>
    <x:row r="287" spans="1:4" hidden="1">
      <x:c r="A287" s="23" t="s">
        <x:v>12038</x:v>
      </x:c>
      <x:c r="B287" s="23">
        <x:v>0</x:v>
      </x:c>
      <x:c r="C287" s="23">
        <x:v>0</x:v>
      </x:c>
      <x:c r="D287" s="23">
        <x:f t="shared" si="0"/>
        <x:v>0</x:v>
      </x:c>
    </x:row>
    <x:row r="288" spans="1:4" hidden="1">
      <x:c r="A288" s="23" t="s">
        <x:v>910</x:v>
      </x:c>
      <x:c r="B288" s="23">
        <x:v>0</x:v>
      </x:c>
      <x:c r="C288" s="23">
        <x:v>0</x:v>
      </x:c>
      <x:c r="D288" s="23">
        <x:f t="shared" si="0"/>
        <x:v>0</x:v>
      </x:c>
    </x:row>
    <x:row r="289" spans="1:4" hidden="1">
      <x:c r="A289" s="23" t="s">
        <x:v>3839</x:v>
      </x:c>
      <x:c r="B289" s="23">
        <x:v>0</x:v>
      </x:c>
      <x:c r="C289" s="23">
        <x:v>0</x:v>
      </x:c>
      <x:c r="D289" s="23">
        <x:f t="shared" si="0"/>
        <x:v>0</x:v>
      </x:c>
    </x:row>
    <x:row r="290" spans="1:4" hidden="1">
      <x:c r="A290" s="23" t="s">
        <x:v>12084</x:v>
      </x:c>
      <x:c r="B290" s="23">
        <x:v>0</x:v>
      </x:c>
      <x:c r="C290" s="23">
        <x:v>0</x:v>
      </x:c>
      <x:c r="D290" s="23">
        <x:f t="shared" si="0"/>
        <x:v>0</x:v>
      </x:c>
    </x:row>
    <x:row r="291" spans="1:4" hidden="1">
      <x:c r="A291" s="23" t="s">
        <x:v>12086</x:v>
      </x:c>
      <x:c r="B291" s="23">
        <x:v>0</x:v>
      </x:c>
      <x:c r="C291" s="23">
        <x:v>0</x:v>
      </x:c>
      <x:c r="D291" s="23">
        <x:f t="shared" si="0"/>
        <x:v>0</x:v>
      </x:c>
    </x:row>
    <x:row r="292" spans="1:4" hidden="1">
      <x:c r="A292" s="23" t="s">
        <x:v>11341</x:v>
      </x:c>
      <x:c r="B292" s="23">
        <x:v>0</x:v>
      </x:c>
      <x:c r="C292" s="23">
        <x:v>0</x:v>
      </x:c>
      <x:c r="D292" s="23">
        <x:f t="shared" si="0"/>
        <x:v>0</x:v>
      </x:c>
    </x:row>
    <x:row r="293" spans="1:4" hidden="1">
      <x:c r="A293" s="23" t="s">
        <x:v>12074</x:v>
      </x:c>
      <x:c r="B293" s="23">
        <x:v>0</x:v>
      </x:c>
      <x:c r="C293" s="23">
        <x:v>0</x:v>
      </x:c>
      <x:c r="D293" s="23">
        <x:f t="shared" si="0"/>
        <x:v>0</x:v>
      </x:c>
    </x:row>
    <x:row r="294" spans="1:4" hidden="1">
      <x:c r="A294" s="23" t="s">
        <x:v>11432</x:v>
      </x:c>
      <x:c r="B294" s="23">
        <x:v>0</x:v>
      </x:c>
      <x:c r="C294" s="23">
        <x:v>0</x:v>
      </x:c>
      <x:c r="D294" s="23">
        <x:f t="shared" si="0"/>
        <x:v>0</x:v>
      </x:c>
    </x:row>
    <x:row r="295" spans="1:4" hidden="1">
      <x:c r="A295" s="23" t="s">
        <x:v>11338</x:v>
      </x:c>
      <x:c r="B295" s="23">
        <x:v>0</x:v>
      </x:c>
      <x:c r="C295" s="23">
        <x:v>0</x:v>
      </x:c>
      <x:c r="D295" s="23">
        <x:f t="shared" si="0"/>
        <x:v>0</x:v>
      </x:c>
    </x:row>
    <x:row r="296" spans="1:4" hidden="1">
      <x:c r="A296" s="23" t="s">
        <x:v>10610</x:v>
      </x:c>
      <x:c r="B296" s="23">
        <x:v>0</x:v>
      </x:c>
      <x:c r="C296" s="23">
        <x:v>0</x:v>
      </x:c>
      <x:c r="D296" s="23">
        <x:f t="shared" si="0"/>
        <x:v>0</x:v>
      </x:c>
    </x:row>
    <x:row r="297" spans="1:4" hidden="1">
      <x:c r="A297" s="23" t="s">
        <x:v>712</x:v>
      </x:c>
      <x:c r="B297" s="23">
        <x:v>0</x:v>
      </x:c>
      <x:c r="C297" s="23">
        <x:v>0</x:v>
      </x:c>
      <x:c r="D297" s="23">
        <x:f t="shared" si="0"/>
        <x:v>0</x:v>
      </x:c>
    </x:row>
    <x:row r="298" spans="1:4" hidden="1">
      <x:c r="A298" s="23" t="s">
        <x:v>12170</x:v>
      </x:c>
      <x:c r="B298" s="23">
        <x:v>0</x:v>
      </x:c>
      <x:c r="C298" s="23">
        <x:v>0</x:v>
      </x:c>
      <x:c r="D298" s="23">
        <x:f t="shared" si="0"/>
        <x:v>0</x:v>
      </x:c>
    </x:row>
    <x:row r="299" spans="1:4" hidden="1">
      <x:c r="A299" s="23" t="s">
        <x:v>3616</x:v>
      </x:c>
      <x:c r="B299" s="23">
        <x:v>0</x:v>
      </x:c>
      <x:c r="C299" s="23">
        <x:v>0</x:v>
      </x:c>
      <x:c r="D299" s="23">
        <x:f t="shared" si="0"/>
        <x:v>0</x:v>
      </x:c>
    </x:row>
    <x:row r="300" spans="1:4" hidden="1">
      <x:c r="A300" s="23" t="s">
        <x:v>10603</x:v>
      </x:c>
      <x:c r="B300" s="23">
        <x:v>0</x:v>
      </x:c>
      <x:c r="C300" s="23">
        <x:v>0</x:v>
      </x:c>
      <x:c r="D300" s="23">
        <x:f t="shared" si="0"/>
        <x:v>0</x:v>
      </x:c>
    </x:row>
    <x:row r="301" spans="1:4" hidden="1">
      <x:c r="A301" s="23" t="s">
        <x:v>4052</x:v>
      </x:c>
      <x:c r="B301" s="23">
        <x:v>0</x:v>
      </x:c>
      <x:c r="C301" s="23">
        <x:v>0</x:v>
      </x:c>
      <x:c r="D301" s="23">
        <x:f t="shared" si="0"/>
        <x:v>0</x:v>
      </x:c>
    </x:row>
    <x:row r="302" spans="1:4" hidden="1">
      <x:c r="A302" s="23" t="s">
        <x:v>3971</x:v>
      </x:c>
      <x:c r="B302" s="23">
        <x:v>0</x:v>
      </x:c>
      <x:c r="C302" s="23">
        <x:v>0</x:v>
      </x:c>
      <x:c r="D302" s="23">
        <x:f t="shared" si="0"/>
        <x:v>0</x:v>
      </x:c>
    </x:row>
    <x:row r="303" spans="1:4" hidden="1">
      <x:c r="A303" s="23" t="s">
        <x:v>11807</x:v>
      </x:c>
      <x:c r="B303" s="23">
        <x:v>0</x:v>
      </x:c>
      <x:c r="C303" s="23">
        <x:v>0</x:v>
      </x:c>
      <x:c r="D303" s="23">
        <x:f t="shared" si="0"/>
        <x:v>0</x:v>
      </x:c>
    </x:row>
    <x:row r="304" spans="1:4" hidden="1">
      <x:c r="A304" s="23" t="s">
        <x:v>325</x:v>
      </x:c>
      <x:c r="B304" s="23">
        <x:v>0</x:v>
      </x:c>
      <x:c r="C304" s="23">
        <x:v>0</x:v>
      </x:c>
      <x:c r="D304" s="23">
        <x:f t="shared" si="0"/>
        <x:v>0</x:v>
      </x:c>
    </x:row>
    <x:row r="305" spans="1:4" hidden="1">
      <x:c r="A305" s="23" t="s">
        <x:v>11783</x:v>
      </x:c>
      <x:c r="B305" s="23">
        <x:v>0</x:v>
      </x:c>
      <x:c r="C305" s="23">
        <x:v>0</x:v>
      </x:c>
      <x:c r="D305" s="23">
        <x:f t="shared" si="0"/>
        <x:v>0</x:v>
      </x:c>
    </x:row>
    <x:row r="306" spans="1:4" hidden="1">
      <x:c r="A306" s="23" t="s">
        <x:v>5446</x:v>
      </x:c>
      <x:c r="B306" s="23">
        <x:v>0</x:v>
      </x:c>
      <x:c r="C306" s="23">
        <x:v>0</x:v>
      </x:c>
      <x:c r="D306" s="23">
        <x:f t="shared" si="0"/>
        <x:v>0</x:v>
      </x:c>
    </x:row>
    <x:row r="307" spans="1:4" hidden="1">
      <x:c r="A307" s="23" t="s">
        <x:v>11948</x:v>
      </x:c>
      <x:c r="B307" s="23">
        <x:v>0</x:v>
      </x:c>
      <x:c r="C307" s="23">
        <x:v>0</x:v>
      </x:c>
      <x:c r="D307" s="23">
        <x:f t="shared" si="0"/>
        <x:v>0</x:v>
      </x:c>
    </x:row>
    <x:row r="308" spans="1:4" hidden="1">
      <x:c r="A308" s="23" t="s">
        <x:v>332</x:v>
      </x:c>
      <x:c r="B308" s="23">
        <x:v>0</x:v>
      </x:c>
      <x:c r="C308" s="23">
        <x:v>0</x:v>
      </x:c>
      <x:c r="D308" s="23">
        <x:f t="shared" si="0"/>
        <x:v>0</x:v>
      </x:c>
    </x:row>
    <x:row r="309" spans="1:4" hidden="1">
      <x:c r="A309" s="23" t="s">
        <x:v>11929</x:v>
      </x:c>
      <x:c r="B309" s="23">
        <x:v>0</x:v>
      </x:c>
      <x:c r="C309" s="23">
        <x:v>0</x:v>
      </x:c>
      <x:c r="D309" s="23">
        <x:f t="shared" si="0"/>
        <x:v>0</x:v>
      </x:c>
    </x:row>
    <x:row r="310" spans="1:4" hidden="1">
      <x:c r="A310" s="23" t="s">
        <x:v>11390</x:v>
      </x:c>
      <x:c r="B310" s="23">
        <x:v>0</x:v>
      </x:c>
      <x:c r="C310" s="23">
        <x:v>0</x:v>
      </x:c>
      <x:c r="D310" s="23">
        <x:f t="shared" si="0"/>
        <x:v>0</x:v>
      </x:c>
    </x:row>
    <x:row r="311" spans="1:4" hidden="1">
      <x:c r="A311" s="23" t="s">
        <x:v>11801</x:v>
      </x:c>
      <x:c r="B311" s="23">
        <x:v>0</x:v>
      </x:c>
      <x:c r="C311" s="23">
        <x:v>0</x:v>
      </x:c>
      <x:c r="D311" s="23">
        <x:f t="shared" si="0"/>
        <x:v>0</x:v>
      </x:c>
    </x:row>
    <x:row r="312" spans="1:4" hidden="1">
      <x:c r="A312" s="23" t="s">
        <x:v>351</x:v>
      </x:c>
      <x:c r="B312" s="23">
        <x:v>0</x:v>
      </x:c>
      <x:c r="C312" s="23">
        <x:v>0</x:v>
      </x:c>
      <x:c r="D312" s="23">
        <x:f t="shared" si="0"/>
        <x:v>0</x:v>
      </x:c>
    </x:row>
    <x:row r="313" spans="1:4" hidden="1">
      <x:c r="A313" s="23" t="s">
        <x:v>5227</x:v>
      </x:c>
      <x:c r="B313" s="23">
        <x:v>1</x:v>
      </x:c>
      <x:c r="C313" s="23">
        <x:v>1</x:v>
      </x:c>
      <x:c r="D313" s="23">
        <x:f t="shared" si="0"/>
        <x:v>0</x:v>
      </x:c>
    </x:row>
    <x:row r="314" spans="1:4" hidden="1">
      <x:c r="A314" s="23" t="s">
        <x:v>5404</x:v>
      </x:c>
      <x:c r="B314" s="23">
        <x:v>2</x:v>
      </x:c>
      <x:c r="C314" s="23">
        <x:v>2</x:v>
      </x:c>
      <x:c r="D314" s="23">
        <x:f t="shared" si="0"/>
        <x:v>0</x:v>
      </x:c>
    </x:row>
    <x:row r="315" spans="1:4" hidden="1">
      <x:c r="A315" s="23" t="s">
        <x:v>10615</x:v>
      </x:c>
      <x:c r="B315" s="23">
        <x:v>0</x:v>
      </x:c>
      <x:c r="C315" s="23">
        <x:v>0</x:v>
      </x:c>
      <x:c r="D315" s="23">
        <x:f t="shared" si="0"/>
        <x:v>0</x:v>
      </x:c>
    </x:row>
    <x:row r="316" spans="1:4" hidden="1">
      <x:c r="A316" s="23" t="s">
        <x:v>353</x:v>
      </x:c>
      <x:c r="B316" s="23">
        <x:v>0</x:v>
      </x:c>
      <x:c r="C316" s="23">
        <x:v>0</x:v>
      </x:c>
      <x:c r="D316" s="23">
        <x:f t="shared" si="0"/>
        <x:v>0</x:v>
      </x:c>
    </x:row>
    <x:row r="317" spans="1:4" hidden="1">
      <x:c r="A317" s="23" t="s">
        <x:v>5315</x:v>
      </x:c>
      <x:c r="B317" s="23">
        <x:v>0</x:v>
      </x:c>
      <x:c r="C317" s="23">
        <x:v>0</x:v>
      </x:c>
      <x:c r="D317" s="23">
        <x:f t="shared" si="0"/>
        <x:v>0</x:v>
      </x:c>
    </x:row>
    <x:row r="318" spans="1:4" hidden="1">
      <x:c r="A318" s="23" t="s">
        <x:v>330</x:v>
      </x:c>
      <x:c r="B318" s="23">
        <x:v>0</x:v>
      </x:c>
      <x:c r="C318" s="23">
        <x:v>0</x:v>
      </x:c>
      <x:c r="D318" s="23">
        <x:f t="shared" si="0"/>
        <x:v>0</x:v>
      </x:c>
    </x:row>
    <x:row r="319" spans="1:4" hidden="1">
      <x:c r="A319" s="23" t="s">
        <x:v>4055</x:v>
      </x:c>
      <x:c r="B319" s="23">
        <x:v>0</x:v>
      </x:c>
      <x:c r="C319" s="23">
        <x:v>0</x:v>
      </x:c>
      <x:c r="D319" s="23">
        <x:f t="shared" si="0"/>
        <x:v>0</x:v>
      </x:c>
    </x:row>
    <x:row r="320" spans="1:4" hidden="1">
      <x:c r="A320" s="23" t="s">
        <x:v>12292</x:v>
      </x:c>
      <x:c r="B320" s="23">
        <x:v>0</x:v>
      </x:c>
      <x:c r="C320" s="23">
        <x:v>0</x:v>
      </x:c>
      <x:c r="D320" s="23">
        <x:f t="shared" si="0"/>
        <x:v>0</x:v>
      </x:c>
    </x:row>
    <x:row r="321" spans="1:4" hidden="1">
      <x:c r="A321" s="23" t="s">
        <x:v>3527</x:v>
      </x:c>
      <x:c r="B321" s="23">
        <x:v>0</x:v>
      </x:c>
      <x:c r="C321" s="23">
        <x:v>0</x:v>
      </x:c>
      <x:c r="D321" s="23">
        <x:f t="shared" si="0"/>
        <x:v>0</x:v>
      </x:c>
    </x:row>
    <x:row r="322" spans="1:4" hidden="1">
      <x:c r="A322" s="23" t="s">
        <x:v>12155</x:v>
      </x:c>
      <x:c r="B322" s="23">
        <x:v>0</x:v>
      </x:c>
      <x:c r="C322" s="23">
        <x:v>0</x:v>
      </x:c>
      <x:c r="D322" s="23">
        <x:f t="shared" si="0"/>
        <x:v>0</x:v>
      </x:c>
    </x:row>
    <x:row r="323" spans="1:4" hidden="1">
      <x:c r="A323" s="23" t="s">
        <x:v>11928</x:v>
      </x:c>
      <x:c r="B323" s="23">
        <x:v>0</x:v>
      </x:c>
      <x:c r="C323" s="23">
        <x:v>0</x:v>
      </x:c>
      <x:c r="D323" s="23">
        <x:f t="shared" si="0"/>
        <x:v>0</x:v>
      </x:c>
    </x:row>
    <x:row r="324" spans="1:4" hidden="1">
      <x:c r="A324" s="23" t="s">
        <x:v>11433</x:v>
      </x:c>
      <x:c r="B324" s="23">
        <x:v>6</x:v>
      </x:c>
      <x:c r="C324" s="23">
        <x:v>6</x:v>
      </x:c>
      <x:c r="D324" s="23">
        <x:f t="shared" si="0"/>
        <x:v>0</x:v>
      </x:c>
    </x:row>
    <x:row r="325" spans="1:4">
      <x:c r="A325" s="23" t="s">
        <x:v>11731</x:v>
      </x:c>
      <x:c r="B325" s="23">
        <x:v>6</x:v>
      </x:c>
      <x:c r="C325" s="23">
        <x:v>5</x:v>
      </x:c>
      <x:c r="D325" s="23">
        <x:f t="shared" si="0"/>
        <x:v>1</x:v>
      </x:c>
    </x:row>
    <x:row r="326" spans="1:4" hidden="1">
      <x:c r="A326" s="23" t="s">
        <x:v>12082</x:v>
      </x:c>
      <x:c r="B326" s="23">
        <x:v>4</x:v>
      </x:c>
      <x:c r="C326" s="23">
        <x:v>4</x:v>
      </x:c>
      <x:c r="D326" s="23">
        <x:f t="shared" si="0"/>
        <x:v>0</x:v>
      </x:c>
    </x:row>
    <x:row r="327" spans="1:4" hidden="1">
      <x:c r="A327" s="23" t="s">
        <x:v>3789</x:v>
      </x:c>
      <x:c r="B327" s="23">
        <x:v>2</x:v>
      </x:c>
      <x:c r="C327" s="23">
        <x:v>2</x:v>
      </x:c>
      <x:c r="D327" s="23">
        <x:f t="shared" si="0"/>
        <x:v>0</x:v>
      </x:c>
    </x:row>
    <x:row r="328" spans="1:4">
      <x:c r="A328" s="23" t="s">
        <x:v>12219</x:v>
      </x:c>
      <x:c r="B328" s="23">
        <x:v>1</x:v>
      </x:c>
      <x:c r="C328" s="23">
        <x:v>0</x:v>
      </x:c>
      <x:c r="D328" s="23">
        <x:f t="shared" si="0"/>
        <x:v>1</x:v>
      </x:c>
    </x:row>
    <x:row r="329" spans="1:4">
      <x:c r="A329" s="23" t="s">
        <x:v>12077</x:v>
      </x:c>
      <x:c r="B329" s="23">
        <x:v>6</x:v>
      </x:c>
      <x:c r="C329" s="23">
        <x:v>5</x:v>
      </x:c>
      <x:c r="D329" s="23">
        <x:f t="shared" si="0"/>
        <x:v>1</x:v>
      </x:c>
    </x:row>
    <x:row r="330" spans="1:4" hidden="1">
      <x:c r="A330" s="23" t="s">
        <x:v>11736</x:v>
      </x:c>
      <x:c r="B330" s="23">
        <x:v>4</x:v>
      </x:c>
      <x:c r="C330" s="23">
        <x:v>4</x:v>
      </x:c>
      <x:c r="D330" s="23">
        <x:f t="shared" si="0"/>
        <x:v>0</x:v>
      </x:c>
    </x:row>
    <x:row r="331" spans="1:4" hidden="1">
      <x:c r="A331" s="23" t="s">
        <x:v>3731</x:v>
      </x:c>
      <x:c r="B331" s="23">
        <x:v>3</x:v>
      </x:c>
      <x:c r="C331" s="23">
        <x:v>3</x:v>
      </x:c>
      <x:c r="D331" s="23">
        <x:f t="shared" si="0"/>
        <x:v>0</x:v>
      </x:c>
    </x:row>
    <x:row r="332" spans="1:4" hidden="1">
      <x:c r="A332" s="23" t="s">
        <x:v>11335</x:v>
      </x:c>
      <x:c r="B332" s="23">
        <x:v>6</x:v>
      </x:c>
      <x:c r="C332" s="23">
        <x:v>6</x:v>
      </x:c>
      <x:c r="D332" s="23">
        <x:f t="shared" si="0"/>
        <x:v>0</x:v>
      </x:c>
    </x:row>
    <x:row r="333" spans="1:4" hidden="1">
      <x:c r="A333" s="23" t="s">
        <x:v>12080</x:v>
      </x:c>
      <x:c r="B333" s="23">
        <x:v>5</x:v>
      </x:c>
      <x:c r="C333" s="23">
        <x:v>5</x:v>
      </x:c>
      <x:c r="D333" s="23">
        <x:f t="shared" si="0"/>
        <x:v>0</x:v>
      </x:c>
    </x:row>
    <x:row r="334" spans="1:4" hidden="1">
      <x:c r="A334" s="23" t="s">
        <x:v>11728</x:v>
      </x:c>
      <x:c r="B334" s="23">
        <x:v>4</x:v>
      </x:c>
      <x:c r="C334" s="23">
        <x:v>4</x:v>
      </x:c>
      <x:c r="D334" s="23">
        <x:f t="shared" si="0"/>
        <x:v>0</x:v>
      </x:c>
    </x:row>
    <x:row r="335" spans="1:4" hidden="1">
      <x:c r="A335" s="23" t="s">
        <x:v>12045</x:v>
      </x:c>
      <x:c r="B335" s="23">
        <x:v>4</x:v>
      </x:c>
      <x:c r="C335" s="23">
        <x:v>4</x:v>
      </x:c>
      <x:c r="D335" s="23">
        <x:f t="shared" si="0"/>
        <x:v>0</x:v>
      </x:c>
    </x:row>
    <x:row r="336" spans="1:4" hidden="1">
      <x:c r="A336" s="23" t="s">
        <x:v>3686</x:v>
      </x:c>
      <x:c r="B336" s="23">
        <x:v>5</x:v>
      </x:c>
      <x:c r="C336" s="23">
        <x:v>5</x:v>
      </x:c>
      <x:c r="D336" s="23">
        <x:f t="shared" si="0"/>
        <x:v>0</x:v>
      </x:c>
    </x:row>
    <x:row r="337" spans="1:4" hidden="1">
      <x:c r="A337" s="23" t="s">
        <x:v>12037</x:v>
      </x:c>
      <x:c r="B337" s="23">
        <x:v>5</x:v>
      </x:c>
      <x:c r="C337" s="23">
        <x:v>5</x:v>
      </x:c>
      <x:c r="D337" s="23">
        <x:f t="shared" si="0"/>
        <x:v>0</x:v>
      </x:c>
    </x:row>
    <x:row r="338" spans="1:4" hidden="1">
      <x:c r="A338" s="23" t="s">
        <x:v>11987</x:v>
      </x:c>
      <x:c r="B338" s="23">
        <x:v>1</x:v>
      </x:c>
      <x:c r="C338" s="23">
        <x:v>1</x:v>
      </x:c>
      <x:c r="D338" s="23">
        <x:f t="shared" si="0"/>
        <x:v>0</x:v>
      </x:c>
    </x:row>
    <x:row r="339" spans="1:4" hidden="1">
      <x:c r="A339" s="23" t="s">
        <x:v>12202</x:v>
      </x:c>
      <x:c r="B339" s="23">
        <x:v>3</x:v>
      </x:c>
      <x:c r="C339" s="23">
        <x:v>3</x:v>
      </x:c>
      <x:c r="D339" s="23">
        <x:f t="shared" si="0"/>
        <x:v>0</x:v>
      </x:c>
    </x:row>
    <x:row r="340" spans="1:4" hidden="1">
      <x:c r="A340" s="23" t="s">
        <x:v>11641</x:v>
      </x:c>
      <x:c r="B340" s="23">
        <x:v>4</x:v>
      </x:c>
      <x:c r="C340" s="23">
        <x:v>4</x:v>
      </x:c>
      <x:c r="D340" s="23">
        <x:f t="shared" si="0"/>
        <x:v>0</x:v>
      </x:c>
    </x:row>
    <x:row r="341" spans="1:4" hidden="1">
      <x:c r="A341" s="23" t="s">
        <x:v>12050</x:v>
      </x:c>
      <x:c r="B341" s="23">
        <x:v>3</x:v>
      </x:c>
      <x:c r="C341" s="23">
        <x:v>3</x:v>
      </x:c>
      <x:c r="D341" s="23">
        <x:f t="shared" si="0"/>
        <x:v>0</x:v>
      </x:c>
    </x:row>
    <x:row r="342" spans="1:4" hidden="1">
      <x:c r="A342" s="23" t="s">
        <x:v>11635</x:v>
      </x:c>
      <x:c r="B342" s="23">
        <x:v>1</x:v>
      </x:c>
      <x:c r="C342" s="23">
        <x:v>1</x:v>
      </x:c>
      <x:c r="D342" s="23">
        <x:f t="shared" si="0"/>
        <x:v>0</x:v>
      </x:c>
    </x:row>
    <x:row r="343" spans="1:4" hidden="1">
      <x:c r="A343" s="23" t="s">
        <x:v>12090</x:v>
      </x:c>
      <x:c r="B343" s="23">
        <x:v>4</x:v>
      </x:c>
      <x:c r="C343" s="23">
        <x:v>4</x:v>
      </x:c>
      <x:c r="D343" s="23">
        <x:f t="shared" si="0"/>
        <x:v>0</x:v>
      </x:c>
    </x:row>
    <x:row r="344" spans="1:4" hidden="1">
      <x:c r="A344" s="23" t="s">
        <x:v>7592</x:v>
      </x:c>
      <x:c r="B344" s="23">
        <x:v>6</x:v>
      </x:c>
      <x:c r="C344" s="23">
        <x:v>6</x:v>
      </x:c>
      <x:c r="D344" s="23">
        <x:f t="shared" si="0"/>
        <x:v>0</x:v>
      </x:c>
    </x:row>
    <x:row r="345" spans="1:4" hidden="1">
      <x:c r="A345" s="23" t="s">
        <x:v>11709</x:v>
      </x:c>
      <x:c r="B345" s="23">
        <x:v>3</x:v>
      </x:c>
      <x:c r="C345" s="23">
        <x:v>3</x:v>
      </x:c>
      <x:c r="D345" s="23">
        <x:f t="shared" si="0"/>
        <x:v>0</x:v>
      </x:c>
    </x:row>
    <x:row r="346" spans="1:4" hidden="1">
      <x:c r="A346" s="23" t="s">
        <x:v>11684</x:v>
      </x:c>
      <x:c r="B346" s="23">
        <x:v>5</x:v>
      </x:c>
      <x:c r="C346" s="23">
        <x:v>5</x:v>
      </x:c>
      <x:c r="D346" s="23">
        <x:f t="shared" si="0"/>
        <x:v>0</x:v>
      </x:c>
    </x:row>
    <x:row r="347" spans="1:4" hidden="1">
      <x:c r="A347" s="23" t="s">
        <x:v>3809</x:v>
      </x:c>
      <x:c r="B347" s="23">
        <x:v>2</x:v>
      </x:c>
      <x:c r="C347" s="23">
        <x:v>2</x:v>
      </x:c>
      <x:c r="D347" s="23">
        <x:f t="shared" si="0"/>
        <x:v>0</x:v>
      </x:c>
    </x:row>
    <x:row r="348" spans="1:4" hidden="1">
      <x:c r="A348" s="23" t="s">
        <x:v>11437</x:v>
      </x:c>
      <x:c r="B348" s="23">
        <x:v>3</x:v>
      </x:c>
      <x:c r="C348" s="23">
        <x:v>3</x:v>
      </x:c>
      <x:c r="D348" s="23">
        <x:f t="shared" si="0"/>
        <x:v>0</x:v>
      </x:c>
    </x:row>
    <x:row r="349" spans="1:4" hidden="1">
      <x:c r="A349" s="23" t="s">
        <x:v>11737</x:v>
      </x:c>
      <x:c r="B349" s="23">
        <x:v>2</x:v>
      </x:c>
      <x:c r="C349" s="23">
        <x:v>2</x:v>
      </x:c>
      <x:c r="D349" s="23">
        <x:f t="shared" si="0"/>
        <x:v>0</x:v>
      </x:c>
    </x:row>
    <x:row r="350" spans="1:4" hidden="1">
      <x:c r="A350" s="23" t="s">
        <x:v>12252</x:v>
      </x:c>
      <x:c r="B350" s="23">
        <x:v>1</x:v>
      </x:c>
      <x:c r="C350" s="23">
        <x:v>1</x:v>
      </x:c>
      <x:c r="D350" s="23">
        <x:f t="shared" si="0"/>
        <x:v>0</x:v>
      </x:c>
    </x:row>
    <x:row r="351" spans="1:4" hidden="1">
      <x:c r="A351" s="23" t="s">
        <x:v>11608</x:v>
      </x:c>
      <x:c r="B351" s="23">
        <x:v>2</x:v>
      </x:c>
      <x:c r="C351" s="23">
        <x:v>2</x:v>
      </x:c>
      <x:c r="D351" s="23">
        <x:f t="shared" si="0"/>
        <x:v>0</x:v>
      </x:c>
    </x:row>
    <x:row r="352" spans="1:4" hidden="1">
      <x:c r="A352" s="23" t="s">
        <x:v>11597</x:v>
      </x:c>
      <x:c r="B352" s="23">
        <x:v>3</x:v>
      </x:c>
      <x:c r="C352" s="23">
        <x:v>3</x:v>
      </x:c>
      <x:c r="D352" s="23">
        <x:f t="shared" si="0"/>
        <x:v>0</x:v>
      </x:c>
    </x:row>
    <x:row r="353" spans="1:4" hidden="1">
      <x:c r="A353" s="23" t="s">
        <x:v>7595</x:v>
      </x:c>
      <x:c r="B353" s="23">
        <x:v>2</x:v>
      </x:c>
      <x:c r="C353" s="23">
        <x:v>2</x:v>
      </x:c>
      <x:c r="D353" s="23">
        <x:f t="shared" si="0"/>
        <x:v>0</x:v>
      </x:c>
    </x:row>
    <x:row r="354" spans="1:4" hidden="1">
      <x:c r="A354" s="23" t="s">
        <x:v>10642</x:v>
      </x:c>
      <x:c r="B354" s="23">
        <x:v>0</x:v>
      </x:c>
      <x:c r="C354" s="23">
        <x:v>0</x:v>
      </x:c>
      <x:c r="D354" s="23">
        <x:f t="shared" si="0"/>
        <x:v>0</x:v>
      </x:c>
    </x:row>
    <x:row r="355" spans="1:4" hidden="1">
      <x:c r="A355" s="23" t="s">
        <x:v>12257</x:v>
      </x:c>
      <x:c r="B355" s="23">
        <x:v>0</x:v>
      </x:c>
      <x:c r="C355" s="23">
        <x:v>0</x:v>
      </x:c>
      <x:c r="D355" s="23">
        <x:f t="shared" si="0"/>
        <x:v>0</x:v>
      </x:c>
    </x:row>
    <x:row r="356" spans="1:4" hidden="1">
      <x:c r="A356" s="23" t="s">
        <x:v>7502</x:v>
      </x:c>
      <x:c r="B356" s="23">
        <x:v>2</x:v>
      </x:c>
      <x:c r="C356" s="23">
        <x:v>2</x:v>
      </x:c>
      <x:c r="D356" s="23">
        <x:f t="shared" si="0"/>
        <x:v>0</x:v>
      </x:c>
    </x:row>
    <x:row r="357" spans="1:4" hidden="1">
      <x:c r="A357" s="23" t="s">
        <x:v>11757</x:v>
      </x:c>
      <x:c r="B357" s="23">
        <x:v>4</x:v>
      </x:c>
      <x:c r="C357" s="23">
        <x:v>4</x:v>
      </x:c>
      <x:c r="D357" s="23">
        <x:f t="shared" si="0"/>
        <x:v>0</x:v>
      </x:c>
    </x:row>
    <x:row r="358" spans="1:4" hidden="1">
      <x:c r="A358" s="23" t="s">
        <x:v>11317</x:v>
      </x:c>
      <x:c r="B358" s="23">
        <x:v>2</x:v>
      </x:c>
      <x:c r="C358" s="23">
        <x:v>2</x:v>
      </x:c>
      <x:c r="D358" s="23">
        <x:f t="shared" si="0"/>
        <x:v>0</x:v>
      </x:c>
    </x:row>
    <x:row r="359" spans="1:4" hidden="1">
      <x:c r="A359" s="23" t="s">
        <x:v>7505</x:v>
      </x:c>
      <x:c r="B359" s="23">
        <x:v>2</x:v>
      </x:c>
      <x:c r="C359" s="23">
        <x:v>2</x:v>
      </x:c>
      <x:c r="D359" s="23">
        <x:f t="shared" si="0"/>
        <x:v>0</x:v>
      </x:c>
    </x:row>
    <x:row r="360" spans="1:4" hidden="1">
      <x:c r="A360" s="23" t="s">
        <x:v>11634</x:v>
      </x:c>
      <x:c r="B360" s="23">
        <x:v>4</x:v>
      </x:c>
      <x:c r="C360" s="23">
        <x:v>4</x:v>
      </x:c>
      <x:c r="D360" s="23">
        <x:f t="shared" si="0"/>
        <x:v>0</x:v>
      </x:c>
    </x:row>
    <x:row r="361" spans="1:4" hidden="1">
      <x:c r="A361" s="23" t="s">
        <x:v>11694</x:v>
      </x:c>
      <x:c r="B361" s="23">
        <x:v>2</x:v>
      </x:c>
      <x:c r="C361" s="23">
        <x:v>2</x:v>
      </x:c>
      <x:c r="D361" s="23">
        <x:f t="shared" si="0"/>
        <x:v>0</x:v>
      </x:c>
    </x:row>
    <x:row r="362" spans="1:4" hidden="1">
      <x:c r="A362" s="23" t="s">
        <x:v>11675</x:v>
      </x:c>
      <x:c r="B362" s="23">
        <x:v>5</x:v>
      </x:c>
      <x:c r="C362" s="23">
        <x:v>5</x:v>
      </x:c>
      <x:c r="D362" s="23">
        <x:f t="shared" si="0"/>
        <x:v>0</x:v>
      </x:c>
    </x:row>
    <x:row r="363" spans="1:4" hidden="1">
      <x:c r="A363" s="23" t="s">
        <x:v>11744</x:v>
      </x:c>
      <x:c r="B363" s="23">
        <x:v>2</x:v>
      </x:c>
      <x:c r="C363" s="23">
        <x:v>2</x:v>
      </x:c>
      <x:c r="D363" s="23">
        <x:f t="shared" si="0"/>
        <x:v>0</x:v>
      </x:c>
    </x:row>
    <x:row r="364" spans="1:4" hidden="1">
      <x:c r="A364" s="23" t="s">
        <x:v>11715</x:v>
      </x:c>
      <x:c r="B364" s="23">
        <x:v>0</x:v>
      </x:c>
      <x:c r="C364" s="23">
        <x:v>0</x:v>
      </x:c>
      <x:c r="D364" s="23">
        <x:f t="shared" si="0"/>
        <x:v>0</x:v>
      </x:c>
    </x:row>
    <x:row r="365" spans="1:4" hidden="1">
      <x:c r="A365" s="23" t="s">
        <x:v>11989</x:v>
      </x:c>
      <x:c r="B365" s="23">
        <x:v>3</x:v>
      </x:c>
      <x:c r="C365" s="23">
        <x:v>3</x:v>
      </x:c>
      <x:c r="D365" s="23">
        <x:f t="shared" si="0"/>
        <x:v>0</x:v>
      </x:c>
    </x:row>
    <x:row r="366" spans="1:4" hidden="1">
      <x:c r="A366" s="23" t="s">
        <x:v>11630</x:v>
      </x:c>
      <x:c r="B366" s="23">
        <x:v>2</x:v>
      </x:c>
      <x:c r="C366" s="23">
        <x:v>2</x:v>
      </x:c>
      <x:c r="D366" s="23">
        <x:f t="shared" si="0"/>
        <x:v>0</x:v>
      </x:c>
    </x:row>
    <x:row r="367" spans="1:4" hidden="1">
      <x:c r="A367" s="23" t="s">
        <x:v>12190</x:v>
      </x:c>
      <x:c r="B367" s="23">
        <x:v>0</x:v>
      </x:c>
      <x:c r="C367" s="23">
        <x:v>0</x:v>
      </x:c>
      <x:c r="D367" s="23">
        <x:f t="shared" si="0"/>
        <x:v>0</x:v>
      </x:c>
    </x:row>
    <x:row r="368" spans="1:4" hidden="1">
      <x:c r="A368" s="23" t="s">
        <x:v>11443</x:v>
      </x:c>
      <x:c r="B368" s="23">
        <x:v>1</x:v>
      </x:c>
      <x:c r="C368" s="23">
        <x:v>1</x:v>
      </x:c>
      <x:c r="D368" s="23">
        <x:f t="shared" si="0"/>
        <x:v>0</x:v>
      </x:c>
    </x:row>
    <x:row r="369" spans="1:4" hidden="1">
      <x:c r="A369" s="23" t="s">
        <x:v>7559</x:v>
      </x:c>
      <x:c r="B369" s="23">
        <x:v>6</x:v>
      </x:c>
      <x:c r="C369" s="23">
        <x:v>6</x:v>
      </x:c>
      <x:c r="D369" s="23">
        <x:f t="shared" si="0"/>
        <x:v>0</x:v>
      </x:c>
    </x:row>
    <x:row r="370" spans="1:4" hidden="1">
      <x:c r="A370" s="23" t="s">
        <x:v>883</x:v>
      </x:c>
      <x:c r="B370" s="23">
        <x:v>0</x:v>
      </x:c>
      <x:c r="C370" s="23">
        <x:v>0</x:v>
      </x:c>
      <x:c r="D370" s="23">
        <x:f t="shared" si="0"/>
        <x:v>0</x:v>
      </x:c>
    </x:row>
    <x:row r="371" spans="1:4" hidden="1">
      <x:c r="A371" s="23" t="s">
        <x:v>829</x:v>
      </x:c>
      <x:c r="B371" s="23">
        <x:v>3</x:v>
      </x:c>
      <x:c r="C371" s="23">
        <x:v>3</x:v>
      </x:c>
      <x:c r="D371" s="23">
        <x:f t="shared" si="0"/>
        <x:v>0</x:v>
      </x:c>
    </x:row>
    <x:row r="372" spans="1:4" hidden="1">
      <x:c r="A372" s="23" t="s">
        <x:v>11689</x:v>
      </x:c>
      <x:c r="B372" s="23">
        <x:v>2</x:v>
      </x:c>
      <x:c r="C372" s="23">
        <x:v>2</x:v>
      </x:c>
      <x:c r="D372" s="23">
        <x:f t="shared" si="0"/>
        <x:v>0</x:v>
      </x:c>
    </x:row>
    <x:row r="373" spans="1:4" hidden="1">
      <x:c r="A373" s="23" t="s">
        <x:v>12196</x:v>
      </x:c>
      <x:c r="B373" s="23">
        <x:v>3</x:v>
      </x:c>
      <x:c r="C373" s="23">
        <x:v>3</x:v>
      </x:c>
      <x:c r="D373" s="23">
        <x:f t="shared" si="0"/>
        <x:v>0</x:v>
      </x:c>
    </x:row>
    <x:row r="374" spans="1:4" hidden="1">
      <x:c r="A374" s="23" t="s">
        <x:v>12039</x:v>
      </x:c>
      <x:c r="B374" s="23">
        <x:v>4</x:v>
      </x:c>
      <x:c r="C374" s="23">
        <x:v>4</x:v>
      </x:c>
      <x:c r="D374" s="23">
        <x:f t="shared" si="0"/>
        <x:v>0</x:v>
      </x:c>
    </x:row>
    <x:row r="375" spans="1:4" hidden="1">
      <x:c r="A375" s="23" t="s">
        <x:v>11971</x:v>
      </x:c>
      <x:c r="B375" s="23">
        <x:v>3</x:v>
      </x:c>
      <x:c r="C375" s="23">
        <x:v>3</x:v>
      </x:c>
      <x:c r="D375" s="23">
        <x:f t="shared" si="0"/>
        <x:v>0</x:v>
      </x:c>
    </x:row>
    <x:row r="376" spans="1:4" hidden="1">
      <x:c r="A376" s="23" t="s">
        <x:v>12188</x:v>
      </x:c>
      <x:c r="B376" s="23">
        <x:v>0</x:v>
      </x:c>
      <x:c r="C376" s="23">
        <x:v>0</x:v>
      </x:c>
      <x:c r="D376" s="23">
        <x:f t="shared" si="0"/>
        <x:v>0</x:v>
      </x:c>
    </x:row>
    <x:row r="377" spans="1:4" hidden="1">
      <x:c r="A377" s="23" t="s">
        <x:v>12283</x:v>
      </x:c>
      <x:c r="B377" s="23">
        <x:v>2</x:v>
      </x:c>
      <x:c r="C377" s="23">
        <x:v>2</x:v>
      </x:c>
      <x:c r="D377" s="23">
        <x:f t="shared" si="0"/>
        <x:v>0</x:v>
      </x:c>
    </x:row>
    <x:row r="378" spans="1:4" hidden="1">
      <x:c r="A378" s="23" t="s">
        <x:v>11946</x:v>
      </x:c>
      <x:c r="B378" s="23">
        <x:v>1</x:v>
      </x:c>
      <x:c r="C378" s="23">
        <x:v>1</x:v>
      </x:c>
      <x:c r="D378" s="23">
        <x:f t="shared" si="0"/>
        <x:v>0</x:v>
      </x:c>
    </x:row>
    <x:row r="379" spans="1:4" hidden="1">
      <x:c r="A379" s="23" t="s">
        <x:v>11671</x:v>
      </x:c>
      <x:c r="B379" s="23">
        <x:v>4</x:v>
      </x:c>
      <x:c r="C379" s="23">
        <x:v>4</x:v>
      </x:c>
      <x:c r="D379" s="23">
        <x:f t="shared" si="0"/>
        <x:v>0</x:v>
      </x:c>
    </x:row>
    <x:row r="380" spans="1:4">
      <x:c r="A380" s="23" t="s">
        <x:v>12276</x:v>
      </x:c>
      <x:c r="B380" s="23">
        <x:v>3</x:v>
      </x:c>
      <x:c r="C380" s="23">
        <x:v>2</x:v>
      </x:c>
      <x:c r="D380" s="23">
        <x:f t="shared" si="0"/>
        <x:v>1</x:v>
      </x:c>
    </x:row>
    <x:row r="381" spans="1:4" hidden="1">
      <x:c r="A381" s="23" t="s">
        <x:v>11719</x:v>
      </x:c>
      <x:c r="B381" s="23">
        <x:v>2</x:v>
      </x:c>
      <x:c r="C381" s="23">
        <x:v>2</x:v>
      </x:c>
      <x:c r="D381" s="23">
        <x:f t="shared" si="0"/>
        <x:v>0</x:v>
      </x:c>
    </x:row>
    <x:row r="382" spans="1:4">
      <x:c r="A382" s="23" t="s">
        <x:v>12055</x:v>
      </x:c>
      <x:c r="B382" s="23">
        <x:v>3</x:v>
      </x:c>
      <x:c r="C382" s="23">
        <x:v>2</x:v>
      </x:c>
      <x:c r="D382" s="23">
        <x:f t="shared" si="0"/>
        <x:v>1</x:v>
      </x:c>
    </x:row>
    <x:row r="383" spans="1:4" hidden="1">
      <x:c r="A383" s="23" t="s">
        <x:v>12078</x:v>
      </x:c>
      <x:c r="B383" s="23">
        <x:v>1</x:v>
      </x:c>
      <x:c r="C383" s="23">
        <x:v>1</x:v>
      </x:c>
      <x:c r="D383" s="23">
        <x:f t="shared" si="0"/>
        <x:v>0</x:v>
      </x:c>
    </x:row>
    <x:row r="384" spans="1:4" hidden="1">
      <x:c r="A384" s="23" t="s">
        <x:v>11598</x:v>
      </x:c>
      <x:c r="B384" s="23">
        <x:v>0</x:v>
      </x:c>
      <x:c r="C384" s="23">
        <x:v>0</x:v>
      </x:c>
      <x:c r="D384" s="23">
        <x:f t="shared" si="0"/>
        <x:v>0</x:v>
      </x:c>
    </x:row>
    <x:row r="385" spans="1:4" hidden="1">
      <x:c r="A385" s="23" t="s">
        <x:v>11629</x:v>
      </x:c>
      <x:c r="B385" s="23">
        <x:v>0</x:v>
      </x:c>
      <x:c r="C385" s="23">
        <x:v>0</x:v>
      </x:c>
      <x:c r="D385" s="23">
        <x:f t="shared" si="0"/>
        <x:v>0</x:v>
      </x:c>
    </x:row>
    <x:row r="386" spans="1:4" hidden="1">
      <x:c r="A386" s="23" t="s">
        <x:v>11967</x:v>
      </x:c>
      <x:c r="B386" s="23">
        <x:v>2</x:v>
      </x:c>
      <x:c r="C386" s="23">
        <x:v>2</x:v>
      </x:c>
      <x:c r="D386" s="23">
        <x:f t="shared" si="0"/>
        <x:v>0</x:v>
      </x:c>
    </x:row>
    <x:row r="387" spans="1:4" hidden="1">
      <x:c r="A387" s="23" t="s">
        <x:v>11938</x:v>
      </x:c>
      <x:c r="B387" s="23">
        <x:v>0</x:v>
      </x:c>
      <x:c r="C387" s="23">
        <x:v>0</x:v>
      </x:c>
      <x:c r="D387" s="23">
        <x:f t="shared" si="0"/>
        <x:v>0</x:v>
      </x:c>
    </x:row>
    <x:row r="388" spans="1:4" hidden="1">
      <x:c r="A388" s="23" t="s">
        <x:v>11944</x:v>
      </x:c>
      <x:c r="B388" s="23">
        <x:v>0</x:v>
      </x:c>
      <x:c r="C388" s="23">
        <x:v>0</x:v>
      </x:c>
      <x:c r="D388" s="23">
        <x:f t="shared" si="0"/>
        <x:v>0</x:v>
      </x:c>
    </x:row>
    <x:row r="389" spans="1:4" hidden="1">
      <x:c r="A389" s="23" t="s">
        <x:v>11976</x:v>
      </x:c>
      <x:c r="B389" s="23">
        <x:v>4</x:v>
      </x:c>
      <x:c r="C389" s="23">
        <x:v>4</x:v>
      </x:c>
      <x:c r="D389" s="23">
        <x:f t="shared" si="0"/>
        <x:v>0</x:v>
      </x:c>
    </x:row>
    <x:row r="390" spans="1:4" hidden="1">
      <x:c r="A390" s="23" t="s">
        <x:v>11652</x:v>
      </x:c>
      <x:c r="B390" s="23">
        <x:v>2</x:v>
      </x:c>
      <x:c r="C390" s="23">
        <x:v>2</x:v>
      </x:c>
      <x:c r="D390" s="23">
        <x:f t="shared" si="0"/>
        <x:v>0</x:v>
      </x:c>
    </x:row>
    <x:row r="391" spans="1:4" hidden="1">
      <x:c r="A391" s="23" t="s">
        <x:v>11957</x:v>
      </x:c>
      <x:c r="B391" s="23">
        <x:v>1</x:v>
      </x:c>
      <x:c r="C391" s="23">
        <x:v>1</x:v>
      </x:c>
      <x:c r="D391" s="23">
        <x:f t="shared" si="0"/>
        <x:v>0</x:v>
      </x:c>
    </x:row>
    <x:row r="392" spans="1:4" hidden="1">
      <x:c r="A392" s="23" t="s">
        <x:v>12215</x:v>
      </x:c>
      <x:c r="B392" s="23">
        <x:v>5</x:v>
      </x:c>
      <x:c r="C392" s="23">
        <x:v>5</x:v>
      </x:c>
      <x:c r="D392" s="23">
        <x:f t="shared" si="0"/>
        <x:v>0</x:v>
      </x:c>
    </x:row>
    <x:row r="393" spans="1:4" hidden="1">
      <x:c r="A393" s="23" t="s">
        <x:v>12255</x:v>
      </x:c>
      <x:c r="B393" s="23">
        <x:v>4</x:v>
      </x:c>
      <x:c r="C393" s="23">
        <x:v>4</x:v>
      </x:c>
      <x:c r="D393" s="23">
        <x:f t="shared" si="0"/>
        <x:v>0</x:v>
      </x:c>
    </x:row>
    <x:row r="394" spans="1:4" hidden="1">
      <x:c r="A394" s="23" t="s">
        <x:v>1031</x:v>
      </x:c>
      <x:c r="B394" s="23">
        <x:v>3</x:v>
      </x:c>
      <x:c r="C394" s="23">
        <x:v>3</x:v>
      </x:c>
      <x:c r="D394" s="23">
        <x:f t="shared" si="0"/>
        <x:v>0</x:v>
      </x:c>
    </x:row>
    <x:row r="395" spans="1:4" hidden="1">
      <x:c r="A395" s="23" t="s">
        <x:v>11633</x:v>
      </x:c>
      <x:c r="B395" s="23">
        <x:v>3</x:v>
      </x:c>
      <x:c r="C395" s="23">
        <x:v>3</x:v>
      </x:c>
      <x:c r="D395" s="23">
        <x:f t="shared" si="0"/>
        <x:v>0</x:v>
      </x:c>
    </x:row>
    <x:row r="396" spans="1:4" hidden="1">
      <x:c r="A396" s="23" t="s">
        <x:v>11986</x:v>
      </x:c>
      <x:c r="B396" s="23">
        <x:v>2</x:v>
      </x:c>
      <x:c r="C396" s="23">
        <x:v>2</x:v>
      </x:c>
      <x:c r="D396" s="23">
        <x:f t="shared" si="0"/>
        <x:v>0</x:v>
      </x:c>
    </x:row>
    <x:row r="397" spans="1:4" hidden="1">
      <x:c r="A397" s="23" t="s">
        <x:v>11973</x:v>
      </x:c>
      <x:c r="B397" s="23">
        <x:v>4</x:v>
      </x:c>
      <x:c r="C397" s="23">
        <x:v>4</x:v>
      </x:c>
      <x:c r="D397" s="23">
        <x:f t="shared" si="0"/>
        <x:v>0</x:v>
      </x:c>
    </x:row>
    <x:row r="398" spans="1:4" hidden="1">
      <x:c r="A398" s="23" t="s">
        <x:v>11700</x:v>
      </x:c>
      <x:c r="B398" s="23">
        <x:v>5</x:v>
      </x:c>
      <x:c r="C398" s="23">
        <x:v>5</x:v>
      </x:c>
      <x:c r="D398" s="23">
        <x:f t="shared" si="0"/>
        <x:v>0</x:v>
      </x:c>
    </x:row>
    <x:row r="399" spans="1:4" hidden="1">
      <x:c r="A399" s="23" t="s">
        <x:v>3855</x:v>
      </x:c>
      <x:c r="B399" s="23">
        <x:v>3</x:v>
      </x:c>
      <x:c r="C399" s="23">
        <x:v>3</x:v>
      </x:c>
      <x:c r="D399" s="23">
        <x:f t="shared" si="0"/>
        <x:v>0</x:v>
      </x:c>
    </x:row>
    <x:row r="400" spans="1:4" hidden="1">
      <x:c r="A400" s="23" t="s">
        <x:v>11355</x:v>
      </x:c>
      <x:c r="B400" s="23">
        <x:v>3</x:v>
      </x:c>
      <x:c r="C400" s="23">
        <x:v>3</x:v>
      </x:c>
      <x:c r="D400" s="23">
        <x:f t="shared" si="0"/>
        <x:v>0</x:v>
      </x:c>
    </x:row>
    <x:row r="401" spans="1:4" hidden="1">
      <x:c r="A401" s="23" t="s">
        <x:v>11697</x:v>
      </x:c>
      <x:c r="B401" s="23">
        <x:v>3</x:v>
      </x:c>
      <x:c r="C401" s="23">
        <x:v>3</x:v>
      </x:c>
      <x:c r="D401" s="23">
        <x:f t="shared" si="0"/>
        <x:v>0</x:v>
      </x:c>
    </x:row>
    <x:row r="402" spans="1:4" hidden="1">
      <x:c r="A402" s="23" t="s">
        <x:v>11616</x:v>
      </x:c>
      <x:c r="B402" s="23">
        <x:v>2</x:v>
      </x:c>
      <x:c r="C402" s="23">
        <x:v>2</x:v>
      </x:c>
      <x:c r="D402" s="23">
        <x:f t="shared" si="0"/>
        <x:v>0</x:v>
      </x:c>
    </x:row>
    <x:row r="403" spans="1:4" hidden="1">
      <x:c r="A403" s="23" t="s">
        <x:v>11637</x:v>
      </x:c>
      <x:c r="B403" s="23">
        <x:v>3</x:v>
      </x:c>
      <x:c r="C403" s="23">
        <x:v>3</x:v>
      </x:c>
      <x:c r="D403" s="23">
        <x:f t="shared" si="0"/>
        <x:v>0</x:v>
      </x:c>
    </x:row>
    <x:row r="404" spans="1:4" hidden="1">
      <x:c r="A404" s="23" t="s">
        <x:v>12052</x:v>
      </x:c>
      <x:c r="B404" s="23">
        <x:v>3</x:v>
      </x:c>
      <x:c r="C404" s="23">
        <x:v>3</x:v>
      </x:c>
      <x:c r="D404" s="23">
        <x:f t="shared" si="0"/>
        <x:v>0</x:v>
      </x:c>
    </x:row>
    <x:row r="405" spans="1:4">
      <x:c r="A405" s="23" t="s">
        <x:v>11327</x:v>
      </x:c>
      <x:c r="B405" s="23">
        <x:v>4</x:v>
      </x:c>
      <x:c r="C405" s="23">
        <x:v>3</x:v>
      </x:c>
      <x:c r="D405" s="23">
        <x:f t="shared" si="0"/>
        <x:v>1</x:v>
      </x:c>
    </x:row>
    <x:row r="406" spans="1:4" hidden="1">
      <x:c r="A406" s="23" t="s">
        <x:v>12267</x:v>
      </x:c>
      <x:c r="B406" s="23">
        <x:v>4</x:v>
      </x:c>
      <x:c r="C406" s="23">
        <x:v>4</x:v>
      </x:c>
      <x:c r="D406" s="23">
        <x:f t="shared" si="0"/>
        <x:v>0</x:v>
      </x:c>
    </x:row>
    <x:row r="407" spans="1:4" hidden="1">
      <x:c r="A407" s="23" t="s">
        <x:v>11450</x:v>
      </x:c>
      <x:c r="B407" s="23">
        <x:v>3</x:v>
      </x:c>
      <x:c r="C407" s="23">
        <x:v>3</x:v>
      </x:c>
      <x:c r="D407" s="23">
        <x:f t="shared" si="0"/>
        <x:v>0</x:v>
      </x:c>
    </x:row>
    <x:row r="408" spans="1:4" hidden="1">
      <x:c r="A408" s="23" t="s">
        <x:v>11344</x:v>
      </x:c>
      <x:c r="B408" s="23">
        <x:v>5</x:v>
      </x:c>
      <x:c r="C408" s="23">
        <x:v>5</x:v>
      </x:c>
      <x:c r="D408" s="23">
        <x:f t="shared" si="0"/>
        <x:v>0</x:v>
      </x:c>
    </x:row>
    <x:row r="409" spans="1:4" hidden="1">
      <x:c r="A409" s="23" t="s">
        <x:v>11434</x:v>
      </x:c>
      <x:c r="B409" s="23">
        <x:v>4</x:v>
      </x:c>
      <x:c r="C409" s="23">
        <x:v>4</x:v>
      </x:c>
      <x:c r="D409" s="23">
        <x:f t="shared" si="0"/>
        <x:v>0</x:v>
      </x:c>
    </x:row>
    <x:row r="410" spans="1:4" hidden="1">
      <x:c r="A410" s="23" t="s">
        <x:v>12151</x:v>
      </x:c>
      <x:c r="B410" s="23">
        <x:v>0</x:v>
      </x:c>
      <x:c r="C410" s="23">
        <x:v>0</x:v>
      </x:c>
      <x:c r="D410" s="23">
        <x:f t="shared" si="0"/>
        <x:v>0</x:v>
      </x:c>
    </x:row>
    <x:row r="411" spans="1:4" hidden="1">
      <x:c r="A411" s="23" t="s">
        <x:v>3654</x:v>
      </x:c>
      <x:c r="B411" s="23">
        <x:v>0</x:v>
      </x:c>
      <x:c r="C411" s="23">
        <x:v>0</x:v>
      </x:c>
      <x:c r="D411" s="23">
        <x:f t="shared" si="0"/>
        <x:v>0</x:v>
      </x:c>
    </x:row>
    <x:row r="412" spans="1:4" hidden="1">
      <x:c r="A412" s="23" t="s">
        <x:v>10433</x:v>
      </x:c>
      <x:c r="B412" s="23">
        <x:v>2</x:v>
      </x:c>
      <x:c r="C412" s="23">
        <x:v>2</x:v>
      </x:c>
      <x:c r="D412" s="23">
        <x:f t="shared" si="0"/>
        <x:v>0</x:v>
      </x:c>
    </x:row>
    <x:row r="413" spans="1:4" hidden="1">
      <x:c r="A413" s="23" t="s">
        <x:v>4041</x:v>
      </x:c>
      <x:c r="B413" s="23">
        <x:v>2</x:v>
      </x:c>
      <x:c r="C413" s="23">
        <x:v>2</x:v>
      </x:c>
      <x:c r="D413" s="23">
        <x:f t="shared" si="0"/>
        <x:v>0</x:v>
      </x:c>
    </x:row>
    <x:row r="414" spans="1:4" hidden="1">
      <x:c r="A414" s="23" t="s">
        <x:v>5229</x:v>
      </x:c>
      <x:c r="B414" s="23">
        <x:v>1</x:v>
      </x:c>
      <x:c r="C414" s="23">
        <x:v>1</x:v>
      </x:c>
      <x:c r="D414" s="23">
        <x:f t="shared" si="0"/>
        <x:v>0</x:v>
      </x:c>
    </x:row>
    <x:row r="415" spans="1:4" hidden="1">
      <x:c r="A415" s="23" t="s">
        <x:v>11605</x:v>
      </x:c>
      <x:c r="B415" s="23">
        <x:v>3</x:v>
      </x:c>
      <x:c r="C415" s="23">
        <x:v>3</x:v>
      </x:c>
      <x:c r="D415" s="23">
        <x:f t="shared" si="0"/>
        <x:v>0</x:v>
      </x:c>
    </x:row>
    <x:row r="416" spans="1:4" hidden="1">
      <x:c r="A416" s="23" t="s">
        <x:v>11711</x:v>
      </x:c>
      <x:c r="B416" s="23">
        <x:v>5</x:v>
      </x:c>
      <x:c r="C416" s="23">
        <x:v>5</x:v>
      </x:c>
      <x:c r="D416" s="23">
        <x:f t="shared" si="0"/>
        <x:v>0</x:v>
      </x:c>
    </x:row>
    <x:row r="417" spans="1:4" hidden="1">
      <x:c r="A417" s="23" t="s">
        <x:v>11592</x:v>
      </x:c>
      <x:c r="B417" s="23">
        <x:v>4</x:v>
      </x:c>
      <x:c r="C417" s="23">
        <x:v>4</x:v>
      </x:c>
      <x:c r="D417" s="23">
        <x:f t="shared" si="0"/>
        <x:v>0</x:v>
      </x:c>
    </x:row>
    <x:row r="418" spans="1:4" hidden="1">
      <x:c r="A418" s="23" t="s">
        <x:v>11759</x:v>
      </x:c>
      <x:c r="B418" s="23">
        <x:v>4</x:v>
      </x:c>
      <x:c r="C418" s="23">
        <x:v>4</x:v>
      </x:c>
      <x:c r="D418" s="23">
        <x:f t="shared" si="0"/>
        <x:v>0</x:v>
      </x:c>
    </x:row>
    <x:row r="419" spans="1:4" hidden="1">
      <x:c r="A419" s="23" t="s">
        <x:v>5148</x:v>
      </x:c>
      <x:c r="B419" s="23">
        <x:v>2</x:v>
      </x:c>
      <x:c r="C419" s="23">
        <x:v>2</x:v>
      </x:c>
      <x:c r="D419" s="23">
        <x:f t="shared" si="0"/>
        <x:v>0</x:v>
      </x:c>
    </x:row>
    <x:row r="420" spans="1:4" hidden="1">
      <x:c r="A420" s="23" t="s">
        <x:v>5124</x:v>
      </x:c>
      <x:c r="B420" s="23">
        <x:v>5</x:v>
      </x:c>
      <x:c r="C420" s="23">
        <x:v>5</x:v>
      </x:c>
      <x:c r="D420" s="23">
        <x:f t="shared" si="0"/>
        <x:v>0</x:v>
      </x:c>
    </x:row>
    <x:row r="421" spans="1:4" hidden="1">
      <x:c r="A421" s="23" t="s">
        <x:v>11594</x:v>
      </x:c>
      <x:c r="B421" s="23">
        <x:v>0</x:v>
      </x:c>
      <x:c r="C421" s="23">
        <x:v>0</x:v>
      </x:c>
      <x:c r="D421" s="23">
        <x:f t="shared" si="0"/>
        <x:v>0</x:v>
      </x:c>
    </x:row>
    <x:row r="422" spans="1:4">
      <x:c r="A422" s="23" t="s">
        <x:v>11959</x:v>
      </x:c>
      <x:c r="B422" s="23">
        <x:v>12</x:v>
      </x:c>
      <x:c r="C422" s="23">
        <x:v>11</x:v>
      </x:c>
      <x:c r="D422" s="23">
        <x:f t="shared" si="0"/>
        <x:v>1</x:v>
      </x:c>
    </x:row>
    <x:row r="423" spans="1:4" hidden="1">
      <x:c r="A423" s="23" t="s">
        <x:v>12005</x:v>
      </x:c>
      <x:c r="B423" s="23">
        <x:v>0</x:v>
      </x:c>
      <x:c r="C423" s="23">
        <x:v>0</x:v>
      </x:c>
      <x:c r="D423" s="23">
        <x:f t="shared" si="0"/>
        <x:v>0</x:v>
      </x:c>
    </x:row>
    <x:row r="424" spans="1:4" hidden="1">
      <x:c r="A424" s="23" t="s">
        <x:v>12262</x:v>
      </x:c>
      <x:c r="B424" s="23">
        <x:v>3</x:v>
      </x:c>
      <x:c r="C424" s="23">
        <x:v>3</x:v>
      </x:c>
      <x:c r="D424" s="23">
        <x:f t="shared" si="0"/>
        <x:v>0</x:v>
      </x:c>
    </x:row>
    <x:row r="425" spans="1:4" hidden="1">
      <x:c r="A425" s="23" t="s">
        <x:v>11348</x:v>
      </x:c>
      <x:c r="B425" s="23">
        <x:v>3</x:v>
      </x:c>
      <x:c r="C425" s="23">
        <x:v>3</x:v>
      </x:c>
      <x:c r="D425" s="23">
        <x:f t="shared" si="0"/>
        <x:v>0</x:v>
      </x:c>
    </x:row>
    <x:row r="426" spans="1:4">
      <x:c r="A426" s="23" t="s">
        <x:v>11710</x:v>
      </x:c>
      <x:c r="B426" s="23">
        <x:v>2</x:v>
      </x:c>
      <x:c r="C426" s="23">
        <x:v>1</x:v>
      </x:c>
      <x:c r="D426" s="23">
        <x:f t="shared" si="0"/>
        <x:v>1</x:v>
      </x:c>
    </x:row>
    <x:row r="427" spans="1:4" hidden="1">
      <x:c r="A427" s="23" t="s">
        <x:v>11651</x:v>
      </x:c>
      <x:c r="B427" s="23">
        <x:v>2</x:v>
      </x:c>
      <x:c r="C427" s="23">
        <x:v>2</x:v>
      </x:c>
      <x:c r="D427" s="23">
        <x:f t="shared" si="0"/>
        <x:v>0</x:v>
      </x:c>
    </x:row>
    <x:row r="428" spans="1:4" hidden="1">
      <x:c r="A428" s="23" t="s">
        <x:v>11349</x:v>
      </x:c>
      <x:c r="B428" s="23">
        <x:v>3</x:v>
      </x:c>
      <x:c r="C428" s="23">
        <x:v>3</x:v>
      </x:c>
      <x:c r="D428" s="23">
        <x:f t="shared" si="0"/>
        <x:v>0</x:v>
      </x:c>
    </x:row>
    <x:row r="429" spans="1:4" hidden="1">
      <x:c r="A429" s="23" t="s">
        <x:v>3871</x:v>
      </x:c>
      <x:c r="B429" s="23">
        <x:v>1</x:v>
      </x:c>
      <x:c r="C429" s="23">
        <x:v>1</x:v>
      </x:c>
      <x:c r="D429" s="23">
        <x:f t="shared" si="0"/>
        <x:v>0</x:v>
      </x:c>
    </x:row>
    <x:row r="430" spans="1:4" hidden="1">
      <x:c r="A430" s="23" t="s">
        <x:v>11610</x:v>
      </x:c>
      <x:c r="B430" s="23">
        <x:v>1</x:v>
      </x:c>
      <x:c r="C430" s="23">
        <x:v>1</x:v>
      </x:c>
      <x:c r="D430" s="23">
        <x:f t="shared" si="0"/>
        <x:v>0</x:v>
      </x:c>
    </x:row>
    <x:row r="431" spans="1:4" hidden="1">
      <x:c r="A431" s="23" t="s">
        <x:v>11614</x:v>
      </x:c>
      <x:c r="B431" s="23">
        <x:v>0</x:v>
      </x:c>
      <x:c r="C431" s="23">
        <x:v>0</x:v>
      </x:c>
      <x:c r="D431" s="23">
        <x:f t="shared" si="0"/>
        <x:v>0</x:v>
      </x:c>
    </x:row>
    <x:row r="432" spans="1:4" hidden="1">
      <x:c r="A432" s="23" t="s">
        <x:v>11408</x:v>
      </x:c>
      <x:c r="B432" s="23">
        <x:v>1</x:v>
      </x:c>
      <x:c r="C432" s="23">
        <x:v>1</x:v>
      </x:c>
      <x:c r="D432" s="23">
        <x:f t="shared" si="0"/>
        <x:v>0</x:v>
      </x:c>
    </x:row>
    <x:row r="433" spans="1:4" hidden="1">
      <x:c r="A433" s="23" t="s">
        <x:v>1301</x:v>
      </x:c>
      <x:c r="B433" s="23">
        <x:v>2</x:v>
      </x:c>
      <x:c r="C433" s="23">
        <x:v>2</x:v>
      </x:c>
      <x:c r="D433" s="23">
        <x:f t="shared" si="0"/>
        <x:v>0</x:v>
      </x:c>
    </x:row>
    <x:row r="434" spans="1:4" hidden="1">
      <x:c r="A434" s="23" t="s">
        <x:v>3708</x:v>
      </x:c>
      <x:c r="B434" s="23">
        <x:v>2</x:v>
      </x:c>
      <x:c r="C434" s="23">
        <x:v>2</x:v>
      </x:c>
      <x:c r="D434" s="23">
        <x:f t="shared" si="0"/>
        <x:v>0</x:v>
      </x:c>
    </x:row>
    <x:row r="435" spans="1:4" hidden="1">
      <x:c r="A435" s="23" t="s">
        <x:v>11405</x:v>
      </x:c>
      <x:c r="B435" s="23">
        <x:v>3</x:v>
      </x:c>
      <x:c r="C435" s="23">
        <x:v>3</x:v>
      </x:c>
      <x:c r="D435" s="23">
        <x:f t="shared" si="0"/>
        <x:v>0</x:v>
      </x:c>
    </x:row>
    <x:row r="436" spans="1:4" hidden="1">
      <x:c r="A436" s="23" t="s">
        <x:v>11685</x:v>
      </x:c>
      <x:c r="B436" s="23">
        <x:v>0</x:v>
      </x:c>
      <x:c r="C436" s="23">
        <x:v>0</x:v>
      </x:c>
      <x:c r="D436" s="23">
        <x:f t="shared" si="0"/>
        <x:v>0</x:v>
      </x:c>
    </x:row>
    <x:row r="437" spans="1:4" hidden="1">
      <x:c r="A437" s="23" t="s">
        <x:v>11985</x:v>
      </x:c>
      <x:c r="B437" s="23">
        <x:v>0</x:v>
      </x:c>
      <x:c r="C437" s="23">
        <x:v>0</x:v>
      </x:c>
      <x:c r="D437" s="23">
        <x:f t="shared" si="0"/>
        <x:v>0</x:v>
      </x:c>
    </x:row>
    <x:row r="438" spans="1:4" hidden="1">
      <x:c r="A438" s="23" t="s">
        <x:v>10304</x:v>
      </x:c>
      <x:c r="B438" s="23">
        <x:v>0</x:v>
      </x:c>
      <x:c r="C438" s="23">
        <x:v>0</x:v>
      </x:c>
      <x:c r="D438" s="23">
        <x:f t="shared" si="0"/>
        <x:v>0</x:v>
      </x:c>
    </x:row>
    <x:row r="439" spans="1:4" hidden="1">
      <x:c r="A439" s="23" t="s">
        <x:v>10358</x:v>
      </x:c>
      <x:c r="B439" s="23">
        <x:v>0</x:v>
      </x:c>
      <x:c r="C439" s="23">
        <x:v>0</x:v>
      </x:c>
      <x:c r="D439" s="23">
        <x:f t="shared" si="0"/>
        <x:v>0</x:v>
      </x:c>
    </x:row>
    <x:row r="440" spans="1:4" hidden="1">
      <x:c r="A440" s="23" t="s">
        <x:v>10332</x:v>
      </x:c>
      <x:c r="B440" s="23">
        <x:v>0</x:v>
      </x:c>
      <x:c r="C440" s="23">
        <x:v>0</x:v>
      </x:c>
      <x:c r="D440" s="23">
        <x:f t="shared" si="0"/>
        <x:v>0</x:v>
      </x:c>
    </x:row>
    <x:row r="441" spans="1:4" hidden="1">
      <x:c r="A441" s="23" t="s">
        <x:v>10654</x:v>
      </x:c>
      <x:c r="B441" s="23">
        <x:v>0</x:v>
      </x:c>
      <x:c r="C441" s="23">
        <x:v>0</x:v>
      </x:c>
      <x:c r="D441" s="23">
        <x:f t="shared" si="0"/>
        <x:v>0</x:v>
      </x:c>
    </x:row>
    <x:row r="442" spans="1:4" hidden="1">
      <x:c r="A442" s="23" t="s">
        <x:v>12171</x:v>
      </x:c>
      <x:c r="B442" s="23">
        <x:v>7</x:v>
      </x:c>
      <x:c r="C442" s="23">
        <x:v>7</x:v>
      </x:c>
      <x:c r="D442" s="23">
        <x:f t="shared" si="0"/>
        <x:v>0</x:v>
      </x:c>
    </x:row>
    <x:row r="443" spans="1:4" hidden="1">
      <x:c r="A443" s="23" t="s">
        <x:v>10658</x:v>
      </x:c>
      <x:c r="B443" s="23">
        <x:v>0</x:v>
      </x:c>
      <x:c r="C443" s="23">
        <x:v>0</x:v>
      </x:c>
      <x:c r="D443" s="23">
        <x:f t="shared" si="0"/>
        <x:v>0</x:v>
      </x:c>
    </x:row>
    <x:row r="444" spans="1:4">
      <x:c r="A444" s="23" t="s">
        <x:v>10572</x:v>
      </x:c>
      <x:c r="B444" s="23">
        <x:v>1</x:v>
      </x:c>
      <x:c r="C444" s="23">
        <x:v>0</x:v>
      </x:c>
      <x:c r="D444" s="23">
        <x:f t="shared" si="0"/>
        <x:v>1</x:v>
      </x:c>
    </x:row>
    <x:row r="445" spans="1:4">
      <x:c r="A445" s="23" t="s">
        <x:v>10423</x:v>
      </x:c>
      <x:c r="B445" s="23">
        <x:v>1</x:v>
      </x:c>
      <x:c r="C445" s="23">
        <x:v>0</x:v>
      </x:c>
      <x:c r="D445" s="23">
        <x:f t="shared" si="0"/>
        <x:v>1</x:v>
      </x:c>
    </x:row>
    <x:row r="446" spans="1:4" hidden="1">
      <x:c r="A446" s="23" t="s">
        <x:v>11979</x:v>
      </x:c>
      <x:c r="B446" s="23">
        <x:v>0</x:v>
      </x:c>
      <x:c r="C446" s="23">
        <x:v>0</x:v>
      </x:c>
      <x:c r="D446" s="23">
        <x:f t="shared" si="0"/>
        <x:v>0</x:v>
      </x:c>
    </x:row>
    <x:row r="447" spans="1:4" hidden="1">
      <x:c r="A447" s="23" t="s">
        <x:v>11734</x:v>
      </x:c>
      <x:c r="B447" s="23">
        <x:v>0</x:v>
      </x:c>
      <x:c r="C447" s="23">
        <x:v>0</x:v>
      </x:c>
      <x:c r="D447" s="23">
        <x:f t="shared" si="0"/>
        <x:v>0</x:v>
      </x:c>
    </x:row>
    <x:row r="448" spans="1:4" hidden="1">
      <x:c r="A448" s="23" t="s">
        <x:v>707</x:v>
      </x:c>
      <x:c r="B448" s="23">
        <x:v>0</x:v>
      </x:c>
      <x:c r="C448" s="23">
        <x:v>0</x:v>
      </x:c>
      <x:c r="D448" s="23">
        <x:f t="shared" si="0"/>
        <x:v>0</x:v>
      </x:c>
    </x:row>
    <x:row r="449" spans="1:4" hidden="1">
      <x:c r="A449" s="23" t="s">
        <x:v>12112</x:v>
      </x:c>
      <x:c r="B449" s="23">
        <x:v>0</x:v>
      </x:c>
      <x:c r="C449" s="23">
        <x:v>0</x:v>
      </x:c>
      <x:c r="D449" s="23">
        <x:f t="shared" si="0"/>
        <x:v>0</x:v>
      </x:c>
    </x:row>
    <x:row r="450" spans="1:4" hidden="1">
      <x:c r="A450" s="23" t="s">
        <x:v>339</x:v>
      </x:c>
      <x:c r="B450" s="23">
        <x:v>0</x:v>
      </x:c>
      <x:c r="C450" s="23">
        <x:v>0</x:v>
      </x:c>
      <x:c r="D450" s="23">
        <x:f t="shared" si="0"/>
        <x:v>0</x:v>
      </x:c>
    </x:row>
    <x:row r="451" spans="1:4" hidden="1">
      <x:c r="A451" s="23" t="s">
        <x:v>326</x:v>
      </x:c>
      <x:c r="B451" s="23">
        <x:v>0</x:v>
      </x:c>
      <x:c r="C451" s="23">
        <x:v>0</x:v>
      </x:c>
      <x:c r="D451" s="23">
        <x:f t="shared" si="0"/>
        <x:v>0</x:v>
      </x:c>
    </x:row>
    <x:row r="452" spans="1:4" hidden="1">
      <x:c r="A452" s="23" t="s">
        <x:v>11848</x:v>
      </x:c>
      <x:c r="B452" s="23">
        <x:v>0</x:v>
      </x:c>
      <x:c r="C452" s="23">
        <x:v>0</x:v>
      </x:c>
      <x:c r="D452" s="23">
        <x:f t="shared" si="0"/>
        <x:v>0</x:v>
      </x:c>
    </x:row>
    <x:row r="453" spans="1:4" hidden="1">
      <x:c r="A453" s="23" t="s">
        <x:v>3941</x:v>
      </x:c>
      <x:c r="B453" s="23">
        <x:v>3</x:v>
      </x:c>
      <x:c r="C453" s="23">
        <x:v>3</x:v>
      </x:c>
      <x:c r="D453" s="23">
        <x:f t="shared" si="0"/>
        <x:v>0</x:v>
      </x:c>
    </x:row>
    <x:row r="454" spans="1:4" hidden="1">
      <x:c r="A454" s="23" t="s">
        <x:v>12197</x:v>
      </x:c>
      <x:c r="B454" s="23">
        <x:v>1</x:v>
      </x:c>
      <x:c r="C454" s="23">
        <x:v>1</x:v>
      </x:c>
      <x:c r="D454" s="23">
        <x:f t="shared" si="0"/>
        <x:v>0</x:v>
      </x:c>
    </x:row>
    <x:row r="455" spans="1:4" hidden="1">
      <x:c r="A455" s="23" t="s">
        <x:v>12193</x:v>
      </x:c>
      <x:c r="B455" s="23">
        <x:v>0</x:v>
      </x:c>
      <x:c r="C455" s="23">
        <x:v>0</x:v>
      </x:c>
      <x:c r="D455" s="23">
        <x:f t="shared" si="0"/>
        <x:v>0</x:v>
      </x:c>
    </x:row>
    <x:row r="456" spans="1:4" hidden="1">
      <x:c r="A456" s="23" t="s">
        <x:v>10253</x:v>
      </x:c>
      <x:c r="B456" s="23">
        <x:v>1</x:v>
      </x:c>
      <x:c r="C456" s="23">
        <x:v>1</x:v>
      </x:c>
      <x:c r="D456" s="23">
        <x:f t="shared" si="0"/>
        <x:v>0</x:v>
      </x:c>
    </x:row>
    <x:row r="457" spans="1:4" hidden="1">
      <x:c r="A457" s="23" t="s">
        <x:v>10081</x:v>
      </x:c>
      <x:c r="B457" s="23">
        <x:v>0</x:v>
      </x:c>
      <x:c r="C457" s="23">
        <x:v>0</x:v>
      </x:c>
      <x:c r="D457" s="23">
        <x:f t="shared" si="0"/>
        <x:v>0</x:v>
      </x:c>
    </x:row>
    <x:row r="458" spans="1:4" hidden="1">
      <x:c r="A458" s="23" t="s">
        <x:v>12288</x:v>
      </x:c>
      <x:c r="B458" s="23">
        <x:v>0</x:v>
      </x:c>
      <x:c r="C458" s="23">
        <x:v>0</x:v>
      </x:c>
      <x:c r="D458" s="23">
        <x:f t="shared" si="0"/>
        <x:v>0</x:v>
      </x:c>
    </x:row>
    <x:row r="459" spans="1:4" hidden="1">
      <x:c r="A459" s="23" t="s">
        <x:v>11812</x:v>
      </x:c>
      <x:c r="B459" s="23">
        <x:v>0</x:v>
      </x:c>
      <x:c r="C459" s="23">
        <x:v>0</x:v>
      </x:c>
      <x:c r="D459" s="23">
        <x:f t="shared" si="0"/>
        <x:v>0</x:v>
      </x:c>
    </x:row>
    <x:row r="460" spans="1:4" hidden="1">
      <x:c r="A460" s="23" t="s">
        <x:v>10622</x:v>
      </x:c>
      <x:c r="B460" s="23">
        <x:v>0</x:v>
      </x:c>
      <x:c r="C460" s="23">
        <x:v>0</x:v>
      </x:c>
      <x:c r="D460" s="23">
        <x:f t="shared" si="0"/>
        <x:v>0</x:v>
      </x:c>
    </x:row>
    <x:row r="461" spans="1:4" hidden="1">
      <x:c r="A461" s="23" t="s">
        <x:v>11735</x:v>
      </x:c>
      <x:c r="B461" s="23">
        <x:v>3</x:v>
      </x:c>
      <x:c r="C461" s="23">
        <x:v>3</x:v>
      </x:c>
      <x:c r="D461" s="23">
        <x:f t="shared" si="0"/>
        <x:v>0</x:v>
      </x:c>
    </x:row>
    <x:row r="462" spans="1:4" hidden="1">
      <x:c r="A462" s="23" t="s">
        <x:v>10640</x:v>
      </x:c>
      <x:c r="B462" s="23">
        <x:v>5</x:v>
      </x:c>
      <x:c r="C462" s="23">
        <x:v>5</x:v>
      </x:c>
      <x:c r="D462" s="23">
        <x:f t="shared" si="0"/>
        <x:v>0</x:v>
      </x:c>
    </x:row>
    <x:row r="463" spans="1:4" hidden="1">
      <x:c r="A463" s="23" t="s">
        <x:v>12198</x:v>
      </x:c>
      <x:c r="B463" s="23">
        <x:v>0</x:v>
      </x:c>
      <x:c r="C463" s="23">
        <x:v>0</x:v>
      </x:c>
      <x:c r="D463" s="23">
        <x:f t="shared" si="0"/>
        <x:v>0</x:v>
      </x:c>
    </x:row>
    <x:row r="464" spans="1:4" hidden="1">
      <x:c r="A464" s="23" t="s">
        <x:v>11613</x:v>
      </x:c>
      <x:c r="B464" s="23">
        <x:v>3</x:v>
      </x:c>
      <x:c r="C464" s="23">
        <x:v>3</x:v>
      </x:c>
      <x:c r="D464" s="23">
        <x:f t="shared" si="0"/>
        <x:v>0</x:v>
      </x:c>
    </x:row>
    <x:row r="465" spans="1:4" hidden="1">
      <x:c r="A465" s="23" t="s">
        <x:v>12167</x:v>
      </x:c>
      <x:c r="B465" s="23">
        <x:v>0</x:v>
      </x:c>
      <x:c r="C465" s="23">
        <x:v>0</x:v>
      </x:c>
      <x:c r="D465" s="23">
        <x:f t="shared" si="0"/>
        <x:v>0</x:v>
      </x:c>
    </x:row>
    <x:row r="466" spans="1:4" hidden="1">
      <x:c r="A466" s="23" t="s">
        <x:v>336</x:v>
      </x:c>
      <x:c r="B466" s="23">
        <x:v>0</x:v>
      </x:c>
      <x:c r="C466" s="23">
        <x:v>0</x:v>
      </x:c>
      <x:c r="D466" s="23">
        <x:f t="shared" si="0"/>
        <x:v>0</x:v>
      </x:c>
    </x:row>
    <x:row r="467" spans="1:4" hidden="1">
      <x:c r="A467" s="23" t="s">
        <x:v>11781</x:v>
      </x:c>
      <x:c r="B467" s="23">
        <x:v>0</x:v>
      </x:c>
      <x:c r="C467" s="23">
        <x:v>0</x:v>
      </x:c>
      <x:c r="D467" s="23">
        <x:f t="shared" si="0"/>
        <x:v>0</x:v>
      </x:c>
    </x:row>
    <x:row r="468" spans="1:4" hidden="1">
      <x:c r="A468" s="23" t="s">
        <x:v>3530</x:v>
      </x:c>
      <x:c r="B468" s="23">
        <x:v>0</x:v>
      </x:c>
      <x:c r="C468" s="23">
        <x:v>0</x:v>
      </x:c>
      <x:c r="D468" s="23">
        <x:f t="shared" si="0"/>
        <x:v>0</x:v>
      </x:c>
    </x:row>
    <x:row r="469" spans="1:4" hidden="1">
      <x:c r="A469" s="23" t="s">
        <x:v>10415</x:v>
      </x:c>
      <x:c r="B469" s="23">
        <x:v>0</x:v>
      </x:c>
      <x:c r="C469" s="23">
        <x:v>0</x:v>
      </x:c>
      <x:c r="D469" s="23">
        <x:f t="shared" si="0"/>
        <x:v>0</x:v>
      </x:c>
    </x:row>
    <x:row r="470" spans="1:4" hidden="1">
      <x:c r="A470" s="23" t="s">
        <x:v>5459</x:v>
      </x:c>
      <x:c r="B470" s="23">
        <x:v>0</x:v>
      </x:c>
      <x:c r="C470" s="23">
        <x:v>0</x:v>
      </x:c>
      <x:c r="D470" s="23">
        <x:f t="shared" si="0"/>
        <x:v>0</x:v>
      </x:c>
    </x:row>
    <x:row r="471" spans="1:4" hidden="1">
      <x:c r="A471" s="23" t="s">
        <x:v>11857</x:v>
      </x:c>
      <x:c r="B471" s="23">
        <x:v>0</x:v>
      </x:c>
      <x:c r="C471" s="23">
        <x:v>0</x:v>
      </x:c>
      <x:c r="D471" s="23">
        <x:f t="shared" si="0"/>
        <x:v>0</x:v>
      </x:c>
    </x:row>
    <x:row r="472" spans="1:4" hidden="1">
      <x:c r="A472" s="23" t="s">
        <x:v>12183</x:v>
      </x:c>
      <x:c r="B472" s="23">
        <x:v>0</x:v>
      </x:c>
      <x:c r="C472" s="23">
        <x:v>0</x:v>
      </x:c>
      <x:c r="D472" s="23">
        <x:f t="shared" si="0"/>
        <x:v>0</x:v>
      </x:c>
    </x:row>
    <x:row r="473" spans="1:4" hidden="1">
      <x:c r="A473" s="23" t="s">
        <x:v>12181</x:v>
      </x:c>
      <x:c r="B473" s="23">
        <x:v>0</x:v>
      </x:c>
      <x:c r="C473" s="23">
        <x:v>0</x:v>
      </x:c>
      <x:c r="D473" s="23">
        <x:f t="shared" si="0"/>
        <x:v>0</x:v>
      </x:c>
    </x:row>
    <x:row r="474" spans="1:4" hidden="1">
      <x:c r="A474" s="23" t="s">
        <x:v>11936</x:v>
      </x:c>
      <x:c r="B474" s="23">
        <x:v>0</x:v>
      </x:c>
      <x:c r="C474" s="23">
        <x:v>0</x:v>
      </x:c>
      <x:c r="D474" s="23">
        <x:f t="shared" si="0"/>
        <x:v>0</x:v>
      </x:c>
    </x:row>
    <x:row r="475" spans="1:4" hidden="1">
      <x:c r="A475" s="23" t="s">
        <x:v>10432</x:v>
      </x:c>
      <x:c r="B475" s="23">
        <x:v>0</x:v>
      </x:c>
      <x:c r="C475" s="23">
        <x:v>0</x:v>
      </x:c>
      <x:c r="D475" s="23">
        <x:f t="shared" si="0"/>
        <x:v>0</x:v>
      </x:c>
    </x:row>
    <x:row r="476" spans="1:4" hidden="1">
      <x:c r="A476" s="23" t="s">
        <x:v>11872</x:v>
      </x:c>
      <x:c r="B476" s="23">
        <x:v>1</x:v>
      </x:c>
      <x:c r="C476" s="23">
        <x:v>1</x:v>
      </x:c>
      <x:c r="D476" s="23">
        <x:f t="shared" si="0"/>
        <x:v>0</x:v>
      </x:c>
    </x:row>
    <x:row r="477" spans="1:4" hidden="1">
      <x:c r="A477" s="23" t="s">
        <x:v>3961</x:v>
      </x:c>
      <x:c r="B477" s="23">
        <x:v>1</x:v>
      </x:c>
      <x:c r="C477" s="23">
        <x:v>1</x:v>
      </x:c>
      <x:c r="D477" s="23">
        <x:f t="shared" si="0"/>
        <x:v>0</x:v>
      </x:c>
    </x:row>
    <x:row r="478" spans="1:4" hidden="1">
      <x:c r="A478" s="23" t="s">
        <x:v>10621</x:v>
      </x:c>
      <x:c r="B478" s="23">
        <x:v>0</x:v>
      </x:c>
      <x:c r="C478" s="23">
        <x:v>0</x:v>
      </x:c>
      <x:c r="D478" s="23">
        <x:f t="shared" si="0"/>
        <x:v>0</x:v>
      </x:c>
    </x:row>
    <x:row r="479" spans="1:4" hidden="1">
      <x:c r="A479" s="23" t="s">
        <x:v>12165</x:v>
      </x:c>
      <x:c r="B479" s="23">
        <x:v>0</x:v>
      </x:c>
      <x:c r="C479" s="23">
        <x:v>0</x:v>
      </x:c>
      <x:c r="D479" s="23">
        <x:f t="shared" si="0"/>
        <x:v>0</x:v>
      </x:c>
    </x:row>
    <x:row r="480" spans="1:4" hidden="1">
      <x:c r="A480" s="23" t="s">
        <x:v>11877</x:v>
      </x:c>
      <x:c r="B480" s="23">
        <x:v>0</x:v>
      </x:c>
      <x:c r="C480" s="23">
        <x:v>0</x:v>
      </x:c>
      <x:c r="D480" s="23">
        <x:f t="shared" si="0"/>
        <x:v>0</x:v>
      </x:c>
    </x:row>
    <x:row r="481" spans="1:4" hidden="1">
      <x:c r="A481" s="23" t="s">
        <x:v>12168</x:v>
      </x:c>
      <x:c r="B481" s="23">
        <x:v>0</x:v>
      </x:c>
      <x:c r="C481" s="23">
        <x:v>0</x:v>
      </x:c>
      <x:c r="D481" s="23">
        <x:f t="shared" si="0"/>
        <x:v>0</x:v>
      </x:c>
    </x:row>
    <x:row r="482" spans="1:4" hidden="1">
      <x:c r="A482" s="23" t="s">
        <x:v>12108</x:v>
      </x:c>
      <x:c r="B482" s="23">
        <x:v>0</x:v>
      </x:c>
      <x:c r="C482" s="23">
        <x:v>0</x:v>
      </x:c>
      <x:c r="D482" s="23">
        <x:f t="shared" si="0"/>
        <x:v>0</x:v>
      </x:c>
    </x:row>
    <x:row r="483" spans="1:4" hidden="1">
      <x:c r="A483" s="23" t="s">
        <x:v>4065</x:v>
      </x:c>
      <x:c r="B483" s="23">
        <x:v>0</x:v>
      </x:c>
      <x:c r="C483" s="23">
        <x:v>0</x:v>
      </x:c>
      <x:c r="D483" s="23">
        <x:f t="shared" si="0"/>
        <x:v>0</x:v>
      </x:c>
    </x:row>
    <x:row r="484" spans="1:4" hidden="1">
      <x:c r="A484" s="23" t="s">
        <x:v>11780</x:v>
      </x:c>
      <x:c r="B484" s="23">
        <x:v>0</x:v>
      </x:c>
      <x:c r="C484" s="23">
        <x:v>0</x:v>
      </x:c>
      <x:c r="D484" s="23">
        <x:f t="shared" si="0"/>
        <x:v>0</x:v>
      </x:c>
    </x:row>
    <x:row r="485" spans="1:4" hidden="1">
      <x:c r="A485" s="23" t="s">
        <x:v>11856</x:v>
      </x:c>
      <x:c r="B485" s="23">
        <x:v>0</x:v>
      </x:c>
      <x:c r="C485" s="23">
        <x:v>0</x:v>
      </x:c>
      <x:c r="D485" s="23">
        <x:f t="shared" si="0"/>
        <x:v>0</x:v>
      </x:c>
    </x:row>
    <x:row r="486" spans="1:4">
      <x:c r="A486" s="23" t="s">
        <x:v>12187</x:v>
      </x:c>
      <x:c r="B486" s="23">
        <x:v>0</x:v>
      </x:c>
      <x:c r="C486" s="23">
        <x:v>-1</x:v>
      </x:c>
      <x:c r="D486" s="23">
        <x:f t="shared" si="0"/>
        <x:v>1</x:v>
      </x:c>
    </x:row>
    <x:row r="487" spans="1:4" hidden="1">
      <x:c r="A487" s="23" t="s">
        <x:v>11930</x:v>
      </x:c>
      <x:c r="B487" s="23">
        <x:v>0</x:v>
      </x:c>
      <x:c r="C487" s="23">
        <x:v>0</x:v>
      </x:c>
      <x:c r="D487" s="23">
        <x:f t="shared" si="0"/>
        <x:v>0</x:v>
      </x:c>
    </x:row>
    <x:row r="488" spans="1:4" hidden="1">
      <x:c r="A488" s="23" t="s">
        <x:v>11887</x:v>
      </x:c>
      <x:c r="B488" s="23">
        <x:v>0</x:v>
      </x:c>
      <x:c r="C488" s="23">
        <x:v>0</x:v>
      </x:c>
      <x:c r="D488" s="23">
        <x:f t="shared" si="0"/>
        <x:v>0</x:v>
      </x:c>
    </x:row>
    <x:row r="489" spans="1:4" hidden="1">
      <x:c r="A489" s="23" t="s">
        <x:v>335</x:v>
      </x:c>
      <x:c r="B489" s="23">
        <x:v>0</x:v>
      </x:c>
      <x:c r="C489" s="23">
        <x:v>0</x:v>
      </x:c>
      <x:c r="D489" s="23">
        <x:f t="shared" si="0"/>
        <x:v>0</x:v>
      </x:c>
    </x:row>
    <x:row r="490" spans="1:4" hidden="1">
      <x:c r="A490" s="23" t="s">
        <x:v>726</x:v>
      </x:c>
      <x:c r="B490" s="23">
        <x:v>-1</x:v>
      </x:c>
      <x:c r="C490" s="23">
        <x:v>-1</x:v>
      </x:c>
      <x:c r="D490" s="23">
        <x:f t="shared" si="0"/>
        <x:v>0</x:v>
      </x:c>
    </x:row>
    <x:row r="491" spans="1:4" hidden="1">
      <x:c r="A491" s="23" t="s">
        <x:v>11899</x:v>
      </x:c>
      <x:c r="B491" s="23">
        <x:v>0</x:v>
      </x:c>
      <x:c r="C491" s="23">
        <x:v>0</x:v>
      </x:c>
      <x:c r="D491" s="23">
        <x:f t="shared" si="0"/>
        <x:v>0</x:v>
      </x:c>
    </x:row>
    <x:row r="492" spans="1:4" hidden="1">
      <x:c r="A492" s="23" t="s">
        <x:v>11863</x:v>
      </x:c>
      <x:c r="B492" s="23">
        <x:v>0</x:v>
      </x:c>
      <x:c r="C492" s="23">
        <x:v>0</x:v>
      </x:c>
      <x:c r="D492" s="23">
        <x:f t="shared" si="0"/>
        <x:v>0</x:v>
      </x:c>
    </x:row>
    <x:row r="493" spans="1:4" hidden="1">
      <x:c r="A493" s="23" t="s">
        <x:v>10554</x:v>
      </x:c>
      <x:c r="B493" s="23">
        <x:v>0</x:v>
      </x:c>
      <x:c r="C493" s="23">
        <x:v>0</x:v>
      </x:c>
      <x:c r="D493" s="23">
        <x:f t="shared" si="0"/>
        <x:v>0</x:v>
      </x:c>
    </x:row>
    <x:row r="494" spans="1:4" hidden="1">
      <x:c r="A494" s="23" t="s">
        <x:v>10561</x:v>
      </x:c>
      <x:c r="B494" s="23">
        <x:v>0</x:v>
      </x:c>
      <x:c r="C494" s="23">
        <x:v>0</x:v>
      </x:c>
      <x:c r="D494" s="23">
        <x:f t="shared" si="0"/>
        <x:v>0</x:v>
      </x:c>
    </x:row>
    <x:row r="495" spans="1:4" hidden="1">
      <x:c r="A495" s="23" t="s">
        <x:v>10628</x:v>
      </x:c>
      <x:c r="B495" s="23">
        <x:v>0</x:v>
      </x:c>
      <x:c r="C495" s="23">
        <x:v>0</x:v>
      </x:c>
      <x:c r="D495" s="23">
        <x:f t="shared" si="0"/>
        <x:v>0</x:v>
      </x:c>
    </x:row>
    <x:row r="496" spans="1:4" hidden="1">
      <x:c r="A496" s="23" t="s">
        <x:v>745</x:v>
      </x:c>
      <x:c r="B496" s="23">
        <x:v>0</x:v>
      </x:c>
      <x:c r="C496" s="23">
        <x:v>0</x:v>
      </x:c>
      <x:c r="D496" s="23">
        <x:f t="shared" si="0"/>
        <x:v>0</x:v>
      </x:c>
    </x:row>
    <x:row r="497" spans="1:4" hidden="1">
      <x:c r="A497" s="23" t="s">
        <x:v>10405</x:v>
      </x:c>
      <x:c r="B497" s="23">
        <x:v>0</x:v>
      </x:c>
      <x:c r="C497" s="23">
        <x:v>0</x:v>
      </x:c>
      <x:c r="D497" s="23">
        <x:f t="shared" si="0"/>
        <x:v>0</x:v>
      </x:c>
    </x:row>
    <x:row r="498" spans="1:4" hidden="1">
      <x:c r="A498" s="23" t="s">
        <x:v>11918</x:v>
      </x:c>
      <x:c r="B498" s="23">
        <x:v>0</x:v>
      </x:c>
      <x:c r="C498" s="23">
        <x:v>0</x:v>
      </x:c>
      <x:c r="D498" s="23">
        <x:f t="shared" si="0"/>
        <x:v>0</x:v>
      </x:c>
    </x:row>
    <x:row r="499" spans="1:4" hidden="1">
      <x:c r="A499" s="23" t="s">
        <x:v>11904</x:v>
      </x:c>
      <x:c r="B499" s="23">
        <x:v>0</x:v>
      </x:c>
      <x:c r="C499" s="23">
        <x:v>0</x:v>
      </x:c>
      <x:c r="D499" s="23">
        <x:f t="shared" si="0"/>
        <x:v>0</x:v>
      </x:c>
    </x:row>
    <x:row r="500" spans="1:4" hidden="1">
      <x:c r="A500" s="23" t="s">
        <x:v>11903</x:v>
      </x:c>
      <x:c r="B500" s="23">
        <x:v>0</x:v>
      </x:c>
      <x:c r="C500" s="23">
        <x:v>0</x:v>
      </x:c>
      <x:c r="D500" s="23">
        <x:f t="shared" si="0"/>
        <x:v>0</x:v>
      </x:c>
    </x:row>
    <x:row r="501" spans="1:4" hidden="1">
      <x:c r="A501" s="23" t="s">
        <x:v>10635</x:v>
      </x:c>
      <x:c r="B501" s="23">
        <x:v>0</x:v>
      </x:c>
      <x:c r="C501" s="23">
        <x:v>0</x:v>
      </x:c>
      <x:c r="D501" s="23">
        <x:f t="shared" si="0"/>
        <x:v>0</x:v>
      </x:c>
    </x:row>
    <x:row r="502" spans="1:4" hidden="1">
      <x:c r="A502" s="23" t="s">
        <x:v>10626</x:v>
      </x:c>
      <x:c r="B502" s="23">
        <x:v>0</x:v>
      </x:c>
      <x:c r="C502" s="23">
        <x:v>0</x:v>
      </x:c>
      <x:c r="D502" s="23">
        <x:f t="shared" si="0"/>
        <x:v>0</x:v>
      </x:c>
    </x:row>
    <x:row r="503" spans="1:4" hidden="1">
      <x:c r="A503" s="23" t="s">
        <x:v>11817</x:v>
      </x:c>
      <x:c r="B503" s="23">
        <x:v>0</x:v>
      </x:c>
      <x:c r="C503" s="23">
        <x:v>0</x:v>
      </x:c>
      <x:c r="D503" s="23">
        <x:f t="shared" si="0"/>
        <x:v>0</x:v>
      </x:c>
    </x:row>
    <x:row r="504" spans="1:4" hidden="1">
      <x:c r="A504" s="23" t="s">
        <x:v>11868</x:v>
      </x:c>
      <x:c r="B504" s="23">
        <x:v>0</x:v>
      </x:c>
      <x:c r="C504" s="23">
        <x:v>0</x:v>
      </x:c>
      <x:c r="D504" s="23">
        <x:f t="shared" si="0"/>
        <x:v>0</x:v>
      </x:c>
    </x:row>
    <x:row r="505" spans="1:4" hidden="1">
      <x:c r="A505" s="23" t="s">
        <x:v>12109</x:v>
      </x:c>
      <x:c r="B505" s="23">
        <x:v>0</x:v>
      </x:c>
      <x:c r="C505" s="23">
        <x:v>0</x:v>
      </x:c>
      <x:c r="D505" s="23">
        <x:f t="shared" si="0"/>
        <x:v>0</x:v>
      </x:c>
    </x:row>
    <x:row r="506" spans="1:4" hidden="1">
      <x:c r="A506" s="23" t="s">
        <x:v>10577</x:v>
      </x:c>
      <x:c r="B506" s="23">
        <x:v>0</x:v>
      </x:c>
      <x:c r="C506" s="23">
        <x:v>0</x:v>
      </x:c>
      <x:c r="D506" s="23">
        <x:f t="shared" si="0"/>
        <x:v>0</x:v>
      </x:c>
    </x:row>
    <x:row r="507" spans="1:4" hidden="1">
      <x:c r="A507" s="23" t="s">
        <x:v>323</x:v>
      </x:c>
      <x:c r="B507" s="23">
        <x:v>0</x:v>
      </x:c>
      <x:c r="C507" s="23">
        <x:v>0</x:v>
      </x:c>
      <x:c r="D507" s="23">
        <x:f t="shared" si="0"/>
        <x:v>0</x:v>
      </x:c>
    </x:row>
    <x:row r="508" spans="1:4" hidden="1">
      <x:c r="A508" s="23" t="s">
        <x:v>11871</x:v>
      </x:c>
      <x:c r="B508" s="23">
        <x:v>0</x:v>
      </x:c>
      <x:c r="C508" s="23">
        <x:v>0</x:v>
      </x:c>
      <x:c r="D508" s="23">
        <x:f t="shared" si="0"/>
        <x:v>0</x:v>
      </x:c>
    </x:row>
    <x:row r="509" spans="1:4" hidden="1">
      <x:c r="A509" s="23" t="s">
        <x:v>708</x:v>
      </x:c>
      <x:c r="B509" s="23">
        <x:v>0</x:v>
      </x:c>
      <x:c r="C509" s="23">
        <x:v>0</x:v>
      </x:c>
      <x:c r="D509" s="23">
        <x:f t="shared" si="0"/>
        <x:v>0</x:v>
      </x:c>
    </x:row>
    <x:row r="510" spans="1:4" hidden="1">
      <x:c r="A510" s="23" t="s">
        <x:v>10441</x:v>
      </x:c>
      <x:c r="B510" s="23">
        <x:v>4</x:v>
      </x:c>
      <x:c r="C510" s="23">
        <x:v>4</x:v>
      </x:c>
      <x:c r="D510" s="23">
        <x:f t="shared" si="0"/>
        <x:v>0</x:v>
      </x:c>
    </x:row>
    <x:row r="511" spans="1:4" hidden="1">
      <x:c r="A511" s="23" t="s">
        <x:v>12160</x:v>
      </x:c>
      <x:c r="B511" s="23">
        <x:v>0</x:v>
      </x:c>
      <x:c r="C511" s="23">
        <x:v>0</x:v>
      </x:c>
      <x:c r="D511" s="23">
        <x:f t="shared" si="0"/>
        <x:v>0</x:v>
      </x:c>
    </x:row>
    <x:row r="512" spans="1:4" hidden="1">
      <x:c r="A512" s="23" t="s">
        <x:v>329</x:v>
      </x:c>
      <x:c r="B512" s="23">
        <x:v>0</x:v>
      </x:c>
      <x:c r="C512" s="23">
        <x:v>0</x:v>
      </x:c>
      <x:c r="D512" s="23">
        <x:f t="shared" si="0"/>
        <x:v>0</x:v>
      </x:c>
    </x:row>
    <x:row r="513" spans="1:4" hidden="1">
      <x:c r="A513" s="23" t="s">
        <x:v>743</x:v>
      </x:c>
      <x:c r="B513" s="23">
        <x:v>0</x:v>
      </x:c>
      <x:c r="C513" s="23">
        <x:v>0</x:v>
      </x:c>
      <x:c r="D513" s="23">
        <x:f t="shared" si="0"/>
        <x:v>0</x:v>
      </x:c>
    </x:row>
    <x:row r="514" spans="1:4" hidden="1">
      <x:c r="A514" s="23" t="s">
        <x:v>11875</x:v>
      </x:c>
      <x:c r="B514" s="23">
        <x:v>0</x:v>
      </x:c>
      <x:c r="C514" s="23">
        <x:v>0</x:v>
      </x:c>
      <x:c r="D514" s="23">
        <x:f t="shared" si="0"/>
        <x:v>0</x:v>
      </x:c>
    </x:row>
    <x:row r="515" spans="1:4" hidden="1">
      <x:c r="A515" s="23" t="s">
        <x:v>11923</x:v>
      </x:c>
      <x:c r="B515" s="23">
        <x:v>1</x:v>
      </x:c>
      <x:c r="C515" s="23">
        <x:v>1</x:v>
      </x:c>
      <x:c r="D515" s="23">
        <x:f t="shared" si="0"/>
        <x:v>0</x:v>
      </x:c>
    </x:row>
    <x:row r="516" spans="1:4" hidden="1">
      <x:c r="A516" s="23" t="s">
        <x:v>10411</x:v>
      </x:c>
      <x:c r="B516" s="23">
        <x:v>0</x:v>
      </x:c>
      <x:c r="C516" s="23">
        <x:v>0</x:v>
      </x:c>
      <x:c r="D516" s="23">
        <x:f t="shared" si="0"/>
        <x:v>0</x:v>
      </x:c>
    </x:row>
    <x:row r="517" spans="1:4" hidden="1">
      <x:c r="A517" s="23" t="s">
        <x:v>5300</x:v>
      </x:c>
      <x:c r="B517" s="23">
        <x:v>0</x:v>
      </x:c>
      <x:c r="C517" s="23">
        <x:v>0</x:v>
      </x:c>
      <x:c r="D517" s="23">
        <x:f t="shared" si="0"/>
        <x:v>0</x:v>
      </x:c>
    </x:row>
    <x:row r="518" spans="1:4" hidden="1">
      <x:c r="A518" s="23" t="s">
        <x:v>5415</x:v>
      </x:c>
      <x:c r="B518" s="23">
        <x:v>0</x:v>
      </x:c>
      <x:c r="C518" s="23">
        <x:v>0</x:v>
      </x:c>
      <x:c r="D518" s="23">
        <x:f t="shared" si="0"/>
        <x:v>0</x:v>
      </x:c>
    </x:row>
    <x:row r="519" spans="1:4" hidden="1">
      <x:c r="A519" s="23" t="s">
        <x:v>10436</x:v>
      </x:c>
      <x:c r="B519" s="23">
        <x:v>0</x:v>
      </x:c>
      <x:c r="C519" s="23">
        <x:v>0</x:v>
      </x:c>
      <x:c r="D519" s="23">
        <x:f t="shared" si="0"/>
        <x:v>0</x:v>
      </x:c>
    </x:row>
    <x:row r="520" spans="1:4" hidden="1">
      <x:c r="A520" s="23" t="s">
        <x:v>11795</x:v>
      </x:c>
      <x:c r="B520" s="23">
        <x:v>0</x:v>
      </x:c>
      <x:c r="C520" s="23">
        <x:v>0</x:v>
      </x:c>
      <x:c r="D520" s="23">
        <x:f t="shared" si="0"/>
        <x:v>0</x:v>
      </x:c>
    </x:row>
    <x:row r="521" spans="1:4" hidden="1">
      <x:c r="A521" s="23" t="s">
        <x:v>10609</x:v>
      </x:c>
      <x:c r="B521" s="23">
        <x:v>0</x:v>
      </x:c>
      <x:c r="C521" s="23">
        <x:v>0</x:v>
      </x:c>
      <x:c r="D521" s="23">
        <x:f t="shared" si="0"/>
        <x:v>0</x:v>
      </x:c>
    </x:row>
    <x:row r="522" spans="1:4" hidden="1">
      <x:c r="A522" s="23" t="s">
        <x:v>10421</x:v>
      </x:c>
      <x:c r="B522" s="23">
        <x:v>0</x:v>
      </x:c>
      <x:c r="C522" s="23">
        <x:v>0</x:v>
      </x:c>
      <x:c r="D522" s="23">
        <x:f t="shared" si="0"/>
        <x:v>0</x:v>
      </x:c>
    </x:row>
    <x:row r="523" spans="1:4" hidden="1">
      <x:c r="A523" s="23" t="s">
        <x:v>11792</x:v>
      </x:c>
      <x:c r="B523" s="23">
        <x:v>0</x:v>
      </x:c>
      <x:c r="C523" s="23">
        <x:v>0</x:v>
      </x:c>
      <x:c r="D523" s="23">
        <x:f t="shared" si="0"/>
        <x:v>0</x:v>
      </x:c>
    </x:row>
    <x:row r="524" spans="1:4" hidden="1">
      <x:c r="A524" s="23" t="s">
        <x:v>10443</x:v>
      </x:c>
      <x:c r="B524" s="23">
        <x:v>0</x:v>
      </x:c>
      <x:c r="C524" s="23">
        <x:v>0</x:v>
      </x:c>
      <x:c r="D524" s="23">
        <x:f t="shared" si="0"/>
        <x:v>0</x:v>
      </x:c>
    </x:row>
    <x:row r="525" spans="1:4" hidden="1">
      <x:c r="A525" s="23" t="s">
        <x:v>10608</x:v>
      </x:c>
      <x:c r="B525" s="23">
        <x:v>0</x:v>
      </x:c>
      <x:c r="C525" s="23">
        <x:v>0</x:v>
      </x:c>
      <x:c r="D525" s="23">
        <x:f t="shared" si="0"/>
        <x:v>0</x:v>
      </x:c>
    </x:row>
    <x:row r="526" spans="1:4" hidden="1">
      <x:c r="A526" s="23" t="s">
        <x:v>5374</x:v>
      </x:c>
      <x:c r="B526" s="23">
        <x:v>0</x:v>
      </x:c>
      <x:c r="C526" s="23">
        <x:v>0</x:v>
      </x:c>
      <x:c r="D526" s="23">
        <x:f t="shared" si="0"/>
        <x:v>0</x:v>
      </x:c>
    </x:row>
    <x:row r="527" spans="1:4" hidden="1">
      <x:c r="A527" s="23" t="s">
        <x:v>3915</x:v>
      </x:c>
      <x:c r="B527" s="23">
        <x:v>0</x:v>
      </x:c>
      <x:c r="C527" s="23">
        <x:v>0</x:v>
      </x:c>
      <x:c r="D527" s="23">
        <x:f t="shared" si="0"/>
        <x:v>0</x:v>
      </x:c>
    </x:row>
    <x:row r="528" spans="1:4" hidden="1">
      <x:c r="A528" s="23" t="s">
        <x:v>11869</x:v>
      </x:c>
      <x:c r="B528" s="23">
        <x:v>0</x:v>
      </x:c>
      <x:c r="C528" s="23">
        <x:v>0</x:v>
      </x:c>
      <x:c r="D528" s="23">
        <x:f t="shared" si="0"/>
        <x:v>0</x:v>
      </x:c>
    </x:row>
    <x:row r="529" spans="1:4" hidden="1">
      <x:c r="A529" s="23" t="s">
        <x:v>11931</x:v>
      </x:c>
      <x:c r="B529" s="23">
        <x:v>0</x:v>
      </x:c>
      <x:c r="C529" s="23">
        <x:v>0</x:v>
      </x:c>
      <x:c r="D529" s="23">
        <x:f t="shared" si="0"/>
        <x:v>0</x:v>
      </x:c>
    </x:row>
    <x:row r="530" spans="1:4" hidden="1">
      <x:c r="A530" s="23" t="s">
        <x:v>719</x:v>
      </x:c>
      <x:c r="B530" s="23">
        <x:v>0</x:v>
      </x:c>
      <x:c r="C530" s="23">
        <x:v>0</x:v>
      </x:c>
      <x:c r="D530" s="23">
        <x:f t="shared" si="0"/>
        <x:v>0</x:v>
      </x:c>
    </x:row>
    <x:row r="531" spans="1:4" hidden="1">
      <x:c r="A531" s="23" t="s">
        <x:v>11927</x:v>
      </x:c>
      <x:c r="B531" s="23">
        <x:v>0</x:v>
      </x:c>
      <x:c r="C531" s="23">
        <x:v>0</x:v>
      </x:c>
      <x:c r="D531" s="23">
        <x:f t="shared" si="0"/>
        <x:v>0</x:v>
      </x:c>
    </x:row>
    <x:row r="532" spans="1:4" hidden="1">
      <x:c r="A532" s="23" t="s">
        <x:v>12143</x:v>
      </x:c>
      <x:c r="B532" s="23">
        <x:v>0</x:v>
      </x:c>
      <x:c r="C532" s="23">
        <x:v>0</x:v>
      </x:c>
      <x:c r="D532" s="23">
        <x:f t="shared" si="0"/>
        <x:v>0</x:v>
      </x:c>
    </x:row>
    <x:row r="533" spans="1:4" hidden="1">
      <x:c r="A533" s="23" t="s">
        <x:v>12102</x:v>
      </x:c>
      <x:c r="B533" s="23">
        <x:v>0</x:v>
      </x:c>
      <x:c r="C533" s="23">
        <x:v>0</x:v>
      </x:c>
      <x:c r="D533" s="23">
        <x:f t="shared" si="0"/>
        <x:v>0</x:v>
      </x:c>
    </x:row>
    <x:row r="534" spans="1:4" hidden="1">
      <x:c r="A534" s="23" t="s">
        <x:v>3541</x:v>
      </x:c>
      <x:c r="B534" s="23">
        <x:v>0</x:v>
      </x:c>
      <x:c r="C534" s="23">
        <x:v>0</x:v>
      </x:c>
      <x:c r="D534" s="23">
        <x:f t="shared" si="0"/>
        <x:v>0</x:v>
      </x:c>
    </x:row>
    <x:row r="535" spans="1:4" hidden="1">
      <x:c r="A535" s="23" t="s">
        <x:v>12142</x:v>
      </x:c>
      <x:c r="B535" s="23">
        <x:v>0</x:v>
      </x:c>
      <x:c r="C535" s="23">
        <x:v>0</x:v>
      </x:c>
      <x:c r="D535" s="23">
        <x:f t="shared" si="0"/>
        <x:v>0</x:v>
      </x:c>
    </x:row>
    <x:row r="536" spans="1:4" hidden="1">
      <x:c r="A536" s="23" t="s">
        <x:v>11852</x:v>
      </x:c>
      <x:c r="B536" s="23">
        <x:v>0</x:v>
      </x:c>
      <x:c r="C536" s="23">
        <x:v>0</x:v>
      </x:c>
      <x:c r="D536" s="23">
        <x:f t="shared" si="0"/>
        <x:v>0</x:v>
      </x:c>
    </x:row>
    <x:row r="537" spans="1:4" hidden="1">
      <x:c r="A537" s="23" t="s">
        <x:v>11803</x:v>
      </x:c>
      <x:c r="B537" s="23">
        <x:v>0</x:v>
      </x:c>
      <x:c r="C537" s="23">
        <x:v>0</x:v>
      </x:c>
      <x:c r="D537" s="23">
        <x:f t="shared" si="0"/>
        <x:v>0</x:v>
      </x:c>
    </x:row>
    <x:row r="538" spans="1:4" hidden="1">
      <x:c r="A538" s="23" t="s">
        <x:v>11800</x:v>
      </x:c>
      <x:c r="B538" s="23">
        <x:v>0</x:v>
      </x:c>
      <x:c r="C538" s="23">
        <x:v>0</x:v>
      </x:c>
      <x:c r="D538" s="23">
        <x:f t="shared" si="0"/>
        <x:v>0</x:v>
      </x:c>
    </x:row>
    <x:row r="539" spans="1:4" hidden="1">
      <x:c r="A539" s="23" t="s">
        <x:v>11839</x:v>
      </x:c>
      <x:c r="B539" s="23">
        <x:v>0</x:v>
      </x:c>
      <x:c r="C539" s="23">
        <x:v>0</x:v>
      </x:c>
      <x:c r="D539" s="23">
        <x:f t="shared" si="0"/>
        <x:v>0</x:v>
      </x:c>
    </x:row>
    <x:row r="540" spans="1:4" hidden="1">
      <x:c r="A540" s="23" t="s">
        <x:v>11850</x:v>
      </x:c>
      <x:c r="B540" s="23">
        <x:v>0</x:v>
      </x:c>
      <x:c r="C540" s="23">
        <x:v>0</x:v>
      </x:c>
      <x:c r="D540" s="23">
        <x:f t="shared" si="0"/>
        <x:v>0</x:v>
      </x:c>
    </x:row>
    <x:row r="541" spans="1:4" hidden="1">
      <x:c r="A541" s="23" t="s">
        <x:v>5377</x:v>
      </x:c>
      <x:c r="B541" s="23">
        <x:v>0</x:v>
      </x:c>
      <x:c r="C541" s="23">
        <x:v>0</x:v>
      </x:c>
      <x:c r="D541" s="23">
        <x:f t="shared" si="0"/>
        <x:v>0</x:v>
      </x:c>
    </x:row>
    <x:row r="542" spans="1:4" hidden="1">
      <x:c r="A542" s="23" t="s">
        <x:v>5250</x:v>
      </x:c>
      <x:c r="B542" s="23">
        <x:v>0</x:v>
      </x:c>
      <x:c r="C542" s="23">
        <x:v>0</x:v>
      </x:c>
      <x:c r="D542" s="23">
        <x:f t="shared" si="0"/>
        <x:v>0</x:v>
      </x:c>
    </x:row>
    <x:row r="543" spans="1:4" hidden="1">
      <x:c r="A543" s="23" t="s">
        <x:v>11885</x:v>
      </x:c>
      <x:c r="B543" s="23">
        <x:v>0</x:v>
      </x:c>
      <x:c r="C543" s="23">
        <x:v>0</x:v>
      </x:c>
      <x:c r="D543" s="23">
        <x:f t="shared" si="0"/>
        <x:v>0</x:v>
      </x:c>
    </x:row>
    <x:row r="544" spans="1:4" hidden="1">
      <x:c r="A544" s="23" t="s">
        <x:v>729</x:v>
      </x:c>
      <x:c r="B544" s="23">
        <x:v>0</x:v>
      </x:c>
      <x:c r="C544" s="23">
        <x:v>0</x:v>
      </x:c>
      <x:c r="D544" s="23">
        <x:f t="shared" si="0"/>
        <x:v>0</x:v>
      </x:c>
    </x:row>
    <x:row r="545" spans="1:4" hidden="1">
      <x:c r="A545" s="23" t="s">
        <x:v>11908</x:v>
      </x:c>
      <x:c r="B545" s="23">
        <x:v>0</x:v>
      </x:c>
      <x:c r="C545" s="23">
        <x:v>0</x:v>
      </x:c>
      <x:c r="D545" s="23">
        <x:f t="shared" si="0"/>
        <x:v>0</x:v>
      </x:c>
    </x:row>
    <x:row r="546" spans="1:4" hidden="1">
      <x:c r="A546" s="23" t="s">
        <x:v>10571</x:v>
      </x:c>
      <x:c r="B546" s="23">
        <x:v>0</x:v>
      </x:c>
      <x:c r="C546" s="23">
        <x:v>0</x:v>
      </x:c>
      <x:c r="D546" s="23">
        <x:f t="shared" si="0"/>
        <x:v>0</x:v>
      </x:c>
    </x:row>
    <x:row r="547" spans="1:4" hidden="1">
      <x:c r="A547" s="23" t="s">
        <x:v>11874</x:v>
      </x:c>
      <x:c r="B547" s="23">
        <x:v>0</x:v>
      </x:c>
      <x:c r="C547" s="23">
        <x:v>0</x:v>
      </x:c>
      <x:c r="D547" s="23">
        <x:f t="shared" si="0"/>
        <x:v>0</x:v>
      </x:c>
    </x:row>
    <x:row r="548" spans="1:4" hidden="1">
      <x:c r="A548" s="23" t="s">
        <x:v>5519</x:v>
      </x:c>
      <x:c r="B548" s="23">
        <x:v>0</x:v>
      </x:c>
      <x:c r="C548" s="23">
        <x:v>0</x:v>
      </x:c>
      <x:c r="D548" s="23">
        <x:f t="shared" si="0"/>
        <x:v>0</x:v>
      </x:c>
    </x:row>
    <x:row r="549" spans="1:4" hidden="1">
      <x:c r="A549" s="23" t="s">
        <x:v>12101</x:v>
      </x:c>
      <x:c r="B549" s="23">
        <x:v>0</x:v>
      </x:c>
      <x:c r="C549" s="23">
        <x:v>0</x:v>
      </x:c>
      <x:c r="D549" s="23">
        <x:f t="shared" si="0"/>
        <x:v>0</x:v>
      </x:c>
    </x:row>
    <x:row r="550" spans="1:4" hidden="1">
      <x:c r="A550" s="23" t="s">
        <x:v>5282</x:v>
      </x:c>
      <x:c r="B550" s="23">
        <x:v>0</x:v>
      </x:c>
      <x:c r="C550" s="23">
        <x:v>0</x:v>
      </x:c>
      <x:c r="D550" s="23">
        <x:f t="shared" si="0"/>
        <x:v>0</x:v>
      </x:c>
    </x:row>
    <x:row r="551" spans="1:4" hidden="1">
      <x:c r="A551" s="23" t="s">
        <x:v>11813</x:v>
      </x:c>
      <x:c r="B551" s="23">
        <x:v>0</x:v>
      </x:c>
      <x:c r="C551" s="23">
        <x:v>0</x:v>
      </x:c>
      <x:c r="D551" s="23">
        <x:f t="shared" si="0"/>
        <x:v>0</x:v>
      </x:c>
    </x:row>
    <x:row r="552" spans="1:4" hidden="1">
      <x:c r="A552" s="23" t="s">
        <x:v>10604</x:v>
      </x:c>
      <x:c r="B552" s="23">
        <x:v>2</x:v>
      </x:c>
      <x:c r="C552" s="23">
        <x:v>2</x:v>
      </x:c>
      <x:c r="D552" s="23">
        <x:f t="shared" si="0"/>
        <x:v>0</x:v>
      </x:c>
    </x:row>
    <x:row r="553" spans="1:4" hidden="1">
      <x:c r="A553" s="23" t="s">
        <x:v>10440</x:v>
      </x:c>
      <x:c r="B553" s="23">
        <x:v>0</x:v>
      </x:c>
      <x:c r="C553" s="23">
        <x:v>0</x:v>
      </x:c>
      <x:c r="D553" s="23">
        <x:f t="shared" si="0"/>
        <x:v>0</x:v>
      </x:c>
    </x:row>
    <x:row r="554" spans="1:4" hidden="1">
      <x:c r="A554" s="23" t="s">
        <x:v>10442</x:v>
      </x:c>
      <x:c r="B554" s="23">
        <x:v>0</x:v>
      </x:c>
      <x:c r="C554" s="23">
        <x:v>0</x:v>
      </x:c>
      <x:c r="D554" s="23">
        <x:f t="shared" si="0"/>
        <x:v>0</x:v>
      </x:c>
    </x:row>
    <x:row r="555" spans="1:4" hidden="1">
      <x:c r="A555" s="23" t="s">
        <x:v>12289</x:v>
      </x:c>
      <x:c r="B555" s="23">
        <x:v>0</x:v>
      </x:c>
      <x:c r="C555" s="23">
        <x:v>0</x:v>
      </x:c>
      <x:c r="D555" s="23">
        <x:f t="shared" si="0"/>
        <x:v>0</x:v>
      </x:c>
    </x:row>
    <x:row r="556" spans="1:4" hidden="1">
      <x:c r="A556" s="23" t="s">
        <x:v>352</x:v>
      </x:c>
      <x:c r="B556" s="23">
        <x:v>0</x:v>
      </x:c>
      <x:c r="C556" s="23">
        <x:v>0</x:v>
      </x:c>
      <x:c r="D556" s="23">
        <x:f t="shared" si="0"/>
        <x:v>0</x:v>
      </x:c>
    </x:row>
    <x:row r="557" spans="1:4" hidden="1">
      <x:c r="A557" s="23" t="s">
        <x:v>10560</x:v>
      </x:c>
      <x:c r="B557" s="23">
        <x:v>0</x:v>
      </x:c>
      <x:c r="C557" s="23">
        <x:v>0</x:v>
      </x:c>
      <x:c r="D557" s="23">
        <x:f t="shared" si="0"/>
        <x:v>0</x:v>
      </x:c>
    </x:row>
    <x:row r="558" spans="1:4" hidden="1">
      <x:c r="A558" s="23" t="s">
        <x:v>10417</x:v>
      </x:c>
      <x:c r="B558" s="23">
        <x:v>0</x:v>
      </x:c>
      <x:c r="C558" s="23">
        <x:v>0</x:v>
      </x:c>
      <x:c r="D558" s="23">
        <x:f t="shared" si="0"/>
        <x:v>0</x:v>
      </x:c>
    </x:row>
    <x:row r="559" spans="1:4" hidden="1">
      <x:c r="A559" s="23" t="s">
        <x:v>11619</x:v>
      </x:c>
      <x:c r="B559" s="23">
        <x:v>0</x:v>
      </x:c>
      <x:c r="C559" s="23">
        <x:v>0</x:v>
      </x:c>
      <x:c r="D559" s="23">
        <x:f t="shared" si="0"/>
        <x:v>0</x:v>
      </x:c>
    </x:row>
    <x:row r="560" spans="1:4" hidden="1">
      <x:c r="A560" s="23" t="s">
        <x:v>1186</x:v>
      </x:c>
      <x:c r="B560" s="23">
        <x:v>2</x:v>
      </x:c>
      <x:c r="C560" s="23">
        <x:v>2</x:v>
      </x:c>
      <x:c r="D560" s="23">
        <x:f t="shared" si="0"/>
        <x:v>0</x:v>
      </x:c>
    </x:row>
    <x:row r="561" spans="1:4" hidden="1">
      <x:c r="A561" s="23" t="s">
        <x:v>3688</x:v>
      </x:c>
      <x:c r="B561" s="23">
        <x:v>4</x:v>
      </x:c>
      <x:c r="C561" s="23">
        <x:v>4</x:v>
      </x:c>
      <x:c r="D561" s="23">
        <x:f t="shared" si="0"/>
        <x:v>0</x:v>
      </x:c>
    </x:row>
    <x:row r="562" spans="1:4" hidden="1">
      <x:c r="A562" s="23" t="s">
        <x:v>5075</x:v>
      </x:c>
      <x:c r="B562" s="23">
        <x:v>0</x:v>
      </x:c>
      <x:c r="C562" s="23">
        <x:v>0</x:v>
      </x:c>
      <x:c r="D562" s="23">
        <x:f t="shared" si="0"/>
        <x:v>0</x:v>
      </x:c>
    </x:row>
    <x:row r="563" spans="1:4" hidden="1">
      <x:c r="A563" s="23" t="s">
        <x:v>11423</x:v>
      </x:c>
      <x:c r="B563" s="23">
        <x:v>0</x:v>
      </x:c>
      <x:c r="C563" s="23">
        <x:v>0</x:v>
      </x:c>
      <x:c r="D563" s="23">
        <x:f t="shared" si="0"/>
        <x:v>0</x:v>
      </x:c>
    </x:row>
    <x:row r="564" spans="1:4" hidden="1">
      <x:c r="A564" s="23" t="s">
        <x:v>11726</x:v>
      </x:c>
      <x:c r="B564" s="23">
        <x:v>0</x:v>
      </x:c>
      <x:c r="C564" s="23">
        <x:v>0</x:v>
      </x:c>
      <x:c r="D564" s="23">
        <x:f t="shared" si="0"/>
        <x:v>0</x:v>
      </x:c>
    </x:row>
    <x:row r="565" spans="1:4" hidden="1">
      <x:c r="A565" s="23" t="s">
        <x:v>11723</x:v>
      </x:c>
      <x:c r="B565" s="23">
        <x:v>0</x:v>
      </x:c>
      <x:c r="C565" s="23">
        <x:v>0</x:v>
      </x:c>
      <x:c r="D565" s="23">
        <x:f t="shared" si="0"/>
        <x:v>0</x:v>
      </x:c>
    </x:row>
    <x:row r="566" spans="1:4" hidden="1">
      <x:c r="A566" s="23" t="s">
        <x:v>12094</x:v>
      </x:c>
      <x:c r="B566" s="23">
        <x:v>0</x:v>
      </x:c>
      <x:c r="C566" s="23">
        <x:v>0</x:v>
      </x:c>
      <x:c r="D566" s="23">
        <x:f t="shared" si="0"/>
        <x:v>0</x:v>
      </x:c>
    </x:row>
    <x:row r="567" spans="1:4" hidden="1">
      <x:c r="A567" s="23" t="s">
        <x:v>11720</x:v>
      </x:c>
      <x:c r="B567" s="23">
        <x:v>0</x:v>
      </x:c>
      <x:c r="C567" s="23">
        <x:v>0</x:v>
      </x:c>
      <x:c r="D567" s="23">
        <x:f t="shared" si="0"/>
        <x:v>0</x:v>
      </x:c>
    </x:row>
    <x:row r="568" spans="1:4" hidden="1">
      <x:c r="A568" s="23" t="s">
        <x:v>12008</x:v>
      </x:c>
      <x:c r="B568" s="23">
        <x:v>0</x:v>
      </x:c>
      <x:c r="C568" s="23">
        <x:v>0</x:v>
      </x:c>
      <x:c r="D568" s="23">
        <x:f t="shared" si="0"/>
        <x:v>0</x:v>
      </x:c>
    </x:row>
    <x:row r="569" spans="1:4" hidden="1">
      <x:c r="A569" s="23" t="s">
        <x:v>11712</x:v>
      </x:c>
      <x:c r="B569" s="23">
        <x:v>0</x:v>
      </x:c>
      <x:c r="C569" s="23">
        <x:v>0</x:v>
      </x:c>
      <x:c r="D569" s="23">
        <x:f t="shared" si="0"/>
        <x:v>0</x:v>
      </x:c>
    </x:row>
    <x:row r="570" spans="1:4" hidden="1">
      <x:c r="A570" s="23" t="s">
        <x:v>12132</x:v>
      </x:c>
      <x:c r="B570" s="23">
        <x:v>3</x:v>
      </x:c>
      <x:c r="C570" s="23">
        <x:v>3</x:v>
      </x:c>
      <x:c r="D570" s="23">
        <x:f t="shared" si="0"/>
        <x:v>0</x:v>
      </x:c>
    </x:row>
    <x:row r="571" spans="1:4" hidden="1">
      <x:c r="A571" s="23" t="s">
        <x:v>826</x:v>
      </x:c>
      <x:c r="B571" s="23">
        <x:v>0</x:v>
      </x:c>
      <x:c r="C571" s="23">
        <x:v>0</x:v>
      </x:c>
      <x:c r="D571" s="23">
        <x:f t="shared" si="0"/>
        <x:v>0</x:v>
      </x:c>
    </x:row>
    <x:row r="572" spans="1:4" hidden="1">
      <x:c r="A572" s="23" t="s">
        <x:v>3793</x:v>
      </x:c>
      <x:c r="B572" s="23">
        <x:v>0</x:v>
      </x:c>
      <x:c r="C572" s="23">
        <x:v>0</x:v>
      </x:c>
      <x:c r="D572" s="23">
        <x:f t="shared" si="0"/>
        <x:v>0</x:v>
      </x:c>
    </x:row>
    <x:row r="573" spans="1:4" hidden="1">
      <x:c r="A573" s="23" t="s">
        <x:v>11666</x:v>
      </x:c>
      <x:c r="B573" s="23">
        <x:v>0</x:v>
      </x:c>
      <x:c r="C573" s="23">
        <x:v>0</x:v>
      </x:c>
      <x:c r="D573" s="23">
        <x:f t="shared" si="0"/>
        <x:v>0</x:v>
      </x:c>
    </x:row>
    <x:row r="574" spans="1:4" hidden="1">
      <x:c r="A574" s="23" t="s">
        <x:v>12054</x:v>
      </x:c>
      <x:c r="B574" s="23">
        <x:v>0</x:v>
      </x:c>
      <x:c r="C574" s="23">
        <x:v>0</x:v>
      </x:c>
      <x:c r="D574" s="23">
        <x:f t="shared" si="0"/>
        <x:v>0</x:v>
      </x:c>
    </x:row>
    <x:row r="575" spans="1:4" hidden="1">
      <x:c r="A575" s="23" t="s">
        <x:v>11387</x:v>
      </x:c>
      <x:c r="B575" s="23">
        <x:v>0</x:v>
      </x:c>
      <x:c r="C575" s="23">
        <x:v>0</x:v>
      </x:c>
      <x:c r="D575" s="23">
        <x:f t="shared" si="0"/>
        <x:v>0</x:v>
      </x:c>
    </x:row>
    <x:row r="576" spans="1:4" hidden="1">
      <x:c r="A576" s="23" t="s">
        <x:v>11741</x:v>
      </x:c>
      <x:c r="B576" s="23">
        <x:v>0</x:v>
      </x:c>
      <x:c r="C576" s="23">
        <x:v>0</x:v>
      </x:c>
      <x:c r="D576" s="23">
        <x:f t="shared" si="0"/>
        <x:v>0</x:v>
      </x:c>
    </x:row>
    <x:row r="577" spans="1:4" hidden="1">
      <x:c r="A577" s="23" t="s">
        <x:v>11654</x:v>
      </x:c>
      <x:c r="B577" s="23">
        <x:v>2</x:v>
      </x:c>
      <x:c r="C577" s="23">
        <x:v>2</x:v>
      </x:c>
      <x:c r="D577" s="23">
        <x:f t="shared" si="0"/>
        <x:v>0</x:v>
      </x:c>
    </x:row>
    <x:row r="578" spans="1:4" hidden="1">
      <x:c r="A578" s="23" t="s">
        <x:v>11442</x:v>
      </x:c>
      <x:c r="B578" s="23">
        <x:v>0</x:v>
      </x:c>
      <x:c r="C578" s="23">
        <x:v>0</x:v>
      </x:c>
      <x:c r="D578" s="23">
        <x:f t="shared" si="0"/>
        <x:v>0</x:v>
      </x:c>
    </x:row>
    <x:row r="579" spans="1:4" hidden="1">
      <x:c r="A579" s="23" t="s">
        <x:v>865</x:v>
      </x:c>
      <x:c r="B579" s="23">
        <x:v>1</x:v>
      </x:c>
      <x:c r="C579" s="23">
        <x:v>1</x:v>
      </x:c>
      <x:c r="D579" s="23">
        <x:f t="shared" si="0"/>
        <x:v>0</x:v>
      </x:c>
    </x:row>
    <x:row r="580" spans="1:4" hidden="1">
      <x:c r="A580" s="23" t="s">
        <x:v>1193</x:v>
      </x:c>
      <x:c r="B580" s="23">
        <x:v>0</x:v>
      </x:c>
      <x:c r="C580" s="23">
        <x:v>0</x:v>
      </x:c>
      <x:c r="D580" s="23">
        <x:f t="shared" si="0"/>
        <x:v>0</x:v>
      </x:c>
    </x:row>
    <x:row r="581" spans="1:4" hidden="1">
      <x:c r="A581" s="23" t="s">
        <x:v>12033</x:v>
      </x:c>
      <x:c r="B581" s="23">
        <x:v>0</x:v>
      </x:c>
      <x:c r="C581" s="23">
        <x:v>0</x:v>
      </x:c>
      <x:c r="D581" s="23">
        <x:f t="shared" si="0"/>
        <x:v>0</x:v>
      </x:c>
    </x:row>
    <x:row r="582" spans="1:4" hidden="1">
      <x:c r="A582" s="23" t="s">
        <x:v>11721</x:v>
      </x:c>
      <x:c r="B582" s="23">
        <x:v>0</x:v>
      </x:c>
      <x:c r="C582" s="23">
        <x:v>0</x:v>
      </x:c>
      <x:c r="D582" s="23">
        <x:f t="shared" si="0"/>
        <x:v>0</x:v>
      </x:c>
    </x:row>
    <x:row r="583" spans="1:4" hidden="1">
      <x:c r="A583" s="23" t="s">
        <x:v>11748</x:v>
      </x:c>
      <x:c r="B583" s="23">
        <x:v>0</x:v>
      </x:c>
      <x:c r="C583" s="23">
        <x:v>0</x:v>
      </x:c>
      <x:c r="D583" s="23">
        <x:f t="shared" si="0"/>
        <x:v>0</x:v>
      </x:c>
    </x:row>
    <x:row r="584" spans="1:4" hidden="1">
      <x:c r="A584" s="23" t="s">
        <x:v>11752</x:v>
      </x:c>
      <x:c r="B584" s="23">
        <x:v>0</x:v>
      </x:c>
      <x:c r="C584" s="23">
        <x:v>0</x:v>
      </x:c>
      <x:c r="D584" s="23">
        <x:f t="shared" si="0"/>
        <x:v>0</x:v>
      </x:c>
    </x:row>
    <x:row r="585" spans="1:4" hidden="1">
      <x:c r="A585" s="23" t="s">
        <x:v>3747</x:v>
      </x:c>
      <x:c r="B585" s="23">
        <x:v>0</x:v>
      </x:c>
      <x:c r="C585" s="23">
        <x:v>0</x:v>
      </x:c>
      <x:c r="D585" s="23">
        <x:f t="shared" si="0"/>
        <x:v>0</x:v>
      </x:c>
    </x:row>
    <x:row r="586" spans="1:4" hidden="1">
      <x:c r="A586" s="23" t="s">
        <x:v>12072</x:v>
      </x:c>
      <x:c r="B586" s="23">
        <x:v>0</x:v>
      </x:c>
      <x:c r="C586" s="23">
        <x:v>0</x:v>
      </x:c>
      <x:c r="D586" s="23">
        <x:f t="shared" si="0"/>
        <x:v>0</x:v>
      </x:c>
    </x:row>
    <x:row r="587" spans="1:4" hidden="1">
      <x:c r="A587" s="23" t="s">
        <x:v>12066</x:v>
      </x:c>
      <x:c r="B587" s="23">
        <x:v>0</x:v>
      </x:c>
      <x:c r="C587" s="23">
        <x:v>0</x:v>
      </x:c>
      <x:c r="D587" s="23">
        <x:f t="shared" si="0"/>
        <x:v>0</x:v>
      </x:c>
    </x:row>
    <x:row r="588" spans="1:4" hidden="1">
      <x:c r="A588" s="23" t="s">
        <x:v>11653</x:v>
      </x:c>
      <x:c r="B588" s="23">
        <x:v>1</x:v>
      </x:c>
      <x:c r="C588" s="23">
        <x:v>1</x:v>
      </x:c>
      <x:c r="D588" s="23">
        <x:f t="shared" si="0"/>
        <x:v>0</x:v>
      </x:c>
    </x:row>
    <x:row r="589" spans="1:4" hidden="1">
      <x:c r="A589" s="23" t="s">
        <x:v>11424</x:v>
      </x:c>
      <x:c r="B589" s="23">
        <x:v>0</x:v>
      </x:c>
      <x:c r="C589" s="23">
        <x:v>0</x:v>
      </x:c>
      <x:c r="D589" s="23">
        <x:f t="shared" si="0"/>
        <x:v>0</x:v>
      </x:c>
    </x:row>
    <x:row r="590" spans="1:4" hidden="1">
      <x:c r="A590" s="23" t="s">
        <x:v>824</x:v>
      </x:c>
      <x:c r="B590" s="23">
        <x:v>0</x:v>
      </x:c>
      <x:c r="C590" s="23">
        <x:v>0</x:v>
      </x:c>
      <x:c r="D590" s="23">
        <x:f t="shared" si="0"/>
        <x:v>0</x:v>
      </x:c>
    </x:row>
    <x:row r="591" spans="1:4" hidden="1">
      <x:c r="A591" s="23" t="s">
        <x:v>3790</x:v>
      </x:c>
      <x:c r="B591" s="23">
        <x:v>1</x:v>
      </x:c>
      <x:c r="C591" s="23">
        <x:v>1</x:v>
      </x:c>
      <x:c r="D591" s="23">
        <x:f t="shared" si="0"/>
        <x:v>0</x:v>
      </x:c>
    </x:row>
    <x:row r="592" spans="1:4" hidden="1">
      <x:c r="A592" s="23" t="s">
        <x:v>11631</x:v>
      </x:c>
      <x:c r="B592" s="23">
        <x:v>2</x:v>
      </x:c>
      <x:c r="C592" s="23">
        <x:v>2</x:v>
      </x:c>
      <x:c r="D592" s="23">
        <x:f t="shared" si="0"/>
        <x:v>0</x:v>
      </x:c>
    </x:row>
    <x:row r="593" spans="1:4" hidden="1">
      <x:c r="A593" s="23" t="s">
        <x:v>11377</x:v>
      </x:c>
      <x:c r="B593" s="23">
        <x:v>0</x:v>
      </x:c>
      <x:c r="C593" s="23">
        <x:v>0</x:v>
      </x:c>
      <x:c r="D593" s="23">
        <x:f t="shared" si="0"/>
        <x:v>0</x:v>
      </x:c>
    </x:row>
    <x:row r="594" spans="1:4" hidden="1">
      <x:c r="A594" s="23" t="s">
        <x:v>11403</x:v>
      </x:c>
      <x:c r="B594" s="23">
        <x:v>0</x:v>
      </x:c>
      <x:c r="C594" s="23">
        <x:v>0</x:v>
      </x:c>
      <x:c r="D594" s="23">
        <x:f t="shared" si="0"/>
        <x:v>0</x:v>
      </x:c>
    </x:row>
    <x:row r="595" spans="1:4" hidden="1">
      <x:c r="A595" s="23" t="s">
        <x:v>11368</x:v>
      </x:c>
      <x:c r="B595" s="23">
        <x:v>0</x:v>
      </x:c>
      <x:c r="C595" s="23">
        <x:v>0</x:v>
      </x:c>
      <x:c r="D595" s="23">
        <x:f t="shared" si="0"/>
        <x:v>0</x:v>
      </x:c>
    </x:row>
    <x:row r="596" spans="1:4" hidden="1">
      <x:c r="A596" s="23" t="s">
        <x:v>11418</x:v>
      </x:c>
      <x:c r="B596" s="23">
        <x:v>0</x:v>
      </x:c>
      <x:c r="C596" s="23">
        <x:v>0</x:v>
      </x:c>
      <x:c r="D596" s="23">
        <x:f t="shared" si="0"/>
        <x:v>0</x:v>
      </x:c>
    </x:row>
    <x:row r="597" spans="1:4" hidden="1">
      <x:c r="A597" s="23" t="s">
        <x:v>11397</x:v>
      </x:c>
      <x:c r="B597" s="23">
        <x:v>0</x:v>
      </x:c>
      <x:c r="C597" s="23">
        <x:v>0</x:v>
      </x:c>
      <x:c r="D597" s="23">
        <x:f t="shared" si="0"/>
        <x:v>0</x:v>
      </x:c>
    </x:row>
    <x:row r="598" spans="1:4" hidden="1">
      <x:c r="A598" s="23" t="s">
        <x:v>11420</x:v>
      </x:c>
      <x:c r="B598" s="23">
        <x:v>0</x:v>
      </x:c>
      <x:c r="C598" s="23">
        <x:v>0</x:v>
      </x:c>
      <x:c r="D598" s="23">
        <x:f t="shared" si="0"/>
        <x:v>0</x:v>
      </x:c>
    </x:row>
    <x:row r="599" spans="1:4" hidden="1">
      <x:c r="A599" s="23" t="s">
        <x:v>11444</x:v>
      </x:c>
      <x:c r="B599" s="23">
        <x:v>0</x:v>
      </x:c>
      <x:c r="C599" s="23">
        <x:v>0</x:v>
      </x:c>
      <x:c r="D599" s="23">
        <x:f t="shared" si="0"/>
        <x:v>0</x:v>
      </x:c>
    </x:row>
    <x:row r="600" spans="1:4" hidden="1">
      <x:c r="A600" s="23" t="s">
        <x:v>11386</x:v>
      </x:c>
      <x:c r="B600" s="23">
        <x:v>0</x:v>
      </x:c>
      <x:c r="C600" s="23">
        <x:v>0</x:v>
      </x:c>
      <x:c r="D600" s="23">
        <x:f t="shared" si="0"/>
        <x:v>0</x:v>
      </x:c>
    </x:row>
    <x:row r="601" spans="1:4" hidden="1">
      <x:c r="A601" s="23" t="s">
        <x:v>7604</x:v>
      </x:c>
      <x:c r="B601" s="23">
        <x:v>0</x:v>
      </x:c>
      <x:c r="C601" s="23">
        <x:v>0</x:v>
      </x:c>
      <x:c r="D601" s="23">
        <x:f t="shared" si="0"/>
        <x:v>0</x:v>
      </x:c>
    </x:row>
    <x:row r="602" spans="1:4" hidden="1">
      <x:c r="A602" s="23" t="s">
        <x:v>11416</x:v>
      </x:c>
      <x:c r="B602" s="23">
        <x:v>0</x:v>
      </x:c>
      <x:c r="C602" s="23">
        <x:v>0</x:v>
      </x:c>
      <x:c r="D602" s="23">
        <x:f t="shared" si="0"/>
        <x:v>0</x:v>
      </x:c>
    </x:row>
    <x:row r="603" spans="1:4" hidden="1">
      <x:c r="A603" s="23" t="s">
        <x:v>11359</x:v>
      </x:c>
      <x:c r="B603" s="23">
        <x:v>0</x:v>
      </x:c>
      <x:c r="C603" s="23">
        <x:v>0</x:v>
      </x:c>
      <x:c r="D603" s="23">
        <x:f t="shared" si="0"/>
        <x:v>0</x:v>
      </x:c>
    </x:row>
    <x:row r="604" spans="1:4" hidden="1">
      <x:c r="A604" s="23" t="s">
        <x:v>12282</x:v>
      </x:c>
      <x:c r="B604" s="23">
        <x:v>4</x:v>
      </x:c>
      <x:c r="C604" s="23">
        <x:v>4</x:v>
      </x:c>
      <x:c r="D604" s="23">
        <x:f t="shared" si="0"/>
        <x:v>0</x:v>
      </x:c>
    </x:row>
    <x:row r="605" spans="1:4" hidden="1">
      <x:c r="A605" s="23" t="s">
        <x:v>11429</x:v>
      </x:c>
      <x:c r="B605" s="23">
        <x:v>0</x:v>
      </x:c>
      <x:c r="C605" s="23">
        <x:v>0</x:v>
      </x:c>
      <x:c r="D605" s="23">
        <x:f t="shared" si="0"/>
        <x:v>0</x:v>
      </x:c>
    </x:row>
    <x:row r="606" spans="1:4" hidden="1">
      <x:c r="A606" s="23" t="s">
        <x:v>3841</x:v>
      </x:c>
      <x:c r="B606" s="23">
        <x:v>0</x:v>
      </x:c>
      <x:c r="C606" s="23">
        <x:v>0</x:v>
      </x:c>
      <x:c r="D606" s="23">
        <x:f t="shared" si="0"/>
        <x:v>0</x:v>
      </x:c>
    </x:row>
    <x:row r="607" spans="1:4" hidden="1">
      <x:c r="A607" s="23" t="s">
        <x:v>7530</x:v>
      </x:c>
      <x:c r="B607" s="23">
        <x:v>0</x:v>
      </x:c>
      <x:c r="C607" s="23">
        <x:v>0</x:v>
      </x:c>
      <x:c r="D607" s="23">
        <x:f t="shared" si="0"/>
        <x:v>0</x:v>
      </x:c>
    </x:row>
    <x:row r="608" spans="1:4" hidden="1">
      <x:c r="A608" s="23" t="s">
        <x:v>12274</x:v>
      </x:c>
      <x:c r="B608" s="23">
        <x:v>0</x:v>
      </x:c>
      <x:c r="C608" s="23">
        <x:v>0</x:v>
      </x:c>
      <x:c r="D608" s="23">
        <x:f t="shared" si="0"/>
        <x:v>0</x:v>
      </x:c>
    </x:row>
    <x:row r="609" spans="1:4" hidden="1">
      <x:c r="A609" s="23" t="s">
        <x:v>5080</x:v>
      </x:c>
      <x:c r="B609" s="23">
        <x:v>0</x:v>
      </x:c>
      <x:c r="C609" s="23">
        <x:v>0</x:v>
      </x:c>
      <x:c r="D609" s="23">
        <x:f t="shared" si="0"/>
        <x:v>0</x:v>
      </x:c>
    </x:row>
    <x:row r="610" spans="1:4" hidden="1">
      <x:c r="A610" s="23" t="s">
        <x:v>11414</x:v>
      </x:c>
      <x:c r="B610" s="23">
        <x:v>0</x:v>
      </x:c>
      <x:c r="C610" s="23">
        <x:v>0</x:v>
      </x:c>
      <x:c r="D610" s="23">
        <x:f t="shared" si="0"/>
        <x:v>0</x:v>
      </x:c>
    </x:row>
    <x:row r="611" spans="1:4" hidden="1">
      <x:c r="A611" s="23" t="s">
        <x:v>5126</x:v>
      </x:c>
      <x:c r="B611" s="23">
        <x:v>0</x:v>
      </x:c>
      <x:c r="C611" s="23">
        <x:v>0</x:v>
      </x:c>
      <x:c r="D611" s="23">
        <x:f t="shared" si="0"/>
        <x:v>0</x:v>
      </x:c>
    </x:row>
    <x:row r="612" spans="1:4" hidden="1">
      <x:c r="A612" s="23" t="s">
        <x:v>1284</x:v>
      </x:c>
      <x:c r="B612" s="23">
        <x:v>0</x:v>
      </x:c>
      <x:c r="C612" s="23">
        <x:v>0</x:v>
      </x:c>
      <x:c r="D612" s="23">
        <x:f t="shared" si="0"/>
        <x:v>0</x:v>
      </x:c>
    </x:row>
    <x:row r="613" spans="1:4" hidden="1">
      <x:c r="A613" s="23" t="s">
        <x:v>3828</x:v>
      </x:c>
      <x:c r="B613" s="23">
        <x:v>0</x:v>
      </x:c>
      <x:c r="C613" s="23">
        <x:v>0</x:v>
      </x:c>
      <x:c r="D613" s="23">
        <x:f t="shared" si="0"/>
        <x:v>0</x:v>
      </x:c>
    </x:row>
    <x:row r="614" spans="1:4" hidden="1">
      <x:c r="A614" s="23" t="s">
        <x:v>11391</x:v>
      </x:c>
      <x:c r="B614" s="23">
        <x:v>0</x:v>
      </x:c>
      <x:c r="C614" s="23">
        <x:v>0</x:v>
      </x:c>
      <x:c r="D614" s="23">
        <x:f t="shared" si="0"/>
        <x:v>0</x:v>
      </x:c>
    </x:row>
    <x:row r="615" spans="1:4" hidden="1">
      <x:c r="A615" s="23" t="s">
        <x:v>12285</x:v>
      </x:c>
      <x:c r="B615" s="23">
        <x:v>0</x:v>
      </x:c>
      <x:c r="C615" s="23">
        <x:v>0</x:v>
      </x:c>
      <x:c r="D615" s="23">
        <x:f t="shared" si="0"/>
        <x:v>0</x:v>
      </x:c>
    </x:row>
    <x:row r="616" spans="1:4" hidden="1">
      <x:c r="A616" s="23" t="s">
        <x:v>7613</x:v>
      </x:c>
      <x:c r="B616" s="23">
        <x:v>0</x:v>
      </x:c>
      <x:c r="C616" s="23">
        <x:v>0</x:v>
      </x:c>
      <x:c r="D616" s="23">
        <x:f t="shared" si="0"/>
        <x:v>0</x:v>
      </x:c>
    </x:row>
    <x:row r="617" spans="1:4" hidden="1">
      <x:c r="A617" s="23" t="s">
        <x:v>11399</x:v>
      </x:c>
      <x:c r="B617" s="23">
        <x:v>0</x:v>
      </x:c>
      <x:c r="C617" s="23">
        <x:v>0</x:v>
      </x:c>
      <x:c r="D617" s="23">
        <x:f t="shared" si="0"/>
        <x:v>0</x:v>
      </x:c>
    </x:row>
    <x:row r="618" spans="1:4" hidden="1">
      <x:c r="A618" s="23" t="s">
        <x:v>11612</x:v>
      </x:c>
      <x:c r="B618" s="23">
        <x:v>3</x:v>
      </x:c>
      <x:c r="C618" s="23">
        <x:v>3</x:v>
      </x:c>
      <x:c r="D618" s="23">
        <x:f t="shared" si="0"/>
        <x:v>0</x:v>
      </x:c>
    </x:row>
    <x:row r="619" spans="1:4" hidden="1">
      <x:c r="A619" s="23" t="s">
        <x:v>11438</x:v>
      </x:c>
      <x:c r="B619" s="23">
        <x:v>0</x:v>
      </x:c>
      <x:c r="C619" s="23">
        <x:v>0</x:v>
      </x:c>
      <x:c r="D619" s="23">
        <x:f t="shared" si="0"/>
        <x:v>0</x:v>
      </x:c>
    </x:row>
    <x:row r="620" spans="1:4" hidden="1">
      <x:c r="A620" s="23" t="s">
        <x:v>11413</x:v>
      </x:c>
      <x:c r="B620" s="23">
        <x:v>0</x:v>
      </x:c>
      <x:c r="C620" s="23">
        <x:v>0</x:v>
      </x:c>
      <x:c r="D620" s="23">
        <x:f t="shared" si="0"/>
        <x:v>0</x:v>
      </x:c>
    </x:row>
    <x:row r="621" spans="1:4" hidden="1">
      <x:c r="A621" s="23" t="s">
        <x:v>11336</x:v>
      </x:c>
      <x:c r="B621" s="23">
        <x:v>0</x:v>
      </x:c>
      <x:c r="C621" s="23">
        <x:v>0</x:v>
      </x:c>
      <x:c r="D621" s="23">
        <x:f t="shared" si="0"/>
        <x:v>0</x:v>
      </x:c>
    </x:row>
    <x:row r="622" spans="1:4" hidden="1">
      <x:c r="A622" s="23" t="s">
        <x:v>11941</x:v>
      </x:c>
      <x:c r="B622" s="23">
        <x:v>0</x:v>
      </x:c>
      <x:c r="C622" s="23">
        <x:v>0</x:v>
      </x:c>
      <x:c r="D622" s="23">
        <x:f t="shared" si="0"/>
        <x:v>0</x:v>
      </x:c>
    </x:row>
    <x:row r="623" spans="1:4" hidden="1">
      <x:c r="A623" s="23" t="s">
        <x:v>11384</x:v>
      </x:c>
      <x:c r="B623" s="23">
        <x:v>0</x:v>
      </x:c>
      <x:c r="C623" s="23">
        <x:v>0</x:v>
      </x:c>
      <x:c r="D623" s="23">
        <x:f t="shared" si="0"/>
        <x:v>0</x:v>
      </x:c>
    </x:row>
    <x:row r="624" spans="1:4" hidden="1">
      <x:c r="A624" s="23" t="s">
        <x:v>11947</x:v>
      </x:c>
      <x:c r="B624" s="23">
        <x:v>3</x:v>
      </x:c>
      <x:c r="C624" s="23">
        <x:v>3</x:v>
      </x:c>
      <x:c r="D624" s="23">
        <x:f t="shared" si="0"/>
        <x:v>0</x:v>
      </x:c>
    </x:row>
    <x:row r="625" spans="1:4" hidden="1">
      <x:c r="A625" s="23" t="s">
        <x:v>11972</x:v>
      </x:c>
      <x:c r="B625" s="23">
        <x:v>0</x:v>
      </x:c>
      <x:c r="C625" s="23">
        <x:v>0</x:v>
      </x:c>
      <x:c r="D625" s="23">
        <x:f t="shared" si="0"/>
        <x:v>0</x:v>
      </x:c>
    </x:row>
    <x:row r="626" spans="1:4" hidden="1">
      <x:c r="A626" s="23" t="s">
        <x:v>12036</x:v>
      </x:c>
      <x:c r="B626" s="23">
        <x:v>0</x:v>
      </x:c>
      <x:c r="C626" s="23">
        <x:v>0</x:v>
      </x:c>
      <x:c r="D626" s="23">
        <x:f t="shared" si="0"/>
        <x:v>0</x:v>
      </x:c>
    </x:row>
    <x:row r="627" spans="1:4" hidden="1">
      <x:c r="A627" s="23" t="s">
        <x:v>3760</x:v>
      </x:c>
      <x:c r="B627" s="23">
        <x:v>0</x:v>
      </x:c>
      <x:c r="C627" s="23">
        <x:v>0</x:v>
      </x:c>
      <x:c r="D627" s="23">
        <x:f t="shared" si="0"/>
        <x:v>0</x:v>
      </x:c>
    </x:row>
    <x:row r="628" spans="1:4" hidden="1">
      <x:c r="A628" s="23" t="s">
        <x:v>11753</x:v>
      </x:c>
      <x:c r="B628" s="23">
        <x:v>0</x:v>
      </x:c>
      <x:c r="C628" s="23">
        <x:v>0</x:v>
      </x:c>
      <x:c r="D628" s="23">
        <x:f t="shared" si="0"/>
        <x:v>0</x:v>
      </x:c>
    </x:row>
    <x:row r="629" spans="1:4" hidden="1">
      <x:c r="A629" s="23" t="s">
        <x:v>11992</x:v>
      </x:c>
      <x:c r="B629" s="23">
        <x:v>0</x:v>
      </x:c>
      <x:c r="C629" s="23">
        <x:v>0</x:v>
      </x:c>
      <x:c r="D629" s="23">
        <x:f t="shared" si="0"/>
        <x:v>0</x:v>
      </x:c>
    </x:row>
    <x:row r="630" spans="1:4" hidden="1">
      <x:c r="A630" s="23" t="s">
        <x:v>11446</x:v>
      </x:c>
      <x:c r="B630" s="23">
        <x:v>0</x:v>
      </x:c>
      <x:c r="C630" s="23">
        <x:v>0</x:v>
      </x:c>
      <x:c r="D630" s="23">
        <x:f t="shared" si="0"/>
        <x:v>0</x:v>
      </x:c>
    </x:row>
    <x:row r="631" spans="1:4" hidden="1">
      <x:c r="A631" s="23" t="s">
        <x:v>11393</x:v>
      </x:c>
      <x:c r="B631" s="23">
        <x:v>0</x:v>
      </x:c>
      <x:c r="C631" s="23">
        <x:v>0</x:v>
      </x:c>
      <x:c r="D631" s="23">
        <x:f t="shared" si="0"/>
        <x:v>0</x:v>
      </x:c>
    </x:row>
    <x:row r="632" spans="1:4" hidden="1">
      <x:c r="A632" s="23" t="s">
        <x:v>5211</x:v>
      </x:c>
      <x:c r="B632" s="23">
        <x:v>0</x:v>
      </x:c>
      <x:c r="C632" s="23">
        <x:v>0</x:v>
      </x:c>
      <x:c r="D632" s="23">
        <x:f t="shared" si="0"/>
        <x:v>0</x:v>
      </x:c>
    </x:row>
    <x:row r="633" spans="1:4" hidden="1">
      <x:c r="A633" s="23" t="s">
        <x:v>12056</x:v>
      </x:c>
      <x:c r="B633" s="23">
        <x:v>0</x:v>
      </x:c>
      <x:c r="C633" s="23">
        <x:v>0</x:v>
      </x:c>
      <x:c r="D633" s="23">
        <x:f t="shared" si="0"/>
        <x:v>0</x:v>
      </x:c>
    </x:row>
    <x:row r="634" spans="1:4" hidden="1">
      <x:c r="A634" s="23" t="s">
        <x:v>11357</x:v>
      </x:c>
      <x:c r="B634" s="23">
        <x:v>0</x:v>
      </x:c>
      <x:c r="C634" s="23">
        <x:v>0</x:v>
      </x:c>
      <x:c r="D634" s="23">
        <x:f t="shared" si="0"/>
        <x:v>0</x:v>
      </x:c>
    </x:row>
    <x:row r="635" spans="1:4" hidden="1">
      <x:c r="A635" s="23" t="s">
        <x:v>12060</x:v>
      </x:c>
      <x:c r="B635" s="23">
        <x:v>0</x:v>
      </x:c>
      <x:c r="C635" s="23">
        <x:v>0</x:v>
      </x:c>
      <x:c r="D635" s="23">
        <x:f t="shared" si="0"/>
        <x:v>0</x:v>
      </x:c>
    </x:row>
    <x:row r="636" spans="1:4" hidden="1">
      <x:c r="A636" s="23" t="s">
        <x:v>7692</x:v>
      </x:c>
      <x:c r="B636" s="23">
        <x:v>0</x:v>
      </x:c>
      <x:c r="C636" s="23">
        <x:v>0</x:v>
      </x:c>
      <x:c r="D636" s="23">
        <x:f t="shared" si="0"/>
        <x:v>0</x:v>
      </x:c>
    </x:row>
    <x:row r="637" spans="1:4" hidden="1">
      <x:c r="A637" s="23" t="s">
        <x:v>12009</x:v>
      </x:c>
      <x:c r="B637" s="23">
        <x:v>0</x:v>
      </x:c>
      <x:c r="C637" s="23">
        <x:v>0</x:v>
      </x:c>
      <x:c r="D637" s="23">
        <x:f t="shared" si="0"/>
        <x:v>0</x:v>
      </x:c>
    </x:row>
    <x:row r="638" spans="1:4" hidden="1">
      <x:c r="A638" s="23" t="s">
        <x:v>11406</x:v>
      </x:c>
      <x:c r="B638" s="23">
        <x:v>0</x:v>
      </x:c>
      <x:c r="C638" s="23">
        <x:v>0</x:v>
      </x:c>
      <x:c r="D638" s="23">
        <x:f t="shared" si="0"/>
        <x:v>0</x:v>
      </x:c>
    </x:row>
    <x:row r="639" spans="1:4" hidden="1">
      <x:c r="A639" s="23" t="s">
        <x:v>11427</x:v>
      </x:c>
      <x:c r="B639" s="23">
        <x:v>0</x:v>
      </x:c>
      <x:c r="C639" s="23">
        <x:v>0</x:v>
      </x:c>
      <x:c r="D639" s="23">
        <x:f t="shared" si="0"/>
        <x:v>0</x:v>
      </x:c>
    </x:row>
    <x:row r="640" spans="1:4" hidden="1">
      <x:c r="A640" s="23" t="s">
        <x:v>5551</x:v>
      </x:c>
      <x:c r="B640" s="23">
        <x:v>0</x:v>
      </x:c>
      <x:c r="C640" s="23">
        <x:v>0</x:v>
      </x:c>
      <x:c r="D640" s="23">
        <x:f t="shared" si="0"/>
        <x:v>0</x:v>
      </x:c>
    </x:row>
    <x:row r="641" spans="1:4" hidden="1">
      <x:c r="A641" s="23" t="s">
        <x:v>11448</x:v>
      </x:c>
      <x:c r="B641" s="23">
        <x:v>0</x:v>
      </x:c>
      <x:c r="C641" s="23">
        <x:v>0</x:v>
      </x:c>
      <x:c r="D641" s="23">
        <x:f t="shared" si="0"/>
        <x:v>0</x:v>
      </x:c>
    </x:row>
    <x:row r="642" spans="1:4" hidden="1">
      <x:c r="A642" s="23" t="s">
        <x:v>12230</x:v>
      </x:c>
      <x:c r="B642" s="23">
        <x:v>0</x:v>
      </x:c>
      <x:c r="C642" s="23">
        <x:v>0</x:v>
      </x:c>
      <x:c r="D642" s="23">
        <x:f t="shared" si="0"/>
        <x:v>0</x:v>
      </x:c>
    </x:row>
    <x:row r="643" spans="1:4" hidden="1">
      <x:c r="A643" s="23" t="s">
        <x:v>11447</x:v>
      </x:c>
      <x:c r="B643" s="23">
        <x:v>0</x:v>
      </x:c>
      <x:c r="C643" s="23">
        <x:v>0</x:v>
      </x:c>
      <x:c r="D643" s="23">
        <x:f t="shared" si="0"/>
        <x:v>0</x:v>
      </x:c>
    </x:row>
    <x:row r="644" spans="1:4" hidden="1">
      <x:c r="A644" s="23" t="s">
        <x:v>11956</x:v>
      </x:c>
      <x:c r="B644" s="23">
        <x:v>0</x:v>
      </x:c>
      <x:c r="C644" s="23">
        <x:v>0</x:v>
      </x:c>
      <x:c r="D644" s="23">
        <x:f t="shared" si="0"/>
        <x:v>0</x:v>
      </x:c>
    </x:row>
    <x:row r="645" spans="1:4" hidden="1">
      <x:c r="A645" s="23" t="s">
        <x:v>12034</x:v>
      </x:c>
      <x:c r="B645" s="23">
        <x:v>0</x:v>
      </x:c>
      <x:c r="C645" s="23">
        <x:v>0</x:v>
      </x:c>
      <x:c r="D645" s="23">
        <x:f t="shared" si="0"/>
        <x:v>0</x:v>
      </x:c>
    </x:row>
    <x:row r="646" spans="1:4" hidden="1">
      <x:c r="A646" s="23" t="s">
        <x:v>11415</x:v>
      </x:c>
      <x:c r="B646" s="23">
        <x:v>0</x:v>
      </x:c>
      <x:c r="C646" s="23">
        <x:v>0</x:v>
      </x:c>
      <x:c r="D646" s="23">
        <x:f t="shared" si="0"/>
        <x:v>0</x:v>
      </x:c>
    </x:row>
    <x:row r="647" spans="1:4" hidden="1">
      <x:c r="A647" s="23" t="s">
        <x:v>12210</x:v>
      </x:c>
      <x:c r="B647" s="23">
        <x:v>1</x:v>
      </x:c>
      <x:c r="C647" s="23">
        <x:v>1</x:v>
      </x:c>
      <x:c r="D647" s="23">
        <x:f t="shared" si="0"/>
        <x:v>0</x:v>
      </x:c>
    </x:row>
    <x:row r="648" spans="1:4" hidden="1">
      <x:c r="A648" s="23" t="s">
        <x:v>820</x:v>
      </x:c>
      <x:c r="B648" s="23">
        <x:v>0</x:v>
      </x:c>
      <x:c r="C648" s="23">
        <x:v>0</x:v>
      </x:c>
      <x:c r="D648" s="23">
        <x:f t="shared" si="0"/>
        <x:v>0</x:v>
      </x:c>
    </x:row>
    <x:row r="649" spans="1:4" hidden="1">
      <x:c r="A649" s="23" t="s">
        <x:v>10639</x:v>
      </x:c>
      <x:c r="B649" s="23">
        <x:v>1</x:v>
      </x:c>
      <x:c r="C649" s="23">
        <x:v>1</x:v>
      </x:c>
      <x:c r="D649" s="23">
        <x:f t="shared" si="0"/>
        <x:v>0</x:v>
      </x:c>
    </x:row>
    <x:row r="650" spans="1:4" hidden="1">
      <x:c r="A650" s="23" t="s">
        <x:v>12228</x:v>
      </x:c>
      <x:c r="B650" s="23">
        <x:v>0</x:v>
      </x:c>
      <x:c r="C650" s="23">
        <x:v>0</x:v>
      </x:c>
      <x:c r="D650" s="23">
        <x:f t="shared" si="0"/>
        <x:v>0</x:v>
      </x:c>
    </x:row>
    <x:row r="651" spans="1:4" hidden="1">
      <x:c r="A651" s="23" t="s">
        <x:v>11962</x:v>
      </x:c>
      <x:c r="B651" s="23">
        <x:v>0</x:v>
      </x:c>
      <x:c r="C651" s="23">
        <x:v>0</x:v>
      </x:c>
      <x:c r="D651" s="23">
        <x:f t="shared" si="0"/>
        <x:v>0</x:v>
      </x:c>
    </x:row>
    <x:row r="652" spans="1:4" hidden="1">
      <x:c r="A652" s="23" t="s">
        <x:v>11421</x:v>
      </x:c>
      <x:c r="B652" s="23">
        <x:v>0</x:v>
      </x:c>
      <x:c r="C652" s="23">
        <x:v>0</x:v>
      </x:c>
      <x:c r="D652" s="23">
        <x:f t="shared" si="0"/>
        <x:v>0</x:v>
      </x:c>
    </x:row>
    <x:row r="653" spans="1:4" hidden="1">
      <x:c r="A653" s="23" t="s">
        <x:v>12225</x:v>
      </x:c>
      <x:c r="B653" s="23">
        <x:v>0</x:v>
      </x:c>
      <x:c r="C653" s="23">
        <x:v>0</x:v>
      </x:c>
      <x:c r="D653" s="23">
        <x:f t="shared" si="0"/>
        <x:v>0</x:v>
      </x:c>
    </x:row>
    <x:row r="654" spans="1:4" hidden="1">
      <x:c r="A654" s="23" t="s">
        <x:v>12243</x:v>
      </x:c>
      <x:c r="B654" s="23">
        <x:v>0</x:v>
      </x:c>
      <x:c r="C654" s="23">
        <x:v>0</x:v>
      </x:c>
      <x:c r="D654" s="23">
        <x:f t="shared" si="0"/>
        <x:v>0</x:v>
      </x:c>
    </x:row>
    <x:row r="655" spans="1:4" hidden="1">
      <x:c r="A655" s="23" t="s">
        <x:v>5076</x:v>
      </x:c>
      <x:c r="B655" s="23">
        <x:v>0</x:v>
      </x:c>
      <x:c r="C655" s="23">
        <x:v>0</x:v>
      </x:c>
      <x:c r="D655" s="23">
        <x:f t="shared" si="0"/>
        <x:v>0</x:v>
      </x:c>
    </x:row>
    <x:row r="656" spans="1:4" hidden="1">
      <x:c r="A656" s="23" t="s">
        <x:v>11445</x:v>
      </x:c>
      <x:c r="B656" s="23">
        <x:v>0</x:v>
      </x:c>
      <x:c r="C656" s="23">
        <x:v>0</x:v>
      </x:c>
      <x:c r="D656" s="23">
        <x:f t="shared" si="0"/>
        <x:v>0</x:v>
      </x:c>
    </x:row>
    <x:row r="657" spans="1:4" hidden="1">
      <x:c r="A657" s="23" t="s">
        <x:v>1173</x:v>
      </x:c>
      <x:c r="B657" s="23">
        <x:v>0</x:v>
      </x:c>
      <x:c r="C657" s="23">
        <x:v>0</x:v>
      </x:c>
      <x:c r="D657" s="23">
        <x:f t="shared" si="0"/>
        <x:v>0</x:v>
      </x:c>
    </x:row>
    <x:row r="658" spans="1:4" hidden="1">
      <x:c r="A658" s="23" t="s">
        <x:v>3861</x:v>
      </x:c>
      <x:c r="B658" s="23">
        <x:v>0</x:v>
      </x:c>
      <x:c r="C658" s="23">
        <x:v>0</x:v>
      </x:c>
      <x:c r="D658" s="23">
        <x:f t="shared" si="0"/>
        <x:v>0</x:v>
      </x:c>
    </x:row>
    <x:row r="659" spans="1:4" hidden="1">
      <x:c r="A659" s="23" t="s">
        <x:v>11417</x:v>
      </x:c>
      <x:c r="B659" s="23">
        <x:v>0</x:v>
      </x:c>
      <x:c r="C659" s="23">
        <x:v>0</x:v>
      </x:c>
      <x:c r="D659" s="23">
        <x:f t="shared" si="0"/>
        <x:v>0</x:v>
      </x:c>
    </x:row>
    <x:row r="660" spans="1:4" hidden="1">
      <x:c r="A660" s="23" t="s">
        <x:v>11958</x:v>
      </x:c>
      <x:c r="B660" s="23">
        <x:v>0</x:v>
      </x:c>
      <x:c r="C660" s="23">
        <x:v>0</x:v>
      </x:c>
      <x:c r="D660" s="23">
        <x:f t="shared" si="0"/>
        <x:v>0</x:v>
      </x:c>
    </x:row>
    <x:row r="661" spans="1:4" hidden="1">
      <x:c r="A661" s="23" t="s">
        <x:v>11982</x:v>
      </x:c>
      <x:c r="B661" s="23">
        <x:v>0</x:v>
      </x:c>
      <x:c r="C661" s="23">
        <x:v>0</x:v>
      </x:c>
      <x:c r="D661" s="23">
        <x:f t="shared" si="0"/>
        <x:v>0</x:v>
      </x:c>
    </x:row>
    <x:row r="662" spans="1:4" hidden="1">
      <x:c r="A662" s="23" t="s">
        <x:v>12250</x:v>
      </x:c>
      <x:c r="B662" s="23">
        <x:v>0</x:v>
      </x:c>
      <x:c r="C662" s="23">
        <x:v>0</x:v>
      </x:c>
      <x:c r="D662" s="23">
        <x:f t="shared" si="0"/>
        <x:v>0</x:v>
      </x:c>
    </x:row>
    <x:row r="663" spans="1:4" hidden="1">
      <x:c r="A663" s="23" t="s">
        <x:v>3820</x:v>
      </x:c>
      <x:c r="B663" s="23">
        <x:v>0</x:v>
      </x:c>
      <x:c r="C663" s="23">
        <x:v>0</x:v>
      </x:c>
      <x:c r="D663" s="23">
        <x:f t="shared" si="0"/>
        <x:v>0</x:v>
      </x:c>
    </x:row>
    <x:row r="664" spans="1:4" hidden="1">
      <x:c r="A664" s="23" t="s">
        <x:v>7514</x:v>
      </x:c>
      <x:c r="B664" s="23">
        <x:v>0</x:v>
      </x:c>
      <x:c r="C664" s="23">
        <x:v>0</x:v>
      </x:c>
      <x:c r="D664" s="23">
        <x:f t="shared" si="0"/>
        <x:v>0</x:v>
      </x:c>
    </x:row>
    <x:row r="665" spans="1:4" hidden="1">
      <x:c r="A665" s="23" t="s">
        <x:v>3815</x:v>
      </x:c>
      <x:c r="B665" s="23">
        <x:v>0</x:v>
      </x:c>
      <x:c r="C665" s="23">
        <x:v>0</x:v>
      </x:c>
      <x:c r="D665" s="23">
        <x:f t="shared" si="0"/>
        <x:v>0</x:v>
      </x:c>
    </x:row>
    <x:row r="666" spans="1:4" hidden="1">
      <x:c r="A666" s="23" t="s">
        <x:v>12015</x:v>
      </x:c>
      <x:c r="B666" s="23">
        <x:v>0</x:v>
      </x:c>
      <x:c r="C666" s="23">
        <x:v>0</x:v>
      </x:c>
      <x:c r="D666" s="23">
        <x:f t="shared" si="0"/>
        <x:v>0</x:v>
      </x:c>
    </x:row>
    <x:row r="667" spans="1:4" hidden="1">
      <x:c r="A667" s="23" t="s">
        <x:v>12223</x:v>
      </x:c>
      <x:c r="B667" s="23">
        <x:v>0</x:v>
      </x:c>
      <x:c r="C667" s="23">
        <x:v>0</x:v>
      </x:c>
      <x:c r="D667" s="23">
        <x:f t="shared" si="0"/>
        <x:v>0</x:v>
      </x:c>
    </x:row>
    <x:row r="668" spans="1:4" hidden="1">
      <x:c r="A668" s="23" t="s">
        <x:v>1295</x:v>
      </x:c>
      <x:c r="B668" s="23">
        <x:v>0</x:v>
      </x:c>
      <x:c r="C668" s="23">
        <x:v>0</x:v>
      </x:c>
      <x:c r="D668" s="23">
        <x:f t="shared" si="0"/>
        <x:v>0</x:v>
      </x:c>
    </x:row>
    <x:row r="669" spans="1:4" hidden="1">
      <x:c r="A669" s="23" t="s">
        <x:v>12236</x:v>
      </x:c>
      <x:c r="B669" s="23">
        <x:v>0</x:v>
      </x:c>
      <x:c r="C669" s="23">
        <x:v>0</x:v>
      </x:c>
      <x:c r="D669" s="23">
        <x:f t="shared" si="0"/>
        <x:v>0</x:v>
      </x:c>
    </x:row>
    <x:row r="670" spans="1:4" hidden="1">
      <x:c r="A670" s="23" t="s">
        <x:v>11942</x:v>
      </x:c>
      <x:c r="B670" s="23">
        <x:v>0</x:v>
      </x:c>
      <x:c r="C670" s="23">
        <x:v>0</x:v>
      </x:c>
      <x:c r="D670" s="23">
        <x:f t="shared" si="0"/>
        <x:v>0</x:v>
      </x:c>
    </x:row>
    <x:row r="671" spans="1:4" hidden="1">
      <x:c r="A671" s="23" t="s">
        <x:v>12235</x:v>
      </x:c>
      <x:c r="B671" s="23">
        <x:v>0</x:v>
      </x:c>
      <x:c r="C671" s="23">
        <x:v>0</x:v>
      </x:c>
      <x:c r="D671" s="23">
        <x:f t="shared" si="0"/>
        <x:v>0</x:v>
      </x:c>
    </x:row>
    <x:row r="672" spans="1:4" hidden="1">
      <x:c r="A672" s="23" t="s">
        <x:v>5122</x:v>
      </x:c>
      <x:c r="B672" s="23">
        <x:v>0</x:v>
      </x:c>
      <x:c r="C672" s="23">
        <x:v>0</x:v>
      </x:c>
      <x:c r="D672" s="23">
        <x:f t="shared" si="0"/>
        <x:v>0</x:v>
      </x:c>
    </x:row>
    <x:row r="673" spans="1:4" hidden="1">
      <x:c r="A673" s="23" t="s">
        <x:v>11960</x:v>
      </x:c>
      <x:c r="B673" s="23">
        <x:v>0</x:v>
      </x:c>
      <x:c r="C673" s="23">
        <x:v>0</x:v>
      </x:c>
      <x:c r="D673" s="23">
        <x:f t="shared" si="0"/>
        <x:v>0</x:v>
      </x:c>
    </x:row>
    <x:row r="674" spans="1:4" hidden="1">
      <x:c r="A674" s="23" t="s">
        <x:v>7689</x:v>
      </x:c>
      <x:c r="B674" s="23">
        <x:v>0</x:v>
      </x:c>
      <x:c r="C674" s="23">
        <x:v>0</x:v>
      </x:c>
      <x:c r="D674" s="23">
        <x:f t="shared" si="0"/>
        <x:v>0</x:v>
      </x:c>
    </x:row>
    <x:row r="675" spans="1:4" hidden="1">
      <x:c r="A675" s="23" t="s">
        <x:v>3713</x:v>
      </x:c>
      <x:c r="B675" s="23">
        <x:v>0</x:v>
      </x:c>
      <x:c r="C675" s="23">
        <x:v>0</x:v>
      </x:c>
      <x:c r="D675" s="23">
        <x:f t="shared" si="0"/>
        <x:v>0</x:v>
      </x:c>
    </x:row>
    <x:row r="676" spans="1:4" hidden="1">
      <x:c r="A676" s="23" t="s">
        <x:v>11599</x:v>
      </x:c>
      <x:c r="B676" s="23">
        <x:v>0</x:v>
      </x:c>
      <x:c r="C676" s="23">
        <x:v>0</x:v>
      </x:c>
      <x:c r="D676" s="23">
        <x:f t="shared" si="0"/>
        <x:v>0</x:v>
      </x:c>
    </x:row>
    <x:row r="677" spans="1:4" hidden="1">
      <x:c r="A677" s="23" t="s">
        <x:v>3886</x:v>
      </x:c>
      <x:c r="B677" s="23">
        <x:v>0</x:v>
      </x:c>
      <x:c r="C677" s="23">
        <x:v>0</x:v>
      </x:c>
      <x:c r="D677" s="23">
        <x:f t="shared" si="0"/>
        <x:v>0</x:v>
      </x:c>
    </x:row>
    <x:row r="678" spans="1:4" hidden="1">
      <x:c r="A678" s="23" t="s">
        <x:v>12234</x:v>
      </x:c>
      <x:c r="B678" s="23">
        <x:v>0</x:v>
      </x:c>
      <x:c r="C678" s="23">
        <x:v>0</x:v>
      </x:c>
      <x:c r="D678" s="23">
        <x:f t="shared" si="0"/>
        <x:v>0</x:v>
      </x:c>
    </x:row>
    <x:row r="679" spans="1:4" hidden="1">
      <x:c r="A679" s="23" t="s">
        <x:v>3877</x:v>
      </x:c>
      <x:c r="B679" s="23">
        <x:v>0</x:v>
      </x:c>
      <x:c r="C679" s="23">
        <x:v>0</x:v>
      </x:c>
      <x:c r="D679" s="23">
        <x:f t="shared" si="0"/>
        <x:v>0</x:v>
      </x:c>
    </x:row>
    <x:row r="680" spans="1:4" hidden="1">
      <x:c r="A680" s="23" t="s">
        <x:v>5125</x:v>
      </x:c>
      <x:c r="B680" s="23">
        <x:v>0</x:v>
      </x:c>
      <x:c r="C680" s="23">
        <x:v>0</x:v>
      </x:c>
      <x:c r="D680" s="23">
        <x:f t="shared" si="0"/>
        <x:v>0</x:v>
      </x:c>
    </x:row>
    <x:row r="681" spans="1:4" hidden="1">
      <x:c r="A681" s="23" t="s">
        <x:v>12251</x:v>
      </x:c>
      <x:c r="B681" s="23">
        <x:v>0</x:v>
      </x:c>
      <x:c r="C681" s="23">
        <x:v>0</x:v>
      </x:c>
      <x:c r="D681" s="23">
        <x:f t="shared" si="0"/>
        <x:v>0</x:v>
      </x:c>
    </x:row>
    <x:row r="682" spans="1:4" hidden="1">
      <x:c r="A682" s="23" t="s">
        <x:v>3836</x:v>
      </x:c>
      <x:c r="B682" s="23">
        <x:v>0</x:v>
      </x:c>
      <x:c r="C682" s="23">
        <x:v>0</x:v>
      </x:c>
      <x:c r="D682" s="23">
        <x:f t="shared" si="0"/>
        <x:v>0</x:v>
      </x:c>
    </x:row>
    <x:row r="683" spans="1:4" hidden="1">
      <x:c r="A683" s="23" t="s">
        <x:v>11688</x:v>
      </x:c>
      <x:c r="B683" s="23">
        <x:v>0</x:v>
      </x:c>
      <x:c r="C683" s="23">
        <x:v>0</x:v>
      </x:c>
      <x:c r="D683" s="23">
        <x:f t="shared" si="0"/>
        <x:v>0</x:v>
      </x:c>
    </x:row>
    <x:row r="684" spans="1:4" hidden="1">
      <x:c r="A684" s="23" t="s">
        <x:v>11750</x:v>
      </x:c>
      <x:c r="B684" s="23">
        <x:v>0</x:v>
      </x:c>
      <x:c r="C684" s="23">
        <x:v>0</x:v>
      </x:c>
      <x:c r="D684" s="23">
        <x:f t="shared" si="0"/>
        <x:v>0</x:v>
      </x:c>
    </x:row>
    <x:row r="685" spans="1:4" hidden="1">
      <x:c r="A685" s="23" t="s">
        <x:v>12237</x:v>
      </x:c>
      <x:c r="B685" s="23">
        <x:v>0</x:v>
      </x:c>
      <x:c r="C685" s="23">
        <x:v>0</x:v>
      </x:c>
      <x:c r="D685" s="23">
        <x:f t="shared" si="0"/>
        <x:v>0</x:v>
      </x:c>
    </x:row>
    <x:row r="686" spans="1:4" hidden="1">
      <x:c r="A686" s="23" t="s">
        <x:v>12019</x:v>
      </x:c>
      <x:c r="B686" s="23">
        <x:v>0</x:v>
      </x:c>
      <x:c r="C686" s="23">
        <x:v>0</x:v>
      </x:c>
      <x:c r="D686" s="23">
        <x:f t="shared" si="0"/>
        <x:v>0</x:v>
      </x:c>
    </x:row>
    <x:row r="687" spans="1:4" hidden="1">
      <x:c r="A687" s="23" t="s">
        <x:v>12221</x:v>
      </x:c>
      <x:c r="B687" s="23">
        <x:v>0</x:v>
      </x:c>
      <x:c r="C687" s="23">
        <x:v>0</x:v>
      </x:c>
      <x:c r="D687" s="23">
        <x:f t="shared" si="0"/>
        <x:v>0</x:v>
      </x:c>
    </x:row>
    <x:row r="688" spans="1:4" hidden="1">
      <x:c r="A688" s="23" t="s">
        <x:v>12229</x:v>
      </x:c>
      <x:c r="B688" s="23">
        <x:v>0</x:v>
      </x:c>
      <x:c r="C688" s="23">
        <x:v>0</x:v>
      </x:c>
      <x:c r="D688" s="23">
        <x:f t="shared" si="0"/>
        <x:v>0</x:v>
      </x:c>
    </x:row>
    <x:row r="689" spans="1:4" hidden="1">
      <x:c r="A689" s="23" t="s">
        <x:v>11693</x:v>
      </x:c>
      <x:c r="B689" s="23">
        <x:v>0</x:v>
      </x:c>
      <x:c r="C689" s="23">
        <x:v>0</x:v>
      </x:c>
      <x:c r="D689" s="23">
        <x:f t="shared" si="0"/>
        <x:v>0</x:v>
      </x:c>
    </x:row>
    <x:row r="690" spans="1:4" hidden="1">
      <x:c r="A690" s="23" t="s">
        <x:v>12261</x:v>
      </x:c>
      <x:c r="B690" s="23">
        <x:v>0</x:v>
      </x:c>
      <x:c r="C690" s="23">
        <x:v>0</x:v>
      </x:c>
      <x:c r="D690" s="23">
        <x:f t="shared" si="0"/>
        <x:v>0</x:v>
      </x:c>
    </x:row>
    <x:row r="691" spans="1:4" hidden="1">
      <x:c r="A691" s="23" t="s">
        <x:v>12231</x:v>
      </x:c>
      <x:c r="B691" s="23">
        <x:v>0</x:v>
      </x:c>
      <x:c r="C691" s="23">
        <x:v>0</x:v>
      </x:c>
      <x:c r="D691" s="23">
        <x:f t="shared" si="0"/>
        <x:v>0</x:v>
      </x:c>
    </x:row>
    <x:row r="692" spans="1:4" hidden="1">
      <x:c r="A692" s="23" t="s">
        <x:v>11974</x:v>
      </x:c>
      <x:c r="B692" s="23">
        <x:v>0</x:v>
      </x:c>
      <x:c r="C692" s="23">
        <x:v>0</x:v>
      </x:c>
      <x:c r="D692" s="23">
        <x:f t="shared" si="0"/>
        <x:v>0</x:v>
      </x:c>
    </x:row>
    <x:row r="693" spans="1:4" hidden="1">
      <x:c r="A693" s="23" t="s">
        <x:v>11980</x:v>
      </x:c>
      <x:c r="B693" s="23">
        <x:v>0</x:v>
      </x:c>
      <x:c r="C693" s="23">
        <x:v>0</x:v>
      </x:c>
      <x:c r="D693" s="23">
        <x:f t="shared" si="0"/>
        <x:v>0</x:v>
      </x:c>
    </x:row>
    <x:row r="694" spans="1:4" hidden="1">
      <x:c r="A694" s="23" t="s">
        <x:v>825</x:v>
      </x:c>
      <x:c r="B694" s="23">
        <x:v>0</x:v>
      </x:c>
      <x:c r="C694" s="23">
        <x:v>0</x:v>
      </x:c>
      <x:c r="D694" s="23">
        <x:f t="shared" si="0"/>
        <x:v>0</x:v>
      </x:c>
    </x:row>
    <x:row r="695" spans="1:4" hidden="1">
      <x:c r="A695" s="23" t="s">
        <x:v>12248</x:v>
      </x:c>
      <x:c r="B695" s="23">
        <x:v>0</x:v>
      </x:c>
      <x:c r="C695" s="23">
        <x:v>0</x:v>
      </x:c>
      <x:c r="D695" s="23">
        <x:f t="shared" si="0"/>
        <x:v>0</x:v>
      </x:c>
    </x:row>
    <x:row r="696" spans="1:4" hidden="1">
      <x:c r="A696" s="23" t="s">
        <x:v>12245</x:v>
      </x:c>
      <x:c r="B696" s="23">
        <x:v>0</x:v>
      </x:c>
      <x:c r="C696" s="23">
        <x:v>0</x:v>
      </x:c>
      <x:c r="D696" s="23">
        <x:f t="shared" si="0"/>
        <x:v>0</x:v>
      </x:c>
    </x:row>
    <x:row r="697" spans="1:4" hidden="1">
      <x:c r="A697" s="23" t="s">
        <x:v>11602</x:v>
      </x:c>
      <x:c r="B697" s="23">
        <x:v>0</x:v>
      </x:c>
      <x:c r="C697" s="23">
        <x:v>0</x:v>
      </x:c>
      <x:c r="D697" s="23">
        <x:f t="shared" si="0"/>
        <x:v>0</x:v>
      </x:c>
    </x:row>
    <x:row r="698" spans="1:4" hidden="1">
      <x:c r="A698" s="23" t="s">
        <x:v>11439</x:v>
      </x:c>
      <x:c r="B698" s="23">
        <x:v>0</x:v>
      </x:c>
      <x:c r="C698" s="23">
        <x:v>0</x:v>
      </x:c>
      <x:c r="D698" s="23">
        <x:f t="shared" si="0"/>
        <x:v>0</x:v>
      </x:c>
    </x:row>
    <x:row r="699" spans="1:4" hidden="1">
      <x:c r="A699" s="23" t="s">
        <x:v>11404</x:v>
      </x:c>
      <x:c r="B699" s="23">
        <x:v>0</x:v>
      </x:c>
      <x:c r="C699" s="23">
        <x:v>0</x:v>
      </x:c>
      <x:c r="D699" s="23">
        <x:f t="shared" si="0"/>
        <x:v>0</x:v>
      </x:c>
    </x:row>
    <x:row r="700" spans="1:4" hidden="1">
      <x:c r="A700" s="23" t="s">
        <x:v>11385</x:v>
      </x:c>
      <x:c r="B700" s="23">
        <x:v>0</x:v>
      </x:c>
      <x:c r="C700" s="23">
        <x:v>0</x:v>
      </x:c>
      <x:c r="D700" s="23">
        <x:f t="shared" si="0"/>
        <x:v>0</x:v>
      </x:c>
    </x:row>
    <x:row r="701" spans="1:4" hidden="1">
      <x:c r="A701" s="23" t="s">
        <x:v>11358</x:v>
      </x:c>
      <x:c r="B701" s="23">
        <x:v>0</x:v>
      </x:c>
      <x:c r="C701" s="23">
        <x:v>0</x:v>
      </x:c>
      <x:c r="D701" s="23">
        <x:f t="shared" si="0"/>
        <x:v>0</x:v>
      </x:c>
    </x:row>
    <x:row r="702" spans="1:4" hidden="1">
      <x:c r="A702" s="23" t="s">
        <x:v>11361</x:v>
      </x:c>
      <x:c r="B702" s="23">
        <x:v>0</x:v>
      </x:c>
      <x:c r="C702" s="23">
        <x:v>0</x:v>
      </x:c>
      <x:c r="D702" s="23">
        <x:f t="shared" si="0"/>
        <x:v>0</x:v>
      </x:c>
    </x:row>
    <x:row r="703" spans="1:4" hidden="1">
      <x:c r="A703" s="23" t="s">
        <x:v>5123</x:v>
      </x:c>
      <x:c r="B703" s="23">
        <x:v>0</x:v>
      </x:c>
      <x:c r="C703" s="23">
        <x:v>0</x:v>
      </x:c>
      <x:c r="D703" s="23">
        <x:f t="shared" si="0"/>
        <x:v>0</x:v>
      </x:c>
    </x:row>
    <x:row r="704" spans="1:4" hidden="1">
      <x:c r="A704" s="23" t="s">
        <x:v>11412</x:v>
      </x:c>
      <x:c r="B704" s="23">
        <x:v>0</x:v>
      </x:c>
      <x:c r="C704" s="23">
        <x:v>0</x:v>
      </x:c>
      <x:c r="D704" s="23">
        <x:f t="shared" si="0"/>
        <x:v>0</x:v>
      </x:c>
    </x:row>
    <x:row r="705" spans="1:4" hidden="1">
      <x:c r="A705" s="23" t="s">
        <x:v>11425</x:v>
      </x:c>
      <x:c r="B705" s="23">
        <x:v>0</x:v>
      </x:c>
      <x:c r="C705" s="23">
        <x:v>0</x:v>
      </x:c>
      <x:c r="D705" s="23">
        <x:f t="shared" si="0"/>
        <x:v>0</x:v>
      </x:c>
    </x:row>
    <x:row r="706" spans="1:4" hidden="1">
      <x:c r="A706" s="23" t="s">
        <x:v>5079</x:v>
      </x:c>
      <x:c r="B706" s="23">
        <x:v>0</x:v>
      </x:c>
      <x:c r="C706" s="23">
        <x:v>0</x:v>
      </x:c>
      <x:c r="D706" s="23">
        <x:f t="shared" si="0"/>
        <x:v>0</x:v>
      </x:c>
    </x:row>
    <x:row r="707" spans="1:4" hidden="1">
      <x:c r="A707" s="23" t="s">
        <x:v>1281</x:v>
      </x:c>
      <x:c r="B707" s="23">
        <x:v>0</x:v>
      </x:c>
      <x:c r="C707" s="23">
        <x:v>0</x:v>
      </x:c>
      <x:c r="D707" s="23">
        <x:f t="shared" si="0"/>
        <x:v>0</x:v>
      </x:c>
    </x:row>
    <x:row r="708" spans="1:4" hidden="1">
      <x:c r="A708" s="23" t="s">
        <x:v>5041</x:v>
      </x:c>
      <x:c r="B708" s="23">
        <x:v>0</x:v>
      </x:c>
      <x:c r="C708" s="23">
        <x:v>0</x:v>
      </x:c>
      <x:c r="D708" s="23">
        <x:f t="shared" si="0"/>
        <x:v>0</x:v>
      </x:c>
    </x:row>
    <x:row r="709" spans="1:4" hidden="1">
      <x:c r="A709" s="23" t="s">
        <x:v>12216</x:v>
      </x:c>
      <x:c r="B709" s="23">
        <x:v>2</x:v>
      </x:c>
      <x:c r="C709" s="23">
        <x:v>2</x:v>
      </x:c>
      <x:c r="D709" s="23">
        <x:f t="shared" si="0"/>
        <x:v>0</x:v>
      </x:c>
    </x:row>
    <x:row r="710" spans="1:4" hidden="1">
      <x:c r="A710" s="23" t="s">
        <x:v>11611</x:v>
      </x:c>
      <x:c r="B710" s="23">
        <x:v>0</x:v>
      </x:c>
      <x:c r="C710" s="23">
        <x:v>0</x:v>
      </x:c>
      <x:c r="D710" s="23">
        <x:f t="shared" si="0"/>
        <x:v>0</x:v>
      </x:c>
    </x:row>
    <x:row r="711" spans="1:4" hidden="1">
      <x:c r="A711" s="23" t="s">
        <x:v>7512</x:v>
      </x:c>
      <x:c r="B711" s="23">
        <x:v>0</x:v>
      </x:c>
      <x:c r="C711" s="23">
        <x:v>0</x:v>
      </x:c>
      <x:c r="D711" s="23">
        <x:f t="shared" si="0"/>
        <x:v>0</x:v>
      </x:c>
    </x:row>
    <x:row r="712" spans="1:4" hidden="1">
      <x:c r="A712" s="23" t="s">
        <x:v>11396</x:v>
      </x:c>
      <x:c r="B712" s="23">
        <x:v>0</x:v>
      </x:c>
      <x:c r="C712" s="23">
        <x:v>0</x:v>
      </x:c>
      <x:c r="D712" s="23">
        <x:f t="shared" si="0"/>
        <x:v>0</x:v>
      </x:c>
    </x:row>
    <x:row r="713" spans="1:4" hidden="1">
      <x:c r="A713" s="23" t="s">
        <x:v>3787</x:v>
      </x:c>
      <x:c r="B713" s="23">
        <x:v>0</x:v>
      </x:c>
      <x:c r="C713" s="23">
        <x:v>0</x:v>
      </x:c>
      <x:c r="D713" s="23">
        <x:f t="shared" si="0"/>
        <x:v>0</x:v>
      </x:c>
    </x:row>
    <x:row r="714" spans="1:4" hidden="1">
      <x:c r="A714" s="23" t="s">
        <x:v>4003</x:v>
      </x:c>
      <x:c r="B714" s="23">
        <x:v>0</x:v>
      </x:c>
      <x:c r="C714" s="23">
        <x:v>0</x:v>
      </x:c>
      <x:c r="D714" s="23">
        <x:f t="shared" si="0"/>
        <x:v>0</x:v>
      </x:c>
    </x:row>
    <x:row r="715" spans="1:4" hidden="1">
      <x:c r="A715" s="23" t="s">
        <x:v>4010</x:v>
      </x:c>
      <x:c r="B715" s="23">
        <x:v>0</x:v>
      </x:c>
      <x:c r="C715" s="23">
        <x:v>0</x:v>
      </x:c>
      <x:c r="D715" s="23">
        <x:f t="shared" si="0"/>
        <x:v>0</x:v>
      </x:c>
    </x:row>
    <x:row r="716" spans="1:4" hidden="1">
      <x:c r="A716" s="23" t="s">
        <x:v>12100</x:v>
      </x:c>
      <x:c r="B716" s="23">
        <x:v>0</x:v>
      </x:c>
      <x:c r="C716" s="23">
        <x:v>0</x:v>
      </x:c>
      <x:c r="D716" s="23">
        <x:f t="shared" si="0"/>
        <x:v>0</x:v>
      </x:c>
    </x:row>
    <x:row r="717" spans="1:4" hidden="1">
      <x:c r="A717" s="23" t="s">
        <x:v>11886</x:v>
      </x:c>
      <x:c r="B717" s="23">
        <x:v>0</x:v>
      </x:c>
      <x:c r="C717" s="23">
        <x:v>0</x:v>
      </x:c>
      <x:c r="D717" s="23">
        <x:f t="shared" si="0"/>
        <x:v>0</x:v>
      </x:c>
    </x:row>
    <x:row r="718" spans="1:4" hidden="1">
      <x:c r="A718" s="23" t="s">
        <x:v>11891</x:v>
      </x:c>
      <x:c r="B718" s="23">
        <x:v>0</x:v>
      </x:c>
      <x:c r="C718" s="23">
        <x:v>0</x:v>
      </x:c>
      <x:c r="D718" s="23">
        <x:f t="shared" si="0"/>
        <x:v>0</x:v>
      </x:c>
    </x:row>
    <x:row r="719" spans="1:4" hidden="1">
      <x:c r="A719" s="23" t="s">
        <x:v>12071</x:v>
      </x:c>
      <x:c r="B719" s="23">
        <x:v>0</x:v>
      </x:c>
      <x:c r="C719" s="23">
        <x:v>0</x:v>
      </x:c>
      <x:c r="D719" s="23">
        <x:f t="shared" si="0"/>
        <x:v>0</x:v>
      </x:c>
    </x:row>
    <x:row r="720" spans="1:4" hidden="1">
      <x:c r="A720" s="23" t="s">
        <x:v>5369</x:v>
      </x:c>
      <x:c r="B720" s="23">
        <x:v>0</x:v>
      </x:c>
      <x:c r="C720" s="23">
        <x:v>0</x:v>
      </x:c>
      <x:c r="D720" s="23">
        <x:f t="shared" si="0"/>
        <x:v>0</x:v>
      </x:c>
    </x:row>
    <x:row r="721" spans="1:4" hidden="1">
      <x:c r="A721" s="23" t="s">
        <x:v>12111</x:v>
      </x:c>
      <x:c r="B721" s="23">
        <x:v>0</x:v>
      </x:c>
      <x:c r="C721" s="23">
        <x:v>0</x:v>
      </x:c>
      <x:c r="D721" s="23">
        <x:f t="shared" si="0"/>
        <x:v>0</x:v>
      </x:c>
    </x:row>
    <x:row r="722" spans="1:4" hidden="1">
      <x:c r="A722" s="23" t="s">
        <x:v>12287</x:v>
      </x:c>
      <x:c r="B722" s="23">
        <x:v>0</x:v>
      </x:c>
      <x:c r="C722" s="23">
        <x:v>0</x:v>
      </x:c>
      <x:c r="D722" s="23">
        <x:f t="shared" si="0"/>
        <x:v>0</x:v>
      </x:c>
    </x:row>
    <x:row r="723" spans="1:4" hidden="1">
      <x:c r="A723" s="23" t="s">
        <x:v>11926</x:v>
      </x:c>
      <x:c r="B723" s="23">
        <x:v>0</x:v>
      </x:c>
      <x:c r="C723" s="23">
        <x:v>0</x:v>
      </x:c>
      <x:c r="D723" s="23">
        <x:f t="shared" si="0"/>
        <x:v>0</x:v>
      </x:c>
    </x:row>
    <x:row r="724" spans="1:4" hidden="1">
      <x:c r="A724" s="23" t="s">
        <x:v>12163</x:v>
      </x:c>
      <x:c r="B724" s="23">
        <x:v>0</x:v>
      </x:c>
      <x:c r="C724" s="23">
        <x:v>0</x:v>
      </x:c>
      <x:c r="D724" s="23">
        <x:f t="shared" si="0"/>
        <x:v>0</x:v>
      </x:c>
    </x:row>
    <x:row r="725" spans="1:4" hidden="1">
      <x:c r="A725" s="23" t="s">
        <x:v>3594</x:v>
      </x:c>
      <x:c r="B725" s="23">
        <x:v>0</x:v>
      </x:c>
      <x:c r="C725" s="23">
        <x:v>0</x:v>
      </x:c>
      <x:c r="D725" s="23">
        <x:f t="shared" si="0"/>
        <x:v>0</x:v>
      </x:c>
    </x:row>
    <x:row r="726" spans="1:4" hidden="1">
      <x:c r="A726" s="23" t="s">
        <x:v>5183</x:v>
      </x:c>
      <x:c r="B726" s="23">
        <x:v>0</x:v>
      </x:c>
      <x:c r="C726" s="23">
        <x:v>0</x:v>
      </x:c>
      <x:c r="D726" s="23">
        <x:f t="shared" si="0"/>
        <x:v>0</x:v>
      </x:c>
    </x:row>
    <x:row r="727" spans="1:4" hidden="1">
      <x:c r="A727" s="23" t="s">
        <x:v>711</x:v>
      </x:c>
      <x:c r="B727" s="23">
        <x:v>0</x:v>
      </x:c>
      <x:c r="C727" s="23">
        <x:v>0</x:v>
      </x:c>
      <x:c r="D727" s="23">
        <x:f t="shared" si="0"/>
        <x:v>0</x:v>
      </x:c>
    </x:row>
    <x:row r="728" spans="1:4" hidden="1">
      <x:c r="A728" s="23" t="s">
        <x:v>3593</x:v>
      </x:c>
      <x:c r="B728" s="23">
        <x:v>0</x:v>
      </x:c>
      <x:c r="C728" s="23">
        <x:v>0</x:v>
      </x:c>
      <x:c r="D728" s="23">
        <x:f t="shared" si="0"/>
        <x:v>0</x:v>
      </x:c>
    </x:row>
    <x:row r="729" spans="1:4" hidden="1">
      <x:c r="A729" s="23" t="s">
        <x:v>731</x:v>
      </x:c>
      <x:c r="B729" s="23">
        <x:v>0</x:v>
      </x:c>
      <x:c r="C729" s="23">
        <x:v>0</x:v>
      </x:c>
      <x:c r="D729" s="23">
        <x:f t="shared" si="0"/>
        <x:v>0</x:v>
      </x:c>
    </x:row>
    <x:row r="730" spans="1:4" hidden="1">
      <x:c r="A730" s="23" t="s">
        <x:v>11796</x:v>
      </x:c>
      <x:c r="B730" s="23">
        <x:v>0</x:v>
      </x:c>
      <x:c r="C730" s="23">
        <x:v>0</x:v>
      </x:c>
      <x:c r="D730" s="23">
        <x:f t="shared" si="0"/>
        <x:v>0</x:v>
      </x:c>
    </x:row>
    <x:row r="731" spans="1:4" hidden="1">
      <x:c r="A731" s="23" t="s">
        <x:v>12280</x:v>
      </x:c>
      <x:c r="B731" s="23">
        <x:v>0</x:v>
      </x:c>
      <x:c r="C731" s="23">
        <x:v>0</x:v>
      </x:c>
      <x:c r="D731" s="23">
        <x:f t="shared" si="0"/>
        <x:v>0</x:v>
      </x:c>
    </x:row>
    <x:row r="732" spans="1:4" hidden="1">
      <x:c r="A732" s="23" t="s">
        <x:v>12017</x:v>
      </x:c>
      <x:c r="B732" s="23">
        <x:v>0</x:v>
      </x:c>
      <x:c r="C732" s="23">
        <x:v>0</x:v>
      </x:c>
      <x:c r="D732" s="23">
        <x:f t="shared" si="0"/>
        <x:v>0</x:v>
      </x:c>
    </x:row>
    <x:row r="733" spans="1:4" hidden="1">
      <x:c r="A733" s="23" t="s">
        <x:v>5039</x:v>
      </x:c>
      <x:c r="B733" s="23">
        <x:v>0</x:v>
      </x:c>
      <x:c r="C733" s="23">
        <x:v>0</x:v>
      </x:c>
      <x:c r="D733" s="23">
        <x:f t="shared" si="0"/>
        <x:v>0</x:v>
      </x:c>
    </x:row>
    <x:row r="734" spans="1:4" hidden="1">
      <x:c r="A734" s="23" t="s">
        <x:v>5538</x:v>
      </x:c>
      <x:c r="B734" s="23">
        <x:v>0</x:v>
      </x:c>
      <x:c r="C734" s="23">
        <x:v>0</x:v>
      </x:c>
      <x:c r="D734" s="23">
        <x:f t="shared" si="0"/>
        <x:v>0</x:v>
      </x:c>
    </x:row>
    <x:row r="735" spans="1:4" hidden="1">
      <x:c r="A735" s="23" t="s">
        <x:v>7506</x:v>
      </x:c>
      <x:c r="B735" s="23">
        <x:v>0</x:v>
      </x:c>
      <x:c r="C735" s="23">
        <x:v>0</x:v>
      </x:c>
      <x:c r="D735" s="23">
        <x:f t="shared" si="0"/>
        <x:v>0</x:v>
      </x:c>
    </x:row>
    <x:row r="736" spans="1:4" hidden="1">
      <x:c r="A736" s="23" t="s">
        <x:v>5042</x:v>
      </x:c>
      <x:c r="B736" s="23">
        <x:v>0</x:v>
      </x:c>
      <x:c r="C736" s="23">
        <x:v>0</x:v>
      </x:c>
      <x:c r="D736" s="23">
        <x:f t="shared" si="0"/>
        <x:v>0</x:v>
      </x:c>
    </x:row>
    <x:row r="737" spans="1:4" hidden="1">
      <x:c r="A737" s="23" t="s">
        <x:v>11755</x:v>
      </x:c>
      <x:c r="B737" s="23">
        <x:v>0</x:v>
      </x:c>
      <x:c r="C737" s="23">
        <x:v>0</x:v>
      </x:c>
      <x:c r="D737" s="23">
        <x:f t="shared" si="0"/>
        <x:v>0</x:v>
      </x:c>
    </x:row>
    <x:row r="738" spans="1:4" hidden="1">
      <x:c r="A738" s="23" t="s">
        <x:v>11935</x:v>
      </x:c>
      <x:c r="B738" s="23">
        <x:v>0</x:v>
      </x:c>
      <x:c r="C738" s="23">
        <x:v>0</x:v>
      </x:c>
      <x:c r="D738" s="23">
        <x:f t="shared" si="0"/>
        <x:v>0</x:v>
      </x:c>
    </x:row>
    <x:row r="739" spans="1:4" hidden="1">
      <x:c r="A739" s="23" t="s">
        <x:v>11937</x:v>
      </x:c>
      <x:c r="B739" s="23">
        <x:v>0</x:v>
      </x:c>
      <x:c r="C739" s="23">
        <x:v>0</x:v>
      </x:c>
      <x:c r="D739" s="23">
        <x:f t="shared" si="0"/>
        <x:v>0</x:v>
      </x:c>
    </x:row>
    <x:row r="740" spans="1:4" hidden="1">
      <x:c r="A740" s="23" t="s">
        <x:v>5320</x:v>
      </x:c>
      <x:c r="B740" s="23">
        <x:v>0</x:v>
      </x:c>
      <x:c r="C740" s="23">
        <x:v>0</x:v>
      </x:c>
      <x:c r="D740" s="23">
        <x:f t="shared" si="0"/>
        <x:v>0</x:v>
      </x:c>
    </x:row>
    <x:row r="741" spans="1:4" hidden="1">
      <x:c r="A741" s="23" t="s">
        <x:v>10395</x:v>
      </x:c>
      <x:c r="B741" s="23">
        <x:v>0</x:v>
      </x:c>
      <x:c r="C741" s="23">
        <x:v>0</x:v>
      </x:c>
      <x:c r="D741" s="23">
        <x:f t="shared" si="0"/>
        <x:v>0</x:v>
      </x:c>
    </x:row>
    <x:row r="742" spans="1:4" hidden="1">
      <x:c r="A742" s="23" t="s">
        <x:v>11917</x:v>
      </x:c>
      <x:c r="B742" s="23">
        <x:v>0</x:v>
      </x:c>
      <x:c r="C742" s="23">
        <x:v>0</x:v>
      </x:c>
      <x:c r="D742" s="23">
        <x:f t="shared" si="0"/>
        <x:v>0</x:v>
      </x:c>
    </x:row>
    <x:row r="743" spans="1:4" hidden="1">
      <x:c r="A743" s="23" t="s">
        <x:v>3980</x:v>
      </x:c>
      <x:c r="B743" s="23">
        <x:v>0</x:v>
      </x:c>
      <x:c r="C743" s="23">
        <x:v>0</x:v>
      </x:c>
      <x:c r="D743" s="23">
        <x:f t="shared" si="0"/>
        <x:v>0</x:v>
      </x:c>
    </x:row>
    <x:row r="744" spans="1:4" hidden="1">
      <x:c r="A744" s="23" t="s">
        <x:v>12140</x:v>
      </x:c>
      <x:c r="B744" s="23">
        <x:v>0</x:v>
      </x:c>
      <x:c r="C744" s="23">
        <x:v>0</x:v>
      </x:c>
      <x:c r="D744" s="23">
        <x:f t="shared" si="0"/>
        <x:v>0</x:v>
      </x:c>
    </x:row>
    <x:row r="745" spans="1:4" hidden="1">
      <x:c r="A745" s="23" t="s">
        <x:v>10412</x:v>
      </x:c>
      <x:c r="B745" s="23">
        <x:v>0</x:v>
      </x:c>
      <x:c r="C745" s="23">
        <x:v>0</x:v>
      </x:c>
      <x:c r="D745" s="23">
        <x:f t="shared" si="0"/>
        <x:v>0</x:v>
      </x:c>
    </x:row>
    <x:row r="746" spans="1:4" hidden="1">
      <x:c r="A746" s="23" t="s">
        <x:v>337</x:v>
      </x:c>
      <x:c r="B746" s="23">
        <x:v>0</x:v>
      </x:c>
      <x:c r="C746" s="23">
        <x:v>0</x:v>
      </x:c>
      <x:c r="D746" s="23">
        <x:f t="shared" si="0"/>
        <x:v>0</x:v>
      </x:c>
    </x:row>
    <x:row r="747" spans="1:4" hidden="1">
      <x:c r="A747" s="23" t="s">
        <x:v>3615</x:v>
      </x:c>
      <x:c r="B747" s="23">
        <x:v>0</x:v>
      </x:c>
      <x:c r="C747" s="23">
        <x:v>0</x:v>
      </x:c>
      <x:c r="D747" s="23">
        <x:f t="shared" si="0"/>
        <x:v>0</x:v>
      </x:c>
    </x:row>
    <x:row r="748" spans="1:4" hidden="1">
      <x:c r="A748" s="23" t="s">
        <x:v>739</x:v>
      </x:c>
      <x:c r="B748" s="23">
        <x:v>0</x:v>
      </x:c>
      <x:c r="C748" s="23">
        <x:v>0</x:v>
      </x:c>
      <x:c r="D748" s="23">
        <x:f t="shared" si="0"/>
        <x:v>0</x:v>
      </x:c>
    </x:row>
    <x:row r="749" spans="1:4" hidden="1">
      <x:c r="A749" s="23" t="s">
        <x:v>11901</x:v>
      </x:c>
      <x:c r="B749" s="23">
        <x:v>0</x:v>
      </x:c>
      <x:c r="C749" s="23">
        <x:v>0</x:v>
      </x:c>
      <x:c r="D749" s="23">
        <x:f t="shared" si="0"/>
        <x:v>0</x:v>
      </x:c>
    </x:row>
    <x:row r="750" spans="1:4" hidden="1">
      <x:c r="A750" s="23" t="s">
        <x:v>349</x:v>
      </x:c>
      <x:c r="B750" s="23">
        <x:v>0</x:v>
      </x:c>
      <x:c r="C750" s="23">
        <x:v>0</x:v>
      </x:c>
      <x:c r="D750" s="23">
        <x:f t="shared" si="0"/>
        <x:v>0</x:v>
      </x:c>
    </x:row>
    <x:row r="751" spans="1:4" hidden="1">
      <x:c r="A751" s="23" t="s">
        <x:v>12154</x:v>
      </x:c>
      <x:c r="B751" s="23">
        <x:v>0</x:v>
      </x:c>
      <x:c r="C751" s="23">
        <x:v>0</x:v>
      </x:c>
      <x:c r="D751" s="23">
        <x:f t="shared" si="0"/>
        <x:v>0</x:v>
      </x:c>
    </x:row>
    <x:row r="752" spans="1:4" hidden="1">
      <x:c r="A752" s="23" t="s">
        <x:v>12131</x:v>
      </x:c>
      <x:c r="B752" s="23">
        <x:v>0</x:v>
      </x:c>
      <x:c r="C752" s="23">
        <x:v>0</x:v>
      </x:c>
      <x:c r="D752" s="23">
        <x:f t="shared" si="0"/>
        <x:v>0</x:v>
      </x:c>
    </x:row>
    <x:row r="753" spans="1:4" hidden="1">
      <x:c r="A753" s="23" t="s">
        <x:v>3973</x:v>
      </x:c>
      <x:c r="B753" s="23">
        <x:v>0</x:v>
      </x:c>
      <x:c r="C753" s="23">
        <x:v>0</x:v>
      </x:c>
      <x:c r="D753" s="23">
        <x:f t="shared" si="0"/>
        <x:v>0</x:v>
      </x:c>
    </x:row>
    <x:row r="754" spans="1:4" hidden="1">
      <x:c r="A754" s="23" t="s">
        <x:v>12139</x:v>
      </x:c>
      <x:c r="B754" s="23">
        <x:v>0</x:v>
      </x:c>
      <x:c r="C754" s="23">
        <x:v>0</x:v>
      </x:c>
      <x:c r="D754" s="23">
        <x:f t="shared" si="0"/>
        <x:v>0</x:v>
      </x:c>
    </x:row>
    <x:row r="755" spans="1:4" hidden="1">
      <x:c r="A755" s="23" t="s">
        <x:v>11864</x:v>
      </x:c>
      <x:c r="B755" s="23">
        <x:v>0</x:v>
      </x:c>
      <x:c r="C755" s="23">
        <x:v>0</x:v>
      </x:c>
      <x:c r="D755" s="23">
        <x:f t="shared" si="0"/>
        <x:v>0</x:v>
      </x:c>
    </x:row>
    <x:row r="756" spans="1:4" hidden="1">
      <x:c r="A756" s="23" t="s">
        <x:v>11893</x:v>
      </x:c>
      <x:c r="B756" s="23">
        <x:v>0</x:v>
      </x:c>
      <x:c r="C756" s="23">
        <x:v>0</x:v>
      </x:c>
      <x:c r="D756" s="23">
        <x:f t="shared" si="0"/>
        <x:v>0</x:v>
      </x:c>
    </x:row>
    <x:row r="757" spans="1:4" hidden="1">
      <x:c r="A757" s="23" t="s">
        <x:v>11879</x:v>
      </x:c>
      <x:c r="B757" s="23">
        <x:v>0</x:v>
      </x:c>
      <x:c r="C757" s="23">
        <x:v>0</x:v>
      </x:c>
      <x:c r="D757" s="23">
        <x:f t="shared" si="0"/>
        <x:v>0</x:v>
      </x:c>
    </x:row>
    <x:row r="758" spans="1:4" hidden="1">
      <x:c r="A758" s="23" t="s">
        <x:v>12092</x:v>
      </x:c>
      <x:c r="B758" s="23">
        <x:v>0</x:v>
      </x:c>
      <x:c r="C758" s="23">
        <x:v>0</x:v>
      </x:c>
      <x:c r="D758" s="23">
        <x:f t="shared" si="0"/>
        <x:v>0</x:v>
      </x:c>
    </x:row>
    <x:row r="759" spans="1:4" hidden="1">
      <x:c r="A759" s="23" t="s">
        <x:v>742</x:v>
      </x:c>
      <x:c r="B759" s="23">
        <x:v>0</x:v>
      </x:c>
      <x:c r="C759" s="23">
        <x:v>0</x:v>
      </x:c>
      <x:c r="D759" s="23">
        <x:f t="shared" si="0"/>
        <x:v>0</x:v>
      </x:c>
    </x:row>
    <x:row r="760" spans="1:4" hidden="1">
      <x:c r="A760" s="23" t="s">
        <x:v>11922</x:v>
      </x:c>
      <x:c r="B760" s="23">
        <x:v>0</x:v>
      </x:c>
      <x:c r="C760" s="23">
        <x:v>0</x:v>
      </x:c>
      <x:c r="D760" s="23">
        <x:f t="shared" si="0"/>
        <x:v>0</x:v>
      </x:c>
    </x:row>
    <x:row r="761" spans="1:4" hidden="1">
      <x:c r="A761" s="23" t="s">
        <x:v>5495</x:v>
      </x:c>
      <x:c r="B761" s="23">
        <x:v>2</x:v>
      </x:c>
      <x:c r="C761" s="23">
        <x:v>2</x:v>
      </x:c>
      <x:c r="D761" s="23">
        <x:f t="shared" si="0"/>
        <x:v>0</x:v>
      </x:c>
    </x:row>
    <x:row r="762" spans="1:4" hidden="1">
      <x:c r="A762" s="23" t="s">
        <x:v>12158</x:v>
      </x:c>
      <x:c r="B762" s="23">
        <x:v>0</x:v>
      </x:c>
      <x:c r="C762" s="23">
        <x:v>0</x:v>
      </x:c>
      <x:c r="D762" s="23">
        <x:f t="shared" si="0"/>
        <x:v>0</x:v>
      </x:c>
    </x:row>
    <x:row r="763" spans="1:4" hidden="1">
      <x:c r="A763" s="23" t="s">
        <x:v>10434</x:v>
      </x:c>
      <x:c r="B763" s="23">
        <x:v>0</x:v>
      </x:c>
      <x:c r="C763" s="23">
        <x:v>0</x:v>
      </x:c>
      <x:c r="D763" s="23">
        <x:f t="shared" si="0"/>
        <x:v>0</x:v>
      </x:c>
    </x:row>
    <x:row r="764" spans="1:4" hidden="1">
      <x:c r="A764" s="23" t="s">
        <x:v>12180</x:v>
      </x:c>
      <x:c r="B764" s="23">
        <x:v>0</x:v>
      </x:c>
      <x:c r="C764" s="23">
        <x:v>0</x:v>
      </x:c>
      <x:c r="D764" s="23">
        <x:f t="shared" si="0"/>
        <x:v>0</x:v>
      </x:c>
    </x:row>
    <x:row r="765" spans="1:4" hidden="1">
      <x:c r="A765" s="23" t="s">
        <x:v>11826</x:v>
      </x:c>
      <x:c r="B765" s="23">
        <x:v>0</x:v>
      </x:c>
      <x:c r="C765" s="23">
        <x:v>0</x:v>
      </x:c>
      <x:c r="D765" s="23">
        <x:f t="shared" si="0"/>
        <x:v>0</x:v>
      </x:c>
    </x:row>
    <x:row r="766" spans="1:4" hidden="1">
      <x:c r="A766" s="23" t="s">
        <x:v>11859</x:v>
      </x:c>
      <x:c r="B766" s="23">
        <x:v>0</x:v>
      </x:c>
      <x:c r="C766" s="23">
        <x:v>0</x:v>
      </x:c>
      <x:c r="D766" s="23">
        <x:f t="shared" si="0"/>
        <x:v>0</x:v>
      </x:c>
    </x:row>
    <x:row r="767" spans="1:4" hidden="1">
      <x:c r="A767" s="23" t="s">
        <x:v>12286</x:v>
      </x:c>
      <x:c r="B767" s="23">
        <x:v>0</x:v>
      </x:c>
      <x:c r="C767" s="23">
        <x:v>0</x:v>
      </x:c>
      <x:c r="D767" s="23">
        <x:f t="shared" si="0"/>
        <x:v>0</x:v>
      </x:c>
    </x:row>
    <x:row r="768" spans="1:4" hidden="1">
      <x:c r="A768" s="23" t="s">
        <x:v>11889</x:v>
      </x:c>
      <x:c r="B768" s="23">
        <x:v>0</x:v>
      </x:c>
      <x:c r="C768" s="23">
        <x:v>0</x:v>
      </x:c>
      <x:c r="D768" s="23">
        <x:f t="shared" si="0"/>
        <x:v>0</x:v>
      </x:c>
    </x:row>
    <x:row r="769" spans="1:4" hidden="1">
      <x:c r="A769" s="23" t="s">
        <x:v>10419</x:v>
      </x:c>
      <x:c r="B769" s="23">
        <x:v>0</x:v>
      </x:c>
      <x:c r="C769" s="23">
        <x:v>0</x:v>
      </x:c>
      <x:c r="D769" s="23">
        <x:f t="shared" si="0"/>
        <x:v>0</x:v>
      </x:c>
    </x:row>
    <x:row r="770" spans="1:4" hidden="1">
      <x:c r="A770" s="23" t="s">
        <x:v>740</x:v>
      </x:c>
      <x:c r="B770" s="23">
        <x:v>0</x:v>
      </x:c>
      <x:c r="C770" s="23">
        <x:v>0</x:v>
      </x:c>
      <x:c r="D770" s="23">
        <x:f t="shared" si="0"/>
        <x:v>0</x:v>
      </x:c>
    </x:row>
    <x:row r="771" spans="1:4" hidden="1">
      <x:c r="A771" s="23" t="s">
        <x:v>11867</x:v>
      </x:c>
      <x:c r="B771" s="23">
        <x:v>0</x:v>
      </x:c>
      <x:c r="C771" s="23">
        <x:v>0</x:v>
      </x:c>
      <x:c r="D771" s="23">
        <x:f t="shared" si="0"/>
        <x:v>0</x:v>
      </x:c>
    </x:row>
    <x:row r="772" spans="1:4" hidden="1">
      <x:c r="A772" s="23" t="s">
        <x:v>5401</x:v>
      </x:c>
      <x:c r="B772" s="23">
        <x:v>0</x:v>
      </x:c>
      <x:c r="C772" s="23">
        <x:v>0</x:v>
      </x:c>
      <x:c r="D772" s="23">
        <x:f t="shared" si="0"/>
        <x:v>0</x:v>
      </x:c>
    </x:row>
    <x:row r="773" spans="1:4" hidden="1">
      <x:c r="A773" s="23" t="s">
        <x:v>10655</x:v>
      </x:c>
      <x:c r="B773" s="23">
        <x:v>1</x:v>
      </x:c>
      <x:c r="C773" s="23">
        <x:v>1</x:v>
      </x:c>
      <x:c r="D773" s="23">
        <x:f t="shared" si="0"/>
        <x:v>0</x:v>
      </x:c>
    </x:row>
    <x:row r="774" spans="1:4" hidden="1">
      <x:c r="A774" s="23" t="s">
        <x:v>11824</x:v>
      </x:c>
      <x:c r="B774" s="23">
        <x:v>1</x:v>
      </x:c>
      <x:c r="C774" s="23">
        <x:v>1</x:v>
      </x:c>
      <x:c r="D774" s="23">
        <x:f t="shared" si="0"/>
        <x:v>0</x:v>
      </x:c>
    </x:row>
    <x:row r="775" spans="1:4" hidden="1">
      <x:c r="A775" s="23" t="s">
        <x:v>10</x:v>
      </x:c>
      <x:c r="B775" s="23">
        <x:v>0</x:v>
      </x:c>
      <x:c r="C775" s="23">
        <x:v>0</x:v>
      </x:c>
      <x:c r="D775" s="23">
        <x:f t="shared" si="0"/>
        <x:v>0</x:v>
      </x:c>
    </x:row>
    <x:row r="776" spans="1:4" hidden="1">
      <x:c r="A776" s="23" t="s">
        <x:v>12273</x:v>
      </x:c>
      <x:c r="B776" s="23">
        <x:v>6</x:v>
      </x:c>
      <x:c r="C776" s="23">
        <x:v>6</x:v>
      </x:c>
      <x:c r="D776" s="23">
        <x:f t="shared" si="0"/>
        <x:v>0</x:v>
      </x:c>
    </x:row>
    <x:row r="777" spans="1:4" hidden="1">
      <x:c r="A777" s="23" t="s">
        <x:v>12253</x:v>
      </x:c>
      <x:c r="B777" s="23">
        <x:v>5</x:v>
      </x:c>
      <x:c r="C777" s="23">
        <x:v>5</x:v>
      </x:c>
      <x:c r="D777" s="23">
        <x:f t="shared" si="0"/>
        <x:v>0</x:v>
      </x:c>
    </x:row>
    <x:row r="778" spans="1:4" hidden="1">
      <x:c r="A778" s="23" t="s">
        <x:v>12224</x:v>
      </x:c>
      <x:c r="B778" s="23">
        <x:v>4</x:v>
      </x:c>
      <x:c r="C778" s="23">
        <x:v>4</x:v>
      </x:c>
      <x:c r="D778" s="23">
        <x:f t="shared" si="0"/>
        <x:v>0</x:v>
      </x:c>
    </x:row>
    <x:row r="779" spans="1:4" hidden="1">
      <x:c r="A779" s="23" t="s">
        <x:v>12254</x:v>
      </x:c>
      <x:c r="B779" s="23">
        <x:v>4</x:v>
      </x:c>
      <x:c r="C779" s="23">
        <x:v>4</x:v>
      </x:c>
      <x:c r="D779" s="23">
        <x:f t="shared" si="0"/>
        <x:v>0</x:v>
      </x:c>
    </x:row>
    <x:row r="780" spans="1:4" hidden="1">
      <x:c r="A780" s="23" t="s">
        <x:v>12217</x:v>
      </x:c>
      <x:c r="B780" s="23">
        <x:v>3</x:v>
      </x:c>
      <x:c r="C780" s="23">
        <x:v>3</x:v>
      </x:c>
      <x:c r="D780" s="23">
        <x:f t="shared" si="0"/>
        <x:v>0</x:v>
      </x:c>
    </x:row>
    <x:row r="781" spans="1:4" hidden="1">
      <x:c r="A781" s="23" t="s">
        <x:v>12263</x:v>
      </x:c>
      <x:c r="B781" s="23">
        <x:v>4</x:v>
      </x:c>
      <x:c r="C781" s="23">
        <x:v>4</x:v>
      </x:c>
      <x:c r="D781" s="23">
        <x:f t="shared" si="0"/>
        <x:v>0</x:v>
      </x:c>
    </x:row>
    <x:row r="782" spans="1:4" hidden="1">
      <x:c r="A782" s="23" t="s">
        <x:v>11949</x:v>
      </x:c>
      <x:c r="B782" s="23">
        <x:v>3</x:v>
      </x:c>
      <x:c r="C782" s="23">
        <x:v>3</x:v>
      </x:c>
      <x:c r="D782" s="23">
        <x:f t="shared" si="0"/>
        <x:v>0</x:v>
      </x:c>
    </x:row>
    <x:row r="783" spans="1:4" hidden="1">
      <x:c r="A783" s="23" t="s">
        <x:v>11730</x:v>
      </x:c>
      <x:c r="B783" s="23">
        <x:v>3</x:v>
      </x:c>
      <x:c r="C783" s="23">
        <x:v>3</x:v>
      </x:c>
      <x:c r="D783" s="23">
        <x:f t="shared" si="0"/>
        <x:v>0</x:v>
      </x:c>
    </x:row>
    <x:row r="784" spans="1:4" hidden="1">
      <x:c r="A784" s="23" t="s">
        <x:v>12064</x:v>
      </x:c>
      <x:c r="B784" s="23">
        <x:v>3</x:v>
      </x:c>
      <x:c r="C784" s="23">
        <x:v>3</x:v>
      </x:c>
      <x:c r="D784" s="23">
        <x:f t="shared" si="0"/>
        <x:v>0</x:v>
      </x:c>
    </x:row>
    <x:row r="785" spans="1:4" hidden="1">
      <x:c r="A785" s="23" t="s">
        <x:v>11428</x:v>
      </x:c>
      <x:c r="B785" s="23">
        <x:v>5</x:v>
      </x:c>
      <x:c r="C785" s="23">
        <x:v>5</x:v>
      </x:c>
      <x:c r="D785" s="23">
        <x:f t="shared" si="0"/>
        <x:v>0</x:v>
      </x:c>
    </x:row>
    <x:row r="786" spans="1:4" hidden="1">
      <x:c r="A786" s="23" t="s">
        <x:v>822</x:v>
      </x:c>
      <x:c r="B786" s="23">
        <x:v>3</x:v>
      </x:c>
      <x:c r="C786" s="23">
        <x:v>3</x:v>
      </x:c>
      <x:c r="D786" s="23">
        <x:f t="shared" si="0"/>
        <x:v>0</x:v>
      </x:c>
    </x:row>
    <x:row r="787" spans="1:4" hidden="1">
      <x:c r="A787" s="23" t="s">
        <x:v>11966</x:v>
      </x:c>
      <x:c r="B787" s="23">
        <x:v>4</x:v>
      </x:c>
      <x:c r="C787" s="23">
        <x:v>4</x:v>
      </x:c>
      <x:c r="D787" s="23">
        <x:f t="shared" si="0"/>
        <x:v>0</x:v>
      </x:c>
    </x:row>
    <x:row r="788" spans="1:4" hidden="1">
      <x:c r="A788" s="23" t="s">
        <x:v>11322</x:v>
      </x:c>
      <x:c r="B788" s="23">
        <x:v>0</x:v>
      </x:c>
      <x:c r="C788" s="23">
        <x:v>0</x:v>
      </x:c>
      <x:c r="D788" s="23">
        <x:f t="shared" si="0"/>
        <x:v>0</x:v>
      </x:c>
    </x:row>
    <x:row r="789" spans="1:4" hidden="1">
      <x:c r="A789" s="23" t="s">
        <x:v>11449</x:v>
      </x:c>
      <x:c r="B789" s="23">
        <x:v>4</x:v>
      </x:c>
      <x:c r="C789" s="23">
        <x:v>4</x:v>
      </x:c>
      <x:c r="D789" s="23">
        <x:f t="shared" si="0"/>
        <x:v>0</x:v>
      </x:c>
    </x:row>
    <x:row r="790" spans="1:4" hidden="1">
      <x:c r="A790" s="23" t="s">
        <x:v>12206</x:v>
      </x:c>
      <x:c r="B790" s="23">
        <x:v>3</x:v>
      </x:c>
      <x:c r="C790" s="23">
        <x:v>3</x:v>
      </x:c>
      <x:c r="D790" s="23">
        <x:f t="shared" si="0"/>
        <x:v>0</x:v>
      </x:c>
    </x:row>
    <x:row r="791" spans="1:4" hidden="1">
      <x:c r="A791" s="23" t="s">
        <x:v>11618</x:v>
      </x:c>
      <x:c r="B791" s="23">
        <x:v>6</x:v>
      </x:c>
      <x:c r="C791" s="23">
        <x:v>6</x:v>
      </x:c>
      <x:c r="D791" s="23">
        <x:f t="shared" si="0"/>
        <x:v>0</x:v>
      </x:c>
    </x:row>
    <x:row r="792" spans="1:4" hidden="1">
      <x:c r="A792" s="23" t="s">
        <x:v>11650</x:v>
      </x:c>
      <x:c r="B792" s="23">
        <x:v>4</x:v>
      </x:c>
      <x:c r="C792" s="23">
        <x:v>4</x:v>
      </x:c>
      <x:c r="D792" s="23">
        <x:f t="shared" si="0"/>
        <x:v>0</x:v>
      </x:c>
    </x:row>
    <x:row r="793" spans="1:4" hidden="1">
      <x:c r="A793" s="23" t="s">
        <x:v>3848</x:v>
      </x:c>
      <x:c r="B793" s="23">
        <x:v>3</x:v>
      </x:c>
      <x:c r="C793" s="23">
        <x:v>3</x:v>
      </x:c>
      <x:c r="D793" s="23">
        <x:f t="shared" si="0"/>
        <x:v>0</x:v>
      </x:c>
    </x:row>
    <x:row r="794" spans="1:4" hidden="1">
      <x:c r="A794" s="23" t="s">
        <x:v>11683</x:v>
      </x:c>
      <x:c r="B794" s="23">
        <x:v>3</x:v>
      </x:c>
      <x:c r="C794" s="23">
        <x:v>3</x:v>
      </x:c>
      <x:c r="D794" s="23">
        <x:f t="shared" si="0"/>
        <x:v>0</x:v>
      </x:c>
    </x:row>
    <x:row r="795" spans="1:4" hidden="1">
      <x:c r="A795" s="23" t="s">
        <x:v>12194</x:v>
      </x:c>
      <x:c r="B795" s="23">
        <x:v>6</x:v>
      </x:c>
      <x:c r="C795" s="23">
        <x:v>6</x:v>
      </x:c>
      <x:c r="D795" s="23">
        <x:f t="shared" si="0"/>
        <x:v>0</x:v>
      </x:c>
    </x:row>
    <x:row r="796" spans="1:4" hidden="1">
      <x:c r="A796" s="23" t="s">
        <x:v>12053</x:v>
      </x:c>
      <x:c r="B796" s="23">
        <x:v>3</x:v>
      </x:c>
      <x:c r="C796" s="23">
        <x:v>3</x:v>
      </x:c>
      <x:c r="D796" s="23">
        <x:f t="shared" si="0"/>
        <x:v>0</x:v>
      </x:c>
    </x:row>
    <x:row r="797" spans="1:4" hidden="1">
      <x:c r="A797" s="23" t="s">
        <x:v>12218</x:v>
      </x:c>
      <x:c r="B797" s="23">
        <x:v>4</x:v>
      </x:c>
      <x:c r="C797" s="23">
        <x:v>4</x:v>
      </x:c>
      <x:c r="D797" s="23">
        <x:f t="shared" si="0"/>
        <x:v>0</x:v>
      </x:c>
    </x:row>
    <x:row r="798" spans="1:4" hidden="1">
      <x:c r="A798" s="23" t="s">
        <x:v>11645</x:v>
      </x:c>
      <x:c r="B798" s="23">
        <x:v>5</x:v>
      </x:c>
      <x:c r="C798" s="23">
        <x:v>5</x:v>
      </x:c>
      <x:c r="D798" s="23">
        <x:f t="shared" si="0"/>
        <x:v>0</x:v>
      </x:c>
    </x:row>
    <x:row r="799" spans="1:4" hidden="1">
      <x:c r="A799" s="23" t="s">
        <x:v>11375</x:v>
      </x:c>
      <x:c r="B799" s="23">
        <x:v>1</x:v>
      </x:c>
      <x:c r="C799" s="23">
        <x:v>1</x:v>
      </x:c>
      <x:c r="D799" s="23">
        <x:f t="shared" si="0"/>
        <x:v>0</x:v>
      </x:c>
    </x:row>
    <x:row r="800" spans="1:4" hidden="1">
      <x:c r="A800" s="23" t="s">
        <x:v>11681</x:v>
      </x:c>
      <x:c r="B800" s="23">
        <x:v>2</x:v>
      </x:c>
      <x:c r="C800" s="23">
        <x:v>2</x:v>
      </x:c>
      <x:c r="D800" s="23">
        <x:f t="shared" si="0"/>
        <x:v>0</x:v>
      </x:c>
    </x:row>
    <x:row r="801" spans="1:4" hidden="1">
      <x:c r="A801" s="23" t="s">
        <x:v>11727</x:v>
      </x:c>
      <x:c r="B801" s="23">
        <x:v>2</x:v>
      </x:c>
      <x:c r="C801" s="23">
        <x:v>2</x:v>
      </x:c>
      <x:c r="D801" s="23">
        <x:f t="shared" si="0"/>
        <x:v>0</x:v>
      </x:c>
    </x:row>
    <x:row r="802" spans="1:4" hidden="1">
      <x:c r="A802" s="23" t="s">
        <x:v>11695</x:v>
      </x:c>
      <x:c r="B802" s="23">
        <x:v>3</x:v>
      </x:c>
      <x:c r="C802" s="23">
        <x:v>3</x:v>
      </x:c>
      <x:c r="D802" s="23">
        <x:f t="shared" si="0"/>
        <x:v>0</x:v>
      </x:c>
    </x:row>
    <x:row r="803" spans="1:4" hidden="1">
      <x:c r="A803" s="23" t="s">
        <x:v>11687</x:v>
      </x:c>
      <x:c r="B803" s="23">
        <x:v>4</x:v>
      </x:c>
      <x:c r="C803" s="23">
        <x:v>4</x:v>
      </x:c>
      <x:c r="D803" s="23">
        <x:f t="shared" si="0"/>
        <x:v>0</x:v>
      </x:c>
    </x:row>
    <x:row r="804" spans="1:4" hidden="1">
      <x:c r="A804" s="23" t="s">
        <x:v>12233</x:v>
      </x:c>
      <x:c r="B804" s="23">
        <x:v>3</x:v>
      </x:c>
      <x:c r="C804" s="23">
        <x:v>3</x:v>
      </x:c>
      <x:c r="D804" s="23">
        <x:f t="shared" si="0"/>
        <x:v>0</x:v>
      </x:c>
    </x:row>
    <x:row r="805" spans="1:4" hidden="1">
      <x:c r="A805" s="23" t="s">
        <x:v>12222</x:v>
      </x:c>
      <x:c r="B805" s="23">
        <x:v>2</x:v>
      </x:c>
      <x:c r="C805" s="23">
        <x:v>2</x:v>
      </x:c>
      <x:c r="D805" s="23">
        <x:f t="shared" si="0"/>
        <x:v>0</x:v>
      </x:c>
    </x:row>
    <x:row r="806" spans="1:4" hidden="1">
      <x:c r="A806" s="23" t="s">
        <x:v>12024</x:v>
      </x:c>
      <x:c r="B806" s="23">
        <x:v>4</x:v>
      </x:c>
      <x:c r="C806" s="23">
        <x:v>4</x:v>
      </x:c>
      <x:c r="D806" s="23">
        <x:f t="shared" si="0"/>
        <x:v>0</x:v>
      </x:c>
    </x:row>
    <x:row r="807" spans="1:4" hidden="1">
      <x:c r="A807" s="23" t="s">
        <x:v>11754</x:v>
      </x:c>
      <x:c r="B807" s="23">
        <x:v>4</x:v>
      </x:c>
      <x:c r="C807" s="23">
        <x:v>4</x:v>
      </x:c>
      <x:c r="D807" s="23">
        <x:f t="shared" si="0"/>
        <x:v>0</x:v>
      </x:c>
    </x:row>
    <x:row r="808" spans="1:4" hidden="1">
      <x:c r="A808" s="23" t="s">
        <x:v>12226</x:v>
      </x:c>
      <x:c r="B808" s="23">
        <x:v>6</x:v>
      </x:c>
      <x:c r="C808" s="23">
        <x:v>6</x:v>
      </x:c>
      <x:c r="D808" s="23">
        <x:f t="shared" si="0"/>
        <x:v>0</x:v>
      </x:c>
    </x:row>
    <x:row r="809" spans="1:4" hidden="1">
      <x:c r="A809" s="23" t="s">
        <x:v>12002</x:v>
      </x:c>
      <x:c r="B809" s="23">
        <x:v>1</x:v>
      </x:c>
      <x:c r="C809" s="23">
        <x:v>1</x:v>
      </x:c>
      <x:c r="D809" s="23">
        <x:f t="shared" si="0"/>
        <x:v>0</x:v>
      </x:c>
    </x:row>
    <x:row r="810" spans="1:4" hidden="1">
      <x:c r="A810" s="23" t="s">
        <x:v>12240</x:v>
      </x:c>
      <x:c r="B810" s="23">
        <x:v>5</x:v>
      </x:c>
      <x:c r="C810" s="23">
        <x:v>5</x:v>
      </x:c>
      <x:c r="D810" s="23">
        <x:f t="shared" si="0"/>
        <x:v>0</x:v>
      </x:c>
    </x:row>
    <x:row r="811" spans="1:4" hidden="1">
      <x:c r="A811" s="23" t="s">
        <x:v>12030</x:v>
      </x:c>
      <x:c r="B811" s="23">
        <x:v>2</x:v>
      </x:c>
      <x:c r="C811" s="23">
        <x:v>2</x:v>
      </x:c>
      <x:c r="D811" s="23">
        <x:f t="shared" si="0"/>
        <x:v>0</x:v>
      </x:c>
    </x:row>
    <x:row r="812" spans="1:4" hidden="1">
      <x:c r="A812" s="23" t="s">
        <x:v>12016</x:v>
      </x:c>
      <x:c r="B812" s="23">
        <x:v>4</x:v>
      </x:c>
      <x:c r="C812" s="23">
        <x:v>4</x:v>
      </x:c>
      <x:c r="D812" s="23">
        <x:f t="shared" si="0"/>
        <x:v>0</x:v>
      </x:c>
    </x:row>
    <x:row r="813" spans="1:4" hidden="1">
      <x:c r="A813" s="23" t="s">
        <x:v>12043</x:v>
      </x:c>
      <x:c r="B813" s="23">
        <x:v>0</x:v>
      </x:c>
      <x:c r="C813" s="23">
        <x:v>0</x:v>
      </x:c>
      <x:c r="D813" s="23">
        <x:f t="shared" si="0"/>
        <x:v>0</x:v>
      </x:c>
    </x:row>
    <x:row r="814" spans="1:4" hidden="1">
      <x:c r="A814" s="23" t="s">
        <x:v>12062</x:v>
      </x:c>
      <x:c r="B814" s="23">
        <x:v>0</x:v>
      </x:c>
      <x:c r="C814" s="23">
        <x:v>0</x:v>
      </x:c>
      <x:c r="D814" s="23">
        <x:f t="shared" si="0"/>
        <x:v>0</x:v>
      </x:c>
    </x:row>
    <x:row r="815" spans="1:4" hidden="1">
      <x:c r="A815" s="23" t="s">
        <x:v>5050</x:v>
      </x:c>
      <x:c r="B815" s="23">
        <x:v>0</x:v>
      </x:c>
      <x:c r="C815" s="23">
        <x:v>0</x:v>
      </x:c>
      <x:c r="D815" s="23">
        <x:f t="shared" si="0"/>
        <x:v>0</x:v>
      </x:c>
    </x:row>
    <x:row r="816" spans="1:4" hidden="1">
      <x:c r="A816" s="23" t="s">
        <x:v>5563</x:v>
      </x:c>
      <x:c r="B816" s="23">
        <x:v>2</x:v>
      </x:c>
      <x:c r="C816" s="23">
        <x:v>2</x:v>
      </x:c>
      <x:c r="D816" s="23">
        <x:f t="shared" si="0"/>
        <x:v>0</x:v>
      </x:c>
    </x:row>
    <x:row r="817" spans="1:4" hidden="1">
      <x:c r="A817" s="23" t="s">
        <x:v>12244</x:v>
      </x:c>
      <x:c r="B817" s="23">
        <x:v>2</x:v>
      </x:c>
      <x:c r="C817" s="23">
        <x:v>2</x:v>
      </x:c>
      <x:c r="D817" s="23">
        <x:f t="shared" si="0"/>
        <x:v>0</x:v>
      </x:c>
    </x:row>
    <x:row r="818" spans="1:4" hidden="1">
      <x:c r="A818" s="23" t="s">
        <x:v>821</x:v>
      </x:c>
      <x:c r="B818" s="23">
        <x:v>3</x:v>
      </x:c>
      <x:c r="C818" s="23">
        <x:v>3</x:v>
      </x:c>
      <x:c r="D818" s="23">
        <x:f t="shared" si="0"/>
        <x:v>0</x:v>
      </x:c>
    </x:row>
    <x:row r="819" spans="1:4" hidden="1">
      <x:c r="A819" s="23" t="s">
        <x:v>12241</x:v>
      </x:c>
      <x:c r="B819" s="23">
        <x:v>7</x:v>
      </x:c>
      <x:c r="C819" s="23">
        <x:v>7</x:v>
      </x:c>
      <x:c r="D819" s="23">
        <x:f t="shared" si="0"/>
        <x:v>0</x:v>
      </x:c>
    </x:row>
    <x:row r="820" spans="1:4" hidden="1">
      <x:c r="A820" s="23" t="s">
        <x:v>11419</x:v>
      </x:c>
      <x:c r="B820" s="23">
        <x:v>7</x:v>
      </x:c>
      <x:c r="C820" s="23">
        <x:v>7</x:v>
      </x:c>
      <x:c r="D820" s="23">
        <x:f t="shared" si="0"/>
        <x:v>0</x:v>
      </x:c>
    </x:row>
    <x:row r="821" spans="1:4" hidden="1">
      <x:c r="A821" s="23" t="s">
        <x:v>11968</x:v>
      </x:c>
      <x:c r="B821" s="23">
        <x:v>2</x:v>
      </x:c>
      <x:c r="C821" s="23">
        <x:v>2</x:v>
      </x:c>
      <x:c r="D821" s="23">
        <x:f t="shared" si="0"/>
        <x:v>0</x:v>
      </x:c>
    </x:row>
    <x:row r="822" spans="1:4" hidden="1">
      <x:c r="A822" s="23" t="s">
        <x:v>12022</x:v>
      </x:c>
      <x:c r="B822" s="23">
        <x:v>1</x:v>
      </x:c>
      <x:c r="C822" s="23">
        <x:v>1</x:v>
      </x:c>
      <x:c r="D822" s="23">
        <x:f t="shared" si="0"/>
        <x:v>0</x:v>
      </x:c>
    </x:row>
    <x:row r="823" spans="1:4" hidden="1">
      <x:c r="A823" s="23" t="s">
        <x:v>12025</x:v>
      </x:c>
      <x:c r="B823" s="23">
        <x:v>4</x:v>
      </x:c>
      <x:c r="C823" s="23">
        <x:v>4</x:v>
      </x:c>
      <x:c r="D823" s="23">
        <x:f t="shared" si="0"/>
        <x:v>0</x:v>
      </x:c>
    </x:row>
    <x:row r="824" spans="1:4" hidden="1">
      <x:c r="A824" s="23" t="s">
        <x:v>7682</x:v>
      </x:c>
      <x:c r="B824" s="23">
        <x:v>3</x:v>
      </x:c>
      <x:c r="C824" s="23">
        <x:v>3</x:v>
      </x:c>
      <x:c r="D824" s="23">
        <x:f t="shared" si="0"/>
        <x:v>0</x:v>
      </x:c>
    </x:row>
    <x:row r="825" spans="1:4" hidden="1">
      <x:c r="A825" s="23" t="s">
        <x:v>916</x:v>
      </x:c>
      <x:c r="B825" s="23">
        <x:v>3</x:v>
      </x:c>
      <x:c r="C825" s="23">
        <x:v>3</x:v>
      </x:c>
      <x:c r="D825" s="23">
        <x:f t="shared" si="0"/>
        <x:v>0</x:v>
      </x:c>
    </x:row>
    <x:row r="826" spans="1:4" hidden="1">
      <x:c r="A826" s="23" t="s">
        <x:v>815</x:v>
      </x:c>
      <x:c r="B826" s="23">
        <x:v>3</x:v>
      </x:c>
      <x:c r="C826" s="23">
        <x:v>3</x:v>
      </x:c>
      <x:c r="D826" s="23">
        <x:f t="shared" si="0"/>
        <x:v>0</x:v>
      </x:c>
    </x:row>
    <x:row r="827" spans="1:4" hidden="1">
      <x:c r="A827" s="23" t="s">
        <x:v>11954</x:v>
      </x:c>
      <x:c r="B827" s="23">
        <x:v>3</x:v>
      </x:c>
      <x:c r="C827" s="23">
        <x:v>3</x:v>
      </x:c>
      <x:c r="D827" s="23">
        <x:f t="shared" si="0"/>
        <x:v>0</x:v>
      </x:c>
    </x:row>
    <x:row r="828" spans="1:4" hidden="1">
      <x:c r="A828" s="23" t="s">
        <x:v>11964</x:v>
      </x:c>
      <x:c r="B828" s="23">
        <x:v>4</x:v>
      </x:c>
      <x:c r="C828" s="23">
        <x:v>4</x:v>
      </x:c>
      <x:c r="D828" s="23">
        <x:f t="shared" si="0"/>
        <x:v>0</x:v>
      </x:c>
    </x:row>
    <x:row r="829" spans="1:4" hidden="1">
      <x:c r="A829" s="23" t="s">
        <x:v>3763</x:v>
      </x:c>
      <x:c r="B829" s="23">
        <x:v>1</x:v>
      </x:c>
      <x:c r="C829" s="23">
        <x:v>1</x:v>
      </x:c>
      <x:c r="D829" s="23">
        <x:f t="shared" si="0"/>
        <x:v>0</x:v>
      </x:c>
    </x:row>
    <x:row r="830" spans="1:4" hidden="1">
      <x:c r="A830" s="23" t="s">
        <x:v>7577</x:v>
      </x:c>
      <x:c r="B830" s="23">
        <x:v>4</x:v>
      </x:c>
      <x:c r="C830" s="23">
        <x:v>4</x:v>
      </x:c>
      <x:c r="D830" s="23">
        <x:f t="shared" si="0"/>
        <x:v>0</x:v>
      </x:c>
    </x:row>
    <x:row r="831" spans="1:4" hidden="1">
      <x:c r="A831" s="23" t="s">
        <x:v>12041</x:v>
      </x:c>
      <x:c r="B831" s="23">
        <x:v>3</x:v>
      </x:c>
      <x:c r="C831" s="23">
        <x:v>3</x:v>
      </x:c>
      <x:c r="D831" s="23">
        <x:f t="shared" si="0"/>
        <x:v>0</x:v>
      </x:c>
    </x:row>
    <x:row r="832" spans="1:4" hidden="1">
      <x:c r="A832" s="23" t="s">
        <x:v>11758</x:v>
      </x:c>
      <x:c r="B832" s="23">
        <x:v>0</x:v>
      </x:c>
      <x:c r="C832" s="23">
        <x:v>0</x:v>
      </x:c>
      <x:c r="D832" s="23">
        <x:f t="shared" si="0"/>
        <x:v>0</x:v>
      </x:c>
    </x:row>
    <x:row r="833" spans="1:4" hidden="1">
      <x:c r="A833" s="23" t="s">
        <x:v>11596</x:v>
      </x:c>
      <x:c r="B833" s="23">
        <x:v>5</x:v>
      </x:c>
      <x:c r="C833" s="23">
        <x:v>5</x:v>
      </x:c>
      <x:c r="D833" s="23">
        <x:f t="shared" si="0"/>
        <x:v>0</x:v>
      </x:c>
    </x:row>
    <x:row r="834" spans="1:4" hidden="1">
      <x:c r="A834" s="23" t="s">
        <x:v>5052</x:v>
      </x:c>
      <x:c r="B834" s="23">
        <x:v>0</x:v>
      </x:c>
      <x:c r="C834" s="23">
        <x:v>0</x:v>
      </x:c>
      <x:c r="D834" s="23">
        <x:f t="shared" si="0"/>
        <x:v>0</x:v>
      </x:c>
    </x:row>
    <x:row r="835" spans="1:4" hidden="1">
      <x:c r="A835" s="23" t="s">
        <x:v>11431</x:v>
      </x:c>
      <x:c r="B835" s="23">
        <x:v>1</x:v>
      </x:c>
      <x:c r="C835" s="23">
        <x:v>1</x:v>
      </x:c>
      <x:c r="D835" s="23">
        <x:f t="shared" si="0"/>
        <x:v>0</x:v>
      </x:c>
    </x:row>
    <x:row r="836" spans="1:4" hidden="1">
      <x:c r="A836" s="23" t="s">
        <x:v>12199</x:v>
      </x:c>
      <x:c r="B836" s="23">
        <x:v>1</x:v>
      </x:c>
      <x:c r="C836" s="23">
        <x:v>1</x:v>
      </x:c>
      <x:c r="D836" s="23">
        <x:f t="shared" si="0"/>
        <x:v>0</x:v>
      </x:c>
    </x:row>
    <x:row r="837" spans="1:4" hidden="1">
      <x:c r="A837" s="23" t="s">
        <x:v>11388</x:v>
      </x:c>
      <x:c r="B837" s="23">
        <x:v>1</x:v>
      </x:c>
      <x:c r="C837" s="23">
        <x:v>1</x:v>
      </x:c>
      <x:c r="D837" s="23">
        <x:f t="shared" si="0"/>
        <x:v>0</x:v>
      </x:c>
    </x:row>
    <x:row r="838" spans="1:4" hidden="1">
      <x:c r="A838" s="23" t="s">
        <x:v>12032</x:v>
      </x:c>
      <x:c r="B838" s="23">
        <x:v>5</x:v>
      </x:c>
      <x:c r="C838" s="23">
        <x:v>5</x:v>
      </x:c>
      <x:c r="D838" s="23">
        <x:f t="shared" si="0"/>
        <x:v>0</x:v>
      </x:c>
    </x:row>
    <x:row r="839" spans="1:4" hidden="1">
      <x:c r="A839" s="23" t="s">
        <x:v>12148</x:v>
      </x:c>
      <x:c r="B839" s="23">
        <x:v>3</x:v>
      </x:c>
      <x:c r="C839" s="23">
        <x:v>3</x:v>
      </x:c>
      <x:c r="D839" s="23">
        <x:f t="shared" si="0"/>
        <x:v>0</x:v>
      </x:c>
    </x:row>
    <x:row r="840" spans="1:4" hidden="1">
      <x:c r="A840" s="23" t="s">
        <x:v>3862</x:v>
      </x:c>
      <x:c r="B840" s="23">
        <x:v>1</x:v>
      </x:c>
      <x:c r="C840" s="23">
        <x:v>1</x:v>
      </x:c>
      <x:c r="D840" s="23">
        <x:f t="shared" si="0"/>
        <x:v>0</x:v>
      </x:c>
    </x:row>
    <x:row r="841" spans="1:4" hidden="1">
      <x:c r="A841" s="23" t="s">
        <x:v>12014</x:v>
      </x:c>
      <x:c r="B841" s="23">
        <x:v>0</x:v>
      </x:c>
      <x:c r="C841" s="23">
        <x:v>0</x:v>
      </x:c>
      <x:c r="D841" s="23">
        <x:f t="shared" si="0"/>
        <x:v>0</x:v>
      </x:c>
    </x:row>
    <x:row r="842" spans="1:4" hidden="1">
      <x:c r="A842" s="23" t="s">
        <x:v>12209</x:v>
      </x:c>
      <x:c r="B842" s="23">
        <x:v>2</x:v>
      </x:c>
      <x:c r="C842" s="23">
        <x:v>2</x:v>
      </x:c>
      <x:c r="D842" s="23">
        <x:f t="shared" si="0"/>
        <x:v>0</x:v>
      </x:c>
    </x:row>
    <x:row r="843" spans="1:4" hidden="1">
      <x:c r="A843" s="23" t="s">
        <x:v>12046</x:v>
      </x:c>
      <x:c r="B843" s="23">
        <x:v>2</x:v>
      </x:c>
      <x:c r="C843" s="23">
        <x:v>2</x:v>
      </x:c>
      <x:c r="D843" s="23">
        <x:f t="shared" si="0"/>
        <x:v>0</x:v>
      </x:c>
    </x:row>
    <x:row r="844" spans="1:4" hidden="1">
      <x:c r="A844" s="23" t="s">
        <x:v>12011</x:v>
      </x:c>
      <x:c r="B844" s="23">
        <x:v>3</x:v>
      </x:c>
      <x:c r="C844" s="23">
        <x:v>3</x:v>
      </x:c>
      <x:c r="D844" s="23">
        <x:f t="shared" si="0"/>
        <x:v>0</x:v>
      </x:c>
    </x:row>
    <x:row r="845" spans="1:4" hidden="1">
      <x:c r="A845" s="23" t="s">
        <x:v>3827</x:v>
      </x:c>
      <x:c r="B845" s="23">
        <x:v>3</x:v>
      </x:c>
      <x:c r="C845" s="23">
        <x:v>3</x:v>
      </x:c>
      <x:c r="D845" s="23">
        <x:f t="shared" si="0"/>
        <x:v>0</x:v>
      </x:c>
    </x:row>
    <x:row r="846" spans="1:4" hidden="1">
      <x:c r="A846" s="23" t="s">
        <x:v>864</x:v>
      </x:c>
      <x:c r="B846" s="23">
        <x:v>0</x:v>
      </x:c>
      <x:c r="C846" s="23">
        <x:v>0</x:v>
      </x:c>
      <x:c r="D846" s="23">
        <x:f t="shared" si="0"/>
        <x:v>0</x:v>
      </x:c>
    </x:row>
    <x:row r="847" spans="1:4" hidden="1">
      <x:c r="A847" s="23" t="s">
        <x:v>3850</x:v>
      </x:c>
      <x:c r="B847" s="23">
        <x:v>0</x:v>
      </x:c>
      <x:c r="C847" s="23">
        <x:v>0</x:v>
      </x:c>
      <x:c r="D847" s="23">
        <x:f t="shared" si="0"/>
        <x:v>0</x:v>
      </x:c>
    </x:row>
    <x:row r="848" spans="1:4" hidden="1">
      <x:c r="A848" s="23" t="s">
        <x:v>12129</x:v>
      </x:c>
      <x:c r="B848" s="23">
        <x:v>0</x:v>
      </x:c>
      <x:c r="C848" s="23">
        <x:v>0</x:v>
      </x:c>
      <x:c r="D848" s="23">
        <x:f t="shared" si="0"/>
        <x:v>0</x:v>
      </x:c>
    </x:row>
    <x:row r="849" spans="1:4" hidden="1">
      <x:c r="A849" s="23" t="s">
        <x:v>7597</x:v>
      </x:c>
      <x:c r="B849" s="23">
        <x:v>0</x:v>
      </x:c>
      <x:c r="C849" s="23">
        <x:v>0</x:v>
      </x:c>
      <x:c r="D849" s="23">
        <x:f t="shared" si="0"/>
        <x:v>0</x:v>
      </x:c>
    </x:row>
    <x:row r="850" spans="1:4" hidden="1">
      <x:c r="A850" s="23" t="s">
        <x:v>12070</x:v>
      </x:c>
      <x:c r="B850" s="23">
        <x:v>3</x:v>
      </x:c>
      <x:c r="C850" s="23">
        <x:v>3</x:v>
      </x:c>
      <x:c r="D850" s="23">
        <x:f t="shared" si="0"/>
        <x:v>0</x:v>
      </x:c>
    </x:row>
    <x:row r="851" spans="1:4" hidden="1">
      <x:c r="A851" s="23" t="s">
        <x:v>3721</x:v>
      </x:c>
      <x:c r="B851" s="23">
        <x:v>2</x:v>
      </x:c>
      <x:c r="C851" s="23">
        <x:v>2</x:v>
      </x:c>
      <x:c r="D851" s="23">
        <x:f t="shared" si="0"/>
        <x:v>0</x:v>
      </x:c>
    </x:row>
    <x:row r="852" spans="1:4" hidden="1">
      <x:c r="A852" s="23" t="s">
        <x:v>3816</x:v>
      </x:c>
      <x:c r="B852" s="23">
        <x:v>0</x:v>
      </x:c>
      <x:c r="C852" s="23">
        <x:v>0</x:v>
      </x:c>
      <x:c r="D852" s="23">
        <x:f t="shared" si="0"/>
        <x:v>0</x:v>
      </x:c>
    </x:row>
    <x:row r="853" spans="1:4" hidden="1">
      <x:c r="A853" s="23" t="s">
        <x:v>12012</x:v>
      </x:c>
      <x:c r="B853" s="23">
        <x:v>4</x:v>
      </x:c>
      <x:c r="C853" s="23">
        <x:v>4</x:v>
      </x:c>
      <x:c r="D853" s="23">
        <x:f t="shared" si="0"/>
        <x:v>0</x:v>
      </x:c>
    </x:row>
    <x:row r="854" spans="1:4" hidden="1">
      <x:c r="A854" s="23" t="s">
        <x:v>12048</x:v>
      </x:c>
      <x:c r="B854" s="23">
        <x:v>4</x:v>
      </x:c>
      <x:c r="C854" s="23">
        <x:v>4</x:v>
      </x:c>
      <x:c r="D854" s="23">
        <x:f t="shared" si="0"/>
        <x:v>0</x:v>
      </x:c>
    </x:row>
    <x:row r="855" spans="1:4" hidden="1">
      <x:c r="A855" s="23" t="s">
        <x:v>7541</x:v>
      </x:c>
      <x:c r="B855" s="23">
        <x:v>2</x:v>
      </x:c>
      <x:c r="C855" s="23">
        <x:v>2</x:v>
      </x:c>
      <x:c r="D855" s="23">
        <x:f t="shared" si="0"/>
        <x:v>0</x:v>
      </x:c>
    </x:row>
    <x:row r="856" spans="1:4" hidden="1">
      <x:c r="A856" s="23" t="s">
        <x:v>12075</x:v>
      </x:c>
      <x:c r="B856" s="23">
        <x:v>1</x:v>
      </x:c>
      <x:c r="C856" s="23">
        <x:v>1</x:v>
      </x:c>
      <x:c r="D856" s="23">
        <x:f t="shared" si="0"/>
        <x:v>0</x:v>
      </x:c>
    </x:row>
    <x:row r="857" spans="1:4" hidden="1">
      <x:c r="A857" s="23" t="s">
        <x:v>1283</x:v>
      </x:c>
      <x:c r="B857" s="23">
        <x:v>3</x:v>
      </x:c>
      <x:c r="C857" s="23">
        <x:v>3</x:v>
      </x:c>
      <x:c r="D857" s="23">
        <x:f t="shared" si="0"/>
        <x:v>0</x:v>
      </x:c>
    </x:row>
    <x:row r="858" spans="1:4" hidden="1">
      <x:c r="A858" s="23" t="s">
        <x:v>12047</x:v>
      </x:c>
      <x:c r="B858" s="23">
        <x:v>2</x:v>
      </x:c>
      <x:c r="C858" s="23">
        <x:v>2</x:v>
      </x:c>
      <x:c r="D858" s="23">
        <x:f t="shared" si="0"/>
        <x:v>0</x:v>
      </x:c>
    </x:row>
    <x:row r="859" spans="1:4" hidden="1">
      <x:c r="A859" s="23" t="s">
        <x:v>12068</x:v>
      </x:c>
      <x:c r="B859" s="23">
        <x:v>0</x:v>
      </x:c>
      <x:c r="C859" s="23">
        <x:v>0</x:v>
      </x:c>
      <x:c r="D859" s="23">
        <x:f t="shared" si="0"/>
        <x:v>0</x:v>
      </x:c>
    </x:row>
    <x:row r="860" spans="1:4" hidden="1">
      <x:c r="A860" s="23" t="s">
        <x:v>12020</x:v>
      </x:c>
      <x:c r="B860" s="23">
        <x:v>3</x:v>
      </x:c>
      <x:c r="C860" s="23">
        <x:v>3</x:v>
      </x:c>
      <x:c r="D860" s="23">
        <x:f t="shared" si="0"/>
        <x:v>0</x:v>
      </x:c>
    </x:row>
    <x:row r="861" spans="1:4" hidden="1">
      <x:c r="A861" s="23" t="s">
        <x:v>3737</x:v>
      </x:c>
      <x:c r="B861" s="23">
        <x:v>0</x:v>
      </x:c>
      <x:c r="C861" s="23">
        <x:v>0</x:v>
      </x:c>
      <x:c r="D861" s="23">
        <x:f t="shared" si="0"/>
        <x:v>0</x:v>
      </x:c>
    </x:row>
    <x:row r="862" spans="1:4" hidden="1">
      <x:c r="A862" s="23" t="s">
        <x:v>3743</x:v>
      </x:c>
      <x:c r="B862" s="23">
        <x:v>4</x:v>
      </x:c>
      <x:c r="C862" s="23">
        <x:v>4</x:v>
      </x:c>
      <x:c r="D862" s="23">
        <x:f t="shared" si="0"/>
        <x:v>0</x:v>
      </x:c>
    </x:row>
    <x:row r="863" spans="1:4" hidden="1">
      <x:c r="A863" s="23" t="s">
        <x:v>5537</x:v>
      </x:c>
      <x:c r="B863" s="23">
        <x:v>1</x:v>
      </x:c>
      <x:c r="C863" s="23">
        <x:v>1</x:v>
      </x:c>
      <x:c r="D863" s="23">
        <x:f t="shared" si="0"/>
        <x:v>0</x:v>
      </x:c>
    </x:row>
    <x:row r="864" spans="1:4" hidden="1">
      <x:c r="A864" s="23" t="s">
        <x:v>11945</x:v>
      </x:c>
      <x:c r="B864" s="23">
        <x:v>2</x:v>
      </x:c>
      <x:c r="C864" s="23">
        <x:v>2</x:v>
      </x:c>
      <x:c r="D864" s="23">
        <x:f t="shared" si="0"/>
        <x:v>0</x:v>
      </x:c>
    </x:row>
    <x:row r="865" spans="1:4" hidden="1">
      <x:c r="A865" s="23" t="s">
        <x:v>813</x:v>
      </x:c>
      <x:c r="B865" s="23">
        <x:v>1</x:v>
      </x:c>
      <x:c r="C865" s="23">
        <x:v>1</x:v>
      </x:c>
      <x:c r="D865" s="23">
        <x:f t="shared" si="0"/>
        <x:v>0</x:v>
      </x:c>
    </x:row>
    <x:row r="866" spans="1:4" hidden="1">
      <x:c r="A866" s="23" t="s">
        <x:v>12069</x:v>
      </x:c>
      <x:c r="B866" s="23">
        <x:v>3</x:v>
      </x:c>
      <x:c r="C866" s="23">
        <x:v>3</x:v>
      </x:c>
      <x:c r="D866" s="23">
        <x:f t="shared" si="0"/>
        <x:v>0</x:v>
      </x:c>
    </x:row>
    <x:row r="867" spans="1:4" hidden="1">
      <x:c r="A867" s="23" t="s">
        <x:v>842</x:v>
      </x:c>
      <x:c r="B867" s="23">
        <x:v>2</x:v>
      </x:c>
      <x:c r="C867" s="23">
        <x:v>2</x:v>
      </x:c>
      <x:c r="D867" s="23">
        <x:f t="shared" si="0"/>
        <x:v>0</x:v>
      </x:c>
    </x:row>
    <x:row r="868" spans="1:4" hidden="1">
      <x:c r="A868" s="23" t="s">
        <x:v>456</x:v>
      </x:c>
      <x:c r="B868" s="23">
        <x:v>3</x:v>
      </x:c>
      <x:c r="C868" s="23">
        <x:v>3</x:v>
      </x:c>
      <x:c r="D868" s="23">
        <x:f t="shared" si="0"/>
        <x:v>0</x:v>
      </x:c>
    </x:row>
    <x:row r="869" spans="1:4" hidden="1">
      <x:c r="A869" s="23" t="s">
        <x:v>3853</x:v>
      </x:c>
      <x:c r="B869" s="23">
        <x:v>0</x:v>
      </x:c>
      <x:c r="C869" s="23">
        <x:v>0</x:v>
      </x:c>
      <x:c r="D869" s="23">
        <x:f t="shared" si="0"/>
        <x:v>0</x:v>
      </x:c>
    </x:row>
    <x:row r="870" spans="1:4" hidden="1">
      <x:c r="A870" s="23" t="s">
        <x:v>450</x:v>
      </x:c>
      <x:c r="B870" s="23">
        <x:v>4</x:v>
      </x:c>
      <x:c r="C870" s="23">
        <x:v>4</x:v>
      </x:c>
      <x:c r="D870" s="23">
        <x:f t="shared" si="0"/>
        <x:v>0</x:v>
      </x:c>
    </x:row>
    <x:row r="871" spans="1:4" hidden="1">
      <x:c r="A871" s="23" t="s">
        <x:v>5136</x:v>
      </x:c>
      <x:c r="B871" s="23">
        <x:v>2</x:v>
      </x:c>
      <x:c r="C871" s="23">
        <x:v>2</x:v>
      </x:c>
      <x:c r="D871" s="23">
        <x:f t="shared" si="0"/>
        <x:v>0</x:v>
      </x:c>
    </x:row>
    <x:row r="872" spans="1:4" hidden="1">
      <x:c r="A872" s="23" t="s">
        <x:v>12207</x:v>
      </x:c>
      <x:c r="B872" s="23">
        <x:v>3</x:v>
      </x:c>
      <x:c r="C872" s="23">
        <x:v>3</x:v>
      </x:c>
      <x:c r="D872" s="23">
        <x:f t="shared" si="0"/>
        <x:v>0</x:v>
      </x:c>
    </x:row>
    <x:row r="873" spans="1:4" hidden="1">
      <x:c r="A873" s="23" t="s">
        <x:v>12058</x:v>
      </x:c>
      <x:c r="B873" s="23">
        <x:v>0</x:v>
      </x:c>
      <x:c r="C873" s="23">
        <x:v>0</x:v>
      </x:c>
      <x:c r="D873" s="23">
        <x:f t="shared" si="0"/>
        <x:v>0</x:v>
      </x:c>
    </x:row>
    <x:row r="874" spans="1:4" hidden="1">
      <x:c r="A874" s="23" t="s">
        <x:v>12083</x:v>
      </x:c>
      <x:c r="B874" s="23">
        <x:v>4</x:v>
      </x:c>
      <x:c r="C874" s="23">
        <x:v>4</x:v>
      </x:c>
      <x:c r="D874" s="23">
        <x:f t="shared" si="0"/>
        <x:v>0</x:v>
      </x:c>
    </x:row>
    <x:row r="875" spans="1:4" hidden="1">
      <x:c r="A875" s="23" t="s">
        <x:v>12013</x:v>
      </x:c>
      <x:c r="B875" s="23">
        <x:v>0</x:v>
      </x:c>
      <x:c r="C875" s="23">
        <x:v>0</x:v>
      </x:c>
      <x:c r="D875" s="23">
        <x:f t="shared" si="0"/>
        <x:v>0</x:v>
      </x:c>
    </x:row>
    <x:row r="876" spans="1:4" hidden="1">
      <x:c r="A876" s="23" t="s">
        <x:v>11977</x:v>
      </x:c>
      <x:c r="B876" s="23">
        <x:v>0</x:v>
      </x:c>
      <x:c r="C876" s="23">
        <x:v>0</x:v>
      </x:c>
      <x:c r="D876" s="23">
        <x:f t="shared" si="0"/>
        <x:v>0</x:v>
      </x:c>
    </x:row>
    <x:row r="877" spans="1:4" hidden="1">
      <x:c r="A877" s="23" t="s">
        <x:v>11965</x:v>
      </x:c>
      <x:c r="B877" s="23">
        <x:v>0</x:v>
      </x:c>
      <x:c r="C877" s="23">
        <x:v>0</x:v>
      </x:c>
      <x:c r="D877" s="23">
        <x:f t="shared" si="0"/>
        <x:v>0</x:v>
      </x:c>
    </x:row>
    <x:row r="878" spans="1:4" hidden="1">
      <x:c r="A878" s="23" t="s">
        <x:v>12081</x:v>
      </x:c>
      <x:c r="B878" s="23">
        <x:v>1</x:v>
      </x:c>
      <x:c r="C878" s="23">
        <x:v>1</x:v>
      </x:c>
      <x:c r="D878" s="23">
        <x:f t="shared" si="0"/>
        <x:v>0</x:v>
      </x:c>
    </x:row>
    <x:row r="879" spans="1:4" hidden="1">
      <x:c r="A879" s="23" t="s">
        <x:v>3826</x:v>
      </x:c>
      <x:c r="B879" s="23">
        <x:v>2</x:v>
      </x:c>
      <x:c r="C879" s="23">
        <x:v>2</x:v>
      </x:c>
      <x:c r="D879" s="23">
        <x:f t="shared" si="0"/>
        <x:v>0</x:v>
      </x:c>
    </x:row>
    <x:row r="880" spans="1:4" hidden="1">
      <x:c r="A880" s="23" t="s">
        <x:v>1016</x:v>
      </x:c>
      <x:c r="B880" s="23">
        <x:v>0</x:v>
      </x:c>
      <x:c r="C880" s="23">
        <x:v>0</x:v>
      </x:c>
      <x:c r="D880" s="23">
        <x:f t="shared" si="0"/>
        <x:v>0</x:v>
      </x:c>
    </x:row>
    <x:row r="881" spans="1:4" hidden="1">
      <x:c r="A881" s="23" t="s">
        <x:v>11983</x:v>
      </x:c>
      <x:c r="B881" s="23">
        <x:v>3</x:v>
      </x:c>
      <x:c r="C881" s="23">
        <x:v>3</x:v>
      </x:c>
      <x:c r="D881" s="23">
        <x:f t="shared" si="0"/>
        <x:v>0</x:v>
      </x:c>
    </x:row>
    <x:row r="882" spans="1:4" hidden="1">
      <x:c r="A882" s="23" t="s">
        <x:v>11724</x:v>
      </x:c>
      <x:c r="B882" s="23">
        <x:v>3</x:v>
      </x:c>
      <x:c r="C882" s="23">
        <x:v>3</x:v>
      </x:c>
      <x:c r="D882" s="23">
        <x:f t="shared" si="0"/>
        <x:v>0</x:v>
      </x:c>
    </x:row>
    <x:row r="883" spans="1:4" hidden="1">
      <x:c r="A883" s="23" t="s">
        <x:v>12076</x:v>
      </x:c>
      <x:c r="B883" s="23">
        <x:v>3</x:v>
      </x:c>
      <x:c r="C883" s="23">
        <x:v>3</x:v>
      </x:c>
      <x:c r="D883" s="23">
        <x:f t="shared" si="0"/>
        <x:v>0</x:v>
      </x:c>
    </x:row>
    <x:row r="884" spans="1:4" hidden="1">
      <x:c r="A884" s="23" t="s">
        <x:v>3698</x:v>
      </x:c>
      <x:c r="B884" s="23">
        <x:v>0</x:v>
      </x:c>
      <x:c r="C884" s="23">
        <x:v>0</x:v>
      </x:c>
      <x:c r="D884" s="23">
        <x:f t="shared" si="0"/>
        <x:v>0</x:v>
      </x:c>
    </x:row>
    <x:row r="885" spans="1:4" hidden="1">
      <x:c r="A885" s="23" t="s">
        <x:v>5131</x:v>
      </x:c>
      <x:c r="B885" s="23">
        <x:v>2</x:v>
      </x:c>
      <x:c r="C885" s="23">
        <x:v>2</x:v>
      </x:c>
      <x:c r="D885" s="23">
        <x:f t="shared" si="0"/>
        <x:v>0</x:v>
      </x:c>
    </x:row>
    <x:row r="886" spans="1:4" hidden="1">
      <x:c r="A886" s="23" t="s">
        <x:v>463</x:v>
      </x:c>
      <x:c r="B886" s="23">
        <x:v>2</x:v>
      </x:c>
      <x:c r="C886" s="23">
        <x:v>2</x:v>
      </x:c>
      <x:c r="D886" s="23">
        <x:f t="shared" si="0"/>
        <x:v>0</x:v>
      </x:c>
    </x:row>
    <x:row r="887" spans="1:4" hidden="1">
      <x:c r="A887" s="23" t="s">
        <x:v>863</x:v>
      </x:c>
      <x:c r="B887" s="23">
        <x:v>2</x:v>
      </x:c>
      <x:c r="C887" s="23">
        <x:v>2</x:v>
      </x:c>
      <x:c r="D887" s="23">
        <x:f t="shared" si="0"/>
        <x:v>0</x:v>
      </x:c>
    </x:row>
    <x:row r="888" spans="1:4" hidden="1">
      <x:c r="A888" s="23" t="s">
        <x:v>7690</x:v>
      </x:c>
      <x:c r="B888" s="23">
        <x:v>3</x:v>
      </x:c>
      <x:c r="C888" s="23">
        <x:v>3</x:v>
      </x:c>
      <x:c r="D888" s="23">
        <x:f t="shared" si="0"/>
        <x:v>0</x:v>
      </x:c>
    </x:row>
    <x:row r="889" spans="1:4" hidden="1">
      <x:c r="A889" s="23" t="s">
        <x:v>1286</x:v>
      </x:c>
      <x:c r="B889" s="23">
        <x:v>1</x:v>
      </x:c>
      <x:c r="C889" s="23">
        <x:v>1</x:v>
      </x:c>
      <x:c r="D889" s="23">
        <x:f t="shared" si="0"/>
        <x:v>0</x:v>
      </x:c>
    </x:row>
    <x:row r="890" spans="1:4" hidden="1">
      <x:c r="A890" s="23" t="s">
        <x:v>12191</x:v>
      </x:c>
      <x:c r="B890" s="23">
        <x:v>3</x:v>
      </x:c>
      <x:c r="C890" s="23">
        <x:v>3</x:v>
      </x:c>
      <x:c r="D890" s="23">
        <x:f t="shared" si="0"/>
        <x:v>0</x:v>
      </x:c>
    </x:row>
    <x:row r="891" spans="1:4" hidden="1">
      <x:c r="A891" s="23" t="s">
        <x:v>3718</x:v>
      </x:c>
      <x:c r="B891" s="23">
        <x:v>4</x:v>
      </x:c>
      <x:c r="C891" s="23">
        <x:v>4</x:v>
      </x:c>
      <x:c r="D891" s="23">
        <x:f t="shared" si="0"/>
        <x:v>0</x:v>
      </x:c>
    </x:row>
    <x:row r="892" spans="1:4" hidden="1">
      <x:c r="A892" s="23" t="s">
        <x:v>1036</x:v>
      </x:c>
      <x:c r="B892" s="23">
        <x:v>2</x:v>
      </x:c>
      <x:c r="C892" s="23">
        <x:v>2</x:v>
      </x:c>
      <x:c r="D892" s="23">
        <x:f t="shared" si="0"/>
        <x:v>0</x:v>
      </x:c>
    </x:row>
    <x:row r="893" spans="1:4" hidden="1">
      <x:c r="A893" s="23" t="s">
        <x:v>11366</x:v>
      </x:c>
      <x:c r="B893" s="23">
        <x:v>1</x:v>
      </x:c>
      <x:c r="C893" s="23">
        <x:v>1</x:v>
      </x:c>
      <x:c r="D893" s="23">
        <x:f t="shared" si="0"/>
        <x:v>0</x:v>
      </x:c>
    </x:row>
    <x:row r="894" spans="1:4" hidden="1">
      <x:c r="A894" s="23" t="s">
        <x:v>11323</x:v>
      </x:c>
      <x:c r="B894" s="23">
        <x:v>1</x:v>
      </x:c>
      <x:c r="C894" s="23">
        <x:v>1</x:v>
      </x:c>
      <x:c r="D894" s="23">
        <x:f t="shared" si="0"/>
        <x:v>0</x:v>
      </x:c>
    </x:row>
    <x:row r="895" spans="1:4" hidden="1">
      <x:c r="A895" s="23" t="s">
        <x:v>3672</x:v>
      </x:c>
      <x:c r="B895" s="23">
        <x:v>2</x:v>
      </x:c>
      <x:c r="C895" s="23">
        <x:v>2</x:v>
      </x:c>
      <x:c r="D895" s="23">
        <x:f t="shared" si="0"/>
        <x:v>0</x:v>
      </x:c>
    </x:row>
    <x:row r="896" spans="1:4" hidden="1">
      <x:c r="A896" s="23" t="s">
        <x:v>7548</x:v>
      </x:c>
      <x:c r="B896" s="23">
        <x:v>3</x:v>
      </x:c>
      <x:c r="C896" s="23">
        <x:v>3</x:v>
      </x:c>
      <x:c r="D896" s="23">
        <x:f t="shared" si="0"/>
        <x:v>0</x:v>
      </x:c>
    </x:row>
    <x:row r="897" spans="1:4" hidden="1">
      <x:c r="A897" s="23" t="s">
        <x:v>7516</x:v>
      </x:c>
      <x:c r="B897" s="23">
        <x:v>3</x:v>
      </x:c>
      <x:c r="C897" s="23">
        <x:v>3</x:v>
      </x:c>
      <x:c r="D897" s="23">
        <x:f t="shared" si="0"/>
        <x:v>0</x:v>
      </x:c>
    </x:row>
    <x:row r="898" spans="1:4" hidden="1">
      <x:c r="A898" s="23" t="s">
        <x:v>906</x:v>
      </x:c>
      <x:c r="B898" s="23">
        <x:v>3</x:v>
      </x:c>
      <x:c r="C898" s="23">
        <x:v>3</x:v>
      </x:c>
      <x:c r="D898" s="23">
        <x:f t="shared" si="0"/>
        <x:v>0</x:v>
      </x:c>
    </x:row>
    <x:row r="899" spans="1:4" hidden="1">
      <x:c r="A899" s="23" t="s">
        <x:v>11370</x:v>
      </x:c>
      <x:c r="B899" s="23">
        <x:v>1</x:v>
      </x:c>
      <x:c r="C899" s="23">
        <x:v>1</x:v>
      </x:c>
      <x:c r="D899" s="23">
        <x:f t="shared" si="0"/>
        <x:v>0</x:v>
      </x:c>
    </x:row>
    <x:row r="900" spans="1:4" hidden="1">
      <x:c r="A900" s="23" t="s">
        <x:v>7688</x:v>
      </x:c>
      <x:c r="B900" s="23">
        <x:v>3</x:v>
      </x:c>
      <x:c r="C900" s="23">
        <x:v>3</x:v>
      </x:c>
      <x:c r="D900" s="23">
        <x:f t="shared" si="0"/>
        <x:v>0</x:v>
      </x:c>
    </x:row>
    <x:row r="901" spans="1:4" hidden="1">
      <x:c r="A901" s="23" t="s">
        <x:v>1021</x:v>
      </x:c>
      <x:c r="B901" s="23">
        <x:v>1</x:v>
      </x:c>
      <x:c r="C901" s="23">
        <x:v>1</x:v>
      </x:c>
      <x:c r="D901" s="23">
        <x:f t="shared" si="0"/>
        <x:v>0</x:v>
      </x:c>
    </x:row>
    <x:row r="902" spans="1:4">
      <x:c r="A902" s="23" t="s">
        <x:v>11656</x:v>
      </x:c>
      <x:c r="B902" s="23">
        <x:v>3</x:v>
      </x:c>
      <x:c r="C902" s="23">
        <x:v>2</x:v>
      </x:c>
      <x:c r="D902" s="23">
        <x:f t="shared" si="0"/>
        <x:v>1</x:v>
      </x:c>
    </x:row>
    <x:row r="903" spans="1:4" hidden="1">
      <x:c r="A903" s="23" t="s">
        <x:v>11354</x:v>
      </x:c>
      <x:c r="B903" s="23">
        <x:v>1</x:v>
      </x:c>
      <x:c r="C903" s="23">
        <x:v>1</x:v>
      </x:c>
      <x:c r="D903" s="23">
        <x:f t="shared" si="0"/>
        <x:v>0</x:v>
      </x:c>
    </x:row>
    <x:row r="904" spans="1:4" hidden="1">
      <x:c r="A904" s="23" t="s">
        <x:v>3838</x:v>
      </x:c>
      <x:c r="B904" s="23">
        <x:v>1</x:v>
      </x:c>
      <x:c r="C904" s="23">
        <x:v>1</x:v>
      </x:c>
      <x:c r="D904" s="23">
        <x:f t="shared" si="0"/>
        <x:v>0</x:v>
      </x:c>
    </x:row>
    <x:row r="905" spans="1:4" hidden="1">
      <x:c r="A905" s="23" t="s">
        <x:v>1191</x:v>
      </x:c>
      <x:c r="B905" s="23">
        <x:v>3</x:v>
      </x:c>
      <x:c r="C905" s="23">
        <x:v>3</x:v>
      </x:c>
      <x:c r="D905" s="23">
        <x:f t="shared" si="0"/>
        <x:v>0</x:v>
      </x:c>
    </x:row>
    <x:row r="906" spans="1:4" hidden="1">
      <x:c r="A906" s="23" t="s">
        <x:v>457</x:v>
      </x:c>
      <x:c r="B906" s="23">
        <x:v>4</x:v>
      </x:c>
      <x:c r="C906" s="23">
        <x:v>4</x:v>
      </x:c>
      <x:c r="D906" s="23">
        <x:f t="shared" si="0"/>
        <x:v>0</x:v>
      </x:c>
    </x:row>
    <x:row r="907" spans="1:4" hidden="1">
      <x:c r="A907" s="23" t="s">
        <x:v>5146</x:v>
      </x:c>
      <x:c r="B907" s="23">
        <x:v>2</x:v>
      </x:c>
      <x:c r="C907" s="23">
        <x:v>2</x:v>
      </x:c>
      <x:c r="D907" s="23">
        <x:f t="shared" si="0"/>
        <x:v>0</x:v>
      </x:c>
    </x:row>
    <x:row r="908" spans="1:4" hidden="1">
      <x:c r="A908" s="23" t="s">
        <x:v>7673</x:v>
      </x:c>
      <x:c r="B908" s="23">
        <x:v>4</x:v>
      </x:c>
      <x:c r="C908" s="23">
        <x:v>4</x:v>
      </x:c>
      <x:c r="D908" s="23">
        <x:f t="shared" si="0"/>
        <x:v>0</x:v>
      </x:c>
    </x:row>
    <x:row r="909" spans="1:4" hidden="1">
      <x:c r="A909" s="23" t="s">
        <x:v>7542</x:v>
      </x:c>
      <x:c r="B909" s="23">
        <x:v>1</x:v>
      </x:c>
      <x:c r="C909" s="23">
        <x:v>1</x:v>
      </x:c>
      <x:c r="D909" s="23">
        <x:f t="shared" si="0"/>
        <x:v>0</x:v>
      </x:c>
    </x:row>
    <x:row r="910" spans="1:4" hidden="1">
      <x:c r="A910" s="23" t="s">
        <x:v>908</x:v>
      </x:c>
      <x:c r="B910" s="23">
        <x:v>2</x:v>
      </x:c>
      <x:c r="C910" s="23">
        <x:v>2</x:v>
      </x:c>
      <x:c r="D910" s="23">
        <x:f t="shared" si="0"/>
        <x:v>0</x:v>
      </x:c>
    </x:row>
    <x:row r="911" spans="1:4" hidden="1">
      <x:c r="A911" s="23" t="s">
        <x:v>11352</x:v>
      </x:c>
      <x:c r="B911" s="23">
        <x:v>3</x:v>
      </x:c>
      <x:c r="C911" s="23">
        <x:v>3</x:v>
      </x:c>
      <x:c r="D911" s="23">
        <x:f t="shared" si="0"/>
        <x:v>0</x:v>
      </x:c>
    </x:row>
    <x:row r="912" spans="1:4" hidden="1">
      <x:c r="A912" s="23" t="s">
        <x:v>12026</x:v>
      </x:c>
      <x:c r="B912" s="23">
        <x:v>2</x:v>
      </x:c>
      <x:c r="C912" s="23">
        <x:v>2</x:v>
      </x:c>
      <x:c r="D912" s="23">
        <x:f t="shared" si="0"/>
        <x:v>0</x:v>
      </x:c>
    </x:row>
    <x:row r="913" spans="1:4" hidden="1">
      <x:c r="A913" s="23" t="s">
        <x:v>12281</x:v>
      </x:c>
      <x:c r="B913" s="23">
        <x:v>2</x:v>
      </x:c>
      <x:c r="C913" s="23">
        <x:v>2</x:v>
      </x:c>
      <x:c r="D913" s="23">
        <x:f t="shared" si="0"/>
        <x:v>0</x:v>
      </x:c>
    </x:row>
    <x:row r="914" spans="1:4" hidden="1">
      <x:c r="A914" s="23" t="s">
        <x:v>11321</x:v>
      </x:c>
      <x:c r="B914" s="23">
        <x:v>4</x:v>
      </x:c>
      <x:c r="C914" s="23">
        <x:v>4</x:v>
      </x:c>
      <x:c r="D914" s="23">
        <x:f t="shared" si="0"/>
        <x:v>0</x:v>
      </x:c>
    </x:row>
    <x:row r="915" spans="1:4" hidden="1">
      <x:c r="A915" s="23" t="s">
        <x:v>871</x:v>
      </x:c>
      <x:c r="B915" s="23">
        <x:v>2</x:v>
      </x:c>
      <x:c r="C915" s="23">
        <x:v>2</x:v>
      </x:c>
      <x:c r="D915" s="23">
        <x:f t="shared" si="0"/>
        <x:v>0</x:v>
      </x:c>
    </x:row>
    <x:row r="916" spans="1:4" hidden="1">
      <x:c r="A916" s="23" t="s">
        <x:v>7684</x:v>
      </x:c>
      <x:c r="B916" s="23">
        <x:v>2</x:v>
      </x:c>
      <x:c r="C916" s="23">
        <x:v>2</x:v>
      </x:c>
      <x:c r="D916" s="23">
        <x:f t="shared" si="0"/>
        <x:v>0</x:v>
      </x:c>
    </x:row>
    <x:row r="917" spans="1:4" hidden="1">
      <x:c r="A917" s="23" t="s">
        <x:v>5093</x:v>
      </x:c>
      <x:c r="B917" s="23">
        <x:v>2</x:v>
      </x:c>
      <x:c r="C917" s="23">
        <x:v>2</x:v>
      </x:c>
      <x:c r="D917" s="23">
        <x:f t="shared" si="0"/>
        <x:v>0</x:v>
      </x:c>
    </x:row>
    <x:row r="918" spans="1:4" hidden="1">
      <x:c r="A918" s="23" t="s">
        <x:v>3679</x:v>
      </x:c>
      <x:c r="B918" s="23">
        <x:v>1</x:v>
      </x:c>
      <x:c r="C918" s="23">
        <x:v>1</x:v>
      </x:c>
      <x:c r="D918" s="23">
        <x:f t="shared" si="0"/>
        <x:v>0</x:v>
      </x:c>
    </x:row>
    <x:row r="919" spans="1:4" hidden="1">
      <x:c r="A919" s="23" t="s">
        <x:v>838</x:v>
      </x:c>
      <x:c r="B919" s="23">
        <x:v>4</x:v>
      </x:c>
      <x:c r="C919" s="23">
        <x:v>4</x:v>
      </x:c>
      <x:c r="D919" s="23">
        <x:f t="shared" si="0"/>
        <x:v>0</x:v>
      </x:c>
    </x:row>
    <x:row r="920" spans="1:4" hidden="1">
      <x:c r="A920" s="23" t="s">
        <x:v>10657</x:v>
      </x:c>
      <x:c r="B920" s="23">
        <x:v>1</x:v>
      </x:c>
      <x:c r="C920" s="23">
        <x:v>1</x:v>
      </x:c>
      <x:c r="D920" s="23">
        <x:f t="shared" si="0"/>
        <x:v>0</x:v>
      </x:c>
    </x:row>
    <x:row r="921" spans="1:4" hidden="1">
      <x:c r="A921" s="23" t="s">
        <x:v>11844</x:v>
      </x:c>
      <x:c r="B921" s="23">
        <x:v>2</x:v>
      </x:c>
      <x:c r="C921" s="23">
        <x:v>2</x:v>
      </x:c>
      <x:c r="D921" s="23">
        <x:f t="shared" si="0"/>
        <x:v>0</x:v>
      </x:c>
    </x:row>
    <x:row r="922" spans="1:4" hidden="1">
      <x:c r="A922" s="23" t="s">
        <x:v>5314</x:v>
      </x:c>
      <x:c r="B922" s="23">
        <x:v>0</x:v>
      </x:c>
      <x:c r="C922" s="23">
        <x:v>0</x:v>
      </x:c>
      <x:c r="D922" s="23">
        <x:f t="shared" si="0"/>
        <x:v>0</x:v>
      </x:c>
    </x:row>
    <x:row r="923" spans="1:4" hidden="1">
      <x:c r="A923" s="23" t="s">
        <x:v>3894</x:v>
      </x:c>
      <x:c r="B923" s="23">
        <x:v>4</x:v>
      </x:c>
      <x:c r="C923" s="23">
        <x:v>4</x:v>
      </x:c>
      <x:c r="D923" s="23">
        <x:f t="shared" si="0"/>
        <x:v>0</x:v>
      </x:c>
    </x:row>
    <x:row r="924" spans="1:4" hidden="1">
      <x:c r="A924" s="23" t="s">
        <x:v>5353</x:v>
      </x:c>
      <x:c r="B924" s="23">
        <x:v>3</x:v>
      </x:c>
      <x:c r="C924" s="23">
        <x:v>3</x:v>
      </x:c>
      <x:c r="D924" s="23">
        <x:f t="shared" si="0"/>
        <x:v>0</x:v>
      </x:c>
    </x:row>
    <x:row r="925" spans="1:4" hidden="1">
      <x:c r="A925" s="23" t="s">
        <x:v>3947</x:v>
      </x:c>
      <x:c r="B925" s="23">
        <x:v>1</x:v>
      </x:c>
      <x:c r="C925" s="23">
        <x:v>1</x:v>
      </x:c>
      <x:c r="D925" s="23">
        <x:f t="shared" si="0"/>
        <x:v>0</x:v>
      </x:c>
    </x:row>
    <x:row r="926" spans="1:4" hidden="1">
      <x:c r="A926" s="23" t="s">
        <x:v>3651</x:v>
      </x:c>
      <x:c r="B926" s="23">
        <x:v>3</x:v>
      </x:c>
      <x:c r="C926" s="23">
        <x:v>3</x:v>
      </x:c>
      <x:c r="D926" s="23">
        <x:f t="shared" si="0"/>
        <x:v>0</x:v>
      </x:c>
    </x:row>
    <x:row r="927" spans="1:4" hidden="1">
      <x:c r="A927" s="23" t="s">
        <x:v>4044</x:v>
      </x:c>
      <x:c r="B927" s="23">
        <x:v>3</x:v>
      </x:c>
      <x:c r="C927" s="23">
        <x:v>3</x:v>
      </x:c>
      <x:c r="D927" s="23">
        <x:f t="shared" si="0"/>
        <x:v>0</x:v>
      </x:c>
    </x:row>
    <x:row r="928" spans="1:4" hidden="1">
      <x:c r="A928" s="23" t="s">
        <x:v>3516</x:v>
      </x:c>
      <x:c r="B928" s="23">
        <x:v>1</x:v>
      </x:c>
      <x:c r="C928" s="23">
        <x:v>1</x:v>
      </x:c>
      <x:c r="D928" s="23">
        <x:f t="shared" si="0"/>
        <x:v>0</x:v>
      </x:c>
    </x:row>
    <x:row r="929" spans="1:4" hidden="1">
      <x:c r="A929" s="23" t="s">
        <x:v>12146</x:v>
      </x:c>
      <x:c r="B929" s="23">
        <x:v>2</x:v>
      </x:c>
      <x:c r="C929" s="23">
        <x:v>2</x:v>
      </x:c>
      <x:c r="D929" s="23">
        <x:f t="shared" si="0"/>
        <x:v>0</x:v>
      </x:c>
    </x:row>
    <x:row r="930" spans="1:4" hidden="1">
      <x:c r="A930" s="23" t="s">
        <x:v>3512</x:v>
      </x:c>
      <x:c r="B930" s="23">
        <x:v>2</x:v>
      </x:c>
      <x:c r="C930" s="23">
        <x:v>2</x:v>
      </x:c>
      <x:c r="D930" s="23">
        <x:f t="shared" si="0"/>
        <x:v>0</x:v>
      </x:c>
    </x:row>
    <x:row r="931" spans="1:4" hidden="1">
      <x:c r="A931" s="23" t="s">
        <x:v>5271</x:v>
      </x:c>
      <x:c r="B931" s="23">
        <x:v>0</x:v>
      </x:c>
      <x:c r="C931" s="23">
        <x:v>0</x:v>
      </x:c>
      <x:c r="D931" s="23">
        <x:f t="shared" si="0"/>
        <x:v>0</x:v>
      </x:c>
    </x:row>
    <x:row r="932" spans="1:4" hidden="1">
      <x:c r="A932" s="23" t="s">
        <x:v>10553</x:v>
      </x:c>
      <x:c r="B932" s="23">
        <x:v>0</x:v>
      </x:c>
      <x:c r="C932" s="23">
        <x:v>0</x:v>
      </x:c>
      <x:c r="D932" s="23">
        <x:f t="shared" si="0"/>
        <x:v>0</x:v>
      </x:c>
    </x:row>
    <x:row r="933" spans="1:4" hidden="1">
      <x:c r="A933" s="23" t="s">
        <x:v>11790</x:v>
      </x:c>
      <x:c r="B933" s="23">
        <x:v>1</x:v>
      </x:c>
      <x:c r="C933" s="23">
        <x:v>1</x:v>
      </x:c>
      <x:c r="D933" s="23">
        <x:f t="shared" si="0"/>
        <x:v>0</x:v>
      </x:c>
    </x:row>
    <x:row r="934" spans="1:4" hidden="1">
      <x:c r="A934" s="23" t="s">
        <x:v>3910</x:v>
      </x:c>
      <x:c r="B934" s="23">
        <x:v>4</x:v>
      </x:c>
      <x:c r="C934" s="23">
        <x:v>4</x:v>
      </x:c>
      <x:c r="D934" s="23">
        <x:f t="shared" si="0"/>
        <x:v>0</x:v>
      </x:c>
    </x:row>
    <x:row r="935" spans="1:4" hidden="1">
      <x:c r="A935" s="23" t="s">
        <x:v>10564</x:v>
      </x:c>
      <x:c r="B935" s="23">
        <x:v>4</x:v>
      </x:c>
      <x:c r="C935" s="23">
        <x:v>4</x:v>
      </x:c>
      <x:c r="D935" s="23">
        <x:f t="shared" si="0"/>
        <x:v>0</x:v>
      </x:c>
    </x:row>
    <x:row r="936" spans="1:4" hidden="1">
      <x:c r="A936" s="23" t="s">
        <x:v>12144</x:v>
      </x:c>
      <x:c r="B936" s="23">
        <x:v>1</x:v>
      </x:c>
      <x:c r="C936" s="23">
        <x:v>1</x:v>
      </x:c>
      <x:c r="D936" s="23">
        <x:f t="shared" si="0"/>
        <x:v>0</x:v>
      </x:c>
    </x:row>
    <x:row r="937" spans="1:4" hidden="1">
      <x:c r="A937" s="23" t="s">
        <x:v>12135</x:v>
      </x:c>
      <x:c r="B937" s="23">
        <x:v>3</x:v>
      </x:c>
      <x:c r="C937" s="23">
        <x:v>3</x:v>
      </x:c>
      <x:c r="D937" s="23">
        <x:f t="shared" si="0"/>
        <x:v>0</x:v>
      </x:c>
    </x:row>
    <x:row r="938" spans="1:4" hidden="1">
      <x:c r="A938" s="23" t="s">
        <x:v>12162</x:v>
      </x:c>
      <x:c r="B938" s="23">
        <x:v>0</x:v>
      </x:c>
      <x:c r="C938" s="23">
        <x:v>0</x:v>
      </x:c>
      <x:c r="D938" s="23">
        <x:f t="shared" si="0"/>
        <x:v>0</x:v>
      </x:c>
    </x:row>
    <x:row r="939" spans="2:4" hidden="1">
      <x:c r="B939" s="23">
        <x:v>1</x:v>
      </x:c>
      <x:c r="C939" s="23">
        <x:v>1</x:v>
      </x:c>
      <x:c r="D939" s="23">
        <x:f t="shared" si="0"/>
        <x:v>0</x:v>
      </x:c>
    </x:row>
    <x:row r="940" spans="1:4" hidden="1">
      <x:c r="A940" s="23" t="s">
        <x:v>11339</x:v>
      </x:c>
      <x:c r="B940" s="23">
        <x:v>4</x:v>
      </x:c>
      <x:c r="C940" s="23">
        <x:v>4</x:v>
      </x:c>
      <x:c r="D940" s="23">
        <x:f t="shared" si="0"/>
        <x:v>0</x:v>
      </x:c>
    </x:row>
    <x:row r="941" spans="1:4" hidden="1">
      <x:c r="A941" s="23" t="s">
        <x:v>11636</x:v>
      </x:c>
      <x:c r="B941" s="23">
        <x:v>4</x:v>
      </x:c>
      <x:c r="C941" s="23">
        <x:v>4</x:v>
      </x:c>
      <x:c r="D941" s="23">
        <x:f t="shared" si="0"/>
        <x:v>0</x:v>
      </x:c>
    </x:row>
    <x:row r="942" spans="1:4" hidden="1">
      <x:c r="A942" s="23" t="s">
        <x:v>7638</x:v>
      </x:c>
      <x:c r="B942" s="23">
        <x:v>0</x:v>
      </x:c>
      <x:c r="C942" s="23">
        <x:v>0</x:v>
      </x:c>
      <x:c r="D942" s="23">
        <x:f t="shared" si="0"/>
        <x:v>0</x:v>
      </x:c>
    </x:row>
    <x:row r="943" spans="1:4" hidden="1">
      <x:c r="A943" s="23" t="s">
        <x:v>874</x:v>
      </x:c>
      <x:c r="B943" s="23">
        <x:v>2</x:v>
      </x:c>
      <x:c r="C943" s="23">
        <x:v>2</x:v>
      </x:c>
      <x:c r="D943" s="23">
        <x:f t="shared" si="0"/>
        <x:v>0</x:v>
      </x:c>
    </x:row>
    <x:row r="944" spans="1:4" hidden="1">
      <x:c r="A944" s="23" t="s">
        <x:v>899</x:v>
      </x:c>
      <x:c r="B944" s="23">
        <x:v>1</x:v>
      </x:c>
      <x:c r="C944" s="23">
        <x:v>1</x:v>
      </x:c>
      <x:c r="D944" s="23">
        <x:f t="shared" si="0"/>
        <x:v>0</x:v>
      </x:c>
    </x:row>
    <x:row r="945" spans="1:4" hidden="1">
      <x:c r="A945" s="23" t="s">
        <x:v>7491</x:v>
      </x:c>
      <x:c r="B945" s="23">
        <x:v>3</x:v>
      </x:c>
      <x:c r="C945" s="23">
        <x:v>3</x:v>
      </x:c>
      <x:c r="D945" s="23">
        <x:f t="shared" si="0"/>
        <x:v>0</x:v>
      </x:c>
    </x:row>
    <x:row r="946" spans="1:4" hidden="1">
      <x:c r="A946" s="23" t="s">
        <x:v>869</x:v>
      </x:c>
      <x:c r="B946" s="23">
        <x:v>4</x:v>
      </x:c>
      <x:c r="C946" s="23">
        <x:v>4</x:v>
      </x:c>
      <x:c r="D946" s="23">
        <x:f t="shared" si="0"/>
        <x:v>0</x:v>
      </x:c>
    </x:row>
    <x:row r="947" spans="1:4" hidden="1">
      <x:c r="A947" s="23" t="s">
        <x:v>11716</x:v>
      </x:c>
      <x:c r="B947" s="23">
        <x:v>4</x:v>
      </x:c>
      <x:c r="C947" s="23">
        <x:v>4</x:v>
      </x:c>
      <x:c r="D947" s="23">
        <x:f t="shared" si="0"/>
        <x:v>0</x:v>
      </x:c>
    </x:row>
    <x:row r="948" spans="1:4" hidden="1">
      <x:c r="A948" s="23" t="s">
        <x:v>11648</x:v>
      </x:c>
      <x:c r="B948" s="23">
        <x:v>2</x:v>
      </x:c>
      <x:c r="C948" s="23">
        <x:v>2</x:v>
      </x:c>
      <x:c r="D948" s="23">
        <x:f t="shared" si="0"/>
        <x:v>0</x:v>
      </x:c>
    </x:row>
    <x:row r="949" spans="1:4" hidden="1">
      <x:c r="A949" s="23" t="s">
        <x:v>11318</x:v>
      </x:c>
      <x:c r="B949" s="23">
        <x:v>5</x:v>
      </x:c>
      <x:c r="C949" s="23">
        <x:v>5</x:v>
      </x:c>
      <x:c r="D949" s="23">
        <x:f t="shared" si="0"/>
        <x:v>0</x:v>
      </x:c>
    </x:row>
    <x:row r="950" spans="1:4" hidden="1">
      <x:c r="A950" s="23" t="s">
        <x:v>12291</x:v>
      </x:c>
      <x:c r="B950" s="23">
        <x:v>2</x:v>
      </x:c>
      <x:c r="C950" s="23">
        <x:v>2</x:v>
      </x:c>
      <x:c r="D950" s="23">
        <x:f t="shared" si="0"/>
        <x:v>0</x:v>
      </x:c>
    </x:row>
    <x:row r="951" spans="1:4" hidden="1">
      <x:c r="A951" s="23" t="s">
        <x:v>11984</x:v>
      </x:c>
      <x:c r="B951" s="23">
        <x:v>4</x:v>
      </x:c>
      <x:c r="C951" s="23">
        <x:v>4</x:v>
      </x:c>
      <x:c r="D951" s="23">
        <x:f t="shared" si="0"/>
        <x:v>0</x:v>
      </x:c>
    </x:row>
    <x:row r="952" spans="1:4" hidden="1">
      <x:c r="A952" s="23" t="s">
        <x:v>11346</x:v>
      </x:c>
      <x:c r="B952" s="23">
        <x:v>8</x:v>
      </x:c>
      <x:c r="C952" s="23">
        <x:v>8</x:v>
      </x:c>
      <x:c r="D952" s="23">
        <x:f t="shared" si="0"/>
        <x:v>0</x:v>
      </x:c>
    </x:row>
    <x:row r="953" spans="1:4" hidden="1">
      <x:c r="A953" s="23" t="s">
        <x:v>11324</x:v>
      </x:c>
      <x:c r="B953" s="23">
        <x:v>4</x:v>
      </x:c>
      <x:c r="C953" s="23">
        <x:v>4</x:v>
      </x:c>
      <x:c r="D953" s="23">
        <x:f t="shared" si="0"/>
        <x:v>0</x:v>
      </x:c>
    </x:row>
    <x:row r="954" spans="1:4" hidden="1">
      <x:c r="A954" s="23" t="s">
        <x:v>11742</x:v>
      </x:c>
      <x:c r="B954" s="23">
        <x:v>6</x:v>
      </x:c>
      <x:c r="C954" s="23">
        <x:v>6</x:v>
      </x:c>
      <x:c r="D954" s="23">
        <x:f t="shared" si="0"/>
        <x:v>0</x:v>
      </x:c>
    </x:row>
    <x:row r="955" spans="1:4" hidden="1">
      <x:c r="A955" s="23" t="s">
        <x:v>830</x:v>
      </x:c>
      <x:c r="B955" s="23">
        <x:v>3</x:v>
      </x:c>
      <x:c r="C955" s="23">
        <x:v>3</x:v>
      </x:c>
      <x:c r="D955" s="23">
        <x:f t="shared" si="0"/>
        <x:v>0</x:v>
      </x:c>
    </x:row>
    <x:row r="956" spans="1:4" hidden="1">
      <x:c r="A956" s="23" t="s">
        <x:v>11328</x:v>
      </x:c>
      <x:c r="B956" s="23">
        <x:v>5</x:v>
      </x:c>
      <x:c r="C956" s="23">
        <x:v>5</x:v>
      </x:c>
      <x:c r="D956" s="23">
        <x:f t="shared" si="0"/>
        <x:v>0</x:v>
      </x:c>
    </x:row>
    <x:row r="957" spans="1:4" hidden="1">
      <x:c r="A957" s="23" t="s">
        <x:v>11746</x:v>
      </x:c>
      <x:c r="B957" s="23">
        <x:v>5</x:v>
      </x:c>
      <x:c r="C957" s="23">
        <x:v>5</x:v>
      </x:c>
      <x:c r="D957" s="23">
        <x:f t="shared" si="0"/>
        <x:v>0</x:v>
      </x:c>
    </x:row>
    <x:row r="958" spans="1:4" hidden="1">
      <x:c r="A958" s="23" t="s">
        <x:v>11351</x:v>
      </x:c>
      <x:c r="B958" s="23">
        <x:v>4</x:v>
      </x:c>
      <x:c r="C958" s="23">
        <x:v>4</x:v>
      </x:c>
      <x:c r="D958" s="23">
        <x:f t="shared" si="0"/>
        <x:v>0</x:v>
      </x:c>
    </x:row>
    <x:row r="959" spans="1:4" hidden="1">
      <x:c r="A959" s="23" t="s">
        <x:v>11625</x:v>
      </x:c>
      <x:c r="B959" s="23">
        <x:v>4</x:v>
      </x:c>
      <x:c r="C959" s="23">
        <x:v>4</x:v>
      </x:c>
      <x:c r="D959" s="23">
        <x:f t="shared" si="0"/>
        <x:v>0</x:v>
      </x:c>
    </x:row>
    <x:row r="960" spans="1:4" hidden="1">
      <x:c r="A960" s="23" t="s">
        <x:v>11326</x:v>
      </x:c>
      <x:c r="B960" s="23">
        <x:v>4</x:v>
      </x:c>
      <x:c r="C960" s="23">
        <x:v>4</x:v>
      </x:c>
      <x:c r="D960" s="23">
        <x:f t="shared" si="0"/>
        <x:v>0</x:v>
      </x:c>
    </x:row>
    <x:row r="961" spans="1:4" hidden="1">
      <x:c r="A961" s="23" t="s">
        <x:v>11367</x:v>
      </x:c>
      <x:c r="B961" s="23">
        <x:v>4</x:v>
      </x:c>
      <x:c r="C961" s="23">
        <x:v>4</x:v>
      </x:c>
      <x:c r="D961" s="23">
        <x:f t="shared" si="0"/>
        <x:v>0</x:v>
      </x:c>
    </x:row>
    <x:row r="962" spans="1:4" hidden="1">
      <x:c r="A962" s="23" t="s">
        <x:v>11342</x:v>
      </x:c>
      <x:c r="B962" s="23">
        <x:v>3</x:v>
      </x:c>
      <x:c r="C962" s="23">
        <x:v>3</x:v>
      </x:c>
      <x:c r="D962" s="23">
        <x:f t="shared" si="0"/>
        <x:v>0</x:v>
      </x:c>
    </x:row>
    <x:row r="963" spans="1:4" hidden="1">
      <x:c r="A963" s="23" t="s">
        <x:v>12018</x:v>
      </x:c>
      <x:c r="B963" s="23">
        <x:v>3</x:v>
      </x:c>
      <x:c r="C963" s="23">
        <x:v>3</x:v>
      </x:c>
      <x:c r="D963" s="23">
        <x:f t="shared" si="0"/>
        <x:v>0</x:v>
      </x:c>
    </x:row>
    <x:row r="964" spans="1:4" hidden="1">
      <x:c r="A964" s="23" t="s">
        <x:v>858</x:v>
      </x:c>
      <x:c r="B964" s="23">
        <x:v>4</x:v>
      </x:c>
      <x:c r="C964" s="23">
        <x:v>4</x:v>
      </x:c>
      <x:c r="D964" s="23">
        <x:f t="shared" si="0"/>
        <x:v>0</x:v>
      </x:c>
    </x:row>
    <x:row r="965" spans="1:4" hidden="1">
      <x:c r="A965" s="23" t="s">
        <x:v>11329</x:v>
      </x:c>
      <x:c r="B965" s="23">
        <x:v>3</x:v>
      </x:c>
      <x:c r="C965" s="23">
        <x:v>3</x:v>
      </x:c>
      <x:c r="D965" s="23">
        <x:f t="shared" si="0"/>
        <x:v>0</x:v>
      </x:c>
    </x:row>
    <x:row r="966" spans="1:4" hidden="1">
      <x:c r="A966" s="23" t="s">
        <x:v>11440</x:v>
      </x:c>
      <x:c r="B966" s="23">
        <x:v>2</x:v>
      </x:c>
      <x:c r="C966" s="23">
        <x:v>2</x:v>
      </x:c>
      <x:c r="D966" s="23">
        <x:f t="shared" si="0"/>
        <x:v>0</x:v>
      </x:c>
    </x:row>
    <x:row r="967" spans="1:4" hidden="1">
      <x:c r="A967" s="23" t="s">
        <x:v>11738</x:v>
      </x:c>
      <x:c r="B967" s="23">
        <x:v>0</x:v>
      </x:c>
      <x:c r="C967" s="23">
        <x:v>0</x:v>
      </x:c>
      <x:c r="D967" s="23">
        <x:f t="shared" si="0"/>
        <x:v>0</x:v>
      </x:c>
    </x:row>
    <x:row r="968" spans="1:4" hidden="1">
      <x:c r="A968" s="23" t="s">
        <x:v>3797</x:v>
      </x:c>
      <x:c r="B968" s="23">
        <x:v>4</x:v>
      </x:c>
      <x:c r="C968" s="23">
        <x:v>4</x:v>
      </x:c>
      <x:c r="D968" s="23">
        <x:f t="shared" si="0"/>
        <x:v>0</x:v>
      </x:c>
    </x:row>
    <x:row r="969" spans="1:4" hidden="1">
      <x:c r="A969" s="23" t="s">
        <x:v>11379</x:v>
      </x:c>
      <x:c r="B969" s="23">
        <x:v>3</x:v>
      </x:c>
      <x:c r="C969" s="23">
        <x:v>3</x:v>
      </x:c>
      <x:c r="D969" s="23">
        <x:f t="shared" si="0"/>
        <x:v>0</x:v>
      </x:c>
    </x:row>
    <x:row r="970" spans="1:4" hidden="1">
      <x:c r="A970" s="23" t="s">
        <x:v>11718</x:v>
      </x:c>
      <x:c r="B970" s="23">
        <x:v>4</x:v>
      </x:c>
      <x:c r="C970" s="23">
        <x:v>4</x:v>
      </x:c>
      <x:c r="D970" s="23">
        <x:f t="shared" si="0"/>
        <x:v>0</x:v>
      </x:c>
    </x:row>
    <x:row r="971" spans="1:4" hidden="1">
      <x:c r="A971" s="23" t="s">
        <x:v>11617</x:v>
      </x:c>
      <x:c r="B971" s="23">
        <x:v>4</x:v>
      </x:c>
      <x:c r="C971" s="23">
        <x:v>4</x:v>
      </x:c>
      <x:c r="D971" s="23">
        <x:f t="shared" si="0"/>
        <x:v>0</x:v>
      </x:c>
    </x:row>
    <x:row r="972" spans="1:4" hidden="1">
      <x:c r="A972" s="23" t="s">
        <x:v>11988</x:v>
      </x:c>
      <x:c r="B972" s="23">
        <x:v>6</x:v>
      </x:c>
      <x:c r="C972" s="23">
        <x:v>6</x:v>
      </x:c>
      <x:c r="D972" s="23">
        <x:f t="shared" si="0"/>
        <x:v>0</x:v>
      </x:c>
    </x:row>
    <x:row r="973" spans="1:4" hidden="1">
      <x:c r="A973" s="23" t="s">
        <x:v>7494</x:v>
      </x:c>
      <x:c r="B973" s="23">
        <x:v>3</x:v>
      </x:c>
      <x:c r="C973" s="23">
        <x:v>3</x:v>
      </x:c>
      <x:c r="D973" s="23">
        <x:f t="shared" si="0"/>
        <x:v>0</x:v>
      </x:c>
    </x:row>
    <x:row r="974" spans="1:4" hidden="1">
      <x:c r="A974" s="23" t="s">
        <x:v>7672</x:v>
      </x:c>
      <x:c r="B974" s="23">
        <x:v>4</x:v>
      </x:c>
      <x:c r="C974" s="23">
        <x:v>4</x:v>
      </x:c>
      <x:c r="D974" s="23">
        <x:f t="shared" si="0"/>
        <x:v>0</x:v>
      </x:c>
    </x:row>
    <x:row r="975" spans="1:4" hidden="1">
      <x:c r="A975" s="23" t="s">
        <x:v>11400</x:v>
      </x:c>
      <x:c r="B975" s="23">
        <x:v>3</x:v>
      </x:c>
      <x:c r="C975" s="23">
        <x:v>3</x:v>
      </x:c>
      <x:c r="D975" s="23">
        <x:f t="shared" si="0"/>
        <x:v>0</x:v>
      </x:c>
    </x:row>
    <x:row r="976" spans="1:4" hidden="1">
      <x:c r="A976" s="23" t="s">
        <x:v>11435</x:v>
      </x:c>
      <x:c r="B976" s="23">
        <x:v>3</x:v>
      </x:c>
      <x:c r="C976" s="23">
        <x:v>3</x:v>
      </x:c>
      <x:c r="D976" s="23">
        <x:f t="shared" si="0"/>
        <x:v>0</x:v>
      </x:c>
    </x:row>
    <x:row r="977" spans="1:4" hidden="1">
      <x:c r="A977" s="23" t="s">
        <x:v>12265</x:v>
      </x:c>
      <x:c r="B977" s="23">
        <x:v>4</x:v>
      </x:c>
      <x:c r="C977" s="23">
        <x:v>4</x:v>
      </x:c>
      <x:c r="D977" s="23">
        <x:f t="shared" si="0"/>
        <x:v>0</x:v>
      </x:c>
    </x:row>
    <x:row r="978" spans="1:4" hidden="1">
      <x:c r="A978" s="23" t="s">
        <x:v>7533</x:v>
      </x:c>
      <x:c r="B978" s="23">
        <x:v>2</x:v>
      </x:c>
      <x:c r="C978" s="23">
        <x:v>2</x:v>
      </x:c>
      <x:c r="D978" s="23">
        <x:f t="shared" si="0"/>
        <x:v>0</x:v>
      </x:c>
    </x:row>
    <x:row r="979" spans="1:4" hidden="1">
      <x:c r="A979" s="23" t="s">
        <x:v>11347</x:v>
      </x:c>
      <x:c r="B979" s="23">
        <x:v>4</x:v>
      </x:c>
      <x:c r="C979" s="23">
        <x:v>4</x:v>
      </x:c>
      <x:c r="D979" s="23">
        <x:f t="shared" si="0"/>
        <x:v>0</x:v>
      </x:c>
    </x:row>
    <x:row r="980" spans="1:4" hidden="1">
      <x:c r="A980" s="23" t="s">
        <x:v>11682</x:v>
      </x:c>
      <x:c r="B980" s="23">
        <x:v>4</x:v>
      </x:c>
      <x:c r="C980" s="23">
        <x:v>4</x:v>
      </x:c>
      <x:c r="D980" s="23">
        <x:f t="shared" si="0"/>
        <x:v>0</x:v>
      </x:c>
    </x:row>
    <x:row r="981" spans="1:4" hidden="1">
      <x:c r="A981" s="23" t="s">
        <x:v>7492</x:v>
      </x:c>
      <x:c r="B981" s="23">
        <x:v>4</x:v>
      </x:c>
      <x:c r="C981" s="23">
        <x:v>4</x:v>
      </x:c>
      <x:c r="D981" s="23">
        <x:f t="shared" si="0"/>
        <x:v>0</x:v>
      </x:c>
    </x:row>
    <x:row r="982" spans="1:4" hidden="1">
      <x:c r="A982" s="23" t="s">
        <x:v>11593</x:v>
      </x:c>
      <x:c r="B982" s="23">
        <x:v>2</x:v>
      </x:c>
      <x:c r="C982" s="23">
        <x:v>2</x:v>
      </x:c>
      <x:c r="D982" s="23">
        <x:f t="shared" si="0"/>
        <x:v>0</x:v>
      </x:c>
    </x:row>
    <x:row r="983" spans="1:4" hidden="1">
      <x:c r="A983" s="23" t="s">
        <x:v>11998</x:v>
      </x:c>
      <x:c r="B983" s="23">
        <x:v>3</x:v>
      </x:c>
      <x:c r="C983" s="23">
        <x:v>3</x:v>
      </x:c>
      <x:c r="D983" s="23">
        <x:f t="shared" si="0"/>
        <x:v>0</x:v>
      </x:c>
    </x:row>
    <x:row r="984" spans="1:4" hidden="1">
      <x:c r="A984" s="23" t="s">
        <x:v>11320</x:v>
      </x:c>
      <x:c r="B984" s="23">
        <x:v>3</x:v>
      </x:c>
      <x:c r="C984" s="23">
        <x:v>3</x:v>
      </x:c>
      <x:c r="D984" s="23">
        <x:f t="shared" si="0"/>
        <x:v>0</x:v>
      </x:c>
    </x:row>
    <x:row r="985" spans="1:4" hidden="1">
      <x:c r="A985" s="23" t="s">
        <x:v>11626</x:v>
      </x:c>
      <x:c r="B985" s="23">
        <x:v>3</x:v>
      </x:c>
      <x:c r="C985" s="23">
        <x:v>3</x:v>
      </x:c>
      <x:c r="D985" s="23">
        <x:f t="shared" si="0"/>
        <x:v>0</x:v>
      </x:c>
    </x:row>
    <x:row r="986" spans="1:4" hidden="1">
      <x:c r="A986" s="23" t="s">
        <x:v>11994</x:v>
      </x:c>
      <x:c r="B986" s="23">
        <x:v>6</x:v>
      </x:c>
      <x:c r="C986" s="23">
        <x:v>6</x:v>
      </x:c>
      <x:c r="D986" s="23">
        <x:f t="shared" si="0"/>
        <x:v>0</x:v>
      </x:c>
    </x:row>
    <x:row r="987" spans="1:4" hidden="1">
      <x:c r="A987" s="23" t="s">
        <x:v>828</x:v>
      </x:c>
      <x:c r="B987" s="23">
        <x:v>4</x:v>
      </x:c>
      <x:c r="C987" s="23">
        <x:v>4</x:v>
      </x:c>
      <x:c r="D987" s="23">
        <x:f t="shared" si="0"/>
        <x:v>0</x:v>
      </x:c>
    </x:row>
    <x:row r="988" spans="1:4" hidden="1">
      <x:c r="A988" s="23" t="s">
        <x:v>818</x:v>
      </x:c>
      <x:c r="B988" s="23">
        <x:v>4</x:v>
      </x:c>
      <x:c r="C988" s="23">
        <x:v>4</x:v>
      </x:c>
      <x:c r="D988" s="23">
        <x:f t="shared" si="0"/>
        <x:v>0</x:v>
      </x:c>
    </x:row>
    <x:row r="989" spans="1:4" hidden="1">
      <x:c r="A989" s="23" t="s">
        <x:v>3739</x:v>
      </x:c>
      <x:c r="B989" s="23">
        <x:v>2</x:v>
      </x:c>
      <x:c r="C989" s="23">
        <x:v>2</x:v>
      </x:c>
      <x:c r="D989" s="23">
        <x:f t="shared" si="0"/>
        <x:v>0</x:v>
      </x:c>
    </x:row>
    <x:row r="990" spans="1:4">
      <x:c r="A990" s="23" t="s">
        <x:v>11365</x:v>
      </x:c>
      <x:c r="B990" s="23">
        <x:v>1</x:v>
      </x:c>
      <x:c r="C990" s="23">
        <x:v>0</x:v>
      </x:c>
      <x:c r="D990" s="23">
        <x:f t="shared" si="0"/>
        <x:v>1</x:v>
      </x:c>
    </x:row>
    <x:row r="991" spans="1:4" hidden="1">
      <x:c r="A991" s="23" t="s">
        <x:v>11661</x:v>
      </x:c>
      <x:c r="B991" s="23">
        <x:v>3</x:v>
      </x:c>
      <x:c r="C991" s="23">
        <x:v>3</x:v>
      </x:c>
      <x:c r="D991" s="23">
        <x:f t="shared" si="0"/>
        <x:v>0</x:v>
      </x:c>
    </x:row>
    <x:row r="992" spans="1:4" hidden="1">
      <x:c r="A992" s="23" t="s">
        <x:v>10326</x:v>
      </x:c>
      <x:c r="B992" s="23">
        <x:v>0</x:v>
      </x:c>
      <x:c r="C992" s="23">
        <x:v>0</x:v>
      </x:c>
      <x:c r="D992" s="23">
        <x:f t="shared" si="0"/>
        <x:v>0</x:v>
      </x:c>
    </x:row>
    <x:row r="993" spans="1:4" hidden="1">
      <x:c r="A993" s="23" t="s">
        <x:v>9990</x:v>
      </x:c>
      <x:c r="B993" s="23">
        <x:v>0</x:v>
      </x:c>
      <x:c r="C993" s="23">
        <x:v>0</x:v>
      </x:c>
      <x:c r="D993" s="23">
        <x:f t="shared" si="0"/>
        <x:v>0</x:v>
      </x:c>
    </x:row>
    <x:row r="994" spans="1:4" hidden="1">
      <x:c r="A994" s="23" t="s">
        <x:v>2402</x:v>
      </x:c>
      <x:c r="B994" s="23">
        <x:v>1</x:v>
      </x:c>
      <x:c r="C994" s="23">
        <x:v>1</x:v>
      </x:c>
      <x:c r="D994" s="23">
        <x:f t="shared" si="0"/>
        <x:v>0</x:v>
      </x:c>
    </x:row>
    <x:row r="995" spans="1:4" hidden="1">
      <x:c r="A995" s="23" t="s">
        <x:v>10012</x:v>
      </x:c>
      <x:c r="B995" s="23">
        <x:v>0</x:v>
      </x:c>
      <x:c r="C995" s="23">
        <x:v>0</x:v>
      </x:c>
      <x:c r="D995" s="23">
        <x:f t="shared" si="0"/>
        <x:v>0</x:v>
      </x:c>
    </x:row>
    <x:row r="996" spans="1:4" hidden="1">
      <x:c r="A996" s="23" t="s">
        <x:v>1348</x:v>
      </x:c>
      <x:c r="B996" s="23">
        <x:v>0</x:v>
      </x:c>
      <x:c r="C996" s="23">
        <x:v>0</x:v>
      </x:c>
      <x:c r="D996" s="23">
        <x:f t="shared" si="0"/>
        <x:v>0</x:v>
      </x:c>
    </x:row>
    <x:row r="997" spans="1:4" hidden="1">
      <x:c r="A997" s="23" t="s">
        <x:v>2524</x:v>
      </x:c>
      <x:c r="B997" s="23">
        <x:v>0</x:v>
      </x:c>
      <x:c r="C997" s="23">
        <x:v>0</x:v>
      </x:c>
      <x:c r="D997" s="23">
        <x:f t="shared" si="0"/>
        <x:v>0</x:v>
      </x:c>
    </x:row>
    <x:row r="998" spans="1:4" hidden="1">
      <x:c r="A998" s="23" t="s">
        <x:v>2515</x:v>
      </x:c>
      <x:c r="B998" s="23">
        <x:v>2</x:v>
      </x:c>
      <x:c r="C998" s="23">
        <x:v>2</x:v>
      </x:c>
      <x:c r="D998" s="23">
        <x:f t="shared" si="0"/>
        <x:v>0</x:v>
      </x:c>
    </x:row>
    <x:row r="999" spans="1:4" hidden="1">
      <x:c r="A999" s="23" t="s">
        <x:v>2518</x:v>
      </x:c>
      <x:c r="B999" s="23">
        <x:v>0</x:v>
      </x:c>
      <x:c r="C999" s="23">
        <x:v>0</x:v>
      </x:c>
      <x:c r="D999" s="23">
        <x:f t="shared" si="0"/>
        <x:v>0</x:v>
      </x:c>
    </x:row>
    <x:row r="1000" spans="1:4" hidden="1">
      <x:c r="A1000" s="23" t="s">
        <x:v>10388</x:v>
      </x:c>
      <x:c r="B1000" s="23">
        <x:v>0</x:v>
      </x:c>
      <x:c r="C1000" s="23">
        <x:v>0</x:v>
      </x:c>
      <x:c r="D1000" s="23">
        <x:f t="shared" si="0"/>
        <x:v>0</x:v>
      </x:c>
    </x:row>
    <x:row r="1001" spans="1:4" hidden="1">
      <x:c r="A1001" s="23" t="s">
        <x:v>10392</x:v>
      </x:c>
      <x:c r="B1001" s="23">
        <x:v>0</x:v>
      </x:c>
      <x:c r="C1001" s="23">
        <x:v>0</x:v>
      </x:c>
      <x:c r="D1001" s="23">
        <x:f t="shared" si="0"/>
        <x:v>0</x:v>
      </x:c>
    </x:row>
    <x:row r="1002" spans="1:4" hidden="1">
      <x:c r="A1002" s="23" t="s">
        <x:v>10377</x:v>
      </x:c>
      <x:c r="B1002" s="23">
        <x:v>0</x:v>
      </x:c>
      <x:c r="C1002" s="23">
        <x:v>0</x:v>
      </x:c>
      <x:c r="D1002" s="23">
        <x:f t="shared" si="0"/>
        <x:v>0</x:v>
      </x:c>
    </x:row>
    <x:row r="1003" spans="1:4" hidden="1">
      <x:c r="A1003" s="23" t="s">
        <x:v>2521</x:v>
      </x:c>
      <x:c r="B1003" s="23">
        <x:v>1</x:v>
      </x:c>
      <x:c r="C1003" s="23">
        <x:v>1</x:v>
      </x:c>
      <x:c r="D1003" s="23">
        <x:f t="shared" si="0"/>
        <x:v>0</x:v>
      </x:c>
    </x:row>
    <x:row r="1004" spans="1:4" hidden="1">
      <x:c r="A1004" s="23" t="s">
        <x:v>10353</x:v>
      </x:c>
      <x:c r="B1004" s="23">
        <x:v>6</x:v>
      </x:c>
      <x:c r="C1004" s="23">
        <x:v>6</x:v>
      </x:c>
      <x:c r="D1004" s="23">
        <x:f t="shared" si="0"/>
        <x:v>0</x:v>
      </x:c>
    </x:row>
    <x:row r="1005" spans="1:4">
      <x:c r="A1005" s="23" t="s">
        <x:v>2574</x:v>
      </x:c>
      <x:c r="B1005" s="23">
        <x:v>7</x:v>
      </x:c>
      <x:c r="C1005" s="23">
        <x:v>6</x:v>
      </x:c>
      <x:c r="D1005" s="23">
        <x:f t="shared" si="0"/>
        <x:v>1</x:v>
      </x:c>
    </x:row>
    <x:row r="1006" spans="1:4" hidden="1">
      <x:c r="A1006" s="23" t="s">
        <x:v>2565</x:v>
      </x:c>
      <x:c r="B1006" s="23">
        <x:v>7</x:v>
      </x:c>
      <x:c r="C1006" s="23">
        <x:v>7</x:v>
      </x:c>
      <x:c r="D1006" s="23">
        <x:f t="shared" si="0"/>
        <x:v>0</x:v>
      </x:c>
    </x:row>
    <x:row r="1007" spans="1:4" hidden="1">
      <x:c r="A1007" s="23" t="s">
        <x:v>12156</x:v>
      </x:c>
      <x:c r="B1007" s="23">
        <x:v>0</x:v>
      </x:c>
      <x:c r="C1007" s="23">
        <x:v>0</x:v>
      </x:c>
      <x:c r="D1007" s="23">
        <x:f t="shared" si="0"/>
        <x:v>0</x:v>
      </x:c>
    </x:row>
    <x:row r="1008" spans="1:4" hidden="1">
      <x:c r="A1008" s="23" t="s">
        <x:v>10400</x:v>
      </x:c>
      <x:c r="B1008" s="23">
        <x:v>2</x:v>
      </x:c>
      <x:c r="C1008" s="23">
        <x:v>2</x:v>
      </x:c>
      <x:c r="D1008" s="23">
        <x:f t="shared" si="0"/>
        <x:v>0</x:v>
      </x:c>
    </x:row>
    <x:row r="1009" spans="1:4" hidden="1">
      <x:c r="A1009" s="23" t="s">
        <x:v>11804</x:v>
      </x:c>
      <x:c r="B1009" s="23">
        <x:v>0</x:v>
      </x:c>
      <x:c r="C1009" s="23">
        <x:v>0</x:v>
      </x:c>
      <x:c r="D1009" s="23">
        <x:f t="shared" si="0"/>
        <x:v>0</x:v>
      </x:c>
    </x:row>
    <x:row r="1010" spans="1:4" hidden="1">
      <x:c r="A1010" s="23" t="s">
        <x:v>10636</x:v>
      </x:c>
      <x:c r="B1010" s="23">
        <x:v>0</x:v>
      </x:c>
      <x:c r="C1010" s="23">
        <x:v>0</x:v>
      </x:c>
      <x:c r="D1010" s="23">
        <x:f t="shared" si="0"/>
        <x:v>0</x:v>
      </x:c>
    </x:row>
    <x:row r="1011" spans="1:4" hidden="1">
      <x:c r="A1011" s="23" t="s">
        <x:v>811</x:v>
      </x:c>
      <x:c r="B1011" s="23">
        <x:v>0</x:v>
      </x:c>
      <x:c r="C1011" s="23">
        <x:v>0</x:v>
      </x:c>
      <x:c r="D1011" s="23">
        <x:f t="shared" si="0"/>
        <x:v>0</x:v>
      </x:c>
    </x:row>
    <x:row r="1012" spans="1:4" hidden="1">
      <x:c r="A1012" s="23" t="s">
        <x:v>741</x:v>
      </x:c>
      <x:c r="B1012" s="23">
        <x:v>0</x:v>
      </x:c>
      <x:c r="C1012" s="23">
        <x:v>0</x:v>
      </x:c>
      <x:c r="D1012" s="23">
        <x:f t="shared" si="0"/>
        <x:v>0</x:v>
      </x:c>
    </x:row>
    <x:row r="1013" spans="1:4" hidden="1">
      <x:c r="A1013" s="23" t="s">
        <x:v>10563</x:v>
      </x:c>
      <x:c r="B1013" s="23">
        <x:v>0</x:v>
      </x:c>
      <x:c r="C1013" s="23">
        <x:v>0</x:v>
      </x:c>
      <x:c r="D1013" s="23">
        <x:f t="shared" si="0"/>
        <x:v>0</x:v>
      </x:c>
    </x:row>
    <x:row r="1014" spans="1:4" hidden="1">
      <x:c r="A1014" s="23" t="s">
        <x:v>11890</x:v>
      </x:c>
      <x:c r="B1014" s="23">
        <x:v>0</x:v>
      </x:c>
      <x:c r="C1014" s="23">
        <x:v>0</x:v>
      </x:c>
      <x:c r="D1014" s="23">
        <x:f t="shared" si="0"/>
        <x:v>0</x:v>
      </x:c>
    </x:row>
    <x:row r="1015" spans="1:4" hidden="1">
      <x:c r="A1015" s="23" t="s">
        <x:v>10616</x:v>
      </x:c>
      <x:c r="B1015" s="23">
        <x:v>2</x:v>
      </x:c>
      <x:c r="C1015" s="23">
        <x:v>2</x:v>
      </x:c>
      <x:c r="D1015" s="23">
        <x:f t="shared" si="0"/>
        <x:v>0</x:v>
      </x:c>
    </x:row>
    <x:row r="1016" spans="1:4" hidden="1">
      <x:c r="A1016" s="23" t="s">
        <x:v>10422</x:v>
      </x:c>
      <x:c r="B1016" s="23">
        <x:v>0</x:v>
      </x:c>
      <x:c r="C1016" s="23">
        <x:v>0</x:v>
      </x:c>
      <x:c r="D1016" s="23">
        <x:f t="shared" si="0"/>
        <x:v>0</x:v>
      </x:c>
    </x:row>
    <x:row r="1017" spans="1:4" hidden="1">
      <x:c r="A1017" s="23" t="s">
        <x:v>11802</x:v>
      </x:c>
      <x:c r="B1017" s="23">
        <x:v>0</x:v>
      </x:c>
      <x:c r="C1017" s="23">
        <x:v>0</x:v>
      </x:c>
      <x:c r="D1017" s="23">
        <x:f t="shared" si="0"/>
        <x:v>0</x:v>
      </x:c>
    </x:row>
    <x:row r="1018" spans="1:4" hidden="1">
      <x:c r="A1018" s="23" t="s">
        <x:v>10601</x:v>
      </x:c>
      <x:c r="B1018" s="23">
        <x:v>2</x:v>
      </x:c>
      <x:c r="C1018" s="23">
        <x:v>2</x:v>
      </x:c>
      <x:c r="D1018" s="23">
        <x:f t="shared" si="0"/>
        <x:v>0</x:v>
      </x:c>
    </x:row>
    <x:row r="1019" spans="1:4" hidden="1">
      <x:c r="A1019" s="23" t="s">
        <x:v>737</x:v>
      </x:c>
      <x:c r="B1019" s="23">
        <x:v>1</x:v>
      </x:c>
      <x:c r="C1019" s="23">
        <x:v>1</x:v>
      </x:c>
      <x:c r="D1019" s="23">
        <x:f t="shared" si="0"/>
        <x:v>0</x:v>
      </x:c>
    </x:row>
    <x:row r="1020" spans="1:4" hidden="1">
      <x:c r="A1020" s="23" t="s">
        <x:v>10624</x:v>
      </x:c>
      <x:c r="B1020" s="23">
        <x:v>2</x:v>
      </x:c>
      <x:c r="C1020" s="23">
        <x:v>2</x:v>
      </x:c>
      <x:c r="D1020" s="23">
        <x:f t="shared" si="0"/>
        <x:v>0</x:v>
      </x:c>
    </x:row>
    <x:row r="1021" spans="1:4" hidden="1">
      <x:c r="A1021" s="23" t="s">
        <x:v>10612</x:v>
      </x:c>
      <x:c r="B1021" s="23">
        <x:v>1</x:v>
      </x:c>
      <x:c r="C1021" s="23">
        <x:v>1</x:v>
      </x:c>
      <x:c r="D1021" s="23">
        <x:f t="shared" si="0"/>
        <x:v>0</x:v>
      </x:c>
    </x:row>
    <x:row r="1022" spans="1:4" hidden="1">
      <x:c r="A1022" s="23" t="s">
        <x:v>10600</x:v>
      </x:c>
      <x:c r="B1022" s="23">
        <x:v>0</x:v>
      </x:c>
      <x:c r="C1022" s="23">
        <x:v>0</x:v>
      </x:c>
      <x:c r="D1022" s="23">
        <x:f t="shared" si="0"/>
        <x:v>0</x:v>
      </x:c>
    </x:row>
    <x:row r="1023" spans="1:4" hidden="1">
      <x:c r="A1023" s="23" t="s">
        <x:v>11883</x:v>
      </x:c>
      <x:c r="B1023" s="23">
        <x:v>2</x:v>
      </x:c>
      <x:c r="C1023" s="23">
        <x:v>2</x:v>
      </x:c>
      <x:c r="D1023" s="23">
        <x:f t="shared" si="0"/>
        <x:v>0</x:v>
      </x:c>
    </x:row>
    <x:row r="1024" spans="1:4" hidden="1">
      <x:c r="A1024" s="23" t="s">
        <x:v>338</x:v>
      </x:c>
      <x:c r="B1024" s="23">
        <x:v>2</x:v>
      </x:c>
      <x:c r="C1024" s="23">
        <x:v>2</x:v>
      </x:c>
      <x:c r="D1024" s="23">
        <x:f t="shared" si="0"/>
        <x:v>0</x:v>
      </x:c>
    </x:row>
    <x:row r="1025" spans="1:4" hidden="1">
      <x:c r="A1025" s="23" t="s">
        <x:v>715</x:v>
      </x:c>
      <x:c r="B1025" s="23">
        <x:v>4</x:v>
      </x:c>
      <x:c r="C1025" s="23">
        <x:v>4</x:v>
      </x:c>
      <x:c r="D1025" s="23">
        <x:f t="shared" si="0"/>
        <x:v>0</x:v>
      </x:c>
    </x:row>
    <x:row r="1026" spans="1:4" hidden="1">
      <x:c r="A1026" s="23" t="s">
        <x:v>3991</x:v>
      </x:c>
      <x:c r="B1026" s="23">
        <x:v>0</x:v>
      </x:c>
      <x:c r="C1026" s="23">
        <x:v>0</x:v>
      </x:c>
      <x:c r="D1026" s="23">
        <x:f t="shared" si="0"/>
        <x:v>0</x:v>
      </x:c>
    </x:row>
    <x:row r="1027" spans="1:4" hidden="1">
      <x:c r="A1027" s="23" t="s">
        <x:v>12186</x:v>
      </x:c>
      <x:c r="B1027" s="23">
        <x:v>0</x:v>
      </x:c>
      <x:c r="C1027" s="23">
        <x:v>0</x:v>
      </x:c>
      <x:c r="D1027" s="23">
        <x:f t="shared" si="0"/>
        <x:v>0</x:v>
      </x:c>
    </x:row>
    <x:row r="1028" spans="1:4" hidden="1">
      <x:c r="A1028" s="23" t="s">
        <x:v>11876</x:v>
      </x:c>
      <x:c r="B1028" s="23">
        <x:v>1</x:v>
      </x:c>
      <x:c r="C1028" s="23">
        <x:v>1</x:v>
      </x:c>
      <x:c r="D1028" s="23">
        <x:f t="shared" si="0"/>
        <x:v>0</x:v>
      </x:c>
    </x:row>
    <x:row r="1029" spans="1:4" hidden="1">
      <x:c r="A1029" s="23" t="s">
        <x:v>723</x:v>
      </x:c>
      <x:c r="B1029" s="23">
        <x:v>1</x:v>
      </x:c>
      <x:c r="C1029" s="23">
        <x:v>1</x:v>
      </x:c>
      <x:c r="D1029" s="23">
        <x:f t="shared" si="0"/>
        <x:v>0</x:v>
      </x:c>
    </x:row>
    <x:row r="1030" spans="1:4" hidden="1">
      <x:c r="A1030" s="23" t="s">
        <x:v>11969</x:v>
      </x:c>
      <x:c r="B1030" s="23">
        <x:v>0</x:v>
      </x:c>
      <x:c r="C1030" s="23">
        <x:v>0</x:v>
      </x:c>
      <x:c r="D1030" s="23">
        <x:f t="shared" si="0"/>
        <x:v>0</x:v>
      </x:c>
    </x:row>
    <x:row r="1031" spans="1:4" hidden="1">
      <x:c r="A1031" s="23" t="s">
        <x:v>342</x:v>
      </x:c>
      <x:c r="B1031" s="23">
        <x:v>0</x:v>
      </x:c>
      <x:c r="C1031" s="23">
        <x:v>0</x:v>
      </x:c>
      <x:c r="D1031" s="23">
        <x:f t="shared" si="0"/>
        <x:v>0</x:v>
      </x:c>
    </x:row>
    <x:row r="1032" spans="1:4" hidden="1">
      <x:c r="A1032" s="23" t="s">
        <x:v>11819</x:v>
      </x:c>
      <x:c r="B1032" s="23">
        <x:v>4</x:v>
      </x:c>
      <x:c r="C1032" s="23">
        <x:v>4</x:v>
      </x:c>
      <x:c r="D1032" s="23">
        <x:f t="shared" si="0"/>
        <x:v>0</x:v>
      </x:c>
    </x:row>
    <x:row r="1033" spans="1:4" hidden="1">
      <x:c r="A1033" s="23" t="s">
        <x:v>345</x:v>
      </x:c>
      <x:c r="B1033" s="23">
        <x:v>0</x:v>
      </x:c>
      <x:c r="C1033" s="23">
        <x:v>0</x:v>
      </x:c>
      <x:c r="D1033" s="23">
        <x:f t="shared" si="0"/>
        <x:v>0</x:v>
      </x:c>
    </x:row>
    <x:row r="1034" spans="1:4" hidden="1">
      <x:c r="A1034" s="23" t="s">
        <x:v>11799</x:v>
      </x:c>
      <x:c r="B1034" s="23">
        <x:v>0</x:v>
      </x:c>
      <x:c r="C1034" s="23">
        <x:v>0</x:v>
      </x:c>
      <x:c r="D1034" s="23">
        <x:f t="shared" si="0"/>
        <x:v>0</x:v>
      </x:c>
    </x:row>
    <x:row r="1035" spans="1:4" hidden="1">
      <x:c r="A1035" s="23" t="s">
        <x:v>3993</x:v>
      </x:c>
      <x:c r="B1035" s="23">
        <x:v>0</x:v>
      </x:c>
      <x:c r="C1035" s="23">
        <x:v>0</x:v>
      </x:c>
      <x:c r="D1035" s="23">
        <x:f t="shared" si="0"/>
        <x:v>0</x:v>
      </x:c>
    </x:row>
    <x:row r="1036" spans="1:4" hidden="1">
      <x:c r="A1036" s="23" t="s">
        <x:v>11894</x:v>
      </x:c>
      <x:c r="B1036" s="23">
        <x:v>0</x:v>
      </x:c>
      <x:c r="C1036" s="23">
        <x:v>0</x:v>
      </x:c>
      <x:c r="D1036" s="23">
        <x:f t="shared" si="0"/>
        <x:v>0</x:v>
      </x:c>
    </x:row>
    <x:row r="1037" spans="1:4" hidden="1">
      <x:c r="A1037" s="23" t="s">
        <x:v>10602</x:v>
      </x:c>
      <x:c r="B1037" s="23">
        <x:v>1</x:v>
      </x:c>
      <x:c r="C1037" s="23">
        <x:v>1</x:v>
      </x:c>
      <x:c r="D1037" s="23">
        <x:f t="shared" si="0"/>
        <x:v>0</x:v>
      </x:c>
    </x:row>
    <x:row r="1038" spans="1:4" hidden="1">
      <x:c r="A1038" s="23" t="s">
        <x:v>12179</x:v>
      </x:c>
      <x:c r="B1038" s="23">
        <x:v>3</x:v>
      </x:c>
      <x:c r="C1038" s="23">
        <x:v>3</x:v>
      </x:c>
      <x:c r="D1038" s="23">
        <x:f t="shared" si="0"/>
        <x:v>0</x:v>
      </x:c>
    </x:row>
    <x:row r="1039" spans="1:4" hidden="1">
      <x:c r="A1039" s="23" t="s">
        <x:v>11881</x:v>
      </x:c>
      <x:c r="B1039" s="23">
        <x:v>0</x:v>
      </x:c>
      <x:c r="C1039" s="23">
        <x:v>0</x:v>
      </x:c>
      <x:c r="D1039" s="23">
        <x:f t="shared" si="0"/>
        <x:v>0</x:v>
      </x:c>
    </x:row>
    <x:row r="1040" spans="1:4" hidden="1">
      <x:c r="A1040" s="23" t="s">
        <x:v>11911</x:v>
      </x:c>
      <x:c r="B1040" s="23">
        <x:v>0</x:v>
      </x:c>
      <x:c r="C1040" s="23">
        <x:v>0</x:v>
      </x:c>
      <x:c r="D1040" s="23">
        <x:f t="shared" si="0"/>
        <x:v>0</x:v>
      </x:c>
    </x:row>
    <x:row r="1041" spans="1:4" hidden="1">
      <x:c r="A1041" s="23" t="s">
        <x:v>10605</x:v>
      </x:c>
      <x:c r="B1041" s="23">
        <x:v>0</x:v>
      </x:c>
      <x:c r="C1041" s="23">
        <x:v>0</x:v>
      </x:c>
      <x:c r="D1041" s="23">
        <x:f t="shared" si="0"/>
        <x:v>0</x:v>
      </x:c>
    </x:row>
    <x:row r="1042" spans="1:4" hidden="1">
      <x:c r="A1042" s="23" t="s">
        <x:v>3674</x:v>
      </x:c>
      <x:c r="B1042" s="23">
        <x:v>6</x:v>
      </x:c>
      <x:c r="C1042" s="23">
        <x:v>6</x:v>
      </x:c>
      <x:c r="D1042" s="23">
        <x:f t="shared" si="0"/>
        <x:v>0</x:v>
      </x:c>
    </x:row>
    <x:row r="1043" spans="1:4" hidden="1">
      <x:c r="A1043" s="23" t="s">
        <x:v>12157</x:v>
      </x:c>
      <x:c r="B1043" s="23">
        <x:v>0</x:v>
      </x:c>
      <x:c r="C1043" s="23">
        <x:v>0</x:v>
      </x:c>
      <x:c r="D1043" s="23">
        <x:f t="shared" si="0"/>
        <x:v>0</x:v>
      </x:c>
    </x:row>
    <x:row r="1044" spans="1:4" hidden="1">
      <x:c r="A1044" s="23" t="s">
        <x:v>11821</x:v>
      </x:c>
      <x:c r="B1044" s="23">
        <x:v>0</x:v>
      </x:c>
      <x:c r="C1044" s="23">
        <x:v>0</x:v>
      </x:c>
      <x:c r="D1044" s="23">
        <x:f t="shared" si="0"/>
        <x:v>0</x:v>
      </x:c>
    </x:row>
    <x:row r="1045" spans="1:4" hidden="1">
      <x:c r="A1045" s="23" t="s">
        <x:v>12178</x:v>
      </x:c>
      <x:c r="B1045" s="23">
        <x:v>0</x:v>
      </x:c>
      <x:c r="C1045" s="23">
        <x:v>0</x:v>
      </x:c>
      <x:c r="D1045" s="23">
        <x:f t="shared" si="0"/>
        <x:v>0</x:v>
      </x:c>
    </x:row>
    <x:row r="1046" spans="1:4" hidden="1">
      <x:c r="A1046" s="23" t="s">
        <x:v>10570</x:v>
      </x:c>
      <x:c r="B1046" s="23">
        <x:v>0</x:v>
      </x:c>
      <x:c r="C1046" s="23">
        <x:v>0</x:v>
      </x:c>
      <x:c r="D1046" s="23">
        <x:f t="shared" si="0"/>
        <x:v>0</x:v>
      </x:c>
    </x:row>
    <x:row r="1047" spans="1:4" hidden="1">
      <x:c r="A1047" s="23" t="s">
        <x:v>7558</x:v>
      </x:c>
      <x:c r="B1047" s="23">
        <x:v>0</x:v>
      </x:c>
      <x:c r="C1047" s="23">
        <x:v>0</x:v>
      </x:c>
      <x:c r="D1047" s="23">
        <x:f t="shared" si="0"/>
        <x:v>0</x:v>
      </x:c>
    </x:row>
    <x:row r="1048" spans="1:4" hidden="1">
      <x:c r="A1048" s="23" t="s">
        <x:v>10641</x:v>
      </x:c>
      <x:c r="B1048" s="23">
        <x:v>0</x:v>
      </x:c>
      <x:c r="C1048" s="23">
        <x:v>0</x:v>
      </x:c>
      <x:c r="D1048" s="23">
        <x:f t="shared" si="0"/>
        <x:v>0</x:v>
      </x:c>
    </x:row>
    <x:row r="1049" spans="1:4" hidden="1">
      <x:c r="A1049" s="23" t="s">
        <x:v>859</x:v>
      </x:c>
      <x:c r="B1049" s="23">
        <x:v>0</x:v>
      </x:c>
      <x:c r="C1049" s="23">
        <x:v>0</x:v>
      </x:c>
      <x:c r="D1049" s="23">
        <x:f t="shared" si="0"/>
        <x:v>0</x:v>
      </x:c>
    </x:row>
    <x:row r="1050" spans="1:4" hidden="1">
      <x:c r="A1050" s="23" t="s">
        <x:v>11667</x:v>
      </x:c>
      <x:c r="B1050" s="23">
        <x:v>0</x:v>
      </x:c>
      <x:c r="C1050" s="23">
        <x:v>0</x:v>
      </x:c>
      <x:c r="D1050" s="23">
        <x:f t="shared" si="0"/>
        <x:v>0</x:v>
      </x:c>
    </x:row>
    <x:row r="1051" spans="1:4" hidden="1">
      <x:c r="A1051" s="23" t="s">
        <x:v>10643</x:v>
      </x:c>
      <x:c r="B1051" s="23">
        <x:v>0</x:v>
      </x:c>
      <x:c r="C1051" s="23">
        <x:v>0</x:v>
      </x:c>
      <x:c r="D1051" s="23">
        <x:f t="shared" si="0"/>
        <x:v>0</x:v>
      </x:c>
    </x:row>
    <x:row r="1052" spans="1:4" hidden="1">
      <x:c r="A1052" s="23" t="s">
        <x:v>7614</x:v>
      </x:c>
      <x:c r="B1052" s="23">
        <x:v>2</x:v>
      </x:c>
      <x:c r="C1052" s="23">
        <x:v>2</x:v>
      </x:c>
      <x:c r="D1052" s="23">
        <x:f t="shared" si="0"/>
        <x:v>0</x:v>
      </x:c>
    </x:row>
    <x:row r="1053" spans="1:4" hidden="1">
      <x:c r="A1053" s="23" t="s">
        <x:v>5147</x:v>
      </x:c>
      <x:c r="B1053" s="23">
        <x:v>0</x:v>
      </x:c>
      <x:c r="C1053" s="23">
        <x:v>0</x:v>
      </x:c>
      <x:c r="D1053" s="23">
        <x:f t="shared" si="0"/>
        <x:v>0</x:v>
      </x:c>
    </x:row>
    <x:row r="1054" spans="1:4" hidden="1">
      <x:c r="A1054" s="23" t="s">
        <x:v>12147</x:v>
      </x:c>
      <x:c r="B1054" s="23">
        <x:v>3</x:v>
      </x:c>
      <x:c r="C1054" s="23">
        <x:v>3</x:v>
      </x:c>
      <x:c r="D1054" s="23">
        <x:f t="shared" si="0"/>
        <x:v>0</x:v>
      </x:c>
    </x:row>
    <x:row r="1055" spans="1:4" hidden="1">
      <x:c r="A1055" s="23" t="s">
        <x:v>11978</x:v>
      </x:c>
      <x:c r="B1055" s="23">
        <x:v>0</x:v>
      </x:c>
      <x:c r="C1055" s="23">
        <x:v>0</x:v>
      </x:c>
      <x:c r="D1055" s="23">
        <x:f t="shared" si="0"/>
        <x:v>0</x:v>
      </x:c>
    </x:row>
    <x:row r="1056" spans="1:4" hidden="1">
      <x:c r="A1056" s="23" t="s">
        <x:v>11995</x:v>
      </x:c>
      <x:c r="B1056" s="23">
        <x:v>0</x:v>
      </x:c>
      <x:c r="C1056" s="23">
        <x:v>0</x:v>
      </x:c>
      <x:c r="D1056" s="23">
        <x:f t="shared" si="0"/>
        <x:v>0</x:v>
      </x:c>
    </x:row>
    <x:row r="1057" spans="1:4" hidden="1">
      <x:c r="A1057" s="23" t="s">
        <x:v>12258</x:v>
      </x:c>
      <x:c r="B1057" s="23">
        <x:v>1</x:v>
      </x:c>
      <x:c r="C1057" s="23">
        <x:v>1</x:v>
      </x:c>
      <x:c r="D1057" s="23">
        <x:f t="shared" si="0"/>
        <x:v>0</x:v>
      </x:c>
    </x:row>
    <x:row r="1058" spans="1:4" hidden="1">
      <x:c r="A1058" s="23" t="s">
        <x:v>11993</x:v>
      </x:c>
      <x:c r="B1058" s="23">
        <x:v>0</x:v>
      </x:c>
      <x:c r="C1058" s="23">
        <x:v>0</x:v>
      </x:c>
      <x:c r="D1058" s="23">
        <x:f t="shared" si="0"/>
        <x:v>0</x:v>
      </x:c>
    </x:row>
    <x:row r="1059" spans="1:4" hidden="1">
      <x:c r="A1059" s="23" t="s">
        <x:v>12214</x:v>
      </x:c>
      <x:c r="B1059" s="23">
        <x:v>2</x:v>
      </x:c>
      <x:c r="C1059" s="23">
        <x:v>2</x:v>
      </x:c>
      <x:c r="D1059" s="23">
        <x:f t="shared" si="0"/>
        <x:v>0</x:v>
      </x:c>
    </x:row>
    <x:row r="1060" spans="1:4" hidden="1">
      <x:c r="A1060" s="23" t="s">
        <x:v>11698</x:v>
      </x:c>
      <x:c r="B1060" s="23">
        <x:v>0</x:v>
      </x:c>
      <x:c r="C1060" s="23">
        <x:v>0</x:v>
      </x:c>
      <x:c r="D1060" s="23">
        <x:f t="shared" si="0"/>
        <x:v>0</x:v>
      </x:c>
    </x:row>
    <x:row r="1061" spans="1:4" hidden="1">
      <x:c r="A1061" s="23" t="s">
        <x:v>10645</x:v>
      </x:c>
      <x:c r="B1061" s="23">
        <x:v>0</x:v>
      </x:c>
      <x:c r="C1061" s="23">
        <x:v>0</x:v>
      </x:c>
      <x:c r="D1061" s="23">
        <x:f t="shared" si="0"/>
        <x:v>0</x:v>
      </x:c>
    </x:row>
    <x:row r="1062" spans="1:4" hidden="1">
      <x:c r="A1062" s="23" t="s">
        <x:v>11704</x:v>
      </x:c>
      <x:c r="B1062" s="23">
        <x:v>0</x:v>
      </x:c>
      <x:c r="C1062" s="23">
        <x:v>0</x:v>
      </x:c>
      <x:c r="D1062" s="23">
        <x:f t="shared" si="0"/>
        <x:v>0</x:v>
      </x:c>
    </x:row>
    <x:row r="1063" spans="1:4" hidden="1">
      <x:c r="A1063" s="23" t="s">
        <x:v>11940</x:v>
      </x:c>
      <x:c r="B1063" s="23">
        <x:v>0</x:v>
      </x:c>
      <x:c r="C1063" s="23">
        <x:v>0</x:v>
      </x:c>
      <x:c r="D1063" s="23">
        <x:f t="shared" si="0"/>
        <x:v>0</x:v>
      </x:c>
    </x:row>
    <x:row r="1064" spans="1:4" hidden="1">
      <x:c r="A1064" s="23" t="s">
        <x:v>11664</x:v>
      </x:c>
      <x:c r="B1064" s="23">
        <x:v>0</x:v>
      </x:c>
      <x:c r="C1064" s="23">
        <x:v>0</x:v>
      </x:c>
      <x:c r="D1064" s="23">
        <x:f t="shared" si="0"/>
        <x:v>0</x:v>
      </x:c>
    </x:row>
    <x:row r="1065" spans="1:4" hidden="1">
      <x:c r="A1065" s="23" t="s">
        <x:v>11620</x:v>
      </x:c>
      <x:c r="B1065" s="23">
        <x:v>0</x:v>
      </x:c>
      <x:c r="C1065" s="23">
        <x:v>0</x:v>
      </x:c>
      <x:c r="D1065" s="23">
        <x:f t="shared" si="0"/>
        <x:v>0</x:v>
      </x:c>
    </x:row>
    <x:row r="1066" spans="1:4" hidden="1">
      <x:c r="A1066" s="23" t="s">
        <x:v>7570</x:v>
      </x:c>
      <x:c r="B1066" s="23">
        <x:v>3</x:v>
      </x:c>
      <x:c r="C1066" s="23">
        <x:v>3</x:v>
      </x:c>
      <x:c r="D1066" s="23">
        <x:f t="shared" si="0"/>
        <x:v>0</x:v>
      </x:c>
    </x:row>
    <x:row r="1067" spans="1:4" hidden="1">
      <x:c r="A1067" s="23" t="s">
        <x:v>7670</x:v>
      </x:c>
      <x:c r="B1067" s="23">
        <x:v>2</x:v>
      </x:c>
      <x:c r="C1067" s="23">
        <x:v>2</x:v>
      </x:c>
      <x:c r="D1067" s="23">
        <x:f t="shared" si="0"/>
        <x:v>0</x:v>
      </x:c>
    </x:row>
    <x:row r="1068" spans="1:4" hidden="1">
      <x:c r="A1068" s="23" t="s">
        <x:v>5098</x:v>
      </x:c>
      <x:c r="B1068" s="23">
        <x:v>1</x:v>
      </x:c>
      <x:c r="C1068" s="23">
        <x:v>1</x:v>
      </x:c>
      <x:c r="D1068" s="23">
        <x:f t="shared" si="0"/>
        <x:v>0</x:v>
      </x:c>
    </x:row>
    <x:row r="1069" spans="1:4" hidden="1">
      <x:c r="A1069" s="23" t="s">
        <x:v>7622</x:v>
      </x:c>
      <x:c r="B1069" s="23">
        <x:v>1</x:v>
      </x:c>
      <x:c r="C1069" s="23">
        <x:v>1</x:v>
      </x:c>
      <x:c r="D1069" s="23">
        <x:f t="shared" si="0"/>
        <x:v>0</x:v>
      </x:c>
    </x:row>
    <x:row r="1070" spans="1:4" hidden="1">
      <x:c r="A1070" s="23" t="s">
        <x:v>11660</x:v>
      </x:c>
      <x:c r="B1070" s="23">
        <x:v>0</x:v>
      </x:c>
      <x:c r="C1070" s="23">
        <x:v>0</x:v>
      </x:c>
      <x:c r="D1070" s="23">
        <x:f t="shared" si="0"/>
        <x:v>0</x:v>
      </x:c>
    </x:row>
    <x:row r="1071" spans="1:4" hidden="1">
      <x:c r="A1071" s="23" t="s">
        <x:v>11658</x:v>
      </x:c>
      <x:c r="B1071" s="23">
        <x:v>0</x:v>
      </x:c>
      <x:c r="C1071" s="23">
        <x:v>0</x:v>
      </x:c>
      <x:c r="D1071" s="23">
        <x:f t="shared" si="0"/>
        <x:v>0</x:v>
      </x:c>
    </x:row>
    <x:row r="1072" spans="1:4" hidden="1">
      <x:c r="A1072" s="23" t="s">
        <x:v>356</x:v>
      </x:c>
      <x:c r="B1072" s="23">
        <x:v>0</x:v>
      </x:c>
      <x:c r="C1072" s="23">
        <x:v>0</x:v>
      </x:c>
      <x:c r="D1072" s="23">
        <x:f t="shared" si="0"/>
        <x:v>0</x:v>
      </x:c>
    </x:row>
    <x:row r="1073" spans="1:4" hidden="1">
      <x:c r="A1073" s="23" t="s">
        <x:v>12138</x:v>
      </x:c>
      <x:c r="B1073" s="23">
        <x:v>0</x:v>
      </x:c>
      <x:c r="C1073" s="23">
        <x:v>0</x:v>
      </x:c>
      <x:c r="D1073" s="23">
        <x:f t="shared" si="0"/>
        <x:v>0</x:v>
      </x:c>
    </x:row>
    <x:row r="1074" spans="1:4" hidden="1">
      <x:c r="A1074" s="23" t="s">
        <x:v>4068</x:v>
      </x:c>
      <x:c r="B1074" s="23">
        <x:v>0</x:v>
      </x:c>
      <x:c r="C1074" s="23">
        <x:v>0</x:v>
      </x:c>
      <x:c r="D1074" s="23">
        <x:f t="shared" si="0"/>
        <x:v>0</x:v>
      </x:c>
    </x:row>
    <x:row r="1075" spans="1:4" hidden="1">
      <x:c r="A1075" s="23" t="s">
        <x:v>11829</x:v>
      </x:c>
      <x:c r="B1075" s="23">
        <x:v>0</x:v>
      </x:c>
      <x:c r="C1075" s="23">
        <x:v>0</x:v>
      </x:c>
      <x:c r="D1075" s="23">
        <x:f t="shared" si="0"/>
        <x:v>0</x:v>
      </x:c>
    </x:row>
    <x:row r="1076" spans="1:4" hidden="1">
      <x:c r="A1076" s="23" t="s">
        <x:v>11665</x:v>
      </x:c>
      <x:c r="B1076" s="23">
        <x:v>0</x:v>
      </x:c>
      <x:c r="C1076" s="23">
        <x:v>0</x:v>
      </x:c>
      <x:c r="D1076" s="23">
        <x:f t="shared" si="0"/>
        <x:v>0</x:v>
      </x:c>
    </x:row>
    <x:row r="1077" spans="1:4" hidden="1">
      <x:c r="A1077" s="23" t="s">
        <x:v>11717</x:v>
      </x:c>
      <x:c r="B1077" s="23">
        <x:v>0</x:v>
      </x:c>
      <x:c r="C1077" s="23">
        <x:v>0</x:v>
      </x:c>
      <x:c r="D1077" s="23">
        <x:f t="shared" si="0"/>
        <x:v>0</x:v>
      </x:c>
    </x:row>
    <x:row r="1078" spans="1:4" hidden="1">
      <x:c r="A1078" s="23" t="s">
        <x:v>11369</x:v>
      </x:c>
      <x:c r="B1078" s="23">
        <x:v>0</x:v>
      </x:c>
      <x:c r="C1078" s="23">
        <x:v>0</x:v>
      </x:c>
      <x:c r="D1078" s="23">
        <x:f t="shared" si="0"/>
        <x:v>0</x:v>
      </x:c>
    </x:row>
    <x:row r="1079" spans="1:4" hidden="1">
      <x:c r="A1079" s="23" t="s">
        <x:v>3750</x:v>
      </x:c>
      <x:c r="B1079" s="23">
        <x:v>0</x:v>
      </x:c>
      <x:c r="C1079" s="23">
        <x:v>0</x:v>
      </x:c>
      <x:c r="D1079" s="23">
        <x:f t="shared" si="0"/>
        <x:v>0</x:v>
      </x:c>
    </x:row>
    <x:row r="1080" spans="1:4" hidden="1">
      <x:c r="A1080" s="23" t="s">
        <x:v>11663</x:v>
      </x:c>
      <x:c r="B1080" s="23">
        <x:v>0</x:v>
      </x:c>
      <x:c r="C1080" s="23">
        <x:v>0</x:v>
      </x:c>
      <x:c r="D1080" s="23">
        <x:f t="shared" si="0"/>
        <x:v>0</x:v>
      </x:c>
    </x:row>
    <x:row r="1081" spans="1:4" hidden="1">
      <x:c r="A1081" s="23" t="s">
        <x:v>11657</x:v>
      </x:c>
      <x:c r="B1081" s="23">
        <x:v>0</x:v>
      </x:c>
      <x:c r="C1081" s="23">
        <x:v>0</x:v>
      </x:c>
      <x:c r="D1081" s="23">
        <x:f t="shared" si="0"/>
        <x:v>0</x:v>
      </x:c>
    </x:row>
    <x:row r="1082" spans="1:4" hidden="1">
      <x:c r="A1082" s="23" t="s">
        <x:v>11703</x:v>
      </x:c>
      <x:c r="B1082" s="23">
        <x:v>0</x:v>
      </x:c>
      <x:c r="C1082" s="23">
        <x:v>0</x:v>
      </x:c>
      <x:c r="D1082" s="23">
        <x:f t="shared" si="0"/>
        <x:v>0</x:v>
      </x:c>
    </x:row>
    <x:row r="1083" spans="1:4" hidden="1">
      <x:c r="A1083" s="23" t="s">
        <x:v>11334</x:v>
      </x:c>
      <x:c r="B1083" s="23">
        <x:v>0</x:v>
      </x:c>
      <x:c r="C1083" s="23">
        <x:v>0</x:v>
      </x:c>
      <x:c r="D1083" s="23">
        <x:f t="shared" si="0"/>
        <x:v>0</x:v>
      </x:c>
    </x:row>
    <x:row r="1084" spans="1:4" hidden="1">
      <x:c r="A1084" s="23" t="s">
        <x:v>11679</x:v>
      </x:c>
      <x:c r="B1084" s="23">
        <x:v>0</x:v>
      </x:c>
      <x:c r="C1084" s="23">
        <x:v>0</x:v>
      </x:c>
      <x:c r="D1084" s="23">
        <x:f t="shared" si="0"/>
        <x:v>0</x:v>
      </x:c>
    </x:row>
    <x:row r="1085" spans="1:4" hidden="1">
      <x:c r="A1085" s="23" t="s">
        <x:v>11669</x:v>
      </x:c>
      <x:c r="B1085" s="23">
        <x:v>0</x:v>
      </x:c>
      <x:c r="C1085" s="23">
        <x:v>0</x:v>
      </x:c>
      <x:c r="D1085" s="23">
        <x:f t="shared" si="0"/>
        <x:v>0</x:v>
      </x:c>
    </x:row>
    <x:row r="1086" spans="1:4" hidden="1">
      <x:c r="A1086" s="23" t="s">
        <x:v>7651</x:v>
      </x:c>
      <x:c r="B1086" s="23">
        <x:v>0</x:v>
      </x:c>
      <x:c r="C1086" s="23">
        <x:v>0</x:v>
      </x:c>
      <x:c r="D1086" s="23">
        <x:f t="shared" si="0"/>
        <x:v>0</x:v>
      </x:c>
    </x:row>
    <x:row r="1087" spans="1:4" hidden="1">
      <x:c r="A1087" s="23" t="s">
        <x:v>11628</x:v>
      </x:c>
      <x:c r="B1087" s="23">
        <x:v>0</x:v>
      </x:c>
      <x:c r="C1087" s="23">
        <x:v>0</x:v>
      </x:c>
      <x:c r="D1087" s="23">
        <x:f t="shared" si="0"/>
        <x:v>0</x:v>
      </x:c>
    </x:row>
    <x:row r="1088" spans="1:4" hidden="1">
      <x:c r="A1088" s="23" t="s">
        <x:v>3767</x:v>
      </x:c>
      <x:c r="B1088" s="23">
        <x:v>0</x:v>
      </x:c>
      <x:c r="C1088" s="23">
        <x:v>0</x:v>
      </x:c>
      <x:c r="D1088" s="23">
        <x:f t="shared" si="0"/>
        <x:v>0</x:v>
      </x:c>
    </x:row>
    <x:row r="1089" spans="1:4" hidden="1">
      <x:c r="A1089" s="23" t="s">
        <x:v>7664</x:v>
      </x:c>
      <x:c r="B1089" s="23">
        <x:v>0</x:v>
      </x:c>
      <x:c r="C1089" s="23">
        <x:v>0</x:v>
      </x:c>
      <x:c r="D1089" s="23">
        <x:f t="shared" si="0"/>
        <x:v>0</x:v>
      </x:c>
    </x:row>
    <x:row r="1090" spans="1:4" hidden="1">
      <x:c r="A1090" s="23" t="s">
        <x:v>12029</x:v>
      </x:c>
      <x:c r="B1090" s="23">
        <x:v>0</x:v>
      </x:c>
      <x:c r="C1090" s="23">
        <x:v>0</x:v>
      </x:c>
      <x:c r="D1090" s="23">
        <x:f t="shared" si="0"/>
        <x:v>0</x:v>
      </x:c>
    </x:row>
    <x:row r="1091" spans="1:4" hidden="1">
      <x:c r="A1091" s="23" t="s">
        <x:v>7581</x:v>
      </x:c>
      <x:c r="B1091" s="23">
        <x:v>0</x:v>
      </x:c>
      <x:c r="C1091" s="23">
        <x:v>0</x:v>
      </x:c>
      <x:c r="D1091" s="23">
        <x:f t="shared" si="0"/>
        <x:v>0</x:v>
      </x:c>
    </x:row>
    <x:row r="1092" spans="1:4" hidden="1">
      <x:c r="A1092" s="23" t="s">
        <x:v>11672</x:v>
      </x:c>
      <x:c r="B1092" s="23">
        <x:v>0</x:v>
      </x:c>
      <x:c r="C1092" s="23">
        <x:v>0</x:v>
      </x:c>
      <x:c r="D1092" s="23">
        <x:f t="shared" si="0"/>
        <x:v>0</x:v>
      </x:c>
    </x:row>
    <x:row r="1093" spans="1:4" hidden="1">
      <x:c r="A1093" s="23" t="s">
        <x:v>814</x:v>
      </x:c>
      <x:c r="B1093" s="23">
        <x:v>0</x:v>
      </x:c>
      <x:c r="C1093" s="23">
        <x:v>0</x:v>
      </x:c>
      <x:c r="D1093" s="23">
        <x:f t="shared" si="0"/>
        <x:v>0</x:v>
      </x:c>
    </x:row>
    <x:row r="1094" spans="1:4" hidden="1">
      <x:c r="A1094" s="23" t="s">
        <x:v>812</x:v>
      </x:c>
      <x:c r="B1094" s="23">
        <x:v>0</x:v>
      </x:c>
      <x:c r="C1094" s="23">
        <x:v>0</x:v>
      </x:c>
      <x:c r="D1094" s="23">
        <x:f t="shared" si="0"/>
        <x:v>0</x:v>
      </x:c>
    </x:row>
    <x:row r="1095" spans="1:4" hidden="1">
      <x:c r="A1095" s="23" t="s">
        <x:v>3728</x:v>
      </x:c>
      <x:c r="B1095" s="23">
        <x:v>0</x:v>
      </x:c>
      <x:c r="C1095" s="23">
        <x:v>0</x:v>
      </x:c>
      <x:c r="D1095" s="23">
        <x:f t="shared" si="0"/>
        <x:v>0</x:v>
      </x:c>
    </x:row>
    <x:row r="1096" spans="1:4" hidden="1">
      <x:c r="A1096" s="23" t="s">
        <x:v>5038</x:v>
      </x:c>
      <x:c r="B1096" s="23">
        <x:v>0</x:v>
      </x:c>
      <x:c r="C1096" s="23">
        <x:v>0</x:v>
      </x:c>
      <x:c r="D1096" s="23">
        <x:f t="shared" si="0"/>
        <x:v>0</x:v>
      </x:c>
    </x:row>
    <x:row r="1097" spans="1:4" hidden="1">
      <x:c r="A1097" s="23" t="s">
        <x:v>3825</x:v>
      </x:c>
      <x:c r="B1097" s="23">
        <x:v>0</x:v>
      </x:c>
      <x:c r="C1097" s="23">
        <x:v>0</x:v>
      </x:c>
      <x:c r="D1097" s="23">
        <x:f t="shared" si="0"/>
        <x:v>0</x:v>
      </x:c>
    </x:row>
    <x:row r="1098" spans="1:4" hidden="1">
      <x:c r="A1098" s="23" t="s">
        <x:v>11678</x:v>
      </x:c>
      <x:c r="B1098" s="23">
        <x:v>0</x:v>
      </x:c>
      <x:c r="C1098" s="23">
        <x:v>0</x:v>
      </x:c>
      <x:c r="D1098" s="23">
        <x:f t="shared" si="0"/>
        <x:v>0</x:v>
      </x:c>
    </x:row>
    <x:row r="1099" spans="1:4" hidden="1">
      <x:c r="A1099" s="23" t="s">
        <x:v>11640</x:v>
      </x:c>
      <x:c r="B1099" s="23">
        <x:v>0</x:v>
      </x:c>
      <x:c r="C1099" s="23">
        <x:v>0</x:v>
      </x:c>
      <x:c r="D1099" s="23">
        <x:f t="shared" si="0"/>
        <x:v>0</x:v>
      </x:c>
    </x:row>
    <x:row r="1100" spans="1:4" hidden="1">
      <x:c r="A1100" s="23" t="s">
        <x:v>11670</x:v>
      </x:c>
      <x:c r="B1100" s="23">
        <x:v>0</x:v>
      </x:c>
      <x:c r="C1100" s="23">
        <x:v>0</x:v>
      </x:c>
      <x:c r="D1100" s="23">
        <x:f t="shared" si="0"/>
        <x:v>0</x:v>
      </x:c>
    </x:row>
    <x:row r="1101" spans="1:4" hidden="1">
      <x:c r="A1101" s="23" t="s">
        <x:v>11662</x:v>
      </x:c>
      <x:c r="B1101" s="23">
        <x:v>0</x:v>
      </x:c>
      <x:c r="C1101" s="23">
        <x:v>0</x:v>
      </x:c>
      <x:c r="D1101" s="23">
        <x:f t="shared" si="0"/>
        <x:v>0</x:v>
      </x:c>
    </x:row>
    <x:row r="1102" spans="1:4" hidden="1">
      <x:c r="A1102" s="23" t="s">
        <x:v>5155</x:v>
      </x:c>
      <x:c r="B1102" s="23">
        <x:v>0</x:v>
      </x:c>
      <x:c r="C1102" s="23">
        <x:v>0</x:v>
      </x:c>
      <x:c r="D1102" s="23">
        <x:f t="shared" si="0"/>
        <x:v>0</x:v>
      </x:c>
    </x:row>
    <x:row r="1103" spans="1:4" hidden="1">
      <x:c r="A1103" s="23" t="s">
        <x:v>461</x:v>
      </x:c>
      <x:c r="B1103" s="23">
        <x:v>0</x:v>
      </x:c>
      <x:c r="C1103" s="23">
        <x:v>0</x:v>
      </x:c>
      <x:c r="D1103" s="23">
        <x:f t="shared" si="0"/>
        <x:v>0</x:v>
      </x:c>
    </x:row>
    <x:row r="1104" spans="1:4" hidden="1">
      <x:c r="A1104" s="23" t="s">
        <x:v>11638</x:v>
      </x:c>
      <x:c r="B1104" s="23">
        <x:v>0</x:v>
      </x:c>
      <x:c r="C1104" s="23">
        <x:v>0</x:v>
      </x:c>
      <x:c r="D1104" s="23">
        <x:f t="shared" si="0"/>
        <x:v>0</x:v>
      </x:c>
    </x:row>
    <x:row r="1105" spans="1:4" hidden="1">
      <x:c r="A1105" s="23" t="s">
        <x:v>11677</x:v>
      </x:c>
      <x:c r="B1105" s="23">
        <x:v>0</x:v>
      </x:c>
      <x:c r="C1105" s="23">
        <x:v>0</x:v>
      </x:c>
      <x:c r="D1105" s="23">
        <x:f t="shared" si="0"/>
        <x:v>0</x:v>
      </x:c>
    </x:row>
    <x:row r="1106" spans="1:4" hidden="1">
      <x:c r="A1106" s="23" t="s">
        <x:v>3759</x:v>
      </x:c>
      <x:c r="B1106" s="23">
        <x:v>0</x:v>
      </x:c>
      <x:c r="C1106" s="23">
        <x:v>0</x:v>
      </x:c>
      <x:c r="D1106" s="23">
        <x:f t="shared" si="0"/>
        <x:v>0</x:v>
      </x:c>
    </x:row>
    <x:row r="1107" spans="1:4" hidden="1">
      <x:c r="A1107" s="23" t="s">
        <x:v>11690</x:v>
      </x:c>
      <x:c r="B1107" s="23">
        <x:v>0</x:v>
      </x:c>
      <x:c r="C1107" s="23">
        <x:v>0</x:v>
      </x:c>
      <x:c r="D1107" s="23">
        <x:f t="shared" si="0"/>
        <x:v>0</x:v>
      </x:c>
    </x:row>
    <x:row r="1108" spans="1:4" hidden="1">
      <x:c r="A1108" s="23" t="s">
        <x:v>11659</x:v>
      </x:c>
      <x:c r="B1108" s="23">
        <x:v>0</x:v>
      </x:c>
      <x:c r="C1108" s="23">
        <x:v>0</x:v>
      </x:c>
      <x:c r="D1108" s="23">
        <x:f t="shared" si="0"/>
        <x:v>0</x:v>
      </x:c>
    </x:row>
    <x:row r="1109" spans="1:4" hidden="1">
      <x:c r="A1109" s="23" t="s">
        <x:v>816</x:v>
      </x:c>
      <x:c r="B1109" s="23">
        <x:v>0</x:v>
      </x:c>
      <x:c r="C1109" s="23">
        <x:v>0</x:v>
      </x:c>
      <x:c r="D1109" s="23">
        <x:f t="shared" si="0"/>
        <x:v>0</x:v>
      </x:c>
    </x:row>
    <x:row r="1110" spans="1:4" hidden="1">
      <x:c r="A1110" s="23" t="s">
        <x:v>11655</x:v>
      </x:c>
      <x:c r="B1110" s="23">
        <x:v>0</x:v>
      </x:c>
      <x:c r="C1110" s="23">
        <x:v>0</x:v>
      </x:c>
      <x:c r="D1110" s="23">
        <x:f t="shared" si="0"/>
        <x:v>0</x:v>
      </x:c>
    </x:row>
    <x:row r="1111" spans="1:4" hidden="1">
      <x:c r="A1111" s="23" t="s">
        <x:v>12027</x:v>
      </x:c>
      <x:c r="B1111" s="23">
        <x:v>0</x:v>
      </x:c>
      <x:c r="C1111" s="23">
        <x:v>0</x:v>
      </x:c>
      <x:c r="D1111" s="23">
        <x:f t="shared" si="0"/>
        <x:v>0</x:v>
      </x:c>
    </x:row>
    <x:row r="1112" spans="1:4" hidden="1">
      <x:c r="A1112" s="23" t="s">
        <x:v>7631</x:v>
      </x:c>
      <x:c r="B1112" s="23">
        <x:v>0</x:v>
      </x:c>
      <x:c r="C1112" s="23">
        <x:v>0</x:v>
      </x:c>
      <x:c r="D1112" s="23">
        <x:f t="shared" si="0"/>
        <x:v>0</x:v>
      </x:c>
    </x:row>
    <x:row r="1113" spans="1:4" hidden="1">
      <x:c r="A1113" s="23" t="s">
        <x:v>7618</x:v>
      </x:c>
      <x:c r="B1113" s="23">
        <x:v>0</x:v>
      </x:c>
      <x:c r="C1113" s="23">
        <x:v>0</x:v>
      </x:c>
      <x:c r="D1113" s="23">
        <x:f t="shared" si="0"/>
        <x:v>0</x:v>
      </x:c>
    </x:row>
    <x:row r="1114" spans="1:4" hidden="1">
      <x:c r="A1114" s="23" t="s">
        <x:v>5045</x:v>
      </x:c>
      <x:c r="B1114" s="23">
        <x:v>0</x:v>
      </x:c>
      <x:c r="C1114" s="23">
        <x:v>0</x:v>
      </x:c>
      <x:c r="D1114" s="23">
        <x:f t="shared" si="0"/>
        <x:v>0</x:v>
      </x:c>
    </x:row>
    <x:row r="1115" spans="1:4" hidden="1">
      <x:c r="A1115" s="23" t="s">
        <x:v>7643</x:v>
      </x:c>
      <x:c r="B1115" s="23">
        <x:v>0</x:v>
      </x:c>
      <x:c r="C1115" s="23">
        <x:v>0</x:v>
      </x:c>
      <x:c r="D1115" s="23">
        <x:f t="shared" si="0"/>
        <x:v>0</x:v>
      </x:c>
    </x:row>
    <x:row r="1116" spans="1:4" hidden="1">
      <x:c r="A1116" s="23" t="s">
        <x:v>827</x:v>
      </x:c>
      <x:c r="B1116" s="23">
        <x:v>0</x:v>
      </x:c>
      <x:c r="C1116" s="23">
        <x:v>0</x:v>
      </x:c>
      <x:c r="D1116" s="23">
        <x:f t="shared" si="0"/>
        <x:v>0</x:v>
      </x:c>
    </x:row>
    <x:row r="1117" spans="1:4" hidden="1">
      <x:c r="A1117" s="23" t="s">
        <x:v>11668</x:v>
      </x:c>
      <x:c r="B1117" s="23">
        <x:v>0</x:v>
      </x:c>
      <x:c r="C1117" s="23">
        <x:v>0</x:v>
      </x:c>
      <x:c r="D1117" s="23">
        <x:f t="shared" si="0"/>
        <x:v>0</x:v>
      </x:c>
    </x:row>
    <x:row r="1118" spans="1:4" hidden="1">
      <x:c r="A1118" s="23" t="s">
        <x:v>7628</x:v>
      </x:c>
      <x:c r="B1118" s="23">
        <x:v>0</x:v>
      </x:c>
      <x:c r="C1118" s="23">
        <x:v>0</x:v>
      </x:c>
      <x:c r="D1118" s="23">
        <x:f t="shared" si="0"/>
        <x:v>0</x:v>
      </x:c>
    </x:row>
    <x:row r="1119" spans="1:4" hidden="1">
      <x:c r="A1119" s="23" t="s">
        <x:v>11798</x:v>
      </x:c>
      <x:c r="B1119" s="23">
        <x:v>0</x:v>
      </x:c>
      <x:c r="C1119" s="23">
        <x:v>0</x:v>
      </x:c>
      <x:c r="D1119" s="23">
        <x:f t="shared" si="0"/>
        <x:v>0</x:v>
      </x:c>
    </x:row>
    <x:row r="1120" spans="1:4" hidden="1">
      <x:c r="A1120" s="23" t="s">
        <x:v>5342</x:v>
      </x:c>
      <x:c r="B1120" s="23">
        <x:v>0</x:v>
      </x:c>
      <x:c r="C1120" s="23">
        <x:v>0</x:v>
      </x:c>
      <x:c r="D1120" s="23">
        <x:f t="shared" si="0"/>
        <x:v>0</x:v>
      </x:c>
    </x:row>
    <x:row r="1121" spans="1:4" hidden="1">
      <x:c r="A1121" s="23" t="s">
        <x:v>3802</x:v>
      </x:c>
      <x:c r="B1121" s="23">
        <x:v>0</x:v>
      </x:c>
      <x:c r="C1121" s="23">
        <x:v>0</x:v>
      </x:c>
      <x:c r="D1121" s="23">
        <x:f t="shared" si="0"/>
        <x:v>0</x:v>
      </x:c>
    </x:row>
    <x:row r="1122" spans="1:4" hidden="1">
      <x:c r="A1122" s="23" t="s">
        <x:v>11674</x:v>
      </x:c>
      <x:c r="B1122" s="23">
        <x:v>0</x:v>
      </x:c>
      <x:c r="C1122" s="23">
        <x:v>0</x:v>
      </x:c>
      <x:c r="D1122" s="23">
        <x:f t="shared" si="0"/>
        <x:v>0</x:v>
      </x:c>
    </x:row>
    <x:row r="1123" spans="1:4" hidden="1">
      <x:c r="A1123" s="23" t="s">
        <x:v>11632</x:v>
      </x:c>
      <x:c r="B1123" s="23">
        <x:v>0</x:v>
      </x:c>
      <x:c r="C1123" s="23">
        <x:v>0</x:v>
      </x:c>
      <x:c r="D1123" s="23">
        <x:f t="shared" si="0"/>
        <x:v>0</x:v>
      </x:c>
    </x:row>
    <x:row r="1124" spans="1:4" hidden="1">
      <x:c r="A1124" s="23" t="s">
        <x:v>11732</x:v>
      </x:c>
      <x:c r="B1124" s="23">
        <x:v>0</x:v>
      </x:c>
      <x:c r="C1124" s="23">
        <x:v>0</x:v>
      </x:c>
      <x:c r="D1124" s="23">
        <x:f t="shared" si="0"/>
        <x:v>0</x:v>
      </x:c>
    </x:row>
    <x:row r="1125" spans="1:4" hidden="1">
      <x:c r="A1125" s="23" t="s">
        <x:v>12051</x:v>
      </x:c>
      <x:c r="B1125" s="23">
        <x:v>0</x:v>
      </x:c>
      <x:c r="C1125" s="23">
        <x:v>0</x:v>
      </x:c>
      <x:c r="D1125" s="23">
        <x:f t="shared" si="0"/>
        <x:v>0</x:v>
      </x:c>
    </x:row>
    <x:row r="1126" spans="1:4" hidden="1">
      <x:c r="A1126" s="23" t="s">
        <x:v>823</x:v>
      </x:c>
      <x:c r="B1126" s="23">
        <x:v>0</x:v>
      </x:c>
      <x:c r="C1126" s="23">
        <x:v>0</x:v>
      </x:c>
      <x:c r="D1126" s="23">
        <x:f t="shared" si="0"/>
        <x:v>0</x:v>
      </x:c>
    </x:row>
    <x:row r="1127" spans="1:4" hidden="1">
      <x:c r="A1127" s="23" t="s">
        <x:v>1176</x:v>
      </x:c>
      <x:c r="B1127" s="23">
        <x:v>0</x:v>
      </x:c>
      <x:c r="C1127" s="23">
        <x:v>0</x:v>
      </x:c>
      <x:c r="D1127" s="23">
        <x:f t="shared" si="0"/>
        <x:v>0</x:v>
      </x:c>
    </x:row>
    <x:row r="1128" spans="1:4" hidden="1">
      <x:c r="A1128" s="23" t="s">
        <x:v>1174</x:v>
      </x:c>
      <x:c r="B1128" s="23">
        <x:v>0</x:v>
      </x:c>
      <x:c r="C1128" s="23">
        <x:v>0</x:v>
      </x:c>
      <x:c r="D1128" s="23">
        <x:f t="shared" si="0"/>
        <x:v>0</x:v>
      </x:c>
    </x:row>
    <x:row r="1129" spans="1:4" hidden="1">
      <x:c r="A1129" s="23" t="s">
        <x:v>11999</x:v>
      </x:c>
      <x:c r="B1129" s="23">
        <x:v>0</x:v>
      </x:c>
      <x:c r="C1129" s="23">
        <x:v>0</x:v>
      </x:c>
      <x:c r="D1129" s="23">
        <x:f t="shared" si="0"/>
        <x:v>0</x:v>
      </x:c>
    </x:row>
    <x:row r="1130" spans="1:4" hidden="1">
      <x:c r="A1130" s="23" t="s">
        <x:v>12003</x:v>
      </x:c>
      <x:c r="B1130" s="23">
        <x:v>0</x:v>
      </x:c>
      <x:c r="C1130" s="23">
        <x:v>0</x:v>
      </x:c>
      <x:c r="D1130" s="23">
        <x:f t="shared" si="0"/>
        <x:v>0</x:v>
      </x:c>
    </x:row>
    <x:row r="1131" spans="1:4" hidden="1">
      <x:c r="A1131" s="23" t="s">
        <x:v>11975</x:v>
      </x:c>
      <x:c r="B1131" s="23">
        <x:v>0</x:v>
      </x:c>
      <x:c r="C1131" s="23">
        <x:v>0</x:v>
      </x:c>
      <x:c r="D1131" s="23">
        <x:f t="shared" si="0"/>
        <x:v>0</x:v>
      </x:c>
    </x:row>
    <x:row r="1132" spans="1:4" hidden="1">
      <x:c r="A1132" s="23" t="s">
        <x:v>11705</x:v>
      </x:c>
      <x:c r="B1132" s="23">
        <x:v>0</x:v>
      </x:c>
      <x:c r="C1132" s="23">
        <x:v>0</x:v>
      </x:c>
      <x:c r="D1132" s="23">
        <x:f t="shared" si="0"/>
        <x:v>0</x:v>
      </x:c>
    </x:row>
    <x:row r="1133" spans="1:4" hidden="1">
      <x:c r="A1133" s="23" t="s">
        <x:v>5498</x:v>
      </x:c>
      <x:c r="B1133" s="23">
        <x:v>0</x:v>
      </x:c>
      <x:c r="C1133" s="23">
        <x:v>0</x:v>
      </x:c>
      <x:c r="D1133" s="23">
        <x:f t="shared" si="0"/>
        <x:v>0</x:v>
      </x:c>
    </x:row>
    <x:row r="1134" spans="1:4" hidden="1">
      <x:c r="A1134" s="23" t="s">
        <x:v>1265</x:v>
      </x:c>
      <x:c r="B1134" s="23">
        <x:v>0</x:v>
      </x:c>
      <x:c r="C1134" s="23">
        <x:v>0</x:v>
      </x:c>
      <x:c r="D1134" s="23">
        <x:f t="shared" si="0"/>
        <x:v>0</x:v>
      </x:c>
    </x:row>
    <x:row r="1135" spans="1:4" hidden="1">
      <x:c r="A1135" s="23" t="s">
        <x:v>11786</x:v>
      </x:c>
      <x:c r="B1135" s="23">
        <x:v>0</x:v>
      </x:c>
      <x:c r="C1135" s="23">
        <x:v>0</x:v>
      </x:c>
      <x:c r="D1135" s="23">
        <x:f t="shared" si="0"/>
        <x:v>0</x:v>
      </x:c>
    </x:row>
    <x:row r="1136" spans="1:4" hidden="1">
      <x:c r="A1136" s="23" t="s">
        <x:v>10607</x:v>
      </x:c>
      <x:c r="B1136" s="23">
        <x:v>0</x:v>
      </x:c>
      <x:c r="C1136" s="23">
        <x:v>0</x:v>
      </x:c>
      <x:c r="D1136" s="23">
        <x:f t="shared" si="0"/>
        <x:v>0</x:v>
      </x:c>
    </x:row>
    <x:row r="1137" spans="1:4" hidden="1">
      <x:c r="A1137" s="23" t="s">
        <x:v>11884</x:v>
      </x:c>
      <x:c r="B1137" s="23">
        <x:v>0</x:v>
      </x:c>
      <x:c r="C1137" s="23">
        <x:v>0</x:v>
      </x:c>
      <x:c r="D1137" s="23">
        <x:f t="shared" si="0"/>
        <x:v>0</x:v>
      </x:c>
    </x:row>
    <x:row r="1138" spans="1:4" hidden="1">
      <x:c r="A1138" s="23" t="s">
        <x:v>5262</x:v>
      </x:c>
      <x:c r="B1138" s="23">
        <x:v>0</x:v>
      </x:c>
      <x:c r="C1138" s="23">
        <x:v>0</x:v>
      </x:c>
      <x:c r="D1138" s="23">
        <x:f t="shared" si="0"/>
        <x:v>0</x:v>
      </x:c>
    </x:row>
    <x:row r="1139" spans="1:4" hidden="1">
      <x:c r="A1139" s="23" t="s">
        <x:v>11751</x:v>
      </x:c>
      <x:c r="B1139" s="23">
        <x:v>0</x:v>
      </x:c>
      <x:c r="C1139" s="23">
        <x:v>0</x:v>
      </x:c>
      <x:c r="D1139" s="23">
        <x:f t="shared" si="0"/>
        <x:v>0</x:v>
      </x:c>
    </x:row>
    <x:row r="1140" spans="1:4" hidden="1">
      <x:c r="A1140" s="23" t="s">
        <x:v>11410</x:v>
      </x:c>
      <x:c r="B1140" s="23">
        <x:v>0</x:v>
      </x:c>
      <x:c r="C1140" s="23">
        <x:v>0</x:v>
      </x:c>
      <x:c r="D1140" s="23">
        <x:f t="shared" si="0"/>
        <x:v>0</x:v>
      </x:c>
    </x:row>
    <x:row r="1141" spans="1:4" hidden="1">
      <x:c r="A1141" s="23" t="s">
        <x:v>12049</x:v>
      </x:c>
      <x:c r="B1141" s="23">
        <x:v>0</x:v>
      </x:c>
      <x:c r="C1141" s="23">
        <x:v>0</x:v>
      </x:c>
      <x:c r="D1141" s="23">
        <x:f t="shared" si="0"/>
        <x:v>0</x:v>
      </x:c>
    </x:row>
    <x:row r="1142" spans="1:4" hidden="1">
      <x:c r="A1142" s="23" t="s">
        <x:v>11436</x:v>
      </x:c>
      <x:c r="B1142" s="23">
        <x:v>0</x:v>
      </x:c>
      <x:c r="C1142" s="23">
        <x:v>0</x:v>
      </x:c>
      <x:c r="D1142" s="23">
        <x:f t="shared" si="0"/>
        <x:v>0</x:v>
      </x:c>
    </x:row>
    <x:row r="1143" spans="1:4" hidden="1">
      <x:c r="A1143" s="23" t="s">
        <x:v>1280</x:v>
      </x:c>
      <x:c r="B1143" s="23">
        <x:v>1</x:v>
      </x:c>
      <x:c r="C1143" s="23">
        <x:v>1</x:v>
      </x:c>
      <x:c r="D1143" s="23">
        <x:f t="shared" si="0"/>
        <x:v>0</x:v>
      </x:c>
    </x:row>
    <x:row r="1144" spans="1:4" hidden="1">
      <x:c r="A1144" s="23" t="s">
        <x:v>343</x:v>
      </x:c>
      <x:c r="B1144" s="23">
        <x:v>0</x:v>
      </x:c>
      <x:c r="C1144" s="23">
        <x:v>0</x:v>
      </x:c>
      <x:c r="D1144" s="23">
        <x:f t="shared" si="0"/>
        <x:v>0</x:v>
      </x:c>
    </x:row>
    <x:row r="1145" spans="1:4" hidden="1">
      <x:c r="A1145" s="23" t="s">
        <x:v>5172</x:v>
      </x:c>
      <x:c r="B1145" s="23">
        <x:v>0</x:v>
      </x:c>
      <x:c r="C1145" s="23">
        <x:v>0</x:v>
      </x:c>
      <x:c r="D1145" s="23">
        <x:f t="shared" si="0"/>
        <x:v>0</x:v>
      </x:c>
    </x:row>
    <x:row r="1146" spans="1:4" hidden="1">
      <x:c r="A1146" s="23" t="s">
        <x:v>5278</x:v>
      </x:c>
      <x:c r="B1146" s="23">
        <x:v>0</x:v>
      </x:c>
      <x:c r="C1146" s="23">
        <x:v>0</x:v>
      </x:c>
      <x:c r="D1146" s="23">
        <x:f t="shared" si="0"/>
        <x:v>0</x:v>
      </x:c>
    </x:row>
    <x:row r="1147" spans="1:4" hidden="1">
      <x:c r="A1147" s="23" t="s">
        <x:v>12099</x:v>
      </x:c>
      <x:c r="B1147" s="23">
        <x:v>0</x:v>
      </x:c>
      <x:c r="C1147" s="23">
        <x:v>0</x:v>
      </x:c>
      <x:c r="D1147" s="23">
        <x:f t="shared" si="0"/>
        <x:v>0</x:v>
      </x:c>
    </x:row>
    <x:row r="1148" spans="1:4" hidden="1">
      <x:c r="A1148" s="23" t="s">
        <x:v>10555</x:v>
      </x:c>
      <x:c r="B1148" s="23">
        <x:v>0</x:v>
      </x:c>
      <x:c r="C1148" s="23">
        <x:v>0</x:v>
      </x:c>
      <x:c r="D1148" s="23">
        <x:f t="shared" si="0"/>
        <x:v>0</x:v>
      </x:c>
    </x:row>
    <x:row r="1149" spans="1:4" hidden="1">
      <x:c r="A1149" s="23" t="s">
        <x:v>11784</x:v>
      </x:c>
      <x:c r="B1149" s="23">
        <x:v>4</x:v>
      </x:c>
      <x:c r="C1149" s="23">
        <x:v>4</x:v>
      </x:c>
      <x:c r="D1149" s="23">
        <x:f t="shared" si="0"/>
        <x:v>0</x:v>
      </x:c>
    </x:row>
    <x:row r="1150" spans="1:4" hidden="1">
      <x:c r="A1150" s="23" t="s">
        <x:v>10549</x:v>
      </x:c>
      <x:c r="B1150" s="23">
        <x:v>0</x:v>
      </x:c>
      <x:c r="C1150" s="23">
        <x:v>0</x:v>
      </x:c>
      <x:c r="D1150" s="23">
        <x:f t="shared" si="0"/>
        <x:v>0</x:v>
      </x:c>
    </x:row>
    <x:row r="1151" spans="1:4" hidden="1">
      <x:c r="A1151" s="23" t="s">
        <x:v>11920</x:v>
      </x:c>
      <x:c r="B1151" s="23">
        <x:v>0</x:v>
      </x:c>
      <x:c r="C1151" s="23">
        <x:v>0</x:v>
      </x:c>
      <x:c r="D1151" s="23">
        <x:f t="shared" si="0"/>
        <x:v>0</x:v>
      </x:c>
    </x:row>
    <x:row r="1152" spans="1:4" hidden="1">
      <x:c r="A1152" s="23" t="s">
        <x:v>3631</x:v>
      </x:c>
      <x:c r="B1152" s="23">
        <x:v>0</x:v>
      </x:c>
      <x:c r="C1152" s="23">
        <x:v>0</x:v>
      </x:c>
      <x:c r="D1152" s="23">
        <x:f t="shared" si="0"/>
        <x:v>0</x:v>
      </x:c>
    </x:row>
    <x:row r="1153" spans="1:4" hidden="1">
      <x:c r="A1153" s="23" t="s">
        <x:v>11866</x:v>
      </x:c>
      <x:c r="B1153" s="23">
        <x:v>0</x:v>
      </x:c>
      <x:c r="C1153" s="23">
        <x:v>0</x:v>
      </x:c>
      <x:c r="D1153" s="23">
        <x:f t="shared" si="0"/>
        <x:v>0</x:v>
      </x:c>
    </x:row>
    <x:row r="1154" spans="1:4" hidden="1">
      <x:c r="A1154" s="23" t="s">
        <x:v>10425</x:v>
      </x:c>
      <x:c r="B1154" s="23">
        <x:v>0</x:v>
      </x:c>
      <x:c r="C1154" s="23">
        <x:v>0</x:v>
      </x:c>
      <x:c r="D1154" s="23">
        <x:f t="shared" si="0"/>
        <x:v>0</x:v>
      </x:c>
    </x:row>
    <x:row r="1155" spans="1:4" hidden="1">
      <x:c r="A1155" s="23" t="s">
        <x:v>11914</x:v>
      </x:c>
      <x:c r="B1155" s="23">
        <x:v>0</x:v>
      </x:c>
      <x:c r="C1155" s="23">
        <x:v>0</x:v>
      </x:c>
      <x:c r="D1155" s="23">
        <x:f t="shared" si="0"/>
        <x:v>0</x:v>
      </x:c>
    </x:row>
    <x:row r="1156" spans="1:4" hidden="1">
      <x:c r="A1156" s="23" t="s">
        <x:v>12115</x:v>
      </x:c>
      <x:c r="B1156" s="23">
        <x:v>0</x:v>
      </x:c>
      <x:c r="C1156" s="23">
        <x:v>0</x:v>
      </x:c>
      <x:c r="D1156" s="23">
        <x:f t="shared" si="0"/>
        <x:v>0</x:v>
      </x:c>
    </x:row>
    <x:row r="1157" spans="1:4" hidden="1">
      <x:c r="A1157" s="23" t="s">
        <x:v>11933</x:v>
      </x:c>
      <x:c r="B1157" s="23">
        <x:v>0</x:v>
      </x:c>
      <x:c r="C1157" s="23">
        <x:v>0</x:v>
      </x:c>
      <x:c r="D1157" s="23">
        <x:f t="shared" si="0"/>
        <x:v>0</x:v>
      </x:c>
    </x:row>
    <x:row r="1158" spans="1:4" hidden="1">
      <x:c r="A1158" s="23" t="s">
        <x:v>11882</x:v>
      </x:c>
      <x:c r="B1158" s="23">
        <x:v>0</x:v>
      </x:c>
      <x:c r="C1158" s="23">
        <x:v>0</x:v>
      </x:c>
      <x:c r="D1158" s="23">
        <x:f t="shared" si="0"/>
        <x:v>0</x:v>
      </x:c>
    </x:row>
    <x:row r="1159" spans="1:4" hidden="1">
      <x:c r="A1159" s="23" t="s">
        <x:v>11895</x:v>
      </x:c>
      <x:c r="B1159" s="23">
        <x:v>0</x:v>
      </x:c>
      <x:c r="C1159" s="23">
        <x:v>0</x:v>
      </x:c>
      <x:c r="D1159" s="23">
        <x:f t="shared" si="0"/>
        <x:v>0</x:v>
      </x:c>
    </x:row>
    <x:row r="1160" spans="1:4" hidden="1">
      <x:c r="A1160" s="23" t="s">
        <x:v>331</x:v>
      </x:c>
      <x:c r="B1160" s="23">
        <x:v>0</x:v>
      </x:c>
      <x:c r="C1160" s="23">
        <x:v>0</x:v>
      </x:c>
      <x:c r="D1160" s="23">
        <x:f t="shared" si="0"/>
        <x:v>0</x:v>
      </x:c>
    </x:row>
    <x:row r="1161" spans="1:4" hidden="1">
      <x:c r="A1161" s="23" t="s">
        <x:v>11595</x:v>
      </x:c>
      <x:c r="B1161" s="23">
        <x:v>5</x:v>
      </x:c>
      <x:c r="C1161" s="23">
        <x:v>5</x:v>
      </x:c>
      <x:c r="D1161" s="23">
        <x:f t="shared" si="0"/>
        <x:v>0</x:v>
      </x:c>
    </x:row>
    <x:row r="1162" spans="1:4" hidden="1">
      <x:c r="A1162" s="23" t="s">
        <x:v>12091</x:v>
      </x:c>
      <x:c r="B1162" s="23">
        <x:v>4</x:v>
      </x:c>
      <x:c r="C1162" s="23">
        <x:v>4</x:v>
      </x:c>
      <x:c r="D1162" s="23">
        <x:f t="shared" si="0"/>
        <x:v>0</x:v>
      </x:c>
    </x:row>
    <x:row r="1163" spans="1:4" hidden="1">
      <x:c r="A1163" s="23" t="s">
        <x:v>11373</x:v>
      </x:c>
      <x:c r="B1163" s="23">
        <x:v>1</x:v>
      </x:c>
      <x:c r="C1163" s="23">
        <x:v>1</x:v>
      </x:c>
      <x:c r="D1163" s="23">
        <x:f t="shared" si="0"/>
        <x:v>0</x:v>
      </x:c>
    </x:row>
    <x:row r="1164" spans="1:4" hidden="1">
      <x:c r="A1164" s="23" t="s">
        <x:v>12200</x:v>
      </x:c>
      <x:c r="B1164" s="23">
        <x:v>3</x:v>
      </x:c>
      <x:c r="C1164" s="23">
        <x:v>3</x:v>
      </x:c>
      <x:c r="D1164" s="23">
        <x:f t="shared" si="0"/>
        <x:v>0</x:v>
      </x:c>
    </x:row>
    <x:row r="1165" spans="1:4">
      <x:c r="A1165" s="23" t="s">
        <x:v>11422</x:v>
      </x:c>
      <x:c r="B1165" s="23">
        <x:v>5</x:v>
      </x:c>
      <x:c r="C1165" s="23">
        <x:v>4</x:v>
      </x:c>
      <x:c r="D1165" s="23">
        <x:f t="shared" si="0"/>
        <x:v>1</x:v>
      </x:c>
    </x:row>
    <x:row r="1166" spans="1:4" hidden="1">
      <x:c r="A1166" s="23" t="s">
        <x:v>5145</x:v>
      </x:c>
      <x:c r="B1166" s="23">
        <x:v>3</x:v>
      </x:c>
      <x:c r="C1166" s="23">
        <x:v>3</x:v>
      </x:c>
      <x:c r="D1166" s="23">
        <x:f t="shared" si="0"/>
        <x:v>0</x:v>
      </x:c>
    </x:row>
    <x:row r="1167" spans="1:4">
      <x:c r="A1167" s="23" t="s">
        <x:v>7557</x:v>
      </x:c>
      <x:c r="B1167" s="23">
        <x:v>3</x:v>
      </x:c>
      <x:c r="C1167" s="23">
        <x:v>2</x:v>
      </x:c>
      <x:c r="D1167" s="23">
        <x:f t="shared" si="0"/>
        <x:v>1</x:v>
      </x:c>
    </x:row>
    <x:row r="1168" spans="1:4" hidden="1">
      <x:c r="A1168" s="23" t="s">
        <x:v>11441</x:v>
      </x:c>
      <x:c r="B1168" s="23">
        <x:v>2</x:v>
      </x:c>
      <x:c r="C1168" s="23">
        <x:v>2</x:v>
      </x:c>
      <x:c r="D1168" s="23">
        <x:f t="shared" si="0"/>
        <x:v>0</x:v>
      </x:c>
    </x:row>
    <x:row r="1169" spans="1:4" hidden="1">
      <x:c r="A1169" s="23" t="s">
        <x:v>11642</x:v>
      </x:c>
      <x:c r="B1169" s="23">
        <x:v>4</x:v>
      </x:c>
      <x:c r="C1169" s="23">
        <x:v>4</x:v>
      </x:c>
      <x:c r="D1169" s="23">
        <x:f t="shared" si="0"/>
        <x:v>0</x:v>
      </x:c>
    </x:row>
    <x:row r="1170" spans="1:4" hidden="1">
      <x:c r="A1170" s="23" t="s">
        <x:v>11676</x:v>
      </x:c>
      <x:c r="B1170" s="23">
        <x:v>5</x:v>
      </x:c>
      <x:c r="C1170" s="23">
        <x:v>5</x:v>
      </x:c>
      <x:c r="D1170" s="23">
        <x:f t="shared" si="0"/>
        <x:v>0</x:v>
      </x:c>
    </x:row>
    <x:row r="1171" spans="1:4" hidden="1">
      <x:c r="A1171" s="23" t="s">
        <x:v>11360</x:v>
      </x:c>
      <x:c r="B1171" s="23">
        <x:v>0</x:v>
      </x:c>
      <x:c r="C1171" s="23">
        <x:v>0</x:v>
      </x:c>
      <x:c r="D1171" s="23">
        <x:f t="shared" si="0"/>
        <x:v>0</x:v>
      </x:c>
    </x:row>
    <x:row r="1172" spans="1:4" hidden="1">
      <x:c r="A1172" s="23" t="s">
        <x:v>11319</x:v>
      </x:c>
      <x:c r="B1172" s="23">
        <x:v>6</x:v>
      </x:c>
      <x:c r="C1172" s="23">
        <x:v>6</x:v>
      </x:c>
      <x:c r="D1172" s="23">
        <x:f t="shared" si="0"/>
        <x:v>0</x:v>
      </x:c>
    </x:row>
    <x:row r="1173" spans="1:4" hidden="1">
      <x:c r="A1173" s="23" t="s">
        <x:v>7556</x:v>
      </x:c>
      <x:c r="B1173" s="23">
        <x:v>2</x:v>
      </x:c>
      <x:c r="C1173" s="23">
        <x:v>2</x:v>
      </x:c>
      <x:c r="D1173" s="23">
        <x:f t="shared" si="0"/>
        <x:v>0</x:v>
      </x:c>
    </x:row>
    <x:row r="1174" spans="1:4" hidden="1">
      <x:c r="A1174" s="23" t="s">
        <x:v>7546</x:v>
      </x:c>
      <x:c r="B1174" s="23">
        <x:v>3</x:v>
      </x:c>
      <x:c r="C1174" s="23">
        <x:v>3</x:v>
      </x:c>
      <x:c r="D1174" s="23">
        <x:f t="shared" si="0"/>
        <x:v>0</x:v>
      </x:c>
    </x:row>
    <x:row r="1175" spans="1:4" hidden="1">
      <x:c r="A1175" s="23" t="s">
        <x:v>12256</x:v>
      </x:c>
      <x:c r="B1175" s="23">
        <x:v>2</x:v>
      </x:c>
      <x:c r="C1175" s="23">
        <x:v>2</x:v>
      </x:c>
      <x:c r="D1175" s="23">
        <x:f t="shared" si="0"/>
        <x:v>0</x:v>
      </x:c>
    </x:row>
    <x:row r="1176" spans="1:4" hidden="1">
      <x:c r="A1176" s="23" t="s">
        <x:v>11330</x:v>
      </x:c>
      <x:c r="B1176" s="23">
        <x:v>3</x:v>
      </x:c>
      <x:c r="C1176" s="23">
        <x:v>3</x:v>
      </x:c>
      <x:c r="D1176" s="23">
        <x:f t="shared" si="0"/>
        <x:v>0</x:v>
      </x:c>
    </x:row>
    <x:row r="1177" spans="1:4" hidden="1">
      <x:c r="A1177" s="23" t="s">
        <x:v>7635</x:v>
      </x:c>
      <x:c r="B1177" s="23">
        <x:v>4</x:v>
      </x:c>
      <x:c r="C1177" s="23">
        <x:v>4</x:v>
      </x:c>
      <x:c r="D1177" s="23">
        <x:f t="shared" si="0"/>
        <x:v>0</x:v>
      </x:c>
    </x:row>
    <x:row r="1178" spans="1:4" hidden="1">
      <x:c r="A1178" s="23" t="s">
        <x:v>370</x:v>
      </x:c>
      <x:c r="B1178" s="23">
        <x:v>0</x:v>
      </x:c>
      <x:c r="C1178" s="23">
        <x:v>0</x:v>
      </x:c>
      <x:c r="D1178" s="23">
        <x:f t="shared" si="0"/>
        <x:v>0</x:v>
      </x:c>
    </x:row>
    <x:row r="1179" spans="1:4" hidden="1">
      <x:c r="A1179" s="23" t="s">
        <x:v>11970</x:v>
      </x:c>
      <x:c r="B1179" s="23">
        <x:v>0</x:v>
      </x:c>
      <x:c r="C1179" s="23">
        <x:v>0</x:v>
      </x:c>
      <x:c r="D1179" s="23">
        <x:f t="shared" si="0"/>
        <x:v>0</x:v>
      </x:c>
    </x:row>
    <x:row r="1180" spans="1:4" hidden="1">
      <x:c r="A1180" s="23" t="s">
        <x:v>7657</x:v>
      </x:c>
      <x:c r="B1180" s="23">
        <x:v>0</x:v>
      </x:c>
      <x:c r="C1180" s="23">
        <x:v>0</x:v>
      </x:c>
      <x:c r="D1180" s="23">
        <x:f t="shared" si="0"/>
        <x:v>0</x:v>
      </x:c>
    </x:row>
    <x:row r="1181" spans="1:4" hidden="1">
      <x:c r="A1181" s="23" t="s">
        <x:v>11747</x:v>
      </x:c>
      <x:c r="B1181" s="23">
        <x:v>3</x:v>
      </x:c>
      <x:c r="C1181" s="23">
        <x:v>3</x:v>
      </x:c>
      <x:c r="D1181" s="23">
        <x:f t="shared" si="0"/>
        <x:v>0</x:v>
      </x:c>
    </x:row>
    <x:row r="1182" spans="1:4" hidden="1">
      <x:c r="A1182" s="23" t="s">
        <x:v>11343</x:v>
      </x:c>
      <x:c r="B1182" s="23">
        <x:v>2</x:v>
      </x:c>
      <x:c r="C1182" s="23">
        <x:v>2</x:v>
      </x:c>
      <x:c r="D1182" s="23">
        <x:f t="shared" si="0"/>
        <x:v>0</x:v>
      </x:c>
    </x:row>
    <x:row r="1183" spans="1:4" hidden="1">
      <x:c r="A1183" s="23" t="s">
        <x:v>5101</x:v>
      </x:c>
      <x:c r="B1183" s="23">
        <x:v>2</x:v>
      </x:c>
      <x:c r="C1183" s="23">
        <x:v>2</x:v>
      </x:c>
      <x:c r="D1183" s="23">
        <x:f t="shared" si="0"/>
        <x:v>0</x:v>
      </x:c>
    </x:row>
    <x:row r="1184" spans="1:4" hidden="1">
      <x:c r="A1184" s="23" t="s">
        <x:v>3697</x:v>
      </x:c>
      <x:c r="B1184" s="23">
        <x:v>0</x:v>
      </x:c>
      <x:c r="C1184" s="23">
        <x:v>0</x:v>
      </x:c>
      <x:c r="D1184" s="23">
        <x:f t="shared" si="0"/>
        <x:v>0</x:v>
      </x:c>
    </x:row>
    <x:row r="1185" spans="1:4" hidden="1">
      <x:c r="A1185" s="23" t="s">
        <x:v>12264</x:v>
      </x:c>
      <x:c r="B1185" s="23">
        <x:v>4</x:v>
      </x:c>
      <x:c r="C1185" s="23">
        <x:v>4</x:v>
      </x:c>
      <x:c r="D1185" s="23">
        <x:f t="shared" si="0"/>
        <x:v>0</x:v>
      </x:c>
    </x:row>
    <x:row r="1186" spans="1:4" hidden="1">
      <x:c r="A1186" s="23" t="s">
        <x:v>3658</x:v>
      </x:c>
      <x:c r="B1186" s="23">
        <x:v>2</x:v>
      </x:c>
      <x:c r="C1186" s="23">
        <x:v>2</x:v>
      </x:c>
      <x:c r="D1186" s="23">
        <x:f t="shared" si="0"/>
        <x:v>0</x:v>
      </x:c>
    </x:row>
    <x:row r="1187" spans="1:4" hidden="1">
      <x:c r="A1187" s="23" t="s">
        <x:v>3799</x:v>
      </x:c>
      <x:c r="B1187" s="23">
        <x:v>1</x:v>
      </x:c>
      <x:c r="C1187" s="23">
        <x:v>1</x:v>
      </x:c>
      <x:c r="D1187" s="23">
        <x:f t="shared" si="0"/>
        <x:v>0</x:v>
      </x:c>
    </x:row>
    <x:row r="1188" spans="1:4" hidden="1">
      <x:c r="A1188" s="23" t="s">
        <x:v>3720</x:v>
      </x:c>
      <x:c r="B1188" s="23">
        <x:v>0</x:v>
      </x:c>
      <x:c r="C1188" s="23">
        <x:v>0</x:v>
      </x:c>
      <x:c r="D1188" s="23">
        <x:f t="shared" si="0"/>
        <x:v>0</x:v>
      </x:c>
    </x:row>
    <x:row r="1189" spans="1:4" hidden="1">
      <x:c r="A1189" s="23" t="s">
        <x:v>12269</x:v>
      </x:c>
      <x:c r="B1189" s="23">
        <x:v>2</x:v>
      </x:c>
      <x:c r="C1189" s="23">
        <x:v>2</x:v>
      </x:c>
      <x:c r="D1189" s="23">
        <x:f t="shared" si="0"/>
        <x:v>0</x:v>
      </x:c>
    </x:row>
    <x:row r="1190" spans="1:4" hidden="1">
      <x:c r="A1190" s="23" t="s">
        <x:v>11332</x:v>
      </x:c>
      <x:c r="B1190" s="23">
        <x:v>3</x:v>
      </x:c>
      <x:c r="C1190" s="23">
        <x:v>3</x:v>
      </x:c>
      <x:c r="D1190" s="23">
        <x:f t="shared" si="0"/>
        <x:v>0</x:v>
      </x:c>
    </x:row>
    <x:row r="1191" spans="1:4" hidden="1">
      <x:c r="A1191" s="23" t="s">
        <x:v>11649</x:v>
      </x:c>
      <x:c r="B1191" s="23">
        <x:v>2</x:v>
      </x:c>
      <x:c r="C1191" s="23">
        <x:v>2</x:v>
      </x:c>
      <x:c r="D1191" s="23">
        <x:f t="shared" si="0"/>
        <x:v>0</x:v>
      </x:c>
    </x:row>
    <x:row r="1192" spans="1:4" hidden="1">
      <x:c r="A1192" s="23" t="s">
        <x:v>3723</x:v>
      </x:c>
      <x:c r="B1192" s="23">
        <x:v>3</x:v>
      </x:c>
      <x:c r="C1192" s="23">
        <x:v>3</x:v>
      </x:c>
      <x:c r="D1192" s="23">
        <x:f t="shared" si="0"/>
        <x:v>0</x:v>
      </x:c>
    </x:row>
    <x:row r="1193" spans="1:4" hidden="1">
      <x:c r="A1193" s="23" t="s">
        <x:v>856</x:v>
      </x:c>
      <x:c r="B1193" s="23">
        <x:v>0</x:v>
      </x:c>
      <x:c r="C1193" s="23">
        <x:v>0</x:v>
      </x:c>
      <x:c r="D1193" s="23">
        <x:f t="shared" si="0"/>
        <x:v>0</x:v>
      </x:c>
    </x:row>
    <x:row r="1194" spans="1:4" hidden="1">
      <x:c r="A1194" s="23" t="s">
        <x:v>912</x:v>
      </x:c>
      <x:c r="B1194" s="23">
        <x:v>3</x:v>
      </x:c>
      <x:c r="C1194" s="23">
        <x:v>3</x:v>
      </x:c>
      <x:c r="D1194" s="23">
        <x:f t="shared" si="0"/>
        <x:v>0</x:v>
      </x:c>
    </x:row>
    <x:row r="1195" spans="1:4" hidden="1">
      <x:c r="A1195" s="23" t="s">
        <x:v>11743</x:v>
      </x:c>
      <x:c r="B1195" s="23">
        <x:v>3</x:v>
      </x:c>
      <x:c r="C1195" s="23">
        <x:v>3</x:v>
      </x:c>
      <x:c r="D1195" s="23">
        <x:f t="shared" si="0"/>
        <x:v>0</x:v>
      </x:c>
    </x:row>
    <x:row r="1196" spans="1:4" hidden="1">
      <x:c r="A1196" s="23" t="s">
        <x:v>11692</x:v>
      </x:c>
      <x:c r="B1196" s="23">
        <x:v>4</x:v>
      </x:c>
      <x:c r="C1196" s="23">
        <x:v>4</x:v>
      </x:c>
      <x:c r="D1196" s="23">
        <x:f t="shared" si="0"/>
        <x:v>0</x:v>
      </x:c>
    </x:row>
    <x:row r="1197" spans="1:4" hidden="1">
      <x:c r="A1197" s="23" t="s">
        <x:v>7575</x:v>
      </x:c>
      <x:c r="B1197" s="23">
        <x:v>1</x:v>
      </x:c>
      <x:c r="C1197" s="23">
        <x:v>1</x:v>
      </x:c>
      <x:c r="D1197" s="23">
        <x:f t="shared" si="0"/>
        <x:v>0</x:v>
      </x:c>
    </x:row>
    <x:row r="1198" spans="1:4" hidden="1">
      <x:c r="A1198" s="23" t="s">
        <x:v>11345</x:v>
      </x:c>
      <x:c r="B1198" s="23">
        <x:v>1</x:v>
      </x:c>
      <x:c r="C1198" s="23">
        <x:v>1</x:v>
      </x:c>
      <x:c r="D1198" s="23">
        <x:f t="shared" si="0"/>
        <x:v>0</x:v>
      </x:c>
    </x:row>
    <x:row r="1199" spans="1:4" hidden="1">
      <x:c r="A1199" s="23" t="s">
        <x:v>11333</x:v>
      </x:c>
      <x:c r="B1199" s="23">
        <x:v>3</x:v>
      </x:c>
      <x:c r="C1199" s="23">
        <x:v>3</x:v>
      </x:c>
      <x:c r="D1199" s="23">
        <x:f t="shared" si="0"/>
        <x:v>0</x:v>
      </x:c>
    </x:row>
    <x:row r="1200" spans="1:4" hidden="1">
      <x:c r="A1200" s="23" t="s">
        <x:v>7652</x:v>
      </x:c>
      <x:c r="B1200" s="23">
        <x:v>1</x:v>
      </x:c>
      <x:c r="C1200" s="23">
        <x:v>1</x:v>
      </x:c>
      <x:c r="D1200" s="23">
        <x:f t="shared" si="0"/>
        <x:v>0</x:v>
      </x:c>
    </x:row>
    <x:row r="1201" spans="1:4">
      <x:c r="A1201" s="23" t="s">
        <x:v>11603</x:v>
      </x:c>
      <x:c r="B1201" s="23">
        <x:v>1</x:v>
      </x:c>
      <x:c r="C1201" s="23">
        <x:v>0</x:v>
      </x:c>
      <x:c r="D1201" s="23">
        <x:f t="shared" si="0"/>
        <x:v>1</x:v>
      </x:c>
    </x:row>
    <x:row r="1202" spans="1:4" hidden="1">
      <x:c r="A1202" s="23" t="s">
        <x:v>5137</x:v>
      </x:c>
      <x:c r="B1202" s="23">
        <x:v>2</x:v>
      </x:c>
      <x:c r="C1202" s="23">
        <x:v>2</x:v>
      </x:c>
      <x:c r="D1202" s="23">
        <x:f t="shared" si="0"/>
        <x:v>0</x:v>
      </x:c>
    </x:row>
    <x:row r="1203" spans="1:4" hidden="1">
      <x:c r="A1203" s="23" t="s">
        <x:v>5132</x:v>
      </x:c>
      <x:c r="B1203" s="23">
        <x:v>0</x:v>
      </x:c>
      <x:c r="C1203" s="23">
        <x:v>0</x:v>
      </x:c>
      <x:c r="D1203" s="23">
        <x:f t="shared" si="0"/>
        <x:v>0</x:v>
      </x:c>
    </x:row>
    <x:row r="1204" spans="1:4" hidden="1">
      <x:c r="A1204" s="23" t="s">
        <x:v>1282</x:v>
      </x:c>
      <x:c r="B1204" s="23">
        <x:v>3</x:v>
      </x:c>
      <x:c r="C1204" s="23">
        <x:v>3</x:v>
      </x:c>
      <x:c r="D1204" s="23">
        <x:f t="shared" si="0"/>
        <x:v>0</x:v>
      </x:c>
    </x:row>
    <x:row r="1205" spans="1:4" hidden="1">
      <x:c r="A1205" s="23" t="s">
        <x:v>3670</x:v>
      </x:c>
      <x:c r="B1205" s="23">
        <x:v>3</x:v>
      </x:c>
      <x:c r="C1205" s="23">
        <x:v>3</x:v>
      </x:c>
      <x:c r="D1205" s="23">
        <x:f t="shared" si="0"/>
        <x:v>0</x:v>
      </x:c>
    </x:row>
    <x:row r="1206" spans="1:4" hidden="1">
      <x:c r="A1206" s="23" t="s">
        <x:v>11337</x:v>
      </x:c>
      <x:c r="B1206" s="23">
        <x:v>0</x:v>
      </x:c>
      <x:c r="C1206" s="23">
        <x:v>0</x:v>
      </x:c>
      <x:c r="D1206" s="23">
        <x:f t="shared" si="0"/>
        <x:v>0</x:v>
      </x:c>
    </x:row>
    <x:row r="1207" spans="1:4" hidden="1">
      <x:c r="A1207" s="23" t="s">
        <x:v>7563</x:v>
      </x:c>
      <x:c r="B1207" s="23">
        <x:v>3</x:v>
      </x:c>
      <x:c r="C1207" s="23">
        <x:v>3</x:v>
      </x:c>
      <x:c r="D1207" s="23">
        <x:f t="shared" si="0"/>
        <x:v>0</x:v>
      </x:c>
    </x:row>
    <x:row r="1208" spans="1:4" hidden="1">
      <x:c r="A1208" s="23" t="s">
        <x:v>919</x:v>
      </x:c>
      <x:c r="B1208" s="23">
        <x:v>0</x:v>
      </x:c>
      <x:c r="C1208" s="23">
        <x:v>0</x:v>
      </x:c>
      <x:c r="D1208" s="23">
        <x:f t="shared" si="0"/>
        <x:v>0</x:v>
      </x:c>
    </x:row>
    <x:row r="1209" spans="1:4" hidden="1">
      <x:c r="A1209" s="23" t="s">
        <x:v>1292</x:v>
      </x:c>
      <x:c r="B1209" s="23">
        <x:v>2</x:v>
      </x:c>
      <x:c r="C1209" s="23">
        <x:v>2</x:v>
      </x:c>
      <x:c r="D1209" s="23">
        <x:f t="shared" si="0"/>
        <x:v>0</x:v>
      </x:c>
    </x:row>
    <x:row r="1210" spans="1:4" hidden="1">
      <x:c r="A1210" s="23" t="s">
        <x:v>12268</x:v>
      </x:c>
      <x:c r="B1210" s="23">
        <x:v>0</x:v>
      </x:c>
      <x:c r="C1210" s="23">
        <x:v>0</x:v>
      </x:c>
      <x:c r="D1210" s="23">
        <x:f t="shared" si="0"/>
        <x:v>0</x:v>
      </x:c>
    </x:row>
    <x:row r="1211" spans="1:4" hidden="1">
      <x:c r="A1211" s="23" t="s">
        <x:v>3689</x:v>
      </x:c>
      <x:c r="B1211" s="23">
        <x:v>2</x:v>
      </x:c>
      <x:c r="C1211" s="23">
        <x:v>2</x:v>
      </x:c>
      <x:c r="D1211" s="23">
        <x:f t="shared" si="0"/>
        <x:v>0</x:v>
      </x:c>
    </x:row>
    <x:row r="1212" spans="1:4" hidden="1">
      <x:c r="A1212" s="23" t="s">
        <x:v>3814</x:v>
      </x:c>
      <x:c r="B1212" s="23">
        <x:v>1</x:v>
      </x:c>
      <x:c r="C1212" s="23">
        <x:v>1</x:v>
      </x:c>
      <x:c r="D1212" s="23">
        <x:f t="shared" si="0"/>
        <x:v>0</x:v>
      </x:c>
    </x:row>
    <x:row r="1213" spans="1:4" hidden="1">
      <x:c r="A1213" s="23" t="s">
        <x:v>5151</x:v>
      </x:c>
      <x:c r="B1213" s="23">
        <x:v>2</x:v>
      </x:c>
      <x:c r="C1213" s="23">
        <x:v>2</x:v>
      </x:c>
      <x:c r="D1213" s="23">
        <x:f t="shared" si="0"/>
        <x:v>0</x:v>
      </x:c>
    </x:row>
    <x:row r="1214" spans="1:4" hidden="1">
      <x:c r="A1214" s="23" t="s">
        <x:v>7589</x:v>
      </x:c>
      <x:c r="B1214" s="23">
        <x:v>3</x:v>
      </x:c>
      <x:c r="C1214" s="23">
        <x:v>3</x:v>
      </x:c>
      <x:c r="D1214" s="23">
        <x:f t="shared" si="0"/>
        <x:v>0</x:v>
      </x:c>
    </x:row>
    <x:row r="1215" spans="1:4" hidden="1">
      <x:c r="A1215" s="23" t="s">
        <x:v>3849</x:v>
      </x:c>
      <x:c r="B1215" s="23">
        <x:v>2</x:v>
      </x:c>
      <x:c r="C1215" s="23">
        <x:v>2</x:v>
      </x:c>
      <x:c r="D1215" s="23">
        <x:f t="shared" si="0"/>
        <x:v>0</x:v>
      </x:c>
    </x:row>
    <x:row r="1216" spans="1:4" hidden="1">
      <x:c r="A1216" s="23" t="s">
        <x:v>1187</x:v>
      </x:c>
      <x:c r="B1216" s="23">
        <x:v>4</x:v>
      </x:c>
      <x:c r="C1216" s="23">
        <x:v>4</x:v>
      </x:c>
      <x:c r="D1216" s="23">
        <x:f t="shared" si="0"/>
        <x:v>0</x:v>
      </x:c>
    </x:row>
    <x:row r="1217" spans="1:4" hidden="1">
      <x:c r="A1217" s="23" t="s">
        <x:v>3860</x:v>
      </x:c>
      <x:c r="B1217" s="23">
        <x:v>4</x:v>
      </x:c>
      <x:c r="C1217" s="23">
        <x:v>4</x:v>
      </x:c>
      <x:c r="D1217" s="23">
        <x:f t="shared" si="0"/>
        <x:v>0</x:v>
      </x:c>
    </x:row>
    <x:row r="1218" spans="1:4" hidden="1">
      <x:c r="A1218" s="23" t="s">
        <x:v>5040</x:v>
      </x:c>
      <x:c r="B1218" s="23">
        <x:v>4</x:v>
      </x:c>
      <x:c r="C1218" s="23">
        <x:v>4</x:v>
      </x:c>
      <x:c r="D1218" s="23">
        <x:f t="shared" si="0"/>
        <x:v>0</x:v>
      </x:c>
    </x:row>
    <x:row r="1219" spans="1:4" hidden="1">
      <x:c r="A1219" s="23" t="s">
        <x:v>11624</x:v>
      </x:c>
      <x:c r="B1219" s="23">
        <x:v>4</x:v>
      </x:c>
      <x:c r="C1219" s="23">
        <x:v>4</x:v>
      </x:c>
      <x:c r="D1219" s="23">
        <x:f t="shared" si="0"/>
        <x:v>0</x:v>
      </x:c>
    </x:row>
    <x:row r="1220" spans="1:4" hidden="1">
      <x:c r="A1220" s="23" t="s">
        <x:v>11394</x:v>
      </x:c>
      <x:c r="B1220" s="23">
        <x:v>3</x:v>
      </x:c>
      <x:c r="C1220" s="23">
        <x:v>3</x:v>
      </x:c>
      <x:c r="D1220" s="23">
        <x:f t="shared" si="0"/>
        <x:v>0</x:v>
      </x:c>
    </x:row>
    <x:row r="1221" spans="1:4" hidden="1">
      <x:c r="A1221" s="23" t="s">
        <x:v>5113</x:v>
      </x:c>
      <x:c r="B1221" s="23">
        <x:v>2</x:v>
      </x:c>
      <x:c r="C1221" s="23">
        <x:v>2</x:v>
      </x:c>
      <x:c r="D1221" s="23">
        <x:f t="shared" si="0"/>
        <x:v>0</x:v>
      </x:c>
    </x:row>
    <x:row r="1222" spans="1:4" hidden="1">
      <x:c r="A1222" s="23" t="s">
        <x:v>3751</x:v>
      </x:c>
      <x:c r="B1222" s="23">
        <x:v>4</x:v>
      </x:c>
      <x:c r="C1222" s="23">
        <x:v>4</x:v>
      </x:c>
      <x:c r="D1222" s="23">
        <x:f t="shared" si="0"/>
        <x:v>0</x:v>
      </x:c>
    </x:row>
    <x:row r="1223" spans="1:4">
      <x:c r="A1223" s="23" t="s">
        <x:v>3744</x:v>
      </x:c>
      <x:c r="B1223" s="23">
        <x:v>3</x:v>
      </x:c>
      <x:c r="C1223" s="23">
        <x:v>1</x:v>
      </x:c>
      <x:c r="D1223" s="23">
        <x:f t="shared" si="0"/>
        <x:v>2</x:v>
      </x:c>
    </x:row>
    <x:row r="1224" spans="1:4" hidden="1">
      <x:c r="A1224" s="23" t="s">
        <x:v>5100</x:v>
      </x:c>
      <x:c r="B1224" s="23">
        <x:v>4</x:v>
      </x:c>
      <x:c r="C1224" s="23">
        <x:v>4</x:v>
      </x:c>
      <x:c r="D1224" s="23">
        <x:f t="shared" si="0"/>
        <x:v>0</x:v>
      </x:c>
    </x:row>
    <x:row r="1225" spans="1:4">
      <x:c r="A1225" s="23" t="s">
        <x:v>3854</x:v>
      </x:c>
      <x:c r="B1225" s="23">
        <x:v>2</x:v>
      </x:c>
      <x:c r="C1225" s="23">
        <x:v>1</x:v>
      </x:c>
      <x:c r="D1225" s="23">
        <x:f t="shared" si="0"/>
        <x:v>1</x:v>
      </x:c>
    </x:row>
    <x:row r="1226" spans="1:4" hidden="1">
      <x:c r="A1226" s="23" t="s">
        <x:v>11356</x:v>
      </x:c>
      <x:c r="B1226" s="23">
        <x:v>5</x:v>
      </x:c>
      <x:c r="C1226" s="23">
        <x:v>5</x:v>
      </x:c>
      <x:c r="D1226" s="23">
        <x:f t="shared" si="0"/>
        <x:v>0</x:v>
      </x:c>
    </x:row>
    <x:row r="1227" spans="1:4" hidden="1">
      <x:c r="A1227" s="23" t="s">
        <x:v>7617</x:v>
      </x:c>
      <x:c r="B1227" s="23">
        <x:v>1</x:v>
      </x:c>
      <x:c r="C1227" s="23">
        <x:v>1</x:v>
      </x:c>
      <x:c r="D1227" s="23">
        <x:f t="shared" si="0"/>
        <x:v>0</x:v>
      </x:c>
    </x:row>
    <x:row r="1228" spans="1:4" hidden="1">
      <x:c r="A1228" s="23" t="s">
        <x:v>7594</x:v>
      </x:c>
      <x:c r="B1228" s="23">
        <x:v>3</x:v>
      </x:c>
      <x:c r="C1228" s="23">
        <x:v>3</x:v>
      </x:c>
      <x:c r="D1228" s="23">
        <x:f t="shared" si="0"/>
        <x:v>0</x:v>
      </x:c>
    </x:row>
    <x:row r="1229" spans="1:4" hidden="1">
      <x:c r="A1229" s="23" t="s">
        <x:v>11363</x:v>
      </x:c>
      <x:c r="B1229" s="23">
        <x:v>4</x:v>
      </x:c>
      <x:c r="C1229" s="23">
        <x:v>4</x:v>
      </x:c>
      <x:c r="D1229" s="23">
        <x:f t="shared" si="0"/>
        <x:v>0</x:v>
      </x:c>
    </x:row>
    <x:row r="1230" spans="1:4" hidden="1">
      <x:c r="A1230" s="23" t="s">
        <x:v>12145</x:v>
      </x:c>
      <x:c r="B1230" s="23">
        <x:v>0</x:v>
      </x:c>
      <x:c r="C1230" s="23">
        <x:v>0</x:v>
      </x:c>
      <x:c r="D1230" s="23">
        <x:f t="shared" si="0"/>
        <x:v>0</x:v>
      </x:c>
    </x:row>
    <x:row r="1231" spans="1:4" hidden="1">
      <x:c r="A1231" s="23" t="s">
        <x:v>3779</x:v>
      </x:c>
      <x:c r="B1231" s="23">
        <x:v>2</x:v>
      </x:c>
      <x:c r="C1231" s="23">
        <x:v>2</x:v>
      </x:c>
      <x:c r="D1231" s="23">
        <x:f t="shared" si="0"/>
        <x:v>0</x:v>
      </x:c>
    </x:row>
    <x:row r="1232" spans="1:4" hidden="1">
      <x:c r="A1232" s="23" t="s">
        <x:v>5099</x:v>
      </x:c>
      <x:c r="B1232" s="23">
        <x:v>2</x:v>
      </x:c>
      <x:c r="C1232" s="23">
        <x:v>2</x:v>
      </x:c>
      <x:c r="D1232" s="23">
        <x:f t="shared" si="0"/>
        <x:v>0</x:v>
      </x:c>
    </x:row>
    <x:row r="1233" spans="1:4" hidden="1">
      <x:c r="A1233" s="23" t="s">
        <x:v>7545</x:v>
      </x:c>
      <x:c r="B1233" s="23">
        <x:v>2</x:v>
      </x:c>
      <x:c r="C1233" s="23">
        <x:v>2</x:v>
      </x:c>
      <x:c r="D1233" s="23">
        <x:f t="shared" si="0"/>
        <x:v>0</x:v>
      </x:c>
    </x:row>
    <x:row r="1234" spans="1:4" hidden="1">
      <x:c r="A1234" s="23" t="s">
        <x:v>11646</x:v>
      </x:c>
      <x:c r="B1234" s="23">
        <x:v>3</x:v>
      </x:c>
      <x:c r="C1234" s="23">
        <x:v>3</x:v>
      </x:c>
      <x:c r="D1234" s="23">
        <x:f t="shared" si="0"/>
        <x:v>0</x:v>
      </x:c>
    </x:row>
    <x:row r="1235" spans="1:4" hidden="1">
      <x:c r="A1235" s="23" t="s">
        <x:v>5180</x:v>
      </x:c>
      <x:c r="B1235" s="23">
        <x:v>3</x:v>
      </x:c>
      <x:c r="C1235" s="23">
        <x:v>3</x:v>
      </x:c>
      <x:c r="D1235" s="23">
        <x:f t="shared" si="0"/>
        <x:v>0</x:v>
      </x:c>
    </x:row>
    <x:row r="1236" spans="1:4" hidden="1">
      <x:c r="A1236" s="23" t="s">
        <x:v>7676</x:v>
      </x:c>
      <x:c r="B1236" s="23">
        <x:v>2</x:v>
      </x:c>
      <x:c r="C1236" s="23">
        <x:v>2</x:v>
      </x:c>
      <x:c r="D1236" s="23">
        <x:f t="shared" si="0"/>
        <x:v>0</x:v>
      </x:c>
    </x:row>
    <x:row r="1237" spans="1:4" hidden="1">
      <x:c r="A1237" s="23" t="s">
        <x:v>7568</x:v>
      </x:c>
      <x:c r="B1237" s="23">
        <x:v>0</x:v>
      </x:c>
      <x:c r="C1237" s="23">
        <x:v>0</x:v>
      </x:c>
      <x:c r="D1237" s="23">
        <x:f t="shared" si="0"/>
        <x:v>0</x:v>
      </x:c>
    </x:row>
    <x:row r="1238" spans="1:4" hidden="1">
      <x:c r="A1238" s="23" t="s">
        <x:v>11708</x:v>
      </x:c>
      <x:c r="B1238" s="23">
        <x:v>2</x:v>
      </x:c>
      <x:c r="C1238" s="23">
        <x:v>2</x:v>
      </x:c>
      <x:c r="D1238" s="23">
        <x:f t="shared" si="0"/>
        <x:v>0</x:v>
      </x:c>
    </x:row>
    <x:row r="1239" spans="1:4" hidden="1">
      <x:c r="A1239" s="23" t="s">
        <x:v>5166</x:v>
      </x:c>
      <x:c r="B1239" s="23">
        <x:v>3</x:v>
      </x:c>
      <x:c r="C1239" s="23">
        <x:v>3</x:v>
      </x:c>
      <x:c r="D1239" s="23">
        <x:f t="shared" si="0"/>
        <x:v>0</x:v>
      </x:c>
    </x:row>
    <x:row r="1240" spans="1:4">
      <x:c r="A1240" s="23" t="s">
        <x:v>7527</x:v>
      </x:c>
      <x:c r="B1240" s="23">
        <x:v>2</x:v>
      </x:c>
      <x:c r="C1240" s="23">
        <x:v>1</x:v>
      </x:c>
      <x:c r="D1240" s="23">
        <x:f t="shared" si="0"/>
        <x:v>1</x:v>
      </x:c>
    </x:row>
    <x:row r="1241" spans="1:4" hidden="1">
      <x:c r="A1241" s="23" t="s">
        <x:v>5084</x:v>
      </x:c>
      <x:c r="B1241" s="23">
        <x:v>4</x:v>
      </x:c>
      <x:c r="C1241" s="23">
        <x:v>4</x:v>
      </x:c>
      <x:c r="D1241" s="23">
        <x:f t="shared" si="0"/>
        <x:v>0</x:v>
      </x:c>
    </x:row>
    <x:row r="1242" spans="1:4" hidden="1">
      <x:c r="A1242" s="23" t="s">
        <x:v>1029</x:v>
      </x:c>
      <x:c r="B1242" s="23">
        <x:v>-1</x:v>
      </x:c>
      <x:c r="C1242" s="23">
        <x:v>-1</x:v>
      </x:c>
      <x:c r="D1242" s="23">
        <x:f t="shared" si="0"/>
        <x:v>0</x:v>
      </x:c>
    </x:row>
    <x:row r="1243" spans="1:4" hidden="1">
      <x:c r="A1243" s="23" t="s">
        <x:v>5061</x:v>
      </x:c>
      <x:c r="B1243" s="23">
        <x:v>0</x:v>
      </x:c>
      <x:c r="C1243" s="23">
        <x:v>0</x:v>
      </x:c>
      <x:c r="D1243" s="23">
        <x:f t="shared" si="0"/>
        <x:v>0</x:v>
      </x:c>
    </x:row>
    <x:row r="1244" spans="1:4" hidden="1">
      <x:c r="A1244" s="23" t="s">
        <x:v>7685</x:v>
      </x:c>
      <x:c r="B1244" s="23">
        <x:v>0</x:v>
      </x:c>
      <x:c r="C1244" s="23">
        <x:v>0</x:v>
      </x:c>
      <x:c r="D1244" s="23">
        <x:f t="shared" si="0"/>
        <x:v>0</x:v>
      </x:c>
    </x:row>
    <x:row r="1245" spans="1:4" hidden="1">
      <x:c r="A1245" s="23" t="s">
        <x:v>3810</x:v>
      </x:c>
      <x:c r="B1245" s="23">
        <x:v>1</x:v>
      </x:c>
      <x:c r="C1245" s="23">
        <x:v>1</x:v>
      </x:c>
      <x:c r="D1245" s="23">
        <x:f t="shared" si="0"/>
        <x:v>0</x:v>
      </x:c>
    </x:row>
    <x:row r="1246" spans="1:4">
      <x:c r="A1246" s="23" t="s">
        <x:v>913</x:v>
      </x:c>
      <x:c r="B1246" s="23">
        <x:v>4</x:v>
      </x:c>
      <x:c r="C1246" s="23">
        <x:v>3</x:v>
      </x:c>
      <x:c r="D1246" s="23">
        <x:f t="shared" si="0"/>
        <x:v>1</x:v>
      </x:c>
    </x:row>
    <x:row r="1247" spans="1:4" hidden="1">
      <x:c r="A1247" s="23" t="s">
        <x:v>5073</x:v>
      </x:c>
      <x:c r="B1247" s="23">
        <x:v>0</x:v>
      </x:c>
      <x:c r="C1247" s="23">
        <x:v>0</x:v>
      </x:c>
      <x:c r="D1247" s="23">
        <x:f t="shared" si="0"/>
        <x:v>0</x:v>
      </x:c>
    </x:row>
    <x:row r="1248" spans="1:4" hidden="1">
      <x:c r="A1248" s="23" t="s">
        <x:v>5104</x:v>
      </x:c>
      <x:c r="B1248" s="23">
        <x:v>0</x:v>
      </x:c>
      <x:c r="C1248" s="23">
        <x:v>0</x:v>
      </x:c>
      <x:c r="D1248" s="23">
        <x:f t="shared" si="0"/>
        <x:v>0</x:v>
      </x:c>
    </x:row>
    <x:row r="1249" spans="1:4" hidden="1">
      <x:c r="A1249" s="23" t="s">
        <x:v>5169</x:v>
      </x:c>
      <x:c r="B1249" s="23">
        <x:v>0</x:v>
      </x:c>
      <x:c r="C1249" s="23">
        <x:v>0</x:v>
      </x:c>
      <x:c r="D1249" s="23">
        <x:f t="shared" si="0"/>
        <x:v>0</x:v>
      </x:c>
    </x:row>
    <x:row r="1250" spans="1:4" hidden="1">
      <x:c r="A1250" s="23" t="s">
        <x:v>11362</x:v>
      </x:c>
      <x:c r="B1250" s="23">
        <x:v>4</x:v>
      </x:c>
      <x:c r="C1250" s="23">
        <x:v>4</x:v>
      </x:c>
      <x:c r="D1250" s="23">
        <x:f t="shared" si="0"/>
        <x:v>0</x:v>
      </x:c>
    </x:row>
    <x:row r="1251" spans="1:4" hidden="1">
      <x:c r="A1251" s="23" t="s">
        <x:v>459</x:v>
      </x:c>
      <x:c r="B1251" s="23">
        <x:v>4</x:v>
      </x:c>
      <x:c r="C1251" s="23">
        <x:v>4</x:v>
      </x:c>
      <x:c r="D1251" s="23">
        <x:f t="shared" si="0"/>
        <x:v>0</x:v>
      </x:c>
    </x:row>
    <x:row r="1252" spans="1:4">
      <x:c r="A1252" s="23" t="s">
        <x:v>5177</x:v>
      </x:c>
      <x:c r="B1252" s="23">
        <x:v>4</x:v>
      </x:c>
      <x:c r="C1252" s="23">
        <x:v>3</x:v>
      </x:c>
      <x:c r="D1252" s="23">
        <x:f t="shared" si="0"/>
        <x:v>1</x:v>
      </x:c>
    </x:row>
    <x:row r="1253" spans="1:4" hidden="1">
      <x:c r="A1253" s="23" t="s">
        <x:v>3904</x:v>
      </x:c>
      <x:c r="B1253" s="23">
        <x:v>4</x:v>
      </x:c>
      <x:c r="C1253" s="23">
        <x:v>4</x:v>
      </x:c>
      <x:c r="D1253" s="23">
        <x:f t="shared" si="0"/>
        <x:v>0</x:v>
      </x:c>
    </x:row>
    <x:row r="1254" spans="1:4" hidden="1">
      <x:c r="A1254" s="23" t="s">
        <x:v>10568</x:v>
      </x:c>
      <x:c r="B1254" s="23">
        <x:v>2</x:v>
      </x:c>
      <x:c r="C1254" s="23">
        <x:v>2</x:v>
      </x:c>
      <x:c r="D1254" s="23">
        <x:f t="shared" si="0"/>
        <x:v>0</x:v>
      </x:c>
    </x:row>
    <x:row r="1255" spans="1:4" hidden="1">
      <x:c r="A1255" s="23" t="s">
        <x:v>354</x:v>
      </x:c>
      <x:c r="B1255" s="23">
        <x:v>2</x:v>
      </x:c>
      <x:c r="C1255" s="23">
        <x:v>2</x:v>
      </x:c>
      <x:c r="D1255" s="23">
        <x:f t="shared" si="0"/>
        <x:v>0</x:v>
      </x:c>
    </x:row>
    <x:row r="1256" spans="1:4" hidden="1">
      <x:c r="A1256" s="23" t="s">
        <x:v>12097</x:v>
      </x:c>
      <x:c r="B1256" s="23">
        <x:v>2</x:v>
      </x:c>
      <x:c r="C1256" s="23">
        <x:v>2</x:v>
      </x:c>
      <x:c r="D1256" s="23">
        <x:f t="shared" si="0"/>
        <x:v>0</x:v>
      </x:c>
    </x:row>
    <x:row r="1257" spans="1:4" hidden="1">
      <x:c r="A1257" s="23" t="s">
        <x:v>355</x:v>
      </x:c>
      <x:c r="B1257" s="23">
        <x:v>0</x:v>
      </x:c>
      <x:c r="C1257" s="23">
        <x:v>0</x:v>
      </x:c>
      <x:c r="D1257" s="23">
        <x:f t="shared" si="0"/>
        <x:v>0</x:v>
      </x:c>
    </x:row>
    <x:row r="1258" spans="1:4" hidden="1">
      <x:c r="A1258" s="23" t="s">
        <x:v>5331</x:v>
      </x:c>
      <x:c r="B1258" s="23">
        <x:v>2</x:v>
      </x:c>
      <x:c r="C1258" s="23">
        <x:v>2</x:v>
      </x:c>
      <x:c r="D1258" s="23">
        <x:f t="shared" si="0"/>
        <x:v>0</x:v>
      </x:c>
    </x:row>
    <x:row r="1259" spans="1:4" hidden="1">
      <x:c r="A1259" s="23" t="s">
        <x:v>4067</x:v>
      </x:c>
      <x:c r="B1259" s="23">
        <x:v>3</x:v>
      </x:c>
      <x:c r="C1259" s="23">
        <x:v>3</x:v>
      </x:c>
      <x:c r="D1259" s="23">
        <x:f t="shared" si="0"/>
        <x:v>0</x:v>
      </x:c>
    </x:row>
    <x:row r="1260" spans="1:4" hidden="1">
      <x:c r="A1260" s="23" t="s">
        <x:v>3509</x:v>
      </x:c>
      <x:c r="B1260" s="23">
        <x:v>3</x:v>
      </x:c>
      <x:c r="C1260" s="23">
        <x:v>3</x:v>
      </x:c>
      <x:c r="D1260" s="23">
        <x:f t="shared" si="0"/>
        <x:v>0</x:v>
      </x:c>
    </x:row>
    <x:row r="1261" spans="1:4" hidden="1">
      <x:c r="A1261" s="23" t="s">
        <x:v>5197</x:v>
      </x:c>
      <x:c r="B1261" s="23">
        <x:v>2</x:v>
      </x:c>
      <x:c r="C1261" s="23">
        <x:v>2</x:v>
      </x:c>
      <x:c r="D1261" s="23">
        <x:f t="shared" si="0"/>
        <x:v>0</x:v>
      </x:c>
    </x:row>
    <x:row r="1262" spans="1:4" hidden="1">
      <x:c r="A1262" s="23" t="s">
        <x:v>3918</x:v>
      </x:c>
      <x:c r="B1262" s="23">
        <x:v>3</x:v>
      </x:c>
      <x:c r="C1262" s="23">
        <x:v>3</x:v>
      </x:c>
      <x:c r="D1262" s="23">
        <x:f t="shared" si="0"/>
        <x:v>0</x:v>
      </x:c>
    </x:row>
    <x:row r="1263" spans="1:4" hidden="1">
      <x:c r="A1263" s="23" t="s">
        <x:v>4033</x:v>
      </x:c>
      <x:c r="B1263" s="23">
        <x:v>0</x:v>
      </x:c>
      <x:c r="C1263" s="23">
        <x:v>0</x:v>
      </x:c>
      <x:c r="D1263" s="23">
        <x:f t="shared" si="0"/>
        <x:v>0</x:v>
      </x:c>
    </x:row>
    <x:row r="1264" spans="1:4" hidden="1">
      <x:c r="A1264" s="23" t="s">
        <x:v>341</x:v>
      </x:c>
      <x:c r="B1264" s="23">
        <x:v>2</x:v>
      </x:c>
      <x:c r="C1264" s="23">
        <x:v>2</x:v>
      </x:c>
      <x:c r="D1264" s="23">
        <x:f t="shared" si="0"/>
        <x:v>0</x:v>
      </x:c>
    </x:row>
    <x:row r="1265" spans="1:4" hidden="1">
      <x:c r="A1265" s="23" t="s">
        <x:v>10619</x:v>
      </x:c>
      <x:c r="B1265" s="23">
        <x:v>1</x:v>
      </x:c>
      <x:c r="C1265" s="23">
        <x:v>1</x:v>
      </x:c>
      <x:c r="D1265" s="23">
        <x:f t="shared" si="0"/>
        <x:v>0</x:v>
      </x:c>
    </x:row>
    <x:row r="1266" spans="1:4" hidden="1">
      <x:c r="A1266" s="23" t="s">
        <x:v>3740</x:v>
      </x:c>
      <x:c r="B1266" s="23">
        <x:v>1</x:v>
      </x:c>
      <x:c r="C1266" s="23">
        <x:v>1</x:v>
      </x:c>
      <x:c r="D1266" s="23">
        <x:f t="shared" si="0"/>
        <x:v>0</x:v>
      </x:c>
    </x:row>
    <x:row r="1267" spans="1:4" hidden="1">
      <x:c r="A1267" s="23" t="s">
        <x:v>12195</x:v>
      </x:c>
      <x:c r="B1267" s="23">
        <x:v>0</x:v>
      </x:c>
      <x:c r="C1267" s="23">
        <x:v>0</x:v>
      </x:c>
      <x:c r="D1267" s="23">
        <x:f t="shared" si="0"/>
        <x:v>0</x:v>
      </x:c>
    </x:row>
    <x:row r="1268" spans="1:4" hidden="1">
      <x:c r="A1268" s="23" t="s">
        <x:v>1297</x:v>
      </x:c>
      <x:c r="B1268" s="23">
        <x:v>0</x:v>
      </x:c>
      <x:c r="C1268" s="23">
        <x:v>0</x:v>
      </x:c>
      <x:c r="D1268" s="23">
        <x:f t="shared" si="0"/>
        <x:v>0</x:v>
      </x:c>
    </x:row>
    <x:row r="1269" spans="1:4" hidden="1">
      <x:c r="A1269" s="23" t="s">
        <x:v>5188</x:v>
      </x:c>
      <x:c r="B1269" s="23">
        <x:v>3</x:v>
      </x:c>
      <x:c r="C1269" s="23">
        <x:v>3</x:v>
      </x:c>
      <x:c r="D1269" s="23">
        <x:f t="shared" si="0"/>
        <x:v>0</x:v>
      </x:c>
    </x:row>
    <x:row r="1270" spans="1:4" hidden="1">
      <x:c r="A1270" s="23" t="s">
        <x:v>12000</x:v>
      </x:c>
      <x:c r="B1270" s="23">
        <x:v>0</x:v>
      </x:c>
      <x:c r="C1270" s="23">
        <x:v>0</x:v>
      </x:c>
      <x:c r="D1270" s="23">
        <x:f t="shared" si="0"/>
        <x:v>0</x:v>
      </x:c>
    </x:row>
    <x:row r="1271" spans="1:4" hidden="1">
      <x:c r="A1271" s="23" t="s">
        <x:v>7532</x:v>
      </x:c>
      <x:c r="B1271" s="23">
        <x:v>5</x:v>
      </x:c>
      <x:c r="C1271" s="23">
        <x:v>5</x:v>
      </x:c>
      <x:c r="D1271" s="23">
        <x:f t="shared" si="0"/>
        <x:v>0</x:v>
      </x:c>
    </x:row>
    <x:row r="1272" spans="1:4" hidden="1">
      <x:c r="A1272" s="23" t="s">
        <x:v>11680</x:v>
      </x:c>
      <x:c r="B1272" s="23">
        <x:v>5</x:v>
      </x:c>
      <x:c r="C1272" s="23">
        <x:v>5</x:v>
      </x:c>
      <x:c r="D1272" s="23">
        <x:f t="shared" si="0"/>
        <x:v>0</x:v>
      </x:c>
    </x:row>
    <x:row r="1273" spans="1:4" hidden="1">
      <x:c r="A1273" s="23" t="s">
        <x:v>819</x:v>
      </x:c>
      <x:c r="B1273" s="23">
        <x:v>0</x:v>
      </x:c>
      <x:c r="C1273" s="23">
        <x:v>0</x:v>
      </x:c>
      <x:c r="D1273" s="23">
        <x:f t="shared" si="0"/>
        <x:v>0</x:v>
      </x:c>
    </x:row>
    <x:row r="1274" spans="1:4" hidden="1">
      <x:c r="A1274" s="23" t="s">
        <x:v>817</x:v>
      </x:c>
      <x:c r="B1274" s="23">
        <x:v>2</x:v>
      </x:c>
      <x:c r="C1274" s="23">
        <x:v>2</x:v>
      </x:c>
      <x:c r="D1274" s="23">
        <x:f t="shared" si="0"/>
        <x:v>0</x:v>
      </x:c>
    </x:row>
    <x:row r="1275" spans="1:4" hidden="1">
      <x:c r="A1275" s="23" t="s">
        <x:v>11990</x:v>
      </x:c>
      <x:c r="B1275" s="23">
        <x:v>1</x:v>
      </x:c>
      <x:c r="C1275" s="23">
        <x:v>1</x:v>
      </x:c>
      <x:c r="D1275" s="23">
        <x:f t="shared" si="0"/>
        <x:v>0</x:v>
      </x:c>
    </x:row>
    <x:row r="1276" spans="1:4" hidden="1">
      <x:c r="A1276" s="23" t="s">
        <x:v>11991</x:v>
      </x:c>
      <x:c r="B1276" s="23">
        <x:v>2</x:v>
      </x:c>
      <x:c r="C1276" s="23">
        <x:v>2</x:v>
      </x:c>
      <x:c r="D1276" s="23">
        <x:f t="shared" si="0"/>
        <x:v>0</x:v>
      </x:c>
    </x:row>
    <x:row r="1277" spans="1:4" hidden="1">
      <x:c r="A1277" s="23" t="s">
        <x:v>11725</x:v>
      </x:c>
      <x:c r="B1277" s="23">
        <x:v>1</x:v>
      </x:c>
      <x:c r="C1277" s="23">
        <x:v>1</x:v>
      </x:c>
      <x:c r="D1277" s="23">
        <x:f t="shared" si="0"/>
        <x:v>0</x:v>
      </x:c>
    </x:row>
    <x:row r="1278" spans="1:4" hidden="1">
      <x:c r="A1278" s="23" t="s">
        <x:v>1175</x:v>
      </x:c>
      <x:c r="B1278" s="23">
        <x:v>2</x:v>
      </x:c>
      <x:c r="C1278" s="23">
        <x:v>2</x:v>
      </x:c>
      <x:c r="D1278" s="23">
        <x:f t="shared" si="0"/>
        <x:v>0</x:v>
      </x:c>
    </x:row>
    <x:row r="1279" spans="1:4" hidden="1">
      <x:c r="A1279" s="23" t="s">
        <x:v>12010</x:v>
      </x:c>
      <x:c r="B1279" s="23">
        <x:v>3</x:v>
      </x:c>
      <x:c r="C1279" s="23">
        <x:v>3</x:v>
      </x:c>
      <x:c r="D1279" s="23">
        <x:f t="shared" si="0"/>
        <x:v>0</x:v>
      </x:c>
    </x:row>
    <x:row r="1280" spans="1:4" hidden="1">
      <x:c r="A1280" s="23" t="s">
        <x:v>12208</x:v>
      </x:c>
      <x:c r="B1280" s="23">
        <x:v>2</x:v>
      </x:c>
      <x:c r="C1280" s="23">
        <x:v>2</x:v>
      </x:c>
      <x:c r="D1280" s="23">
        <x:f t="shared" si="0"/>
        <x:v>0</x:v>
      </x:c>
    </x:row>
    <x:row r="1281" spans="1:4" hidden="1">
      <x:c r="A1281" s="23" t="s">
        <x:v>11696</x:v>
      </x:c>
      <x:c r="B1281" s="23">
        <x:v>1</x:v>
      </x:c>
      <x:c r="C1281" s="23">
        <x:v>1</x:v>
      </x:c>
      <x:c r="D1281" s="23">
        <x:f t="shared" si="0"/>
        <x:v>0</x:v>
      </x:c>
    </x:row>
    <x:row r="1282" spans="1:4" hidden="1">
      <x:c r="A1282" s="23" t="s">
        <x:v>12059</x:v>
      </x:c>
      <x:c r="B1282" s="23">
        <x:v>1</x:v>
      </x:c>
      <x:c r="C1282" s="23">
        <x:v>1</x:v>
      </x:c>
      <x:c r="D1282" s="23">
        <x:f t="shared" si="0"/>
        <x:v>0</x:v>
      </x:c>
    </x:row>
    <x:row r="1283" spans="1:4" hidden="1">
      <x:c r="A1283" s="23" t="s">
        <x:v>12213</x:v>
      </x:c>
      <x:c r="B1283" s="23">
        <x:v>0</x:v>
      </x:c>
      <x:c r="C1283" s="23">
        <x:v>0</x:v>
      </x:c>
      <x:c r="D1283" s="23">
        <x:f t="shared" si="0"/>
        <x:v>0</x:v>
      </x:c>
    </x:row>
    <x:row r="1284" spans="1:4" hidden="1">
      <x:c r="A1284" s="23" t="s">
        <x:v>11733</x:v>
      </x:c>
      <x:c r="B1284" s="23">
        <x:v>0</x:v>
      </x:c>
      <x:c r="C1284" s="23">
        <x:v>0</x:v>
      </x:c>
      <x:c r="D1284" s="23">
        <x:f t="shared" si="0"/>
        <x:v>0</x:v>
      </x:c>
    </x:row>
    <x:row r="1285" spans="1:4" hidden="1">
      <x:c r="A1285" s="23" t="s">
        <x:v>11622</x:v>
      </x:c>
      <x:c r="B1285" s="23">
        <x:v>2</x:v>
      </x:c>
      <x:c r="C1285" s="23">
        <x:v>2</x:v>
      </x:c>
      <x:c r="D1285" s="23">
        <x:f t="shared" si="0"/>
        <x:v>0</x:v>
      </x:c>
    </x:row>
    <x:row r="1286" spans="1:4" hidden="1">
      <x:c r="A1286" s="23" t="s">
        <x:v>12001</x:v>
      </x:c>
      <x:c r="B1286" s="23">
        <x:v>0</x:v>
      </x:c>
      <x:c r="C1286" s="23">
        <x:v>0</x:v>
      </x:c>
      <x:c r="D1286" s="23">
        <x:f t="shared" si="0"/>
        <x:v>0</x:v>
      </x:c>
    </x:row>
    <x:row r="1287" spans="1:4" hidden="1">
      <x:c r="A1287" s="23" t="s">
        <x:v>7511</x:v>
      </x:c>
      <x:c r="B1287" s="23">
        <x:v>0</x:v>
      </x:c>
      <x:c r="C1287" s="23">
        <x:v>0</x:v>
      </x:c>
      <x:c r="D1287" s="23">
        <x:f t="shared" si="0"/>
        <x:v>0</x:v>
      </x:c>
    </x:row>
    <x:row r="1288" spans="1:4" hidden="1">
      <x:c r="A1288" s="23" t="s">
        <x:v>12205</x:v>
      </x:c>
      <x:c r="B1288" s="23">
        <x:v>1</x:v>
      </x:c>
      <x:c r="C1288" s="23">
        <x:v>1</x:v>
      </x:c>
      <x:c r="D1288" s="23">
        <x:f t="shared" si="0"/>
        <x:v>0</x:v>
      </x:c>
    </x:row>
    <x:row r="1289" spans="1:4">
      <x:c r="A1289" s="23" t="s">
        <x:v>12238</x:v>
      </x:c>
      <x:c r="B1289" s="23">
        <x:v>2</x:v>
      </x:c>
      <x:c r="C1289" s="23">
        <x:v>0</x:v>
      </x:c>
      <x:c r="D1289" s="23">
        <x:f t="shared" si="0"/>
        <x:v>2</x:v>
      </x:c>
    </x:row>
    <x:row r="1290" spans="1:4" hidden="1">
      <x:c r="A1290" s="23" t="s">
        <x:v>12201</x:v>
      </x:c>
      <x:c r="B1290" s="23">
        <x:v>2</x:v>
      </x:c>
      <x:c r="C1290" s="23">
        <x:v>2</x:v>
      </x:c>
      <x:c r="D1290" s="23">
        <x:f t="shared" si="0"/>
        <x:v>0</x:v>
      </x:c>
    </x:row>
    <x:row r="1291" spans="1:4" hidden="1">
      <x:c r="A1291" s="23" t="s">
        <x:v>12063</x:v>
      </x:c>
      <x:c r="B1291" s="23">
        <x:v>2</x:v>
      </x:c>
      <x:c r="C1291" s="23">
        <x:v>2</x:v>
      </x:c>
      <x:c r="D1291" s="23">
        <x:f t="shared" si="0"/>
        <x:v>0</x:v>
      </x:c>
    </x:row>
    <x:row r="1292" spans="1:4" hidden="1">
      <x:c r="A1292" s="23" t="s">
        <x:v>10647</x:v>
      </x:c>
      <x:c r="B1292" s="23">
        <x:v>4</x:v>
      </x:c>
      <x:c r="C1292" s="23">
        <x:v>4</x:v>
      </x:c>
      <x:c r="D1292" s="23">
        <x:f t="shared" si="0"/>
        <x:v>0</x:v>
      </x:c>
    </x:row>
    <x:row r="1293" spans="1:4" hidden="1">
      <x:c r="A1293" s="23" t="s">
        <x:v>10644</x:v>
      </x:c>
      <x:c r="B1293" s="23">
        <x:v>6</x:v>
      </x:c>
      <x:c r="C1293" s="23">
        <x:v>6</x:v>
      </x:c>
      <x:c r="D1293" s="23">
        <x:f t="shared" si="0"/>
        <x:v>0</x:v>
      </x:c>
    </x:row>
    <x:row r="1294" spans="1:4" hidden="1">
      <x:c r="A1294" s="23" t="s">
        <x:v>10370</x:v>
      </x:c>
      <x:c r="B1294" s="23">
        <x:v>0</x:v>
      </x:c>
      <x:c r="C1294" s="23">
        <x:v>0</x:v>
      </x:c>
      <x:c r="D1294" s="23">
        <x:f t="shared" si="0"/>
        <x:v>0</x:v>
      </x:c>
    </x:row>
    <x:row r="1295" spans="1:4" hidden="1">
      <x:c r="A1295" s="23" t="s">
        <x:v>10351</x:v>
      </x:c>
      <x:c r="B1295" s="23">
        <x:v>0</x:v>
      </x:c>
      <x:c r="C1295" s="23">
        <x:v>0</x:v>
      </x:c>
      <x:c r="D1295" s="23">
        <x:f t="shared" si="0"/>
        <x:v>0</x:v>
      </x:c>
    </x:row>
    <x:row r="1296" spans="1:4" hidden="1">
      <x:c r="A1296" s="23" t="s">
        <x:v>10330</x:v>
      </x:c>
      <x:c r="B1296" s="23">
        <x:v>0</x:v>
      </x:c>
      <x:c r="C1296" s="23">
        <x:v>0</x:v>
      </x:c>
      <x:c r="D1296" s="23">
        <x:f t="shared" si="0"/>
        <x:v>0</x:v>
      </x:c>
    </x:row>
    <x:row r="1297" spans="1:4" hidden="1">
      <x:c r="A1297" s="23" t="s">
        <x:v>994</x:v>
      </x:c>
      <x:c r="B1297" s="23">
        <x:v>0</x:v>
      </x:c>
      <x:c r="C1297" s="23">
        <x:v>0</x:v>
      </x:c>
      <x:c r="D1297" s="23">
        <x:f t="shared" si="0"/>
        <x:v>0</x:v>
      </x:c>
    </x:row>
    <x:row r="1298" spans="1:4" hidden="1">
      <x:c r="A1298" s="23" t="s">
        <x:v>10328</x:v>
      </x:c>
      <x:c r="B1298" s="23">
        <x:v>4</x:v>
      </x:c>
      <x:c r="C1298" s="23">
        <x:v>4</x:v>
      </x:c>
      <x:c r="D1298" s="23">
        <x:f t="shared" si="0"/>
        <x:v>0</x:v>
      </x:c>
    </x:row>
    <x:row r="1299" spans="1:4" hidden="1">
      <x:c r="A1299" s="23" t="s">
        <x:v>2564</x:v>
      </x:c>
      <x:c r="B1299" s="23">
        <x:v>5</x:v>
      </x:c>
      <x:c r="C1299" s="23">
        <x:v>5</x:v>
      </x:c>
      <x:c r="D1299" s="23">
        <x:f t="shared" si="0"/>
        <x:v>0</x:v>
      </x:c>
    </x:row>
    <x:row r="1300" spans="1:4" hidden="1">
      <x:c r="A1300" s="23" t="s">
        <x:v>10340</x:v>
      </x:c>
      <x:c r="B1300" s="23">
        <x:v>1</x:v>
      </x:c>
      <x:c r="C1300" s="23">
        <x:v>1</x:v>
      </x:c>
      <x:c r="D1300" s="23">
        <x:f t="shared" si="0"/>
        <x:v>0</x:v>
      </x:c>
    </x:row>
    <x:row r="1301" spans="1:4" hidden="1">
      <x:c r="A1301" s="23" t="s">
        <x:v>2412</x:v>
      </x:c>
      <x:c r="B1301" s="23">
        <x:v>3</x:v>
      </x:c>
      <x:c r="C1301" s="23">
        <x:v>3</x:v>
      </x:c>
      <x:c r="D1301" s="23">
        <x:f t="shared" si="0"/>
        <x:v>0</x:v>
      </x:c>
    </x:row>
    <x:row r="1302" spans="1:4" hidden="1">
      <x:c r="A1302" s="23" t="s">
        <x:v>2422</x:v>
      </x:c>
      <x:c r="B1302" s="23">
        <x:v>0</x:v>
      </x:c>
      <x:c r="C1302" s="23">
        <x:v>0</x:v>
      </x:c>
      <x:c r="D1302" s="23">
        <x:f t="shared" si="0"/>
        <x:v>0</x:v>
      </x:c>
    </x:row>
    <x:row r="1303" spans="1:4" hidden="1">
      <x:c r="A1303" s="23" t="s">
        <x:v>2582</x:v>
      </x:c>
      <x:c r="B1303" s="23">
        <x:v>0</x:v>
      </x:c>
      <x:c r="C1303" s="23">
        <x:v>0</x:v>
      </x:c>
      <x:c r="D1303" s="23">
        <x:f t="shared" si="0"/>
        <x:v>0</x:v>
      </x:c>
    </x:row>
    <x:row r="1304" spans="1:4" hidden="1">
      <x:c r="A1304" s="23" t="s">
        <x:v>2588</x:v>
      </x:c>
      <x:c r="B1304" s="23">
        <x:v>0</x:v>
      </x:c>
      <x:c r="C1304" s="23">
        <x:v>0</x:v>
      </x:c>
      <x:c r="D1304" s="23">
        <x:f t="shared" si="0"/>
        <x:v>0</x:v>
      </x:c>
    </x:row>
    <x:row r="1305" spans="1:4" hidden="1">
      <x:c r="A1305" s="23" t="s">
        <x:v>2791</x:v>
      </x:c>
      <x:c r="B1305" s="23">
        <x:v>3</x:v>
      </x:c>
      <x:c r="C1305" s="23">
        <x:v>3</x:v>
      </x:c>
      <x:c r="D1305" s="23">
        <x:f t="shared" si="0"/>
        <x:v>0</x:v>
      </x:c>
    </x:row>
    <x:row r="1306" spans="1:4" hidden="1">
      <x:c r="A1306" s="23" t="s">
        <x:v>2803</x:v>
      </x:c>
      <x:c r="B1306" s="23">
        <x:v>0</x:v>
      </x:c>
      <x:c r="C1306" s="23">
        <x:v>0</x:v>
      </x:c>
      <x:c r="D1306" s="23">
        <x:f t="shared" si="0"/>
        <x:v>0</x:v>
      </x:c>
    </x:row>
    <x:row r="1307" spans="1:4" hidden="1">
      <x:c r="A1307" s="23" t="s">
        <x:v>1353</x:v>
      </x:c>
      <x:c r="B1307" s="23">
        <x:v>2</x:v>
      </x:c>
      <x:c r="C1307" s="23">
        <x:v>2</x:v>
      </x:c>
      <x:c r="D1307" s="23">
        <x:f t="shared" si="0"/>
        <x:v>0</x:v>
      </x:c>
    </x:row>
    <x:row r="1308" spans="1:4" hidden="1">
      <x:c r="A1308" s="23" t="s">
        <x:v>2439</x:v>
      </x:c>
      <x:c r="B1308" s="23">
        <x:v>0</x:v>
      </x:c>
      <x:c r="C1308" s="23">
        <x:v>0</x:v>
      </x:c>
      <x:c r="D1308" s="23">
        <x:f t="shared" si="0"/>
        <x:v>0</x:v>
      </x:c>
    </x:row>
    <x:row r="1309" spans="1:4" hidden="1">
      <x:c r="A1309" s="23" t="s">
        <x:v>2427</x:v>
      </x:c>
      <x:c r="B1309" s="23">
        <x:v>0</x:v>
      </x:c>
      <x:c r="C1309" s="23">
        <x:v>0</x:v>
      </x:c>
      <x:c r="D1309" s="23">
        <x:f t="shared" si="0"/>
        <x:v>0</x:v>
      </x:c>
    </x:row>
    <x:row r="1310" spans="1:4" hidden="1">
      <x:c r="A1310" s="23" t="s">
        <x:v>1779</x:v>
      </x:c>
      <x:c r="B1310" s="23">
        <x:v>6</x:v>
      </x:c>
      <x:c r="C1310" s="23">
        <x:v>6</x:v>
      </x:c>
      <x:c r="D1310" s="23">
        <x:f t="shared" si="0"/>
        <x:v>0</x:v>
      </x:c>
    </x:row>
    <x:row r="1311" spans="1:4" hidden="1">
      <x:c r="A1311" s="23" t="s">
        <x:v>10344</x:v>
      </x:c>
      <x:c r="B1311" s="23">
        <x:v>0</x:v>
      </x:c>
      <x:c r="C1311" s="23">
        <x:v>0</x:v>
      </x:c>
      <x:c r="D1311" s="23">
        <x:f t="shared" si="0"/>
        <x:v>0</x:v>
      </x:c>
    </x:row>
    <x:row r="1312" spans="1:4" hidden="1">
      <x:c r="A1312" s="23" t="s">
        <x:v>10345</x:v>
      </x:c>
      <x:c r="B1312" s="23">
        <x:v>0</x:v>
      </x:c>
      <x:c r="C1312" s="23">
        <x:v>0</x:v>
      </x:c>
      <x:c r="D1312" s="23">
        <x:f t="shared" si="0"/>
        <x:v>0</x:v>
      </x:c>
    </x:row>
    <x:row r="1313" spans="1:4" hidden="1">
      <x:c r="A1313" s="23" t="s">
        <x:v>10335</x:v>
      </x:c>
      <x:c r="B1313" s="23">
        <x:v>0</x:v>
      </x:c>
      <x:c r="C1313" s="23">
        <x:v>0</x:v>
      </x:c>
      <x:c r="D1313" s="23">
        <x:f t="shared" si="0"/>
        <x:v>0</x:v>
      </x:c>
    </x:row>
    <x:row r="1314" spans="1:4" hidden="1">
      <x:c r="A1314" s="23" t="s">
        <x:v>10368</x:v>
      </x:c>
      <x:c r="B1314" s="23">
        <x:v>0</x:v>
      </x:c>
      <x:c r="C1314" s="23">
        <x:v>0</x:v>
      </x:c>
      <x:c r="D1314" s="23">
        <x:f t="shared" si="0"/>
        <x:v>0</x:v>
      </x:c>
    </x:row>
    <x:row r="1315" spans="1:4" hidden="1">
      <x:c r="A1315" s="23" t="s">
        <x:v>10346</x:v>
      </x:c>
      <x:c r="B1315" s="23">
        <x:v>0</x:v>
      </x:c>
      <x:c r="C1315" s="23">
        <x:v>0</x:v>
      </x:c>
      <x:c r="D1315" s="23">
        <x:f t="shared" si="0"/>
        <x:v>0</x:v>
      </x:c>
    </x:row>
    <x:row r="1316" spans="1:4" hidden="1">
      <x:c r="A1316" s="23" t="s">
        <x:v>10313</x:v>
      </x:c>
      <x:c r="B1316" s="23">
        <x:v>0</x:v>
      </x:c>
      <x:c r="C1316" s="23">
        <x:v>0</x:v>
      </x:c>
      <x:c r="D1316" s="23">
        <x:f t="shared" si="0"/>
        <x:v>0</x:v>
      </x:c>
    </x:row>
    <x:row r="1317" spans="1:4" hidden="1">
      <x:c r="A1317" s="23" t="s">
        <x:v>10363</x:v>
      </x:c>
      <x:c r="B1317" s="23">
        <x:v>0</x:v>
      </x:c>
      <x:c r="C1317" s="23">
        <x:v>0</x:v>
      </x:c>
      <x:c r="D1317" s="23">
        <x:f t="shared" si="0"/>
        <x:v>0</x:v>
      </x:c>
    </x:row>
    <x:row r="1318" spans="1:4" hidden="1">
      <x:c r="A1318" s="23" t="s">
        <x:v>10347</x:v>
      </x:c>
      <x:c r="B1318" s="23">
        <x:v>0</x:v>
      </x:c>
      <x:c r="C1318" s="23">
        <x:v>0</x:v>
      </x:c>
      <x:c r="D1318" s="23">
        <x:f t="shared" si="0"/>
        <x:v>0</x:v>
      </x:c>
    </x:row>
    <x:row r="1319" spans="1:4" hidden="1">
      <x:c r="A1319" s="23" t="s">
        <x:v>10331</x:v>
      </x:c>
      <x:c r="B1319" s="23">
        <x:v>0</x:v>
      </x:c>
      <x:c r="C1319" s="23">
        <x:v>0</x:v>
      </x:c>
      <x:c r="D1319" s="23">
        <x:f t="shared" si="0"/>
        <x:v>0</x:v>
      </x:c>
    </x:row>
    <x:row r="1320" spans="1:4" hidden="1">
      <x:c r="A1320" s="23" t="s">
        <x:v>10385</x:v>
      </x:c>
      <x:c r="B1320" s="23">
        <x:v>0</x:v>
      </x:c>
      <x:c r="C1320" s="23">
        <x:v>0</x:v>
      </x:c>
      <x:c r="D1320" s="23">
        <x:f t="shared" si="0"/>
        <x:v>0</x:v>
      </x:c>
    </x:row>
    <x:row r="1321" spans="1:4" hidden="1">
      <x:c r="A1321" s="23" t="s">
        <x:v>10337</x:v>
      </x:c>
      <x:c r="B1321" s="23">
        <x:v>0</x:v>
      </x:c>
      <x:c r="C1321" s="23">
        <x:v>0</x:v>
      </x:c>
      <x:c r="D1321" s="23">
        <x:f t="shared" si="0"/>
        <x:v>0</x:v>
      </x:c>
    </x:row>
    <x:row r="1322" spans="1:4" hidden="1">
      <x:c r="A1322" s="23" t="s">
        <x:v>2785</x:v>
      </x:c>
      <x:c r="B1322" s="23">
        <x:v>0</x:v>
      </x:c>
      <x:c r="C1322" s="23">
        <x:v>0</x:v>
      </x:c>
      <x:c r="D1322" s="23">
        <x:f t="shared" si="0"/>
        <x:v>0</x:v>
      </x:c>
    </x:row>
    <x:row r="1323" spans="1:4" hidden="1">
      <x:c r="A1323" s="23" t="s">
        <x:v>11644</x:v>
      </x:c>
      <x:c r="B1323" s="23">
        <x:v>0</x:v>
      </x:c>
      <x:c r="C1323" s="23">
        <x:v>0</x:v>
      </x:c>
      <x:c r="D1323" s="23">
        <x:f t="shared" si="0"/>
        <x:v>0</x:v>
      </x:c>
    </x:row>
    <x:row r="1324" spans="1:4" hidden="1">
      <x:c r="A1324" s="23" t="s">
        <x:v>11740</x:v>
      </x:c>
      <x:c r="B1324" s="23">
        <x:v>0</x:v>
      </x:c>
      <x:c r="C1324" s="23">
        <x:v>0</x:v>
      </x:c>
      <x:c r="D1324" s="23">
        <x:f t="shared" si="0"/>
        <x:v>0</x:v>
      </x:c>
    </x:row>
    <x:row r="1325" spans="1:4" hidden="1">
      <x:c r="A1325" s="23" t="s">
        <x:v>1024</x:v>
      </x:c>
      <x:c r="B1325" s="23">
        <x:v>3</x:v>
      </x:c>
      <x:c r="C1325" s="23">
        <x:v>3</x:v>
      </x:c>
      <x:c r="D1325" s="23">
        <x:f t="shared" si="0"/>
        <x:v>0</x:v>
      </x:c>
    </x:row>
    <x:row r="1326" spans="1:4" hidden="1">
      <x:c r="A1326" s="23" t="s">
        <x:v>12067</x:v>
      </x:c>
      <x:c r="B1326" s="23">
        <x:v>2</x:v>
      </x:c>
      <x:c r="C1326" s="23">
        <x:v>2</x:v>
      </x:c>
      <x:c r="D1326" s="23">
        <x:f t="shared" si="0"/>
        <x:v>0</x:v>
      </x:c>
    </x:row>
    <x:row r="1327" spans="1:4" hidden="1">
      <x:c r="A1327" s="23" t="s">
        <x:v>10316</x:v>
      </x:c>
      <x:c r="B1327" s="23">
        <x:v>0</x:v>
      </x:c>
      <x:c r="C1327" s="23">
        <x:v>0</x:v>
      </x:c>
      <x:c r="D1327" s="23">
        <x:f t="shared" si="0"/>
        <x:v>0</x:v>
      </x:c>
    </x:row>
    <x:row r="1328" spans="1:4" hidden="1">
      <x:c r="A1328" s="23" t="s">
        <x:v>10356</x:v>
      </x:c>
      <x:c r="B1328" s="23">
        <x:v>0</x:v>
      </x:c>
      <x:c r="C1328" s="23">
        <x:v>0</x:v>
      </x:c>
      <x:c r="D1328" s="23">
        <x:f t="shared" si="0"/>
        <x:v>0</x:v>
      </x:c>
    </x:row>
    <x:row r="1329" spans="1:4" hidden="1">
      <x:c r="A1329" s="23" t="s">
        <x:v>10318</x:v>
      </x:c>
      <x:c r="B1329" s="23">
        <x:v>0</x:v>
      </x:c>
      <x:c r="C1329" s="23">
        <x:v>0</x:v>
      </x:c>
      <x:c r="D1329" s="23">
        <x:f t="shared" si="0"/>
        <x:v>0</x:v>
      </x:c>
    </x:row>
    <x:row r="1330" spans="1:4" hidden="1">
      <x:c r="A1330" s="23" t="s">
        <x:v>10343</x:v>
      </x:c>
      <x:c r="B1330" s="23">
        <x:v>0</x:v>
      </x:c>
      <x:c r="C1330" s="23">
        <x:v>0</x:v>
      </x:c>
      <x:c r="D1330" s="23">
        <x:f t="shared" si="0"/>
        <x:v>0</x:v>
      </x:c>
    </x:row>
    <x:row r="1331" spans="1:4" hidden="1">
      <x:c r="A1331" s="23" t="s">
        <x:v>10314</x:v>
      </x:c>
      <x:c r="B1331" s="23">
        <x:v>0</x:v>
      </x:c>
      <x:c r="C1331" s="23">
        <x:v>0</x:v>
      </x:c>
      <x:c r="D1331" s="23">
        <x:f t="shared" si="0"/>
        <x:v>0</x:v>
      </x:c>
    </x:row>
    <x:row r="1332" spans="1:4" hidden="1">
      <x:c r="A1332" s="23" t="s">
        <x:v>10355</x:v>
      </x:c>
      <x:c r="B1332" s="23">
        <x:v>0</x:v>
      </x:c>
      <x:c r="C1332" s="23">
        <x:v>0</x:v>
      </x:c>
      <x:c r="D1332" s="23">
        <x:f t="shared" si="0"/>
        <x:v>0</x:v>
      </x:c>
    </x:row>
    <x:row r="1333" spans="1:4" hidden="1">
      <x:c r="A1333" s="23" t="s">
        <x:v>10215</x:v>
      </x:c>
      <x:c r="B1333" s="23">
        <x:v>0</x:v>
      </x:c>
      <x:c r="C1333" s="23">
        <x:v>0</x:v>
      </x:c>
      <x:c r="D1333" s="23">
        <x:f t="shared" si="0"/>
        <x:v>0</x:v>
      </x:c>
    </x:row>
    <x:row r="1334" spans="1:4" hidden="1">
      <x:c r="A1334" s="23" t="s">
        <x:v>10218</x:v>
      </x:c>
      <x:c r="B1334" s="23">
        <x:v>0</x:v>
      </x:c>
      <x:c r="C1334" s="23">
        <x:v>0</x:v>
      </x:c>
      <x:c r="D1334" s="23">
        <x:f t="shared" si="0"/>
        <x:v>0</x:v>
      </x:c>
    </x:row>
    <x:row r="1335" spans="1:4" hidden="1">
      <x:c r="A1335" s="23" t="s">
        <x:v>11915</x:v>
      </x:c>
      <x:c r="B1335" s="23">
        <x:v>0</x:v>
      </x:c>
      <x:c r="C1335" s="23">
        <x:v>0</x:v>
      </x:c>
      <x:c r="D1335" s="23">
        <x:f t="shared" si="0"/>
        <x:v>0</x:v>
      </x:c>
    </x:row>
    <x:row r="1336" spans="1:4" hidden="1">
      <x:c r="A1336" s="23" t="s">
        <x:v>11828</x:v>
      </x:c>
      <x:c r="B1336" s="23">
        <x:v>0</x:v>
      </x:c>
      <x:c r="C1336" s="23">
        <x:v>0</x:v>
      </x:c>
      <x:c r="D1336" s="23">
        <x:f t="shared" si="0"/>
        <x:v>0</x:v>
      </x:c>
    </x:row>
    <x:row r="1337" spans="1:4" hidden="1">
      <x:c r="A1337" s="23" t="s">
        <x:v>11845</x:v>
      </x:c>
      <x:c r="B1337" s="23">
        <x:v>0</x:v>
      </x:c>
      <x:c r="C1337" s="23">
        <x:v>0</x:v>
      </x:c>
      <x:c r="D1337" s="23">
        <x:f t="shared" si="0"/>
        <x:v>0</x:v>
      </x:c>
    </x:row>
    <x:row r="1338" spans="1:4" hidden="1">
      <x:c r="A1338" s="23" t="s">
        <x:v>724</x:v>
      </x:c>
      <x:c r="B1338" s="23">
        <x:v>0</x:v>
      </x:c>
      <x:c r="C1338" s="23">
        <x:v>0</x:v>
      </x:c>
      <x:c r="D1338" s="23">
        <x:f t="shared" si="0"/>
        <x:v>0</x:v>
      </x:c>
    </x:row>
    <x:row r="1339" spans="1:4" hidden="1">
      <x:c r="A1339" s="23" t="s">
        <x:v>12172</x:v>
      </x:c>
      <x:c r="B1339" s="23">
        <x:v>0</x:v>
      </x:c>
      <x:c r="C1339" s="23">
        <x:v>0</x:v>
      </x:c>
      <x:c r="D1339" s="23">
        <x:f t="shared" si="0"/>
        <x:v>0</x:v>
      </x:c>
    </x:row>
    <x:row r="1340" spans="1:4" hidden="1">
      <x:c r="A1340" s="23" t="s">
        <x:v>357</x:v>
      </x:c>
      <x:c r="B1340" s="23">
        <x:v>0</x:v>
      </x:c>
      <x:c r="C1340" s="23">
        <x:v>0</x:v>
      </x:c>
      <x:c r="D1340" s="23">
        <x:f t="shared" si="0"/>
        <x:v>0</x:v>
      </x:c>
    </x:row>
    <x:row r="1341" spans="1:4" hidden="1">
      <x:c r="A1341" s="23" t="s">
        <x:v>10620</x:v>
      </x:c>
      <x:c r="B1341" s="23">
        <x:v>0</x:v>
      </x:c>
      <x:c r="C1341" s="23">
        <x:v>0</x:v>
      </x:c>
      <x:c r="D1341" s="23">
        <x:f t="shared" si="0"/>
        <x:v>0</x:v>
      </x:c>
    </x:row>
    <x:row r="1342" spans="1:4" hidden="1">
      <x:c r="A1342" s="23" t="s">
        <x:v>12184</x:v>
      </x:c>
      <x:c r="B1342" s="23">
        <x:v>0</x:v>
      </x:c>
      <x:c r="C1342" s="23">
        <x:v>0</x:v>
      </x:c>
      <x:c r="D1342" s="23">
        <x:f t="shared" si="0"/>
        <x:v>0</x:v>
      </x:c>
    </x:row>
    <x:row r="1343" spans="1:4" hidden="1">
      <x:c r="A1343" s="23" t="s">
        <x:v>506</x:v>
      </x:c>
      <x:c r="B1343" s="23">
        <x:v>0</x:v>
      </x:c>
      <x:c r="C1343" s="23">
        <x:v>0</x:v>
      </x:c>
      <x:c r="D1343" s="23">
        <x:f t="shared" si="0"/>
        <x:v>0</x:v>
      </x:c>
    </x:row>
    <x:row r="1344" spans="1:4" hidden="1">
      <x:c r="A1344" s="23" t="s">
        <x:v>9675</x:v>
      </x:c>
      <x:c r="B1344" s="23">
        <x:v>0</x:v>
      </x:c>
      <x:c r="C1344" s="23">
        <x:v>0</x:v>
      </x:c>
      <x:c r="D1344" s="23">
        <x:f t="shared" si="0"/>
        <x:v>0</x:v>
      </x:c>
    </x:row>
    <x:row r="1345" spans="1:4" hidden="1">
      <x:c r="A1345" s="23" t="s">
        <x:v>481</x:v>
      </x:c>
      <x:c r="B1345" s="23">
        <x:v>0</x:v>
      </x:c>
      <x:c r="C1345" s="23">
        <x:v>0</x:v>
      </x:c>
      <x:c r="D1345" s="23">
        <x:f t="shared" si="0"/>
        <x:v>0</x:v>
      </x:c>
    </x:row>
    <x:row r="1346" spans="1:4" hidden="1">
      <x:c r="A1346" s="23" t="s">
        <x:v>9688</x:v>
      </x:c>
      <x:c r="B1346" s="23">
        <x:v>0</x:v>
      </x:c>
      <x:c r="C1346" s="23">
        <x:v>0</x:v>
      </x:c>
      <x:c r="D1346" s="23">
        <x:f t="shared" si="0"/>
        <x:v>0</x:v>
      </x:c>
    </x:row>
    <x:row r="1347" spans="1:4" hidden="1">
      <x:c r="A1347" s="23" t="s">
        <x:v>1744</x:v>
      </x:c>
      <x:c r="B1347" s="23">
        <x:v>0</x:v>
      </x:c>
      <x:c r="C1347" s="23">
        <x:v>0</x:v>
      </x:c>
      <x:c r="D1347" s="23">
        <x:f t="shared" si="0"/>
        <x:v>0</x:v>
      </x:c>
    </x:row>
    <x:row r="1348" spans="1:4" hidden="1">
      <x:c r="A1348" s="23" t="s">
        <x:v>696</x:v>
      </x:c>
      <x:c r="B1348" s="23">
        <x:v>0</x:v>
      </x:c>
      <x:c r="C1348" s="23">
        <x:v>0</x:v>
      </x:c>
      <x:c r="D1348" s="23">
        <x:f t="shared" si="0"/>
        <x:v>0</x:v>
      </x:c>
    </x:row>
    <x:row r="1349" spans="1:4" hidden="1">
      <x:c r="A1349" s="23" t="s">
        <x:v>6390</x:v>
      </x:c>
      <x:c r="B1349" s="23">
        <x:v>0</x:v>
      </x:c>
      <x:c r="C1349" s="23">
        <x:v>0</x:v>
      </x:c>
      <x:c r="D1349" s="23">
        <x:f t="shared" si="0"/>
        <x:v>0</x:v>
      </x:c>
    </x:row>
    <x:row r="1350" spans="1:4" hidden="1">
      <x:c r="A1350" s="23" t="s">
        <x:v>9692</x:v>
      </x:c>
      <x:c r="B1350" s="23">
        <x:v>0</x:v>
      </x:c>
      <x:c r="C1350" s="23">
        <x:v>0</x:v>
      </x:c>
      <x:c r="D1350" s="23">
        <x:f t="shared" si="0"/>
        <x:v>0</x:v>
      </x:c>
    </x:row>
    <x:row r="1351" spans="1:4" hidden="1">
      <x:c r="A1351" s="23" t="s">
        <x:v>9709</x:v>
      </x:c>
      <x:c r="B1351" s="23">
        <x:v>0</x:v>
      </x:c>
      <x:c r="C1351" s="23">
        <x:v>0</x:v>
      </x:c>
      <x:c r="D1351" s="23">
        <x:f t="shared" si="0"/>
        <x:v>0</x:v>
      </x:c>
    </x:row>
    <x:row r="1352" spans="1:4" hidden="1">
      <x:c r="A1352" s="23" t="s">
        <x:v>662</x:v>
      </x:c>
      <x:c r="B1352" s="23">
        <x:v>0</x:v>
      </x:c>
      <x:c r="C1352" s="23">
        <x:v>0</x:v>
      </x:c>
      <x:c r="D1352" s="23">
        <x:f t="shared" si="0"/>
        <x:v>0</x:v>
      </x:c>
    </x:row>
    <x:row r="1353" spans="1:4" hidden="1">
      <x:c r="A1353" s="23" t="s">
        <x:v>9685</x:v>
      </x:c>
      <x:c r="B1353" s="23">
        <x:v>0</x:v>
      </x:c>
      <x:c r="C1353" s="23">
        <x:v>0</x:v>
      </x:c>
      <x:c r="D1353" s="23">
        <x:f t="shared" si="0"/>
        <x:v>0</x:v>
      </x:c>
    </x:row>
    <x:row r="1354" spans="1:4" hidden="1">
      <x:c r="A1354" s="23" t="s">
        <x:v>9706</x:v>
      </x:c>
      <x:c r="B1354" s="23">
        <x:v>0</x:v>
      </x:c>
      <x:c r="C1354" s="23">
        <x:v>0</x:v>
      </x:c>
      <x:c r="D1354" s="23">
        <x:f t="shared" si="0"/>
        <x:v>0</x:v>
      </x:c>
    </x:row>
    <x:row r="1355" spans="1:4" hidden="1">
      <x:c r="A1355" s="23" t="s">
        <x:v>699</x:v>
      </x:c>
      <x:c r="B1355" s="23">
        <x:v>0</x:v>
      </x:c>
      <x:c r="C1355" s="23">
        <x:v>0</x:v>
      </x:c>
      <x:c r="D1355" s="23">
        <x:f t="shared" si="0"/>
        <x:v>0</x:v>
      </x:c>
    </x:row>
    <x:row r="1356" spans="1:4" hidden="1">
      <x:c r="A1356" s="23" t="s">
        <x:v>9680</x:v>
      </x:c>
      <x:c r="B1356" s="23">
        <x:v>0</x:v>
      </x:c>
      <x:c r="C1356" s="23">
        <x:v>0</x:v>
      </x:c>
      <x:c r="D1356" s="23">
        <x:f t="shared" si="0"/>
        <x:v>0</x:v>
      </x:c>
    </x:row>
    <x:row r="1357" spans="1:4" hidden="1">
      <x:c r="A1357" s="23" t="s">
        <x:v>9672</x:v>
      </x:c>
      <x:c r="B1357" s="23">
        <x:v>0</x:v>
      </x:c>
      <x:c r="C1357" s="23">
        <x:v>0</x:v>
      </x:c>
      <x:c r="D1357" s="23">
        <x:f t="shared" si="0"/>
        <x:v>0</x:v>
      </x:c>
    </x:row>
    <x:row r="1358" spans="1:4" hidden="1">
      <x:c r="A1358" s="23" t="s">
        <x:v>9659</x:v>
      </x:c>
      <x:c r="B1358" s="23">
        <x:v>0</x:v>
      </x:c>
      <x:c r="C1358" s="23">
        <x:v>0</x:v>
      </x:c>
      <x:c r="D1358" s="23">
        <x:f t="shared" si="0"/>
        <x:v>0</x:v>
      </x:c>
    </x:row>
    <x:row r="1359" spans="1:4" hidden="1">
      <x:c r="A1359" s="23" t="s">
        <x:v>9848</x:v>
      </x:c>
      <x:c r="B1359" s="23">
        <x:v>0</x:v>
      </x:c>
      <x:c r="C1359" s="23">
        <x:v>0</x:v>
      </x:c>
      <x:c r="D1359" s="23">
        <x:f t="shared" si="0"/>
        <x:v>0</x:v>
      </x:c>
    </x:row>
    <x:row r="1360" spans="1:4" hidden="1">
      <x:c r="A1360" s="23" t="s">
        <x:v>9712</x:v>
      </x:c>
      <x:c r="B1360" s="23">
        <x:v>0</x:v>
      </x:c>
      <x:c r="C1360" s="23">
        <x:v>0</x:v>
      </x:c>
      <x:c r="D1360" s="23">
        <x:f t="shared" si="0"/>
        <x:v>0</x:v>
      </x:c>
    </x:row>
    <x:row r="1361" spans="1:4" hidden="1">
      <x:c r="A1361" s="23" t="s">
        <x:v>9665</x:v>
      </x:c>
      <x:c r="B1361" s="23">
        <x:v>0</x:v>
      </x:c>
      <x:c r="C1361" s="23">
        <x:v>0</x:v>
      </x:c>
      <x:c r="D1361" s="23">
        <x:f t="shared" si="0"/>
        <x:v>0</x:v>
      </x:c>
    </x:row>
    <x:row r="1362" spans="1:4" hidden="1">
      <x:c r="A1362" s="23" t="s">
        <x:v>682</x:v>
      </x:c>
      <x:c r="B1362" s="23">
        <x:v>0</x:v>
      </x:c>
      <x:c r="C1362" s="23">
        <x:v>0</x:v>
      </x:c>
      <x:c r="D1362" s="23">
        <x:f t="shared" si="0"/>
        <x:v>0</x:v>
      </x:c>
    </x:row>
    <x:row r="1363" spans="1:4" hidden="1">
      <x:c r="A1363" s="23" t="s">
        <x:v>6374</x:v>
      </x:c>
      <x:c r="B1363" s="23">
        <x:v>0</x:v>
      </x:c>
      <x:c r="C1363" s="23">
        <x:v>0</x:v>
      </x:c>
      <x:c r="D1363" s="23">
        <x:f t="shared" si="0"/>
        <x:v>0</x:v>
      </x:c>
    </x:row>
    <x:row r="1364" spans="1:4" hidden="1">
      <x:c r="A1364" s="23" t="s">
        <x:v>9855</x:v>
      </x:c>
      <x:c r="B1364" s="23">
        <x:v>2</x:v>
      </x:c>
      <x:c r="C1364" s="23">
        <x:v>2</x:v>
      </x:c>
      <x:c r="D1364" s="23">
        <x:f t="shared" si="0"/>
        <x:v>0</x:v>
      </x:c>
    </x:row>
    <x:row r="1365" spans="1:4" hidden="1">
      <x:c r="A1365" s="23" t="s">
        <x:v>6575</x:v>
      </x:c>
      <x:c r="B1365" s="23">
        <x:v>0</x:v>
      </x:c>
      <x:c r="C1365" s="23">
        <x:v>0</x:v>
      </x:c>
      <x:c r="D1365" s="23">
        <x:f t="shared" si="0"/>
        <x:v>0</x:v>
      </x:c>
    </x:row>
    <x:row r="1366" spans="1:4" hidden="1">
      <x:c r="A1366" s="23" t="s">
        <x:v>6328</x:v>
      </x:c>
      <x:c r="B1366" s="23">
        <x:v>0</x:v>
      </x:c>
      <x:c r="C1366" s="23">
        <x:v>0</x:v>
      </x:c>
      <x:c r="D1366" s="23">
        <x:f t="shared" si="0"/>
        <x:v>0</x:v>
      </x:c>
    </x:row>
    <x:row r="1367" spans="1:4" hidden="1">
      <x:c r="A1367" s="23" t="s">
        <x:v>9646</x:v>
      </x:c>
      <x:c r="B1367" s="23">
        <x:v>0</x:v>
      </x:c>
      <x:c r="C1367" s="23">
        <x:v>0</x:v>
      </x:c>
      <x:c r="D1367" s="23">
        <x:f t="shared" si="0"/>
        <x:v>0</x:v>
      </x:c>
    </x:row>
    <x:row r="1368" spans="1:4" hidden="1">
      <x:c r="A1368" s="23" t="s">
        <x:v>9641</x:v>
      </x:c>
      <x:c r="B1368" s="23">
        <x:v>0</x:v>
      </x:c>
      <x:c r="C1368" s="23">
        <x:v>0</x:v>
      </x:c>
      <x:c r="D1368" s="23">
        <x:f t="shared" si="0"/>
        <x:v>0</x:v>
      </x:c>
    </x:row>
    <x:row r="1369" spans="1:4" hidden="1">
      <x:c r="A1369" s="23" t="s">
        <x:v>9654</x:v>
      </x:c>
      <x:c r="B1369" s="23">
        <x:v>0</x:v>
      </x:c>
      <x:c r="C1369" s="23">
        <x:v>0</x:v>
      </x:c>
      <x:c r="D1369" s="23">
        <x:f t="shared" si="0"/>
        <x:v>0</x:v>
      </x:c>
    </x:row>
    <x:row r="1370" spans="1:4" hidden="1">
      <x:c r="A1370" s="23" t="s">
        <x:v>9826</x:v>
      </x:c>
      <x:c r="B1370" s="23">
        <x:v>0</x:v>
      </x:c>
      <x:c r="C1370" s="23">
        <x:v>0</x:v>
      </x:c>
      <x:c r="D1370" s="23">
        <x:f t="shared" si="0"/>
        <x:v>0</x:v>
      </x:c>
    </x:row>
    <x:row r="1371" spans="1:4" hidden="1">
      <x:c r="A1371" s="23" t="s">
        <x:v>9726</x:v>
      </x:c>
      <x:c r="B1371" s="23">
        <x:v>0</x:v>
      </x:c>
      <x:c r="C1371" s="23">
        <x:v>0</x:v>
      </x:c>
      <x:c r="D1371" s="23">
        <x:f t="shared" si="0"/>
        <x:v>0</x:v>
      </x:c>
    </x:row>
    <x:row r="1372" spans="1:4" hidden="1">
      <x:c r="A1372" s="23" t="s">
        <x:v>1487</x:v>
      </x:c>
      <x:c r="B1372" s="23">
        <x:v>0</x:v>
      </x:c>
      <x:c r="C1372" s="23">
        <x:v>0</x:v>
      </x:c>
      <x:c r="D1372" s="23">
        <x:f t="shared" si="0"/>
        <x:v>0</x:v>
      </x:c>
    </x:row>
    <x:row r="1373" spans="1:4" hidden="1">
      <x:c r="A1373" s="23" t="s">
        <x:v>9684</x:v>
      </x:c>
      <x:c r="B1373" s="23">
        <x:v>0</x:v>
      </x:c>
      <x:c r="C1373" s="23">
        <x:v>0</x:v>
      </x:c>
      <x:c r="D1373" s="23">
        <x:f t="shared" si="0"/>
        <x:v>0</x:v>
      </x:c>
    </x:row>
    <x:row r="1374" spans="1:4" hidden="1">
      <x:c r="A1374" s="23" t="s">
        <x:v>9836</x:v>
      </x:c>
      <x:c r="B1374" s="23">
        <x:v>0</x:v>
      </x:c>
      <x:c r="C1374" s="23">
        <x:v>0</x:v>
      </x:c>
      <x:c r="D1374" s="23">
        <x:f t="shared" si="0"/>
        <x:v>0</x:v>
      </x:c>
    </x:row>
    <x:row r="1375" spans="1:4" hidden="1">
      <x:c r="A1375" s="23" t="s">
        <x:v>9885</x:v>
      </x:c>
      <x:c r="B1375" s="23">
        <x:v>0</x:v>
      </x:c>
      <x:c r="C1375" s="23">
        <x:v>0</x:v>
      </x:c>
      <x:c r="D1375" s="23">
        <x:f t="shared" si="0"/>
        <x:v>0</x:v>
      </x:c>
    </x:row>
    <x:row r="1376" spans="1:4" hidden="1">
      <x:c r="A1376" s="23" t="s">
        <x:v>9651</x:v>
      </x:c>
      <x:c r="B1376" s="23">
        <x:v>1</x:v>
      </x:c>
      <x:c r="C1376" s="23">
        <x:v>1</x:v>
      </x:c>
      <x:c r="D1376" s="23">
        <x:f t="shared" si="0"/>
        <x:v>0</x:v>
      </x:c>
    </x:row>
    <x:row r="1377" spans="1:4" hidden="1">
      <x:c r="A1377" s="23" t="s">
        <x:v>9702</x:v>
      </x:c>
      <x:c r="B1377" s="23">
        <x:v>0</x:v>
      </x:c>
      <x:c r="C1377" s="23">
        <x:v>0</x:v>
      </x:c>
      <x:c r="D1377" s="23">
        <x:f t="shared" si="0"/>
        <x:v>0</x:v>
      </x:c>
    </x:row>
    <x:row r="1378" spans="1:4" hidden="1">
      <x:c r="A1378" s="23" t="s">
        <x:v>9837</x:v>
      </x:c>
      <x:c r="B1378" s="23">
        <x:v>0</x:v>
      </x:c>
      <x:c r="C1378" s="23">
        <x:v>0</x:v>
      </x:c>
      <x:c r="D1378" s="23">
        <x:f t="shared" si="0"/>
        <x:v>0</x:v>
      </x:c>
    </x:row>
    <x:row r="1379" spans="1:4" hidden="1">
      <x:c r="A1379" s="23" t="s">
        <x:v>559</x:v>
      </x:c>
      <x:c r="B1379" s="23">
        <x:v>0</x:v>
      </x:c>
      <x:c r="C1379" s="23">
        <x:v>0</x:v>
      </x:c>
      <x:c r="D1379" s="23">
        <x:f t="shared" si="0"/>
        <x:v>0</x:v>
      </x:c>
    </x:row>
    <x:row r="1380" spans="1:4" hidden="1">
      <x:c r="A1380" s="23" t="s">
        <x:v>695</x:v>
      </x:c>
      <x:c r="B1380" s="23">
        <x:v>0</x:v>
      </x:c>
      <x:c r="C1380" s="23">
        <x:v>0</x:v>
      </x:c>
      <x:c r="D1380" s="23">
        <x:f t="shared" si="0"/>
        <x:v>0</x:v>
      </x:c>
    </x:row>
    <x:row r="1381" spans="1:4" hidden="1">
      <x:c r="A1381" s="23" t="s">
        <x:v>578</x:v>
      </x:c>
      <x:c r="B1381" s="23">
        <x:v>0</x:v>
      </x:c>
      <x:c r="C1381" s="23">
        <x:v>0</x:v>
      </x:c>
      <x:c r="D1381" s="23">
        <x:f t="shared" si="0"/>
        <x:v>0</x:v>
      </x:c>
    </x:row>
    <x:row r="1382" spans="1:4" hidden="1">
      <x:c r="A1382" s="23" t="s">
        <x:v>9676</x:v>
      </x:c>
      <x:c r="B1382" s="23">
        <x:v>0</x:v>
      </x:c>
      <x:c r="C1382" s="23">
        <x:v>0</x:v>
      </x:c>
      <x:c r="D1382" s="23">
        <x:f t="shared" si="0"/>
        <x:v>0</x:v>
      </x:c>
    </x:row>
    <x:row r="1383" spans="1:4" hidden="1">
      <x:c r="A1383" s="23" t="s">
        <x:v>9731</x:v>
      </x:c>
      <x:c r="B1383" s="23">
        <x:v>0</x:v>
      </x:c>
      <x:c r="C1383" s="23">
        <x:v>0</x:v>
      </x:c>
      <x:c r="D1383" s="23">
        <x:f t="shared" si="0"/>
        <x:v>0</x:v>
      </x:c>
    </x:row>
    <x:row r="1384" spans="1:4" hidden="1">
      <x:c r="A1384" s="23" t="s">
        <x:v>654</x:v>
      </x:c>
      <x:c r="B1384" s="23">
        <x:v>0</x:v>
      </x:c>
      <x:c r="C1384" s="23">
        <x:v>0</x:v>
      </x:c>
      <x:c r="D1384" s="23">
        <x:f t="shared" si="0"/>
        <x:v>0</x:v>
      </x:c>
    </x:row>
    <x:row r="1385" spans="1:4" hidden="1">
      <x:c r="A1385" s="23" t="s">
        <x:v>544</x:v>
      </x:c>
      <x:c r="B1385" s="23">
        <x:v>0</x:v>
      </x:c>
      <x:c r="C1385" s="23">
        <x:v>0</x:v>
      </x:c>
      <x:c r="D1385" s="23">
        <x:f t="shared" si="0"/>
        <x:v>0</x:v>
      </x:c>
    </x:row>
    <x:row r="1386" spans="1:4" hidden="1">
      <x:c r="A1386" s="23" t="s">
        <x:v>9643</x:v>
      </x:c>
      <x:c r="B1386" s="23">
        <x:v>0</x:v>
      </x:c>
      <x:c r="C1386" s="23">
        <x:v>0</x:v>
      </x:c>
      <x:c r="D1386" s="23">
        <x:f t="shared" si="0"/>
        <x:v>0</x:v>
      </x:c>
    </x:row>
    <x:row r="1387" spans="1:4" hidden="1">
      <x:c r="A1387" s="23" t="s">
        <x:v>9650</x:v>
      </x:c>
      <x:c r="B1387" s="23">
        <x:v>0</x:v>
      </x:c>
      <x:c r="C1387" s="23">
        <x:v>0</x:v>
      </x:c>
      <x:c r="D1387" s="23">
        <x:f t="shared" si="0"/>
        <x:v>0</x:v>
      </x:c>
    </x:row>
    <x:row r="1388" spans="1:4" hidden="1">
      <x:c r="A1388" s="23" t="s">
        <x:v>9648</x:v>
      </x:c>
      <x:c r="B1388" s="23">
        <x:v>0</x:v>
      </x:c>
      <x:c r="C1388" s="23">
        <x:v>0</x:v>
      </x:c>
      <x:c r="D1388" s="23">
        <x:f t="shared" si="0"/>
        <x:v>0</x:v>
      </x:c>
    </x:row>
    <x:row r="1389" spans="1:4" hidden="1">
      <x:c r="A1389" s="23" t="s">
        <x:v>9882</x:v>
      </x:c>
      <x:c r="B1389" s="23">
        <x:v>0</x:v>
      </x:c>
      <x:c r="C1389" s="23">
        <x:v>0</x:v>
      </x:c>
      <x:c r="D1389" s="23">
        <x:f t="shared" si="0"/>
        <x:v>0</x:v>
      </x:c>
    </x:row>
    <x:row r="1390" spans="1:4" hidden="1">
      <x:c r="A1390" s="23" t="s">
        <x:v>9662</x:v>
      </x:c>
      <x:c r="B1390" s="23">
        <x:v>0</x:v>
      </x:c>
      <x:c r="C1390" s="23">
        <x:v>0</x:v>
      </x:c>
      <x:c r="D1390" s="23">
        <x:f t="shared" si="0"/>
        <x:v>0</x:v>
      </x:c>
    </x:row>
    <x:row r="1391" spans="1:4" hidden="1">
      <x:c r="A1391" s="23" t="s">
        <x:v>9649</x:v>
      </x:c>
      <x:c r="B1391" s="23">
        <x:v>0</x:v>
      </x:c>
      <x:c r="C1391" s="23">
        <x:v>0</x:v>
      </x:c>
      <x:c r="D1391" s="23">
        <x:f t="shared" si="0"/>
        <x:v>0</x:v>
      </x:c>
    </x:row>
    <x:row r="1392" spans="1:4" hidden="1">
      <x:c r="A1392" s="23" t="s">
        <x:v>9715</x:v>
      </x:c>
      <x:c r="B1392" s="23">
        <x:v>0</x:v>
      </x:c>
      <x:c r="C1392" s="23">
        <x:v>0</x:v>
      </x:c>
      <x:c r="D1392" s="23">
        <x:f t="shared" si="0"/>
        <x:v>0</x:v>
      </x:c>
    </x:row>
    <x:row r="1393" spans="1:4" hidden="1">
      <x:c r="A1393" s="23" t="s">
        <x:v>6554</x:v>
      </x:c>
      <x:c r="B1393" s="23">
        <x:v>0</x:v>
      </x:c>
      <x:c r="C1393" s="23">
        <x:v>0</x:v>
      </x:c>
      <x:c r="D1393" s="23">
        <x:f t="shared" si="0"/>
        <x:v>0</x:v>
      </x:c>
    </x:row>
    <x:row r="1394" spans="1:4" hidden="1">
      <x:c r="A1394" s="23" t="s">
        <x:v>560</x:v>
      </x:c>
      <x:c r="B1394" s="23">
        <x:v>0</x:v>
      </x:c>
      <x:c r="C1394" s="23">
        <x:v>0</x:v>
      </x:c>
      <x:c r="D1394" s="23">
        <x:f t="shared" si="0"/>
        <x:v>0</x:v>
      </x:c>
    </x:row>
    <x:row r="1395" spans="1:4" hidden="1">
      <x:c r="A1395" s="23" t="s">
        <x:v>698</x:v>
      </x:c>
      <x:c r="B1395" s="23">
        <x:v>0</x:v>
      </x:c>
      <x:c r="C1395" s="23">
        <x:v>0</x:v>
      </x:c>
      <x:c r="D1395" s="23">
        <x:f t="shared" si="0"/>
        <x:v>0</x:v>
      </x:c>
    </x:row>
    <x:row r="1396" spans="1:4" hidden="1">
      <x:c r="A1396" s="23" t="s">
        <x:v>9682</x:v>
      </x:c>
      <x:c r="B1396" s="23">
        <x:v>0</x:v>
      </x:c>
      <x:c r="C1396" s="23">
        <x:v>0</x:v>
      </x:c>
      <x:c r="D1396" s="23">
        <x:f t="shared" si="0"/>
        <x:v>0</x:v>
      </x:c>
    </x:row>
    <x:row r="1397" spans="1:4" hidden="1">
      <x:c r="A1397" s="23" t="s">
        <x:v>9874</x:v>
      </x:c>
      <x:c r="B1397" s="23">
        <x:v>0</x:v>
      </x:c>
      <x:c r="C1397" s="23">
        <x:v>0</x:v>
      </x:c>
      <x:c r="D1397" s="23">
        <x:f t="shared" si="0"/>
        <x:v>0</x:v>
      </x:c>
    </x:row>
    <x:row r="1398" spans="1:4" hidden="1">
      <x:c r="A1398" s="23" t="s">
        <x:v>9719</x:v>
      </x:c>
      <x:c r="B1398" s="23">
        <x:v>0</x:v>
      </x:c>
      <x:c r="C1398" s="23">
        <x:v>0</x:v>
      </x:c>
      <x:c r="D1398" s="23">
        <x:f t="shared" si="0"/>
        <x:v>0</x:v>
      </x:c>
    </x:row>
    <x:row r="1399" spans="1:4" hidden="1">
      <x:c r="A1399" s="23" t="s">
        <x:v>9619</x:v>
      </x:c>
      <x:c r="B1399" s="23">
        <x:v>0</x:v>
      </x:c>
      <x:c r="C1399" s="23">
        <x:v>0</x:v>
      </x:c>
      <x:c r="D1399" s="23">
        <x:f t="shared" si="0"/>
        <x:v>0</x:v>
      </x:c>
    </x:row>
    <x:row r="1400" spans="1:4" hidden="1">
      <x:c r="A1400" s="23" t="s">
        <x:v>6301</x:v>
      </x:c>
      <x:c r="B1400" s="23">
        <x:v>0</x:v>
      </x:c>
      <x:c r="C1400" s="23">
        <x:v>0</x:v>
      </x:c>
      <x:c r="D1400" s="23">
        <x:f t="shared" si="0"/>
        <x:v>0</x:v>
      </x:c>
    </x:row>
    <x:row r="1401" spans="1:4" hidden="1">
      <x:c r="A1401" s="23" t="s">
        <x:v>9626</x:v>
      </x:c>
      <x:c r="B1401" s="23">
        <x:v>0</x:v>
      </x:c>
      <x:c r="C1401" s="23">
        <x:v>0</x:v>
      </x:c>
      <x:c r="D1401" s="23">
        <x:f t="shared" si="0"/>
        <x:v>0</x:v>
      </x:c>
    </x:row>
    <x:row r="1402" spans="1:4" hidden="1">
      <x:c r="A1402" s="23" t="s">
        <x:v>6560</x:v>
      </x:c>
      <x:c r="B1402" s="23">
        <x:v>0</x:v>
      </x:c>
      <x:c r="C1402" s="23">
        <x:v>0</x:v>
      </x:c>
      <x:c r="D1402" s="23">
        <x:f t="shared" si="0"/>
        <x:v>0</x:v>
      </x:c>
    </x:row>
    <x:row r="1403" spans="1:4" hidden="1">
      <x:c r="A1403" s="23" t="s">
        <x:v>9764</x:v>
      </x:c>
      <x:c r="B1403" s="23">
        <x:v>0</x:v>
      </x:c>
      <x:c r="C1403" s="23">
        <x:v>0</x:v>
      </x:c>
      <x:c r="D1403" s="23">
        <x:f t="shared" si="0"/>
        <x:v>0</x:v>
      </x:c>
    </x:row>
    <x:row r="1404" spans="1:4" hidden="1">
      <x:c r="A1404" s="23" t="s">
        <x:v>9870</x:v>
      </x:c>
      <x:c r="B1404" s="23">
        <x:v>0</x:v>
      </x:c>
      <x:c r="C1404" s="23">
        <x:v>0</x:v>
      </x:c>
      <x:c r="D1404" s="23">
        <x:f t="shared" si="0"/>
        <x:v>0</x:v>
      </x:c>
    </x:row>
    <x:row r="1405" spans="1:4" hidden="1">
      <x:c r="A1405" s="23" t="s">
        <x:v>9620</x:v>
      </x:c>
      <x:c r="B1405" s="23">
        <x:v>0</x:v>
      </x:c>
      <x:c r="C1405" s="23">
        <x:v>0</x:v>
      </x:c>
      <x:c r="D1405" s="23">
        <x:f t="shared" si="0"/>
        <x:v>0</x:v>
      </x:c>
    </x:row>
    <x:row r="1406" spans="1:4" hidden="1">
      <x:c r="A1406" s="23" t="s">
        <x:v>9889</x:v>
      </x:c>
      <x:c r="B1406" s="23">
        <x:v>0</x:v>
      </x:c>
      <x:c r="C1406" s="23">
        <x:v>0</x:v>
      </x:c>
      <x:c r="D1406" s="23">
        <x:f t="shared" si="0"/>
        <x:v>0</x:v>
      </x:c>
    </x:row>
    <x:row r="1407" spans="1:4" hidden="1">
      <x:c r="A1407" s="23" t="s">
        <x:v>9632</x:v>
      </x:c>
      <x:c r="B1407" s="23">
        <x:v>0</x:v>
      </x:c>
      <x:c r="C1407" s="23">
        <x:v>0</x:v>
      </x:c>
      <x:c r="D1407" s="23">
        <x:f t="shared" si="0"/>
        <x:v>0</x:v>
      </x:c>
    </x:row>
    <x:row r="1408" spans="1:4" hidden="1">
      <x:c r="A1408" s="23" t="s">
        <x:v>9791</x:v>
      </x:c>
      <x:c r="B1408" s="23">
        <x:v>0</x:v>
      </x:c>
      <x:c r="C1408" s="23">
        <x:v>0</x:v>
      </x:c>
      <x:c r="D1408" s="23">
        <x:f t="shared" si="0"/>
        <x:v>0</x:v>
      </x:c>
    </x:row>
    <x:row r="1409" spans="1:4" hidden="1">
      <x:c r="A1409" s="23" t="s">
        <x:v>9630</x:v>
      </x:c>
      <x:c r="B1409" s="23">
        <x:v>0</x:v>
      </x:c>
      <x:c r="C1409" s="23">
        <x:v>0</x:v>
      </x:c>
      <x:c r="D1409" s="23">
        <x:f t="shared" si="0"/>
        <x:v>0</x:v>
      </x:c>
    </x:row>
    <x:row r="1410" spans="1:4" hidden="1">
      <x:c r="A1410" s="23" t="s">
        <x:v>9722</x:v>
      </x:c>
      <x:c r="B1410" s="23">
        <x:v>0</x:v>
      </x:c>
      <x:c r="C1410" s="23">
        <x:v>0</x:v>
      </x:c>
      <x:c r="D1410" s="23">
        <x:f t="shared" si="0"/>
        <x:v>0</x:v>
      </x:c>
    </x:row>
    <x:row r="1411" spans="1:4" hidden="1">
      <x:c r="A1411" s="23" t="s">
        <x:v>9744</x:v>
      </x:c>
      <x:c r="B1411" s="23">
        <x:v>0</x:v>
      </x:c>
      <x:c r="C1411" s="23">
        <x:v>0</x:v>
      </x:c>
      <x:c r="D1411" s="23">
        <x:f t="shared" si="0"/>
        <x:v>0</x:v>
      </x:c>
    </x:row>
    <x:row r="1412" spans="1:4" hidden="1">
      <x:c r="A1412" s="23" t="s">
        <x:v>9880</x:v>
      </x:c>
      <x:c r="B1412" s="23">
        <x:v>0</x:v>
      </x:c>
      <x:c r="C1412" s="23">
        <x:v>0</x:v>
      </x:c>
      <x:c r="D1412" s="23">
        <x:f t="shared" si="0"/>
        <x:v>0</x:v>
      </x:c>
    </x:row>
    <x:row r="1413" spans="1:4" hidden="1">
      <x:c r="A1413" s="23" t="s">
        <x:v>9820</x:v>
      </x:c>
      <x:c r="B1413" s="23">
        <x:v>0</x:v>
      </x:c>
      <x:c r="C1413" s="23">
        <x:v>0</x:v>
      </x:c>
      <x:c r="D1413" s="23">
        <x:f t="shared" si="0"/>
        <x:v>0</x:v>
      </x:c>
    </x:row>
    <x:row r="1414" spans="1:4" hidden="1">
      <x:c r="A1414" s="23" t="s">
        <x:v>9625</x:v>
      </x:c>
      <x:c r="B1414" s="23">
        <x:v>0</x:v>
      </x:c>
      <x:c r="C1414" s="23">
        <x:v>0</x:v>
      </x:c>
      <x:c r="D1414" s="23">
        <x:f t="shared" si="0"/>
        <x:v>0</x:v>
      </x:c>
    </x:row>
    <x:row r="1415" spans="1:4" hidden="1">
      <x:c r="A1415" s="23" t="s">
        <x:v>9745</x:v>
      </x:c>
      <x:c r="B1415" s="23">
        <x:v>0</x:v>
      </x:c>
      <x:c r="C1415" s="23">
        <x:v>0</x:v>
      </x:c>
      <x:c r="D1415" s="23">
        <x:f t="shared" si="0"/>
        <x:v>0</x:v>
      </x:c>
    </x:row>
    <x:row r="1416" spans="1:4" hidden="1">
      <x:c r="A1416" s="23" t="s">
        <x:v>9616</x:v>
      </x:c>
      <x:c r="B1416" s="23">
        <x:v>0</x:v>
      </x:c>
      <x:c r="C1416" s="23">
        <x:v>0</x:v>
      </x:c>
      <x:c r="D1416" s="23">
        <x:f t="shared" si="0"/>
        <x:v>0</x:v>
      </x:c>
    </x:row>
    <x:row r="1417" spans="1:4" hidden="1">
      <x:c r="A1417" s="23" t="s">
        <x:v>9639</x:v>
      </x:c>
      <x:c r="B1417" s="23">
        <x:v>0</x:v>
      </x:c>
      <x:c r="C1417" s="23">
        <x:v>0</x:v>
      </x:c>
      <x:c r="D1417" s="23">
        <x:f t="shared" si="0"/>
        <x:v>0</x:v>
      </x:c>
    </x:row>
    <x:row r="1418" spans="1:4" hidden="1">
      <x:c r="A1418" s="23" t="s">
        <x:v>9749</x:v>
      </x:c>
      <x:c r="B1418" s="23">
        <x:v>0</x:v>
      </x:c>
      <x:c r="C1418" s="23">
        <x:v>0</x:v>
      </x:c>
      <x:c r="D1418" s="23">
        <x:f t="shared" si="0"/>
        <x:v>0</x:v>
      </x:c>
    </x:row>
    <x:row r="1419" spans="1:4" hidden="1">
      <x:c r="A1419" s="23" t="s">
        <x:v>9812</x:v>
      </x:c>
      <x:c r="B1419" s="23">
        <x:v>0</x:v>
      </x:c>
      <x:c r="C1419" s="23">
        <x:v>0</x:v>
      </x:c>
      <x:c r="D1419" s="23">
        <x:f t="shared" si="0"/>
        <x:v>0</x:v>
      </x:c>
    </x:row>
    <x:row r="1420" spans="1:4" hidden="1">
      <x:c r="A1420" s="23" t="s">
        <x:v>6396</x:v>
      </x:c>
      <x:c r="B1420" s="23">
        <x:v>0</x:v>
      </x:c>
      <x:c r="C1420" s="23">
        <x:v>0</x:v>
      </x:c>
      <x:c r="D1420" s="23">
        <x:f t="shared" si="0"/>
        <x:v>0</x:v>
      </x:c>
    </x:row>
    <x:row r="1421" spans="1:4" hidden="1">
      <x:c r="A1421" s="23" t="s">
        <x:v>9815</x:v>
      </x:c>
      <x:c r="B1421" s="23">
        <x:v>0</x:v>
      </x:c>
      <x:c r="C1421" s="23">
        <x:v>0</x:v>
      </x:c>
      <x:c r="D1421" s="23">
        <x:f t="shared" si="0"/>
        <x:v>0</x:v>
      </x:c>
    </x:row>
    <x:row r="1422" spans="1:4" hidden="1">
      <x:c r="A1422" s="23" t="s">
        <x:v>6419</x:v>
      </x:c>
      <x:c r="B1422" s="23">
        <x:v>0</x:v>
      </x:c>
      <x:c r="C1422" s="23">
        <x:v>0</x:v>
      </x:c>
      <x:c r="D1422" s="23">
        <x:f t="shared" si="0"/>
        <x:v>0</x:v>
      </x:c>
    </x:row>
    <x:row r="1423" spans="1:4" hidden="1">
      <x:c r="A1423" s="23" t="s">
        <x:v>9858</x:v>
      </x:c>
      <x:c r="B1423" s="23">
        <x:v>0</x:v>
      </x:c>
      <x:c r="C1423" s="23">
        <x:v>0</x:v>
      </x:c>
      <x:c r="D1423" s="23">
        <x:f t="shared" si="0"/>
        <x:v>0</x:v>
      </x:c>
    </x:row>
    <x:row r="1424" spans="1:4" hidden="1">
      <x:c r="A1424" s="23" t="s">
        <x:v>9813</x:v>
      </x:c>
      <x:c r="B1424" s="23">
        <x:v>0</x:v>
      </x:c>
      <x:c r="C1424" s="23">
        <x:v>0</x:v>
      </x:c>
      <x:c r="D1424" s="23">
        <x:f t="shared" si="0"/>
        <x:v>0</x:v>
      </x:c>
    </x:row>
    <x:row r="1425" spans="1:4" hidden="1">
      <x:c r="A1425" s="23" t="s">
        <x:v>9859</x:v>
      </x:c>
      <x:c r="B1425" s="23">
        <x:v>0</x:v>
      </x:c>
      <x:c r="C1425" s="23">
        <x:v>0</x:v>
      </x:c>
      <x:c r="D1425" s="23">
        <x:f t="shared" si="0"/>
        <x:v>0</x:v>
      </x:c>
    </x:row>
    <x:row r="1426" spans="1:4" hidden="1">
      <x:c r="A1426" s="23" t="s">
        <x:v>6570</x:v>
      </x:c>
      <x:c r="B1426" s="23">
        <x:v>0</x:v>
      </x:c>
      <x:c r="C1426" s="23">
        <x:v>0</x:v>
      </x:c>
      <x:c r="D1426" s="23">
        <x:f t="shared" si="0"/>
        <x:v>0</x:v>
      </x:c>
    </x:row>
    <x:row r="1427" spans="1:4" hidden="1">
      <x:c r="A1427" s="23" t="s">
        <x:v>9622</x:v>
      </x:c>
      <x:c r="B1427" s="23">
        <x:v>0</x:v>
      </x:c>
      <x:c r="C1427" s="23">
        <x:v>0</x:v>
      </x:c>
      <x:c r="D1427" s="23">
        <x:f t="shared" si="0"/>
        <x:v>0</x:v>
      </x:c>
    </x:row>
    <x:row r="1428" spans="1:4" hidden="1">
      <x:c r="A1428" s="23" t="s">
        <x:v>9834</x:v>
      </x:c>
      <x:c r="B1428" s="23">
        <x:v>0</x:v>
      </x:c>
      <x:c r="C1428" s="23">
        <x:v>0</x:v>
      </x:c>
      <x:c r="D1428" s="23">
        <x:f t="shared" si="0"/>
        <x:v>0</x:v>
      </x:c>
    </x:row>
    <x:row r="1429" spans="1:4" hidden="1">
      <x:c r="A1429" s="23" t="s">
        <x:v>9638</x:v>
      </x:c>
      <x:c r="B1429" s="23">
        <x:v>0</x:v>
      </x:c>
      <x:c r="C1429" s="23">
        <x:v>0</x:v>
      </x:c>
      <x:c r="D1429" s="23">
        <x:f t="shared" si="0"/>
        <x:v>0</x:v>
      </x:c>
    </x:row>
    <x:row r="1430" spans="1:4" hidden="1">
      <x:c r="A1430" s="23" t="s">
        <x:v>9865</x:v>
      </x:c>
      <x:c r="B1430" s="23">
        <x:v>0</x:v>
      </x:c>
      <x:c r="C1430" s="23">
        <x:v>0</x:v>
      </x:c>
      <x:c r="D1430" s="23">
        <x:f t="shared" si="0"/>
        <x:v>0</x:v>
      </x:c>
    </x:row>
    <x:row r="1431" spans="1:4" hidden="1">
      <x:c r="A1431" s="23" t="s">
        <x:v>9801</x:v>
      </x:c>
      <x:c r="B1431" s="23">
        <x:v>0</x:v>
      </x:c>
      <x:c r="C1431" s="23">
        <x:v>0</x:v>
      </x:c>
      <x:c r="D1431" s="23">
        <x:f t="shared" si="0"/>
        <x:v>0</x:v>
      </x:c>
    </x:row>
    <x:row r="1432" spans="1:4" hidden="1">
      <x:c r="A1432" s="23" t="s">
        <x:v>9762</x:v>
      </x:c>
      <x:c r="B1432" s="23">
        <x:v>0</x:v>
      </x:c>
      <x:c r="C1432" s="23">
        <x:v>0</x:v>
      </x:c>
      <x:c r="D1432" s="23">
        <x:f t="shared" si="0"/>
        <x:v>0</x:v>
      </x:c>
    </x:row>
    <x:row r="1433" spans="1:4" hidden="1">
      <x:c r="A1433" s="23" t="s">
        <x:v>6506</x:v>
      </x:c>
      <x:c r="B1433" s="23">
        <x:v>0</x:v>
      </x:c>
      <x:c r="C1433" s="23">
        <x:v>0</x:v>
      </x:c>
      <x:c r="D1433" s="23">
        <x:f t="shared" si="0"/>
        <x:v>0</x:v>
      </x:c>
    </x:row>
    <x:row r="1434" spans="1:4" hidden="1">
      <x:c r="A1434" s="23" t="s">
        <x:v>9633</x:v>
      </x:c>
      <x:c r="B1434" s="23">
        <x:v>0</x:v>
      </x:c>
      <x:c r="C1434" s="23">
        <x:v>0</x:v>
      </x:c>
      <x:c r="D1434" s="23">
        <x:f t="shared" si="0"/>
        <x:v>0</x:v>
      </x:c>
    </x:row>
    <x:row r="1435" spans="1:4" hidden="1">
      <x:c r="A1435" s="23" t="s">
        <x:v>6405</x:v>
      </x:c>
      <x:c r="B1435" s="23">
        <x:v>0</x:v>
      </x:c>
      <x:c r="C1435" s="23">
        <x:v>0</x:v>
      </x:c>
      <x:c r="D1435" s="23">
        <x:f t="shared" si="0"/>
        <x:v>0</x:v>
      </x:c>
    </x:row>
    <x:row r="1436" spans="1:4" hidden="1">
      <x:c r="A1436" s="23" t="s">
        <x:v>6421</x:v>
      </x:c>
      <x:c r="B1436" s="23">
        <x:v>0</x:v>
      </x:c>
      <x:c r="C1436" s="23">
        <x:v>0</x:v>
      </x:c>
      <x:c r="D1436" s="23">
        <x:f t="shared" si="0"/>
        <x:v>0</x:v>
      </x:c>
    </x:row>
    <x:row r="1437" spans="1:4" hidden="1">
      <x:c r="A1437" s="23" t="s">
        <x:v>9840</x:v>
      </x:c>
      <x:c r="B1437" s="23">
        <x:v>0</x:v>
      </x:c>
      <x:c r="C1437" s="23">
        <x:v>0</x:v>
      </x:c>
      <x:c r="D1437" s="23">
        <x:f t="shared" si="0"/>
        <x:v>0</x:v>
      </x:c>
    </x:row>
    <x:row r="1438" spans="1:4" hidden="1">
      <x:c r="A1438" s="23" t="s">
        <x:v>9637</x:v>
      </x:c>
      <x:c r="B1438" s="23">
        <x:v>0</x:v>
      </x:c>
      <x:c r="C1438" s="23">
        <x:v>0</x:v>
      </x:c>
      <x:c r="D1438" s="23">
        <x:f t="shared" si="0"/>
        <x:v>0</x:v>
      </x:c>
    </x:row>
    <x:row r="1439" spans="1:4" hidden="1">
      <x:c r="A1439" s="23" t="s">
        <x:v>9845</x:v>
      </x:c>
      <x:c r="B1439" s="23">
        <x:v>0</x:v>
      </x:c>
      <x:c r="C1439" s="23">
        <x:v>0</x:v>
      </x:c>
      <x:c r="D1439" s="23">
        <x:f t="shared" si="0"/>
        <x:v>0</x:v>
      </x:c>
    </x:row>
    <x:row r="1440" spans="1:4" hidden="1">
      <x:c r="A1440" s="23" t="s">
        <x:v>9753</x:v>
      </x:c>
      <x:c r="B1440" s="23">
        <x:v>0</x:v>
      </x:c>
      <x:c r="C1440" s="23">
        <x:v>0</x:v>
      </x:c>
      <x:c r="D1440" s="23">
        <x:f t="shared" si="0"/>
        <x:v>0</x:v>
      </x:c>
    </x:row>
    <x:row r="1441" spans="1:4" hidden="1">
      <x:c r="A1441" s="23" t="s">
        <x:v>6431</x:v>
      </x:c>
      <x:c r="B1441" s="23">
        <x:v>0</x:v>
      </x:c>
      <x:c r="C1441" s="23">
        <x:v>0</x:v>
      </x:c>
      <x:c r="D1441" s="23">
        <x:f t="shared" si="0"/>
        <x:v>0</x:v>
      </x:c>
    </x:row>
    <x:row r="1442" spans="1:4" hidden="1">
      <x:c r="A1442" s="23" t="s">
        <x:v>6465</x:v>
      </x:c>
      <x:c r="B1442" s="23">
        <x:v>0</x:v>
      </x:c>
      <x:c r="C1442" s="23">
        <x:v>0</x:v>
      </x:c>
      <x:c r="D1442" s="23">
        <x:f t="shared" si="0"/>
        <x:v>0</x:v>
      </x:c>
    </x:row>
    <x:row r="1443" spans="1:4" hidden="1">
      <x:c r="A1443" s="23" t="s">
        <x:v>9824</x:v>
      </x:c>
      <x:c r="B1443" s="23">
        <x:v>0</x:v>
      </x:c>
      <x:c r="C1443" s="23">
        <x:v>0</x:v>
      </x:c>
      <x:c r="D1443" s="23">
        <x:f t="shared" si="0"/>
        <x:v>0</x:v>
      </x:c>
    </x:row>
    <x:row r="1444" spans="1:4" hidden="1">
      <x:c r="A1444" s="23" t="s">
        <x:v>9825</x:v>
      </x:c>
      <x:c r="B1444" s="23">
        <x:v>0</x:v>
      </x:c>
      <x:c r="C1444" s="23">
        <x:v>0</x:v>
      </x:c>
      <x:c r="D1444" s="23">
        <x:f t="shared" si="0"/>
        <x:v>0</x:v>
      </x:c>
    </x:row>
    <x:row r="1445" spans="1:4" hidden="1">
      <x:c r="A1445" s="23" t="s">
        <x:v>6480</x:v>
      </x:c>
      <x:c r="B1445" s="23">
        <x:v>0</x:v>
      </x:c>
      <x:c r="C1445" s="23">
        <x:v>0</x:v>
      </x:c>
      <x:c r="D1445" s="23">
        <x:f t="shared" si="0"/>
        <x:v>0</x:v>
      </x:c>
    </x:row>
    <x:row r="1446" spans="1:4" hidden="1">
      <x:c r="A1446" s="23" t="s">
        <x:v>6308</x:v>
      </x:c>
      <x:c r="B1446" s="23">
        <x:v>0</x:v>
      </x:c>
      <x:c r="C1446" s="23">
        <x:v>0</x:v>
      </x:c>
      <x:c r="D1446" s="23">
        <x:f t="shared" si="0"/>
        <x:v>0</x:v>
      </x:c>
    </x:row>
    <x:row r="1447" spans="1:4" hidden="1">
      <x:c r="A1447" s="23" t="s">
        <x:v>6542</x:v>
      </x:c>
      <x:c r="B1447" s="23">
        <x:v>0</x:v>
      </x:c>
      <x:c r="C1447" s="23">
        <x:v>0</x:v>
      </x:c>
      <x:c r="D1447" s="23">
        <x:f t="shared" si="0"/>
        <x:v>0</x:v>
      </x:c>
    </x:row>
    <x:row r="1448" spans="1:4" hidden="1">
      <x:c r="A1448" s="23" t="s">
        <x:v>9734</x:v>
      </x:c>
      <x:c r="B1448" s="23">
        <x:v>0</x:v>
      </x:c>
      <x:c r="C1448" s="23">
        <x:v>0</x:v>
      </x:c>
      <x:c r="D1448" s="23">
        <x:f t="shared" si="0"/>
        <x:v>0</x:v>
      </x:c>
    </x:row>
    <x:row r="1449" spans="1:4" hidden="1">
      <x:c r="A1449" s="23" t="s">
        <x:v>623</x:v>
      </x:c>
      <x:c r="B1449" s="23">
        <x:v>0</x:v>
      </x:c>
      <x:c r="C1449" s="23">
        <x:v>0</x:v>
      </x:c>
      <x:c r="D1449" s="23">
        <x:f t="shared" si="0"/>
        <x:v>0</x:v>
      </x:c>
    </x:row>
    <x:row r="1450" spans="1:4" hidden="1">
      <x:c r="A1450" s="23" t="s">
        <x:v>9828</x:v>
      </x:c>
      <x:c r="B1450" s="23">
        <x:v>0</x:v>
      </x:c>
      <x:c r="C1450" s="23">
        <x:v>0</x:v>
      </x:c>
      <x:c r="D1450" s="23">
        <x:f t="shared" si="0"/>
        <x:v>0</x:v>
      </x:c>
    </x:row>
    <x:row r="1451" spans="1:4" hidden="1">
      <x:c r="A1451" s="23" t="s">
        <x:v>505</x:v>
      </x:c>
      <x:c r="B1451" s="23">
        <x:v>0</x:v>
      </x:c>
      <x:c r="C1451" s="23">
        <x:v>0</x:v>
      </x:c>
      <x:c r="D1451" s="23">
        <x:f t="shared" si="0"/>
        <x:v>0</x:v>
      </x:c>
    </x:row>
    <x:row r="1452" spans="1:4" hidden="1">
      <x:c r="A1452" s="23" t="s">
        <x:v>9635</x:v>
      </x:c>
      <x:c r="B1452" s="23">
        <x:v>0</x:v>
      </x:c>
      <x:c r="C1452" s="23">
        <x:v>0</x:v>
      </x:c>
      <x:c r="D1452" s="23">
        <x:f t="shared" si="0"/>
        <x:v>0</x:v>
      </x:c>
    </x:row>
    <x:row r="1453" spans="1:4" hidden="1">
      <x:c r="A1453" s="23" t="s">
        <x:v>9805</x:v>
      </x:c>
      <x:c r="B1453" s="23">
        <x:v>0</x:v>
      </x:c>
      <x:c r="C1453" s="23">
        <x:v>0</x:v>
      </x:c>
      <x:c r="D1453" s="23">
        <x:f t="shared" si="0"/>
        <x:v>0</x:v>
      </x:c>
    </x:row>
    <x:row r="1454" spans="1:4" hidden="1">
      <x:c r="A1454" s="23" t="s">
        <x:v>9814</x:v>
      </x:c>
      <x:c r="B1454" s="23">
        <x:v>0</x:v>
      </x:c>
      <x:c r="C1454" s="23">
        <x:v>0</x:v>
      </x:c>
      <x:c r="D1454" s="23">
        <x:f t="shared" si="0"/>
        <x:v>0</x:v>
      </x:c>
    </x:row>
    <x:row r="1455" spans="1:4" hidden="1">
      <x:c r="A1455" s="23" t="s">
        <x:v>9869</x:v>
      </x:c>
      <x:c r="B1455" s="23">
        <x:v>0</x:v>
      </x:c>
      <x:c r="C1455" s="23">
        <x:v>0</x:v>
      </x:c>
      <x:c r="D1455" s="23">
        <x:f t="shared" si="0"/>
        <x:v>0</x:v>
      </x:c>
    </x:row>
    <x:row r="1456" spans="1:4" hidden="1">
      <x:c r="A1456" s="23" t="s">
        <x:v>9631</x:v>
      </x:c>
      <x:c r="B1456" s="23">
        <x:v>0</x:v>
      </x:c>
      <x:c r="C1456" s="23">
        <x:v>0</x:v>
      </x:c>
      <x:c r="D1456" s="23">
        <x:f t="shared" si="0"/>
        <x:v>0</x:v>
      </x:c>
    </x:row>
    <x:row r="1457" spans="1:4" hidden="1">
      <x:c r="A1457" s="23" t="s">
        <x:v>9751</x:v>
      </x:c>
      <x:c r="B1457" s="23">
        <x:v>0</x:v>
      </x:c>
      <x:c r="C1457" s="23">
        <x:v>0</x:v>
      </x:c>
      <x:c r="D1457" s="23">
        <x:f t="shared" si="0"/>
        <x:v>0</x:v>
      </x:c>
    </x:row>
    <x:row r="1458" spans="1:4" hidden="1">
      <x:c r="A1458" s="23" t="s">
        <x:v>9765</x:v>
      </x:c>
      <x:c r="B1458" s="23">
        <x:v>0</x:v>
      </x:c>
      <x:c r="C1458" s="23">
        <x:v>0</x:v>
      </x:c>
      <x:c r="D1458" s="23">
        <x:f t="shared" si="0"/>
        <x:v>0</x:v>
      </x:c>
    </x:row>
    <x:row r="1459" spans="1:4" hidden="1">
      <x:c r="A1459" s="23" t="s">
        <x:v>6494</x:v>
      </x:c>
      <x:c r="B1459" s="23">
        <x:v>0</x:v>
      </x:c>
      <x:c r="C1459" s="23">
        <x:v>0</x:v>
      </x:c>
      <x:c r="D1459" s="23">
        <x:f t="shared" si="0"/>
        <x:v>0</x:v>
      </x:c>
    </x:row>
    <x:row r="1460" spans="1:4" hidden="1">
      <x:c r="A1460" s="23" t="s">
        <x:v>9769</x:v>
      </x:c>
      <x:c r="B1460" s="23">
        <x:v>0</x:v>
      </x:c>
      <x:c r="C1460" s="23">
        <x:v>0</x:v>
      </x:c>
      <x:c r="D1460" s="23">
        <x:f t="shared" si="0"/>
        <x:v>0</x:v>
      </x:c>
    </x:row>
    <x:row r="1461" spans="1:4" hidden="1">
      <x:c r="A1461" s="23" t="s">
        <x:v>9887</x:v>
      </x:c>
      <x:c r="B1461" s="23">
        <x:v>0</x:v>
      </x:c>
      <x:c r="C1461" s="23">
        <x:v>0</x:v>
      </x:c>
      <x:c r="D1461" s="23">
        <x:f t="shared" si="0"/>
        <x:v>0</x:v>
      </x:c>
    </x:row>
    <x:row r="1462" spans="1:4" hidden="1">
      <x:c r="A1462" s="23" t="s">
        <x:v>6539</x:v>
      </x:c>
      <x:c r="B1462" s="23">
        <x:v>0</x:v>
      </x:c>
      <x:c r="C1462" s="23">
        <x:v>0</x:v>
      </x:c>
      <x:c r="D1462" s="23">
        <x:f t="shared" si="0"/>
        <x:v>0</x:v>
      </x:c>
    </x:row>
    <x:row r="1463" spans="1:4" hidden="1">
      <x:c r="A1463" s="23" t="s">
        <x:v>6456</x:v>
      </x:c>
      <x:c r="B1463" s="23">
        <x:v>0</x:v>
      </x:c>
      <x:c r="C1463" s="23">
        <x:v>0</x:v>
      </x:c>
      <x:c r="D1463" s="23">
        <x:f t="shared" si="0"/>
        <x:v>0</x:v>
      </x:c>
    </x:row>
    <x:row r="1464" spans="1:4" hidden="1">
      <x:c r="A1464" s="23" t="s">
        <x:v>9761</x:v>
      </x:c>
      <x:c r="B1464" s="23">
        <x:v>0</x:v>
      </x:c>
      <x:c r="C1464" s="23">
        <x:v>0</x:v>
      </x:c>
      <x:c r="D1464" s="23">
        <x:f t="shared" si="0"/>
        <x:v>0</x:v>
      </x:c>
    </x:row>
    <x:row r="1465" spans="1:4" hidden="1">
      <x:c r="A1465" s="23" t="s">
        <x:v>9800</x:v>
      </x:c>
      <x:c r="B1465" s="23">
        <x:v>0</x:v>
      </x:c>
      <x:c r="C1465" s="23">
        <x:v>0</x:v>
      </x:c>
      <x:c r="D1465" s="23">
        <x:f t="shared" si="0"/>
        <x:v>0</x:v>
      </x:c>
    </x:row>
    <x:row r="1466" spans="1:4" hidden="1">
      <x:c r="A1466" s="23" t="s">
        <x:v>9802</x:v>
      </x:c>
      <x:c r="B1466" s="23">
        <x:v>0</x:v>
      </x:c>
      <x:c r="C1466" s="23">
        <x:v>0</x:v>
      </x:c>
      <x:c r="D1466" s="23">
        <x:f t="shared" si="0"/>
        <x:v>0</x:v>
      </x:c>
    </x:row>
    <x:row r="1467" spans="1:4" hidden="1">
      <x:c r="A1467" s="23" t="s">
        <x:v>9811</x:v>
      </x:c>
      <x:c r="B1467" s="23">
        <x:v>0</x:v>
      </x:c>
      <x:c r="C1467" s="23">
        <x:v>0</x:v>
      </x:c>
      <x:c r="D1467" s="23">
        <x:f t="shared" si="0"/>
        <x:v>0</x:v>
      </x:c>
    </x:row>
    <x:row r="1468" spans="1:4" hidden="1">
      <x:c r="A1468" s="23" t="s">
        <x:v>9842</x:v>
      </x:c>
      <x:c r="B1468" s="23">
        <x:v>0</x:v>
      </x:c>
      <x:c r="C1468" s="23">
        <x:v>0</x:v>
      </x:c>
      <x:c r="D1468" s="23">
        <x:f t="shared" si="0"/>
        <x:v>0</x:v>
      </x:c>
    </x:row>
    <x:row r="1469" spans="1:4" hidden="1">
      <x:c r="A1469" s="23" t="s">
        <x:v>9790</x:v>
      </x:c>
      <x:c r="B1469" s="23">
        <x:v>0</x:v>
      </x:c>
      <x:c r="C1469" s="23">
        <x:v>0</x:v>
      </x:c>
      <x:c r="D1469" s="23">
        <x:f t="shared" si="0"/>
        <x:v>0</x:v>
      </x:c>
    </x:row>
    <x:row r="1470" spans="1:4" hidden="1">
      <x:c r="A1470" s="23" t="s">
        <x:v>9803</x:v>
      </x:c>
      <x:c r="B1470" s="23">
        <x:v>0</x:v>
      </x:c>
      <x:c r="C1470" s="23">
        <x:v>0</x:v>
      </x:c>
      <x:c r="D1470" s="23">
        <x:f t="shared" si="0"/>
        <x:v>0</x:v>
      </x:c>
    </x:row>
    <x:row r="1471" spans="1:4" hidden="1">
      <x:c r="A1471" s="23" t="s">
        <x:v>9752</x:v>
      </x:c>
      <x:c r="B1471" s="23">
        <x:v>0</x:v>
      </x:c>
      <x:c r="C1471" s="23">
        <x:v>0</x:v>
      </x:c>
      <x:c r="D1471" s="23">
        <x:f t="shared" si="0"/>
        <x:v>0</x:v>
      </x:c>
    </x:row>
    <x:row r="1472" spans="1:4" hidden="1">
      <x:c r="A1472" s="23" t="s">
        <x:v>9789</x:v>
      </x:c>
      <x:c r="B1472" s="23">
        <x:v>0</x:v>
      </x:c>
      <x:c r="C1472" s="23">
        <x:v>0</x:v>
      </x:c>
      <x:c r="D1472" s="23">
        <x:f t="shared" si="0"/>
        <x:v>0</x:v>
      </x:c>
    </x:row>
    <x:row r="1473" spans="1:4" hidden="1">
      <x:c r="A1473" s="23" t="s">
        <x:v>9775</x:v>
      </x:c>
      <x:c r="B1473" s="23">
        <x:v>0</x:v>
      </x:c>
      <x:c r="C1473" s="23">
        <x:v>0</x:v>
      </x:c>
      <x:c r="D1473" s="23">
        <x:f t="shared" si="0"/>
        <x:v>0</x:v>
      </x:c>
    </x:row>
    <x:row r="1474" spans="1:4" hidden="1">
      <x:c r="A1474" s="23" t="s">
        <x:v>9776</x:v>
      </x:c>
      <x:c r="B1474" s="23">
        <x:v>0</x:v>
      </x:c>
      <x:c r="C1474" s="23">
        <x:v>0</x:v>
      </x:c>
      <x:c r="D1474" s="23">
        <x:f t="shared" si="0"/>
        <x:v>0</x:v>
      </x:c>
    </x:row>
    <x:row r="1475" spans="1:4" hidden="1">
      <x:c r="A1475" s="23" t="s">
        <x:v>9797</x:v>
      </x:c>
      <x:c r="B1475" s="23">
        <x:v>0</x:v>
      </x:c>
      <x:c r="C1475" s="23">
        <x:v>0</x:v>
      </x:c>
      <x:c r="D1475" s="23">
        <x:f t="shared" si="0"/>
        <x:v>0</x:v>
      </x:c>
    </x:row>
    <x:row r="1476" spans="1:4" hidden="1">
      <x:c r="A1476" s="23" t="s">
        <x:v>6440</x:v>
      </x:c>
      <x:c r="B1476" s="23">
        <x:v>0</x:v>
      </x:c>
      <x:c r="C1476" s="23">
        <x:v>0</x:v>
      </x:c>
      <x:c r="D1476" s="23">
        <x:f t="shared" si="0"/>
        <x:v>0</x:v>
      </x:c>
    </x:row>
    <x:row r="1477" spans="1:4" hidden="1">
      <x:c r="A1477" s="23" t="s">
        <x:v>9759</x:v>
      </x:c>
      <x:c r="B1477" s="23">
        <x:v>0</x:v>
      </x:c>
      <x:c r="C1477" s="23">
        <x:v>0</x:v>
      </x:c>
      <x:c r="D1477" s="23">
        <x:f t="shared" si="0"/>
        <x:v>0</x:v>
      </x:c>
    </x:row>
    <x:row r="1478" spans="1:4" hidden="1">
      <x:c r="A1478" s="23" t="s">
        <x:v>9821</x:v>
      </x:c>
      <x:c r="B1478" s="23">
        <x:v>0</x:v>
      </x:c>
      <x:c r="C1478" s="23">
        <x:v>0</x:v>
      </x:c>
      <x:c r="D1478" s="23">
        <x:f t="shared" si="0"/>
        <x:v>0</x:v>
      </x:c>
    </x:row>
    <x:row r="1479" spans="1:4" hidden="1">
      <x:c r="A1479" s="23" t="s">
        <x:v>9808</x:v>
      </x:c>
      <x:c r="B1479" s="23">
        <x:v>0</x:v>
      </x:c>
      <x:c r="C1479" s="23">
        <x:v>0</x:v>
      </x:c>
      <x:c r="D1479" s="23">
        <x:f t="shared" si="0"/>
        <x:v>0</x:v>
      </x:c>
    </x:row>
    <x:row r="1480" spans="1:4" hidden="1">
      <x:c r="A1480" s="23" t="s">
        <x:v>9809</x:v>
      </x:c>
      <x:c r="B1480" s="23">
        <x:v>0</x:v>
      </x:c>
      <x:c r="C1480" s="23">
        <x:v>0</x:v>
      </x:c>
      <x:c r="D1480" s="23">
        <x:f t="shared" si="0"/>
        <x:v>0</x:v>
      </x:c>
    </x:row>
    <x:row r="1481" spans="1:4" hidden="1">
      <x:c r="A1481" s="23" t="s">
        <x:v>9794</x:v>
      </x:c>
      <x:c r="B1481" s="23">
        <x:v>0</x:v>
      </x:c>
      <x:c r="C1481" s="23">
        <x:v>0</x:v>
      </x:c>
      <x:c r="D1481" s="23">
        <x:f t="shared" si="0"/>
        <x:v>0</x:v>
      </x:c>
    </x:row>
    <x:row r="1482" spans="1:4" hidden="1">
      <x:c r="A1482" s="23" t="s">
        <x:v>6517</x:v>
      </x:c>
      <x:c r="B1482" s="23">
        <x:v>0</x:v>
      </x:c>
      <x:c r="C1482" s="23">
        <x:v>0</x:v>
      </x:c>
      <x:c r="D1482" s="23">
        <x:f t="shared" si="0"/>
        <x:v>0</x:v>
      </x:c>
    </x:row>
    <x:row r="1483" spans="1:4" hidden="1">
      <x:c r="A1483" s="23" t="s">
        <x:v>9634</x:v>
      </x:c>
      <x:c r="B1483" s="23">
        <x:v>0</x:v>
      </x:c>
      <x:c r="C1483" s="23">
        <x:v>0</x:v>
      </x:c>
      <x:c r="D1483" s="23">
        <x:f t="shared" si="0"/>
        <x:v>0</x:v>
      </x:c>
    </x:row>
    <x:row r="1484" spans="1:4" hidden="1">
      <x:c r="A1484" s="23" t="s">
        <x:v>6460</x:v>
      </x:c>
      <x:c r="B1484" s="23">
        <x:v>0</x:v>
      </x:c>
      <x:c r="C1484" s="23">
        <x:v>0</x:v>
      </x:c>
      <x:c r="D1484" s="23">
        <x:f t="shared" si="0"/>
        <x:v>0</x:v>
      </x:c>
    </x:row>
    <x:row r="1485" spans="1:4" hidden="1">
      <x:c r="A1485" s="23" t="s">
        <x:v>9711</x:v>
      </x:c>
      <x:c r="B1485" s="23">
        <x:v>0</x:v>
      </x:c>
      <x:c r="C1485" s="23">
        <x:v>0</x:v>
      </x:c>
      <x:c r="D1485" s="23">
        <x:f t="shared" si="0"/>
        <x:v>0</x:v>
      </x:c>
    </x:row>
    <x:row r="1486" spans="1:4" hidden="1">
      <x:c r="A1486" s="23" t="s">
        <x:v>9748</x:v>
      </x:c>
      <x:c r="B1486" s="23">
        <x:v>0</x:v>
      </x:c>
      <x:c r="C1486" s="23">
        <x:v>0</x:v>
      </x:c>
      <x:c r="D1486" s="23">
        <x:f t="shared" si="0"/>
        <x:v>0</x:v>
      </x:c>
    </x:row>
    <x:row r="1487" spans="1:4" hidden="1">
      <x:c r="A1487" s="23" t="s">
        <x:v>9750</x:v>
      </x:c>
      <x:c r="B1487" s="23">
        <x:v>0</x:v>
      </x:c>
      <x:c r="C1487" s="23">
        <x:v>0</x:v>
      </x:c>
      <x:c r="D1487" s="23">
        <x:f t="shared" si="0"/>
        <x:v>0</x:v>
      </x:c>
    </x:row>
    <x:row r="1488" spans="1:4" hidden="1">
      <x:c r="A1488" s="23" t="s">
        <x:v>9779</x:v>
      </x:c>
      <x:c r="B1488" s="23">
        <x:v>0</x:v>
      </x:c>
      <x:c r="C1488" s="23">
        <x:v>0</x:v>
      </x:c>
      <x:c r="D1488" s="23">
        <x:f t="shared" si="0"/>
        <x:v>0</x:v>
      </x:c>
    </x:row>
    <x:row r="1489" spans="1:4" hidden="1">
      <x:c r="A1489" s="23" t="s">
        <x:v>9786</x:v>
      </x:c>
      <x:c r="B1489" s="23">
        <x:v>0</x:v>
      </x:c>
      <x:c r="C1489" s="23">
        <x:v>0</x:v>
      </x:c>
      <x:c r="D1489" s="23">
        <x:f t="shared" si="0"/>
        <x:v>0</x:v>
      </x:c>
    </x:row>
    <x:row r="1490" spans="1:4" hidden="1">
      <x:c r="A1490" s="23" t="s">
        <x:v>9823</x:v>
      </x:c>
      <x:c r="B1490" s="23">
        <x:v>0</x:v>
      </x:c>
      <x:c r="C1490" s="23">
        <x:v>0</x:v>
      </x:c>
      <x:c r="D1490" s="23">
        <x:f t="shared" si="0"/>
        <x:v>0</x:v>
      </x:c>
    </x:row>
    <x:row r="1491" spans="1:4" hidden="1">
      <x:c r="A1491" s="23" t="s">
        <x:v>9763</x:v>
      </x:c>
      <x:c r="B1491" s="23">
        <x:v>0</x:v>
      </x:c>
      <x:c r="C1491" s="23">
        <x:v>0</x:v>
      </x:c>
      <x:c r="D1491" s="23">
        <x:f t="shared" si="0"/>
        <x:v>0</x:v>
      </x:c>
    </x:row>
    <x:row r="1492" spans="1:4" hidden="1">
      <x:c r="A1492" s="23" t="s">
        <x:v>6536</x:v>
      </x:c>
      <x:c r="B1492" s="23">
        <x:v>0</x:v>
      </x:c>
      <x:c r="C1492" s="23">
        <x:v>0</x:v>
      </x:c>
      <x:c r="D1492" s="23">
        <x:f t="shared" si="0"/>
        <x:v>0</x:v>
      </x:c>
    </x:row>
    <x:row r="1493" spans="1:4" hidden="1">
      <x:c r="A1493" s="23" t="s">
        <x:v>9807</x:v>
      </x:c>
      <x:c r="B1493" s="23">
        <x:v>0</x:v>
      </x:c>
      <x:c r="C1493" s="23">
        <x:v>0</x:v>
      </x:c>
      <x:c r="D1493" s="23">
        <x:f t="shared" si="0"/>
        <x:v>0</x:v>
      </x:c>
    </x:row>
    <x:row r="1494" spans="1:4" hidden="1">
      <x:c r="A1494" s="23" t="s">
        <x:v>9760</x:v>
      </x:c>
      <x:c r="B1494" s="23">
        <x:v>0</x:v>
      </x:c>
      <x:c r="C1494" s="23">
        <x:v>0</x:v>
      </x:c>
      <x:c r="D1494" s="23">
        <x:f t="shared" si="0"/>
        <x:v>0</x:v>
      </x:c>
    </x:row>
    <x:row r="1495" spans="1:4" hidden="1">
      <x:c r="A1495" s="23" t="s">
        <x:v>9767</x:v>
      </x:c>
      <x:c r="B1495" s="23">
        <x:v>0</x:v>
      </x:c>
      <x:c r="C1495" s="23">
        <x:v>0</x:v>
      </x:c>
      <x:c r="D1495" s="23">
        <x:f t="shared" si="0"/>
        <x:v>0</x:v>
      </x:c>
    </x:row>
    <x:row r="1496" spans="1:4" hidden="1">
      <x:c r="A1496" s="23" t="s">
        <x:v>9817</x:v>
      </x:c>
      <x:c r="B1496" s="23">
        <x:v>0</x:v>
      </x:c>
      <x:c r="C1496" s="23">
        <x:v>0</x:v>
      </x:c>
      <x:c r="D1496" s="23">
        <x:f t="shared" si="0"/>
        <x:v>0</x:v>
      </x:c>
    </x:row>
    <x:row r="1497" spans="1:4" hidden="1">
      <x:c r="A1497" s="23" t="s">
        <x:v>9771</x:v>
      </x:c>
      <x:c r="B1497" s="23">
        <x:v>0</x:v>
      </x:c>
      <x:c r="C1497" s="23">
        <x:v>0</x:v>
      </x:c>
      <x:c r="D1497" s="23">
        <x:f t="shared" si="0"/>
        <x:v>0</x:v>
      </x:c>
    </x:row>
    <x:row r="1498" spans="1:4" hidden="1">
      <x:c r="A1498" s="23" t="s">
        <x:v>9804</x:v>
      </x:c>
      <x:c r="B1498" s="23">
        <x:v>0</x:v>
      </x:c>
      <x:c r="C1498" s="23">
        <x:v>0</x:v>
      </x:c>
      <x:c r="D1498" s="23">
        <x:f t="shared" si="0"/>
        <x:v>0</x:v>
      </x:c>
    </x:row>
    <x:row r="1499" spans="1:4" hidden="1">
      <x:c r="A1499" s="23" t="s">
        <x:v>9774</x:v>
      </x:c>
      <x:c r="B1499" s="23">
        <x:v>0</x:v>
      </x:c>
      <x:c r="C1499" s="23">
        <x:v>0</x:v>
      </x:c>
      <x:c r="D1499" s="23">
        <x:f t="shared" si="0"/>
        <x:v>0</x:v>
      </x:c>
    </x:row>
    <x:row r="1500" spans="1:4" hidden="1">
      <x:c r="A1500" s="23" t="s">
        <x:v>9849</x:v>
      </x:c>
      <x:c r="B1500" s="23">
        <x:v>0</x:v>
      </x:c>
      <x:c r="C1500" s="23">
        <x:v>0</x:v>
      </x:c>
      <x:c r="D1500" s="23">
        <x:f t="shared" si="0"/>
        <x:v>0</x:v>
      </x:c>
    </x:row>
    <x:row r="1501" spans="1:4" hidden="1">
      <x:c r="A1501" s="23" t="s">
        <x:v>9792</x:v>
      </x:c>
      <x:c r="B1501" s="23">
        <x:v>0</x:v>
      </x:c>
      <x:c r="C1501" s="23">
        <x:v>0</x:v>
      </x:c>
      <x:c r="D1501" s="23">
        <x:f t="shared" si="0"/>
        <x:v>0</x:v>
      </x:c>
    </x:row>
    <x:row r="1502" spans="1:4" hidden="1">
      <x:c r="A1502" s="23" t="s">
        <x:v>9816</x:v>
      </x:c>
      <x:c r="B1502" s="23">
        <x:v>0</x:v>
      </x:c>
      <x:c r="C1502" s="23">
        <x:v>0</x:v>
      </x:c>
      <x:c r="D1502" s="23">
        <x:f t="shared" si="0"/>
        <x:v>0</x:v>
      </x:c>
    </x:row>
    <x:row r="1503" spans="1:4" hidden="1">
      <x:c r="A1503" s="23" t="s">
        <x:v>9781</x:v>
      </x:c>
      <x:c r="B1503" s="23">
        <x:v>0</x:v>
      </x:c>
      <x:c r="C1503" s="23">
        <x:v>0</x:v>
      </x:c>
      <x:c r="D1503" s="23">
        <x:f t="shared" si="0"/>
        <x:v>0</x:v>
      </x:c>
    </x:row>
    <x:row r="1504" spans="1:4" hidden="1">
      <x:c r="A1504" s="23" t="s">
        <x:v>9783</x:v>
      </x:c>
      <x:c r="B1504" s="23">
        <x:v>0</x:v>
      </x:c>
      <x:c r="C1504" s="23">
        <x:v>0</x:v>
      </x:c>
      <x:c r="D1504" s="23">
        <x:f t="shared" si="0"/>
        <x:v>0</x:v>
      </x:c>
    </x:row>
    <x:row r="1505" spans="1:4" hidden="1">
      <x:c r="A1505" s="23" t="s">
        <x:v>9785</x:v>
      </x:c>
      <x:c r="B1505" s="23">
        <x:v>0</x:v>
      </x:c>
      <x:c r="C1505" s="23">
        <x:v>0</x:v>
      </x:c>
      <x:c r="D1505" s="23">
        <x:f t="shared" si="0"/>
        <x:v>0</x:v>
      </x:c>
    </x:row>
    <x:row r="1506" spans="1:4" hidden="1">
      <x:c r="A1506" s="23" t="s">
        <x:v>9725</x:v>
      </x:c>
      <x:c r="B1506" s="23">
        <x:v>0</x:v>
      </x:c>
      <x:c r="C1506" s="23">
        <x:v>0</x:v>
      </x:c>
      <x:c r="D1506" s="23">
        <x:f t="shared" si="0"/>
        <x:v>0</x:v>
      </x:c>
    </x:row>
    <x:row r="1507" spans="1:4" hidden="1">
      <x:c r="A1507" s="23" t="s">
        <x:v>9743</x:v>
      </x:c>
      <x:c r="B1507" s="23">
        <x:v>0</x:v>
      </x:c>
      <x:c r="C1507" s="23">
        <x:v>0</x:v>
      </x:c>
      <x:c r="D1507" s="23">
        <x:f t="shared" si="0"/>
        <x:v>0</x:v>
      </x:c>
    </x:row>
    <x:row r="1508" spans="1:4" hidden="1">
      <x:c r="A1508" s="23" t="s">
        <x:v>9839</x:v>
      </x:c>
      <x:c r="B1508" s="23">
        <x:v>0</x:v>
      </x:c>
      <x:c r="C1508" s="23">
        <x:v>0</x:v>
      </x:c>
      <x:c r="D1508" s="23">
        <x:f t="shared" si="0"/>
        <x:v>0</x:v>
      </x:c>
    </x:row>
    <x:row r="1509" spans="1:4" hidden="1">
      <x:c r="A1509" s="23" t="s">
        <x:v>9788</x:v>
      </x:c>
      <x:c r="B1509" s="23">
        <x:v>0</x:v>
      </x:c>
      <x:c r="C1509" s="23">
        <x:v>0</x:v>
      </x:c>
      <x:c r="D1509" s="23">
        <x:f t="shared" si="0"/>
        <x:v>0</x:v>
      </x:c>
    </x:row>
    <x:row r="1510" spans="1:4" hidden="1">
      <x:c r="A1510" s="23" t="s">
        <x:v>9793</x:v>
      </x:c>
      <x:c r="B1510" s="23">
        <x:v>0</x:v>
      </x:c>
      <x:c r="C1510" s="23">
        <x:v>0</x:v>
      </x:c>
      <x:c r="D1510" s="23">
        <x:f t="shared" si="0"/>
        <x:v>0</x:v>
      </x:c>
    </x:row>
    <x:row r="1511" spans="1:4" hidden="1">
      <x:c r="A1511" s="23" t="s">
        <x:v>9717</x:v>
      </x:c>
      <x:c r="B1511" s="23">
        <x:v>0</x:v>
      </x:c>
      <x:c r="C1511" s="23">
        <x:v>0</x:v>
      </x:c>
      <x:c r="D1511" s="23">
        <x:f t="shared" si="0"/>
        <x:v>0</x:v>
      </x:c>
    </x:row>
    <x:row r="1512" spans="1:4" hidden="1">
      <x:c r="A1512" s="23" t="s">
        <x:v>9657</x:v>
      </x:c>
      <x:c r="B1512" s="23">
        <x:v>0</x:v>
      </x:c>
      <x:c r="C1512" s="23">
        <x:v>0</x:v>
      </x:c>
      <x:c r="D1512" s="23">
        <x:f t="shared" si="0"/>
        <x:v>0</x:v>
      </x:c>
    </x:row>
    <x:row r="1513" spans="1:4" hidden="1">
      <x:c r="A1513" s="23" t="s">
        <x:v>9671</x:v>
      </x:c>
      <x:c r="B1513" s="23">
        <x:v>0</x:v>
      </x:c>
      <x:c r="C1513" s="23">
        <x:v>0</x:v>
      </x:c>
      <x:c r="D1513" s="23">
        <x:f t="shared" si="0"/>
        <x:v>0</x:v>
      </x:c>
    </x:row>
    <x:row r="1514" spans="1:4" hidden="1">
      <x:c r="A1514" s="23" t="s">
        <x:v>9886</x:v>
      </x:c>
      <x:c r="B1514" s="23">
        <x:v>0</x:v>
      </x:c>
      <x:c r="C1514" s="23">
        <x:v>0</x:v>
      </x:c>
      <x:c r="D1514" s="23">
        <x:f t="shared" si="0"/>
        <x:v>0</x:v>
      </x:c>
    </x:row>
    <x:row r="1515" spans="1:4" hidden="1">
      <x:c r="A1515" s="23" t="s">
        <x:v>9861</x:v>
      </x:c>
      <x:c r="B1515" s="23">
        <x:v>0</x:v>
      </x:c>
      <x:c r="C1515" s="23">
        <x:v>0</x:v>
      </x:c>
      <x:c r="D1515" s="23">
        <x:f t="shared" si="0"/>
        <x:v>0</x:v>
      </x:c>
    </x:row>
    <x:row r="1516" spans="1:4" hidden="1">
      <x:c r="A1516" s="23" t="s">
        <x:v>6316</x:v>
      </x:c>
      <x:c r="B1516" s="23">
        <x:v>0</x:v>
      </x:c>
      <x:c r="C1516" s="23">
        <x:v>0</x:v>
      </x:c>
      <x:c r="D1516" s="23">
        <x:f t="shared" si="0"/>
        <x:v>0</x:v>
      </x:c>
    </x:row>
    <x:row r="1517" spans="1:4" hidden="1">
      <x:c r="A1517" s="23" t="s">
        <x:v>9713</x:v>
      </x:c>
      <x:c r="B1517" s="23">
        <x:v>0</x:v>
      </x:c>
      <x:c r="C1517" s="23">
        <x:v>0</x:v>
      </x:c>
      <x:c r="D1517" s="23">
        <x:f t="shared" si="0"/>
        <x:v>0</x:v>
      </x:c>
    </x:row>
    <x:row r="1518" spans="1:4" hidden="1">
      <x:c r="A1518" s="23" t="s">
        <x:v>9838</x:v>
      </x:c>
      <x:c r="B1518" s="23">
        <x:v>0</x:v>
      </x:c>
      <x:c r="C1518" s="23">
        <x:v>0</x:v>
      </x:c>
      <x:c r="D1518" s="23">
        <x:f t="shared" si="0"/>
        <x:v>0</x:v>
      </x:c>
    </x:row>
    <x:row r="1519" spans="1:4" hidden="1">
      <x:c r="A1519" s="23" t="s">
        <x:v>9868</x:v>
      </x:c>
      <x:c r="B1519" s="23">
        <x:v>0</x:v>
      </x:c>
      <x:c r="C1519" s="23">
        <x:v>0</x:v>
      </x:c>
      <x:c r="D1519" s="23">
        <x:f t="shared" si="0"/>
        <x:v>0</x:v>
      </x:c>
    </x:row>
    <x:row r="1520" spans="1:4" hidden="1">
      <x:c r="A1520" s="23" t="s">
        <x:v>9707</x:v>
      </x:c>
      <x:c r="B1520" s="23">
        <x:v>0</x:v>
      </x:c>
      <x:c r="C1520" s="23">
        <x:v>0</x:v>
      </x:c>
      <x:c r="D1520" s="23">
        <x:f t="shared" si="0"/>
        <x:v>0</x:v>
      </x:c>
    </x:row>
    <x:row r="1521" spans="1:4" hidden="1">
      <x:c r="A1521" s="23" t="s">
        <x:v>9737</x:v>
      </x:c>
      <x:c r="B1521" s="23">
        <x:v>0</x:v>
      </x:c>
      <x:c r="C1521" s="23">
        <x:v>0</x:v>
      </x:c>
      <x:c r="D1521" s="23">
        <x:f t="shared" si="0"/>
        <x:v>0</x:v>
      </x:c>
    </x:row>
    <x:row r="1522" spans="1:4" hidden="1">
      <x:c r="A1522" s="23" t="s">
        <x:v>9729</x:v>
      </x:c>
      <x:c r="B1522" s="23">
        <x:v>0</x:v>
      </x:c>
      <x:c r="C1522" s="23">
        <x:v>0</x:v>
      </x:c>
      <x:c r="D1522" s="23">
        <x:f t="shared" si="0"/>
        <x:v>0</x:v>
      </x:c>
    </x:row>
    <x:row r="1523" spans="1:4" hidden="1">
      <x:c r="A1523" s="23" t="s">
        <x:v>9658</x:v>
      </x:c>
      <x:c r="B1523" s="23">
        <x:v>0</x:v>
      </x:c>
      <x:c r="C1523" s="23">
        <x:v>0</x:v>
      </x:c>
      <x:c r="D1523" s="23">
        <x:f t="shared" si="0"/>
        <x:v>0</x:v>
      </x:c>
    </x:row>
    <x:row r="1524" spans="1:4" hidden="1">
      <x:c r="A1524" s="23" t="s">
        <x:v>9678</x:v>
      </x:c>
      <x:c r="B1524" s="23">
        <x:v>2</x:v>
      </x:c>
      <x:c r="C1524" s="23">
        <x:v>2</x:v>
      </x:c>
      <x:c r="D1524" s="23">
        <x:f t="shared" si="0"/>
        <x:v>0</x:v>
      </x:c>
    </x:row>
    <x:row r="1525" spans="1:4" hidden="1">
      <x:c r="A1525" s="23" t="s">
        <x:v>9694</x:v>
      </x:c>
      <x:c r="B1525" s="23">
        <x:v>0</x:v>
      </x:c>
      <x:c r="C1525" s="23">
        <x:v>0</x:v>
      </x:c>
      <x:c r="D1525" s="23">
        <x:f t="shared" si="0"/>
        <x:v>0</x:v>
      </x:c>
    </x:row>
    <x:row r="1526" spans="1:4" hidden="1">
      <x:c r="A1526" s="23" t="s">
        <x:v>9872</x:v>
      </x:c>
      <x:c r="B1526" s="23">
        <x:v>0</x:v>
      </x:c>
      <x:c r="C1526" s="23">
        <x:v>0</x:v>
      </x:c>
      <x:c r="D1526" s="23">
        <x:f t="shared" si="0"/>
        <x:v>0</x:v>
      </x:c>
    </x:row>
    <x:row r="1527" spans="1:4" hidden="1">
      <x:c r="A1527" s="23" t="s">
        <x:v>9766</x:v>
      </x:c>
      <x:c r="B1527" s="23">
        <x:v>0</x:v>
      </x:c>
      <x:c r="C1527" s="23">
        <x:v>0</x:v>
      </x:c>
      <x:c r="D1527" s="23">
        <x:f t="shared" si="0"/>
        <x:v>0</x:v>
      </x:c>
    </x:row>
    <x:row r="1528" spans="1:4" hidden="1">
      <x:c r="A1528" s="23" t="s">
        <x:v>6479</x:v>
      </x:c>
      <x:c r="B1528" s="23">
        <x:v>0</x:v>
      </x:c>
      <x:c r="C1528" s="23">
        <x:v>0</x:v>
      </x:c>
      <x:c r="D1528" s="23">
        <x:f t="shared" si="0"/>
        <x:v>0</x:v>
      </x:c>
    </x:row>
    <x:row r="1529" spans="1:4" hidden="1">
      <x:c r="A1529" s="23" t="s">
        <x:v>9710</x:v>
      </x:c>
      <x:c r="B1529" s="23">
        <x:v>0</x:v>
      </x:c>
      <x:c r="C1529" s="23">
        <x:v>0</x:v>
      </x:c>
      <x:c r="D1529" s="23">
        <x:f t="shared" si="0"/>
        <x:v>0</x:v>
      </x:c>
    </x:row>
    <x:row r="1530" spans="1:4" hidden="1">
      <x:c r="A1530" s="23" t="s">
        <x:v>9819</x:v>
      </x:c>
      <x:c r="B1530" s="23">
        <x:v>0</x:v>
      </x:c>
      <x:c r="C1530" s="23">
        <x:v>0</x:v>
      </x:c>
      <x:c r="D1530" s="23">
        <x:f t="shared" si="0"/>
        <x:v>0</x:v>
      </x:c>
    </x:row>
    <x:row r="1531" spans="1:4" hidden="1">
      <x:c r="A1531" s="23" t="s">
        <x:v>6441</x:v>
      </x:c>
      <x:c r="B1531" s="23">
        <x:v>0</x:v>
      </x:c>
      <x:c r="C1531" s="23">
        <x:v>0</x:v>
      </x:c>
      <x:c r="D1531" s="23">
        <x:f t="shared" si="0"/>
        <x:v>0</x:v>
      </x:c>
    </x:row>
    <x:row r="1532" spans="1:4" hidden="1">
      <x:c r="A1532" s="23" t="s">
        <x:v>6459</x:v>
      </x:c>
      <x:c r="B1532" s="23">
        <x:v>0</x:v>
      </x:c>
      <x:c r="C1532" s="23">
        <x:v>0</x:v>
      </x:c>
      <x:c r="D1532" s="23">
        <x:f t="shared" si="0"/>
        <x:v>0</x:v>
      </x:c>
    </x:row>
    <x:row r="1533" spans="1:4" hidden="1">
      <x:c r="A1533" s="23" t="s">
        <x:v>9730</x:v>
      </x:c>
      <x:c r="B1533" s="23">
        <x:v>0</x:v>
      </x:c>
      <x:c r="C1533" s="23">
        <x:v>0</x:v>
      </x:c>
      <x:c r="D1533" s="23">
        <x:f t="shared" si="0"/>
        <x:v>0</x:v>
      </x:c>
    </x:row>
    <x:row r="1534" spans="1:4" hidden="1">
      <x:c r="A1534" s="23" t="s">
        <x:v>9832</x:v>
      </x:c>
      <x:c r="B1534" s="23">
        <x:v>0</x:v>
      </x:c>
      <x:c r="C1534" s="23">
        <x:v>0</x:v>
      </x:c>
      <x:c r="D1534" s="23">
        <x:f t="shared" si="0"/>
        <x:v>0</x:v>
      </x:c>
    </x:row>
    <x:row r="1535" spans="1:4" hidden="1">
      <x:c r="A1535" s="23" t="s">
        <x:v>9733</x:v>
      </x:c>
      <x:c r="B1535" s="23">
        <x:v>0</x:v>
      </x:c>
      <x:c r="C1535" s="23">
        <x:v>0</x:v>
      </x:c>
      <x:c r="D1535" s="23">
        <x:f t="shared" si="0"/>
        <x:v>0</x:v>
      </x:c>
    </x:row>
    <x:row r="1536" spans="1:4" hidden="1">
      <x:c r="A1536" s="23" t="s">
        <x:v>9827</x:v>
      </x:c>
      <x:c r="B1536" s="23">
        <x:v>0</x:v>
      </x:c>
      <x:c r="C1536" s="23">
        <x:v>0</x:v>
      </x:c>
      <x:c r="D1536" s="23">
        <x:f t="shared" si="0"/>
        <x:v>0</x:v>
      </x:c>
    </x:row>
    <x:row r="1537" spans="1:4" hidden="1">
      <x:c r="A1537" s="23" t="s">
        <x:v>547</x:v>
      </x:c>
      <x:c r="B1537" s="23">
        <x:v>1</x:v>
      </x:c>
      <x:c r="C1537" s="23">
        <x:v>1</x:v>
      </x:c>
      <x:c r="D1537" s="23">
        <x:f t="shared" si="0"/>
        <x:v>0</x:v>
      </x:c>
    </x:row>
    <x:row r="1538" spans="1:4" hidden="1">
      <x:c r="A1538" s="23" t="s">
        <x:v>610</x:v>
      </x:c>
      <x:c r="B1538" s="23">
        <x:v>0</x:v>
      </x:c>
      <x:c r="C1538" s="23">
        <x:v>0</x:v>
      </x:c>
      <x:c r="D1538" s="23">
        <x:f t="shared" si="0"/>
        <x:v>0</x:v>
      </x:c>
    </x:row>
    <x:row r="1539" spans="1:4" hidden="1">
      <x:c r="A1539" s="23" t="s">
        <x:v>6382</x:v>
      </x:c>
      <x:c r="B1539" s="23">
        <x:v>0</x:v>
      </x:c>
      <x:c r="C1539" s="23">
        <x:v>0</x:v>
      </x:c>
      <x:c r="D1539" s="23">
        <x:f t="shared" si="0"/>
        <x:v>0</x:v>
      </x:c>
    </x:row>
    <x:row r="1540" spans="1:4" hidden="1">
      <x:c r="A1540" s="23" t="s">
        <x:v>9642</x:v>
      </x:c>
      <x:c r="B1540" s="23">
        <x:v>0</x:v>
      </x:c>
      <x:c r="C1540" s="23">
        <x:v>0</x:v>
      </x:c>
      <x:c r="D1540" s="23">
        <x:f t="shared" si="0"/>
        <x:v>0</x:v>
      </x:c>
    </x:row>
    <x:row r="1541" spans="1:4" hidden="1">
      <x:c r="A1541" s="23" t="s">
        <x:v>9740</x:v>
      </x:c>
      <x:c r="B1541" s="23">
        <x:v>0</x:v>
      </x:c>
      <x:c r="C1541" s="23">
        <x:v>0</x:v>
      </x:c>
      <x:c r="D1541" s="23">
        <x:f t="shared" si="0"/>
        <x:v>0</x:v>
      </x:c>
    </x:row>
    <x:row r="1542" spans="1:4" hidden="1">
      <x:c r="A1542" s="23" t="s">
        <x:v>9846</x:v>
      </x:c>
      <x:c r="B1542" s="23">
        <x:v>0</x:v>
      </x:c>
      <x:c r="C1542" s="23">
        <x:v>0</x:v>
      </x:c>
      <x:c r="D1542" s="23">
        <x:f t="shared" si="0"/>
        <x:v>0</x:v>
      </x:c>
    </x:row>
    <x:row r="1543" spans="1:4" hidden="1">
      <x:c r="A1543" s="23" t="s">
        <x:v>9881</x:v>
      </x:c>
      <x:c r="B1543" s="23">
        <x:v>0</x:v>
      </x:c>
      <x:c r="C1543" s="23">
        <x:v>0</x:v>
      </x:c>
      <x:c r="D1543" s="23">
        <x:f t="shared" si="0"/>
        <x:v>0</x:v>
      </x:c>
    </x:row>
    <x:row r="1544" spans="1:4" hidden="1">
      <x:c r="A1544" s="23" t="s">
        <x:v>9704</x:v>
      </x:c>
      <x:c r="B1544" s="23">
        <x:v>0</x:v>
      </x:c>
      <x:c r="C1544" s="23">
        <x:v>0</x:v>
      </x:c>
      <x:c r="D1544" s="23">
        <x:f t="shared" si="0"/>
        <x:v>0</x:v>
      </x:c>
    </x:row>
    <x:row r="1545" spans="1:4" hidden="1">
      <x:c r="A1545" s="23" t="s">
        <x:v>9877</x:v>
      </x:c>
      <x:c r="B1545" s="23">
        <x:v>0</x:v>
      </x:c>
      <x:c r="C1545" s="23">
        <x:v>0</x:v>
      </x:c>
      <x:c r="D1545" s="23">
        <x:f t="shared" si="0"/>
        <x:v>0</x:v>
      </x:c>
    </x:row>
    <x:row r="1546" spans="1:4" hidden="1">
      <x:c r="A1546" s="23" t="s">
        <x:v>9703</x:v>
      </x:c>
      <x:c r="B1546" s="23">
        <x:v>0</x:v>
      </x:c>
      <x:c r="C1546" s="23">
        <x:v>0</x:v>
      </x:c>
      <x:c r="D1546" s="23">
        <x:f t="shared" si="0"/>
        <x:v>0</x:v>
      </x:c>
    </x:row>
    <x:row r="1547" spans="1:4" hidden="1">
      <x:c r="A1547" s="23" t="s">
        <x:v>9697</x:v>
      </x:c>
      <x:c r="B1547" s="23">
        <x:v>0</x:v>
      </x:c>
      <x:c r="C1547" s="23">
        <x:v>0</x:v>
      </x:c>
      <x:c r="D1547" s="23">
        <x:f t="shared" si="0"/>
        <x:v>0</x:v>
      </x:c>
    </x:row>
    <x:row r="1548" spans="1:4" hidden="1">
      <x:c r="A1548" s="23" t="s">
        <x:v>9668</x:v>
      </x:c>
      <x:c r="B1548" s="23">
        <x:v>0</x:v>
      </x:c>
      <x:c r="C1548" s="23">
        <x:v>0</x:v>
      </x:c>
      <x:c r="D1548" s="23">
        <x:f t="shared" si="0"/>
        <x:v>0</x:v>
      </x:c>
    </x:row>
    <x:row r="1549" spans="1:4" hidden="1">
      <x:c r="A1549" s="23" t="s">
        <x:v>9716</x:v>
      </x:c>
      <x:c r="B1549" s="23">
        <x:v>0</x:v>
      </x:c>
      <x:c r="C1549" s="23">
        <x:v>0</x:v>
      </x:c>
      <x:c r="D1549" s="23">
        <x:f t="shared" si="0"/>
        <x:v>0</x:v>
      </x:c>
    </x:row>
    <x:row r="1550" spans="1:4" hidden="1">
      <x:c r="A1550" s="23" t="s">
        <x:v>9863</x:v>
      </x:c>
      <x:c r="B1550" s="23">
        <x:v>0</x:v>
      </x:c>
      <x:c r="C1550" s="23">
        <x:v>0</x:v>
      </x:c>
      <x:c r="D1550" s="23">
        <x:f t="shared" si="0"/>
        <x:v>0</x:v>
      </x:c>
    </x:row>
    <x:row r="1551" spans="1:4" hidden="1">
      <x:c r="A1551" s="23" t="s">
        <x:v>9795</x:v>
      </x:c>
      <x:c r="B1551" s="23">
        <x:v>4</x:v>
      </x:c>
      <x:c r="C1551" s="23">
        <x:v>4</x:v>
      </x:c>
      <x:c r="D1551" s="23">
        <x:f t="shared" si="0"/>
        <x:v>0</x:v>
      </x:c>
    </x:row>
    <x:row r="1552" spans="1:4" hidden="1">
      <x:c r="A1552" s="23" t="s">
        <x:v>9742</x:v>
      </x:c>
      <x:c r="B1552" s="23">
        <x:v>6</x:v>
      </x:c>
      <x:c r="C1552" s="23">
        <x:v>6</x:v>
      </x:c>
      <x:c r="D1552" s="23">
        <x:f t="shared" si="0"/>
        <x:v>0</x:v>
      </x:c>
    </x:row>
    <x:row r="1553" spans="1:4" hidden="1">
      <x:c r="A1553" s="23" t="s">
        <x:v>9627</x:v>
      </x:c>
      <x:c r="B1553" s="23">
        <x:v>3</x:v>
      </x:c>
      <x:c r="C1553" s="23">
        <x:v>3</x:v>
      </x:c>
      <x:c r="D1553" s="23">
        <x:f t="shared" si="0"/>
        <x:v>0</x:v>
      </x:c>
    </x:row>
    <x:row r="1554" spans="1:4" hidden="1">
      <x:c r="A1554" s="23" t="s">
        <x:v>9621</x:v>
      </x:c>
      <x:c r="B1554" s="23">
        <x:v>5</x:v>
      </x:c>
      <x:c r="C1554" s="23">
        <x:v>5</x:v>
      </x:c>
      <x:c r="D1554" s="23">
        <x:f t="shared" si="0"/>
        <x:v>0</x:v>
      </x:c>
    </x:row>
    <x:row r="1555" spans="1:4" hidden="1">
      <x:c r="A1555" s="23" t="s">
        <x:v>6556</x:v>
      </x:c>
      <x:c r="B1555" s="23">
        <x:v>5</x:v>
      </x:c>
      <x:c r="C1555" s="23">
        <x:v>5</x:v>
      </x:c>
      <x:c r="D1555" s="23">
        <x:f t="shared" si="0"/>
        <x:v>0</x:v>
      </x:c>
    </x:row>
    <x:row r="1556" spans="1:4" hidden="1">
      <x:c r="A1556" s="23" t="s">
        <x:v>9636</x:v>
      </x:c>
      <x:c r="B1556" s="23">
        <x:v>5</x:v>
      </x:c>
      <x:c r="C1556" s="23">
        <x:v>5</x:v>
      </x:c>
      <x:c r="D1556" s="23">
        <x:f t="shared" si="0"/>
        <x:v>0</x:v>
      </x:c>
    </x:row>
    <x:row r="1557" spans="1:4" hidden="1">
      <x:c r="A1557" s="23" t="s">
        <x:v>6497</x:v>
      </x:c>
      <x:c r="B1557" s="23">
        <x:v>8</x:v>
      </x:c>
      <x:c r="C1557" s="23">
        <x:v>8</x:v>
      </x:c>
      <x:c r="D1557" s="23">
        <x:f t="shared" si="0"/>
        <x:v>0</x:v>
      </x:c>
    </x:row>
    <x:row r="1558" spans="1:4" hidden="1">
      <x:c r="A1558" s="23" t="s">
        <x:v>6453</x:v>
      </x:c>
      <x:c r="B1558" s="23">
        <x:v>4</x:v>
      </x:c>
      <x:c r="C1558" s="23">
        <x:v>4</x:v>
      </x:c>
      <x:c r="D1558" s="23">
        <x:f t="shared" si="0"/>
        <x:v>0</x:v>
      </x:c>
    </x:row>
    <x:row r="1559" spans="1:4" hidden="1">
      <x:c r="A1559" s="23" t="s">
        <x:v>6446</x:v>
      </x:c>
      <x:c r="B1559" s="23">
        <x:v>7</x:v>
      </x:c>
      <x:c r="C1559" s="23">
        <x:v>7</x:v>
      </x:c>
      <x:c r="D1559" s="23">
        <x:f t="shared" si="0"/>
        <x:v>0</x:v>
      </x:c>
    </x:row>
    <x:row r="1560" spans="1:4" hidden="1">
      <x:c r="A1560" s="23" t="s">
        <x:v>9618</x:v>
      </x:c>
      <x:c r="B1560" s="23">
        <x:v>2</x:v>
      </x:c>
      <x:c r="C1560" s="23">
        <x:v>2</x:v>
      </x:c>
      <x:c r="D1560" s="23">
        <x:f t="shared" si="0"/>
        <x:v>0</x:v>
      </x:c>
    </x:row>
    <x:row r="1561" spans="1:4" hidden="1">
      <x:c r="A1561" s="23" t="s">
        <x:v>9876</x:v>
      </x:c>
      <x:c r="B1561" s="23">
        <x:v>3</x:v>
      </x:c>
      <x:c r="C1561" s="23">
        <x:v>3</x:v>
      </x:c>
      <x:c r="D1561" s="23">
        <x:f t="shared" si="0"/>
        <x:v>0</x:v>
      </x:c>
    </x:row>
    <x:row r="1562" spans="1:4" hidden="1">
      <x:c r="A1562" s="23" t="s">
        <x:v>6519</x:v>
      </x:c>
      <x:c r="B1562" s="23">
        <x:v>8</x:v>
      </x:c>
      <x:c r="C1562" s="23">
        <x:v>8</x:v>
      </x:c>
      <x:c r="D1562" s="23">
        <x:f t="shared" si="0"/>
        <x:v>0</x:v>
      </x:c>
    </x:row>
    <x:row r="1563" spans="1:4" hidden="1">
      <x:c r="A1563" s="23" t="s">
        <x:v>6461</x:v>
      </x:c>
      <x:c r="B1563" s="23">
        <x:v>3</x:v>
      </x:c>
      <x:c r="C1563" s="23">
        <x:v>3</x:v>
      </x:c>
      <x:c r="D1563" s="23">
        <x:f t="shared" si="0"/>
        <x:v>0</x:v>
      </x:c>
    </x:row>
    <x:row r="1564" spans="1:4" hidden="1">
      <x:c r="A1564" s="23" t="s">
        <x:v>6436</x:v>
      </x:c>
      <x:c r="B1564" s="23">
        <x:v>4</x:v>
      </x:c>
      <x:c r="C1564" s="23">
        <x:v>4</x:v>
      </x:c>
      <x:c r="D1564" s="23">
        <x:f t="shared" si="0"/>
        <x:v>0</x:v>
      </x:c>
    </x:row>
    <x:row r="1565" spans="1:4" hidden="1">
      <x:c r="A1565" s="23" t="s">
        <x:v>6416</x:v>
      </x:c>
      <x:c r="B1565" s="23">
        <x:v>3</x:v>
      </x:c>
      <x:c r="C1565" s="23">
        <x:v>3</x:v>
      </x:c>
      <x:c r="D1565" s="23">
        <x:f t="shared" si="0"/>
        <x:v>0</x:v>
      </x:c>
    </x:row>
    <x:row r="1566" spans="1:4" hidden="1">
      <x:c r="A1566" s="23" t="s">
        <x:v>6493</x:v>
      </x:c>
      <x:c r="B1566" s="23">
        <x:v>0</x:v>
      </x:c>
      <x:c r="C1566" s="23">
        <x:v>0</x:v>
      </x:c>
      <x:c r="D1566" s="23">
        <x:f t="shared" si="0"/>
        <x:v>0</x:v>
      </x:c>
    </x:row>
    <x:row r="1567" spans="1:4" hidden="1">
      <x:c r="A1567" s="23" t="s">
        <x:v>6489</x:v>
      </x:c>
      <x:c r="B1567" s="23">
        <x:v>3</x:v>
      </x:c>
      <x:c r="C1567" s="23">
        <x:v>3</x:v>
      </x:c>
      <x:c r="D1567" s="23">
        <x:f t="shared" si="0"/>
        <x:v>0</x:v>
      </x:c>
    </x:row>
    <x:row r="1568" spans="1:4" hidden="1">
      <x:c r="A1568" s="23" t="s">
        <x:v>6561</x:v>
      </x:c>
      <x:c r="B1568" s="23">
        <x:v>2</x:v>
      </x:c>
      <x:c r="C1568" s="23">
        <x:v>2</x:v>
      </x:c>
      <x:c r="D1568" s="23">
        <x:f t="shared" si="0"/>
        <x:v>0</x:v>
      </x:c>
    </x:row>
    <x:row r="1569" spans="1:4" hidden="1">
      <x:c r="A1569" s="23" t="s">
        <x:v>9757</x:v>
      </x:c>
      <x:c r="B1569" s="23">
        <x:v>0</x:v>
      </x:c>
      <x:c r="C1569" s="23">
        <x:v>0</x:v>
      </x:c>
      <x:c r="D1569" s="23">
        <x:f t="shared" si="0"/>
        <x:v>0</x:v>
      </x:c>
    </x:row>
    <x:row r="1570" spans="1:4" hidden="1">
      <x:c r="A1570" s="23" t="s">
        <x:v>9782</x:v>
      </x:c>
      <x:c r="B1570" s="23">
        <x:v>0</x:v>
      </x:c>
      <x:c r="C1570" s="23">
        <x:v>0</x:v>
      </x:c>
      <x:c r="D1570" s="23">
        <x:f t="shared" si="0"/>
        <x:v>0</x:v>
      </x:c>
    </x:row>
    <x:row r="1571" spans="1:4" hidden="1">
      <x:c r="A1571" s="23" t="s">
        <x:v>6545</x:v>
      </x:c>
      <x:c r="B1571" s="23">
        <x:v>3</x:v>
      </x:c>
      <x:c r="C1571" s="23">
        <x:v>3</x:v>
      </x:c>
      <x:c r="D1571" s="23">
        <x:f t="shared" si="0"/>
        <x:v>0</x:v>
      </x:c>
    </x:row>
    <x:row r="1572" spans="1:4" hidden="1">
      <x:c r="A1572" s="23" t="s">
        <x:v>6305</x:v>
      </x:c>
      <x:c r="B1572" s="23">
        <x:v>3</x:v>
      </x:c>
      <x:c r="C1572" s="23">
        <x:v>3</x:v>
      </x:c>
      <x:c r="D1572" s="23">
        <x:f t="shared" si="0"/>
        <x:v>0</x:v>
      </x:c>
    </x:row>
    <x:row r="1573" spans="1:4" hidden="1">
      <x:c r="A1573" s="23" t="s">
        <x:v>6388</x:v>
      </x:c>
      <x:c r="B1573" s="23">
        <x:v>4</x:v>
      </x:c>
      <x:c r="C1573" s="23">
        <x:v>4</x:v>
      </x:c>
      <x:c r="D1573" s="23">
        <x:f t="shared" si="0"/>
        <x:v>0</x:v>
      </x:c>
    </x:row>
    <x:row r="1574" spans="1:4" hidden="1">
      <x:c r="A1574" s="23" t="s">
        <x:v>6467</x:v>
      </x:c>
      <x:c r="B1574" s="23">
        <x:v>4</x:v>
      </x:c>
      <x:c r="C1574" s="23">
        <x:v>4</x:v>
      </x:c>
      <x:c r="D1574" s="23">
        <x:f t="shared" si="0"/>
        <x:v>0</x:v>
      </x:c>
    </x:row>
    <x:row r="1575" spans="1:4" hidden="1">
      <x:c r="A1575" s="23" t="s">
        <x:v>6571</x:v>
      </x:c>
      <x:c r="B1575" s="23">
        <x:v>4</x:v>
      </x:c>
      <x:c r="C1575" s="23">
        <x:v>4</x:v>
      </x:c>
      <x:c r="D1575" s="23">
        <x:f t="shared" si="0"/>
        <x:v>0</x:v>
      </x:c>
    </x:row>
    <x:row r="1576" spans="1:4" hidden="1">
      <x:c r="A1576" s="23" t="s">
        <x:v>6498</x:v>
      </x:c>
      <x:c r="B1576" s="23">
        <x:v>4</x:v>
      </x:c>
      <x:c r="C1576" s="23">
        <x:v>4</x:v>
      </x:c>
      <x:c r="D1576" s="23">
        <x:f t="shared" si="0"/>
        <x:v>0</x:v>
      </x:c>
    </x:row>
    <x:row r="1577" spans="1:4" hidden="1">
      <x:c r="A1577" s="23" t="s">
        <x:v>9754</x:v>
      </x:c>
      <x:c r="B1577" s="23">
        <x:v>3</x:v>
      </x:c>
      <x:c r="C1577" s="23">
        <x:v>3</x:v>
      </x:c>
      <x:c r="D1577" s="23">
        <x:f t="shared" si="0"/>
        <x:v>0</x:v>
      </x:c>
    </x:row>
    <x:row r="1578" spans="1:4" hidden="1">
      <x:c r="A1578" s="23" t="s">
        <x:v>6474</x:v>
      </x:c>
      <x:c r="B1578" s="23">
        <x:v>10</x:v>
      </x:c>
      <x:c r="C1578" s="23">
        <x:v>10</x:v>
      </x:c>
      <x:c r="D1578" s="23">
        <x:f t="shared" si="0"/>
        <x:v>0</x:v>
      </x:c>
    </x:row>
    <x:row r="1579" spans="1:4" hidden="1">
      <x:c r="A1579" s="23" t="s">
        <x:v>6414</x:v>
      </x:c>
      <x:c r="B1579" s="23">
        <x:v>3</x:v>
      </x:c>
      <x:c r="C1579" s="23">
        <x:v>3</x:v>
      </x:c>
      <x:c r="D1579" s="23">
        <x:f t="shared" si="0"/>
        <x:v>0</x:v>
      </x:c>
    </x:row>
    <x:row r="1580" spans="1:4" hidden="1">
      <x:c r="A1580" s="23" t="s">
        <x:v>6466</x:v>
      </x:c>
      <x:c r="B1580" s="23">
        <x:v>4</x:v>
      </x:c>
      <x:c r="C1580" s="23">
        <x:v>4</x:v>
      </x:c>
      <x:c r="D1580" s="23">
        <x:f t="shared" si="0"/>
        <x:v>0</x:v>
      </x:c>
    </x:row>
    <x:row r="1581" spans="1:4" hidden="1">
      <x:c r="A1581" s="23" t="s">
        <x:v>9873</x:v>
      </x:c>
      <x:c r="B1581" s="23">
        <x:v>2</x:v>
      </x:c>
      <x:c r="C1581" s="23">
        <x:v>2</x:v>
      </x:c>
      <x:c r="D1581" s="23">
        <x:f t="shared" si="0"/>
        <x:v>0</x:v>
      </x:c>
    </x:row>
    <x:row r="1582" spans="1:4" hidden="1">
      <x:c r="A1582" s="23" t="s">
        <x:v>9624</x:v>
      </x:c>
      <x:c r="B1582" s="23">
        <x:v>3</x:v>
      </x:c>
      <x:c r="C1582" s="23">
        <x:v>3</x:v>
      </x:c>
      <x:c r="D1582" s="23">
        <x:f t="shared" si="0"/>
        <x:v>0</x:v>
      </x:c>
    </x:row>
    <x:row r="1583" spans="1:4" hidden="1">
      <x:c r="A1583" s="23" t="s">
        <x:v>6428</x:v>
      </x:c>
      <x:c r="B1583" s="23">
        <x:v>3</x:v>
      </x:c>
      <x:c r="C1583" s="23">
        <x:v>3</x:v>
      </x:c>
      <x:c r="D1583" s="23">
        <x:f t="shared" si="0"/>
        <x:v>0</x:v>
      </x:c>
    </x:row>
    <x:row r="1584" spans="1:4" hidden="1">
      <x:c r="A1584" s="23" t="s">
        <x:v>9778</x:v>
      </x:c>
      <x:c r="B1584" s="23">
        <x:v>4</x:v>
      </x:c>
      <x:c r="C1584" s="23">
        <x:v>4</x:v>
      </x:c>
      <x:c r="D1584" s="23">
        <x:f t="shared" si="0"/>
        <x:v>0</x:v>
      </x:c>
    </x:row>
    <x:row r="1585" spans="1:4" hidden="1">
      <x:c r="A1585" s="23" t="s">
        <x:v>9780</x:v>
      </x:c>
      <x:c r="B1585" s="23">
        <x:v>3</x:v>
      </x:c>
      <x:c r="C1585" s="23">
        <x:v>3</x:v>
      </x:c>
      <x:c r="D1585" s="23">
        <x:f t="shared" si="0"/>
        <x:v>0</x:v>
      </x:c>
    </x:row>
    <x:row r="1586" spans="1:4" hidden="1">
      <x:c r="A1586" s="23" t="s">
        <x:v>9864</x:v>
      </x:c>
      <x:c r="B1586" s="23">
        <x:v>3</x:v>
      </x:c>
      <x:c r="C1586" s="23">
        <x:v>3</x:v>
      </x:c>
      <x:c r="D1586" s="23">
        <x:f t="shared" si="0"/>
        <x:v>0</x:v>
      </x:c>
    </x:row>
    <x:row r="1587" spans="1:4" hidden="1">
      <x:c r="A1587" s="23" t="s">
        <x:v>9822</x:v>
      </x:c>
      <x:c r="B1587" s="23">
        <x:v>1</x:v>
      </x:c>
      <x:c r="C1587" s="23">
        <x:v>1</x:v>
      </x:c>
      <x:c r="D1587" s="23">
        <x:f t="shared" si="0"/>
        <x:v>0</x:v>
      </x:c>
    </x:row>
    <x:row r="1588" spans="1:4" hidden="1">
      <x:c r="A1588" s="23" t="s">
        <x:v>6457</x:v>
      </x:c>
      <x:c r="B1588" s="23">
        <x:v>3</x:v>
      </x:c>
      <x:c r="C1588" s="23">
        <x:v>3</x:v>
      </x:c>
      <x:c r="D1588" s="23">
        <x:f t="shared" si="0"/>
        <x:v>0</x:v>
      </x:c>
    </x:row>
    <x:row r="1589" spans="1:4" hidden="1">
      <x:c r="A1589" s="23" t="s">
        <x:v>9768</x:v>
      </x:c>
      <x:c r="B1589" s="23">
        <x:v>2</x:v>
      </x:c>
      <x:c r="C1589" s="23">
        <x:v>2</x:v>
      </x:c>
      <x:c r="D1589" s="23">
        <x:f t="shared" si="0"/>
        <x:v>0</x:v>
      </x:c>
    </x:row>
    <x:row r="1590" spans="1:4" hidden="1">
      <x:c r="A1590" s="23" t="s">
        <x:v>6484</x:v>
      </x:c>
      <x:c r="B1590" s="23">
        <x:v>4</x:v>
      </x:c>
      <x:c r="C1590" s="23">
        <x:v>4</x:v>
      </x:c>
      <x:c r="D1590" s="23">
        <x:f t="shared" si="0"/>
        <x:v>0</x:v>
      </x:c>
    </x:row>
    <x:row r="1591" spans="1:4" hidden="1">
      <x:c r="A1591" s="23" t="s">
        <x:v>6300</x:v>
      </x:c>
      <x:c r="B1591" s="23">
        <x:v>7</x:v>
      </x:c>
      <x:c r="C1591" s="23">
        <x:v>7</x:v>
      </x:c>
      <x:c r="D1591" s="23">
        <x:f t="shared" si="0"/>
        <x:v>0</x:v>
      </x:c>
    </x:row>
    <x:row r="1592" spans="1:4" hidden="1">
      <x:c r="A1592" s="23" t="s">
        <x:v>9796</x:v>
      </x:c>
      <x:c r="B1592" s="23">
        <x:v>4</x:v>
      </x:c>
      <x:c r="C1592" s="23">
        <x:v>4</x:v>
      </x:c>
      <x:c r="D1592" s="23">
        <x:f t="shared" si="0"/>
        <x:v>0</x:v>
      </x:c>
    </x:row>
    <x:row r="1593" spans="1:4" hidden="1">
      <x:c r="A1593" s="23" t="s">
        <x:v>9615</x:v>
      </x:c>
      <x:c r="B1593" s="23">
        <x:v>4</x:v>
      </x:c>
      <x:c r="C1593" s="23">
        <x:v>4</x:v>
      </x:c>
      <x:c r="D1593" s="23">
        <x:f t="shared" si="0"/>
        <x:v>0</x:v>
      </x:c>
    </x:row>
    <x:row r="1594" spans="1:4" hidden="1">
      <x:c r="A1594" s="23" t="s">
        <x:v>6504</x:v>
      </x:c>
      <x:c r="B1594" s="23">
        <x:v>3</x:v>
      </x:c>
      <x:c r="C1594" s="23">
        <x:v>3</x:v>
      </x:c>
      <x:c r="D1594" s="23">
        <x:f t="shared" si="0"/>
        <x:v>0</x:v>
      </x:c>
    </x:row>
    <x:row r="1595" spans="1:4" hidden="1">
      <x:c r="A1595" s="23" t="s">
        <x:v>6307</x:v>
      </x:c>
      <x:c r="B1595" s="23">
        <x:v>4</x:v>
      </x:c>
      <x:c r="C1595" s="23">
        <x:v>4</x:v>
      </x:c>
      <x:c r="D1595" s="23">
        <x:f t="shared" si="0"/>
        <x:v>0</x:v>
      </x:c>
    </x:row>
    <x:row r="1596" spans="1:4" hidden="1">
      <x:c r="A1596" s="23" t="s">
        <x:v>6430</x:v>
      </x:c>
      <x:c r="B1596" s="23">
        <x:v>1</x:v>
      </x:c>
      <x:c r="C1596" s="23">
        <x:v>1</x:v>
      </x:c>
      <x:c r="D1596" s="23">
        <x:f t="shared" si="0"/>
        <x:v>0</x:v>
      </x:c>
    </x:row>
    <x:row r="1597" spans="1:4" hidden="1">
      <x:c r="A1597" s="23" t="s">
        <x:v>6463</x:v>
      </x:c>
      <x:c r="B1597" s="23">
        <x:v>2</x:v>
      </x:c>
      <x:c r="C1597" s="23">
        <x:v>2</x:v>
      </x:c>
      <x:c r="D1597" s="23">
        <x:f t="shared" si="0"/>
        <x:v>0</x:v>
      </x:c>
    </x:row>
    <x:row r="1598" spans="1:4" hidden="1">
      <x:c r="A1598" s="23" t="s">
        <x:v>9758</x:v>
      </x:c>
      <x:c r="B1598" s="23">
        <x:v>2</x:v>
      </x:c>
      <x:c r="C1598" s="23">
        <x:v>2</x:v>
      </x:c>
      <x:c r="D1598" s="23">
        <x:f t="shared" si="0"/>
        <x:v>0</x:v>
      </x:c>
    </x:row>
    <x:row r="1599" spans="1:4" hidden="1">
      <x:c r="A1599" s="23" t="s">
        <x:v>6541</x:v>
      </x:c>
      <x:c r="B1599" s="23">
        <x:v>2</x:v>
      </x:c>
      <x:c r="C1599" s="23">
        <x:v>2</x:v>
      </x:c>
      <x:c r="D1599" s="23">
        <x:f t="shared" si="0"/>
        <x:v>0</x:v>
      </x:c>
    </x:row>
    <x:row r="1600" spans="1:4" hidden="1">
      <x:c r="A1600" s="23" t="s">
        <x:v>9746</x:v>
      </x:c>
      <x:c r="B1600" s="23">
        <x:v>1</x:v>
      </x:c>
      <x:c r="C1600" s="23">
        <x:v>1</x:v>
      </x:c>
      <x:c r="D1600" s="23">
        <x:f t="shared" si="0"/>
        <x:v>0</x:v>
      </x:c>
    </x:row>
    <x:row r="1601" spans="1:4" hidden="1">
      <x:c r="A1601" s="23" t="s">
        <x:v>9806</x:v>
      </x:c>
      <x:c r="B1601" s="23">
        <x:v>3</x:v>
      </x:c>
      <x:c r="C1601" s="23">
        <x:v>3</x:v>
      </x:c>
      <x:c r="D1601" s="23">
        <x:f t="shared" si="0"/>
        <x:v>0</x:v>
      </x:c>
    </x:row>
    <x:row r="1602" spans="1:4" hidden="1">
      <x:c r="A1602" s="23" t="s">
        <x:v>6478</x:v>
      </x:c>
      <x:c r="B1602" s="23">
        <x:v>4</x:v>
      </x:c>
      <x:c r="C1602" s="23">
        <x:v>4</x:v>
      </x:c>
      <x:c r="D1602" s="23">
        <x:f t="shared" si="0"/>
        <x:v>0</x:v>
      </x:c>
    </x:row>
    <x:row r="1603" spans="1:4" hidden="1">
      <x:c r="A1603" s="23" t="s">
        <x:v>6310</x:v>
      </x:c>
      <x:c r="B1603" s="23">
        <x:v>0</x:v>
      </x:c>
      <x:c r="C1603" s="23">
        <x:v>0</x:v>
      </x:c>
      <x:c r="D1603" s="23">
        <x:f t="shared" si="0"/>
        <x:v>0</x:v>
      </x:c>
    </x:row>
    <x:row r="1604" spans="1:4" hidden="1">
      <x:c r="A1604" s="23" t="s">
        <x:v>6492</x:v>
      </x:c>
      <x:c r="B1604" s="23">
        <x:v>5</x:v>
      </x:c>
      <x:c r="C1604" s="23">
        <x:v>5</x:v>
      </x:c>
      <x:c r="D1604" s="23">
        <x:f t="shared" si="0"/>
        <x:v>0</x:v>
      </x:c>
    </x:row>
    <x:row r="1605" spans="1:4" hidden="1">
      <x:c r="A1605" s="23" t="s">
        <x:v>6503</x:v>
      </x:c>
      <x:c r="B1605" s="23">
        <x:v>6</x:v>
      </x:c>
      <x:c r="C1605" s="23">
        <x:v>6</x:v>
      </x:c>
      <x:c r="D1605" s="23">
        <x:f t="shared" si="0"/>
        <x:v>0</x:v>
      </x:c>
    </x:row>
    <x:row r="1606" spans="1:4" hidden="1">
      <x:c r="A1606" s="23" t="s">
        <x:v>6442</x:v>
      </x:c>
      <x:c r="B1606" s="23">
        <x:v>2</x:v>
      </x:c>
      <x:c r="C1606" s="23">
        <x:v>2</x:v>
      </x:c>
      <x:c r="D1606" s="23">
        <x:f t="shared" si="0"/>
        <x:v>0</x:v>
      </x:c>
    </x:row>
    <x:row r="1607" spans="1:4" hidden="1">
      <x:c r="A1607" s="23" t="s">
        <x:v>6562</x:v>
      </x:c>
      <x:c r="B1607" s="23">
        <x:v>3</x:v>
      </x:c>
      <x:c r="C1607" s="23">
        <x:v>3</x:v>
      </x:c>
      <x:c r="D1607" s="23">
        <x:f t="shared" si="0"/>
        <x:v>0</x:v>
      </x:c>
    </x:row>
    <x:row r="1608" spans="1:4" hidden="1">
      <x:c r="A1608" s="23" t="s">
        <x:v>6377</x:v>
      </x:c>
      <x:c r="B1608" s="23">
        <x:v>3</x:v>
      </x:c>
      <x:c r="C1608" s="23">
        <x:v>3</x:v>
      </x:c>
      <x:c r="D1608" s="23">
        <x:f t="shared" si="0"/>
        <x:v>0</x:v>
      </x:c>
    </x:row>
    <x:row r="1609" spans="1:4" hidden="1">
      <x:c r="A1609" s="23" t="s">
        <x:v>6496</x:v>
      </x:c>
      <x:c r="B1609" s="23">
        <x:v>2</x:v>
      </x:c>
      <x:c r="C1609" s="23">
        <x:v>2</x:v>
      </x:c>
      <x:c r="D1609" s="23">
        <x:f t="shared" si="0"/>
        <x:v>0</x:v>
      </x:c>
    </x:row>
    <x:row r="1610" spans="1:4" hidden="1">
      <x:c r="A1610" s="23" t="s">
        <x:v>6406</x:v>
      </x:c>
      <x:c r="B1610" s="23">
        <x:v>3</x:v>
      </x:c>
      <x:c r="C1610" s="23">
        <x:v>3</x:v>
      </x:c>
      <x:c r="D1610" s="23">
        <x:f t="shared" si="0"/>
        <x:v>0</x:v>
      </x:c>
    </x:row>
    <x:row r="1611" spans="1:4" hidden="1">
      <x:c r="A1611" s="23" t="s">
        <x:v>6540</x:v>
      </x:c>
      <x:c r="B1611" s="23">
        <x:v>3</x:v>
      </x:c>
      <x:c r="C1611" s="23">
        <x:v>3</x:v>
      </x:c>
      <x:c r="D1611" s="23">
        <x:f t="shared" si="0"/>
        <x:v>0</x:v>
      </x:c>
    </x:row>
    <x:row r="1612" spans="1:4" hidden="1">
      <x:c r="A1612" s="23" t="s">
        <x:v>6469</x:v>
      </x:c>
      <x:c r="B1612" s="23">
        <x:v>3</x:v>
      </x:c>
      <x:c r="C1612" s="23">
        <x:v>3</x:v>
      </x:c>
      <x:c r="D1612" s="23">
        <x:f t="shared" si="0"/>
        <x:v>0</x:v>
      </x:c>
    </x:row>
    <x:row r="1613" spans="1:4" hidden="1">
      <x:c r="A1613" s="23" t="s">
        <x:v>6482</x:v>
      </x:c>
      <x:c r="B1613" s="23">
        <x:v>4</x:v>
      </x:c>
      <x:c r="C1613" s="23">
        <x:v>4</x:v>
      </x:c>
      <x:c r="D1613" s="23">
        <x:f t="shared" si="0"/>
        <x:v>0</x:v>
      </x:c>
    </x:row>
    <x:row r="1614" spans="1:4" hidden="1">
      <x:c r="A1614" s="23" t="s">
        <x:v>6512</x:v>
      </x:c>
      <x:c r="B1614" s="23">
        <x:v>3</x:v>
      </x:c>
      <x:c r="C1614" s="23">
        <x:v>3</x:v>
      </x:c>
      <x:c r="D1614" s="23">
        <x:f t="shared" si="0"/>
        <x:v>0</x:v>
      </x:c>
    </x:row>
    <x:row r="1615" spans="1:4" hidden="1">
      <x:c r="A1615" s="23" t="s">
        <x:v>6472</x:v>
      </x:c>
      <x:c r="B1615" s="23">
        <x:v>6</x:v>
      </x:c>
      <x:c r="C1615" s="23">
        <x:v>6</x:v>
      </x:c>
      <x:c r="D1615" s="23">
        <x:f t="shared" si="0"/>
        <x:v>0</x:v>
      </x:c>
    </x:row>
    <x:row r="1616" spans="1:4" hidden="1">
      <x:c r="A1616" s="23" t="s">
        <x:v>6502</x:v>
      </x:c>
      <x:c r="B1616" s="23">
        <x:v>3</x:v>
      </x:c>
      <x:c r="C1616" s="23">
        <x:v>3</x:v>
      </x:c>
      <x:c r="D1616" s="23">
        <x:f t="shared" si="0"/>
        <x:v>0</x:v>
      </x:c>
    </x:row>
    <x:row r="1617" spans="1:4" hidden="1">
      <x:c r="A1617" s="23" t="s">
        <x:v>6444</x:v>
      </x:c>
      <x:c r="B1617" s="23">
        <x:v>2</x:v>
      </x:c>
      <x:c r="C1617" s="23">
        <x:v>2</x:v>
      </x:c>
      <x:c r="D1617" s="23">
        <x:f t="shared" si="0"/>
        <x:v>0</x:v>
      </x:c>
    </x:row>
    <x:row r="1618" spans="1:4" hidden="1">
      <x:c r="A1618" s="23" t="s">
        <x:v>9867</x:v>
      </x:c>
      <x:c r="B1618" s="23">
        <x:v>3</x:v>
      </x:c>
      <x:c r="C1618" s="23">
        <x:v>3</x:v>
      </x:c>
      <x:c r="D1618" s="23">
        <x:f t="shared" si="0"/>
        <x:v>0</x:v>
      </x:c>
    </x:row>
    <x:row r="1619" spans="1:4" hidden="1">
      <x:c r="A1619" s="23" t="s">
        <x:v>6408</x:v>
      </x:c>
      <x:c r="B1619" s="23">
        <x:v>3</x:v>
      </x:c>
      <x:c r="C1619" s="23">
        <x:v>3</x:v>
      </x:c>
      <x:c r="D1619" s="23">
        <x:f t="shared" si="0"/>
        <x:v>0</x:v>
      </x:c>
    </x:row>
    <x:row r="1620" spans="1:4" hidden="1">
      <x:c r="A1620" s="23" t="s">
        <x:v>6532</x:v>
      </x:c>
      <x:c r="B1620" s="23">
        <x:v>1</x:v>
      </x:c>
      <x:c r="C1620" s="23">
        <x:v>1</x:v>
      </x:c>
      <x:c r="D1620" s="23">
        <x:f t="shared" si="0"/>
        <x:v>0</x:v>
      </x:c>
    </x:row>
    <x:row r="1621" spans="1:4" hidden="1">
      <x:c r="A1621" s="23" t="s">
        <x:v>6434</x:v>
      </x:c>
      <x:c r="B1621" s="23">
        <x:v>3</x:v>
      </x:c>
      <x:c r="C1621" s="23">
        <x:v>3</x:v>
      </x:c>
      <x:c r="D1621" s="23">
        <x:f t="shared" si="0"/>
        <x:v>0</x:v>
      </x:c>
    </x:row>
    <x:row r="1622" spans="1:4" hidden="1">
      <x:c r="A1622" s="23" t="s">
        <x:v>6527</x:v>
      </x:c>
      <x:c r="B1622" s="23">
        <x:v>2</x:v>
      </x:c>
      <x:c r="C1622" s="23">
        <x:v>2</x:v>
      </x:c>
      <x:c r="D1622" s="23">
        <x:f t="shared" si="0"/>
        <x:v>0</x:v>
      </x:c>
    </x:row>
    <x:row r="1623" spans="1:4" hidden="1">
      <x:c r="A1623" s="23" t="s">
        <x:v>6413</x:v>
      </x:c>
      <x:c r="B1623" s="23">
        <x:v>2</x:v>
      </x:c>
      <x:c r="C1623" s="23">
        <x:v>2</x:v>
      </x:c>
      <x:c r="D1623" s="23">
        <x:f t="shared" si="0"/>
        <x:v>0</x:v>
      </x:c>
    </x:row>
    <x:row r="1624" spans="1:4" hidden="1">
      <x:c r="A1624" s="23" t="s">
        <x:v>6485</x:v>
      </x:c>
      <x:c r="B1624" s="23">
        <x:v>4</x:v>
      </x:c>
      <x:c r="C1624" s="23">
        <x:v>4</x:v>
      </x:c>
      <x:c r="D1624" s="23">
        <x:f t="shared" si="0"/>
        <x:v>0</x:v>
      </x:c>
    </x:row>
    <x:row r="1625" spans="1:4" hidden="1">
      <x:c r="A1625" s="23" t="s">
        <x:v>6508</x:v>
      </x:c>
      <x:c r="B1625" s="23">
        <x:v>1</x:v>
      </x:c>
      <x:c r="C1625" s="23">
        <x:v>1</x:v>
      </x:c>
      <x:c r="D1625" s="23">
        <x:f t="shared" si="0"/>
        <x:v>0</x:v>
      </x:c>
    </x:row>
    <x:row r="1626" spans="1:4" hidden="1">
      <x:c r="A1626" s="23" t="s">
        <x:v>6573</x:v>
      </x:c>
      <x:c r="B1626" s="23">
        <x:v>0</x:v>
      </x:c>
      <x:c r="C1626" s="23">
        <x:v>0</x:v>
      </x:c>
      <x:c r="D1626" s="23">
        <x:f t="shared" si="0"/>
        <x:v>0</x:v>
      </x:c>
    </x:row>
    <x:row r="1627" spans="1:4" hidden="1">
      <x:c r="A1627" s="23" t="s">
        <x:v>6500</x:v>
      </x:c>
      <x:c r="B1627" s="23">
        <x:v>3</x:v>
      </x:c>
      <x:c r="C1627" s="23">
        <x:v>3</x:v>
      </x:c>
      <x:c r="D1627" s="23">
        <x:f t="shared" si="0"/>
        <x:v>0</x:v>
      </x:c>
    </x:row>
    <x:row r="1628" spans="1:4" hidden="1">
      <x:c r="A1628" s="23" t="s">
        <x:v>6513</x:v>
      </x:c>
      <x:c r="B1628" s="23">
        <x:v>2</x:v>
      </x:c>
      <x:c r="C1628" s="23">
        <x:v>2</x:v>
      </x:c>
      <x:c r="D1628" s="23">
        <x:f t="shared" si="0"/>
        <x:v>0</x:v>
      </x:c>
    </x:row>
    <x:row r="1629" spans="1:4" hidden="1">
      <x:c r="A1629" s="23" t="s">
        <x:v>6551</x:v>
      </x:c>
      <x:c r="B1629" s="23">
        <x:v>4</x:v>
      </x:c>
      <x:c r="C1629" s="23">
        <x:v>4</x:v>
      </x:c>
      <x:c r="D1629" s="23">
        <x:f t="shared" si="0"/>
        <x:v>0</x:v>
      </x:c>
    </x:row>
    <x:row r="1630" spans="1:4" hidden="1">
      <x:c r="A1630" s="23" t="s">
        <x:v>6544</x:v>
      </x:c>
      <x:c r="B1630" s="23">
        <x:v>1</x:v>
      </x:c>
      <x:c r="C1630" s="23">
        <x:v>1</x:v>
      </x:c>
      <x:c r="D1630" s="23">
        <x:f t="shared" si="0"/>
        <x:v>0</x:v>
      </x:c>
    </x:row>
    <x:row r="1631" spans="1:4" hidden="1">
      <x:c r="A1631" s="23" t="s">
        <x:v>6568</x:v>
      </x:c>
      <x:c r="B1631" s="23">
        <x:v>4</x:v>
      </x:c>
      <x:c r="C1631" s="23">
        <x:v>4</x:v>
      </x:c>
      <x:c r="D1631" s="23">
        <x:f t="shared" si="0"/>
        <x:v>0</x:v>
      </x:c>
    </x:row>
    <x:row r="1632" spans="1:4" hidden="1">
      <x:c r="A1632" s="23" t="s">
        <x:v>9770</x:v>
      </x:c>
      <x:c r="B1632" s="23">
        <x:v>4</x:v>
      </x:c>
      <x:c r="C1632" s="23">
        <x:v>4</x:v>
      </x:c>
      <x:c r="D1632" s="23">
        <x:f t="shared" si="0"/>
        <x:v>0</x:v>
      </x:c>
    </x:row>
    <x:row r="1633" spans="1:4" hidden="1">
      <x:c r="A1633" s="23" t="s">
        <x:v>6471</x:v>
      </x:c>
      <x:c r="B1633" s="23">
        <x:v>1</x:v>
      </x:c>
      <x:c r="C1633" s="23">
        <x:v>1</x:v>
      </x:c>
      <x:c r="D1633" s="23">
        <x:f t="shared" si="0"/>
        <x:v>0</x:v>
      </x:c>
    </x:row>
    <x:row r="1634" spans="1:4" hidden="1">
      <x:c r="A1634" s="23" t="s">
        <x:v>6435</x:v>
      </x:c>
      <x:c r="B1634" s="23">
        <x:v>3</x:v>
      </x:c>
      <x:c r="C1634" s="23">
        <x:v>3</x:v>
      </x:c>
      <x:c r="D1634" s="23">
        <x:f t="shared" si="0"/>
        <x:v>0</x:v>
      </x:c>
    </x:row>
    <x:row r="1635" spans="1:4" hidden="1">
      <x:c r="A1635" s="23" t="s">
        <x:v>6429</x:v>
      </x:c>
      <x:c r="B1635" s="23">
        <x:v>4</x:v>
      </x:c>
      <x:c r="C1635" s="23">
        <x:v>4</x:v>
      </x:c>
      <x:c r="D1635" s="23">
        <x:f t="shared" si="0"/>
        <x:v>0</x:v>
      </x:c>
    </x:row>
    <x:row r="1636" spans="1:4" hidden="1">
      <x:c r="A1636" s="23" t="s">
        <x:v>9777</x:v>
      </x:c>
      <x:c r="B1636" s="23">
        <x:v>2</x:v>
      </x:c>
      <x:c r="C1636" s="23">
        <x:v>2</x:v>
      </x:c>
      <x:c r="D1636" s="23">
        <x:f t="shared" si="0"/>
        <x:v>0</x:v>
      </x:c>
    </x:row>
    <x:row r="1637" spans="1:4" hidden="1">
      <x:c r="A1637" s="23" t="s">
        <x:v>9841</x:v>
      </x:c>
      <x:c r="B1637" s="23">
        <x:v>0</x:v>
      </x:c>
      <x:c r="C1637" s="23">
        <x:v>0</x:v>
      </x:c>
      <x:c r="D1637" s="23">
        <x:f t="shared" si="0"/>
        <x:v>0</x:v>
      </x:c>
    </x:row>
    <x:row r="1638" spans="1:4">
      <x:c r="A1638" s="23" t="s">
        <x:v>9772</x:v>
      </x:c>
      <x:c r="B1638" s="23">
        <x:v>6</x:v>
      </x:c>
      <x:c r="C1638" s="23">
        <x:v>5</x:v>
      </x:c>
      <x:c r="D1638" s="23">
        <x:f t="shared" si="0"/>
        <x:v>1</x:v>
      </x:c>
    </x:row>
    <x:row r="1639" spans="1:4" hidden="1">
      <x:c r="A1639" s="23" t="s">
        <x:v>9773</x:v>
      </x:c>
      <x:c r="B1639" s="23">
        <x:v>4</x:v>
      </x:c>
      <x:c r="C1639" s="23">
        <x:v>4</x:v>
      </x:c>
      <x:c r="D1639" s="23">
        <x:f t="shared" si="0"/>
        <x:v>0</x:v>
      </x:c>
    </x:row>
    <x:row r="1640" spans="1:4" hidden="1">
      <x:c r="A1640" s="23" t="s">
        <x:v>9784</x:v>
      </x:c>
      <x:c r="B1640" s="23">
        <x:v>3</x:v>
      </x:c>
      <x:c r="C1640" s="23">
        <x:v>3</x:v>
      </x:c>
      <x:c r="D1640" s="23">
        <x:f t="shared" si="0"/>
        <x:v>0</x:v>
      </x:c>
    </x:row>
    <x:row r="1641" spans="1:4" hidden="1">
      <x:c r="A1641" s="23" t="s">
        <x:v>6524</x:v>
      </x:c>
      <x:c r="B1641" s="23">
        <x:v>4</x:v>
      </x:c>
      <x:c r="C1641" s="23">
        <x:v>4</x:v>
      </x:c>
      <x:c r="D1641" s="23">
        <x:f t="shared" si="0"/>
        <x:v>0</x:v>
      </x:c>
    </x:row>
    <x:row r="1642" spans="1:4" hidden="1">
      <x:c r="A1642" s="23" t="s">
        <x:v>6412</x:v>
      </x:c>
      <x:c r="B1642" s="23">
        <x:v>4</x:v>
      </x:c>
      <x:c r="C1642" s="23">
        <x:v>4</x:v>
      </x:c>
      <x:c r="D1642" s="23">
        <x:f t="shared" si="0"/>
        <x:v>0</x:v>
      </x:c>
    </x:row>
    <x:row r="1643" spans="1:4" hidden="1">
      <x:c r="A1643" s="23" t="s">
        <x:v>9875</x:v>
      </x:c>
      <x:c r="B1643" s="23">
        <x:v>4</x:v>
      </x:c>
      <x:c r="C1643" s="23">
        <x:v>4</x:v>
      </x:c>
      <x:c r="D1643" s="23">
        <x:f t="shared" si="0"/>
        <x:v>0</x:v>
      </x:c>
    </x:row>
    <x:row r="1644" spans="1:4" hidden="1">
      <x:c r="A1644" s="23" t="s">
        <x:v>493</x:v>
      </x:c>
      <x:c r="B1644" s="23">
        <x:v>9</x:v>
      </x:c>
      <x:c r="C1644" s="23">
        <x:v>9</x:v>
      </x:c>
      <x:c r="D1644" s="23">
        <x:f t="shared" si="0"/>
        <x:v>0</x:v>
      </x:c>
    </x:row>
    <x:row r="1645" spans="1:4" hidden="1">
      <x:c r="A1645" s="23" t="s">
        <x:v>630</x:v>
      </x:c>
      <x:c r="B1645" s="23">
        <x:v>3</x:v>
      </x:c>
      <x:c r="C1645" s="23">
        <x:v>3</x:v>
      </x:c>
      <x:c r="D1645" s="23">
        <x:f t="shared" si="0"/>
        <x:v>0</x:v>
      </x:c>
    </x:row>
    <x:row r="1646" spans="1:4" hidden="1">
      <x:c r="A1646" s="23" t="s">
        <x:v>9669</x:v>
      </x:c>
      <x:c r="B1646" s="23">
        <x:v>4</x:v>
      </x:c>
      <x:c r="C1646" s="23">
        <x:v>4</x:v>
      </x:c>
      <x:c r="D1646" s="23">
        <x:f t="shared" si="0"/>
        <x:v>0</x:v>
      </x:c>
    </x:row>
    <x:row r="1647" spans="1:4" hidden="1">
      <x:c r="A1647" s="23" t="s">
        <x:v>9871</x:v>
      </x:c>
      <x:c r="B1647" s="23">
        <x:v>0</x:v>
      </x:c>
      <x:c r="C1647" s="23">
        <x:v>0</x:v>
      </x:c>
      <x:c r="D1647" s="23">
        <x:f t="shared" si="0"/>
        <x:v>0</x:v>
      </x:c>
    </x:row>
    <x:row r="1648" spans="1:4" hidden="1">
      <x:c r="A1648" s="23" t="s">
        <x:v>9691</x:v>
      </x:c>
      <x:c r="B1648" s="23">
        <x:v>1</x:v>
      </x:c>
      <x:c r="C1648" s="23">
        <x:v>1</x:v>
      </x:c>
      <x:c r="D1648" s="23">
        <x:f t="shared" si="0"/>
        <x:v>0</x:v>
      </x:c>
    </x:row>
    <x:row r="1649" spans="1:4" hidden="1">
      <x:c r="A1649" s="23" t="s">
        <x:v>9687</x:v>
      </x:c>
      <x:c r="B1649" s="23">
        <x:v>2</x:v>
      </x:c>
      <x:c r="C1649" s="23">
        <x:v>2</x:v>
      </x:c>
      <x:c r="D1649" s="23">
        <x:f t="shared" si="0"/>
        <x:v>0</x:v>
      </x:c>
    </x:row>
    <x:row r="1650" spans="1:4" hidden="1">
      <x:c r="A1650" s="23" t="s">
        <x:v>9708</x:v>
      </x:c>
      <x:c r="B1650" s="23">
        <x:v>1</x:v>
      </x:c>
      <x:c r="C1650" s="23">
        <x:v>1</x:v>
      </x:c>
      <x:c r="D1650" s="23">
        <x:f t="shared" si="0"/>
        <x:v>0</x:v>
      </x:c>
    </x:row>
    <x:row r="1651" spans="1:4" hidden="1">
      <x:c r="A1651" s="23" t="s">
        <x:v>9695</x:v>
      </x:c>
      <x:c r="B1651" s="23">
        <x:v>2</x:v>
      </x:c>
      <x:c r="C1651" s="23">
        <x:v>2</x:v>
      </x:c>
      <x:c r="D1651" s="23">
        <x:f t="shared" si="0"/>
        <x:v>0</x:v>
      </x:c>
    </x:row>
    <x:row r="1652" spans="1:4" hidden="1">
      <x:c r="A1652" s="23" t="s">
        <x:v>6538</x:v>
      </x:c>
      <x:c r="B1652" s="23">
        <x:v>2</x:v>
      </x:c>
      <x:c r="C1652" s="23">
        <x:v>2</x:v>
      </x:c>
      <x:c r="D1652" s="23">
        <x:f t="shared" si="0"/>
        <x:v>0</x:v>
      </x:c>
    </x:row>
    <x:row r="1653" spans="1:4" hidden="1">
      <x:c r="A1653" s="23" t="s">
        <x:v>6423</x:v>
      </x:c>
      <x:c r="B1653" s="23">
        <x:v>2</x:v>
      </x:c>
      <x:c r="C1653" s="23">
        <x:v>2</x:v>
      </x:c>
      <x:c r="D1653" s="23">
        <x:f t="shared" si="0"/>
        <x:v>0</x:v>
      </x:c>
    </x:row>
    <x:row r="1654" spans="1:4" hidden="1">
      <x:c r="A1654" s="23" t="s">
        <x:v>9756</x:v>
      </x:c>
      <x:c r="B1654" s="23">
        <x:v>1</x:v>
      </x:c>
      <x:c r="C1654" s="23">
        <x:v>1</x:v>
      </x:c>
      <x:c r="D1654" s="23">
        <x:f t="shared" si="0"/>
        <x:v>0</x:v>
      </x:c>
    </x:row>
    <x:row r="1655" spans="1:4" hidden="1">
      <x:c r="A1655" s="23" t="s">
        <x:v>9799</x:v>
      </x:c>
      <x:c r="B1655" s="23">
        <x:v>1</x:v>
      </x:c>
      <x:c r="C1655" s="23">
        <x:v>1</x:v>
      </x:c>
      <x:c r="D1655" s="23">
        <x:f t="shared" si="0"/>
        <x:v>0</x:v>
      </x:c>
    </x:row>
    <x:row r="1656" spans="1:4" hidden="1">
      <x:c r="A1656" s="23" t="s">
        <x:v>9732</x:v>
      </x:c>
      <x:c r="B1656" s="23">
        <x:v>5</x:v>
      </x:c>
      <x:c r="C1656" s="23">
        <x:v>5</x:v>
      </x:c>
      <x:c r="D1656" s="23">
        <x:f t="shared" si="0"/>
        <x:v>0</x:v>
      </x:c>
    </x:row>
    <x:row r="1657" spans="1:4" hidden="1">
      <x:c r="A1657" s="23" t="s">
        <x:v>9787</x:v>
      </x:c>
      <x:c r="B1657" s="23">
        <x:v>5</x:v>
      </x:c>
      <x:c r="C1657" s="23">
        <x:v>5</x:v>
      </x:c>
      <x:c r="D1657" s="23">
        <x:f t="shared" si="0"/>
        <x:v>0</x:v>
      </x:c>
    </x:row>
    <x:row r="1658" spans="1:4" hidden="1">
      <x:c r="A1658" s="23" t="s">
        <x:v>9755</x:v>
      </x:c>
      <x:c r="B1658" s="23">
        <x:v>4</x:v>
      </x:c>
      <x:c r="C1658" s="23">
        <x:v>4</x:v>
      </x:c>
      <x:c r="D1658" s="23">
        <x:f t="shared" si="0"/>
        <x:v>0</x:v>
      </x:c>
    </x:row>
    <x:row r="1659" spans="1:4" hidden="1">
      <x:c r="A1659" s="23" t="s">
        <x:v>9860</x:v>
      </x:c>
      <x:c r="B1659" s="23">
        <x:v>5</x:v>
      </x:c>
      <x:c r="C1659" s="23">
        <x:v>5</x:v>
      </x:c>
      <x:c r="D1659" s="23">
        <x:f t="shared" si="0"/>
        <x:v>0</x:v>
      </x:c>
    </x:row>
    <x:row r="1660" spans="1:4" hidden="1">
      <x:c r="A1660" s="23" t="s">
        <x:v>9850</x:v>
      </x:c>
      <x:c r="B1660" s="23">
        <x:v>3</x:v>
      </x:c>
      <x:c r="C1660" s="23">
        <x:v>3</x:v>
      </x:c>
      <x:c r="D1660" s="23">
        <x:f t="shared" si="0"/>
        <x:v>0</x:v>
      </x:c>
    </x:row>
    <x:row r="1661" spans="1:4" hidden="1">
      <x:c r="A1661" s="23" t="s">
        <x:v>9629</x:v>
      </x:c>
      <x:c r="B1661" s="23">
        <x:v>7</x:v>
      </x:c>
      <x:c r="C1661" s="23">
        <x:v>7</x:v>
      </x:c>
      <x:c r="D1661" s="23">
        <x:f t="shared" si="0"/>
        <x:v>0</x:v>
      </x:c>
    </x:row>
    <x:row r="1662" spans="1:4" hidden="1">
      <x:c r="A1662" s="23" t="s">
        <x:v>9888</x:v>
      </x:c>
      <x:c r="B1662" s="23">
        <x:v>7</x:v>
      </x:c>
      <x:c r="C1662" s="23">
        <x:v>7</x:v>
      </x:c>
      <x:c r="D1662" s="23">
        <x:f t="shared" si="0"/>
        <x:v>0</x:v>
      </x:c>
    </x:row>
    <x:row r="1663" spans="1:4" hidden="1">
      <x:c r="A1663" s="23" t="s">
        <x:v>9738</x:v>
      </x:c>
      <x:c r="B1663" s="23">
        <x:v>5</x:v>
      </x:c>
      <x:c r="C1663" s="23">
        <x:v>5</x:v>
      </x:c>
      <x:c r="D1663" s="23">
        <x:f t="shared" si="0"/>
        <x:v>0</x:v>
      </x:c>
    </x:row>
    <x:row r="1664" spans="1:4" hidden="1">
      <x:c r="A1664" s="23" t="s">
        <x:v>6455</x:v>
      </x:c>
      <x:c r="B1664" s="23">
        <x:v>3</x:v>
      </x:c>
      <x:c r="C1664" s="23">
        <x:v>3</x:v>
      </x:c>
      <x:c r="D1664" s="23">
        <x:f t="shared" si="0"/>
        <x:v>0</x:v>
      </x:c>
    </x:row>
    <x:row r="1665" spans="1:4" hidden="1">
      <x:c r="A1665" s="23" t="s">
        <x:v>9818</x:v>
      </x:c>
      <x:c r="B1665" s="23">
        <x:v>4</x:v>
      </x:c>
      <x:c r="C1665" s="23">
        <x:v>4</x:v>
      </x:c>
      <x:c r="D1665" s="23">
        <x:f t="shared" si="0"/>
        <x:v>0</x:v>
      </x:c>
    </x:row>
    <x:row r="1666" spans="1:4" hidden="1">
      <x:c r="A1666" s="23" t="s">
        <x:v>9628</x:v>
      </x:c>
      <x:c r="B1666" s="23">
        <x:v>6</x:v>
      </x:c>
      <x:c r="C1666" s="23">
        <x:v>6</x:v>
      </x:c>
      <x:c r="D1666" s="23">
        <x:f t="shared" si="0"/>
        <x:v>0</x:v>
      </x:c>
    </x:row>
    <x:row r="1667" spans="1:4" hidden="1">
      <x:c r="A1667" s="23" t="s">
        <x:v>6543</x:v>
      </x:c>
      <x:c r="B1667" s="23">
        <x:v>4</x:v>
      </x:c>
      <x:c r="C1667" s="23">
        <x:v>4</x:v>
      </x:c>
      <x:c r="D1667" s="23">
        <x:f t="shared" si="0"/>
        <x:v>0</x:v>
      </x:c>
    </x:row>
    <x:row r="1668" spans="1:4" hidden="1">
      <x:c r="A1668" s="23" t="s">
        <x:v>9810</x:v>
      </x:c>
      <x:c r="B1668" s="23">
        <x:v>2</x:v>
      </x:c>
      <x:c r="C1668" s="23">
        <x:v>2</x:v>
      </x:c>
      <x:c r="D1668" s="23">
        <x:f t="shared" si="0"/>
        <x:v>0</x:v>
      </x:c>
    </x:row>
    <x:row r="1669" spans="1:4" hidden="1">
      <x:c r="A1669" s="23" t="s">
        <x:v>9835</x:v>
      </x:c>
      <x:c r="B1669" s="23">
        <x:v>3</x:v>
      </x:c>
      <x:c r="C1669" s="23">
        <x:v>3</x:v>
      </x:c>
      <x:c r="D1669" s="23">
        <x:f t="shared" si="0"/>
        <x:v>0</x:v>
      </x:c>
    </x:row>
    <x:row r="1670" spans="1:4" hidden="1">
      <x:c r="A1670" s="23" t="s">
        <x:v>9747</x:v>
      </x:c>
      <x:c r="B1670" s="23">
        <x:v>4</x:v>
      </x:c>
      <x:c r="C1670" s="23">
        <x:v>4</x:v>
      </x:c>
      <x:c r="D1670" s="23">
        <x:f t="shared" si="0"/>
        <x:v>0</x:v>
      </x:c>
    </x:row>
    <x:row r="1671" spans="1:4" hidden="1">
      <x:c r="A1671" s="23" t="s">
        <x:v>9617</x:v>
      </x:c>
      <x:c r="B1671" s="23">
        <x:v>0</x:v>
      </x:c>
      <x:c r="C1671" s="23">
        <x:v>0</x:v>
      </x:c>
      <x:c r="D1671" s="23">
        <x:f t="shared" si="0"/>
        <x:v>0</x:v>
      </x:c>
    </x:row>
    <x:row r="1672" spans="1:4" hidden="1">
      <x:c r="A1672" s="23" t="s">
        <x:v>9798</x:v>
      </x:c>
      <x:c r="B1672" s="23">
        <x:v>4</x:v>
      </x:c>
      <x:c r="C1672" s="23">
        <x:v>4</x:v>
      </x:c>
      <x:c r="D1672" s="23">
        <x:f t="shared" si="0"/>
        <x:v>0</x:v>
      </x:c>
    </x:row>
    <x:row r="1673" spans="1:4" hidden="1">
      <x:c r="A1673" s="23" t="s">
        <x:v>9854</x:v>
      </x:c>
      <x:c r="B1673" s="23">
        <x:v>1</x:v>
      </x:c>
      <x:c r="C1673" s="23">
        <x:v>1</x:v>
      </x:c>
      <x:c r="D1673" s="23">
        <x:f t="shared" si="0"/>
        <x:v>0</x:v>
      </x:c>
    </x:row>
    <x:row r="1674" spans="1:4" hidden="1">
      <x:c r="A1674" s="23" t="s">
        <x:v>9851</x:v>
      </x:c>
      <x:c r="B1674" s="23">
        <x:v>3</x:v>
      </x:c>
      <x:c r="C1674" s="23">
        <x:v>3</x:v>
      </x:c>
      <x:c r="D1674" s="23">
        <x:f t="shared" si="0"/>
        <x:v>0</x:v>
      </x:c>
    </x:row>
    <x:row r="1675" spans="1:4">
      <x:c r="A1675" s="23" t="s">
        <x:v>9623</x:v>
      </x:c>
      <x:c r="B1675" s="23">
        <x:v>3</x:v>
      </x:c>
      <x:c r="C1675" s="23">
        <x:v>2</x:v>
      </x:c>
      <x:c r="D1675" s="23">
        <x:f t="shared" si="0"/>
        <x:v>1</x:v>
      </x:c>
    </x:row>
  </x:sheetData>
  <x:autoFilter ref="A1:D1675">
    <x:filterColumn colId="3">
      <x:filters>
        <x:filter val="1"/>
        <x:filter val="2"/>
      </x:filters>
    </x:filterColumn>
  </x:autoFilter>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4" baseType="lpstr">
      <vt:lpstr>재고현황_MOE</vt:lpstr>
      <vt:lpstr>판매 품목</vt:lpstr>
      <vt:lpstr>품절보고_1월</vt:lpstr>
      <vt:lpstr>1월</vt:lpstr>
      <vt:lpstr>고객분석</vt:lpstr>
      <vt:lpstr>고객명단</vt:lpstr>
      <vt:lpstr>Deduct</vt:lpstr>
      <vt:lpstr>Deduct (2)</vt:lpstr>
      <vt:lpstr>바코드</vt:lpstr>
      <vt:lpstr>근무 스케쥴_MOE</vt:lpstr>
      <vt:lpstr>목표달성</vt:lpstr>
      <vt:lpstr>품목삭제</vt:lpstr>
      <vt:lpstr>매출장부</vt:lpstr>
      <vt:lpstr>Sheet1</vt:lpstr>
    </vt:vector>
  </ep:TitlesOfParts>
  <ep:TotalTime>126767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요셉</dc:creator>
  <cp:lastModifiedBy>요셉</cp:lastModifiedBy>
  <cp:revision>6720</cp:revision>
  <cp:lastPrinted>2026-06-01T09:24:15.585</cp:lastPrinted>
  <dcterms:created xsi:type="dcterms:W3CDTF">2025-02-15T01:15:16.117</dcterms:created>
  <dcterms:modified xsi:type="dcterms:W3CDTF">2026-07-22T14:25:18.881</dcterms:modified>
  <cp:version>1100.0100.01</cp:version>
</cp:coreProperties>
</file>